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queryTables/queryTable1.xml" ContentType="application/vnd.openxmlformats-officedocument.spreadsheetml.queryTable+xml"/>
  <Override PartName="/xl/comments2.xml" ContentType="application/vnd.openxmlformats-officedocument.spreadsheetml.comments+xml"/>
  <Override PartName="/xl/queryTables/queryTable2.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24226"/>
  <mc:AlternateContent xmlns:mc="http://schemas.openxmlformats.org/markup-compatibility/2006">
    <mc:Choice Requires="x15">
      <x15ac:absPath xmlns:x15ac="http://schemas.microsoft.com/office/spreadsheetml/2010/11/ac" url="C:\TIMES models\TIMES-tom\SuppXLS\"/>
    </mc:Choice>
  </mc:AlternateContent>
  <xr:revisionPtr revIDLastSave="0" documentId="13_ncr:1_{5F0B8523-29ED-4688-A3D0-0133A5A98299}" xr6:coauthVersionLast="47" xr6:coauthVersionMax="47" xr10:uidLastSave="{00000000-0000-0000-0000-000000000000}"/>
  <bookViews>
    <workbookView xWindow="16008" yWindow="1212" windowWidth="21012" windowHeight="14256" firstSheet="2" activeTab="3" xr2:uid="{00000000-000D-0000-FFFF-FFFF00000000}"/>
  </bookViews>
  <sheets>
    <sheet name="LOG" sheetId="13" r:id="rId1"/>
    <sheet name="Intro" sheetId="17" r:id="rId2"/>
    <sheet name="FILL_IND" sheetId="9" r:id="rId3"/>
    <sheet name="MinGas" sheetId="29" r:id="rId4"/>
    <sheet name="Min_HDE" sheetId="30" r:id="rId5"/>
    <sheet name="IND_HETSHA" sheetId="19" r:id="rId6"/>
    <sheet name="IND_HETINV" sheetId="11" r:id="rId7"/>
    <sheet name="dact EXH_Potentials" sheetId="20" r:id="rId8"/>
    <sheet name="EXH_Potentials_short" sheetId="21" r:id="rId9"/>
    <sheet name="EH_pot_to_TIMES_DK" sheetId="22" r:id="rId10"/>
    <sheet name="EXH_potentials_Data" sheetId="23" r:id="rId11"/>
    <sheet name="Export_from_GIS" sheetId="28" r:id="rId12"/>
    <sheet name="Data1" sheetId="24" r:id="rId13"/>
    <sheet name="Sheet1" sheetId="25" r:id="rId14"/>
    <sheet name="Data" sheetId="26" r:id="rId15"/>
  </sheets>
  <externalReferences>
    <externalReference r:id="rId16"/>
  </externalReferences>
  <definedNames>
    <definedName name="_xlnm._FilterDatabase" localSheetId="14" hidden="1">Data!$A$1:$L$452</definedName>
    <definedName name="DHareas" localSheetId="14">Data!$A$1:$G$439</definedName>
    <definedName name="EH_pot" localSheetId="11">Export_from_GIS!$A$3:$AO$633</definedName>
    <definedName name="Euro">#REF!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X8" i="26" l="1"/>
  <c r="BY8" i="26"/>
  <c r="BX9" i="26"/>
  <c r="BY9" i="26"/>
  <c r="BX10" i="26"/>
  <c r="BY10" i="26"/>
  <c r="BX11" i="26"/>
  <c r="BY11" i="26"/>
  <c r="BX12" i="26"/>
  <c r="BY12" i="26"/>
  <c r="BX13" i="26"/>
  <c r="BY13" i="26"/>
  <c r="BX14" i="26"/>
  <c r="BY14" i="26"/>
  <c r="BX7" i="26"/>
  <c r="BY7" i="26"/>
  <c r="BX15" i="26"/>
  <c r="BX16" i="26"/>
  <c r="BX17" i="26"/>
  <c r="BX18" i="26"/>
  <c r="BX19" i="26"/>
  <c r="BX20" i="26"/>
  <c r="CB20" i="26" s="1"/>
  <c r="BX21" i="26"/>
  <c r="BX22" i="26"/>
  <c r="BW14" i="26"/>
  <c r="BW22" i="26"/>
  <c r="BW18" i="26"/>
  <c r="BY22" i="26"/>
  <c r="BY21" i="26"/>
  <c r="BY20" i="26"/>
  <c r="BY19" i="26"/>
  <c r="BY18" i="26"/>
  <c r="BY17" i="26"/>
  <c r="BY16" i="26"/>
  <c r="BY15" i="26"/>
  <c r="BV22" i="26"/>
  <c r="CD22" i="26" s="1"/>
  <c r="BW21" i="26"/>
  <c r="BV21" i="26"/>
  <c r="BW20" i="26"/>
  <c r="BV20" i="26"/>
  <c r="BW19" i="26"/>
  <c r="BV19" i="26"/>
  <c r="BV18" i="26"/>
  <c r="BW17" i="26"/>
  <c r="BV17" i="26"/>
  <c r="BW16" i="26"/>
  <c r="BV16" i="26"/>
  <c r="BW15" i="26"/>
  <c r="BV15" i="26"/>
  <c r="BV14" i="26"/>
  <c r="BV13" i="26"/>
  <c r="BW13" i="26"/>
  <c r="BW12" i="26"/>
  <c r="BW8" i="26"/>
  <c r="BW9" i="26"/>
  <c r="BW10" i="26"/>
  <c r="BW11" i="26"/>
  <c r="BW7" i="26"/>
  <c r="BV8" i="26"/>
  <c r="BV9" i="26"/>
  <c r="BV10" i="26"/>
  <c r="BV11" i="26"/>
  <c r="BV12" i="26"/>
  <c r="BV7" i="26"/>
  <c r="BM5" i="26"/>
  <c r="BM6" i="26"/>
  <c r="BI6" i="26"/>
  <c r="CC22" i="26" l="1"/>
  <c r="CB21" i="26"/>
  <c r="CB15" i="26"/>
  <c r="CB17" i="26"/>
  <c r="CD20" i="26"/>
  <c r="CB18" i="26"/>
  <c r="CB13" i="26"/>
  <c r="CB16" i="26"/>
  <c r="CB11" i="26"/>
  <c r="CB19" i="26"/>
  <c r="CD16" i="26"/>
  <c r="CC18" i="26"/>
  <c r="CB8" i="26"/>
  <c r="CC20" i="26"/>
  <c r="CC16" i="26"/>
  <c r="CB12" i="26"/>
  <c r="CB7" i="26"/>
  <c r="CB10" i="26"/>
  <c r="CB22" i="26"/>
  <c r="CC12" i="26"/>
  <c r="CC10" i="26"/>
  <c r="CD18" i="26"/>
  <c r="CD14" i="26"/>
  <c r="CD10" i="26"/>
  <c r="CC14" i="26"/>
  <c r="CB9" i="26"/>
  <c r="CB14" i="26"/>
  <c r="CC8" i="26"/>
  <c r="CD12" i="26"/>
  <c r="CD8" i="26"/>
  <c r="BI7" i="26"/>
  <c r="BI5" i="26"/>
  <c r="AW64" i="26"/>
  <c r="AW51" i="26"/>
  <c r="AX48" i="26"/>
  <c r="AY76" i="26" s="1"/>
  <c r="AV48" i="26"/>
  <c r="AY74" i="26" s="1"/>
  <c r="AX47" i="26"/>
  <c r="AY72" i="26" s="1"/>
  <c r="AV47" i="26"/>
  <c r="AY70" i="26" s="1"/>
  <c r="AX46" i="26"/>
  <c r="AY68" i="26" s="1"/>
  <c r="AV46" i="26"/>
  <c r="AY66" i="26" s="1"/>
  <c r="AX42" i="26"/>
  <c r="AY63" i="26" s="1"/>
  <c r="AV42" i="26"/>
  <c r="AY61" i="26" s="1"/>
  <c r="AX41" i="26"/>
  <c r="AY59" i="26" s="1"/>
  <c r="AV41" i="26"/>
  <c r="AY57" i="26" s="1"/>
  <c r="AX40" i="26"/>
  <c r="AY55" i="26" s="1"/>
  <c r="AV40" i="26"/>
  <c r="AY53" i="26" s="1"/>
  <c r="AQ5" i="26"/>
  <c r="E11" i="29" l="1"/>
  <c r="E10" i="29"/>
  <c r="O10" i="29" l="1"/>
  <c r="J10" i="29" s="1"/>
  <c r="J11" i="29" s="1"/>
  <c r="D4" i="13" l="1"/>
  <c r="AP3" i="28"/>
  <c r="AQ3" i="28"/>
  <c r="AR3" i="28"/>
  <c r="AS3" i="28"/>
  <c r="AT3" i="28"/>
  <c r="AU3" i="28"/>
  <c r="AV3" i="28"/>
  <c r="AW3" i="28"/>
  <c r="AX3" i="28"/>
  <c r="AY3" i="28"/>
  <c r="AZ3" i="28"/>
  <c r="BA3" i="28"/>
  <c r="BB3" i="28"/>
  <c r="BC3" i="28"/>
  <c r="BD3" i="28"/>
  <c r="BE3" i="28"/>
  <c r="BQ3" i="28" s="1"/>
  <c r="CC3" i="28" s="1"/>
  <c r="BF3" i="28"/>
  <c r="BR3" i="28" s="1"/>
  <c r="CD3" i="28" s="1"/>
  <c r="BG3" i="28"/>
  <c r="BS3" i="28" s="1"/>
  <c r="CE3" i="28" s="1"/>
  <c r="BH3" i="28"/>
  <c r="BT3" i="28" s="1"/>
  <c r="CF3" i="28" s="1"/>
  <c r="BI3" i="28"/>
  <c r="BU3" i="28" s="1"/>
  <c r="CG3" i="28" s="1"/>
  <c r="BJ3" i="28"/>
  <c r="BV3" i="28" s="1"/>
  <c r="CH3" i="28" s="1"/>
  <c r="BK3" i="28"/>
  <c r="BW3" i="28" s="1"/>
  <c r="CI3" i="28" s="1"/>
  <c r="BL3" i="28"/>
  <c r="BX3" i="28" s="1"/>
  <c r="CJ3" i="28" s="1"/>
  <c r="BM3" i="28"/>
  <c r="BY3" i="28" s="1"/>
  <c r="CK3" i="28" s="1"/>
  <c r="BN3" i="28"/>
  <c r="BZ3" i="28" s="1"/>
  <c r="BO3" i="28"/>
  <c r="CA3" i="28" s="1"/>
  <c r="BP3" i="28"/>
  <c r="CB3" i="28" s="1"/>
  <c r="AP4" i="28"/>
  <c r="AQ4" i="28"/>
  <c r="AR4" i="28"/>
  <c r="AS4" i="28"/>
  <c r="AT4" i="28"/>
  <c r="AU4" i="28"/>
  <c r="AV4" i="28"/>
  <c r="AW4" i="28"/>
  <c r="AX4" i="28"/>
  <c r="AY4" i="28"/>
  <c r="AZ4" i="28"/>
  <c r="BA4" i="28"/>
  <c r="BB4" i="28"/>
  <c r="EH4" i="28" s="1"/>
  <c r="BC4" i="28"/>
  <c r="EI4" i="28" s="1"/>
  <c r="BD4" i="28"/>
  <c r="BE4" i="28"/>
  <c r="EK4" i="28" s="1"/>
  <c r="BF4" i="28"/>
  <c r="EL4" i="28" s="1"/>
  <c r="BG4" i="28"/>
  <c r="BH4" i="28"/>
  <c r="BT4" i="28" s="1"/>
  <c r="CF4" i="28" s="1"/>
  <c r="EB4" i="28" s="1"/>
  <c r="FX4" i="28" s="1"/>
  <c r="BI4" i="28"/>
  <c r="BU4" i="28" s="1"/>
  <c r="CG4" i="28" s="1"/>
  <c r="CS4" i="28" s="1"/>
  <c r="BJ4" i="28"/>
  <c r="BV4" i="28" s="1"/>
  <c r="BK4" i="28"/>
  <c r="BW4" i="28" s="1"/>
  <c r="CI4" i="28" s="1"/>
  <c r="CU4" i="28" s="1"/>
  <c r="BL4" i="28"/>
  <c r="BX4" i="28" s="1"/>
  <c r="CJ4" i="28" s="1"/>
  <c r="BM4" i="28"/>
  <c r="BY4" i="28" s="1"/>
  <c r="BN4" i="28"/>
  <c r="BZ4" i="28" s="1"/>
  <c r="BO4" i="28"/>
  <c r="CA4" i="28" s="1"/>
  <c r="BQ4" i="28"/>
  <c r="CC4" i="28" s="1"/>
  <c r="DY4" i="28" s="1"/>
  <c r="FU4" i="28" s="1"/>
  <c r="BR4" i="28"/>
  <c r="CD4" i="28" s="1"/>
  <c r="AP5" i="28"/>
  <c r="AQ5" i="28"/>
  <c r="AR5" i="28"/>
  <c r="AS5" i="28"/>
  <c r="AT5" i="28"/>
  <c r="AU5" i="28"/>
  <c r="AV5" i="28"/>
  <c r="AW5" i="28"/>
  <c r="AX5" i="28"/>
  <c r="AY5" i="28"/>
  <c r="AZ5" i="28"/>
  <c r="BA5" i="28"/>
  <c r="BB5" i="28"/>
  <c r="BN5" i="28" s="1"/>
  <c r="BZ5" i="28" s="1"/>
  <c r="BC5" i="28"/>
  <c r="BD5" i="28"/>
  <c r="BE5" i="28"/>
  <c r="BQ5" i="28" s="1"/>
  <c r="CC5" i="28" s="1"/>
  <c r="BF5" i="28"/>
  <c r="BR5" i="28" s="1"/>
  <c r="BG5" i="28"/>
  <c r="BH5" i="28"/>
  <c r="BT5" i="28" s="1"/>
  <c r="CF5" i="28" s="1"/>
  <c r="BI5" i="28"/>
  <c r="BU5" i="28" s="1"/>
  <c r="CG5" i="28" s="1"/>
  <c r="BJ5" i="28"/>
  <c r="BK5" i="28"/>
  <c r="BL5" i="28"/>
  <c r="BM5" i="28"/>
  <c r="CD5" i="28"/>
  <c r="DN5" i="28" s="1"/>
  <c r="FJ5" i="28" s="1"/>
  <c r="EH5" i="28"/>
  <c r="EK5" i="28"/>
  <c r="AP6" i="28"/>
  <c r="AQ6" i="28"/>
  <c r="AR6" i="28"/>
  <c r="AS6" i="28"/>
  <c r="AT6" i="28"/>
  <c r="AU6" i="28"/>
  <c r="AV6" i="28"/>
  <c r="AW6" i="28"/>
  <c r="AX6" i="28"/>
  <c r="AY6" i="28"/>
  <c r="AZ6" i="28"/>
  <c r="BA6" i="28"/>
  <c r="BB6" i="28"/>
  <c r="BN6" i="28" s="1"/>
  <c r="BZ6" i="28" s="1"/>
  <c r="DJ6" i="28" s="1"/>
  <c r="FF6" i="28" s="1"/>
  <c r="BC6" i="28"/>
  <c r="BO6" i="28" s="1"/>
  <c r="CA6" i="28" s="1"/>
  <c r="CM6" i="28" s="1"/>
  <c r="BD6" i="28"/>
  <c r="BE6" i="28"/>
  <c r="BF6" i="28"/>
  <c r="BR6" i="28" s="1"/>
  <c r="CD6" i="28" s="1"/>
  <c r="DB6" i="28" s="1"/>
  <c r="EX6" i="28" s="1"/>
  <c r="BG6" i="28"/>
  <c r="BH6" i="28"/>
  <c r="EN6" i="28" s="1"/>
  <c r="BI6" i="28"/>
  <c r="EO6" i="28" s="1"/>
  <c r="BJ6" i="28"/>
  <c r="BK6" i="28"/>
  <c r="BL6" i="28"/>
  <c r="ER6" i="28" s="1"/>
  <c r="BM6" i="28"/>
  <c r="BY6" i="28" s="1"/>
  <c r="CK6" i="28" s="1"/>
  <c r="DI6" i="28" s="1"/>
  <c r="FE6" i="28" s="1"/>
  <c r="BT6" i="28"/>
  <c r="CF6" i="28" s="1"/>
  <c r="BX6" i="28"/>
  <c r="CJ6" i="28" s="1"/>
  <c r="DH6" i="28" s="1"/>
  <c r="FD6" i="28" s="1"/>
  <c r="AP7" i="28"/>
  <c r="AQ7" i="28"/>
  <c r="AR7" i="28"/>
  <c r="AS7" i="28"/>
  <c r="AT7" i="28"/>
  <c r="AU7" i="28"/>
  <c r="AV7" i="28"/>
  <c r="AW7" i="28"/>
  <c r="AX7" i="28"/>
  <c r="AY7" i="28"/>
  <c r="AZ7" i="28"/>
  <c r="BA7" i="28"/>
  <c r="BB7" i="28"/>
  <c r="BN7" i="28" s="1"/>
  <c r="BZ7" i="28" s="1"/>
  <c r="BC7" i="28"/>
  <c r="BO7" i="28" s="1"/>
  <c r="CA7" i="28" s="1"/>
  <c r="BD7" i="28"/>
  <c r="BE7" i="28"/>
  <c r="BQ7" i="28" s="1"/>
  <c r="CC7" i="28" s="1"/>
  <c r="BF7" i="28"/>
  <c r="BG7" i="28"/>
  <c r="BH7" i="28"/>
  <c r="EN7" i="28" s="1"/>
  <c r="BI7" i="28"/>
  <c r="BJ7" i="28"/>
  <c r="BK7" i="28"/>
  <c r="EQ7" i="28" s="1"/>
  <c r="BL7" i="28"/>
  <c r="ER7" i="28" s="1"/>
  <c r="BM7" i="28"/>
  <c r="BW7" i="28"/>
  <c r="CI7" i="28" s="1"/>
  <c r="BX7" i="28"/>
  <c r="CJ7" i="28" s="1"/>
  <c r="CV7" i="28" s="1"/>
  <c r="CX7" i="28"/>
  <c r="ET7" i="28" s="1"/>
  <c r="AP8" i="28"/>
  <c r="AQ8" i="28"/>
  <c r="AR8" i="28"/>
  <c r="AS8" i="28"/>
  <c r="AT8" i="28"/>
  <c r="AU8" i="28"/>
  <c r="AV8" i="28"/>
  <c r="AW8" i="28"/>
  <c r="AX8" i="28"/>
  <c r="AY8" i="28"/>
  <c r="AZ8" i="28"/>
  <c r="BA8" i="28"/>
  <c r="BB8" i="28"/>
  <c r="BN8" i="28" s="1"/>
  <c r="BZ8" i="28" s="1"/>
  <c r="BC8" i="28"/>
  <c r="BD8" i="28"/>
  <c r="BE8" i="28"/>
  <c r="BF8" i="28"/>
  <c r="BG8" i="28"/>
  <c r="BH8" i="28"/>
  <c r="EN8" i="28" s="1"/>
  <c r="BI8" i="28"/>
  <c r="BU8" i="28" s="1"/>
  <c r="CG8" i="28" s="1"/>
  <c r="BJ8" i="28"/>
  <c r="BK8" i="28"/>
  <c r="BW8" i="28" s="1"/>
  <c r="CI8" i="28" s="1"/>
  <c r="BL8" i="28"/>
  <c r="BM8" i="28"/>
  <c r="BT8" i="28"/>
  <c r="CF8" i="28" s="1"/>
  <c r="CR8" i="28" s="1"/>
  <c r="AP9" i="28"/>
  <c r="AQ9" i="28"/>
  <c r="AR9" i="28"/>
  <c r="AS9" i="28"/>
  <c r="AT9" i="28"/>
  <c r="AU9" i="28"/>
  <c r="AV9" i="28"/>
  <c r="AW9" i="28"/>
  <c r="AX9" i="28"/>
  <c r="AY9" i="28"/>
  <c r="AZ9" i="28"/>
  <c r="BA9" i="28"/>
  <c r="BB9" i="28"/>
  <c r="BC9" i="28"/>
  <c r="BD9" i="28"/>
  <c r="BE9" i="28"/>
  <c r="BF9" i="28"/>
  <c r="EL9" i="28" s="1"/>
  <c r="BG9" i="28"/>
  <c r="BH9" i="28"/>
  <c r="BI9" i="28"/>
  <c r="BJ9" i="28"/>
  <c r="BV9" i="28" s="1"/>
  <c r="BK9" i="28"/>
  <c r="BL9" i="28"/>
  <c r="ER9" i="28" s="1"/>
  <c r="BM9" i="28"/>
  <c r="BR9" i="28"/>
  <c r="CD9" i="28" s="1"/>
  <c r="AP10" i="28"/>
  <c r="AQ10" i="28"/>
  <c r="AR10" i="28"/>
  <c r="AS10" i="28"/>
  <c r="AT10" i="28"/>
  <c r="AU10" i="28"/>
  <c r="AV10" i="28"/>
  <c r="AW10" i="28"/>
  <c r="AX10" i="28"/>
  <c r="AY10" i="28"/>
  <c r="AZ10" i="28"/>
  <c r="BA10" i="28"/>
  <c r="BB10" i="28"/>
  <c r="EH10" i="28" s="1"/>
  <c r="BC10" i="28"/>
  <c r="BD10" i="28"/>
  <c r="BE10" i="28"/>
  <c r="EK10" i="28" s="1"/>
  <c r="BF10" i="28"/>
  <c r="EL10" i="28" s="1"/>
  <c r="BG10" i="28"/>
  <c r="BH10" i="28"/>
  <c r="BT10" i="28" s="1"/>
  <c r="CF10" i="28" s="1"/>
  <c r="BI10" i="28"/>
  <c r="BU10" i="28" s="1"/>
  <c r="CG10" i="28" s="1"/>
  <c r="BJ10" i="28"/>
  <c r="BK10" i="28"/>
  <c r="EQ10" i="28" s="1"/>
  <c r="BL10" i="28"/>
  <c r="BM10" i="28"/>
  <c r="BY10" i="28" s="1"/>
  <c r="BN10" i="28"/>
  <c r="BZ10" i="28" s="1"/>
  <c r="BR10" i="28"/>
  <c r="CD10" i="28" s="1"/>
  <c r="AP11" i="28"/>
  <c r="AQ11" i="28"/>
  <c r="AR11" i="28"/>
  <c r="AS11" i="28"/>
  <c r="AT11" i="28"/>
  <c r="AU11" i="28"/>
  <c r="AV11" i="28"/>
  <c r="AW11" i="28"/>
  <c r="AX11" i="28"/>
  <c r="AY11" i="28"/>
  <c r="AZ11" i="28"/>
  <c r="BA11" i="28"/>
  <c r="BB11" i="28"/>
  <c r="EH11" i="28" s="1"/>
  <c r="BC11" i="28"/>
  <c r="BD11" i="28"/>
  <c r="BE11" i="28"/>
  <c r="BF11" i="28"/>
  <c r="BR11" i="28" s="1"/>
  <c r="CD11" i="28" s="1"/>
  <c r="DB11" i="28" s="1"/>
  <c r="EX11" i="28" s="1"/>
  <c r="BG11" i="28"/>
  <c r="BH11" i="28"/>
  <c r="BT11" i="28" s="1"/>
  <c r="CF11" i="28" s="1"/>
  <c r="BI11" i="28"/>
  <c r="BU11" i="28" s="1"/>
  <c r="CG11" i="28" s="1"/>
  <c r="CS11" i="28" s="1"/>
  <c r="BJ11" i="28"/>
  <c r="BK11" i="28"/>
  <c r="EQ11" i="28" s="1"/>
  <c r="BL11" i="28"/>
  <c r="BX11" i="28" s="1"/>
  <c r="CJ11" i="28" s="1"/>
  <c r="EF11" i="28" s="1"/>
  <c r="GB11" i="28" s="1"/>
  <c r="BM11" i="28"/>
  <c r="BY11" i="28" s="1"/>
  <c r="CK11" i="28" s="1"/>
  <c r="BN11" i="28"/>
  <c r="BZ11" i="28" s="1"/>
  <c r="DV11" i="28" s="1"/>
  <c r="FR11" i="28" s="1"/>
  <c r="BW11" i="28"/>
  <c r="CI11" i="28" s="1"/>
  <c r="DS11" i="28" s="1"/>
  <c r="FO11" i="28" s="1"/>
  <c r="AP12" i="28"/>
  <c r="AQ12" i="28"/>
  <c r="AR12" i="28"/>
  <c r="AS12" i="28"/>
  <c r="AT12" i="28"/>
  <c r="AU12" i="28"/>
  <c r="AV12" i="28"/>
  <c r="AW12" i="28"/>
  <c r="AX12" i="28"/>
  <c r="AY12" i="28"/>
  <c r="AZ12" i="28"/>
  <c r="BA12" i="28"/>
  <c r="BB12" i="28"/>
  <c r="BC12" i="28"/>
  <c r="BD12" i="28"/>
  <c r="BE12" i="28"/>
  <c r="BQ12" i="28" s="1"/>
  <c r="CC12" i="28" s="1"/>
  <c r="BF12" i="28"/>
  <c r="BG12" i="28"/>
  <c r="BH12" i="28"/>
  <c r="BI12" i="28"/>
  <c r="BJ12" i="28"/>
  <c r="BK12" i="28"/>
  <c r="BL12" i="28"/>
  <c r="BM12" i="28"/>
  <c r="AP13" i="28"/>
  <c r="AQ13" i="28"/>
  <c r="AR13" i="28"/>
  <c r="AS13" i="28"/>
  <c r="AT13" i="28"/>
  <c r="AU13" i="28"/>
  <c r="AV13" i="28"/>
  <c r="AW13" i="28"/>
  <c r="AX13" i="28"/>
  <c r="AY13" i="28"/>
  <c r="AZ13" i="28"/>
  <c r="BA13" i="28"/>
  <c r="BB13" i="28"/>
  <c r="BN13" i="28" s="1"/>
  <c r="BZ13" i="28" s="1"/>
  <c r="BC13" i="28"/>
  <c r="EI13" i="28" s="1"/>
  <c r="BD13" i="28"/>
  <c r="BE13" i="28"/>
  <c r="BF13" i="28"/>
  <c r="BG13" i="28"/>
  <c r="BH13" i="28"/>
  <c r="EN13" i="28" s="1"/>
  <c r="BI13" i="28"/>
  <c r="BU13" i="28" s="1"/>
  <c r="CG13" i="28" s="1"/>
  <c r="BJ13" i="28"/>
  <c r="BK13" i="28"/>
  <c r="BW13" i="28" s="1"/>
  <c r="CI13" i="28" s="1"/>
  <c r="BL13" i="28"/>
  <c r="BX13" i="28" s="1"/>
  <c r="CJ13" i="28" s="1"/>
  <c r="DH13" i="28" s="1"/>
  <c r="FD13" i="28" s="1"/>
  <c r="BM13" i="28"/>
  <c r="AP14" i="28"/>
  <c r="AQ14" i="28"/>
  <c r="AR14" i="28"/>
  <c r="AS14" i="28"/>
  <c r="AT14" i="28"/>
  <c r="AU14" i="28"/>
  <c r="AV14" i="28"/>
  <c r="AW14" i="28"/>
  <c r="AX14" i="28"/>
  <c r="AY14" i="28"/>
  <c r="AZ14" i="28"/>
  <c r="BA14" i="28"/>
  <c r="BB14" i="28"/>
  <c r="BC14" i="28"/>
  <c r="BD14" i="28"/>
  <c r="BE14" i="28"/>
  <c r="BF14" i="28"/>
  <c r="EL14" i="28" s="1"/>
  <c r="BG14" i="28"/>
  <c r="BH14" i="28"/>
  <c r="EN14" i="28" s="1"/>
  <c r="BI14" i="28"/>
  <c r="EO14" i="28" s="1"/>
  <c r="BJ14" i="28"/>
  <c r="BK14" i="28"/>
  <c r="EQ14" i="28" s="1"/>
  <c r="BL14" i="28"/>
  <c r="ER14" i="28" s="1"/>
  <c r="BM14" i="28"/>
  <c r="BR14" i="28"/>
  <c r="BT14" i="28"/>
  <c r="CF14" i="28" s="1"/>
  <c r="DD14" i="28" s="1"/>
  <c r="EZ14" i="28" s="1"/>
  <c r="BU14" i="28"/>
  <c r="CG14" i="28" s="1"/>
  <c r="BX14" i="28"/>
  <c r="CJ14" i="28" s="1"/>
  <c r="CV14" i="28" s="1"/>
  <c r="CD14" i="28"/>
  <c r="DQ14" i="28"/>
  <c r="FM14" i="28" s="1"/>
  <c r="DT14" i="28"/>
  <c r="FP14" i="28" s="1"/>
  <c r="DZ14" i="28"/>
  <c r="FV14" i="28" s="1"/>
  <c r="EF14" i="28"/>
  <c r="GB14" i="28" s="1"/>
  <c r="AP15" i="28"/>
  <c r="AQ15" i="28"/>
  <c r="AR15" i="28"/>
  <c r="AS15" i="28"/>
  <c r="AT15" i="28"/>
  <c r="AU15" i="28"/>
  <c r="AV15" i="28"/>
  <c r="AW15" i="28"/>
  <c r="AX15" i="28"/>
  <c r="AY15" i="28"/>
  <c r="AZ15" i="28"/>
  <c r="BA15" i="28"/>
  <c r="BB15" i="28"/>
  <c r="BN15" i="28" s="1"/>
  <c r="BZ15" i="28" s="1"/>
  <c r="DJ15" i="28" s="1"/>
  <c r="FF15" i="28" s="1"/>
  <c r="BC15" i="28"/>
  <c r="BD15" i="28"/>
  <c r="BE15" i="28"/>
  <c r="EK15" i="28" s="1"/>
  <c r="BF15" i="28"/>
  <c r="BR15" i="28" s="1"/>
  <c r="CD15" i="28" s="1"/>
  <c r="DZ15" i="28" s="1"/>
  <c r="FV15" i="28" s="1"/>
  <c r="BG15" i="28"/>
  <c r="BH15" i="28"/>
  <c r="BI15" i="28"/>
  <c r="EO15" i="28" s="1"/>
  <c r="BJ15" i="28"/>
  <c r="BK15" i="28"/>
  <c r="BL15" i="28"/>
  <c r="BX15" i="28" s="1"/>
  <c r="CJ15" i="28" s="1"/>
  <c r="BM15" i="28"/>
  <c r="EH15" i="28"/>
  <c r="AP16" i="28"/>
  <c r="AQ16" i="28"/>
  <c r="AR16" i="28"/>
  <c r="AS16" i="28"/>
  <c r="AT16" i="28"/>
  <c r="AU16" i="28"/>
  <c r="AV16" i="28"/>
  <c r="AW16" i="28"/>
  <c r="AX16" i="28"/>
  <c r="AY16" i="28"/>
  <c r="AZ16" i="28"/>
  <c r="BA16" i="28"/>
  <c r="BB16" i="28"/>
  <c r="BN16" i="28" s="1"/>
  <c r="BZ16" i="28" s="1"/>
  <c r="BC16" i="28"/>
  <c r="BD16" i="28"/>
  <c r="BE16" i="28"/>
  <c r="EK16" i="28" s="1"/>
  <c r="BF16" i="28"/>
  <c r="EL16" i="28" s="1"/>
  <c r="BG16" i="28"/>
  <c r="BH16" i="28"/>
  <c r="EN16" i="28" s="1"/>
  <c r="BI16" i="28"/>
  <c r="BJ16" i="28"/>
  <c r="BK16" i="28"/>
  <c r="EQ16" i="28" s="1"/>
  <c r="BL16" i="28"/>
  <c r="ER16" i="28" s="1"/>
  <c r="BM16" i="28"/>
  <c r="BR16" i="28"/>
  <c r="CD16" i="28" s="1"/>
  <c r="BS16" i="28"/>
  <c r="CE16" i="28" s="1"/>
  <c r="DO16" i="28" s="1"/>
  <c r="FK16" i="28" s="1"/>
  <c r="BV16" i="28"/>
  <c r="BW16" i="28"/>
  <c r="CI16" i="28" s="1"/>
  <c r="DV16" i="28"/>
  <c r="FR16" i="28" s="1"/>
  <c r="AP17" i="28"/>
  <c r="AQ17" i="28"/>
  <c r="AR17" i="28"/>
  <c r="AS17" i="28"/>
  <c r="AT17" i="28"/>
  <c r="AU17" i="28"/>
  <c r="AV17" i="28"/>
  <c r="AW17" i="28"/>
  <c r="AX17" i="28"/>
  <c r="AY17" i="28"/>
  <c r="AZ17" i="28"/>
  <c r="BA17" i="28"/>
  <c r="BB17" i="28"/>
  <c r="BC17" i="28"/>
  <c r="BD17" i="28"/>
  <c r="BE17" i="28"/>
  <c r="BF17" i="28"/>
  <c r="BG17" i="28"/>
  <c r="BH17" i="28"/>
  <c r="EN17" i="28" s="1"/>
  <c r="BI17" i="28"/>
  <c r="BU17" i="28" s="1"/>
  <c r="CG17" i="28" s="1"/>
  <c r="CS17" i="28" s="1"/>
  <c r="BJ17" i="28"/>
  <c r="BK17" i="28"/>
  <c r="EQ17" i="28" s="1"/>
  <c r="BL17" i="28"/>
  <c r="BX17" i="28" s="1"/>
  <c r="CJ17" i="28" s="1"/>
  <c r="DT17" i="28" s="1"/>
  <c r="FP17" i="28" s="1"/>
  <c r="BM17" i="28"/>
  <c r="BT17" i="28"/>
  <c r="CF17" i="28" s="1"/>
  <c r="BW17" i="28"/>
  <c r="CI17" i="28" s="1"/>
  <c r="DG17" i="28" s="1"/>
  <c r="FC17" i="28" s="1"/>
  <c r="DH17" i="28"/>
  <c r="FD17" i="28" s="1"/>
  <c r="DQ17" i="28"/>
  <c r="FM17" i="28" s="1"/>
  <c r="AP18" i="28"/>
  <c r="AQ18" i="28"/>
  <c r="AR18" i="28"/>
  <c r="AS18" i="28"/>
  <c r="AT18" i="28"/>
  <c r="AU18" i="28"/>
  <c r="AV18" i="28"/>
  <c r="AW18" i="28"/>
  <c r="AX18" i="28"/>
  <c r="AY18" i="28"/>
  <c r="AZ18" i="28"/>
  <c r="BA18" i="28"/>
  <c r="BB18" i="28"/>
  <c r="BN18" i="28" s="1"/>
  <c r="BZ18" i="28" s="1"/>
  <c r="BC18" i="28"/>
  <c r="BD18" i="28"/>
  <c r="BE18" i="28"/>
  <c r="BF18" i="28"/>
  <c r="BG18" i="28"/>
  <c r="BS18" i="28" s="1"/>
  <c r="BH18" i="28"/>
  <c r="BT18" i="28" s="1"/>
  <c r="CF18" i="28" s="1"/>
  <c r="EB18" i="28" s="1"/>
  <c r="FX18" i="28" s="1"/>
  <c r="BI18" i="28"/>
  <c r="BU18" i="28" s="1"/>
  <c r="BJ18" i="28"/>
  <c r="BK18" i="28"/>
  <c r="EQ18" i="28" s="1"/>
  <c r="BL18" i="28"/>
  <c r="BM18" i="28"/>
  <c r="BY18" i="28" s="1"/>
  <c r="CK18" i="28" s="1"/>
  <c r="DI18" i="28" s="1"/>
  <c r="FE18" i="28" s="1"/>
  <c r="AP19" i="28"/>
  <c r="AQ19" i="28"/>
  <c r="AR19" i="28"/>
  <c r="AS19" i="28"/>
  <c r="AT19" i="28"/>
  <c r="AU19" i="28"/>
  <c r="AV19" i="28"/>
  <c r="AW19" i="28"/>
  <c r="AX19" i="28"/>
  <c r="AY19" i="28"/>
  <c r="AZ19" i="28"/>
  <c r="BA19" i="28"/>
  <c r="BB19" i="28"/>
  <c r="BN19" i="28" s="1"/>
  <c r="BZ19" i="28" s="1"/>
  <c r="BC19" i="28"/>
  <c r="BD19" i="28"/>
  <c r="BE19" i="28"/>
  <c r="BQ19" i="28" s="1"/>
  <c r="CC19" i="28" s="1"/>
  <c r="CO19" i="28" s="1"/>
  <c r="BF19" i="28"/>
  <c r="BG19" i="28"/>
  <c r="BH19" i="28"/>
  <c r="BT19" i="28" s="1"/>
  <c r="CF19" i="28" s="1"/>
  <c r="BI19" i="28"/>
  <c r="BJ19" i="28"/>
  <c r="BK19" i="28"/>
  <c r="BW19" i="28" s="1"/>
  <c r="CI19" i="28" s="1"/>
  <c r="BL19" i="28"/>
  <c r="BM19" i="28"/>
  <c r="AP20" i="28"/>
  <c r="AQ20" i="28"/>
  <c r="AR20" i="28"/>
  <c r="AS20" i="28"/>
  <c r="AT20" i="28"/>
  <c r="AU20" i="28"/>
  <c r="AV20" i="28"/>
  <c r="AW20" i="28"/>
  <c r="AX20" i="28"/>
  <c r="AY20" i="28"/>
  <c r="AZ20" i="28"/>
  <c r="BA20" i="28"/>
  <c r="BB20" i="28"/>
  <c r="BC20" i="28"/>
  <c r="BD20" i="28"/>
  <c r="BE20" i="28"/>
  <c r="BQ20" i="28" s="1"/>
  <c r="BF20" i="28"/>
  <c r="BG20" i="28"/>
  <c r="BH20" i="28"/>
  <c r="BT20" i="28" s="1"/>
  <c r="BI20" i="28"/>
  <c r="BJ20" i="28"/>
  <c r="BK20" i="28"/>
  <c r="EQ20" i="28" s="1"/>
  <c r="BL20" i="28"/>
  <c r="BM20" i="28"/>
  <c r="CC20" i="28"/>
  <c r="DM20" i="28" s="1"/>
  <c r="FI20" i="28" s="1"/>
  <c r="CF20" i="28"/>
  <c r="EB20" i="28" s="1"/>
  <c r="FX20" i="28" s="1"/>
  <c r="EK20" i="28"/>
  <c r="EN20" i="28"/>
  <c r="AP21" i="28"/>
  <c r="AQ21" i="28"/>
  <c r="AR21" i="28"/>
  <c r="AS21" i="28"/>
  <c r="AT21" i="28"/>
  <c r="AU21" i="28"/>
  <c r="AV21" i="28"/>
  <c r="AW21" i="28"/>
  <c r="AX21" i="28"/>
  <c r="AY21" i="28"/>
  <c r="AZ21" i="28"/>
  <c r="BA21" i="28"/>
  <c r="BB21" i="28"/>
  <c r="EH21" i="28" s="1"/>
  <c r="BC21" i="28"/>
  <c r="BD21" i="28"/>
  <c r="BE21" i="28"/>
  <c r="EK21" i="28" s="1"/>
  <c r="BF21" i="28"/>
  <c r="BG21" i="28"/>
  <c r="BH21" i="28"/>
  <c r="EN21" i="28" s="1"/>
  <c r="BI21" i="28"/>
  <c r="BJ21" i="28"/>
  <c r="BV21" i="28" s="1"/>
  <c r="CH21" i="28" s="1"/>
  <c r="DR21" i="28" s="1"/>
  <c r="FN21" i="28" s="1"/>
  <c r="BK21" i="28"/>
  <c r="BL21" i="28"/>
  <c r="BM21" i="28"/>
  <c r="AP22" i="28"/>
  <c r="AQ22" i="28"/>
  <c r="AR22" i="28"/>
  <c r="BP22" i="28" s="1"/>
  <c r="CB22" i="28" s="1"/>
  <c r="DX22" i="28" s="1"/>
  <c r="FT22" i="28" s="1"/>
  <c r="AS22" i="28"/>
  <c r="AT22" i="28"/>
  <c r="AU22" i="28"/>
  <c r="AV22" i="28"/>
  <c r="AW22" i="28"/>
  <c r="AX22" i="28"/>
  <c r="AY22" i="28"/>
  <c r="AZ22" i="28"/>
  <c r="BA22" i="28"/>
  <c r="BB22" i="28"/>
  <c r="EH22" i="28" s="1"/>
  <c r="BC22" i="28"/>
  <c r="BD22" i="28"/>
  <c r="BE22" i="28"/>
  <c r="BF22" i="28"/>
  <c r="BG22" i="28"/>
  <c r="BH22" i="28"/>
  <c r="BI22" i="28"/>
  <c r="BJ22" i="28"/>
  <c r="BK22" i="28"/>
  <c r="EQ22" i="28" s="1"/>
  <c r="BL22" i="28"/>
  <c r="BX22" i="28" s="1"/>
  <c r="CJ22" i="28" s="1"/>
  <c r="CV22" i="28" s="1"/>
  <c r="BM22" i="28"/>
  <c r="BN22" i="28"/>
  <c r="BZ22" i="28" s="1"/>
  <c r="BW22" i="28"/>
  <c r="CI22" i="28" s="1"/>
  <c r="AP23" i="28"/>
  <c r="AQ23" i="28"/>
  <c r="AR23" i="28"/>
  <c r="AS23" i="28"/>
  <c r="AT23" i="28"/>
  <c r="AU23" i="28"/>
  <c r="AV23" i="28"/>
  <c r="AW23" i="28"/>
  <c r="AX23" i="28"/>
  <c r="AY23" i="28"/>
  <c r="AZ23" i="28"/>
  <c r="BA23" i="28"/>
  <c r="BB23" i="28"/>
  <c r="BC23" i="28"/>
  <c r="BD23" i="28"/>
  <c r="BE23" i="28"/>
  <c r="BF23" i="28"/>
  <c r="BG23" i="28"/>
  <c r="BH23" i="28"/>
  <c r="BI23" i="28"/>
  <c r="BJ23" i="28"/>
  <c r="BV23" i="28" s="1"/>
  <c r="CH23" i="28" s="1"/>
  <c r="BK23" i="28"/>
  <c r="BW23" i="28" s="1"/>
  <c r="CI23" i="28" s="1"/>
  <c r="BL23" i="28"/>
  <c r="BM23" i="28"/>
  <c r="AP24" i="28"/>
  <c r="AQ24" i="28"/>
  <c r="AR24" i="28"/>
  <c r="AS24" i="28"/>
  <c r="AT24" i="28"/>
  <c r="AU24" i="28"/>
  <c r="BS24" i="28" s="1"/>
  <c r="AV24" i="28"/>
  <c r="AW24" i="28"/>
  <c r="AX24" i="28"/>
  <c r="AY24" i="28"/>
  <c r="AZ24" i="28"/>
  <c r="BX24" i="28" s="1"/>
  <c r="BA24" i="28"/>
  <c r="BB24" i="28"/>
  <c r="BC24" i="28"/>
  <c r="BD24" i="28"/>
  <c r="BE24" i="28"/>
  <c r="BF24" i="28"/>
  <c r="BG24" i="28"/>
  <c r="BH24" i="28"/>
  <c r="EN24" i="28" s="1"/>
  <c r="BI24" i="28"/>
  <c r="BJ24" i="28"/>
  <c r="BK24" i="28"/>
  <c r="EQ24" i="28" s="1"/>
  <c r="BL24" i="28"/>
  <c r="BM24" i="28"/>
  <c r="AP25" i="28"/>
  <c r="AQ25" i="28"/>
  <c r="AR25" i="28"/>
  <c r="BP25" i="28" s="1"/>
  <c r="CB25" i="28" s="1"/>
  <c r="AS25" i="28"/>
  <c r="AT25" i="28"/>
  <c r="AU25" i="28"/>
  <c r="AV25" i="28"/>
  <c r="AW25" i="28"/>
  <c r="AX25" i="28"/>
  <c r="AY25" i="28"/>
  <c r="AZ25" i="28"/>
  <c r="BA25" i="28"/>
  <c r="BB25" i="28"/>
  <c r="BN25" i="28" s="1"/>
  <c r="BZ25" i="28" s="1"/>
  <c r="BC25" i="28"/>
  <c r="BD25" i="28"/>
  <c r="BE25" i="28"/>
  <c r="BQ25" i="28" s="1"/>
  <c r="CC25" i="28" s="1"/>
  <c r="BF25" i="28"/>
  <c r="BG25" i="28"/>
  <c r="BH25" i="28"/>
  <c r="EN25" i="28" s="1"/>
  <c r="BI25" i="28"/>
  <c r="BJ25" i="28"/>
  <c r="BK25" i="28"/>
  <c r="EQ25" i="28" s="1"/>
  <c r="BL25" i="28"/>
  <c r="BM25" i="28"/>
  <c r="BT25" i="28"/>
  <c r="CF25" i="28" s="1"/>
  <c r="AP26" i="28"/>
  <c r="AQ26" i="28"/>
  <c r="AR26" i="28"/>
  <c r="AS26" i="28"/>
  <c r="AT26" i="28"/>
  <c r="AU26" i="28"/>
  <c r="AV26" i="28"/>
  <c r="AW26" i="28"/>
  <c r="AX26" i="28"/>
  <c r="AY26" i="28"/>
  <c r="AZ26" i="28"/>
  <c r="BX26" i="28" s="1"/>
  <c r="BA26" i="28"/>
  <c r="BB26" i="28"/>
  <c r="BN26" i="28" s="1"/>
  <c r="BZ26" i="28" s="1"/>
  <c r="BC26" i="28"/>
  <c r="BD26" i="28"/>
  <c r="BE26" i="28"/>
  <c r="BQ26" i="28" s="1"/>
  <c r="CC26" i="28" s="1"/>
  <c r="BF26" i="28"/>
  <c r="BG26" i="28"/>
  <c r="BH26" i="28"/>
  <c r="BI26" i="28"/>
  <c r="BJ26" i="28"/>
  <c r="BK26" i="28"/>
  <c r="BW26" i="28" s="1"/>
  <c r="CI26" i="28" s="1"/>
  <c r="BL26" i="28"/>
  <c r="BM26" i="28"/>
  <c r="EH26" i="28"/>
  <c r="EQ26" i="28"/>
  <c r="AP27" i="28"/>
  <c r="AQ27" i="28"/>
  <c r="AR27" i="28"/>
  <c r="BP27" i="28" s="1"/>
  <c r="AS27" i="28"/>
  <c r="AT27" i="28"/>
  <c r="BR27" i="28" s="1"/>
  <c r="AU27" i="28"/>
  <c r="AV27" i="28"/>
  <c r="AW27" i="28"/>
  <c r="AX27" i="28"/>
  <c r="BV27" i="28" s="1"/>
  <c r="CH27" i="28" s="1"/>
  <c r="AY27" i="28"/>
  <c r="AZ27" i="28"/>
  <c r="BA27" i="28"/>
  <c r="BB27" i="28"/>
  <c r="EH27" i="28" s="1"/>
  <c r="BC27" i="28"/>
  <c r="BD27" i="28"/>
  <c r="BE27" i="28"/>
  <c r="BQ27" i="28" s="1"/>
  <c r="CC27" i="28" s="1"/>
  <c r="DY27" i="28" s="1"/>
  <c r="FU27" i="28" s="1"/>
  <c r="BF27" i="28"/>
  <c r="BG27" i="28"/>
  <c r="BH27" i="28"/>
  <c r="BT27" i="28" s="1"/>
  <c r="BI27" i="28"/>
  <c r="BJ27" i="28"/>
  <c r="BK27" i="28"/>
  <c r="BW27" i="28" s="1"/>
  <c r="BL27" i="28"/>
  <c r="BM27" i="28"/>
  <c r="CF27" i="28"/>
  <c r="CI27" i="28"/>
  <c r="EN27" i="28"/>
  <c r="AP28" i="28"/>
  <c r="AQ28" i="28"/>
  <c r="AR28" i="28"/>
  <c r="AS28" i="28"/>
  <c r="AT28" i="28"/>
  <c r="AU28" i="28"/>
  <c r="AV28" i="28"/>
  <c r="AW28" i="28"/>
  <c r="AX28" i="28"/>
  <c r="AY28" i="28"/>
  <c r="AZ28" i="28"/>
  <c r="BA28" i="28"/>
  <c r="BB28" i="28"/>
  <c r="BC28" i="28"/>
  <c r="BD28" i="28"/>
  <c r="BE28" i="28"/>
  <c r="BF28" i="28"/>
  <c r="BG28" i="28"/>
  <c r="BH28" i="28"/>
  <c r="BT28" i="28" s="1"/>
  <c r="BI28" i="28"/>
  <c r="BJ28" i="28"/>
  <c r="BK28" i="28"/>
  <c r="BW28" i="28" s="1"/>
  <c r="CI28" i="28" s="1"/>
  <c r="BL28" i="28"/>
  <c r="BM28" i="28"/>
  <c r="CF28" i="28"/>
  <c r="CR28" i="28" s="1"/>
  <c r="AP29" i="28"/>
  <c r="AQ29" i="28"/>
  <c r="AR29" i="28"/>
  <c r="AS29" i="28"/>
  <c r="AT29" i="28"/>
  <c r="AU29" i="28"/>
  <c r="BS29" i="28" s="1"/>
  <c r="CE29" i="28" s="1"/>
  <c r="AV29" i="28"/>
  <c r="AW29" i="28"/>
  <c r="BU29" i="28" s="1"/>
  <c r="AX29" i="28"/>
  <c r="AY29" i="28"/>
  <c r="AZ29" i="28"/>
  <c r="BA29" i="28"/>
  <c r="BB29" i="28"/>
  <c r="BC29" i="28"/>
  <c r="BD29" i="28"/>
  <c r="BE29" i="28"/>
  <c r="BF29" i="28"/>
  <c r="BG29" i="28"/>
  <c r="BH29" i="28"/>
  <c r="BT29" i="28" s="1"/>
  <c r="CF29" i="28" s="1"/>
  <c r="CR29" i="28" s="1"/>
  <c r="BI29" i="28"/>
  <c r="BJ29" i="28"/>
  <c r="BK29" i="28"/>
  <c r="BL29" i="28"/>
  <c r="BM29" i="28"/>
  <c r="BQ29" i="28"/>
  <c r="CC29" i="28" s="1"/>
  <c r="DM29" i="28" s="1"/>
  <c r="FI29" i="28" s="1"/>
  <c r="EK29" i="28"/>
  <c r="EN29" i="28"/>
  <c r="AP30" i="28"/>
  <c r="AQ30" i="28"/>
  <c r="AR30" i="28"/>
  <c r="AS30" i="28"/>
  <c r="AT30" i="28"/>
  <c r="AU30" i="28"/>
  <c r="AV30" i="28"/>
  <c r="AW30" i="28"/>
  <c r="AX30" i="28"/>
  <c r="AY30" i="28"/>
  <c r="AZ30" i="28"/>
  <c r="BA30" i="28"/>
  <c r="BB30" i="28"/>
  <c r="BC30" i="28"/>
  <c r="BD30" i="28"/>
  <c r="BE30" i="28"/>
  <c r="BF30" i="28"/>
  <c r="BG30" i="28"/>
  <c r="BH30" i="28"/>
  <c r="BT30" i="28" s="1"/>
  <c r="BI30" i="28"/>
  <c r="BJ30" i="28"/>
  <c r="BK30" i="28"/>
  <c r="EQ30" i="28" s="1"/>
  <c r="BL30" i="28"/>
  <c r="BM30" i="28"/>
  <c r="BY30" i="28"/>
  <c r="CF30" i="28"/>
  <c r="EB30" i="28" s="1"/>
  <c r="FX30" i="28" s="1"/>
  <c r="AP31" i="28"/>
  <c r="AQ31" i="28"/>
  <c r="AR31" i="28"/>
  <c r="AS31" i="28"/>
  <c r="AT31" i="28"/>
  <c r="AU31" i="28"/>
  <c r="AV31" i="28"/>
  <c r="AW31" i="28"/>
  <c r="AX31" i="28"/>
  <c r="AY31" i="28"/>
  <c r="AZ31" i="28"/>
  <c r="BA31" i="28"/>
  <c r="BB31" i="28"/>
  <c r="BC31" i="28"/>
  <c r="BD31" i="28"/>
  <c r="BE31" i="28"/>
  <c r="BF31" i="28"/>
  <c r="BG31" i="28"/>
  <c r="BH31" i="28"/>
  <c r="BI31" i="28"/>
  <c r="BJ31" i="28"/>
  <c r="BK31" i="28"/>
  <c r="BL31" i="28"/>
  <c r="BM31" i="28"/>
  <c r="AP32" i="28"/>
  <c r="AQ32" i="28"/>
  <c r="AR32" i="28"/>
  <c r="AS32" i="28"/>
  <c r="AT32" i="28"/>
  <c r="AU32" i="28"/>
  <c r="AV32" i="28"/>
  <c r="AW32" i="28"/>
  <c r="AX32" i="28"/>
  <c r="AY32" i="28"/>
  <c r="AZ32" i="28"/>
  <c r="BA32" i="28"/>
  <c r="BB32" i="28"/>
  <c r="BC32" i="28"/>
  <c r="BD32" i="28"/>
  <c r="BE32" i="28"/>
  <c r="BF32" i="28"/>
  <c r="BR32" i="28" s="1"/>
  <c r="CD32" i="28" s="1"/>
  <c r="BG32" i="28"/>
  <c r="BH32" i="28"/>
  <c r="BI32" i="28"/>
  <c r="BJ32" i="28"/>
  <c r="BK32" i="28"/>
  <c r="BL32" i="28"/>
  <c r="BX32" i="28" s="1"/>
  <c r="BM32" i="28"/>
  <c r="CJ32" i="28"/>
  <c r="ER32" i="28"/>
  <c r="AP33" i="28"/>
  <c r="AQ33" i="28"/>
  <c r="AR33" i="28"/>
  <c r="AS33" i="28"/>
  <c r="AT33" i="28"/>
  <c r="AU33" i="28"/>
  <c r="AV33" i="28"/>
  <c r="AW33" i="28"/>
  <c r="AX33" i="28"/>
  <c r="AY33" i="28"/>
  <c r="AZ33" i="28"/>
  <c r="BX33" i="28" s="1"/>
  <c r="BA33" i="28"/>
  <c r="BB33" i="28"/>
  <c r="BC33" i="28"/>
  <c r="BD33" i="28"/>
  <c r="BE33" i="28"/>
  <c r="BF33" i="28"/>
  <c r="BG33" i="28"/>
  <c r="BH33" i="28"/>
  <c r="BI33" i="28"/>
  <c r="BJ33" i="28"/>
  <c r="BK33" i="28"/>
  <c r="BL33" i="28"/>
  <c r="BM33" i="28"/>
  <c r="AP34" i="28"/>
  <c r="AQ34" i="28"/>
  <c r="AR34" i="28"/>
  <c r="AS34" i="28"/>
  <c r="AT34" i="28"/>
  <c r="AU34" i="28"/>
  <c r="AV34" i="28"/>
  <c r="AW34" i="28"/>
  <c r="AX34" i="28"/>
  <c r="AY34" i="28"/>
  <c r="AZ34" i="28"/>
  <c r="BA34" i="28"/>
  <c r="BB34" i="28"/>
  <c r="BC34" i="28"/>
  <c r="BD34" i="28"/>
  <c r="BE34" i="28"/>
  <c r="BF34" i="28"/>
  <c r="EL34" i="28" s="1"/>
  <c r="BG34" i="28"/>
  <c r="BH34" i="28"/>
  <c r="BI34" i="28"/>
  <c r="BU34" i="28" s="1"/>
  <c r="BJ34" i="28"/>
  <c r="BK34" i="28"/>
  <c r="BL34" i="28"/>
  <c r="BM34" i="28"/>
  <c r="CG34" i="28"/>
  <c r="EC34" i="28" s="1"/>
  <c r="FY34" i="28" s="1"/>
  <c r="AP35" i="28"/>
  <c r="AQ35" i="28"/>
  <c r="AR35" i="28"/>
  <c r="AS35" i="28"/>
  <c r="AT35" i="28"/>
  <c r="AU35" i="28"/>
  <c r="AV35" i="28"/>
  <c r="AW35" i="28"/>
  <c r="AX35" i="28"/>
  <c r="AY35" i="28"/>
  <c r="AZ35" i="28"/>
  <c r="BA35" i="28"/>
  <c r="BB35" i="28"/>
  <c r="BC35" i="28"/>
  <c r="BD35" i="28"/>
  <c r="BE35" i="28"/>
  <c r="BF35" i="28"/>
  <c r="EL35" i="28" s="1"/>
  <c r="BG35" i="28"/>
  <c r="BH35" i="28"/>
  <c r="BI35" i="28"/>
  <c r="BU35" i="28" s="1"/>
  <c r="CG35" i="28" s="1"/>
  <c r="CS35" i="28" s="1"/>
  <c r="BJ35" i="28"/>
  <c r="BK35" i="28"/>
  <c r="BL35" i="28"/>
  <c r="BM35" i="28"/>
  <c r="BR35" i="28"/>
  <c r="CD35" i="28" s="1"/>
  <c r="DZ35" i="28" s="1"/>
  <c r="FV35" i="28" s="1"/>
  <c r="AP36" i="28"/>
  <c r="AQ36" i="28"/>
  <c r="AR36" i="28"/>
  <c r="AS36" i="28"/>
  <c r="AT36" i="28"/>
  <c r="AU36" i="28"/>
  <c r="AV36" i="28"/>
  <c r="AW36" i="28"/>
  <c r="AX36" i="28"/>
  <c r="AY36" i="28"/>
  <c r="AZ36" i="28"/>
  <c r="BA36" i="28"/>
  <c r="BB36" i="28"/>
  <c r="BC36" i="28"/>
  <c r="BO36" i="28" s="1"/>
  <c r="BD36" i="28"/>
  <c r="BE36" i="28"/>
  <c r="BF36" i="28"/>
  <c r="EL36" i="28" s="1"/>
  <c r="BG36" i="28"/>
  <c r="BH36" i="28"/>
  <c r="BI36" i="28"/>
  <c r="EO36" i="28" s="1"/>
  <c r="BJ36" i="28"/>
  <c r="BK36" i="28"/>
  <c r="BL36" i="28"/>
  <c r="BM36" i="28"/>
  <c r="CA36" i="28"/>
  <c r="AP37" i="28"/>
  <c r="AQ37" i="28"/>
  <c r="AR37" i="28"/>
  <c r="AS37" i="28"/>
  <c r="AT37" i="28"/>
  <c r="AU37" i="28"/>
  <c r="AV37" i="28"/>
  <c r="AW37" i="28"/>
  <c r="AX37" i="28"/>
  <c r="AY37" i="28"/>
  <c r="AZ37" i="28"/>
  <c r="BA37" i="28"/>
  <c r="BB37" i="28"/>
  <c r="BC37" i="28"/>
  <c r="BD37" i="28"/>
  <c r="BE37" i="28"/>
  <c r="BF37" i="28"/>
  <c r="BG37" i="28"/>
  <c r="BH37" i="28"/>
  <c r="BI37" i="28"/>
  <c r="BJ37" i="28"/>
  <c r="BK37" i="28"/>
  <c r="BL37" i="28"/>
  <c r="BM37" i="28"/>
  <c r="AP38" i="28"/>
  <c r="AQ38" i="28"/>
  <c r="AR38" i="28"/>
  <c r="AS38" i="28"/>
  <c r="AT38" i="28"/>
  <c r="AU38" i="28"/>
  <c r="AV38" i="28"/>
  <c r="AW38" i="28"/>
  <c r="AX38" i="28"/>
  <c r="AY38" i="28"/>
  <c r="AZ38" i="28"/>
  <c r="BA38" i="28"/>
  <c r="BB38" i="28"/>
  <c r="BC38" i="28"/>
  <c r="BD38" i="28"/>
  <c r="BE38" i="28"/>
  <c r="BF38" i="28"/>
  <c r="BG38" i="28"/>
  <c r="BH38" i="28"/>
  <c r="BI38" i="28"/>
  <c r="BJ38" i="28"/>
  <c r="BK38" i="28"/>
  <c r="BL38" i="28"/>
  <c r="BM38" i="28"/>
  <c r="AP39" i="28"/>
  <c r="AQ39" i="28"/>
  <c r="AR39" i="28"/>
  <c r="AS39" i="28"/>
  <c r="AT39" i="28"/>
  <c r="AU39" i="28"/>
  <c r="AV39" i="28"/>
  <c r="AW39" i="28"/>
  <c r="AX39" i="28"/>
  <c r="AY39" i="28"/>
  <c r="AZ39" i="28"/>
  <c r="BA39" i="28"/>
  <c r="BY39" i="28" s="1"/>
  <c r="CK39" i="28" s="1"/>
  <c r="BB39" i="28"/>
  <c r="BN39" i="28" s="1"/>
  <c r="BC39" i="28"/>
  <c r="BO39" i="28" s="1"/>
  <c r="CA39" i="28" s="1"/>
  <c r="BD39" i="28"/>
  <c r="BE39" i="28"/>
  <c r="BF39" i="28"/>
  <c r="BG39" i="28"/>
  <c r="BH39" i="28"/>
  <c r="BI39" i="28"/>
  <c r="BJ39" i="28"/>
  <c r="BK39" i="28"/>
  <c r="BL39" i="28"/>
  <c r="BX39" i="28" s="1"/>
  <c r="CJ39" i="28" s="1"/>
  <c r="BM39" i="28"/>
  <c r="AP40" i="28"/>
  <c r="AQ40" i="28"/>
  <c r="AR40" i="28"/>
  <c r="AS40" i="28"/>
  <c r="AT40" i="28"/>
  <c r="AU40" i="28"/>
  <c r="AV40" i="28"/>
  <c r="AW40" i="28"/>
  <c r="AX40" i="28"/>
  <c r="AY40" i="28"/>
  <c r="AZ40" i="28"/>
  <c r="BA40" i="28"/>
  <c r="BB40" i="28"/>
  <c r="BC40" i="28"/>
  <c r="BD40" i="28"/>
  <c r="BE40" i="28"/>
  <c r="BF40" i="28"/>
  <c r="BG40" i="28"/>
  <c r="BH40" i="28"/>
  <c r="BI40" i="28"/>
  <c r="BJ40" i="28"/>
  <c r="BK40" i="28"/>
  <c r="BL40" i="28"/>
  <c r="BM40" i="28"/>
  <c r="AP41" i="28"/>
  <c r="AQ41" i="28"/>
  <c r="AR41" i="28"/>
  <c r="AS41" i="28"/>
  <c r="AT41" i="28"/>
  <c r="AU41" i="28"/>
  <c r="AV41" i="28"/>
  <c r="AW41" i="28"/>
  <c r="AX41" i="28"/>
  <c r="AY41" i="28"/>
  <c r="AZ41" i="28"/>
  <c r="BA41" i="28"/>
  <c r="BB41" i="28"/>
  <c r="BC41" i="28"/>
  <c r="EI41" i="28" s="1"/>
  <c r="BD41" i="28"/>
  <c r="BE41" i="28"/>
  <c r="BQ41" i="28" s="1"/>
  <c r="CC41" i="28" s="1"/>
  <c r="DA41" i="28" s="1"/>
  <c r="EW41" i="28" s="1"/>
  <c r="BF41" i="28"/>
  <c r="BR41" i="28" s="1"/>
  <c r="CD41" i="28" s="1"/>
  <c r="DB41" i="28" s="1"/>
  <c r="EX41" i="28" s="1"/>
  <c r="BG41" i="28"/>
  <c r="BH41" i="28"/>
  <c r="BI41" i="28"/>
  <c r="BU41" i="28" s="1"/>
  <c r="CG41" i="28" s="1"/>
  <c r="DQ41" i="28" s="1"/>
  <c r="FM41" i="28" s="1"/>
  <c r="BJ41" i="28"/>
  <c r="BK41" i="28"/>
  <c r="BL41" i="28"/>
  <c r="ER41" i="28" s="1"/>
  <c r="BM41" i="28"/>
  <c r="AP42" i="28"/>
  <c r="AQ42" i="28"/>
  <c r="AR42" i="28"/>
  <c r="AS42" i="28"/>
  <c r="AT42" i="28"/>
  <c r="AU42" i="28"/>
  <c r="AV42" i="28"/>
  <c r="AW42" i="28"/>
  <c r="AX42" i="28"/>
  <c r="AY42" i="28"/>
  <c r="AZ42" i="28"/>
  <c r="BX42" i="28" s="1"/>
  <c r="CJ42" i="28" s="1"/>
  <c r="BA42" i="28"/>
  <c r="BY42" i="28" s="1"/>
  <c r="BB42" i="28"/>
  <c r="BC42" i="28"/>
  <c r="BD42" i="28"/>
  <c r="BE42" i="28"/>
  <c r="BF42" i="28"/>
  <c r="BG42" i="28"/>
  <c r="BH42" i="28"/>
  <c r="BI42" i="28"/>
  <c r="BJ42" i="28"/>
  <c r="BK42" i="28"/>
  <c r="BL42" i="28"/>
  <c r="BM42" i="28"/>
  <c r="AP43" i="28"/>
  <c r="AQ43" i="28"/>
  <c r="AR43" i="28"/>
  <c r="AS43" i="28"/>
  <c r="AT43" i="28"/>
  <c r="AU43" i="28"/>
  <c r="AV43" i="28"/>
  <c r="AW43" i="28"/>
  <c r="AX43" i="28"/>
  <c r="AY43" i="28"/>
  <c r="AZ43" i="28"/>
  <c r="BA43" i="28"/>
  <c r="BB43" i="28"/>
  <c r="BN43" i="28" s="1"/>
  <c r="BC43" i="28"/>
  <c r="BD43" i="28"/>
  <c r="BP43" i="28" s="1"/>
  <c r="CB43" i="28" s="1"/>
  <c r="BE43" i="28"/>
  <c r="BF43" i="28"/>
  <c r="BG43" i="28"/>
  <c r="BS43" i="28" s="1"/>
  <c r="CE43" i="28" s="1"/>
  <c r="BH43" i="28"/>
  <c r="BI43" i="28"/>
  <c r="BJ43" i="28"/>
  <c r="BV43" i="28" s="1"/>
  <c r="CH43" i="28" s="1"/>
  <c r="DF43" i="28" s="1"/>
  <c r="FB43" i="28" s="1"/>
  <c r="BK43" i="28"/>
  <c r="BL43" i="28"/>
  <c r="BM43" i="28"/>
  <c r="AP44" i="28"/>
  <c r="AQ44" i="28"/>
  <c r="AR44" i="28"/>
  <c r="AS44" i="28"/>
  <c r="AT44" i="28"/>
  <c r="AU44" i="28"/>
  <c r="AV44" i="28"/>
  <c r="AW44" i="28"/>
  <c r="AX44" i="28"/>
  <c r="AY44" i="28"/>
  <c r="AZ44" i="28"/>
  <c r="BA44" i="28"/>
  <c r="BB44" i="28"/>
  <c r="BC44" i="28"/>
  <c r="BO44" i="28" s="1"/>
  <c r="CA44" i="28" s="1"/>
  <c r="BD44" i="28"/>
  <c r="BE44" i="28"/>
  <c r="BF44" i="28"/>
  <c r="BG44" i="28"/>
  <c r="BH44" i="28"/>
  <c r="BI44" i="28"/>
  <c r="BU44" i="28" s="1"/>
  <c r="CG44" i="28" s="1"/>
  <c r="BJ44" i="28"/>
  <c r="BK44" i="28"/>
  <c r="BL44" i="28"/>
  <c r="BM44" i="28"/>
  <c r="AP45" i="28"/>
  <c r="AQ45" i="28"/>
  <c r="AR45" i="28"/>
  <c r="AS45" i="28"/>
  <c r="AT45" i="28"/>
  <c r="AU45" i="28"/>
  <c r="AV45" i="28"/>
  <c r="AW45" i="28"/>
  <c r="AX45" i="28"/>
  <c r="AY45" i="28"/>
  <c r="AZ45" i="28"/>
  <c r="BA45" i="28"/>
  <c r="BB45" i="28"/>
  <c r="BC45" i="28"/>
  <c r="BO45" i="28" s="1"/>
  <c r="CA45" i="28" s="1"/>
  <c r="BD45" i="28"/>
  <c r="BE45" i="28"/>
  <c r="BF45" i="28"/>
  <c r="BR45" i="28" s="1"/>
  <c r="CD45" i="28" s="1"/>
  <c r="DN45" i="28" s="1"/>
  <c r="FJ45" i="28" s="1"/>
  <c r="BG45" i="28"/>
  <c r="BH45" i="28"/>
  <c r="BI45" i="28"/>
  <c r="BU45" i="28" s="1"/>
  <c r="CG45" i="28" s="1"/>
  <c r="DQ45" i="28" s="1"/>
  <c r="FM45" i="28" s="1"/>
  <c r="BJ45" i="28"/>
  <c r="BK45" i="28"/>
  <c r="BL45" i="28"/>
  <c r="BM45" i="28"/>
  <c r="AP46" i="28"/>
  <c r="AQ46" i="28"/>
  <c r="AR46" i="28"/>
  <c r="AS46" i="28"/>
  <c r="AT46" i="28"/>
  <c r="AU46" i="28"/>
  <c r="AV46" i="28"/>
  <c r="BT46" i="28" s="1"/>
  <c r="CF46" i="28" s="1"/>
  <c r="DD46" i="28" s="1"/>
  <c r="EZ46" i="28" s="1"/>
  <c r="AW46" i="28"/>
  <c r="AX46" i="28"/>
  <c r="AY46" i="28"/>
  <c r="BW46" i="28" s="1"/>
  <c r="AZ46" i="28"/>
  <c r="BX46" i="28" s="1"/>
  <c r="BA46" i="28"/>
  <c r="BB46" i="28"/>
  <c r="BC46" i="28"/>
  <c r="BD46" i="28"/>
  <c r="BE46" i="28"/>
  <c r="BF46" i="28"/>
  <c r="BG46" i="28"/>
  <c r="BH46" i="28"/>
  <c r="BI46" i="28"/>
  <c r="BJ46" i="28"/>
  <c r="BK46" i="28"/>
  <c r="BL46" i="28"/>
  <c r="BM46" i="28"/>
  <c r="AP47" i="28"/>
  <c r="AQ47" i="28"/>
  <c r="AR47" i="28"/>
  <c r="AS47" i="28"/>
  <c r="AT47" i="28"/>
  <c r="AU47" i="28"/>
  <c r="AV47" i="28"/>
  <c r="AW47" i="28"/>
  <c r="BU47" i="28" s="1"/>
  <c r="AX47" i="28"/>
  <c r="AY47" i="28"/>
  <c r="BW47" i="28" s="1"/>
  <c r="CI47" i="28" s="1"/>
  <c r="DS47" i="28" s="1"/>
  <c r="FO47" i="28" s="1"/>
  <c r="AZ47" i="28"/>
  <c r="BX47" i="28" s="1"/>
  <c r="BA47" i="28"/>
  <c r="BY47" i="28" s="1"/>
  <c r="BB47" i="28"/>
  <c r="BN47" i="28" s="1"/>
  <c r="BZ47" i="28" s="1"/>
  <c r="DJ47" i="28" s="1"/>
  <c r="FF47" i="28" s="1"/>
  <c r="BC47" i="28"/>
  <c r="BD47" i="28"/>
  <c r="BE47" i="28"/>
  <c r="BF47" i="28"/>
  <c r="BG47" i="28"/>
  <c r="BH47" i="28"/>
  <c r="BI47" i="28"/>
  <c r="BJ47" i="28"/>
  <c r="BK47" i="28"/>
  <c r="BL47" i="28"/>
  <c r="BM47" i="28"/>
  <c r="AP48" i="28"/>
  <c r="AQ48" i="28"/>
  <c r="AR48" i="28"/>
  <c r="AS48" i="28"/>
  <c r="AT48" i="28"/>
  <c r="AU48" i="28"/>
  <c r="AV48" i="28"/>
  <c r="AW48" i="28"/>
  <c r="AX48" i="28"/>
  <c r="AY48" i="28"/>
  <c r="AZ48" i="28"/>
  <c r="BA48" i="28"/>
  <c r="BB48" i="28"/>
  <c r="BC48" i="28"/>
  <c r="BO48" i="28" s="1"/>
  <c r="CA48" i="28" s="1"/>
  <c r="CY48" i="28" s="1"/>
  <c r="EU48" i="28" s="1"/>
  <c r="BD48" i="28"/>
  <c r="BP48" i="28" s="1"/>
  <c r="BE48" i="28"/>
  <c r="BF48" i="28"/>
  <c r="EL48" i="28" s="1"/>
  <c r="BG48" i="28"/>
  <c r="BH48" i="28"/>
  <c r="BI48" i="28"/>
  <c r="BJ48" i="28"/>
  <c r="BK48" i="28"/>
  <c r="BL48" i="28"/>
  <c r="BX48" i="28" s="1"/>
  <c r="CJ48" i="28" s="1"/>
  <c r="DT48" i="28" s="1"/>
  <c r="FP48" i="28" s="1"/>
  <c r="BM48" i="28"/>
  <c r="AP49" i="28"/>
  <c r="AQ49" i="28"/>
  <c r="AR49" i="28"/>
  <c r="AS49" i="28"/>
  <c r="AT49" i="28"/>
  <c r="AU49" i="28"/>
  <c r="AV49" i="28"/>
  <c r="AW49" i="28"/>
  <c r="AX49" i="28"/>
  <c r="AY49" i="28"/>
  <c r="AZ49" i="28"/>
  <c r="BA49" i="28"/>
  <c r="BY49" i="28" s="1"/>
  <c r="CK49" i="28" s="1"/>
  <c r="BB49" i="28"/>
  <c r="BN49" i="28" s="1"/>
  <c r="BZ49" i="28" s="1"/>
  <c r="BC49" i="28"/>
  <c r="BO49" i="28" s="1"/>
  <c r="CA49" i="28" s="1"/>
  <c r="CM49" i="28" s="1"/>
  <c r="BD49" i="28"/>
  <c r="BP49" i="28" s="1"/>
  <c r="BE49" i="28"/>
  <c r="BF49" i="28"/>
  <c r="BR49" i="28" s="1"/>
  <c r="BG49" i="28"/>
  <c r="BH49" i="28"/>
  <c r="BI49" i="28"/>
  <c r="BJ49" i="28"/>
  <c r="BK49" i="28"/>
  <c r="BL49" i="28"/>
  <c r="BM49" i="28"/>
  <c r="AP50" i="28"/>
  <c r="AQ50" i="28"/>
  <c r="AR50" i="28"/>
  <c r="AS50" i="28"/>
  <c r="AT50" i="28"/>
  <c r="AU50" i="28"/>
  <c r="AV50" i="28"/>
  <c r="AW50" i="28"/>
  <c r="AX50" i="28"/>
  <c r="AY50" i="28"/>
  <c r="AZ50" i="28"/>
  <c r="BA50" i="28"/>
  <c r="BB50" i="28"/>
  <c r="BC50" i="28"/>
  <c r="BO50" i="28" s="1"/>
  <c r="CA50" i="28" s="1"/>
  <c r="DW50" i="28" s="1"/>
  <c r="FS50" i="28" s="1"/>
  <c r="BD50" i="28"/>
  <c r="BE50" i="28"/>
  <c r="BF50" i="28"/>
  <c r="BR50" i="28" s="1"/>
  <c r="CD50" i="28" s="1"/>
  <c r="DN50" i="28" s="1"/>
  <c r="FJ50" i="28" s="1"/>
  <c r="BG50" i="28"/>
  <c r="BH50" i="28"/>
  <c r="BI50" i="28"/>
  <c r="EO50" i="28" s="1"/>
  <c r="BJ50" i="28"/>
  <c r="BK50" i="28"/>
  <c r="BL50" i="28"/>
  <c r="BM50" i="28"/>
  <c r="BY50" i="28" s="1"/>
  <c r="DB50" i="28"/>
  <c r="EX50" i="28" s="1"/>
  <c r="EI50" i="28"/>
  <c r="AP51" i="28"/>
  <c r="AQ51" i="28"/>
  <c r="AR51" i="28"/>
  <c r="AS51" i="28"/>
  <c r="AT51" i="28"/>
  <c r="AU51" i="28"/>
  <c r="AV51" i="28"/>
  <c r="AW51" i="28"/>
  <c r="AX51" i="28"/>
  <c r="AY51" i="28"/>
  <c r="AZ51" i="28"/>
  <c r="BA51" i="28"/>
  <c r="BB51" i="28"/>
  <c r="BC51" i="28"/>
  <c r="BO51" i="28" s="1"/>
  <c r="CA51" i="28" s="1"/>
  <c r="BD51" i="28"/>
  <c r="BE51" i="28"/>
  <c r="BQ51" i="28" s="1"/>
  <c r="BF51" i="28"/>
  <c r="BG51" i="28"/>
  <c r="BH51" i="28"/>
  <c r="BT51" i="28" s="1"/>
  <c r="BI51" i="28"/>
  <c r="BJ51" i="28"/>
  <c r="BK51" i="28"/>
  <c r="BL51" i="28"/>
  <c r="BM51" i="28"/>
  <c r="CY51" i="28"/>
  <c r="EU51" i="28" s="1"/>
  <c r="AP52" i="28"/>
  <c r="AQ52" i="28"/>
  <c r="AR52" i="28"/>
  <c r="AS52" i="28"/>
  <c r="AT52" i="28"/>
  <c r="AU52" i="28"/>
  <c r="AV52" i="28"/>
  <c r="AW52" i="28"/>
  <c r="AX52" i="28"/>
  <c r="AY52" i="28"/>
  <c r="AZ52" i="28"/>
  <c r="BA52" i="28"/>
  <c r="BB52" i="28"/>
  <c r="BC52" i="28"/>
  <c r="BD52" i="28"/>
  <c r="BE52" i="28"/>
  <c r="BF52" i="28"/>
  <c r="EL52" i="28" s="1"/>
  <c r="BG52" i="28"/>
  <c r="BH52" i="28"/>
  <c r="BI52" i="28"/>
  <c r="EO52" i="28" s="1"/>
  <c r="BJ52" i="28"/>
  <c r="BV52" i="28" s="1"/>
  <c r="BK52" i="28"/>
  <c r="BL52" i="28"/>
  <c r="BX52" i="28" s="1"/>
  <c r="CJ52" i="28" s="1"/>
  <c r="DT52" i="28" s="1"/>
  <c r="FP52" i="28" s="1"/>
  <c r="BM52" i="28"/>
  <c r="BY52" i="28" s="1"/>
  <c r="CK52" i="28" s="1"/>
  <c r="DU52" i="28" s="1"/>
  <c r="FQ52" i="28" s="1"/>
  <c r="BP52" i="28"/>
  <c r="ER52" i="28"/>
  <c r="AP53" i="28"/>
  <c r="AQ53" i="28"/>
  <c r="AR53" i="28"/>
  <c r="AS53" i="28"/>
  <c r="AT53" i="28"/>
  <c r="AU53" i="28"/>
  <c r="AV53" i="28"/>
  <c r="AW53" i="28"/>
  <c r="AX53" i="28"/>
  <c r="AY53" i="28"/>
  <c r="AZ53" i="28"/>
  <c r="BA53" i="28"/>
  <c r="BB53" i="28"/>
  <c r="BC53" i="28"/>
  <c r="BO53" i="28" s="1"/>
  <c r="CA53" i="28" s="1"/>
  <c r="CM53" i="28" s="1"/>
  <c r="BD53" i="28"/>
  <c r="BE53" i="28"/>
  <c r="BF53" i="28"/>
  <c r="BR53" i="28" s="1"/>
  <c r="CD53" i="28" s="1"/>
  <c r="BG53" i="28"/>
  <c r="BH53" i="28"/>
  <c r="BI53" i="28"/>
  <c r="EO53" i="28" s="1"/>
  <c r="BJ53" i="28"/>
  <c r="BK53" i="28"/>
  <c r="BL53" i="28"/>
  <c r="BX53" i="28" s="1"/>
  <c r="CJ53" i="28" s="1"/>
  <c r="CV53" i="28" s="1"/>
  <c r="BM53" i="28"/>
  <c r="BU53" i="28"/>
  <c r="CG53" i="28" s="1"/>
  <c r="CS53" i="28" s="1"/>
  <c r="EI53" i="28"/>
  <c r="AP54" i="28"/>
  <c r="AQ54" i="28"/>
  <c r="AR54" i="28"/>
  <c r="AS54" i="28"/>
  <c r="AT54" i="28"/>
  <c r="AU54" i="28"/>
  <c r="AV54" i="28"/>
  <c r="AW54" i="28"/>
  <c r="AX54" i="28"/>
  <c r="AY54" i="28"/>
  <c r="AZ54" i="28"/>
  <c r="BA54" i="28"/>
  <c r="BB54" i="28"/>
  <c r="BC54" i="28"/>
  <c r="BD54" i="28"/>
  <c r="BE54" i="28"/>
  <c r="BF54" i="28"/>
  <c r="BG54" i="28"/>
  <c r="BH54" i="28"/>
  <c r="BI54" i="28"/>
  <c r="BJ54" i="28"/>
  <c r="BK54" i="28"/>
  <c r="BL54" i="28"/>
  <c r="BM54" i="28"/>
  <c r="AP55" i="28"/>
  <c r="AQ55" i="28"/>
  <c r="AR55" i="28"/>
  <c r="AS55" i="28"/>
  <c r="AT55" i="28"/>
  <c r="AU55" i="28"/>
  <c r="AV55" i="28"/>
  <c r="AW55" i="28"/>
  <c r="AX55" i="28"/>
  <c r="AY55" i="28"/>
  <c r="AZ55" i="28"/>
  <c r="BA55" i="28"/>
  <c r="BB55" i="28"/>
  <c r="BC55" i="28"/>
  <c r="BD55" i="28"/>
  <c r="BE55" i="28"/>
  <c r="BF55" i="28"/>
  <c r="BR55" i="28" s="1"/>
  <c r="CD55" i="28" s="1"/>
  <c r="DB55" i="28" s="1"/>
  <c r="EX55" i="28" s="1"/>
  <c r="BG55" i="28"/>
  <c r="BH55" i="28"/>
  <c r="BI55" i="28"/>
  <c r="EO55" i="28" s="1"/>
  <c r="BJ55" i="28"/>
  <c r="BK55" i="28"/>
  <c r="BL55" i="28"/>
  <c r="ER55" i="28" s="1"/>
  <c r="BM55" i="28"/>
  <c r="AP56" i="28"/>
  <c r="AQ56" i="28"/>
  <c r="BO56" i="28" s="1"/>
  <c r="CA56" i="28" s="1"/>
  <c r="AR56" i="28"/>
  <c r="AS56" i="28"/>
  <c r="AT56" i="28"/>
  <c r="BR56" i="28" s="1"/>
  <c r="CD56" i="28" s="1"/>
  <c r="DB56" i="28" s="1"/>
  <c r="EX56" i="28" s="1"/>
  <c r="AU56" i="28"/>
  <c r="AV56" i="28"/>
  <c r="AW56" i="28"/>
  <c r="AX56" i="28"/>
  <c r="AY56" i="28"/>
  <c r="AZ56" i="28"/>
  <c r="BA56" i="28"/>
  <c r="BB56" i="28"/>
  <c r="BC56" i="28"/>
  <c r="BD56" i="28"/>
  <c r="BE56" i="28"/>
  <c r="BF56" i="28"/>
  <c r="BG56" i="28"/>
  <c r="BH56" i="28"/>
  <c r="BI56" i="28"/>
  <c r="BJ56" i="28"/>
  <c r="BK56" i="28"/>
  <c r="BL56" i="28"/>
  <c r="BM56" i="28"/>
  <c r="AP57" i="28"/>
  <c r="AQ57" i="28"/>
  <c r="AR57" i="28"/>
  <c r="AS57" i="28"/>
  <c r="AT57" i="28"/>
  <c r="AU57" i="28"/>
  <c r="AV57" i="28"/>
  <c r="AW57" i="28"/>
  <c r="AX57" i="28"/>
  <c r="AY57" i="28"/>
  <c r="BW57" i="28" s="1"/>
  <c r="AZ57" i="28"/>
  <c r="BA57" i="28"/>
  <c r="BB57" i="28"/>
  <c r="BN57" i="28" s="1"/>
  <c r="BC57" i="28"/>
  <c r="BD57" i="28"/>
  <c r="BE57" i="28"/>
  <c r="BF57" i="28"/>
  <c r="BG57" i="28"/>
  <c r="BH57" i="28"/>
  <c r="BI57" i="28"/>
  <c r="BJ57" i="28"/>
  <c r="BK57" i="28"/>
  <c r="BL57" i="28"/>
  <c r="BM57" i="28"/>
  <c r="AP58" i="28"/>
  <c r="AQ58" i="28"/>
  <c r="AR58" i="28"/>
  <c r="AS58" i="28"/>
  <c r="AT58" i="28"/>
  <c r="AU58" i="28"/>
  <c r="AV58" i="28"/>
  <c r="AW58" i="28"/>
  <c r="AX58" i="28"/>
  <c r="BV58" i="28" s="1"/>
  <c r="CH58" i="28" s="1"/>
  <c r="AY58" i="28"/>
  <c r="AZ58" i="28"/>
  <c r="BA58" i="28"/>
  <c r="BB58" i="28"/>
  <c r="BN58" i="28" s="1"/>
  <c r="BZ58" i="28" s="1"/>
  <c r="CX58" i="28" s="1"/>
  <c r="ET58" i="28" s="1"/>
  <c r="BC58" i="28"/>
  <c r="BD58" i="28"/>
  <c r="BE58" i="28"/>
  <c r="BF58" i="28"/>
  <c r="BR58" i="28" s="1"/>
  <c r="CD58" i="28" s="1"/>
  <c r="DB58" i="28" s="1"/>
  <c r="EX58" i="28" s="1"/>
  <c r="BG58" i="28"/>
  <c r="BH58" i="28"/>
  <c r="BI58" i="28"/>
  <c r="EO58" i="28" s="1"/>
  <c r="BJ58" i="28"/>
  <c r="BK58" i="28"/>
  <c r="BL58" i="28"/>
  <c r="BM58" i="28"/>
  <c r="AP59" i="28"/>
  <c r="AQ59" i="28"/>
  <c r="AR59" i="28"/>
  <c r="AS59" i="28"/>
  <c r="AT59" i="28"/>
  <c r="AU59" i="28"/>
  <c r="AV59" i="28"/>
  <c r="AW59" i="28"/>
  <c r="AX59" i="28"/>
  <c r="AY59" i="28"/>
  <c r="BW59" i="28" s="1"/>
  <c r="CI59" i="28" s="1"/>
  <c r="CU59" i="28" s="1"/>
  <c r="AZ59" i="28"/>
  <c r="BA59" i="28"/>
  <c r="BB59" i="28"/>
  <c r="BN59" i="28" s="1"/>
  <c r="BZ59" i="28" s="1"/>
  <c r="BC59" i="28"/>
  <c r="BD59" i="28"/>
  <c r="BE59" i="28"/>
  <c r="BF59" i="28"/>
  <c r="BG59" i="28"/>
  <c r="BH59" i="28"/>
  <c r="BI59" i="28"/>
  <c r="BJ59" i="28"/>
  <c r="BK59" i="28"/>
  <c r="BL59" i="28"/>
  <c r="BM59" i="28"/>
  <c r="AP60" i="28"/>
  <c r="AQ60" i="28"/>
  <c r="AR60" i="28"/>
  <c r="AS60" i="28"/>
  <c r="AT60" i="28"/>
  <c r="AU60" i="28"/>
  <c r="AV60" i="28"/>
  <c r="AW60" i="28"/>
  <c r="AX60" i="28"/>
  <c r="AY60" i="28"/>
  <c r="AZ60" i="28"/>
  <c r="BA60" i="28"/>
  <c r="BB60" i="28"/>
  <c r="BC60" i="28"/>
  <c r="BD60" i="28"/>
  <c r="BE60" i="28"/>
  <c r="BF60" i="28"/>
  <c r="BR60" i="28" s="1"/>
  <c r="CD60" i="28" s="1"/>
  <c r="BG60" i="28"/>
  <c r="BH60" i="28"/>
  <c r="BI60" i="28"/>
  <c r="BJ60" i="28"/>
  <c r="BK60" i="28"/>
  <c r="BL60" i="28"/>
  <c r="BM60" i="28"/>
  <c r="AP61" i="28"/>
  <c r="AQ61" i="28"/>
  <c r="AR61" i="28"/>
  <c r="AS61" i="28"/>
  <c r="AT61" i="28"/>
  <c r="AU61" i="28"/>
  <c r="AV61" i="28"/>
  <c r="AW61" i="28"/>
  <c r="AX61" i="28"/>
  <c r="AY61" i="28"/>
  <c r="AZ61" i="28"/>
  <c r="BA61" i="28"/>
  <c r="BB61" i="28"/>
  <c r="BC61" i="28"/>
  <c r="BO61" i="28" s="1"/>
  <c r="CA61" i="28" s="1"/>
  <c r="BD61" i="28"/>
  <c r="BE61" i="28"/>
  <c r="BF61" i="28"/>
  <c r="EL61" i="28" s="1"/>
  <c r="BG61" i="28"/>
  <c r="BH61" i="28"/>
  <c r="BI61" i="28"/>
  <c r="EO61" i="28" s="1"/>
  <c r="BJ61" i="28"/>
  <c r="BK61" i="28"/>
  <c r="BL61" i="28"/>
  <c r="ER61" i="28" s="1"/>
  <c r="BM61" i="28"/>
  <c r="BX61" i="28"/>
  <c r="CJ61" i="28" s="1"/>
  <c r="AP62" i="28"/>
  <c r="AQ62" i="28"/>
  <c r="AR62" i="28"/>
  <c r="AS62" i="28"/>
  <c r="AT62" i="28"/>
  <c r="AU62" i="28"/>
  <c r="AV62" i="28"/>
  <c r="AW62" i="28"/>
  <c r="AX62" i="28"/>
  <c r="AY62" i="28"/>
  <c r="AZ62" i="28"/>
  <c r="BA62" i="28"/>
  <c r="BB62" i="28"/>
  <c r="BC62" i="28"/>
  <c r="BO62" i="28" s="1"/>
  <c r="CA62" i="28" s="1"/>
  <c r="BD62" i="28"/>
  <c r="BE62" i="28"/>
  <c r="BF62" i="28"/>
  <c r="BG62" i="28"/>
  <c r="BH62" i="28"/>
  <c r="BI62" i="28"/>
  <c r="BJ62" i="28"/>
  <c r="BK62" i="28"/>
  <c r="BL62" i="28"/>
  <c r="BX62" i="28" s="1"/>
  <c r="CJ62" i="28" s="1"/>
  <c r="BM62" i="28"/>
  <c r="ER62" i="28"/>
  <c r="AP63" i="28"/>
  <c r="AQ63" i="28"/>
  <c r="AR63" i="28"/>
  <c r="AS63" i="28"/>
  <c r="AT63" i="28"/>
  <c r="AU63" i="28"/>
  <c r="BS63" i="28" s="1"/>
  <c r="AV63" i="28"/>
  <c r="AW63" i="28"/>
  <c r="AX63" i="28"/>
  <c r="AY63" i="28"/>
  <c r="AZ63" i="28"/>
  <c r="BA63" i="28"/>
  <c r="BB63" i="28"/>
  <c r="BC63" i="28"/>
  <c r="BO63" i="28" s="1"/>
  <c r="CA63" i="28" s="1"/>
  <c r="BD63" i="28"/>
  <c r="BE63" i="28"/>
  <c r="BF63" i="28"/>
  <c r="EL63" i="28" s="1"/>
  <c r="BG63" i="28"/>
  <c r="BH63" i="28"/>
  <c r="BI63" i="28"/>
  <c r="BJ63" i="28"/>
  <c r="BK63" i="28"/>
  <c r="BL63" i="28"/>
  <c r="ER63" i="28" s="1"/>
  <c r="BM63" i="28"/>
  <c r="BR63" i="28"/>
  <c r="CD63" i="28" s="1"/>
  <c r="DB63" i="28" s="1"/>
  <c r="EX63" i="28" s="1"/>
  <c r="BU63" i="28"/>
  <c r="CG63" i="28" s="1"/>
  <c r="CM63" i="28"/>
  <c r="EI63" i="28"/>
  <c r="EO63" i="28"/>
  <c r="AP64" i="28"/>
  <c r="AQ64" i="28"/>
  <c r="AR64" i="28"/>
  <c r="AS64" i="28"/>
  <c r="AT64" i="28"/>
  <c r="AU64" i="28"/>
  <c r="AV64" i="28"/>
  <c r="AW64" i="28"/>
  <c r="AX64" i="28"/>
  <c r="AY64" i="28"/>
  <c r="AZ64" i="28"/>
  <c r="BA64" i="28"/>
  <c r="BB64" i="28"/>
  <c r="BC64" i="28"/>
  <c r="BD64" i="28"/>
  <c r="BE64" i="28"/>
  <c r="BF64" i="28"/>
  <c r="BG64" i="28"/>
  <c r="BH64" i="28"/>
  <c r="BI64" i="28"/>
  <c r="BJ64" i="28"/>
  <c r="BK64" i="28"/>
  <c r="BL64" i="28"/>
  <c r="BM64" i="28"/>
  <c r="AP65" i="28"/>
  <c r="AQ65" i="28"/>
  <c r="AR65" i="28"/>
  <c r="BP65" i="28" s="1"/>
  <c r="AS65" i="28"/>
  <c r="BQ65" i="28" s="1"/>
  <c r="EK65" i="28" s="1"/>
  <c r="AT65" i="28"/>
  <c r="AU65" i="28"/>
  <c r="AV65" i="28"/>
  <c r="BT65" i="28" s="1"/>
  <c r="AW65" i="28"/>
  <c r="BU65" i="28" s="1"/>
  <c r="AX65" i="28"/>
  <c r="AY65" i="28"/>
  <c r="AZ65" i="28"/>
  <c r="BA65" i="28"/>
  <c r="BB65" i="28"/>
  <c r="BC65" i="28"/>
  <c r="BD65" i="28"/>
  <c r="BE65" i="28"/>
  <c r="BF65" i="28"/>
  <c r="BG65" i="28"/>
  <c r="BH65" i="28"/>
  <c r="BI65" i="28"/>
  <c r="BJ65" i="28"/>
  <c r="BK65" i="28"/>
  <c r="BL65" i="28"/>
  <c r="BM65" i="28"/>
  <c r="AP66" i="28"/>
  <c r="AQ66" i="28"/>
  <c r="AR66" i="28"/>
  <c r="BP66" i="28" s="1"/>
  <c r="AS66" i="28"/>
  <c r="BQ66" i="28" s="1"/>
  <c r="AT66" i="28"/>
  <c r="AU66" i="28"/>
  <c r="BS66" i="28" s="1"/>
  <c r="EM66" i="28" s="1"/>
  <c r="AV66" i="28"/>
  <c r="AW66" i="28"/>
  <c r="AX66" i="28"/>
  <c r="AY66" i="28"/>
  <c r="AZ66" i="28"/>
  <c r="BA66" i="28"/>
  <c r="BB66" i="28"/>
  <c r="BC66" i="28"/>
  <c r="BO66" i="28" s="1"/>
  <c r="CA66" i="28" s="1"/>
  <c r="BD66" i="28"/>
  <c r="BE66" i="28"/>
  <c r="BF66" i="28"/>
  <c r="BR66" i="28" s="1"/>
  <c r="CD66" i="28" s="1"/>
  <c r="BG66" i="28"/>
  <c r="BH66" i="28"/>
  <c r="BI66" i="28"/>
  <c r="BJ66" i="28"/>
  <c r="BK66" i="28"/>
  <c r="BL66" i="28"/>
  <c r="ER66" i="28" s="1"/>
  <c r="BM66" i="28"/>
  <c r="BU66" i="28"/>
  <c r="CG66" i="28" s="1"/>
  <c r="CS66" i="28" s="1"/>
  <c r="BY66" i="28"/>
  <c r="CK66" i="28" s="1"/>
  <c r="CW66" i="28"/>
  <c r="EL66" i="28"/>
  <c r="EO66" i="28"/>
  <c r="AP67" i="28"/>
  <c r="AQ67" i="28"/>
  <c r="AR67" i="28"/>
  <c r="AS67" i="28"/>
  <c r="AT67" i="28"/>
  <c r="AU67" i="28"/>
  <c r="AV67" i="28"/>
  <c r="AW67" i="28"/>
  <c r="AX67" i="28"/>
  <c r="AY67" i="28"/>
  <c r="AZ67" i="28"/>
  <c r="BA67" i="28"/>
  <c r="BB67" i="28"/>
  <c r="BC67" i="28"/>
  <c r="BD67" i="28"/>
  <c r="BE67" i="28"/>
  <c r="BF67" i="28"/>
  <c r="EL67" i="28" s="1"/>
  <c r="BG67" i="28"/>
  <c r="BH67" i="28"/>
  <c r="BI67" i="28"/>
  <c r="BJ67" i="28"/>
  <c r="BK67" i="28"/>
  <c r="BL67" i="28"/>
  <c r="BM67" i="28"/>
  <c r="AP68" i="28"/>
  <c r="AQ68" i="28"/>
  <c r="BO68" i="28" s="1"/>
  <c r="CA68" i="28" s="1"/>
  <c r="AR68" i="28"/>
  <c r="AS68" i="28"/>
  <c r="BQ68" i="28" s="1"/>
  <c r="CC68" i="28" s="1"/>
  <c r="CO68" i="28" s="1"/>
  <c r="AT68" i="28"/>
  <c r="AU68" i="28"/>
  <c r="BS68" i="28" s="1"/>
  <c r="EM68" i="28" s="1"/>
  <c r="AV68" i="28"/>
  <c r="AW68" i="28"/>
  <c r="AX68" i="28"/>
  <c r="BV68" i="28" s="1"/>
  <c r="CH68" i="28" s="1"/>
  <c r="DF68" i="28" s="1"/>
  <c r="FB68" i="28" s="1"/>
  <c r="AY68" i="28"/>
  <c r="AZ68" i="28"/>
  <c r="BA68" i="28"/>
  <c r="BB68" i="28"/>
  <c r="BC68" i="28"/>
  <c r="BD68" i="28"/>
  <c r="BE68" i="28"/>
  <c r="BF68" i="28"/>
  <c r="BG68" i="28"/>
  <c r="BH68" i="28"/>
  <c r="BI68" i="28"/>
  <c r="BJ68" i="28"/>
  <c r="BK68" i="28"/>
  <c r="BL68" i="28"/>
  <c r="BM68" i="28"/>
  <c r="AP69" i="28"/>
  <c r="BN69" i="28" s="1"/>
  <c r="BZ69" i="28" s="1"/>
  <c r="CX69" i="28" s="1"/>
  <c r="ET69" i="28" s="1"/>
  <c r="AQ69" i="28"/>
  <c r="AR69" i="28"/>
  <c r="AS69" i="28"/>
  <c r="AT69" i="28"/>
  <c r="AU69" i="28"/>
  <c r="AV69" i="28"/>
  <c r="AW69" i="28"/>
  <c r="AX69" i="28"/>
  <c r="AY69" i="28"/>
  <c r="AZ69" i="28"/>
  <c r="BA69" i="28"/>
  <c r="BB69" i="28"/>
  <c r="BC69" i="28"/>
  <c r="BO69" i="28" s="1"/>
  <c r="CA69" i="28" s="1"/>
  <c r="BD69" i="28"/>
  <c r="BE69" i="28"/>
  <c r="BF69" i="28"/>
  <c r="BG69" i="28"/>
  <c r="BH69" i="28"/>
  <c r="BI69" i="28"/>
  <c r="BJ69" i="28"/>
  <c r="BK69" i="28"/>
  <c r="BL69" i="28"/>
  <c r="BM69" i="28"/>
  <c r="AP70" i="28"/>
  <c r="AQ70" i="28"/>
  <c r="AR70" i="28"/>
  <c r="AS70" i="28"/>
  <c r="AT70" i="28"/>
  <c r="AU70" i="28"/>
  <c r="AV70" i="28"/>
  <c r="AW70" i="28"/>
  <c r="AX70" i="28"/>
  <c r="AY70" i="28"/>
  <c r="AZ70" i="28"/>
  <c r="BA70" i="28"/>
  <c r="BY70" i="28" s="1"/>
  <c r="BB70" i="28"/>
  <c r="BC70" i="28"/>
  <c r="BD70" i="28"/>
  <c r="BE70" i="28"/>
  <c r="BF70" i="28"/>
  <c r="BG70" i="28"/>
  <c r="BH70" i="28"/>
  <c r="BI70" i="28"/>
  <c r="BJ70" i="28"/>
  <c r="BK70" i="28"/>
  <c r="BL70" i="28"/>
  <c r="BX70" i="28" s="1"/>
  <c r="CJ70" i="28" s="1"/>
  <c r="BM70" i="28"/>
  <c r="AP71" i="28"/>
  <c r="AQ71" i="28"/>
  <c r="AR71" i="28"/>
  <c r="AS71" i="28"/>
  <c r="AT71" i="28"/>
  <c r="AU71" i="28"/>
  <c r="AV71" i="28"/>
  <c r="AW71" i="28"/>
  <c r="AX71" i="28"/>
  <c r="AY71" i="28"/>
  <c r="AZ71" i="28"/>
  <c r="BA71" i="28"/>
  <c r="BB71" i="28"/>
  <c r="BN71" i="28" s="1"/>
  <c r="BZ71" i="28" s="1"/>
  <c r="DV71" i="28" s="1"/>
  <c r="FR71" i="28" s="1"/>
  <c r="BC71" i="28"/>
  <c r="EI71" i="28" s="1"/>
  <c r="BD71" i="28"/>
  <c r="BE71" i="28"/>
  <c r="EK71" i="28" s="1"/>
  <c r="BF71" i="28"/>
  <c r="EL71" i="28" s="1"/>
  <c r="BG71" i="28"/>
  <c r="BH71" i="28"/>
  <c r="EN71" i="28" s="1"/>
  <c r="BI71" i="28"/>
  <c r="BJ71" i="28"/>
  <c r="BK71" i="28"/>
  <c r="BW71" i="28" s="1"/>
  <c r="CI71" i="28" s="1"/>
  <c r="DS71" i="28" s="1"/>
  <c r="FO71" i="28" s="1"/>
  <c r="BL71" i="28"/>
  <c r="BM71" i="28"/>
  <c r="BU71" i="28"/>
  <c r="CG71" i="28" s="1"/>
  <c r="BX71" i="28"/>
  <c r="CJ71" i="28" s="1"/>
  <c r="EO71" i="28"/>
  <c r="ER71" i="28"/>
  <c r="AP72" i="28"/>
  <c r="AQ72" i="28"/>
  <c r="AR72" i="28"/>
  <c r="AS72" i="28"/>
  <c r="AT72" i="28"/>
  <c r="AU72" i="28"/>
  <c r="AV72" i="28"/>
  <c r="AW72" i="28"/>
  <c r="AX72" i="28"/>
  <c r="AY72" i="28"/>
  <c r="AZ72" i="28"/>
  <c r="BA72" i="28"/>
  <c r="BB72" i="28"/>
  <c r="BC72" i="28"/>
  <c r="BO72" i="28" s="1"/>
  <c r="CA72" i="28" s="1"/>
  <c r="CM72" i="28" s="1"/>
  <c r="BD72" i="28"/>
  <c r="BE72" i="28"/>
  <c r="EK72" i="28" s="1"/>
  <c r="BF72" i="28"/>
  <c r="EL72" i="28" s="1"/>
  <c r="BG72" i="28"/>
  <c r="BH72" i="28"/>
  <c r="EN72" i="28" s="1"/>
  <c r="BI72" i="28"/>
  <c r="EO72" i="28" s="1"/>
  <c r="BJ72" i="28"/>
  <c r="BK72" i="28"/>
  <c r="BW72" i="28" s="1"/>
  <c r="CI72" i="28" s="1"/>
  <c r="BL72" i="28"/>
  <c r="BX72" i="28" s="1"/>
  <c r="CJ72" i="28" s="1"/>
  <c r="DT72" i="28" s="1"/>
  <c r="FP72" i="28" s="1"/>
  <c r="BM72" i="28"/>
  <c r="BQ72" i="28"/>
  <c r="CC72" i="28" s="1"/>
  <c r="DY72" i="28" s="1"/>
  <c r="FU72" i="28" s="1"/>
  <c r="AP73" i="28"/>
  <c r="AQ73" i="28"/>
  <c r="AR73" i="28"/>
  <c r="AS73" i="28"/>
  <c r="AT73" i="28"/>
  <c r="AU73" i="28"/>
  <c r="AV73" i="28"/>
  <c r="AW73" i="28"/>
  <c r="AX73" i="28"/>
  <c r="AY73" i="28"/>
  <c r="AZ73" i="28"/>
  <c r="BA73" i="28"/>
  <c r="BY73" i="28" s="1"/>
  <c r="CK73" i="28" s="1"/>
  <c r="BB73" i="28"/>
  <c r="BC73" i="28"/>
  <c r="BD73" i="28"/>
  <c r="BP73" i="28" s="1"/>
  <c r="BE73" i="28"/>
  <c r="BF73" i="28"/>
  <c r="BG73" i="28"/>
  <c r="BH73" i="28"/>
  <c r="BI73" i="28"/>
  <c r="BU73" i="28" s="1"/>
  <c r="CG73" i="28" s="1"/>
  <c r="BJ73" i="28"/>
  <c r="BK73" i="28"/>
  <c r="BL73" i="28"/>
  <c r="BX73" i="28" s="1"/>
  <c r="CJ73" i="28" s="1"/>
  <c r="BM73" i="28"/>
  <c r="BW73" i="28"/>
  <c r="CI73" i="28" s="1"/>
  <c r="EQ73" i="28"/>
  <c r="ER73" i="28"/>
  <c r="AP74" i="28"/>
  <c r="AQ74" i="28"/>
  <c r="AR74" i="28"/>
  <c r="AS74" i="28"/>
  <c r="AT74" i="28"/>
  <c r="AU74" i="28"/>
  <c r="AV74" i="28"/>
  <c r="AW74" i="28"/>
  <c r="AX74" i="28"/>
  <c r="AY74" i="28"/>
  <c r="AZ74" i="28"/>
  <c r="BA74" i="28"/>
  <c r="BB74" i="28"/>
  <c r="BN74" i="28" s="1"/>
  <c r="BZ74" i="28" s="1"/>
  <c r="BC74" i="28"/>
  <c r="EI74" i="28" s="1"/>
  <c r="BD74" i="28"/>
  <c r="BE74" i="28"/>
  <c r="BF74" i="28"/>
  <c r="BR74" i="28" s="1"/>
  <c r="CD74" i="28" s="1"/>
  <c r="CP74" i="28" s="1"/>
  <c r="BG74" i="28"/>
  <c r="BH74" i="28"/>
  <c r="EN74" i="28" s="1"/>
  <c r="BI74" i="28"/>
  <c r="BJ74" i="28"/>
  <c r="BK74" i="28"/>
  <c r="EQ74" i="28" s="1"/>
  <c r="BL74" i="28"/>
  <c r="BM74" i="28"/>
  <c r="AP75" i="28"/>
  <c r="AQ75" i="28"/>
  <c r="AR75" i="28"/>
  <c r="BP75" i="28" s="1"/>
  <c r="AS75" i="28"/>
  <c r="AT75" i="28"/>
  <c r="AU75" i="28"/>
  <c r="AV75" i="28"/>
  <c r="AW75" i="28"/>
  <c r="AX75" i="28"/>
  <c r="AY75" i="28"/>
  <c r="AZ75" i="28"/>
  <c r="BA75" i="28"/>
  <c r="BB75" i="28"/>
  <c r="BC75" i="28"/>
  <c r="EI75" i="28" s="1"/>
  <c r="BD75" i="28"/>
  <c r="BE75" i="28"/>
  <c r="BQ75" i="28" s="1"/>
  <c r="CC75" i="28" s="1"/>
  <c r="BF75" i="28"/>
  <c r="BR75" i="28" s="1"/>
  <c r="CD75" i="28" s="1"/>
  <c r="BG75" i="28"/>
  <c r="BH75" i="28"/>
  <c r="BI75" i="28"/>
  <c r="BU75" i="28" s="1"/>
  <c r="CG75" i="28" s="1"/>
  <c r="BJ75" i="28"/>
  <c r="BK75" i="28"/>
  <c r="BL75" i="28"/>
  <c r="BM75" i="28"/>
  <c r="BW75" i="28"/>
  <c r="CI75" i="28" s="1"/>
  <c r="CU75" i="28" s="1"/>
  <c r="EE75" i="28"/>
  <c r="GA75" i="28" s="1"/>
  <c r="EQ75" i="28"/>
  <c r="AP76" i="28"/>
  <c r="AQ76" i="28"/>
  <c r="AR76" i="28"/>
  <c r="AS76" i="28"/>
  <c r="AT76" i="28"/>
  <c r="AU76" i="28"/>
  <c r="BS76" i="28" s="1"/>
  <c r="AV76" i="28"/>
  <c r="AW76" i="28"/>
  <c r="AX76" i="28"/>
  <c r="AY76" i="28"/>
  <c r="AZ76" i="28"/>
  <c r="BA76" i="28"/>
  <c r="BB76" i="28"/>
  <c r="BN76" i="28" s="1"/>
  <c r="BZ76" i="28" s="1"/>
  <c r="BC76" i="28"/>
  <c r="BD76" i="28"/>
  <c r="BE76" i="28"/>
  <c r="BQ76" i="28" s="1"/>
  <c r="CC76" i="28" s="1"/>
  <c r="DM76" i="28" s="1"/>
  <c r="FI76" i="28" s="1"/>
  <c r="BF76" i="28"/>
  <c r="BG76" i="28"/>
  <c r="BH76" i="28"/>
  <c r="BI76" i="28"/>
  <c r="BU76" i="28" s="1"/>
  <c r="CG76" i="28" s="1"/>
  <c r="BJ76" i="28"/>
  <c r="BK76" i="28"/>
  <c r="EQ76" i="28" s="1"/>
  <c r="BL76" i="28"/>
  <c r="ER76" i="28" s="1"/>
  <c r="BM76" i="28"/>
  <c r="AP77" i="28"/>
  <c r="AQ77" i="28"/>
  <c r="AR77" i="28"/>
  <c r="AS77" i="28"/>
  <c r="AT77" i="28"/>
  <c r="AU77" i="28"/>
  <c r="AV77" i="28"/>
  <c r="AW77" i="28"/>
  <c r="AX77" i="28"/>
  <c r="AY77" i="28"/>
  <c r="AZ77" i="28"/>
  <c r="BA77" i="28"/>
  <c r="BB77" i="28"/>
  <c r="EH77" i="28" s="1"/>
  <c r="BC77" i="28"/>
  <c r="BD77" i="28"/>
  <c r="BE77" i="28"/>
  <c r="BF77" i="28"/>
  <c r="BR77" i="28" s="1"/>
  <c r="CD77" i="28" s="1"/>
  <c r="DN77" i="28" s="1"/>
  <c r="FJ77" i="28" s="1"/>
  <c r="BG77" i="28"/>
  <c r="BH77" i="28"/>
  <c r="BT77" i="28" s="1"/>
  <c r="CF77" i="28" s="1"/>
  <c r="CR77" i="28" s="1"/>
  <c r="BI77" i="28"/>
  <c r="BU77" i="28" s="1"/>
  <c r="CG77" i="28" s="1"/>
  <c r="CS77" i="28" s="1"/>
  <c r="BJ77" i="28"/>
  <c r="BK77" i="28"/>
  <c r="BW77" i="28" s="1"/>
  <c r="CI77" i="28" s="1"/>
  <c r="DG77" i="28" s="1"/>
  <c r="FC77" i="28" s="1"/>
  <c r="BL77" i="28"/>
  <c r="BM77" i="28"/>
  <c r="EB77" i="28"/>
  <c r="FX77" i="28" s="1"/>
  <c r="AP78" i="28"/>
  <c r="AQ78" i="28"/>
  <c r="AR78" i="28"/>
  <c r="AS78" i="28"/>
  <c r="AT78" i="28"/>
  <c r="AU78" i="28"/>
  <c r="AV78" i="28"/>
  <c r="AW78" i="28"/>
  <c r="AX78" i="28"/>
  <c r="AY78" i="28"/>
  <c r="AZ78" i="28"/>
  <c r="BA78" i="28"/>
  <c r="BB78" i="28"/>
  <c r="BN78" i="28" s="1"/>
  <c r="BZ78" i="28" s="1"/>
  <c r="CL78" i="28" s="1"/>
  <c r="BC78" i="28"/>
  <c r="EI78" i="28" s="1"/>
  <c r="BD78" i="28"/>
  <c r="BE78" i="28"/>
  <c r="BQ78" i="28" s="1"/>
  <c r="CC78" i="28" s="1"/>
  <c r="DY78" i="28" s="1"/>
  <c r="FU78" i="28" s="1"/>
  <c r="BF78" i="28"/>
  <c r="BR78" i="28" s="1"/>
  <c r="CD78" i="28" s="1"/>
  <c r="DN78" i="28" s="1"/>
  <c r="FJ78" i="28" s="1"/>
  <c r="BG78" i="28"/>
  <c r="BH78" i="28"/>
  <c r="BT78" i="28" s="1"/>
  <c r="CF78" i="28" s="1"/>
  <c r="CR78" i="28" s="1"/>
  <c r="BI78" i="28"/>
  <c r="BJ78" i="28"/>
  <c r="BK78" i="28"/>
  <c r="BL78" i="28"/>
  <c r="BM78" i="28"/>
  <c r="AP79" i="28"/>
  <c r="AQ79" i="28"/>
  <c r="AR79" i="28"/>
  <c r="AS79" i="28"/>
  <c r="AT79" i="28"/>
  <c r="AU79" i="28"/>
  <c r="AV79" i="28"/>
  <c r="AW79" i="28"/>
  <c r="AX79" i="28"/>
  <c r="AY79" i="28"/>
  <c r="AZ79" i="28"/>
  <c r="BA79" i="28"/>
  <c r="BB79" i="28"/>
  <c r="BN79" i="28" s="1"/>
  <c r="BZ79" i="28" s="1"/>
  <c r="DJ79" i="28" s="1"/>
  <c r="FF79" i="28" s="1"/>
  <c r="BC79" i="28"/>
  <c r="BD79" i="28"/>
  <c r="BE79" i="28"/>
  <c r="BF79" i="28"/>
  <c r="BG79" i="28"/>
  <c r="BH79" i="28"/>
  <c r="BI79" i="28"/>
  <c r="BJ79" i="28"/>
  <c r="BK79" i="28"/>
  <c r="BL79" i="28"/>
  <c r="ER79" i="28" s="1"/>
  <c r="BM79" i="28"/>
  <c r="AP80" i="28"/>
  <c r="AQ80" i="28"/>
  <c r="AR80" i="28"/>
  <c r="AS80" i="28"/>
  <c r="AT80" i="28"/>
  <c r="AU80" i="28"/>
  <c r="AV80" i="28"/>
  <c r="AW80" i="28"/>
  <c r="AX80" i="28"/>
  <c r="AY80" i="28"/>
  <c r="AZ80" i="28"/>
  <c r="BA80" i="28"/>
  <c r="BY80" i="28" s="1"/>
  <c r="BB80" i="28"/>
  <c r="EH80" i="28" s="1"/>
  <c r="BC80" i="28"/>
  <c r="BD80" i="28"/>
  <c r="BE80" i="28"/>
  <c r="EK80" i="28" s="1"/>
  <c r="BF80" i="28"/>
  <c r="BG80" i="28"/>
  <c r="BH80" i="28"/>
  <c r="BI80" i="28"/>
  <c r="BU80" i="28" s="1"/>
  <c r="BJ80" i="28"/>
  <c r="BK80" i="28"/>
  <c r="EQ80" i="28" s="1"/>
  <c r="BL80" i="28"/>
  <c r="BM80" i="28"/>
  <c r="AP81" i="28"/>
  <c r="AQ81" i="28"/>
  <c r="AR81" i="28"/>
  <c r="AS81" i="28"/>
  <c r="AT81" i="28"/>
  <c r="AU81" i="28"/>
  <c r="AV81" i="28"/>
  <c r="AW81" i="28"/>
  <c r="AX81" i="28"/>
  <c r="AY81" i="28"/>
  <c r="AZ81" i="28"/>
  <c r="BA81" i="28"/>
  <c r="BB81" i="28"/>
  <c r="EH81" i="28" s="1"/>
  <c r="BC81" i="28"/>
  <c r="BO81" i="28" s="1"/>
  <c r="BD81" i="28"/>
  <c r="BE81" i="28"/>
  <c r="BF81" i="28"/>
  <c r="BG81" i="28"/>
  <c r="BH81" i="28"/>
  <c r="BT81" i="28" s="1"/>
  <c r="CF81" i="28" s="1"/>
  <c r="DD81" i="28" s="1"/>
  <c r="EZ81" i="28" s="1"/>
  <c r="BI81" i="28"/>
  <c r="BU81" i="28" s="1"/>
  <c r="CG81" i="28" s="1"/>
  <c r="BJ81" i="28"/>
  <c r="BK81" i="28"/>
  <c r="BW81" i="28" s="1"/>
  <c r="CI81" i="28" s="1"/>
  <c r="EE81" i="28" s="1"/>
  <c r="GA81" i="28" s="1"/>
  <c r="BL81" i="28"/>
  <c r="BM81" i="28"/>
  <c r="AP82" i="28"/>
  <c r="AQ82" i="28"/>
  <c r="AR82" i="28"/>
  <c r="AS82" i="28"/>
  <c r="AT82" i="28"/>
  <c r="AU82" i="28"/>
  <c r="AV82" i="28"/>
  <c r="AW82" i="28"/>
  <c r="AX82" i="28"/>
  <c r="AY82" i="28"/>
  <c r="AZ82" i="28"/>
  <c r="BA82" i="28"/>
  <c r="BB82" i="28"/>
  <c r="BC82" i="28"/>
  <c r="BO82" i="28" s="1"/>
  <c r="CA82" i="28" s="1"/>
  <c r="BD82" i="28"/>
  <c r="BE82" i="28"/>
  <c r="BF82" i="28"/>
  <c r="BG82" i="28"/>
  <c r="BH82" i="28"/>
  <c r="BI82" i="28"/>
  <c r="BJ82" i="28"/>
  <c r="BK82" i="28"/>
  <c r="BL82" i="28"/>
  <c r="BM82" i="28"/>
  <c r="AP83" i="28"/>
  <c r="AQ83" i="28"/>
  <c r="AR83" i="28"/>
  <c r="AS83" i="28"/>
  <c r="AT83" i="28"/>
  <c r="AU83" i="28"/>
  <c r="AV83" i="28"/>
  <c r="AW83" i="28"/>
  <c r="AX83" i="28"/>
  <c r="AY83" i="28"/>
  <c r="AZ83" i="28"/>
  <c r="BA83" i="28"/>
  <c r="BB83" i="28"/>
  <c r="BN83" i="28" s="1"/>
  <c r="BZ83" i="28" s="1"/>
  <c r="CX83" i="28" s="1"/>
  <c r="ET83" i="28" s="1"/>
  <c r="BC83" i="28"/>
  <c r="BD83" i="28"/>
  <c r="BE83" i="28"/>
  <c r="BQ83" i="28" s="1"/>
  <c r="CC83" i="28" s="1"/>
  <c r="BF83" i="28"/>
  <c r="BG83" i="28"/>
  <c r="BH83" i="28"/>
  <c r="BI83" i="28"/>
  <c r="BJ83" i="28"/>
  <c r="BK83" i="28"/>
  <c r="BL83" i="28"/>
  <c r="BM83" i="28"/>
  <c r="EK83" i="28"/>
  <c r="AP84" i="28"/>
  <c r="AQ84" i="28"/>
  <c r="AR84" i="28"/>
  <c r="AS84" i="28"/>
  <c r="AT84" i="28"/>
  <c r="AU84" i="28"/>
  <c r="AV84" i="28"/>
  <c r="AW84" i="28"/>
  <c r="AX84" i="28"/>
  <c r="AY84" i="28"/>
  <c r="AZ84" i="28"/>
  <c r="BA84" i="28"/>
  <c r="BB84" i="28"/>
  <c r="EH84" i="28" s="1"/>
  <c r="BC84" i="28"/>
  <c r="BO84" i="28" s="1"/>
  <c r="CA84" i="28" s="1"/>
  <c r="DW84" i="28" s="1"/>
  <c r="FS84" i="28" s="1"/>
  <c r="BD84" i="28"/>
  <c r="BE84" i="28"/>
  <c r="BF84" i="28"/>
  <c r="BG84" i="28"/>
  <c r="BH84" i="28"/>
  <c r="EN84" i="28" s="1"/>
  <c r="BI84" i="28"/>
  <c r="BJ84" i="28"/>
  <c r="BK84" i="28"/>
  <c r="EQ84" i="28" s="1"/>
  <c r="BL84" i="28"/>
  <c r="BM84" i="28"/>
  <c r="BN84" i="28"/>
  <c r="BZ84" i="28" s="1"/>
  <c r="CL84" i="28" s="1"/>
  <c r="AP85" i="28"/>
  <c r="AQ85" i="28"/>
  <c r="AR85" i="28"/>
  <c r="AS85" i="28"/>
  <c r="AT85" i="28"/>
  <c r="AU85" i="28"/>
  <c r="AV85" i="28"/>
  <c r="AW85" i="28"/>
  <c r="AX85" i="28"/>
  <c r="AY85" i="28"/>
  <c r="AZ85" i="28"/>
  <c r="BA85" i="28"/>
  <c r="BB85" i="28"/>
  <c r="BN85" i="28" s="1"/>
  <c r="BZ85" i="28" s="1"/>
  <c r="DV85" i="28" s="1"/>
  <c r="FR85" i="28" s="1"/>
  <c r="BC85" i="28"/>
  <c r="BD85" i="28"/>
  <c r="BE85" i="28"/>
  <c r="EK85" i="28" s="1"/>
  <c r="BF85" i="28"/>
  <c r="BG85" i="28"/>
  <c r="BH85" i="28"/>
  <c r="BT85" i="28" s="1"/>
  <c r="CF85" i="28" s="1"/>
  <c r="BI85" i="28"/>
  <c r="BJ85" i="28"/>
  <c r="BK85" i="28"/>
  <c r="BL85" i="28"/>
  <c r="BM85" i="28"/>
  <c r="AP86" i="28"/>
  <c r="AQ86" i="28"/>
  <c r="AR86" i="28"/>
  <c r="AS86" i="28"/>
  <c r="AT86" i="28"/>
  <c r="AU86" i="28"/>
  <c r="AV86" i="28"/>
  <c r="AW86" i="28"/>
  <c r="AX86" i="28"/>
  <c r="AY86" i="28"/>
  <c r="AZ86" i="28"/>
  <c r="BA86" i="28"/>
  <c r="BB86" i="28"/>
  <c r="EH86" i="28" s="1"/>
  <c r="BC86" i="28"/>
  <c r="BD86" i="28"/>
  <c r="BE86" i="28"/>
  <c r="EK86" i="28" s="1"/>
  <c r="BF86" i="28"/>
  <c r="BG86" i="28"/>
  <c r="BH86" i="28"/>
  <c r="EN86" i="28" s="1"/>
  <c r="BI86" i="28"/>
  <c r="BJ86" i="28"/>
  <c r="BK86" i="28"/>
  <c r="EQ86" i="28" s="1"/>
  <c r="BL86" i="28"/>
  <c r="BM86" i="28"/>
  <c r="BQ86" i="28"/>
  <c r="CC86" i="28" s="1"/>
  <c r="BW86" i="28"/>
  <c r="CI86" i="28" s="1"/>
  <c r="AP87" i="28"/>
  <c r="AQ87" i="28"/>
  <c r="AR87" i="28"/>
  <c r="AS87" i="28"/>
  <c r="AT87" i="28"/>
  <c r="AU87" i="28"/>
  <c r="AV87" i="28"/>
  <c r="AW87" i="28"/>
  <c r="AX87" i="28"/>
  <c r="AY87" i="28"/>
  <c r="AZ87" i="28"/>
  <c r="BA87" i="28"/>
  <c r="BY87" i="28" s="1"/>
  <c r="CK87" i="28" s="1"/>
  <c r="BB87" i="28"/>
  <c r="BC87" i="28"/>
  <c r="BO87" i="28" s="1"/>
  <c r="CA87" i="28" s="1"/>
  <c r="BD87" i="28"/>
  <c r="BE87" i="28"/>
  <c r="BF87" i="28"/>
  <c r="BG87" i="28"/>
  <c r="BH87" i="28"/>
  <c r="BI87" i="28"/>
  <c r="BJ87" i="28"/>
  <c r="BK87" i="28"/>
  <c r="BL87" i="28"/>
  <c r="BM87" i="28"/>
  <c r="AP88" i="28"/>
  <c r="AQ88" i="28"/>
  <c r="AR88" i="28"/>
  <c r="AS88" i="28"/>
  <c r="AT88" i="28"/>
  <c r="AU88" i="28"/>
  <c r="AV88" i="28"/>
  <c r="AW88" i="28"/>
  <c r="AX88" i="28"/>
  <c r="AY88" i="28"/>
  <c r="AZ88" i="28"/>
  <c r="BA88" i="28"/>
  <c r="BB88" i="28"/>
  <c r="BC88" i="28"/>
  <c r="EI88" i="28" s="1"/>
  <c r="BD88" i="28"/>
  <c r="BE88" i="28"/>
  <c r="BF88" i="28"/>
  <c r="BR88" i="28" s="1"/>
  <c r="CD88" i="28" s="1"/>
  <c r="BG88" i="28"/>
  <c r="BH88" i="28"/>
  <c r="BI88" i="28"/>
  <c r="EO88" i="28" s="1"/>
  <c r="BJ88" i="28"/>
  <c r="BK88" i="28"/>
  <c r="BL88" i="28"/>
  <c r="ER88" i="28" s="1"/>
  <c r="BM88" i="28"/>
  <c r="AP89" i="28"/>
  <c r="AQ89" i="28"/>
  <c r="AR89" i="28"/>
  <c r="AS89" i="28"/>
  <c r="AT89" i="28"/>
  <c r="AU89" i="28"/>
  <c r="AV89" i="28"/>
  <c r="AW89" i="28"/>
  <c r="AX89" i="28"/>
  <c r="AY89" i="28"/>
  <c r="AZ89" i="28"/>
  <c r="BA89" i="28"/>
  <c r="BB89" i="28"/>
  <c r="BN89" i="28" s="1"/>
  <c r="BZ89" i="28" s="1"/>
  <c r="BC89" i="28"/>
  <c r="BO89" i="28" s="1"/>
  <c r="BD89" i="28"/>
  <c r="BP89" i="28" s="1"/>
  <c r="CB89" i="28" s="1"/>
  <c r="BE89" i="28"/>
  <c r="BF89" i="28"/>
  <c r="BG89" i="28"/>
  <c r="BH89" i="28"/>
  <c r="BI89" i="28"/>
  <c r="BJ89" i="28"/>
  <c r="BK89" i="28"/>
  <c r="BL89" i="28"/>
  <c r="BM89" i="28"/>
  <c r="AP90" i="28"/>
  <c r="AQ90" i="28"/>
  <c r="AR90" i="28"/>
  <c r="AS90" i="28"/>
  <c r="AT90" i="28"/>
  <c r="AU90" i="28"/>
  <c r="AV90" i="28"/>
  <c r="AW90" i="28"/>
  <c r="AX90" i="28"/>
  <c r="AY90" i="28"/>
  <c r="AZ90" i="28"/>
  <c r="BA90" i="28"/>
  <c r="BB90" i="28"/>
  <c r="BC90" i="28"/>
  <c r="BD90" i="28"/>
  <c r="BE90" i="28"/>
  <c r="BF90" i="28"/>
  <c r="EL90" i="28" s="1"/>
  <c r="BG90" i="28"/>
  <c r="BS90" i="28" s="1"/>
  <c r="CE90" i="28" s="1"/>
  <c r="EA90" i="28" s="1"/>
  <c r="FW90" i="28" s="1"/>
  <c r="BH90" i="28"/>
  <c r="BT90" i="28" s="1"/>
  <c r="CF90" i="28" s="1"/>
  <c r="EB90" i="28" s="1"/>
  <c r="FX90" i="28" s="1"/>
  <c r="BI90" i="28"/>
  <c r="BU90" i="28" s="1"/>
  <c r="CG90" i="28" s="1"/>
  <c r="DE90" i="28" s="1"/>
  <c r="FA90" i="28" s="1"/>
  <c r="BJ90" i="28"/>
  <c r="BK90" i="28"/>
  <c r="BL90" i="28"/>
  <c r="ER90" i="28" s="1"/>
  <c r="BM90" i="28"/>
  <c r="BR90" i="28"/>
  <c r="CD90" i="28" s="1"/>
  <c r="AP91" i="28"/>
  <c r="AQ91" i="28"/>
  <c r="AR91" i="28"/>
  <c r="AS91" i="28"/>
  <c r="AT91" i="28"/>
  <c r="AU91" i="28"/>
  <c r="AV91" i="28"/>
  <c r="AW91" i="28"/>
  <c r="AX91" i="28"/>
  <c r="AY91" i="28"/>
  <c r="AZ91" i="28"/>
  <c r="BA91" i="28"/>
  <c r="BB91" i="28"/>
  <c r="BC91" i="28"/>
  <c r="BD91" i="28"/>
  <c r="BE91" i="28"/>
  <c r="BQ91" i="28" s="1"/>
  <c r="CC91" i="28" s="1"/>
  <c r="BF91" i="28"/>
  <c r="BG91" i="28"/>
  <c r="BH91" i="28"/>
  <c r="BT91" i="28" s="1"/>
  <c r="BI91" i="28"/>
  <c r="BU91" i="28" s="1"/>
  <c r="CG91" i="28" s="1"/>
  <c r="BJ91" i="28"/>
  <c r="BK91" i="28"/>
  <c r="BL91" i="28"/>
  <c r="BX91" i="28" s="1"/>
  <c r="CJ91" i="28" s="1"/>
  <c r="BM91" i="28"/>
  <c r="AP92" i="28"/>
  <c r="AQ92" i="28"/>
  <c r="AR92" i="28"/>
  <c r="AS92" i="28"/>
  <c r="AT92" i="28"/>
  <c r="AU92" i="28"/>
  <c r="AV92" i="28"/>
  <c r="AW92" i="28"/>
  <c r="AX92" i="28"/>
  <c r="AY92" i="28"/>
  <c r="AZ92" i="28"/>
  <c r="BA92" i="28"/>
  <c r="BB92" i="28"/>
  <c r="BC92" i="28"/>
  <c r="BD92" i="28"/>
  <c r="BE92" i="28"/>
  <c r="BF92" i="28"/>
  <c r="BG92" i="28"/>
  <c r="BH92" i="28"/>
  <c r="BI92" i="28"/>
  <c r="BJ92" i="28"/>
  <c r="BV92" i="28" s="1"/>
  <c r="CH92" i="28" s="1"/>
  <c r="BK92" i="28"/>
  <c r="BW92" i="28" s="1"/>
  <c r="CI92" i="28" s="1"/>
  <c r="CU92" i="28" s="1"/>
  <c r="BL92" i="28"/>
  <c r="BM92" i="28"/>
  <c r="AP93" i="28"/>
  <c r="AQ93" i="28"/>
  <c r="AR93" i="28"/>
  <c r="AS93" i="28"/>
  <c r="AT93" i="28"/>
  <c r="AU93" i="28"/>
  <c r="AV93" i="28"/>
  <c r="AW93" i="28"/>
  <c r="AX93" i="28"/>
  <c r="AY93" i="28"/>
  <c r="AZ93" i="28"/>
  <c r="BA93" i="28"/>
  <c r="BB93" i="28"/>
  <c r="BC93" i="28"/>
  <c r="BD93" i="28"/>
  <c r="BP93" i="28" s="1"/>
  <c r="CB93" i="28" s="1"/>
  <c r="BE93" i="28"/>
  <c r="BF93" i="28"/>
  <c r="BG93" i="28"/>
  <c r="BH93" i="28"/>
  <c r="BI93" i="28"/>
  <c r="BJ93" i="28"/>
  <c r="BK93" i="28"/>
  <c r="BL93" i="28"/>
  <c r="BM93" i="28"/>
  <c r="BV93" i="28"/>
  <c r="AP94" i="28"/>
  <c r="AQ94" i="28"/>
  <c r="AR94" i="28"/>
  <c r="AS94" i="28"/>
  <c r="AT94" i="28"/>
  <c r="AU94" i="28"/>
  <c r="AV94" i="28"/>
  <c r="AW94" i="28"/>
  <c r="AX94" i="28"/>
  <c r="AY94" i="28"/>
  <c r="AZ94" i="28"/>
  <c r="BA94" i="28"/>
  <c r="BB94" i="28"/>
  <c r="BC94" i="28"/>
  <c r="BD94" i="28"/>
  <c r="BE94" i="28"/>
  <c r="BF94" i="28"/>
  <c r="BG94" i="28"/>
  <c r="BS94" i="28" s="1"/>
  <c r="CE94" i="28" s="1"/>
  <c r="BH94" i="28"/>
  <c r="BI94" i="28"/>
  <c r="BJ94" i="28"/>
  <c r="BK94" i="28"/>
  <c r="BL94" i="28"/>
  <c r="BM94" i="28"/>
  <c r="AP95" i="28"/>
  <c r="AQ95" i="28"/>
  <c r="AR95" i="28"/>
  <c r="AS95" i="28"/>
  <c r="AT95" i="28"/>
  <c r="AU95" i="28"/>
  <c r="AV95" i="28"/>
  <c r="AW95" i="28"/>
  <c r="AX95" i="28"/>
  <c r="AY95" i="28"/>
  <c r="AZ95" i="28"/>
  <c r="BA95" i="28"/>
  <c r="BB95" i="28"/>
  <c r="BC95" i="28"/>
  <c r="EI95" i="28" s="1"/>
  <c r="BD95" i="28"/>
  <c r="BE95" i="28"/>
  <c r="BF95" i="28"/>
  <c r="EL95" i="28" s="1"/>
  <c r="BG95" i="28"/>
  <c r="BH95" i="28"/>
  <c r="BI95" i="28"/>
  <c r="EO95" i="28" s="1"/>
  <c r="BJ95" i="28"/>
  <c r="BK95" i="28"/>
  <c r="BL95" i="28"/>
  <c r="ER95" i="28" s="1"/>
  <c r="BM95" i="28"/>
  <c r="BU95" i="28"/>
  <c r="CG95" i="28" s="1"/>
  <c r="DE95" i="28" s="1"/>
  <c r="FA95" i="28" s="1"/>
  <c r="AP96" i="28"/>
  <c r="AQ96" i="28"/>
  <c r="AR96" i="28"/>
  <c r="AS96" i="28"/>
  <c r="AT96" i="28"/>
  <c r="AU96" i="28"/>
  <c r="AV96" i="28"/>
  <c r="AW96" i="28"/>
  <c r="BU96" i="28" s="1"/>
  <c r="AX96" i="28"/>
  <c r="AY96" i="28"/>
  <c r="AZ96" i="28"/>
  <c r="BA96" i="28"/>
  <c r="BB96" i="28"/>
  <c r="BC96" i="28"/>
  <c r="BD96" i="28"/>
  <c r="BE96" i="28"/>
  <c r="BF96" i="28"/>
  <c r="BG96" i="28"/>
  <c r="BH96" i="28"/>
  <c r="BI96" i="28"/>
  <c r="BJ96" i="28"/>
  <c r="BK96" i="28"/>
  <c r="BL96" i="28"/>
  <c r="BM96" i="28"/>
  <c r="AP97" i="28"/>
  <c r="AQ97" i="28"/>
  <c r="AR97" i="28"/>
  <c r="AS97" i="28"/>
  <c r="AT97" i="28"/>
  <c r="AU97" i="28"/>
  <c r="AV97" i="28"/>
  <c r="AW97" i="28"/>
  <c r="AX97" i="28"/>
  <c r="AY97" i="28"/>
  <c r="AZ97" i="28"/>
  <c r="BA97" i="28"/>
  <c r="BB97" i="28"/>
  <c r="BC97" i="28"/>
  <c r="BD97" i="28"/>
  <c r="BP97" i="28" s="1"/>
  <c r="CB97" i="28" s="1"/>
  <c r="BE97" i="28"/>
  <c r="BF97" i="28"/>
  <c r="BG97" i="28"/>
  <c r="BH97" i="28"/>
  <c r="BI97" i="28"/>
  <c r="BJ97" i="28"/>
  <c r="BK97" i="28"/>
  <c r="BL97" i="28"/>
  <c r="BM97" i="28"/>
  <c r="AP98" i="28"/>
  <c r="AQ98" i="28"/>
  <c r="AR98" i="28"/>
  <c r="AS98" i="28"/>
  <c r="AT98" i="28"/>
  <c r="AU98" i="28"/>
  <c r="AV98" i="28"/>
  <c r="AW98" i="28"/>
  <c r="AX98" i="28"/>
  <c r="AY98" i="28"/>
  <c r="AZ98" i="28"/>
  <c r="BA98" i="28"/>
  <c r="BB98" i="28"/>
  <c r="BN98" i="28" s="1"/>
  <c r="BZ98" i="28" s="1"/>
  <c r="BC98" i="28"/>
  <c r="EI98" i="28" s="1"/>
  <c r="BD98" i="28"/>
  <c r="BP98" i="28" s="1"/>
  <c r="CB98" i="28" s="1"/>
  <c r="BE98" i="28"/>
  <c r="BQ98" i="28" s="1"/>
  <c r="CC98" i="28" s="1"/>
  <c r="BF98" i="28"/>
  <c r="BG98" i="28"/>
  <c r="BH98" i="28"/>
  <c r="BI98" i="28"/>
  <c r="BJ98" i="28"/>
  <c r="BK98" i="28"/>
  <c r="BL98" i="28"/>
  <c r="BX98" i="28" s="1"/>
  <c r="CJ98" i="28" s="1"/>
  <c r="BM98" i="28"/>
  <c r="AP99" i="28"/>
  <c r="AQ99" i="28"/>
  <c r="AR99" i="28"/>
  <c r="AS99" i="28"/>
  <c r="AT99" i="28"/>
  <c r="AU99" i="28"/>
  <c r="AV99" i="28"/>
  <c r="AW99" i="28"/>
  <c r="AX99" i="28"/>
  <c r="AY99" i="28"/>
  <c r="AZ99" i="28"/>
  <c r="BA99" i="28"/>
  <c r="BB99" i="28"/>
  <c r="BN99" i="28" s="1"/>
  <c r="BC99" i="28"/>
  <c r="BO99" i="28" s="1"/>
  <c r="CA99" i="28" s="1"/>
  <c r="DW99" i="28" s="1"/>
  <c r="FS99" i="28" s="1"/>
  <c r="BD99" i="28"/>
  <c r="BE99" i="28"/>
  <c r="BF99" i="28"/>
  <c r="EL99" i="28" s="1"/>
  <c r="BG99" i="28"/>
  <c r="BH99" i="28"/>
  <c r="BI99" i="28"/>
  <c r="BJ99" i="28"/>
  <c r="BK99" i="28"/>
  <c r="BL99" i="28"/>
  <c r="ER99" i="28" s="1"/>
  <c r="BM99" i="28"/>
  <c r="AP100" i="28"/>
  <c r="AQ100" i="28"/>
  <c r="AR100" i="28"/>
  <c r="AS100" i="28"/>
  <c r="AT100" i="28"/>
  <c r="AU100" i="28"/>
  <c r="AV100" i="28"/>
  <c r="AW100" i="28"/>
  <c r="AX100" i="28"/>
  <c r="AY100" i="28"/>
  <c r="AZ100" i="28"/>
  <c r="BA100" i="28"/>
  <c r="BB100" i="28"/>
  <c r="BC100" i="28"/>
  <c r="BD100" i="28"/>
  <c r="BE100" i="28"/>
  <c r="BF100" i="28"/>
  <c r="BG100" i="28"/>
  <c r="BH100" i="28"/>
  <c r="BI100" i="28"/>
  <c r="BJ100" i="28"/>
  <c r="BK100" i="28"/>
  <c r="BL100" i="28"/>
  <c r="BM100" i="28"/>
  <c r="BY100" i="28" s="1"/>
  <c r="CK100" i="28" s="1"/>
  <c r="AP101" i="28"/>
  <c r="AQ101" i="28"/>
  <c r="AR101" i="28"/>
  <c r="AS101" i="28"/>
  <c r="AT101" i="28"/>
  <c r="AU101" i="28"/>
  <c r="AV101" i="28"/>
  <c r="AW101" i="28"/>
  <c r="AX101" i="28"/>
  <c r="AY101" i="28"/>
  <c r="BW101" i="28" s="1"/>
  <c r="CI101" i="28" s="1"/>
  <c r="DG101" i="28" s="1"/>
  <c r="FC101" i="28" s="1"/>
  <c r="AZ101" i="28"/>
  <c r="BA101" i="28"/>
  <c r="BB101" i="28"/>
  <c r="BC101" i="28"/>
  <c r="BD101" i="28"/>
  <c r="BE101" i="28"/>
  <c r="BF101" i="28"/>
  <c r="BG101" i="28"/>
  <c r="BH101" i="28"/>
  <c r="BI101" i="28"/>
  <c r="BU101" i="28" s="1"/>
  <c r="BJ101" i="28"/>
  <c r="BK101" i="28"/>
  <c r="BL101" i="28"/>
  <c r="BM101" i="28"/>
  <c r="AP102" i="28"/>
  <c r="AQ102" i="28"/>
  <c r="AR102" i="28"/>
  <c r="AS102" i="28"/>
  <c r="AT102" i="28"/>
  <c r="AU102" i="28"/>
  <c r="AV102" i="28"/>
  <c r="AW102" i="28"/>
  <c r="AX102" i="28"/>
  <c r="AY102" i="28"/>
  <c r="AZ102" i="28"/>
  <c r="BA102" i="28"/>
  <c r="BB102" i="28"/>
  <c r="BC102" i="28"/>
  <c r="BD102" i="28"/>
  <c r="BE102" i="28"/>
  <c r="BF102" i="28"/>
  <c r="BG102" i="28"/>
  <c r="BH102" i="28"/>
  <c r="BI102" i="28"/>
  <c r="BJ102" i="28"/>
  <c r="BK102" i="28"/>
  <c r="BL102" i="28"/>
  <c r="BM102" i="28"/>
  <c r="AP103" i="28"/>
  <c r="AQ103" i="28"/>
  <c r="AR103" i="28"/>
  <c r="AS103" i="28"/>
  <c r="AT103" i="28"/>
  <c r="AU103" i="28"/>
  <c r="AV103" i="28"/>
  <c r="AW103" i="28"/>
  <c r="AX103" i="28"/>
  <c r="AY103" i="28"/>
  <c r="AZ103" i="28"/>
  <c r="BA103" i="28"/>
  <c r="BB103" i="28"/>
  <c r="BC103" i="28"/>
  <c r="BD103" i="28"/>
  <c r="BE103" i="28"/>
  <c r="BF103" i="28"/>
  <c r="EL103" i="28" s="1"/>
  <c r="BG103" i="28"/>
  <c r="BH103" i="28"/>
  <c r="BI103" i="28"/>
  <c r="BU103" i="28" s="1"/>
  <c r="CG103" i="28" s="1"/>
  <c r="EC103" i="28" s="1"/>
  <c r="FY103" i="28" s="1"/>
  <c r="BJ103" i="28"/>
  <c r="BK103" i="28"/>
  <c r="BL103" i="28"/>
  <c r="BM103" i="28"/>
  <c r="BR103" i="28"/>
  <c r="CD103" i="28" s="1"/>
  <c r="EO103" i="28"/>
  <c r="AP104" i="28"/>
  <c r="AQ104" i="28"/>
  <c r="AR104" i="28"/>
  <c r="AS104" i="28"/>
  <c r="AT104" i="28"/>
  <c r="AU104" i="28"/>
  <c r="AV104" i="28"/>
  <c r="AW104" i="28"/>
  <c r="AX104" i="28"/>
  <c r="AY104" i="28"/>
  <c r="AZ104" i="28"/>
  <c r="BA104" i="28"/>
  <c r="BB104" i="28"/>
  <c r="BC104" i="28"/>
  <c r="EI104" i="28" s="1"/>
  <c r="BD104" i="28"/>
  <c r="BP104" i="28" s="1"/>
  <c r="CB104" i="28" s="1"/>
  <c r="DX104" i="28" s="1"/>
  <c r="FT104" i="28" s="1"/>
  <c r="BE104" i="28"/>
  <c r="BF104" i="28"/>
  <c r="BG104" i="28"/>
  <c r="BH104" i="28"/>
  <c r="BI104" i="28"/>
  <c r="BJ104" i="28"/>
  <c r="BK104" i="28"/>
  <c r="BL104" i="28"/>
  <c r="BX104" i="28" s="1"/>
  <c r="CJ104" i="28" s="1"/>
  <c r="BM104" i="28"/>
  <c r="CV104" i="28"/>
  <c r="ER104" i="28"/>
  <c r="AP105" i="28"/>
  <c r="AQ105" i="28"/>
  <c r="AR105" i="28"/>
  <c r="AS105" i="28"/>
  <c r="AT105" i="28"/>
  <c r="AU105" i="28"/>
  <c r="AV105" i="28"/>
  <c r="AW105" i="28"/>
  <c r="AX105" i="28"/>
  <c r="AY105" i="28"/>
  <c r="AZ105" i="28"/>
  <c r="BA105" i="28"/>
  <c r="BB105" i="28"/>
  <c r="BC105" i="28"/>
  <c r="BD105" i="28"/>
  <c r="BP105" i="28" s="1"/>
  <c r="BE105" i="28"/>
  <c r="BF105" i="28"/>
  <c r="BG105" i="28"/>
  <c r="BH105" i="28"/>
  <c r="BI105" i="28"/>
  <c r="BJ105" i="28"/>
  <c r="BK105" i="28"/>
  <c r="BL105" i="28"/>
  <c r="BM105" i="28"/>
  <c r="AP106" i="28"/>
  <c r="AQ106" i="28"/>
  <c r="AR106" i="28"/>
  <c r="AS106" i="28"/>
  <c r="AT106" i="28"/>
  <c r="AU106" i="28"/>
  <c r="AV106" i="28"/>
  <c r="AW106" i="28"/>
  <c r="AX106" i="28"/>
  <c r="AY106" i="28"/>
  <c r="AZ106" i="28"/>
  <c r="BA106" i="28"/>
  <c r="BB106" i="28"/>
  <c r="BC106" i="28"/>
  <c r="EI106" i="28" s="1"/>
  <c r="BD106" i="28"/>
  <c r="BE106" i="28"/>
  <c r="BF106" i="28"/>
  <c r="BG106" i="28"/>
  <c r="BH106" i="28"/>
  <c r="BI106" i="28"/>
  <c r="EO106" i="28" s="1"/>
  <c r="BJ106" i="28"/>
  <c r="BK106" i="28"/>
  <c r="BL106" i="28"/>
  <c r="BM106" i="28"/>
  <c r="BY106" i="28" s="1"/>
  <c r="CK106" i="28" s="1"/>
  <c r="DU106" i="28" s="1"/>
  <c r="FQ106" i="28" s="1"/>
  <c r="AP107" i="28"/>
  <c r="AQ107" i="28"/>
  <c r="AR107" i="28"/>
  <c r="AS107" i="28"/>
  <c r="AT107" i="28"/>
  <c r="AU107" i="28"/>
  <c r="AV107" i="28"/>
  <c r="AW107" i="28"/>
  <c r="AX107" i="28"/>
  <c r="AY107" i="28"/>
  <c r="AZ107" i="28"/>
  <c r="BA107" i="28"/>
  <c r="BB107" i="28"/>
  <c r="BN107" i="28" s="1"/>
  <c r="BZ107" i="28" s="1"/>
  <c r="BC107" i="28"/>
  <c r="BD107" i="28"/>
  <c r="BE107" i="28"/>
  <c r="BF107" i="28"/>
  <c r="BG107" i="28"/>
  <c r="BH107" i="28"/>
  <c r="BI107" i="28"/>
  <c r="BJ107" i="28"/>
  <c r="BK107" i="28"/>
  <c r="BL107" i="28"/>
  <c r="BM107" i="28"/>
  <c r="AP108" i="28"/>
  <c r="AQ108" i="28"/>
  <c r="AR108" i="28"/>
  <c r="AS108" i="28"/>
  <c r="AT108" i="28"/>
  <c r="AU108" i="28"/>
  <c r="AV108" i="28"/>
  <c r="AW108" i="28"/>
  <c r="AX108" i="28"/>
  <c r="AY108" i="28"/>
  <c r="AZ108" i="28"/>
  <c r="BA108" i="28"/>
  <c r="BB108" i="28"/>
  <c r="BC108" i="28"/>
  <c r="BD108" i="28"/>
  <c r="BE108" i="28"/>
  <c r="BF108" i="28"/>
  <c r="BG108" i="28"/>
  <c r="BH108" i="28"/>
  <c r="BI108" i="28"/>
  <c r="BJ108" i="28"/>
  <c r="BK108" i="28"/>
  <c r="BL108" i="28"/>
  <c r="BX108" i="28" s="1"/>
  <c r="CJ108" i="28" s="1"/>
  <c r="BM108" i="28"/>
  <c r="AP109" i="28"/>
  <c r="AQ109" i="28"/>
  <c r="AR109" i="28"/>
  <c r="AS109" i="28"/>
  <c r="BQ109" i="28" s="1"/>
  <c r="AT109" i="28"/>
  <c r="AU109" i="28"/>
  <c r="AV109" i="28"/>
  <c r="AW109" i="28"/>
  <c r="AX109" i="28"/>
  <c r="AY109" i="28"/>
  <c r="AZ109" i="28"/>
  <c r="BA109" i="28"/>
  <c r="BB109" i="28"/>
  <c r="BC109" i="28"/>
  <c r="BD109" i="28"/>
  <c r="BE109" i="28"/>
  <c r="BF109" i="28"/>
  <c r="BG109" i="28"/>
  <c r="BH109" i="28"/>
  <c r="BI109" i="28"/>
  <c r="BJ109" i="28"/>
  <c r="BK109" i="28"/>
  <c r="BL109" i="28"/>
  <c r="BM109" i="28"/>
  <c r="AP110" i="28"/>
  <c r="AQ110" i="28"/>
  <c r="AR110" i="28"/>
  <c r="BP110" i="28" s="1"/>
  <c r="CB110" i="28" s="1"/>
  <c r="AS110" i="28"/>
  <c r="AT110" i="28"/>
  <c r="AU110" i="28"/>
  <c r="AV110" i="28"/>
  <c r="BT110" i="28" s="1"/>
  <c r="CF110" i="28" s="1"/>
  <c r="AW110" i="28"/>
  <c r="AX110" i="28"/>
  <c r="AY110" i="28"/>
  <c r="AZ110" i="28"/>
  <c r="BA110" i="28"/>
  <c r="BB110" i="28"/>
  <c r="BC110" i="28"/>
  <c r="BD110" i="28"/>
  <c r="BE110" i="28"/>
  <c r="BF110" i="28"/>
  <c r="BG110" i="28"/>
  <c r="BH110" i="28"/>
  <c r="BI110" i="28"/>
  <c r="BJ110" i="28"/>
  <c r="BK110" i="28"/>
  <c r="BL110" i="28"/>
  <c r="BM110" i="28"/>
  <c r="BY110" i="28"/>
  <c r="AP111" i="28"/>
  <c r="AQ111" i="28"/>
  <c r="BO111" i="28" s="1"/>
  <c r="CA111" i="28" s="1"/>
  <c r="AR111" i="28"/>
  <c r="AS111" i="28"/>
  <c r="AT111" i="28"/>
  <c r="AU111" i="28"/>
  <c r="AV111" i="28"/>
  <c r="AW111" i="28"/>
  <c r="AX111" i="28"/>
  <c r="AY111" i="28"/>
  <c r="AZ111" i="28"/>
  <c r="BA111" i="28"/>
  <c r="BB111" i="28"/>
  <c r="BC111" i="28"/>
  <c r="BD111" i="28"/>
  <c r="BE111" i="28"/>
  <c r="BF111" i="28"/>
  <c r="BG111" i="28"/>
  <c r="BH111" i="28"/>
  <c r="BI111" i="28"/>
  <c r="BJ111" i="28"/>
  <c r="BK111" i="28"/>
  <c r="BL111" i="28"/>
  <c r="BM111" i="28"/>
  <c r="AP112" i="28"/>
  <c r="AQ112" i="28"/>
  <c r="AR112" i="28"/>
  <c r="AS112" i="28"/>
  <c r="AT112" i="28"/>
  <c r="AU112" i="28"/>
  <c r="AV112" i="28"/>
  <c r="AW112" i="28"/>
  <c r="AX112" i="28"/>
  <c r="AY112" i="28"/>
  <c r="AZ112" i="28"/>
  <c r="BA112" i="28"/>
  <c r="BB112" i="28"/>
  <c r="BC112" i="28"/>
  <c r="BO112" i="28" s="1"/>
  <c r="CA112" i="28" s="1"/>
  <c r="BD112" i="28"/>
  <c r="BE112" i="28"/>
  <c r="BF112" i="28"/>
  <c r="BR112" i="28" s="1"/>
  <c r="CD112" i="28" s="1"/>
  <c r="BG112" i="28"/>
  <c r="BH112" i="28"/>
  <c r="BI112" i="28"/>
  <c r="BJ112" i="28"/>
  <c r="BK112" i="28"/>
  <c r="BL112" i="28"/>
  <c r="BM112" i="28"/>
  <c r="AP113" i="28"/>
  <c r="AQ113" i="28"/>
  <c r="AR113" i="28"/>
  <c r="BP113" i="28" s="1"/>
  <c r="CB113" i="28" s="1"/>
  <c r="AS113" i="28"/>
  <c r="AT113" i="28"/>
  <c r="AU113" i="28"/>
  <c r="BS113" i="28" s="1"/>
  <c r="AV113" i="28"/>
  <c r="BT113" i="28" s="1"/>
  <c r="AW113" i="28"/>
  <c r="AX113" i="28"/>
  <c r="BV113" i="28" s="1"/>
  <c r="AY113" i="28"/>
  <c r="AZ113" i="28"/>
  <c r="BA113" i="28"/>
  <c r="BB113" i="28"/>
  <c r="BC113" i="28"/>
  <c r="BD113" i="28"/>
  <c r="BE113" i="28"/>
  <c r="BF113" i="28"/>
  <c r="BG113" i="28"/>
  <c r="BH113" i="28"/>
  <c r="BI113" i="28"/>
  <c r="BJ113" i="28"/>
  <c r="BK113" i="28"/>
  <c r="BL113" i="28"/>
  <c r="BM113" i="28"/>
  <c r="AP114" i="28"/>
  <c r="AQ114" i="28"/>
  <c r="AR114" i="28"/>
  <c r="AS114" i="28"/>
  <c r="AT114" i="28"/>
  <c r="AU114" i="28"/>
  <c r="AV114" i="28"/>
  <c r="AW114" i="28"/>
  <c r="AX114" i="28"/>
  <c r="BV114" i="28" s="1"/>
  <c r="CH114" i="28" s="1"/>
  <c r="ED114" i="28" s="1"/>
  <c r="FZ114" i="28" s="1"/>
  <c r="AY114" i="28"/>
  <c r="AZ114" i="28"/>
  <c r="BA114" i="28"/>
  <c r="BB114" i="28"/>
  <c r="BC114" i="28"/>
  <c r="EI114" i="28" s="1"/>
  <c r="BD114" i="28"/>
  <c r="BE114" i="28"/>
  <c r="BF114" i="28"/>
  <c r="BG114" i="28"/>
  <c r="BH114" i="28"/>
  <c r="BI114" i="28"/>
  <c r="BJ114" i="28"/>
  <c r="BK114" i="28"/>
  <c r="BL114" i="28"/>
  <c r="BX114" i="28" s="1"/>
  <c r="CJ114" i="28" s="1"/>
  <c r="DH114" i="28" s="1"/>
  <c r="FD114" i="28" s="1"/>
  <c r="BM114" i="28"/>
  <c r="AP115" i="28"/>
  <c r="AQ115" i="28"/>
  <c r="AR115" i="28"/>
  <c r="AS115" i="28"/>
  <c r="AT115" i="28"/>
  <c r="BR115" i="28" s="1"/>
  <c r="AU115" i="28"/>
  <c r="BS115" i="28" s="1"/>
  <c r="CE115" i="28" s="1"/>
  <c r="AV115" i="28"/>
  <c r="AW115" i="28"/>
  <c r="AX115" i="28"/>
  <c r="AY115" i="28"/>
  <c r="AZ115" i="28"/>
  <c r="BA115" i="28"/>
  <c r="BB115" i="28"/>
  <c r="BC115" i="28"/>
  <c r="BD115" i="28"/>
  <c r="BP115" i="28" s="1"/>
  <c r="CB115" i="28" s="1"/>
  <c r="BE115" i="28"/>
  <c r="BQ115" i="28" s="1"/>
  <c r="EK115" i="28" s="1"/>
  <c r="BF115" i="28"/>
  <c r="BG115" i="28"/>
  <c r="BH115" i="28"/>
  <c r="BI115" i="28"/>
  <c r="BJ115" i="28"/>
  <c r="BK115" i="28"/>
  <c r="BL115" i="28"/>
  <c r="BM115" i="28"/>
  <c r="AP116" i="28"/>
  <c r="AQ116" i="28"/>
  <c r="AR116" i="28"/>
  <c r="AS116" i="28"/>
  <c r="AT116" i="28"/>
  <c r="AU116" i="28"/>
  <c r="AV116" i="28"/>
  <c r="AW116" i="28"/>
  <c r="AX116" i="28"/>
  <c r="AY116" i="28"/>
  <c r="AZ116" i="28"/>
  <c r="BA116" i="28"/>
  <c r="BB116" i="28"/>
  <c r="BC116" i="28"/>
  <c r="EI116" i="28" s="1"/>
  <c r="BD116" i="28"/>
  <c r="BE116" i="28"/>
  <c r="BF116" i="28"/>
  <c r="EL116" i="28" s="1"/>
  <c r="BG116" i="28"/>
  <c r="BH116" i="28"/>
  <c r="BI116" i="28"/>
  <c r="BU116" i="28" s="1"/>
  <c r="CG116" i="28" s="1"/>
  <c r="DQ116" i="28" s="1"/>
  <c r="FM116" i="28" s="1"/>
  <c r="BJ116" i="28"/>
  <c r="BK116" i="28"/>
  <c r="BL116" i="28"/>
  <c r="BM116" i="28"/>
  <c r="BY116" i="28" s="1"/>
  <c r="CK116" i="28" s="1"/>
  <c r="BO116" i="28"/>
  <c r="CA116" i="28" s="1"/>
  <c r="AP117" i="28"/>
  <c r="AQ117" i="28"/>
  <c r="AR117" i="28"/>
  <c r="AS117" i="28"/>
  <c r="AT117" i="28"/>
  <c r="AU117" i="28"/>
  <c r="AV117" i="28"/>
  <c r="AW117" i="28"/>
  <c r="AX117" i="28"/>
  <c r="AY117" i="28"/>
  <c r="AZ117" i="28"/>
  <c r="BA117" i="28"/>
  <c r="BB117" i="28"/>
  <c r="BC117" i="28"/>
  <c r="BD117" i="28"/>
  <c r="BE117" i="28"/>
  <c r="BF117" i="28"/>
  <c r="BG117" i="28"/>
  <c r="BH117" i="28"/>
  <c r="BI117" i="28"/>
  <c r="EO117" i="28" s="1"/>
  <c r="BJ117" i="28"/>
  <c r="BK117" i="28"/>
  <c r="BL117" i="28"/>
  <c r="ER117" i="28" s="1"/>
  <c r="BM117" i="28"/>
  <c r="BO117" i="28"/>
  <c r="CA117" i="28" s="1"/>
  <c r="CY117" i="28" s="1"/>
  <c r="EU117" i="28" s="1"/>
  <c r="BU117" i="28"/>
  <c r="CG117" i="28" s="1"/>
  <c r="DE117" i="28" s="1"/>
  <c r="FA117" i="28" s="1"/>
  <c r="EI117" i="28"/>
  <c r="AP118" i="28"/>
  <c r="AQ118" i="28"/>
  <c r="AR118" i="28"/>
  <c r="AS118" i="28"/>
  <c r="AT118" i="28"/>
  <c r="AU118" i="28"/>
  <c r="AV118" i="28"/>
  <c r="AW118" i="28"/>
  <c r="AX118" i="28"/>
  <c r="AY118" i="28"/>
  <c r="AZ118" i="28"/>
  <c r="BA118" i="28"/>
  <c r="BB118" i="28"/>
  <c r="BC118" i="28"/>
  <c r="BD118" i="28"/>
  <c r="BE118" i="28"/>
  <c r="BF118" i="28"/>
  <c r="BG118" i="28"/>
  <c r="BH118" i="28"/>
  <c r="BT118" i="28" s="1"/>
  <c r="CF118" i="28" s="1"/>
  <c r="BI118" i="28"/>
  <c r="BJ118" i="28"/>
  <c r="BV118" i="28" s="1"/>
  <c r="BK118" i="28"/>
  <c r="BL118" i="28"/>
  <c r="BM118" i="28"/>
  <c r="AP119" i="28"/>
  <c r="AQ119" i="28"/>
  <c r="AR119" i="28"/>
  <c r="AS119" i="28"/>
  <c r="AT119" i="28"/>
  <c r="AU119" i="28"/>
  <c r="AV119" i="28"/>
  <c r="AW119" i="28"/>
  <c r="AX119" i="28"/>
  <c r="AY119" i="28"/>
  <c r="AZ119" i="28"/>
  <c r="BA119" i="28"/>
  <c r="BB119" i="28"/>
  <c r="BN119" i="28" s="1"/>
  <c r="BZ119" i="28" s="1"/>
  <c r="BC119" i="28"/>
  <c r="BO119" i="28" s="1"/>
  <c r="CA119" i="28" s="1"/>
  <c r="CY119" i="28" s="1"/>
  <c r="EU119" i="28" s="1"/>
  <c r="BD119" i="28"/>
  <c r="BE119" i="28"/>
  <c r="EK119" i="28" s="1"/>
  <c r="BF119" i="28"/>
  <c r="EL119" i="28" s="1"/>
  <c r="BG119" i="28"/>
  <c r="BH119" i="28"/>
  <c r="EN119" i="28" s="1"/>
  <c r="BI119" i="28"/>
  <c r="EO119" i="28" s="1"/>
  <c r="BJ119" i="28"/>
  <c r="BK119" i="28"/>
  <c r="BW119" i="28" s="1"/>
  <c r="CI119" i="28" s="1"/>
  <c r="EE119" i="28" s="1"/>
  <c r="GA119" i="28" s="1"/>
  <c r="BL119" i="28"/>
  <c r="ER119" i="28" s="1"/>
  <c r="BM119" i="28"/>
  <c r="BR119" i="28"/>
  <c r="CD119" i="28" s="1"/>
  <c r="EI119" i="28"/>
  <c r="EQ119" i="28"/>
  <c r="AP120" i="28"/>
  <c r="AQ120" i="28"/>
  <c r="AR120" i="28"/>
  <c r="AS120" i="28"/>
  <c r="AT120" i="28"/>
  <c r="AU120" i="28"/>
  <c r="AV120" i="28"/>
  <c r="AW120" i="28"/>
  <c r="AX120" i="28"/>
  <c r="AY120" i="28"/>
  <c r="AZ120" i="28"/>
  <c r="BA120" i="28"/>
  <c r="BY120" i="28" s="1"/>
  <c r="CK120" i="28" s="1"/>
  <c r="BB120" i="28"/>
  <c r="BN120" i="28" s="1"/>
  <c r="BZ120" i="28" s="1"/>
  <c r="CL120" i="28" s="1"/>
  <c r="BC120" i="28"/>
  <c r="BD120" i="28"/>
  <c r="BE120" i="28"/>
  <c r="BF120" i="28"/>
  <c r="BR120" i="28" s="1"/>
  <c r="CD120" i="28" s="1"/>
  <c r="BG120" i="28"/>
  <c r="BH120" i="28"/>
  <c r="BT120" i="28" s="1"/>
  <c r="CF120" i="28" s="1"/>
  <c r="EB120" i="28" s="1"/>
  <c r="FX120" i="28" s="1"/>
  <c r="BI120" i="28"/>
  <c r="BJ120" i="28"/>
  <c r="BK120" i="28"/>
  <c r="BL120" i="28"/>
  <c r="BM120" i="28"/>
  <c r="AP121" i="28"/>
  <c r="AQ121" i="28"/>
  <c r="AR121" i="28"/>
  <c r="AS121" i="28"/>
  <c r="AT121" i="28"/>
  <c r="AU121" i="28"/>
  <c r="AV121" i="28"/>
  <c r="AW121" i="28"/>
  <c r="AX121" i="28"/>
  <c r="AY121" i="28"/>
  <c r="AZ121" i="28"/>
  <c r="BA121" i="28"/>
  <c r="BB121" i="28"/>
  <c r="EH121" i="28" s="1"/>
  <c r="BC121" i="28"/>
  <c r="BO121" i="28" s="1"/>
  <c r="CA121" i="28" s="1"/>
  <c r="DW121" i="28" s="1"/>
  <c r="FS121" i="28" s="1"/>
  <c r="BD121" i="28"/>
  <c r="BE121" i="28"/>
  <c r="BF121" i="28"/>
  <c r="BR121" i="28" s="1"/>
  <c r="CD121" i="28" s="1"/>
  <c r="CP121" i="28" s="1"/>
  <c r="BG121" i="28"/>
  <c r="BH121" i="28"/>
  <c r="BT121" i="28" s="1"/>
  <c r="CF121" i="28" s="1"/>
  <c r="EB121" i="28" s="1"/>
  <c r="FX121" i="28" s="1"/>
  <c r="BI121" i="28"/>
  <c r="BJ121" i="28"/>
  <c r="BK121" i="28"/>
  <c r="EQ121" i="28" s="1"/>
  <c r="BL121" i="28"/>
  <c r="BX121" i="28" s="1"/>
  <c r="CJ121" i="28" s="1"/>
  <c r="DT121" i="28" s="1"/>
  <c r="FP121" i="28" s="1"/>
  <c r="BM121" i="28"/>
  <c r="AP122" i="28"/>
  <c r="AQ122" i="28"/>
  <c r="AR122" i="28"/>
  <c r="AS122" i="28"/>
  <c r="AT122" i="28"/>
  <c r="AU122" i="28"/>
  <c r="AV122" i="28"/>
  <c r="AW122" i="28"/>
  <c r="AX122" i="28"/>
  <c r="AY122" i="28"/>
  <c r="AZ122" i="28"/>
  <c r="BA122" i="28"/>
  <c r="BB122" i="28"/>
  <c r="BN122" i="28" s="1"/>
  <c r="BZ122" i="28" s="1"/>
  <c r="CL122" i="28" s="1"/>
  <c r="BC122" i="28"/>
  <c r="BO122" i="28" s="1"/>
  <c r="CA122" i="28" s="1"/>
  <c r="CM122" i="28" s="1"/>
  <c r="BD122" i="28"/>
  <c r="BE122" i="28"/>
  <c r="EK122" i="28" s="1"/>
  <c r="BF122" i="28"/>
  <c r="BG122" i="28"/>
  <c r="BH122" i="28"/>
  <c r="BT122" i="28" s="1"/>
  <c r="CF122" i="28" s="1"/>
  <c r="BI122" i="28"/>
  <c r="BJ122" i="28"/>
  <c r="BK122" i="28"/>
  <c r="BW122" i="28" s="1"/>
  <c r="CI122" i="28" s="1"/>
  <c r="CU122" i="28" s="1"/>
  <c r="BL122" i="28"/>
  <c r="BM122" i="28"/>
  <c r="AP123" i="28"/>
  <c r="AQ123" i="28"/>
  <c r="AR123" i="28"/>
  <c r="AS123" i="28"/>
  <c r="AT123" i="28"/>
  <c r="AU123" i="28"/>
  <c r="AV123" i="28"/>
  <c r="AW123" i="28"/>
  <c r="AX123" i="28"/>
  <c r="AY123" i="28"/>
  <c r="AZ123" i="28"/>
  <c r="BA123" i="28"/>
  <c r="BB123" i="28"/>
  <c r="EH123" i="28" s="1"/>
  <c r="BC123" i="28"/>
  <c r="BD123" i="28"/>
  <c r="BE123" i="28"/>
  <c r="BF123" i="28"/>
  <c r="BG123" i="28"/>
  <c r="BH123" i="28"/>
  <c r="BT123" i="28" s="1"/>
  <c r="CF123" i="28" s="1"/>
  <c r="CR123" i="28" s="1"/>
  <c r="BI123" i="28"/>
  <c r="BU123" i="28" s="1"/>
  <c r="CG123" i="28" s="1"/>
  <c r="BJ123" i="28"/>
  <c r="BK123" i="28"/>
  <c r="BL123" i="28"/>
  <c r="BM123" i="28"/>
  <c r="AP124" i="28"/>
  <c r="AQ124" i="28"/>
  <c r="AR124" i="28"/>
  <c r="AS124" i="28"/>
  <c r="AT124" i="28"/>
  <c r="AU124" i="28"/>
  <c r="AV124" i="28"/>
  <c r="AW124" i="28"/>
  <c r="AX124" i="28"/>
  <c r="AY124" i="28"/>
  <c r="AZ124" i="28"/>
  <c r="BA124" i="28"/>
  <c r="BB124" i="28"/>
  <c r="BC124" i="28"/>
  <c r="BD124" i="28"/>
  <c r="BE124" i="28"/>
  <c r="BF124" i="28"/>
  <c r="EL124" i="28" s="1"/>
  <c r="BG124" i="28"/>
  <c r="BH124" i="28"/>
  <c r="BI124" i="28"/>
  <c r="BJ124" i="28"/>
  <c r="BV124" i="28" s="1"/>
  <c r="CH124" i="28" s="1"/>
  <c r="BK124" i="28"/>
  <c r="BL124" i="28"/>
  <c r="BM124" i="28"/>
  <c r="AP125" i="28"/>
  <c r="AQ125" i="28"/>
  <c r="AR125" i="28"/>
  <c r="AS125" i="28"/>
  <c r="AT125" i="28"/>
  <c r="AU125" i="28"/>
  <c r="AV125" i="28"/>
  <c r="AW125" i="28"/>
  <c r="AX125" i="28"/>
  <c r="AY125" i="28"/>
  <c r="AZ125" i="28"/>
  <c r="BA125" i="28"/>
  <c r="BB125" i="28"/>
  <c r="BC125" i="28"/>
  <c r="BO125" i="28" s="1"/>
  <c r="CA125" i="28" s="1"/>
  <c r="CM125" i="28" s="1"/>
  <c r="BD125" i="28"/>
  <c r="BE125" i="28"/>
  <c r="BF125" i="28"/>
  <c r="BG125" i="28"/>
  <c r="BH125" i="28"/>
  <c r="BT125" i="28" s="1"/>
  <c r="CF125" i="28" s="1"/>
  <c r="BI125" i="28"/>
  <c r="BJ125" i="28"/>
  <c r="BK125" i="28"/>
  <c r="BW125" i="28" s="1"/>
  <c r="CI125" i="28" s="1"/>
  <c r="BL125" i="28"/>
  <c r="BM125" i="28"/>
  <c r="AP126" i="28"/>
  <c r="AQ126" i="28"/>
  <c r="AR126" i="28"/>
  <c r="AS126" i="28"/>
  <c r="AT126" i="28"/>
  <c r="AU126" i="28"/>
  <c r="BS126" i="28" s="1"/>
  <c r="CE126" i="28" s="1"/>
  <c r="AV126" i="28"/>
  <c r="AW126" i="28"/>
  <c r="AX126" i="28"/>
  <c r="AY126" i="28"/>
  <c r="AZ126" i="28"/>
  <c r="BA126" i="28"/>
  <c r="BY126" i="28" s="1"/>
  <c r="BB126" i="28"/>
  <c r="BC126" i="28"/>
  <c r="BO126" i="28" s="1"/>
  <c r="CA126" i="28" s="1"/>
  <c r="BD126" i="28"/>
  <c r="BE126" i="28"/>
  <c r="BF126" i="28"/>
  <c r="BR126" i="28" s="1"/>
  <c r="CD126" i="28" s="1"/>
  <c r="DZ126" i="28" s="1"/>
  <c r="FV126" i="28" s="1"/>
  <c r="BG126" i="28"/>
  <c r="BH126" i="28"/>
  <c r="EN126" i="28" s="1"/>
  <c r="BI126" i="28"/>
  <c r="EO126" i="28" s="1"/>
  <c r="BJ126" i="28"/>
  <c r="BK126" i="28"/>
  <c r="BW126" i="28" s="1"/>
  <c r="CI126" i="28" s="1"/>
  <c r="BL126" i="28"/>
  <c r="ER126" i="28" s="1"/>
  <c r="BM126" i="28"/>
  <c r="BU126" i="28"/>
  <c r="CG126" i="28" s="1"/>
  <c r="DE126" i="28" s="1"/>
  <c r="FA126" i="28" s="1"/>
  <c r="EQ126" i="28"/>
  <c r="AP127" i="28"/>
  <c r="AQ127" i="28"/>
  <c r="AR127" i="28"/>
  <c r="AS127" i="28"/>
  <c r="AT127" i="28"/>
  <c r="AU127" i="28"/>
  <c r="AV127" i="28"/>
  <c r="AW127" i="28"/>
  <c r="AX127" i="28"/>
  <c r="AY127" i="28"/>
  <c r="AZ127" i="28"/>
  <c r="BA127" i="28"/>
  <c r="BB127" i="28"/>
  <c r="BC127" i="28"/>
  <c r="BD127" i="28"/>
  <c r="BE127" i="28"/>
  <c r="BQ127" i="28" s="1"/>
  <c r="CC127" i="28" s="1"/>
  <c r="BF127" i="28"/>
  <c r="BG127" i="28"/>
  <c r="BH127" i="28"/>
  <c r="BT127" i="28" s="1"/>
  <c r="CF127" i="28" s="1"/>
  <c r="BI127" i="28"/>
  <c r="BU127" i="28" s="1"/>
  <c r="BJ127" i="28"/>
  <c r="BK127" i="28"/>
  <c r="BL127" i="28"/>
  <c r="BM127" i="28"/>
  <c r="BY127" i="28" s="1"/>
  <c r="BW127" i="28"/>
  <c r="CI127" i="28"/>
  <c r="CU127" i="28" s="1"/>
  <c r="EN127" i="28"/>
  <c r="EQ127" i="28"/>
  <c r="AP128" i="28"/>
  <c r="AQ128" i="28"/>
  <c r="BO128" i="28" s="1"/>
  <c r="CA128" i="28" s="1"/>
  <c r="CM128" i="28" s="1"/>
  <c r="AR128" i="28"/>
  <c r="BP128" i="28" s="1"/>
  <c r="CB128" i="28" s="1"/>
  <c r="DL128" i="28" s="1"/>
  <c r="FH128" i="28" s="1"/>
  <c r="AS128" i="28"/>
  <c r="AT128" i="28"/>
  <c r="AU128" i="28"/>
  <c r="BS128" i="28" s="1"/>
  <c r="AV128" i="28"/>
  <c r="AW128" i="28"/>
  <c r="AX128" i="28"/>
  <c r="AY128" i="28"/>
  <c r="AZ128" i="28"/>
  <c r="BA128" i="28"/>
  <c r="BB128" i="28"/>
  <c r="BC128" i="28"/>
  <c r="BD128" i="28"/>
  <c r="BE128" i="28"/>
  <c r="BQ128" i="28" s="1"/>
  <c r="CC128" i="28" s="1"/>
  <c r="BF128" i="28"/>
  <c r="BG128" i="28"/>
  <c r="BH128" i="28"/>
  <c r="EN128" i="28" s="1"/>
  <c r="BI128" i="28"/>
  <c r="BJ128" i="28"/>
  <c r="BK128" i="28"/>
  <c r="BW128" i="28" s="1"/>
  <c r="CI128" i="28" s="1"/>
  <c r="EE128" i="28" s="1"/>
  <c r="GA128" i="28" s="1"/>
  <c r="BL128" i="28"/>
  <c r="BM128" i="28"/>
  <c r="BY128" i="28" s="1"/>
  <c r="CK128" i="28" s="1"/>
  <c r="DU128" i="28" s="1"/>
  <c r="FQ128" i="28" s="1"/>
  <c r="BT128" i="28"/>
  <c r="CF128" i="28" s="1"/>
  <c r="EK128" i="28"/>
  <c r="AP129" i="28"/>
  <c r="AQ129" i="28"/>
  <c r="AR129" i="28"/>
  <c r="AS129" i="28"/>
  <c r="AT129" i="28"/>
  <c r="BR129" i="28" s="1"/>
  <c r="EL129" i="28" s="1"/>
  <c r="AU129" i="28"/>
  <c r="AV129" i="28"/>
  <c r="AW129" i="28"/>
  <c r="AX129" i="28"/>
  <c r="AY129" i="28"/>
  <c r="AZ129" i="28"/>
  <c r="BA129" i="28"/>
  <c r="BB129" i="28"/>
  <c r="BC129" i="28"/>
  <c r="BD129" i="28"/>
  <c r="BE129" i="28"/>
  <c r="EK129" i="28" s="1"/>
  <c r="BF129" i="28"/>
  <c r="BG129" i="28"/>
  <c r="BH129" i="28"/>
  <c r="EN129" i="28" s="1"/>
  <c r="BI129" i="28"/>
  <c r="BJ129" i="28"/>
  <c r="BK129" i="28"/>
  <c r="BL129" i="28"/>
  <c r="BM129" i="28"/>
  <c r="BQ129" i="28"/>
  <c r="CC129" i="28" s="1"/>
  <c r="AP130" i="28"/>
  <c r="AQ130" i="28"/>
  <c r="AR130" i="28"/>
  <c r="AS130" i="28"/>
  <c r="AT130" i="28"/>
  <c r="AU130" i="28"/>
  <c r="AV130" i="28"/>
  <c r="AW130" i="28"/>
  <c r="AX130" i="28"/>
  <c r="AY130" i="28"/>
  <c r="AZ130" i="28"/>
  <c r="BA130" i="28"/>
  <c r="BB130" i="28"/>
  <c r="BC130" i="28"/>
  <c r="BD130" i="28"/>
  <c r="BE130" i="28"/>
  <c r="BQ130" i="28" s="1"/>
  <c r="CC130" i="28" s="1"/>
  <c r="BF130" i="28"/>
  <c r="BG130" i="28"/>
  <c r="BH130" i="28"/>
  <c r="BI130" i="28"/>
  <c r="BJ130" i="28"/>
  <c r="BK130" i="28"/>
  <c r="EQ130" i="28" s="1"/>
  <c r="BL130" i="28"/>
  <c r="BM130" i="28"/>
  <c r="BW130" i="28"/>
  <c r="CI130" i="28" s="1"/>
  <c r="CU130" i="28" s="1"/>
  <c r="EK130" i="28"/>
  <c r="AP131" i="28"/>
  <c r="AQ131" i="28"/>
  <c r="AR131" i="28"/>
  <c r="BP131" i="28" s="1"/>
  <c r="AS131" i="28"/>
  <c r="AT131" i="28"/>
  <c r="AU131" i="28"/>
  <c r="AV131" i="28"/>
  <c r="AW131" i="28"/>
  <c r="AX131" i="28"/>
  <c r="AY131" i="28"/>
  <c r="AZ131" i="28"/>
  <c r="BA131" i="28"/>
  <c r="BB131" i="28"/>
  <c r="EH131" i="28" s="1"/>
  <c r="BC131" i="28"/>
  <c r="BD131" i="28"/>
  <c r="BE131" i="28"/>
  <c r="BQ131" i="28" s="1"/>
  <c r="CC131" i="28" s="1"/>
  <c r="DM131" i="28" s="1"/>
  <c r="FI131" i="28" s="1"/>
  <c r="BF131" i="28"/>
  <c r="BR131" i="28" s="1"/>
  <c r="BG131" i="28"/>
  <c r="BH131" i="28"/>
  <c r="EN131" i="28" s="1"/>
  <c r="BI131" i="28"/>
  <c r="BJ131" i="28"/>
  <c r="BV131" i="28" s="1"/>
  <c r="CH131" i="28" s="1"/>
  <c r="DF131" i="28" s="1"/>
  <c r="FB131" i="28" s="1"/>
  <c r="BK131" i="28"/>
  <c r="BW131" i="28" s="1"/>
  <c r="CI131" i="28" s="1"/>
  <c r="DG131" i="28" s="1"/>
  <c r="FC131" i="28" s="1"/>
  <c r="BL131" i="28"/>
  <c r="BM131" i="28"/>
  <c r="BN131" i="28"/>
  <c r="BZ131" i="28" s="1"/>
  <c r="BS131" i="28"/>
  <c r="BT131" i="28"/>
  <c r="CF131" i="28" s="1"/>
  <c r="DD131" i="28" s="1"/>
  <c r="EZ131" i="28" s="1"/>
  <c r="EK131" i="28"/>
  <c r="EQ131" i="28"/>
  <c r="AP132" i="28"/>
  <c r="AQ132" i="28"/>
  <c r="AR132" i="28"/>
  <c r="AS132" i="28"/>
  <c r="AT132" i="28"/>
  <c r="AU132" i="28"/>
  <c r="AV132" i="28"/>
  <c r="AW132" i="28"/>
  <c r="AX132" i="28"/>
  <c r="AY132" i="28"/>
  <c r="AZ132" i="28"/>
  <c r="BA132" i="28"/>
  <c r="BB132" i="28"/>
  <c r="BN132" i="28" s="1"/>
  <c r="BZ132" i="28" s="1"/>
  <c r="BC132" i="28"/>
  <c r="BD132" i="28"/>
  <c r="BP132" i="28" s="1"/>
  <c r="CB132" i="28" s="1"/>
  <c r="BE132" i="28"/>
  <c r="BF132" i="28"/>
  <c r="BG132" i="28"/>
  <c r="BH132" i="28"/>
  <c r="BI132" i="28"/>
  <c r="BJ132" i="28"/>
  <c r="BK132" i="28"/>
  <c r="EQ132" i="28" s="1"/>
  <c r="BL132" i="28"/>
  <c r="BM132" i="28"/>
  <c r="BW132" i="28"/>
  <c r="CI132" i="28" s="1"/>
  <c r="DG132" i="28" s="1"/>
  <c r="FC132" i="28" s="1"/>
  <c r="CL132" i="28"/>
  <c r="AP133" i="28"/>
  <c r="AQ133" i="28"/>
  <c r="AR133" i="28"/>
  <c r="AS133" i="28"/>
  <c r="AT133" i="28"/>
  <c r="AU133" i="28"/>
  <c r="AV133" i="28"/>
  <c r="AW133" i="28"/>
  <c r="AX133" i="28"/>
  <c r="AY133" i="28"/>
  <c r="AZ133" i="28"/>
  <c r="BA133" i="28"/>
  <c r="BB133" i="28"/>
  <c r="EH133" i="28" s="1"/>
  <c r="BC133" i="28"/>
  <c r="BD133" i="28"/>
  <c r="BE133" i="28"/>
  <c r="BF133" i="28"/>
  <c r="BG133" i="28"/>
  <c r="BH133" i="28"/>
  <c r="EN133" i="28" s="1"/>
  <c r="BI133" i="28"/>
  <c r="BU133" i="28" s="1"/>
  <c r="BJ133" i="28"/>
  <c r="BK133" i="28"/>
  <c r="EQ133" i="28" s="1"/>
  <c r="BL133" i="28"/>
  <c r="BX133" i="28" s="1"/>
  <c r="CJ133" i="28" s="1"/>
  <c r="BM133" i="28"/>
  <c r="BY133" i="28" s="1"/>
  <c r="AP134" i="28"/>
  <c r="AQ134" i="28"/>
  <c r="AR134" i="28"/>
  <c r="AS134" i="28"/>
  <c r="AT134" i="28"/>
  <c r="AU134" i="28"/>
  <c r="AV134" i="28"/>
  <c r="AW134" i="28"/>
  <c r="AX134" i="28"/>
  <c r="AY134" i="28"/>
  <c r="AZ134" i="28"/>
  <c r="BA134" i="28"/>
  <c r="BB134" i="28"/>
  <c r="BN134" i="28" s="1"/>
  <c r="BC134" i="28"/>
  <c r="BD134" i="28"/>
  <c r="BE134" i="28"/>
  <c r="EK134" i="28" s="1"/>
  <c r="BF134" i="28"/>
  <c r="BG134" i="28"/>
  <c r="BH134" i="28"/>
  <c r="EN134" i="28" s="1"/>
  <c r="BI134" i="28"/>
  <c r="BJ134" i="28"/>
  <c r="BK134" i="28"/>
  <c r="BW134" i="28" s="1"/>
  <c r="CI134" i="28" s="1"/>
  <c r="CU134" i="28" s="1"/>
  <c r="BL134" i="28"/>
  <c r="BM134" i="28"/>
  <c r="BZ134" i="28"/>
  <c r="AP135" i="28"/>
  <c r="AQ135" i="28"/>
  <c r="AR135" i="28"/>
  <c r="AS135" i="28"/>
  <c r="AT135" i="28"/>
  <c r="AU135" i="28"/>
  <c r="AV135" i="28"/>
  <c r="AW135" i="28"/>
  <c r="AX135" i="28"/>
  <c r="AY135" i="28"/>
  <c r="AZ135" i="28"/>
  <c r="BA135" i="28"/>
  <c r="BB135" i="28"/>
  <c r="BC135" i="28"/>
  <c r="BD135" i="28"/>
  <c r="BE135" i="28"/>
  <c r="BF135" i="28"/>
  <c r="BG135" i="28"/>
  <c r="BH135" i="28"/>
  <c r="BI135" i="28"/>
  <c r="BJ135" i="28"/>
  <c r="BK135" i="28"/>
  <c r="BL135" i="28"/>
  <c r="BM135" i="28"/>
  <c r="AP136" i="28"/>
  <c r="AQ136" i="28"/>
  <c r="AR136" i="28"/>
  <c r="AS136" i="28"/>
  <c r="AT136" i="28"/>
  <c r="AU136" i="28"/>
  <c r="AV136" i="28"/>
  <c r="BT136" i="28" s="1"/>
  <c r="CF136" i="28" s="1"/>
  <c r="DP136" i="28" s="1"/>
  <c r="FL136" i="28" s="1"/>
  <c r="AW136" i="28"/>
  <c r="AX136" i="28"/>
  <c r="AY136" i="28"/>
  <c r="AZ136" i="28"/>
  <c r="BA136" i="28"/>
  <c r="BB136" i="28"/>
  <c r="BC136" i="28"/>
  <c r="BO136" i="28" s="1"/>
  <c r="CA136" i="28" s="1"/>
  <c r="BD136" i="28"/>
  <c r="BE136" i="28"/>
  <c r="BF136" i="28"/>
  <c r="BR136" i="28" s="1"/>
  <c r="CD136" i="28" s="1"/>
  <c r="CP136" i="28" s="1"/>
  <c r="BG136" i="28"/>
  <c r="BH136" i="28"/>
  <c r="BI136" i="28"/>
  <c r="BJ136" i="28"/>
  <c r="BK136" i="28"/>
  <c r="BL136" i="28"/>
  <c r="BM136" i="28"/>
  <c r="EL136" i="28"/>
  <c r="AP137" i="28"/>
  <c r="AQ137" i="28"/>
  <c r="AR137" i="28"/>
  <c r="AS137" i="28"/>
  <c r="AT137" i="28"/>
  <c r="AU137" i="28"/>
  <c r="AV137" i="28"/>
  <c r="AW137" i="28"/>
  <c r="AX137" i="28"/>
  <c r="AY137" i="28"/>
  <c r="AZ137" i="28"/>
  <c r="BA137" i="28"/>
  <c r="BB137" i="28"/>
  <c r="BC137" i="28"/>
  <c r="BD137" i="28"/>
  <c r="BE137" i="28"/>
  <c r="BF137" i="28"/>
  <c r="BG137" i="28"/>
  <c r="BH137" i="28"/>
  <c r="BI137" i="28"/>
  <c r="BJ137" i="28"/>
  <c r="BK137" i="28"/>
  <c r="BL137" i="28"/>
  <c r="BM137" i="28"/>
  <c r="AP138" i="28"/>
  <c r="AQ138" i="28"/>
  <c r="AR138" i="28"/>
  <c r="AS138" i="28"/>
  <c r="AT138" i="28"/>
  <c r="AU138" i="28"/>
  <c r="AV138" i="28"/>
  <c r="AW138" i="28"/>
  <c r="AX138" i="28"/>
  <c r="AY138" i="28"/>
  <c r="AZ138" i="28"/>
  <c r="BA138" i="28"/>
  <c r="BB138" i="28"/>
  <c r="BC138" i="28"/>
  <c r="BO138" i="28" s="1"/>
  <c r="CA138" i="28" s="1"/>
  <c r="BD138" i="28"/>
  <c r="BE138" i="28"/>
  <c r="BF138" i="28"/>
  <c r="BR138" i="28" s="1"/>
  <c r="CD138" i="28" s="1"/>
  <c r="BG138" i="28"/>
  <c r="BH138" i="28"/>
  <c r="BT138" i="28" s="1"/>
  <c r="BI138" i="28"/>
  <c r="EO138" i="28" s="1"/>
  <c r="BJ138" i="28"/>
  <c r="BK138" i="28"/>
  <c r="BL138" i="28"/>
  <c r="ER138" i="28" s="1"/>
  <c r="BM138" i="28"/>
  <c r="BU138" i="28"/>
  <c r="CG138" i="28" s="1"/>
  <c r="AP139" i="28"/>
  <c r="AQ139" i="28"/>
  <c r="AR139" i="28"/>
  <c r="AS139" i="28"/>
  <c r="AT139" i="28"/>
  <c r="AU139" i="28"/>
  <c r="AV139" i="28"/>
  <c r="AW139" i="28"/>
  <c r="AX139" i="28"/>
  <c r="AY139" i="28"/>
  <c r="AZ139" i="28"/>
  <c r="BA139" i="28"/>
  <c r="BB139" i="28"/>
  <c r="BC139" i="28"/>
  <c r="BD139" i="28"/>
  <c r="BP139" i="28" s="1"/>
  <c r="CB139" i="28" s="1"/>
  <c r="BE139" i="28"/>
  <c r="BF139" i="28"/>
  <c r="BR139" i="28" s="1"/>
  <c r="CD139" i="28" s="1"/>
  <c r="BG139" i="28"/>
  <c r="BH139" i="28"/>
  <c r="BI139" i="28"/>
  <c r="BU139" i="28" s="1"/>
  <c r="CG139" i="28" s="1"/>
  <c r="DE139" i="28" s="1"/>
  <c r="FA139" i="28" s="1"/>
  <c r="BJ139" i="28"/>
  <c r="BK139" i="28"/>
  <c r="BL139" i="28"/>
  <c r="ER139" i="28" s="1"/>
  <c r="BM139" i="28"/>
  <c r="CP139" i="28"/>
  <c r="EL139" i="28"/>
  <c r="AP140" i="28"/>
  <c r="AQ140" i="28"/>
  <c r="AR140" i="28"/>
  <c r="AS140" i="28"/>
  <c r="AT140" i="28"/>
  <c r="AU140" i="28"/>
  <c r="AV140" i="28"/>
  <c r="AW140" i="28"/>
  <c r="AX140" i="28"/>
  <c r="AY140" i="28"/>
  <c r="AZ140" i="28"/>
  <c r="BA140" i="28"/>
  <c r="BB140" i="28"/>
  <c r="BC140" i="28"/>
  <c r="BD140" i="28"/>
  <c r="BE140" i="28"/>
  <c r="BQ140" i="28" s="1"/>
  <c r="CC140" i="28" s="1"/>
  <c r="BF140" i="28"/>
  <c r="BG140" i="28"/>
  <c r="BH140" i="28"/>
  <c r="BI140" i="28"/>
  <c r="BJ140" i="28"/>
  <c r="BK140" i="28"/>
  <c r="BL140" i="28"/>
  <c r="BM140" i="28"/>
  <c r="BY140" i="28" s="1"/>
  <c r="CK140" i="28" s="1"/>
  <c r="AP141" i="28"/>
  <c r="AQ141" i="28"/>
  <c r="AR141" i="28"/>
  <c r="AS141" i="28"/>
  <c r="AT141" i="28"/>
  <c r="AU141" i="28"/>
  <c r="AV141" i="28"/>
  <c r="BT141" i="28" s="1"/>
  <c r="AW141" i="28"/>
  <c r="AX141" i="28"/>
  <c r="AY141" i="28"/>
  <c r="AZ141" i="28"/>
  <c r="BA141" i="28"/>
  <c r="BB141" i="28"/>
  <c r="BC141" i="28"/>
  <c r="BD141" i="28"/>
  <c r="BE141" i="28"/>
  <c r="BF141" i="28"/>
  <c r="BG141" i="28"/>
  <c r="BH141" i="28"/>
  <c r="BI141" i="28"/>
  <c r="BJ141" i="28"/>
  <c r="BK141" i="28"/>
  <c r="BL141" i="28"/>
  <c r="BM141" i="28"/>
  <c r="AP142" i="28"/>
  <c r="AQ142" i="28"/>
  <c r="AR142" i="28"/>
  <c r="AS142" i="28"/>
  <c r="AT142" i="28"/>
  <c r="AU142" i="28"/>
  <c r="AV142" i="28"/>
  <c r="AW142" i="28"/>
  <c r="BU142" i="28" s="1"/>
  <c r="CG142" i="28" s="1"/>
  <c r="AX142" i="28"/>
  <c r="AY142" i="28"/>
  <c r="AZ142" i="28"/>
  <c r="BX142" i="28" s="1"/>
  <c r="CJ142" i="28" s="1"/>
  <c r="BA142" i="28"/>
  <c r="BB142" i="28"/>
  <c r="BC142" i="28"/>
  <c r="BD142" i="28"/>
  <c r="BE142" i="28"/>
  <c r="BF142" i="28"/>
  <c r="BG142" i="28"/>
  <c r="BH142" i="28"/>
  <c r="BI142" i="28"/>
  <c r="BJ142" i="28"/>
  <c r="BK142" i="28"/>
  <c r="BL142" i="28"/>
  <c r="BM142" i="28"/>
  <c r="AP143" i="28"/>
  <c r="AQ143" i="28"/>
  <c r="AR143" i="28"/>
  <c r="AS143" i="28"/>
  <c r="AT143" i="28"/>
  <c r="AU143" i="28"/>
  <c r="AV143" i="28"/>
  <c r="AW143" i="28"/>
  <c r="AX143" i="28"/>
  <c r="AY143" i="28"/>
  <c r="AZ143" i="28"/>
  <c r="BA143" i="28"/>
  <c r="BB143" i="28"/>
  <c r="BC143" i="28"/>
  <c r="BD143" i="28"/>
  <c r="BE143" i="28"/>
  <c r="BF143" i="28"/>
  <c r="EL143" i="28" s="1"/>
  <c r="BG143" i="28"/>
  <c r="BH143" i="28"/>
  <c r="BI143" i="28"/>
  <c r="EO143" i="28" s="1"/>
  <c r="BJ143" i="28"/>
  <c r="BK143" i="28"/>
  <c r="BL143" i="28"/>
  <c r="BM143" i="28"/>
  <c r="BU143" i="28"/>
  <c r="CG143" i="28" s="1"/>
  <c r="AP144" i="28"/>
  <c r="AQ144" i="28"/>
  <c r="AR144" i="28"/>
  <c r="AS144" i="28"/>
  <c r="AT144" i="28"/>
  <c r="AU144" i="28"/>
  <c r="AV144" i="28"/>
  <c r="AW144" i="28"/>
  <c r="AX144" i="28"/>
  <c r="BV144" i="28" s="1"/>
  <c r="CH144" i="28" s="1"/>
  <c r="AY144" i="28"/>
  <c r="BW144" i="28" s="1"/>
  <c r="AZ144" i="28"/>
  <c r="BA144" i="28"/>
  <c r="BB144" i="28"/>
  <c r="BC144" i="28"/>
  <c r="BD144" i="28"/>
  <c r="BE144" i="28"/>
  <c r="BF144" i="28"/>
  <c r="BG144" i="28"/>
  <c r="BH144" i="28"/>
  <c r="BI144" i="28"/>
  <c r="BJ144" i="28"/>
  <c r="BK144" i="28"/>
  <c r="BL144" i="28"/>
  <c r="BM144" i="28"/>
  <c r="AP145" i="28"/>
  <c r="AQ145" i="28"/>
  <c r="AR145" i="28"/>
  <c r="AS145" i="28"/>
  <c r="AT145" i="28"/>
  <c r="AU145" i="28"/>
  <c r="AV145" i="28"/>
  <c r="AW145" i="28"/>
  <c r="AX145" i="28"/>
  <c r="AY145" i="28"/>
  <c r="AZ145" i="28"/>
  <c r="BA145" i="28"/>
  <c r="BB145" i="28"/>
  <c r="BC145" i="28"/>
  <c r="BD145" i="28"/>
  <c r="BP145" i="28" s="1"/>
  <c r="BE145" i="28"/>
  <c r="BF145" i="28"/>
  <c r="BR145" i="28" s="1"/>
  <c r="CD145" i="28" s="1"/>
  <c r="BG145" i="28"/>
  <c r="BH145" i="28"/>
  <c r="BI145" i="28"/>
  <c r="BU145" i="28" s="1"/>
  <c r="CG145" i="28" s="1"/>
  <c r="BJ145" i="28"/>
  <c r="BK145" i="28"/>
  <c r="BL145" i="28"/>
  <c r="ER145" i="28" s="1"/>
  <c r="BM145" i="28"/>
  <c r="AP146" i="28"/>
  <c r="AQ146" i="28"/>
  <c r="AR146" i="28"/>
  <c r="AS146" i="28"/>
  <c r="AT146" i="28"/>
  <c r="AU146" i="28"/>
  <c r="AV146" i="28"/>
  <c r="AW146" i="28"/>
  <c r="AX146" i="28"/>
  <c r="AY146" i="28"/>
  <c r="AZ146" i="28"/>
  <c r="BA146" i="28"/>
  <c r="BY146" i="28" s="1"/>
  <c r="CK146" i="28" s="1"/>
  <c r="EG146" i="28" s="1"/>
  <c r="GC146" i="28" s="1"/>
  <c r="BB146" i="28"/>
  <c r="BC146" i="28"/>
  <c r="BD146" i="28"/>
  <c r="BE146" i="28"/>
  <c r="BF146" i="28"/>
  <c r="BG146" i="28"/>
  <c r="BH146" i="28"/>
  <c r="BI146" i="28"/>
  <c r="BJ146" i="28"/>
  <c r="BK146" i="28"/>
  <c r="BL146" i="28"/>
  <c r="BM146" i="28"/>
  <c r="AP147" i="28"/>
  <c r="AQ147" i="28"/>
  <c r="AR147" i="28"/>
  <c r="AS147" i="28"/>
  <c r="AT147" i="28"/>
  <c r="AU147" i="28"/>
  <c r="AV147" i="28"/>
  <c r="AW147" i="28"/>
  <c r="AX147" i="28"/>
  <c r="AY147" i="28"/>
  <c r="AZ147" i="28"/>
  <c r="BA147" i="28"/>
  <c r="BB147" i="28"/>
  <c r="BC147" i="28"/>
  <c r="BD147" i="28"/>
  <c r="BE147" i="28"/>
  <c r="BQ147" i="28" s="1"/>
  <c r="CC147" i="28" s="1"/>
  <c r="BF147" i="28"/>
  <c r="BG147" i="28"/>
  <c r="BH147" i="28"/>
  <c r="BT147" i="28" s="1"/>
  <c r="CF147" i="28" s="1"/>
  <c r="BI147" i="28"/>
  <c r="BJ147" i="28"/>
  <c r="BK147" i="28"/>
  <c r="BL147" i="28"/>
  <c r="BX147" i="28" s="1"/>
  <c r="BM147" i="28"/>
  <c r="AP148" i="28"/>
  <c r="AQ148" i="28"/>
  <c r="AR148" i="28"/>
  <c r="AS148" i="28"/>
  <c r="AT148" i="28"/>
  <c r="AU148" i="28"/>
  <c r="AV148" i="28"/>
  <c r="AW148" i="28"/>
  <c r="AX148" i="28"/>
  <c r="AY148" i="28"/>
  <c r="AZ148" i="28"/>
  <c r="BA148" i="28"/>
  <c r="BB148" i="28"/>
  <c r="BC148" i="28"/>
  <c r="BD148" i="28"/>
  <c r="BE148" i="28"/>
  <c r="BQ148" i="28" s="1"/>
  <c r="BF148" i="28"/>
  <c r="BR148" i="28" s="1"/>
  <c r="CD148" i="28" s="1"/>
  <c r="DZ148" i="28" s="1"/>
  <c r="FV148" i="28" s="1"/>
  <c r="BG148" i="28"/>
  <c r="BH148" i="28"/>
  <c r="BT148" i="28" s="1"/>
  <c r="CF148" i="28" s="1"/>
  <c r="EB148" i="28" s="1"/>
  <c r="FX148" i="28" s="1"/>
  <c r="BI148" i="28"/>
  <c r="BU148" i="28" s="1"/>
  <c r="CG148" i="28" s="1"/>
  <c r="CS148" i="28" s="1"/>
  <c r="BJ148" i="28"/>
  <c r="BK148" i="28"/>
  <c r="BL148" i="28"/>
  <c r="BM148" i="28"/>
  <c r="AP149" i="28"/>
  <c r="AQ149" i="28"/>
  <c r="AR149" i="28"/>
  <c r="AS149" i="28"/>
  <c r="AT149" i="28"/>
  <c r="AU149" i="28"/>
  <c r="AV149" i="28"/>
  <c r="BT149" i="28" s="1"/>
  <c r="CF149" i="28" s="1"/>
  <c r="AW149" i="28"/>
  <c r="AX149" i="28"/>
  <c r="AY149" i="28"/>
  <c r="AZ149" i="28"/>
  <c r="BA149" i="28"/>
  <c r="BB149" i="28"/>
  <c r="BC149" i="28"/>
  <c r="BD149" i="28"/>
  <c r="BE149" i="28"/>
  <c r="BF149" i="28"/>
  <c r="BR149" i="28" s="1"/>
  <c r="CD149" i="28" s="1"/>
  <c r="BG149" i="28"/>
  <c r="BH149" i="28"/>
  <c r="BI149" i="28"/>
  <c r="BU149" i="28" s="1"/>
  <c r="CG149" i="28" s="1"/>
  <c r="BJ149" i="28"/>
  <c r="BK149" i="28"/>
  <c r="BL149" i="28"/>
  <c r="BM149" i="28"/>
  <c r="AP150" i="28"/>
  <c r="AQ150" i="28"/>
  <c r="AR150" i="28"/>
  <c r="AS150" i="28"/>
  <c r="AT150" i="28"/>
  <c r="AU150" i="28"/>
  <c r="AV150" i="28"/>
  <c r="AW150" i="28"/>
  <c r="AX150" i="28"/>
  <c r="BV150" i="28" s="1"/>
  <c r="CH150" i="28" s="1"/>
  <c r="AY150" i="28"/>
  <c r="AZ150" i="28"/>
  <c r="BA150" i="28"/>
  <c r="BB150" i="28"/>
  <c r="BC150" i="28"/>
  <c r="BD150" i="28"/>
  <c r="BE150" i="28"/>
  <c r="BF150" i="28"/>
  <c r="BG150" i="28"/>
  <c r="BH150" i="28"/>
  <c r="BI150" i="28"/>
  <c r="BJ150" i="28"/>
  <c r="BK150" i="28"/>
  <c r="BL150" i="28"/>
  <c r="BM150" i="28"/>
  <c r="AP151" i="28"/>
  <c r="AQ151" i="28"/>
  <c r="AR151" i="28"/>
  <c r="AS151" i="28"/>
  <c r="AT151" i="28"/>
  <c r="AU151" i="28"/>
  <c r="AV151" i="28"/>
  <c r="AW151" i="28"/>
  <c r="AX151" i="28"/>
  <c r="AY151" i="28"/>
  <c r="BW151" i="28" s="1"/>
  <c r="CI151" i="28" s="1"/>
  <c r="EE151" i="28" s="1"/>
  <c r="GA151" i="28" s="1"/>
  <c r="AZ151" i="28"/>
  <c r="BA151" i="28"/>
  <c r="BB151" i="28"/>
  <c r="BC151" i="28"/>
  <c r="BD151" i="28"/>
  <c r="BP151" i="28" s="1"/>
  <c r="BE151" i="28"/>
  <c r="BF151" i="28"/>
  <c r="BG151" i="28"/>
  <c r="BH151" i="28"/>
  <c r="BI151" i="28"/>
  <c r="BJ151" i="28"/>
  <c r="BK151" i="28"/>
  <c r="BL151" i="28"/>
  <c r="BM151" i="28"/>
  <c r="AP152" i="28"/>
  <c r="AQ152" i="28"/>
  <c r="AR152" i="28"/>
  <c r="AS152" i="28"/>
  <c r="AT152" i="28"/>
  <c r="AU152" i="28"/>
  <c r="AV152" i="28"/>
  <c r="AW152" i="28"/>
  <c r="AX152" i="28"/>
  <c r="AY152" i="28"/>
  <c r="AZ152" i="28"/>
  <c r="BA152" i="28"/>
  <c r="BB152" i="28"/>
  <c r="BC152" i="28"/>
  <c r="BO152" i="28" s="1"/>
  <c r="CA152" i="28" s="1"/>
  <c r="BD152" i="28"/>
  <c r="BE152" i="28"/>
  <c r="BF152" i="28"/>
  <c r="BR152" i="28" s="1"/>
  <c r="CD152" i="28" s="1"/>
  <c r="DN152" i="28" s="1"/>
  <c r="FJ152" i="28" s="1"/>
  <c r="BG152" i="28"/>
  <c r="BH152" i="28"/>
  <c r="BT152" i="28" s="1"/>
  <c r="CF152" i="28" s="1"/>
  <c r="CR152" i="28" s="1"/>
  <c r="BI152" i="28"/>
  <c r="EO152" i="28" s="1"/>
  <c r="BJ152" i="28"/>
  <c r="BK152" i="28"/>
  <c r="BL152" i="28"/>
  <c r="BM152" i="28"/>
  <c r="AP153" i="28"/>
  <c r="AQ153" i="28"/>
  <c r="AR153" i="28"/>
  <c r="AS153" i="28"/>
  <c r="AT153" i="28"/>
  <c r="AU153" i="28"/>
  <c r="AV153" i="28"/>
  <c r="AW153" i="28"/>
  <c r="AX153" i="28"/>
  <c r="AY153" i="28"/>
  <c r="AZ153" i="28"/>
  <c r="BA153" i="28"/>
  <c r="BY153" i="28" s="1"/>
  <c r="CK153" i="28" s="1"/>
  <c r="BB153" i="28"/>
  <c r="BC153" i="28"/>
  <c r="BO153" i="28" s="1"/>
  <c r="BD153" i="28"/>
  <c r="BE153" i="28"/>
  <c r="BF153" i="28"/>
  <c r="BG153" i="28"/>
  <c r="BS153" i="28" s="1"/>
  <c r="CE153" i="28" s="1"/>
  <c r="BH153" i="28"/>
  <c r="BT153" i="28" s="1"/>
  <c r="CF153" i="28" s="1"/>
  <c r="BI153" i="28"/>
  <c r="BJ153" i="28"/>
  <c r="BK153" i="28"/>
  <c r="BL153" i="28"/>
  <c r="BM153" i="28"/>
  <c r="AP154" i="28"/>
  <c r="AQ154" i="28"/>
  <c r="AR154" i="28"/>
  <c r="AS154" i="28"/>
  <c r="AT154" i="28"/>
  <c r="AU154" i="28"/>
  <c r="AV154" i="28"/>
  <c r="AW154" i="28"/>
  <c r="AX154" i="28"/>
  <c r="AY154" i="28"/>
  <c r="AZ154" i="28"/>
  <c r="BA154" i="28"/>
  <c r="BB154" i="28"/>
  <c r="BC154" i="28"/>
  <c r="BD154" i="28"/>
  <c r="BP154" i="28" s="1"/>
  <c r="CB154" i="28" s="1"/>
  <c r="BE154" i="28"/>
  <c r="BF154" i="28"/>
  <c r="BG154" i="28"/>
  <c r="BS154" i="28" s="1"/>
  <c r="CE154" i="28" s="1"/>
  <c r="BH154" i="28"/>
  <c r="BI154" i="28"/>
  <c r="BJ154" i="28"/>
  <c r="BK154" i="28"/>
  <c r="BL154" i="28"/>
  <c r="BM154" i="28"/>
  <c r="AP155" i="28"/>
  <c r="AQ155" i="28"/>
  <c r="AR155" i="28"/>
  <c r="AS155" i="28"/>
  <c r="AT155" i="28"/>
  <c r="AU155" i="28"/>
  <c r="AV155" i="28"/>
  <c r="AW155" i="28"/>
  <c r="AX155" i="28"/>
  <c r="AY155" i="28"/>
  <c r="AZ155" i="28"/>
  <c r="BA155" i="28"/>
  <c r="BB155" i="28"/>
  <c r="BC155" i="28"/>
  <c r="BD155" i="28"/>
  <c r="BE155" i="28"/>
  <c r="BQ155" i="28" s="1"/>
  <c r="CC155" i="28" s="1"/>
  <c r="DM155" i="28" s="1"/>
  <c r="FI155" i="28" s="1"/>
  <c r="BF155" i="28"/>
  <c r="BG155" i="28"/>
  <c r="BH155" i="28"/>
  <c r="BI155" i="28"/>
  <c r="BJ155" i="28"/>
  <c r="BK155" i="28"/>
  <c r="BL155" i="28"/>
  <c r="BX155" i="28" s="1"/>
  <c r="CJ155" i="28" s="1"/>
  <c r="DH155" i="28" s="1"/>
  <c r="FD155" i="28" s="1"/>
  <c r="BM155" i="28"/>
  <c r="AP156" i="28"/>
  <c r="AQ156" i="28"/>
  <c r="AR156" i="28"/>
  <c r="AS156" i="28"/>
  <c r="AT156" i="28"/>
  <c r="AU156" i="28"/>
  <c r="AV156" i="28"/>
  <c r="AW156" i="28"/>
  <c r="AX156" i="28"/>
  <c r="AY156" i="28"/>
  <c r="AZ156" i="28"/>
  <c r="BA156" i="28"/>
  <c r="BB156" i="28"/>
  <c r="BC156" i="28"/>
  <c r="BO156" i="28" s="1"/>
  <c r="CA156" i="28" s="1"/>
  <c r="CY156" i="28" s="1"/>
  <c r="EU156" i="28" s="1"/>
  <c r="BD156" i="28"/>
  <c r="BE156" i="28"/>
  <c r="BF156" i="28"/>
  <c r="BG156" i="28"/>
  <c r="BH156" i="28"/>
  <c r="BI156" i="28"/>
  <c r="BJ156" i="28"/>
  <c r="BK156" i="28"/>
  <c r="BL156" i="28"/>
  <c r="BM156" i="28"/>
  <c r="AP157" i="28"/>
  <c r="AQ157" i="28"/>
  <c r="AR157" i="28"/>
  <c r="AS157" i="28"/>
  <c r="AT157" i="28"/>
  <c r="AU157" i="28"/>
  <c r="AV157" i="28"/>
  <c r="BT157" i="28" s="1"/>
  <c r="AW157" i="28"/>
  <c r="AX157" i="28"/>
  <c r="AY157" i="28"/>
  <c r="AZ157" i="28"/>
  <c r="BA157" i="28"/>
  <c r="BB157" i="28"/>
  <c r="BC157" i="28"/>
  <c r="BD157" i="28"/>
  <c r="BE157" i="28"/>
  <c r="BF157" i="28"/>
  <c r="BR157" i="28" s="1"/>
  <c r="CD157" i="28" s="1"/>
  <c r="BG157" i="28"/>
  <c r="BH157" i="28"/>
  <c r="BI157" i="28"/>
  <c r="BU157" i="28" s="1"/>
  <c r="CG157" i="28" s="1"/>
  <c r="BJ157" i="28"/>
  <c r="BK157" i="28"/>
  <c r="BL157" i="28"/>
  <c r="ER157" i="28" s="1"/>
  <c r="BM157" i="28"/>
  <c r="BX157" i="28"/>
  <c r="CJ157" i="28" s="1"/>
  <c r="AP158" i="28"/>
  <c r="AQ158" i="28"/>
  <c r="AR158" i="28"/>
  <c r="AS158" i="28"/>
  <c r="AT158" i="28"/>
  <c r="AU158" i="28"/>
  <c r="AV158" i="28"/>
  <c r="BT158" i="28" s="1"/>
  <c r="AW158" i="28"/>
  <c r="BU158" i="28" s="1"/>
  <c r="AX158" i="28"/>
  <c r="BV158" i="28" s="1"/>
  <c r="CH158" i="28" s="1"/>
  <c r="CT158" i="28" s="1"/>
  <c r="AY158" i="28"/>
  <c r="AZ158" i="28"/>
  <c r="BA158" i="28"/>
  <c r="BY158" i="28" s="1"/>
  <c r="BB158" i="28"/>
  <c r="BC158" i="28"/>
  <c r="BO158" i="28" s="1"/>
  <c r="BD158" i="28"/>
  <c r="BE158" i="28"/>
  <c r="BF158" i="28"/>
  <c r="BG158" i="28"/>
  <c r="BH158" i="28"/>
  <c r="BI158" i="28"/>
  <c r="BJ158" i="28"/>
  <c r="BK158" i="28"/>
  <c r="BL158" i="28"/>
  <c r="BM158" i="28"/>
  <c r="AP159" i="28"/>
  <c r="AQ159" i="28"/>
  <c r="AR159" i="28"/>
  <c r="AS159" i="28"/>
  <c r="AT159" i="28"/>
  <c r="AU159" i="28"/>
  <c r="AV159" i="28"/>
  <c r="AW159" i="28"/>
  <c r="AX159" i="28"/>
  <c r="AY159" i="28"/>
  <c r="BW159" i="28" s="1"/>
  <c r="CI159" i="28" s="1"/>
  <c r="AZ159" i="28"/>
  <c r="BA159" i="28"/>
  <c r="BY159" i="28" s="1"/>
  <c r="BB159" i="28"/>
  <c r="BN159" i="28" s="1"/>
  <c r="BZ159" i="28" s="1"/>
  <c r="BC159" i="28"/>
  <c r="BO159" i="28" s="1"/>
  <c r="CA159" i="28" s="1"/>
  <c r="BD159" i="28"/>
  <c r="BE159" i="28"/>
  <c r="BF159" i="28"/>
  <c r="EL159" i="28" s="1"/>
  <c r="BG159" i="28"/>
  <c r="BS159" i="28" s="1"/>
  <c r="BH159" i="28"/>
  <c r="BI159" i="28"/>
  <c r="BJ159" i="28"/>
  <c r="BK159" i="28"/>
  <c r="BL159" i="28"/>
  <c r="BX159" i="28" s="1"/>
  <c r="CJ159" i="28" s="1"/>
  <c r="BM159" i="28"/>
  <c r="AP160" i="28"/>
  <c r="AQ160" i="28"/>
  <c r="AR160" i="28"/>
  <c r="AS160" i="28"/>
  <c r="AT160" i="28"/>
  <c r="AU160" i="28"/>
  <c r="AV160" i="28"/>
  <c r="AW160" i="28"/>
  <c r="AX160" i="28"/>
  <c r="AY160" i="28"/>
  <c r="AZ160" i="28"/>
  <c r="BA160" i="28"/>
  <c r="BB160" i="28"/>
  <c r="BC160" i="28"/>
  <c r="BD160" i="28"/>
  <c r="BE160" i="28"/>
  <c r="BF160" i="28"/>
  <c r="BG160" i="28"/>
  <c r="BS160" i="28" s="1"/>
  <c r="BH160" i="28"/>
  <c r="BI160" i="28"/>
  <c r="BJ160" i="28"/>
  <c r="BK160" i="28"/>
  <c r="BL160" i="28"/>
  <c r="BM160" i="28"/>
  <c r="AP161" i="28"/>
  <c r="AQ161" i="28"/>
  <c r="AR161" i="28"/>
  <c r="AS161" i="28"/>
  <c r="AT161" i="28"/>
  <c r="AU161" i="28"/>
  <c r="AV161" i="28"/>
  <c r="AW161" i="28"/>
  <c r="AX161" i="28"/>
  <c r="AY161" i="28"/>
  <c r="AZ161" i="28"/>
  <c r="BA161" i="28"/>
  <c r="BB161" i="28"/>
  <c r="BC161" i="28"/>
  <c r="BO161" i="28" s="1"/>
  <c r="CA161" i="28" s="1"/>
  <c r="BD161" i="28"/>
  <c r="BE161" i="28"/>
  <c r="BF161" i="28"/>
  <c r="BG161" i="28"/>
  <c r="BH161" i="28"/>
  <c r="BT161" i="28" s="1"/>
  <c r="CF161" i="28" s="1"/>
  <c r="BI161" i="28"/>
  <c r="EO161" i="28" s="1"/>
  <c r="BJ161" i="28"/>
  <c r="BK161" i="28"/>
  <c r="BL161" i="28"/>
  <c r="BX161" i="28" s="1"/>
  <c r="CJ161" i="28" s="1"/>
  <c r="DT161" i="28" s="1"/>
  <c r="FP161" i="28" s="1"/>
  <c r="BM161" i="28"/>
  <c r="BU161" i="28"/>
  <c r="CG161" i="28" s="1"/>
  <c r="AP162" i="28"/>
  <c r="AQ162" i="28"/>
  <c r="AR162" i="28"/>
  <c r="AS162" i="28"/>
  <c r="AT162" i="28"/>
  <c r="AU162" i="28"/>
  <c r="AV162" i="28"/>
  <c r="AW162" i="28"/>
  <c r="AX162" i="28"/>
  <c r="AY162" i="28"/>
  <c r="AZ162" i="28"/>
  <c r="BA162" i="28"/>
  <c r="BB162" i="28"/>
  <c r="BC162" i="28"/>
  <c r="BD162" i="28"/>
  <c r="BE162" i="28"/>
  <c r="BF162" i="28"/>
  <c r="BG162" i="28"/>
  <c r="BH162" i="28"/>
  <c r="BI162" i="28"/>
  <c r="BU162" i="28" s="1"/>
  <c r="CG162" i="28" s="1"/>
  <c r="EC162" i="28" s="1"/>
  <c r="FY162" i="28" s="1"/>
  <c r="BJ162" i="28"/>
  <c r="BK162" i="28"/>
  <c r="BL162" i="28"/>
  <c r="BM162" i="28"/>
  <c r="DQ162" i="28"/>
  <c r="FM162" i="28" s="1"/>
  <c r="AP163" i="28"/>
  <c r="AQ163" i="28"/>
  <c r="AR163" i="28"/>
  <c r="AS163" i="28"/>
  <c r="AT163" i="28"/>
  <c r="AU163" i="28"/>
  <c r="AV163" i="28"/>
  <c r="AW163" i="28"/>
  <c r="AX163" i="28"/>
  <c r="AY163" i="28"/>
  <c r="AZ163" i="28"/>
  <c r="BA163" i="28"/>
  <c r="BB163" i="28"/>
  <c r="BC163" i="28"/>
  <c r="EI163" i="28" s="1"/>
  <c r="BD163" i="28"/>
  <c r="BE163" i="28"/>
  <c r="BQ163" i="28" s="1"/>
  <c r="CC163" i="28" s="1"/>
  <c r="BF163" i="28"/>
  <c r="EL163" i="28" s="1"/>
  <c r="BG163" i="28"/>
  <c r="BH163" i="28"/>
  <c r="BI163" i="28"/>
  <c r="BU163" i="28" s="1"/>
  <c r="CG163" i="28" s="1"/>
  <c r="BJ163" i="28"/>
  <c r="BK163" i="28"/>
  <c r="BL163" i="28"/>
  <c r="BX163" i="28" s="1"/>
  <c r="CJ163" i="28" s="1"/>
  <c r="BM163" i="28"/>
  <c r="AP164" i="28"/>
  <c r="AQ164" i="28"/>
  <c r="AR164" i="28"/>
  <c r="AS164" i="28"/>
  <c r="AT164" i="28"/>
  <c r="AU164" i="28"/>
  <c r="AV164" i="28"/>
  <c r="AW164" i="28"/>
  <c r="AX164" i="28"/>
  <c r="AY164" i="28"/>
  <c r="AZ164" i="28"/>
  <c r="BA164" i="28"/>
  <c r="BB164" i="28"/>
  <c r="BC164" i="28"/>
  <c r="BO164" i="28" s="1"/>
  <c r="CA164" i="28" s="1"/>
  <c r="DW164" i="28" s="1"/>
  <c r="FS164" i="28" s="1"/>
  <c r="BD164" i="28"/>
  <c r="BE164" i="28"/>
  <c r="BF164" i="28"/>
  <c r="BR164" i="28" s="1"/>
  <c r="CD164" i="28" s="1"/>
  <c r="DN164" i="28" s="1"/>
  <c r="FJ164" i="28" s="1"/>
  <c r="BG164" i="28"/>
  <c r="BH164" i="28"/>
  <c r="BI164" i="28"/>
  <c r="BJ164" i="28"/>
  <c r="BK164" i="28"/>
  <c r="BL164" i="28"/>
  <c r="BM164" i="28"/>
  <c r="AP165" i="28"/>
  <c r="AQ165" i="28"/>
  <c r="AR165" i="28"/>
  <c r="AS165" i="28"/>
  <c r="AT165" i="28"/>
  <c r="AU165" i="28"/>
  <c r="AV165" i="28"/>
  <c r="AW165" i="28"/>
  <c r="AX165" i="28"/>
  <c r="AY165" i="28"/>
  <c r="BW165" i="28" s="1"/>
  <c r="AZ165" i="28"/>
  <c r="BA165" i="28"/>
  <c r="BB165" i="28"/>
  <c r="BC165" i="28"/>
  <c r="BD165" i="28"/>
  <c r="BE165" i="28"/>
  <c r="BF165" i="28"/>
  <c r="BG165" i="28"/>
  <c r="BH165" i="28"/>
  <c r="BI165" i="28"/>
  <c r="EO165" i="28" s="1"/>
  <c r="BJ165" i="28"/>
  <c r="BK165" i="28"/>
  <c r="BL165" i="28"/>
  <c r="BM165" i="28"/>
  <c r="AP166" i="28"/>
  <c r="AQ166" i="28"/>
  <c r="AR166" i="28"/>
  <c r="AS166" i="28"/>
  <c r="AT166" i="28"/>
  <c r="AU166" i="28"/>
  <c r="AV166" i="28"/>
  <c r="AW166" i="28"/>
  <c r="AX166" i="28"/>
  <c r="AY166" i="28"/>
  <c r="AZ166" i="28"/>
  <c r="BA166" i="28"/>
  <c r="BB166" i="28"/>
  <c r="BC166" i="28"/>
  <c r="BO166" i="28" s="1"/>
  <c r="CA166" i="28" s="1"/>
  <c r="BD166" i="28"/>
  <c r="BP166" i="28" s="1"/>
  <c r="CB166" i="28" s="1"/>
  <c r="CN166" i="28" s="1"/>
  <c r="BE166" i="28"/>
  <c r="BQ166" i="28" s="1"/>
  <c r="CC166" i="28" s="1"/>
  <c r="BF166" i="28"/>
  <c r="BG166" i="28"/>
  <c r="BH166" i="28"/>
  <c r="BI166" i="28"/>
  <c r="BJ166" i="28"/>
  <c r="BK166" i="28"/>
  <c r="BL166" i="28"/>
  <c r="BX166" i="28" s="1"/>
  <c r="CJ166" i="28" s="1"/>
  <c r="BM166" i="28"/>
  <c r="AP167" i="28"/>
  <c r="AQ167" i="28"/>
  <c r="AR167" i="28"/>
  <c r="BP167" i="28" s="1"/>
  <c r="EJ167" i="28" s="1"/>
  <c r="AS167" i="28"/>
  <c r="AT167" i="28"/>
  <c r="AU167" i="28"/>
  <c r="AV167" i="28"/>
  <c r="AW167" i="28"/>
  <c r="AX167" i="28"/>
  <c r="BV167" i="28" s="1"/>
  <c r="EP167" i="28" s="1"/>
  <c r="AY167" i="28"/>
  <c r="AZ167" i="28"/>
  <c r="BA167" i="28"/>
  <c r="BY167" i="28" s="1"/>
  <c r="BB167" i="28"/>
  <c r="EH167" i="28" s="1"/>
  <c r="BC167" i="28"/>
  <c r="BO167" i="28" s="1"/>
  <c r="CA167" i="28" s="1"/>
  <c r="DW167" i="28" s="1"/>
  <c r="FS167" i="28" s="1"/>
  <c r="BD167" i="28"/>
  <c r="BE167" i="28"/>
  <c r="BQ167" i="28" s="1"/>
  <c r="CC167" i="28" s="1"/>
  <c r="BF167" i="28"/>
  <c r="BG167" i="28"/>
  <c r="BH167" i="28"/>
  <c r="BI167" i="28"/>
  <c r="EO167" i="28" s="1"/>
  <c r="BJ167" i="28"/>
  <c r="BK167" i="28"/>
  <c r="BL167" i="28"/>
  <c r="ER167" i="28" s="1"/>
  <c r="BM167" i="28"/>
  <c r="AP168" i="28"/>
  <c r="AQ168" i="28"/>
  <c r="AR168" i="28"/>
  <c r="AS168" i="28"/>
  <c r="AT168" i="28"/>
  <c r="AU168" i="28"/>
  <c r="BS168" i="28" s="1"/>
  <c r="CE168" i="28" s="1"/>
  <c r="AV168" i="28"/>
  <c r="AW168" i="28"/>
  <c r="AX168" i="28"/>
  <c r="BV168" i="28" s="1"/>
  <c r="AY168" i="28"/>
  <c r="AZ168" i="28"/>
  <c r="BA168" i="28"/>
  <c r="BB168" i="28"/>
  <c r="BN168" i="28" s="1"/>
  <c r="BZ168" i="28" s="1"/>
  <c r="DV168" i="28" s="1"/>
  <c r="FR168" i="28" s="1"/>
  <c r="BC168" i="28"/>
  <c r="BO168" i="28" s="1"/>
  <c r="CA168" i="28" s="1"/>
  <c r="BD168" i="28"/>
  <c r="BE168" i="28"/>
  <c r="BF168" i="28"/>
  <c r="BR168" i="28" s="1"/>
  <c r="CD168" i="28" s="1"/>
  <c r="BG168" i="28"/>
  <c r="BH168" i="28"/>
  <c r="BT168" i="28" s="1"/>
  <c r="CF168" i="28" s="1"/>
  <c r="BI168" i="28"/>
  <c r="BU168" i="28" s="1"/>
  <c r="CG168" i="28" s="1"/>
  <c r="EC168" i="28" s="1"/>
  <c r="FY168" i="28" s="1"/>
  <c r="BJ168" i="28"/>
  <c r="BK168" i="28"/>
  <c r="EQ168" i="28" s="1"/>
  <c r="BL168" i="28"/>
  <c r="BX168" i="28" s="1"/>
  <c r="CJ168" i="28" s="1"/>
  <c r="DH168" i="28" s="1"/>
  <c r="FD168" i="28" s="1"/>
  <c r="BM168" i="28"/>
  <c r="EL168" i="28"/>
  <c r="AP169" i="28"/>
  <c r="AQ169" i="28"/>
  <c r="AR169" i="28"/>
  <c r="AS169" i="28"/>
  <c r="AT169" i="28"/>
  <c r="AU169" i="28"/>
  <c r="AV169" i="28"/>
  <c r="AW169" i="28"/>
  <c r="AX169" i="28"/>
  <c r="AY169" i="28"/>
  <c r="AZ169" i="28"/>
  <c r="BA169" i="28"/>
  <c r="BB169" i="28"/>
  <c r="BN169" i="28" s="1"/>
  <c r="BZ169" i="28" s="1"/>
  <c r="BC169" i="28"/>
  <c r="BO169" i="28" s="1"/>
  <c r="CA169" i="28" s="1"/>
  <c r="BD169" i="28"/>
  <c r="BE169" i="28"/>
  <c r="BQ169" i="28" s="1"/>
  <c r="CC169" i="28" s="1"/>
  <c r="DY169" i="28" s="1"/>
  <c r="FU169" i="28" s="1"/>
  <c r="BF169" i="28"/>
  <c r="BR169" i="28" s="1"/>
  <c r="CD169" i="28" s="1"/>
  <c r="CP169" i="28" s="1"/>
  <c r="BG169" i="28"/>
  <c r="BH169" i="28"/>
  <c r="EN169" i="28" s="1"/>
  <c r="BI169" i="28"/>
  <c r="BJ169" i="28"/>
  <c r="BK169" i="28"/>
  <c r="BL169" i="28"/>
  <c r="BX169" i="28" s="1"/>
  <c r="CJ169" i="28" s="1"/>
  <c r="BM169" i="28"/>
  <c r="AP170" i="28"/>
  <c r="AQ170" i="28"/>
  <c r="AR170" i="28"/>
  <c r="AS170" i="28"/>
  <c r="AT170" i="28"/>
  <c r="AU170" i="28"/>
  <c r="AV170" i="28"/>
  <c r="AW170" i="28"/>
  <c r="AX170" i="28"/>
  <c r="AY170" i="28"/>
  <c r="AZ170" i="28"/>
  <c r="BA170" i="28"/>
  <c r="BB170" i="28"/>
  <c r="EH170" i="28" s="1"/>
  <c r="BC170" i="28"/>
  <c r="EI170" i="28" s="1"/>
  <c r="BD170" i="28"/>
  <c r="BP170" i="28" s="1"/>
  <c r="BE170" i="28"/>
  <c r="EK170" i="28" s="1"/>
  <c r="BF170" i="28"/>
  <c r="BG170" i="28"/>
  <c r="BH170" i="28"/>
  <c r="BI170" i="28"/>
  <c r="BJ170" i="28"/>
  <c r="BK170" i="28"/>
  <c r="BL170" i="28"/>
  <c r="BM170" i="28"/>
  <c r="AP171" i="28"/>
  <c r="AQ171" i="28"/>
  <c r="AR171" i="28"/>
  <c r="AS171" i="28"/>
  <c r="AT171" i="28"/>
  <c r="AU171" i="28"/>
  <c r="AV171" i="28"/>
  <c r="AW171" i="28"/>
  <c r="AX171" i="28"/>
  <c r="BV171" i="28" s="1"/>
  <c r="CH171" i="28" s="1"/>
  <c r="AY171" i="28"/>
  <c r="AZ171" i="28"/>
  <c r="BA171" i="28"/>
  <c r="BB171" i="28"/>
  <c r="BN171" i="28" s="1"/>
  <c r="BZ171" i="28" s="1"/>
  <c r="DJ171" i="28" s="1"/>
  <c r="FF171" i="28" s="1"/>
  <c r="BC171" i="28"/>
  <c r="BD171" i="28"/>
  <c r="BE171" i="28"/>
  <c r="BF171" i="28"/>
  <c r="BG171" i="28"/>
  <c r="BH171" i="28"/>
  <c r="EN171" i="28" s="1"/>
  <c r="BI171" i="28"/>
  <c r="BU171" i="28" s="1"/>
  <c r="CG171" i="28" s="1"/>
  <c r="BJ171" i="28"/>
  <c r="BK171" i="28"/>
  <c r="BL171" i="28"/>
  <c r="BM171" i="28"/>
  <c r="AP172" i="28"/>
  <c r="AQ172" i="28"/>
  <c r="AR172" i="28"/>
  <c r="AS172" i="28"/>
  <c r="AT172" i="28"/>
  <c r="AU172" i="28"/>
  <c r="AV172" i="28"/>
  <c r="AW172" i="28"/>
  <c r="AX172" i="28"/>
  <c r="AY172" i="28"/>
  <c r="AZ172" i="28"/>
  <c r="BA172" i="28"/>
  <c r="BB172" i="28"/>
  <c r="BC172" i="28"/>
  <c r="BD172" i="28"/>
  <c r="BP172" i="28" s="1"/>
  <c r="CB172" i="28" s="1"/>
  <c r="BE172" i="28"/>
  <c r="BQ172" i="28" s="1"/>
  <c r="CC172" i="28" s="1"/>
  <c r="DA172" i="28" s="1"/>
  <c r="EW172" i="28" s="1"/>
  <c r="BF172" i="28"/>
  <c r="BG172" i="28"/>
  <c r="BH172" i="28"/>
  <c r="BT172" i="28" s="1"/>
  <c r="CF172" i="28" s="1"/>
  <c r="DD172" i="28" s="1"/>
  <c r="EZ172" i="28" s="1"/>
  <c r="BI172" i="28"/>
  <c r="BU172" i="28" s="1"/>
  <c r="CG172" i="28" s="1"/>
  <c r="EC172" i="28" s="1"/>
  <c r="FY172" i="28" s="1"/>
  <c r="BJ172" i="28"/>
  <c r="BK172" i="28"/>
  <c r="BL172" i="28"/>
  <c r="BX172" i="28" s="1"/>
  <c r="CJ172" i="28" s="1"/>
  <c r="EF172" i="28" s="1"/>
  <c r="GB172" i="28" s="1"/>
  <c r="BM172" i="28"/>
  <c r="DE172" i="28"/>
  <c r="FA172" i="28" s="1"/>
  <c r="AP173" i="28"/>
  <c r="AQ173" i="28"/>
  <c r="AR173" i="28"/>
  <c r="AS173" i="28"/>
  <c r="AT173" i="28"/>
  <c r="AU173" i="28"/>
  <c r="AV173" i="28"/>
  <c r="AW173" i="28"/>
  <c r="AX173" i="28"/>
  <c r="AY173" i="28"/>
  <c r="AZ173" i="28"/>
  <c r="BA173" i="28"/>
  <c r="BB173" i="28"/>
  <c r="BC173" i="28"/>
  <c r="BD173" i="28"/>
  <c r="BE173" i="28"/>
  <c r="BF173" i="28"/>
  <c r="EL173" i="28" s="1"/>
  <c r="BG173" i="28"/>
  <c r="BH173" i="28"/>
  <c r="BI173" i="28"/>
  <c r="BJ173" i="28"/>
  <c r="BK173" i="28"/>
  <c r="BL173" i="28"/>
  <c r="ER173" i="28" s="1"/>
  <c r="BM173" i="28"/>
  <c r="BX173" i="28"/>
  <c r="CJ173" i="28" s="1"/>
  <c r="AP174" i="28"/>
  <c r="AQ174" i="28"/>
  <c r="AR174" i="28"/>
  <c r="AS174" i="28"/>
  <c r="AT174" i="28"/>
  <c r="AU174" i="28"/>
  <c r="AV174" i="28"/>
  <c r="AW174" i="28"/>
  <c r="AX174" i="28"/>
  <c r="AY174" i="28"/>
  <c r="AZ174" i="28"/>
  <c r="BA174" i="28"/>
  <c r="BB174" i="28"/>
  <c r="BN174" i="28" s="1"/>
  <c r="BZ174" i="28" s="1"/>
  <c r="BC174" i="28"/>
  <c r="BD174" i="28"/>
  <c r="BE174" i="28"/>
  <c r="BF174" i="28"/>
  <c r="BG174" i="28"/>
  <c r="BH174" i="28"/>
  <c r="EN174" i="28" s="1"/>
  <c r="BI174" i="28"/>
  <c r="BU174" i="28" s="1"/>
  <c r="CG174" i="28" s="1"/>
  <c r="CS174" i="28" s="1"/>
  <c r="BJ174" i="28"/>
  <c r="BK174" i="28"/>
  <c r="EQ174" i="28" s="1"/>
  <c r="BL174" i="28"/>
  <c r="BX174" i="28" s="1"/>
  <c r="CJ174" i="28" s="1"/>
  <c r="BM174" i="28"/>
  <c r="EO174" i="28"/>
  <c r="AP175" i="28"/>
  <c r="AQ175" i="28"/>
  <c r="AR175" i="28"/>
  <c r="AS175" i="28"/>
  <c r="AT175" i="28"/>
  <c r="AU175" i="28"/>
  <c r="AV175" i="28"/>
  <c r="AW175" i="28"/>
  <c r="AX175" i="28"/>
  <c r="AY175" i="28"/>
  <c r="AZ175" i="28"/>
  <c r="BA175" i="28"/>
  <c r="BB175" i="28"/>
  <c r="BC175" i="28"/>
  <c r="BD175" i="28"/>
  <c r="BE175" i="28"/>
  <c r="BQ175" i="28" s="1"/>
  <c r="CC175" i="28" s="1"/>
  <c r="BF175" i="28"/>
  <c r="BG175" i="28"/>
  <c r="BH175" i="28"/>
  <c r="BT175" i="28" s="1"/>
  <c r="CF175" i="28" s="1"/>
  <c r="BI175" i="28"/>
  <c r="EO175" i="28" s="1"/>
  <c r="BJ175" i="28"/>
  <c r="BK175" i="28"/>
  <c r="BW175" i="28" s="1"/>
  <c r="CI175" i="28" s="1"/>
  <c r="BL175" i="28"/>
  <c r="BX175" i="28" s="1"/>
  <c r="CJ175" i="28" s="1"/>
  <c r="BM175" i="28"/>
  <c r="BY175" i="28" s="1"/>
  <c r="EQ175" i="28"/>
  <c r="AP176" i="28"/>
  <c r="AQ176" i="28"/>
  <c r="AR176" i="28"/>
  <c r="BP176" i="28" s="1"/>
  <c r="CB176" i="28" s="1"/>
  <c r="AS176" i="28"/>
  <c r="AT176" i="28"/>
  <c r="AU176" i="28"/>
  <c r="BS176" i="28" s="1"/>
  <c r="AV176" i="28"/>
  <c r="AW176" i="28"/>
  <c r="AX176" i="28"/>
  <c r="AY176" i="28"/>
  <c r="AZ176" i="28"/>
  <c r="BA176" i="28"/>
  <c r="BB176" i="28"/>
  <c r="BC176" i="28"/>
  <c r="BD176" i="28"/>
  <c r="BE176" i="28"/>
  <c r="EK176" i="28" s="1"/>
  <c r="BF176" i="28"/>
  <c r="BR176" i="28" s="1"/>
  <c r="CD176" i="28" s="1"/>
  <c r="DZ176" i="28" s="1"/>
  <c r="FV176" i="28" s="1"/>
  <c r="BG176" i="28"/>
  <c r="BH176" i="28"/>
  <c r="BI176" i="28"/>
  <c r="EO176" i="28" s="1"/>
  <c r="BJ176" i="28"/>
  <c r="BK176" i="28"/>
  <c r="EQ176" i="28" s="1"/>
  <c r="BL176" i="28"/>
  <c r="BM176" i="28"/>
  <c r="BU176" i="28"/>
  <c r="CG176" i="28" s="1"/>
  <c r="BV176" i="28"/>
  <c r="CH176" i="28" s="1"/>
  <c r="ED176" i="28" s="1"/>
  <c r="FZ176" i="28" s="1"/>
  <c r="AP177" i="28"/>
  <c r="AQ177" i="28"/>
  <c r="AR177" i="28"/>
  <c r="AS177" i="28"/>
  <c r="AT177" i="28"/>
  <c r="AU177" i="28"/>
  <c r="AV177" i="28"/>
  <c r="AW177" i="28"/>
  <c r="AX177" i="28"/>
  <c r="AY177" i="28"/>
  <c r="AZ177" i="28"/>
  <c r="BA177" i="28"/>
  <c r="BB177" i="28"/>
  <c r="EH177" i="28" s="1"/>
  <c r="BC177" i="28"/>
  <c r="BO177" i="28" s="1"/>
  <c r="CA177" i="28" s="1"/>
  <c r="BD177" i="28"/>
  <c r="BE177" i="28"/>
  <c r="BQ177" i="28" s="1"/>
  <c r="CC177" i="28" s="1"/>
  <c r="BF177" i="28"/>
  <c r="BR177" i="28" s="1"/>
  <c r="CD177" i="28" s="1"/>
  <c r="BG177" i="28"/>
  <c r="BH177" i="28"/>
  <c r="BI177" i="28"/>
  <c r="EO177" i="28" s="1"/>
  <c r="BJ177" i="28"/>
  <c r="BK177" i="28"/>
  <c r="BW177" i="28" s="1"/>
  <c r="CI177" i="28" s="1"/>
  <c r="BL177" i="28"/>
  <c r="ER177" i="28" s="1"/>
  <c r="BM177" i="28"/>
  <c r="AP178" i="28"/>
  <c r="AQ178" i="28"/>
  <c r="AR178" i="28"/>
  <c r="AS178" i="28"/>
  <c r="AT178" i="28"/>
  <c r="AU178" i="28"/>
  <c r="AV178" i="28"/>
  <c r="AW178" i="28"/>
  <c r="AX178" i="28"/>
  <c r="AY178" i="28"/>
  <c r="AZ178" i="28"/>
  <c r="BA178" i="28"/>
  <c r="BB178" i="28"/>
  <c r="EH178" i="28" s="1"/>
  <c r="BC178" i="28"/>
  <c r="BD178" i="28"/>
  <c r="BE178" i="28"/>
  <c r="BF178" i="28"/>
  <c r="BG178" i="28"/>
  <c r="BH178" i="28"/>
  <c r="BI178" i="28"/>
  <c r="BU178" i="28" s="1"/>
  <c r="CG178" i="28" s="1"/>
  <c r="BJ178" i="28"/>
  <c r="BK178" i="28"/>
  <c r="BL178" i="28"/>
  <c r="BM178" i="28"/>
  <c r="AP179" i="28"/>
  <c r="AQ179" i="28"/>
  <c r="AR179" i="28"/>
  <c r="AS179" i="28"/>
  <c r="AT179" i="28"/>
  <c r="AU179" i="28"/>
  <c r="AV179" i="28"/>
  <c r="AW179" i="28"/>
  <c r="AX179" i="28"/>
  <c r="AY179" i="28"/>
  <c r="AZ179" i="28"/>
  <c r="BA179" i="28"/>
  <c r="BB179" i="28"/>
  <c r="BC179" i="28"/>
  <c r="BD179" i="28"/>
  <c r="BP179" i="28" s="1"/>
  <c r="CB179" i="28" s="1"/>
  <c r="BE179" i="28"/>
  <c r="BQ179" i="28" s="1"/>
  <c r="CC179" i="28" s="1"/>
  <c r="BF179" i="28"/>
  <c r="BR179" i="28" s="1"/>
  <c r="CD179" i="28" s="1"/>
  <c r="BG179" i="28"/>
  <c r="BH179" i="28"/>
  <c r="BI179" i="28"/>
  <c r="BJ179" i="28"/>
  <c r="BK179" i="28"/>
  <c r="BW179" i="28" s="1"/>
  <c r="CI179" i="28" s="1"/>
  <c r="BL179" i="28"/>
  <c r="BM179" i="28"/>
  <c r="AP180" i="28"/>
  <c r="AQ180" i="28"/>
  <c r="AR180" i="28"/>
  <c r="AS180" i="28"/>
  <c r="AT180" i="28"/>
  <c r="AU180" i="28"/>
  <c r="AV180" i="28"/>
  <c r="AW180" i="28"/>
  <c r="AX180" i="28"/>
  <c r="AY180" i="28"/>
  <c r="AZ180" i="28"/>
  <c r="BA180" i="28"/>
  <c r="BB180" i="28"/>
  <c r="BC180" i="28"/>
  <c r="BD180" i="28"/>
  <c r="BE180" i="28"/>
  <c r="BF180" i="28"/>
  <c r="BG180" i="28"/>
  <c r="BH180" i="28"/>
  <c r="BT180" i="28" s="1"/>
  <c r="CF180" i="28" s="1"/>
  <c r="BI180" i="28"/>
  <c r="BJ180" i="28"/>
  <c r="BK180" i="28"/>
  <c r="BL180" i="28"/>
  <c r="BM180" i="28"/>
  <c r="AP181" i="28"/>
  <c r="AQ181" i="28"/>
  <c r="AR181" i="28"/>
  <c r="AS181" i="28"/>
  <c r="AT181" i="28"/>
  <c r="AU181" i="28"/>
  <c r="AV181" i="28"/>
  <c r="AW181" i="28"/>
  <c r="AX181" i="28"/>
  <c r="AY181" i="28"/>
  <c r="AZ181" i="28"/>
  <c r="BA181" i="28"/>
  <c r="BB181" i="28"/>
  <c r="BC181" i="28"/>
  <c r="BD181" i="28"/>
  <c r="BE181" i="28"/>
  <c r="BF181" i="28"/>
  <c r="BG181" i="28"/>
  <c r="BH181" i="28"/>
  <c r="BI181" i="28"/>
  <c r="BJ181" i="28"/>
  <c r="BV181" i="28" s="1"/>
  <c r="CH181" i="28" s="1"/>
  <c r="BK181" i="28"/>
  <c r="BW181" i="28" s="1"/>
  <c r="CI181" i="28" s="1"/>
  <c r="BL181" i="28"/>
  <c r="BM181" i="28"/>
  <c r="BY181" i="28"/>
  <c r="CU181" i="28"/>
  <c r="AP182" i="28"/>
  <c r="AQ182" i="28"/>
  <c r="AR182" i="28"/>
  <c r="AS182" i="28"/>
  <c r="AT182" i="28"/>
  <c r="AU182" i="28"/>
  <c r="BS182" i="28" s="1"/>
  <c r="CE182" i="28" s="1"/>
  <c r="AV182" i="28"/>
  <c r="AW182" i="28"/>
  <c r="AX182" i="28"/>
  <c r="AY182" i="28"/>
  <c r="AZ182" i="28"/>
  <c r="BA182" i="28"/>
  <c r="BB182" i="28"/>
  <c r="BC182" i="28"/>
  <c r="BD182" i="28"/>
  <c r="BE182" i="28"/>
  <c r="BQ182" i="28" s="1"/>
  <c r="CC182" i="28" s="1"/>
  <c r="DY182" i="28" s="1"/>
  <c r="FU182" i="28" s="1"/>
  <c r="BF182" i="28"/>
  <c r="BG182" i="28"/>
  <c r="BH182" i="28"/>
  <c r="BI182" i="28"/>
  <c r="BJ182" i="28"/>
  <c r="BK182" i="28"/>
  <c r="BW182" i="28" s="1"/>
  <c r="CI182" i="28" s="1"/>
  <c r="EE182" i="28" s="1"/>
  <c r="GA182" i="28" s="1"/>
  <c r="BL182" i="28"/>
  <c r="BM182" i="28"/>
  <c r="EK182" i="28"/>
  <c r="AP183" i="28"/>
  <c r="AQ183" i="28"/>
  <c r="AR183" i="28"/>
  <c r="AS183" i="28"/>
  <c r="AT183" i="28"/>
  <c r="AU183" i="28"/>
  <c r="AV183" i="28"/>
  <c r="AW183" i="28"/>
  <c r="AX183" i="28"/>
  <c r="AY183" i="28"/>
  <c r="AZ183" i="28"/>
  <c r="BA183" i="28"/>
  <c r="BB183" i="28"/>
  <c r="BN183" i="28" s="1"/>
  <c r="BZ183" i="28" s="1"/>
  <c r="DV183" i="28" s="1"/>
  <c r="FR183" i="28" s="1"/>
  <c r="BC183" i="28"/>
  <c r="BD183" i="28"/>
  <c r="BE183" i="28"/>
  <c r="BQ183" i="28" s="1"/>
  <c r="CC183" i="28" s="1"/>
  <c r="BF183" i="28"/>
  <c r="BG183" i="28"/>
  <c r="BH183" i="28"/>
  <c r="EN183" i="28" s="1"/>
  <c r="BI183" i="28"/>
  <c r="BJ183" i="28"/>
  <c r="BK183" i="28"/>
  <c r="BL183" i="28"/>
  <c r="BM183" i="28"/>
  <c r="AP184" i="28"/>
  <c r="AQ184" i="28"/>
  <c r="AR184" i="28"/>
  <c r="AS184" i="28"/>
  <c r="AT184" i="28"/>
  <c r="AU184" i="28"/>
  <c r="AV184" i="28"/>
  <c r="AW184" i="28"/>
  <c r="BU184" i="28" s="1"/>
  <c r="EO184" i="28" s="1"/>
  <c r="AX184" i="28"/>
  <c r="AY184" i="28"/>
  <c r="AZ184" i="28"/>
  <c r="BA184" i="28"/>
  <c r="BB184" i="28"/>
  <c r="EH184" i="28" s="1"/>
  <c r="BC184" i="28"/>
  <c r="BD184" i="28"/>
  <c r="BE184" i="28"/>
  <c r="BF184" i="28"/>
  <c r="BG184" i="28"/>
  <c r="BH184" i="28"/>
  <c r="BT184" i="28" s="1"/>
  <c r="CF184" i="28" s="1"/>
  <c r="DP184" i="28" s="1"/>
  <c r="FL184" i="28" s="1"/>
  <c r="BI184" i="28"/>
  <c r="BJ184" i="28"/>
  <c r="BK184" i="28"/>
  <c r="BL184" i="28"/>
  <c r="BM184" i="28"/>
  <c r="AP185" i="28"/>
  <c r="AQ185" i="28"/>
  <c r="BO185" i="28" s="1"/>
  <c r="CA185" i="28" s="1"/>
  <c r="AR185" i="28"/>
  <c r="AS185" i="28"/>
  <c r="AT185" i="28"/>
  <c r="AU185" i="28"/>
  <c r="AV185" i="28"/>
  <c r="AW185" i="28"/>
  <c r="AX185" i="28"/>
  <c r="AY185" i="28"/>
  <c r="AZ185" i="28"/>
  <c r="BA185" i="28"/>
  <c r="BB185" i="28"/>
  <c r="BN185" i="28" s="1"/>
  <c r="BZ185" i="28" s="1"/>
  <c r="DJ185" i="28" s="1"/>
  <c r="FF185" i="28" s="1"/>
  <c r="BC185" i="28"/>
  <c r="BD185" i="28"/>
  <c r="BE185" i="28"/>
  <c r="BQ185" i="28" s="1"/>
  <c r="CC185" i="28" s="1"/>
  <c r="BF185" i="28"/>
  <c r="BG185" i="28"/>
  <c r="BH185" i="28"/>
  <c r="BI185" i="28"/>
  <c r="BJ185" i="28"/>
  <c r="BK185" i="28"/>
  <c r="EQ185" i="28" s="1"/>
  <c r="BL185" i="28"/>
  <c r="BM185" i="28"/>
  <c r="AP186" i="28"/>
  <c r="AQ186" i="28"/>
  <c r="BO186" i="28" s="1"/>
  <c r="AR186" i="28"/>
  <c r="AS186" i="28"/>
  <c r="AT186" i="28"/>
  <c r="AU186" i="28"/>
  <c r="AV186" i="28"/>
  <c r="AW186" i="28"/>
  <c r="AX186" i="28"/>
  <c r="AY186" i="28"/>
  <c r="AZ186" i="28"/>
  <c r="BA186" i="28"/>
  <c r="BB186" i="28"/>
  <c r="BN186" i="28" s="1"/>
  <c r="BZ186" i="28" s="1"/>
  <c r="CL186" i="28" s="1"/>
  <c r="BC186" i="28"/>
  <c r="BD186" i="28"/>
  <c r="BE186" i="28"/>
  <c r="EK186" i="28" s="1"/>
  <c r="BF186" i="28"/>
  <c r="BG186" i="28"/>
  <c r="BH186" i="28"/>
  <c r="EN186" i="28" s="1"/>
  <c r="BI186" i="28"/>
  <c r="BJ186" i="28"/>
  <c r="BK186" i="28"/>
  <c r="BL186" i="28"/>
  <c r="BM186" i="28"/>
  <c r="CX186" i="28"/>
  <c r="ET186" i="28" s="1"/>
  <c r="AP187" i="28"/>
  <c r="AQ187" i="28"/>
  <c r="AR187" i="28"/>
  <c r="AS187" i="28"/>
  <c r="AT187" i="28"/>
  <c r="AU187" i="28"/>
  <c r="AV187" i="28"/>
  <c r="AW187" i="28"/>
  <c r="AX187" i="28"/>
  <c r="BV187" i="28" s="1"/>
  <c r="AY187" i="28"/>
  <c r="AZ187" i="28"/>
  <c r="BA187" i="28"/>
  <c r="BB187" i="28"/>
  <c r="BC187" i="28"/>
  <c r="BD187" i="28"/>
  <c r="BE187" i="28"/>
  <c r="BF187" i="28"/>
  <c r="BG187" i="28"/>
  <c r="BH187" i="28"/>
  <c r="BI187" i="28"/>
  <c r="BJ187" i="28"/>
  <c r="BK187" i="28"/>
  <c r="BW187" i="28" s="1"/>
  <c r="CI187" i="28" s="1"/>
  <c r="BL187" i="28"/>
  <c r="BM187" i="28"/>
  <c r="DG187" i="28"/>
  <c r="FC187" i="28" s="1"/>
  <c r="EQ187" i="28"/>
  <c r="AP188" i="28"/>
  <c r="AQ188" i="28"/>
  <c r="AR188" i="28"/>
  <c r="AS188" i="28"/>
  <c r="AT188" i="28"/>
  <c r="BR188" i="28" s="1"/>
  <c r="CD188" i="28" s="1"/>
  <c r="DZ188" i="28" s="1"/>
  <c r="FV188" i="28" s="1"/>
  <c r="AU188" i="28"/>
  <c r="BS188" i="28" s="1"/>
  <c r="CE188" i="28" s="1"/>
  <c r="DO188" i="28" s="1"/>
  <c r="AV188" i="28"/>
  <c r="AW188" i="28"/>
  <c r="AX188" i="28"/>
  <c r="AY188" i="28"/>
  <c r="AZ188" i="28"/>
  <c r="BA188" i="28"/>
  <c r="BB188" i="28"/>
  <c r="BN188" i="28" s="1"/>
  <c r="BZ188" i="28" s="1"/>
  <c r="BC188" i="28"/>
  <c r="BD188" i="28"/>
  <c r="BE188" i="28"/>
  <c r="EK188" i="28" s="1"/>
  <c r="BF188" i="28"/>
  <c r="BG188" i="28"/>
  <c r="BH188" i="28"/>
  <c r="BI188" i="28"/>
  <c r="BJ188" i="28"/>
  <c r="BK188" i="28"/>
  <c r="BL188" i="28"/>
  <c r="BM188" i="28"/>
  <c r="AP189" i="28"/>
  <c r="AQ189" i="28"/>
  <c r="AR189" i="28"/>
  <c r="AS189" i="28"/>
  <c r="AT189" i="28"/>
  <c r="AU189" i="28"/>
  <c r="AV189" i="28"/>
  <c r="AW189" i="28"/>
  <c r="AX189" i="28"/>
  <c r="AY189" i="28"/>
  <c r="AZ189" i="28"/>
  <c r="BA189" i="28"/>
  <c r="BB189" i="28"/>
  <c r="BN189" i="28" s="1"/>
  <c r="BZ189" i="28" s="1"/>
  <c r="CX189" i="28" s="1"/>
  <c r="ET189" i="28" s="1"/>
  <c r="BC189" i="28"/>
  <c r="BD189" i="28"/>
  <c r="BE189" i="28"/>
  <c r="BQ189" i="28" s="1"/>
  <c r="CC189" i="28" s="1"/>
  <c r="BF189" i="28"/>
  <c r="BG189" i="28"/>
  <c r="BH189" i="28"/>
  <c r="BI189" i="28"/>
  <c r="BJ189" i="28"/>
  <c r="BK189" i="28"/>
  <c r="EQ189" i="28" s="1"/>
  <c r="BL189" i="28"/>
  <c r="BM189" i="28"/>
  <c r="BW189" i="28"/>
  <c r="CI189" i="28" s="1"/>
  <c r="EE189" i="28" s="1"/>
  <c r="GA189" i="28" s="1"/>
  <c r="AP190" i="28"/>
  <c r="AQ190" i="28"/>
  <c r="AR190" i="28"/>
  <c r="AS190" i="28"/>
  <c r="AT190" i="28"/>
  <c r="AU190" i="28"/>
  <c r="AV190" i="28"/>
  <c r="AW190" i="28"/>
  <c r="AX190" i="28"/>
  <c r="AY190" i="28"/>
  <c r="AZ190" i="28"/>
  <c r="BA190" i="28"/>
  <c r="BB190" i="28"/>
  <c r="BC190" i="28"/>
  <c r="BD190" i="28"/>
  <c r="BE190" i="28"/>
  <c r="BQ190" i="28" s="1"/>
  <c r="CC190" i="28" s="1"/>
  <c r="DY190" i="28" s="1"/>
  <c r="FU190" i="28" s="1"/>
  <c r="BF190" i="28"/>
  <c r="BG190" i="28"/>
  <c r="BH190" i="28"/>
  <c r="BT190" i="28" s="1"/>
  <c r="CF190" i="28" s="1"/>
  <c r="BI190" i="28"/>
  <c r="BJ190" i="28"/>
  <c r="BK190" i="28"/>
  <c r="BL190" i="28"/>
  <c r="BM190" i="28"/>
  <c r="AP191" i="28"/>
  <c r="AQ191" i="28"/>
  <c r="AR191" i="28"/>
  <c r="AS191" i="28"/>
  <c r="AT191" i="28"/>
  <c r="AU191" i="28"/>
  <c r="AV191" i="28"/>
  <c r="AW191" i="28"/>
  <c r="AX191" i="28"/>
  <c r="AY191" i="28"/>
  <c r="AZ191" i="28"/>
  <c r="BA191" i="28"/>
  <c r="BB191" i="28"/>
  <c r="BC191" i="28"/>
  <c r="BD191" i="28"/>
  <c r="BP191" i="28" s="1"/>
  <c r="BE191" i="28"/>
  <c r="BF191" i="28"/>
  <c r="BG191" i="28"/>
  <c r="BH191" i="28"/>
  <c r="BI191" i="28"/>
  <c r="BJ191" i="28"/>
  <c r="BV191" i="28" s="1"/>
  <c r="BK191" i="28"/>
  <c r="BL191" i="28"/>
  <c r="BM191" i="28"/>
  <c r="BT191" i="28"/>
  <c r="CF191" i="28" s="1"/>
  <c r="EB191" i="28" s="1"/>
  <c r="FX191" i="28" s="1"/>
  <c r="BU191" i="28"/>
  <c r="EN191" i="28"/>
  <c r="AP192" i="28"/>
  <c r="AQ192" i="28"/>
  <c r="AR192" i="28"/>
  <c r="AS192" i="28"/>
  <c r="AT192" i="28"/>
  <c r="AU192" i="28"/>
  <c r="AV192" i="28"/>
  <c r="AW192" i="28"/>
  <c r="AX192" i="28"/>
  <c r="AY192" i="28"/>
  <c r="AZ192" i="28"/>
  <c r="BA192" i="28"/>
  <c r="BB192" i="28"/>
  <c r="BC192" i="28"/>
  <c r="BO192" i="28" s="1"/>
  <c r="CA192" i="28" s="1"/>
  <c r="CY192" i="28" s="1"/>
  <c r="EU192" i="28" s="1"/>
  <c r="BD192" i="28"/>
  <c r="BE192" i="28"/>
  <c r="BQ192" i="28" s="1"/>
  <c r="BF192" i="28"/>
  <c r="BR192" i="28" s="1"/>
  <c r="CD192" i="28" s="1"/>
  <c r="BG192" i="28"/>
  <c r="BH192" i="28"/>
  <c r="BT192" i="28" s="1"/>
  <c r="EN192" i="28" s="1"/>
  <c r="BI192" i="28"/>
  <c r="BJ192" i="28"/>
  <c r="BK192" i="28"/>
  <c r="BL192" i="28"/>
  <c r="BM192" i="28"/>
  <c r="BW192" i="28"/>
  <c r="CI192" i="28"/>
  <c r="AP193" i="28"/>
  <c r="AQ193" i="28"/>
  <c r="AR193" i="28"/>
  <c r="AS193" i="28"/>
  <c r="AT193" i="28"/>
  <c r="AU193" i="28"/>
  <c r="AV193" i="28"/>
  <c r="AW193" i="28"/>
  <c r="AX193" i="28"/>
  <c r="AY193" i="28"/>
  <c r="AZ193" i="28"/>
  <c r="BA193" i="28"/>
  <c r="BB193" i="28"/>
  <c r="BC193" i="28"/>
  <c r="BO193" i="28" s="1"/>
  <c r="CA193" i="28" s="1"/>
  <c r="DW193" i="28" s="1"/>
  <c r="FS193" i="28" s="1"/>
  <c r="BD193" i="28"/>
  <c r="BE193" i="28"/>
  <c r="BF193" i="28"/>
  <c r="BG193" i="28"/>
  <c r="BH193" i="28"/>
  <c r="BT193" i="28" s="1"/>
  <c r="CF193" i="28" s="1"/>
  <c r="DD193" i="28" s="1"/>
  <c r="EZ193" i="28" s="1"/>
  <c r="BI193" i="28"/>
  <c r="BJ193" i="28"/>
  <c r="BK193" i="28"/>
  <c r="BL193" i="28"/>
  <c r="BM193" i="28"/>
  <c r="AP194" i="28"/>
  <c r="AQ194" i="28"/>
  <c r="AR194" i="28"/>
  <c r="AS194" i="28"/>
  <c r="AT194" i="28"/>
  <c r="AU194" i="28"/>
  <c r="AV194" i="28"/>
  <c r="AW194" i="28"/>
  <c r="AX194" i="28"/>
  <c r="AY194" i="28"/>
  <c r="AZ194" i="28"/>
  <c r="BA194" i="28"/>
  <c r="BB194" i="28"/>
  <c r="BC194" i="28"/>
  <c r="BD194" i="28"/>
  <c r="BE194" i="28"/>
  <c r="BF194" i="28"/>
  <c r="BG194" i="28"/>
  <c r="BH194" i="28"/>
  <c r="BI194" i="28"/>
  <c r="BJ194" i="28"/>
  <c r="BK194" i="28"/>
  <c r="BL194" i="28"/>
  <c r="BM194" i="28"/>
  <c r="AP195" i="28"/>
  <c r="BN195" i="28" s="1"/>
  <c r="BZ195" i="28" s="1"/>
  <c r="DV195" i="28" s="1"/>
  <c r="FR195" i="28" s="1"/>
  <c r="AQ195" i="28"/>
  <c r="AR195" i="28"/>
  <c r="AS195" i="28"/>
  <c r="AT195" i="28"/>
  <c r="AU195" i="28"/>
  <c r="AV195" i="28"/>
  <c r="AW195" i="28"/>
  <c r="AX195" i="28"/>
  <c r="BV195" i="28" s="1"/>
  <c r="AY195" i="28"/>
  <c r="AZ195" i="28"/>
  <c r="BA195" i="28"/>
  <c r="BB195" i="28"/>
  <c r="BC195" i="28"/>
  <c r="BD195" i="28"/>
  <c r="BE195" i="28"/>
  <c r="BF195" i="28"/>
  <c r="BG195" i="28"/>
  <c r="BH195" i="28"/>
  <c r="BI195" i="28"/>
  <c r="BJ195" i="28"/>
  <c r="BK195" i="28"/>
  <c r="BL195" i="28"/>
  <c r="BX195" i="28" s="1"/>
  <c r="CJ195" i="28" s="1"/>
  <c r="BM195" i="28"/>
  <c r="AP196" i="28"/>
  <c r="AQ196" i="28"/>
  <c r="AR196" i="28"/>
  <c r="AS196" i="28"/>
  <c r="AT196" i="28"/>
  <c r="AU196" i="28"/>
  <c r="AV196" i="28"/>
  <c r="AW196" i="28"/>
  <c r="AX196" i="28"/>
  <c r="AY196" i="28"/>
  <c r="AZ196" i="28"/>
  <c r="BA196" i="28"/>
  <c r="BB196" i="28"/>
  <c r="BC196" i="28"/>
  <c r="BO196" i="28" s="1"/>
  <c r="CA196" i="28" s="1"/>
  <c r="BD196" i="28"/>
  <c r="BE196" i="28"/>
  <c r="BF196" i="28"/>
  <c r="BR196" i="28" s="1"/>
  <c r="CD196" i="28" s="1"/>
  <c r="DB196" i="28" s="1"/>
  <c r="EX196" i="28" s="1"/>
  <c r="BG196" i="28"/>
  <c r="BH196" i="28"/>
  <c r="BI196" i="28"/>
  <c r="BJ196" i="28"/>
  <c r="BK196" i="28"/>
  <c r="BL196" i="28"/>
  <c r="ER196" i="28" s="1"/>
  <c r="BM196" i="28"/>
  <c r="CM196" i="28"/>
  <c r="CY196" i="28"/>
  <c r="EU196" i="28" s="1"/>
  <c r="AP197" i="28"/>
  <c r="AQ197" i="28"/>
  <c r="AR197" i="28"/>
  <c r="AS197" i="28"/>
  <c r="AT197" i="28"/>
  <c r="AU197" i="28"/>
  <c r="AV197" i="28"/>
  <c r="AW197" i="28"/>
  <c r="AX197" i="28"/>
  <c r="AY197" i="28"/>
  <c r="AZ197" i="28"/>
  <c r="BA197" i="28"/>
  <c r="BB197" i="28"/>
  <c r="BC197" i="28"/>
  <c r="BD197" i="28"/>
  <c r="BE197" i="28"/>
  <c r="BF197" i="28"/>
  <c r="BG197" i="28"/>
  <c r="BH197" i="28"/>
  <c r="BI197" i="28"/>
  <c r="BJ197" i="28"/>
  <c r="BK197" i="28"/>
  <c r="BL197" i="28"/>
  <c r="BM197" i="28"/>
  <c r="AP198" i="28"/>
  <c r="AQ198" i="28"/>
  <c r="AR198" i="28"/>
  <c r="AS198" i="28"/>
  <c r="AT198" i="28"/>
  <c r="AU198" i="28"/>
  <c r="BS198" i="28" s="1"/>
  <c r="CE198" i="28" s="1"/>
  <c r="AV198" i="28"/>
  <c r="AW198" i="28"/>
  <c r="AX198" i="28"/>
  <c r="AY198" i="28"/>
  <c r="BW198" i="28" s="1"/>
  <c r="CI198" i="28" s="1"/>
  <c r="AZ198" i="28"/>
  <c r="BA198" i="28"/>
  <c r="BB198" i="28"/>
  <c r="BC198" i="28"/>
  <c r="BO198" i="28" s="1"/>
  <c r="CA198" i="28" s="1"/>
  <c r="BD198" i="28"/>
  <c r="BE198" i="28"/>
  <c r="BF198" i="28"/>
  <c r="BR198" i="28" s="1"/>
  <c r="CD198" i="28" s="1"/>
  <c r="BG198" i="28"/>
  <c r="BH198" i="28"/>
  <c r="BI198" i="28"/>
  <c r="BJ198" i="28"/>
  <c r="BK198" i="28"/>
  <c r="BL198" i="28"/>
  <c r="ER198" i="28" s="1"/>
  <c r="BM198" i="28"/>
  <c r="BU198" i="28"/>
  <c r="CG198" i="28" s="1"/>
  <c r="DQ198" i="28" s="1"/>
  <c r="FM198" i="28" s="1"/>
  <c r="BX198" i="28"/>
  <c r="CJ198" i="28" s="1"/>
  <c r="DT198" i="28" s="1"/>
  <c r="FP198" i="28" s="1"/>
  <c r="EO198" i="28"/>
  <c r="AP199" i="28"/>
  <c r="AQ199" i="28"/>
  <c r="AR199" i="28"/>
  <c r="AS199" i="28"/>
  <c r="BQ199" i="28" s="1"/>
  <c r="AT199" i="28"/>
  <c r="AU199" i="28"/>
  <c r="AV199" i="28"/>
  <c r="BT199" i="28" s="1"/>
  <c r="CF199" i="28" s="1"/>
  <c r="AW199" i="28"/>
  <c r="AX199" i="28"/>
  <c r="AY199" i="28"/>
  <c r="AZ199" i="28"/>
  <c r="BA199" i="28"/>
  <c r="BB199" i="28"/>
  <c r="BC199" i="28"/>
  <c r="EI199" i="28" s="1"/>
  <c r="BD199" i="28"/>
  <c r="BE199" i="28"/>
  <c r="BF199" i="28"/>
  <c r="EL199" i="28" s="1"/>
  <c r="BG199" i="28"/>
  <c r="BH199" i="28"/>
  <c r="BI199" i="28"/>
  <c r="EO199" i="28" s="1"/>
  <c r="BJ199" i="28"/>
  <c r="BK199" i="28"/>
  <c r="BL199" i="28"/>
  <c r="BM199" i="28"/>
  <c r="BO199" i="28"/>
  <c r="CA199" i="28" s="1"/>
  <c r="CM199" i="28" s="1"/>
  <c r="BU199" i="28"/>
  <c r="CG199" i="28" s="1"/>
  <c r="CS199" i="28" s="1"/>
  <c r="AP200" i="28"/>
  <c r="AQ200" i="28"/>
  <c r="AR200" i="28"/>
  <c r="AS200" i="28"/>
  <c r="AT200" i="28"/>
  <c r="AU200" i="28"/>
  <c r="AV200" i="28"/>
  <c r="AW200" i="28"/>
  <c r="AX200" i="28"/>
  <c r="AY200" i="28"/>
  <c r="AZ200" i="28"/>
  <c r="BA200" i="28"/>
  <c r="BB200" i="28"/>
  <c r="BC200" i="28"/>
  <c r="BD200" i="28"/>
  <c r="BE200" i="28"/>
  <c r="BF200" i="28"/>
  <c r="BG200" i="28"/>
  <c r="BH200" i="28"/>
  <c r="BI200" i="28"/>
  <c r="BJ200" i="28"/>
  <c r="BK200" i="28"/>
  <c r="BL200" i="28"/>
  <c r="BM200" i="28"/>
  <c r="AP201" i="28"/>
  <c r="BN201" i="28" s="1"/>
  <c r="BZ201" i="28" s="1"/>
  <c r="DJ201" i="28" s="1"/>
  <c r="FF201" i="28" s="1"/>
  <c r="AQ201" i="28"/>
  <c r="AR201" i="28"/>
  <c r="AS201" i="28"/>
  <c r="BQ201" i="28" s="1"/>
  <c r="AT201" i="28"/>
  <c r="AU201" i="28"/>
  <c r="AV201" i="28"/>
  <c r="BT201" i="28" s="1"/>
  <c r="AW201" i="28"/>
  <c r="AX201" i="28"/>
  <c r="AY201" i="28"/>
  <c r="AZ201" i="28"/>
  <c r="BA201" i="28"/>
  <c r="BB201" i="28"/>
  <c r="BC201" i="28"/>
  <c r="BO201" i="28" s="1"/>
  <c r="CA201" i="28" s="1"/>
  <c r="BD201" i="28"/>
  <c r="BP201" i="28" s="1"/>
  <c r="CB201" i="28" s="1"/>
  <c r="BE201" i="28"/>
  <c r="BF201" i="28"/>
  <c r="BR201" i="28" s="1"/>
  <c r="CD201" i="28" s="1"/>
  <c r="BG201" i="28"/>
  <c r="BH201" i="28"/>
  <c r="BI201" i="28"/>
  <c r="EO201" i="28" s="1"/>
  <c r="BJ201" i="28"/>
  <c r="BK201" i="28"/>
  <c r="BL201" i="28"/>
  <c r="BX201" i="28" s="1"/>
  <c r="CJ201" i="28" s="1"/>
  <c r="BM201" i="28"/>
  <c r="BU201" i="28"/>
  <c r="CG201" i="28" s="1"/>
  <c r="AP202" i="28"/>
  <c r="AQ202" i="28"/>
  <c r="AR202" i="28"/>
  <c r="AS202" i="28"/>
  <c r="AT202" i="28"/>
  <c r="AU202" i="28"/>
  <c r="BS202" i="28" s="1"/>
  <c r="AV202" i="28"/>
  <c r="AW202" i="28"/>
  <c r="AX202" i="28"/>
  <c r="AY202" i="28"/>
  <c r="AZ202" i="28"/>
  <c r="BA202" i="28"/>
  <c r="BB202" i="28"/>
  <c r="BC202" i="28"/>
  <c r="BD202" i="28"/>
  <c r="BE202" i="28"/>
  <c r="BQ202" i="28" s="1"/>
  <c r="BF202" i="28"/>
  <c r="EL202" i="28" s="1"/>
  <c r="BG202" i="28"/>
  <c r="BH202" i="28"/>
  <c r="BI202" i="28"/>
  <c r="BU202" i="28" s="1"/>
  <c r="CG202" i="28" s="1"/>
  <c r="BJ202" i="28"/>
  <c r="BK202" i="28"/>
  <c r="BL202" i="28"/>
  <c r="BX202" i="28" s="1"/>
  <c r="CJ202" i="28" s="1"/>
  <c r="BM202" i="28"/>
  <c r="BR202" i="28"/>
  <c r="CD202" i="28" s="1"/>
  <c r="AP203" i="28"/>
  <c r="AQ203" i="28"/>
  <c r="BO203" i="28" s="1"/>
  <c r="AR203" i="28"/>
  <c r="AS203" i="28"/>
  <c r="AT203" i="28"/>
  <c r="AU203" i="28"/>
  <c r="AV203" i="28"/>
  <c r="AW203" i="28"/>
  <c r="AX203" i="28"/>
  <c r="AY203" i="28"/>
  <c r="AZ203" i="28"/>
  <c r="BA203" i="28"/>
  <c r="BB203" i="28"/>
  <c r="BC203" i="28"/>
  <c r="BD203" i="28"/>
  <c r="BE203" i="28"/>
  <c r="BF203" i="28"/>
  <c r="BG203" i="28"/>
  <c r="BH203" i="28"/>
  <c r="BI203" i="28"/>
  <c r="BJ203" i="28"/>
  <c r="BK203" i="28"/>
  <c r="BL203" i="28"/>
  <c r="BM203" i="28"/>
  <c r="AP204" i="28"/>
  <c r="AQ204" i="28"/>
  <c r="AR204" i="28"/>
  <c r="AS204" i="28"/>
  <c r="AT204" i="28"/>
  <c r="AU204" i="28"/>
  <c r="AV204" i="28"/>
  <c r="AW204" i="28"/>
  <c r="AX204" i="28"/>
  <c r="AY204" i="28"/>
  <c r="AZ204" i="28"/>
  <c r="BA204" i="28"/>
  <c r="BB204" i="28"/>
  <c r="BC204" i="28"/>
  <c r="BD204" i="28"/>
  <c r="BP204" i="28" s="1"/>
  <c r="CB204" i="28" s="1"/>
  <c r="CZ204" i="28" s="1"/>
  <c r="EV204" i="28" s="1"/>
  <c r="BE204" i="28"/>
  <c r="BF204" i="28"/>
  <c r="BG204" i="28"/>
  <c r="BH204" i="28"/>
  <c r="BI204" i="28"/>
  <c r="BJ204" i="28"/>
  <c r="BV204" i="28" s="1"/>
  <c r="BK204" i="28"/>
  <c r="BL204" i="28"/>
  <c r="BM204" i="28"/>
  <c r="AP205" i="28"/>
  <c r="AQ205" i="28"/>
  <c r="AR205" i="28"/>
  <c r="AS205" i="28"/>
  <c r="AT205" i="28"/>
  <c r="AU205" i="28"/>
  <c r="AV205" i="28"/>
  <c r="AW205" i="28"/>
  <c r="AX205" i="28"/>
  <c r="AY205" i="28"/>
  <c r="AZ205" i="28"/>
  <c r="BA205" i="28"/>
  <c r="BY205" i="28" s="1"/>
  <c r="BB205" i="28"/>
  <c r="BC205" i="28"/>
  <c r="BD205" i="28"/>
  <c r="BE205" i="28"/>
  <c r="BF205" i="28"/>
  <c r="BG205" i="28"/>
  <c r="BH205" i="28"/>
  <c r="BI205" i="28"/>
  <c r="BJ205" i="28"/>
  <c r="BK205" i="28"/>
  <c r="BL205" i="28"/>
  <c r="BM205" i="28"/>
  <c r="AP206" i="28"/>
  <c r="AQ206" i="28"/>
  <c r="AR206" i="28"/>
  <c r="AS206" i="28"/>
  <c r="AT206" i="28"/>
  <c r="AU206" i="28"/>
  <c r="AV206" i="28"/>
  <c r="AW206" i="28"/>
  <c r="AX206" i="28"/>
  <c r="AY206" i="28"/>
  <c r="AZ206" i="28"/>
  <c r="BA206" i="28"/>
  <c r="BB206" i="28"/>
  <c r="BC206" i="28"/>
  <c r="BD206" i="28"/>
  <c r="BE206" i="28"/>
  <c r="BF206" i="28"/>
  <c r="EL206" i="28" s="1"/>
  <c r="BG206" i="28"/>
  <c r="BH206" i="28"/>
  <c r="BT206" i="28" s="1"/>
  <c r="CF206" i="28" s="1"/>
  <c r="EB206" i="28" s="1"/>
  <c r="FX206" i="28" s="1"/>
  <c r="BI206" i="28"/>
  <c r="BJ206" i="28"/>
  <c r="BK206" i="28"/>
  <c r="BL206" i="28"/>
  <c r="BM206" i="28"/>
  <c r="AP207" i="28"/>
  <c r="AQ207" i="28"/>
  <c r="AR207" i="28"/>
  <c r="AS207" i="28"/>
  <c r="AT207" i="28"/>
  <c r="AU207" i="28"/>
  <c r="AV207" i="28"/>
  <c r="AW207" i="28"/>
  <c r="AX207" i="28"/>
  <c r="AY207" i="28"/>
  <c r="AZ207" i="28"/>
  <c r="BA207" i="28"/>
  <c r="BB207" i="28"/>
  <c r="BC207" i="28"/>
  <c r="BD207" i="28"/>
  <c r="BE207" i="28"/>
  <c r="BF207" i="28"/>
  <c r="BG207" i="28"/>
  <c r="BH207" i="28"/>
  <c r="BI207" i="28"/>
  <c r="BJ207" i="28"/>
  <c r="BK207" i="28"/>
  <c r="BL207" i="28"/>
  <c r="BX207" i="28" s="1"/>
  <c r="CJ207" i="28" s="1"/>
  <c r="BM207" i="28"/>
  <c r="AP208" i="28"/>
  <c r="BN208" i="28" s="1"/>
  <c r="BZ208" i="28" s="1"/>
  <c r="CL208" i="28" s="1"/>
  <c r="AQ208" i="28"/>
  <c r="AR208" i="28"/>
  <c r="AS208" i="28"/>
  <c r="AT208" i="28"/>
  <c r="AU208" i="28"/>
  <c r="AV208" i="28"/>
  <c r="AW208" i="28"/>
  <c r="AX208" i="28"/>
  <c r="AY208" i="28"/>
  <c r="AZ208" i="28"/>
  <c r="BA208" i="28"/>
  <c r="BB208" i="28"/>
  <c r="BC208" i="28"/>
  <c r="BD208" i="28"/>
  <c r="BP208" i="28" s="1"/>
  <c r="CB208" i="28" s="1"/>
  <c r="BE208" i="28"/>
  <c r="BF208" i="28"/>
  <c r="BG208" i="28"/>
  <c r="BH208" i="28"/>
  <c r="BI208" i="28"/>
  <c r="BJ208" i="28"/>
  <c r="BK208" i="28"/>
  <c r="BL208" i="28"/>
  <c r="BM208" i="28"/>
  <c r="AP209" i="28"/>
  <c r="AQ209" i="28"/>
  <c r="AR209" i="28"/>
  <c r="AS209" i="28"/>
  <c r="AT209" i="28"/>
  <c r="AU209" i="28"/>
  <c r="AV209" i="28"/>
  <c r="AW209" i="28"/>
  <c r="AX209" i="28"/>
  <c r="AY209" i="28"/>
  <c r="AZ209" i="28"/>
  <c r="BA209" i="28"/>
  <c r="BB209" i="28"/>
  <c r="BC209" i="28"/>
  <c r="BD209" i="28"/>
  <c r="BE209" i="28"/>
  <c r="BF209" i="28"/>
  <c r="BG209" i="28"/>
  <c r="BH209" i="28"/>
  <c r="BI209" i="28"/>
  <c r="EO209" i="28" s="1"/>
  <c r="BJ209" i="28"/>
  <c r="BK209" i="28"/>
  <c r="BL209" i="28"/>
  <c r="BX209" i="28" s="1"/>
  <c r="CJ209" i="28" s="1"/>
  <c r="EF209" i="28" s="1"/>
  <c r="GB209" i="28" s="1"/>
  <c r="BM209" i="28"/>
  <c r="AP210" i="28"/>
  <c r="AQ210" i="28"/>
  <c r="AR210" i="28"/>
  <c r="AS210" i="28"/>
  <c r="AT210" i="28"/>
  <c r="AU210" i="28"/>
  <c r="AV210" i="28"/>
  <c r="AW210" i="28"/>
  <c r="AX210" i="28"/>
  <c r="AY210" i="28"/>
  <c r="AZ210" i="28"/>
  <c r="BA210" i="28"/>
  <c r="BB210" i="28"/>
  <c r="BC210" i="28"/>
  <c r="BD210" i="28"/>
  <c r="BE210" i="28"/>
  <c r="BF210" i="28"/>
  <c r="BG210" i="28"/>
  <c r="BH210" i="28"/>
  <c r="BI210" i="28"/>
  <c r="BJ210" i="28"/>
  <c r="BK210" i="28"/>
  <c r="BL210" i="28"/>
  <c r="BM210" i="28"/>
  <c r="AP211" i="28"/>
  <c r="AQ211" i="28"/>
  <c r="AR211" i="28"/>
  <c r="AS211" i="28"/>
  <c r="AT211" i="28"/>
  <c r="AU211" i="28"/>
  <c r="AV211" i="28"/>
  <c r="AW211" i="28"/>
  <c r="AX211" i="28"/>
  <c r="AY211" i="28"/>
  <c r="AZ211" i="28"/>
  <c r="BA211" i="28"/>
  <c r="BB211" i="28"/>
  <c r="BC211" i="28"/>
  <c r="BD211" i="28"/>
  <c r="BE211" i="28"/>
  <c r="BF211" i="28"/>
  <c r="EL211" i="28" s="1"/>
  <c r="BG211" i="28"/>
  <c r="BH211" i="28"/>
  <c r="BI211" i="28"/>
  <c r="BJ211" i="28"/>
  <c r="BK211" i="28"/>
  <c r="BL211" i="28"/>
  <c r="ER211" i="28" s="1"/>
  <c r="BM211" i="28"/>
  <c r="AP212" i="28"/>
  <c r="AQ212" i="28"/>
  <c r="AR212" i="28"/>
  <c r="AS212" i="28"/>
  <c r="AT212" i="28"/>
  <c r="AU212" i="28"/>
  <c r="AV212" i="28"/>
  <c r="AW212" i="28"/>
  <c r="AX212" i="28"/>
  <c r="BV212" i="28" s="1"/>
  <c r="CH212" i="28" s="1"/>
  <c r="AY212" i="28"/>
  <c r="AZ212" i="28"/>
  <c r="BA212" i="28"/>
  <c r="BB212" i="28"/>
  <c r="BC212" i="28"/>
  <c r="BD212" i="28"/>
  <c r="BE212" i="28"/>
  <c r="BF212" i="28"/>
  <c r="BG212" i="28"/>
  <c r="BH212" i="28"/>
  <c r="BI212" i="28"/>
  <c r="BJ212" i="28"/>
  <c r="BK212" i="28"/>
  <c r="BL212" i="28"/>
  <c r="BM212" i="28"/>
  <c r="AP213" i="28"/>
  <c r="AQ213" i="28"/>
  <c r="AR213" i="28"/>
  <c r="AS213" i="28"/>
  <c r="AT213" i="28"/>
  <c r="AU213" i="28"/>
  <c r="AV213" i="28"/>
  <c r="AW213" i="28"/>
  <c r="AX213" i="28"/>
  <c r="AY213" i="28"/>
  <c r="AZ213" i="28"/>
  <c r="BA213" i="28"/>
  <c r="BB213" i="28"/>
  <c r="BC213" i="28"/>
  <c r="BD213" i="28"/>
  <c r="BE213" i="28"/>
  <c r="BF213" i="28"/>
  <c r="BG213" i="28"/>
  <c r="BS213" i="28" s="1"/>
  <c r="CE213" i="28" s="1"/>
  <c r="DO213" i="28" s="1"/>
  <c r="FK213" i="28" s="1"/>
  <c r="BH213" i="28"/>
  <c r="BI213" i="28"/>
  <c r="BJ213" i="28"/>
  <c r="BK213" i="28"/>
  <c r="BL213" i="28"/>
  <c r="BM213" i="28"/>
  <c r="BY213" i="28" s="1"/>
  <c r="AP214" i="28"/>
  <c r="AQ214" i="28"/>
  <c r="AR214" i="28"/>
  <c r="AS214" i="28"/>
  <c r="AT214" i="28"/>
  <c r="AU214" i="28"/>
  <c r="AV214" i="28"/>
  <c r="AW214" i="28"/>
  <c r="AX214" i="28"/>
  <c r="AY214" i="28"/>
  <c r="AZ214" i="28"/>
  <c r="BA214" i="28"/>
  <c r="BB214" i="28"/>
  <c r="BC214" i="28"/>
  <c r="BD214" i="28"/>
  <c r="BE214" i="28"/>
  <c r="BF214" i="28"/>
  <c r="BG214" i="28"/>
  <c r="BH214" i="28"/>
  <c r="BI214" i="28"/>
  <c r="BU214" i="28" s="1"/>
  <c r="BJ214" i="28"/>
  <c r="BK214" i="28"/>
  <c r="BW214" i="28" s="1"/>
  <c r="BL214" i="28"/>
  <c r="BM214" i="28"/>
  <c r="AP215" i="28"/>
  <c r="AQ215" i="28"/>
  <c r="AR215" i="28"/>
  <c r="AS215" i="28"/>
  <c r="AT215" i="28"/>
  <c r="AU215" i="28"/>
  <c r="AV215" i="28"/>
  <c r="AW215" i="28"/>
  <c r="AX215" i="28"/>
  <c r="AY215" i="28"/>
  <c r="AZ215" i="28"/>
  <c r="BA215" i="28"/>
  <c r="BB215" i="28"/>
  <c r="BC215" i="28"/>
  <c r="BD215" i="28"/>
  <c r="BE215" i="28"/>
  <c r="BF215" i="28"/>
  <c r="BG215" i="28"/>
  <c r="BH215" i="28"/>
  <c r="BI215" i="28"/>
  <c r="BJ215" i="28"/>
  <c r="BK215" i="28"/>
  <c r="BL215" i="28"/>
  <c r="BM215" i="28"/>
  <c r="AP216" i="28"/>
  <c r="AQ216" i="28"/>
  <c r="AR216" i="28"/>
  <c r="AS216" i="28"/>
  <c r="AT216" i="28"/>
  <c r="AU216" i="28"/>
  <c r="AV216" i="28"/>
  <c r="AW216" i="28"/>
  <c r="AX216" i="28"/>
  <c r="AY216" i="28"/>
  <c r="AZ216" i="28"/>
  <c r="BA216" i="28"/>
  <c r="BB216" i="28"/>
  <c r="BC216" i="28"/>
  <c r="BD216" i="28"/>
  <c r="BE216" i="28"/>
  <c r="BF216" i="28"/>
  <c r="BG216" i="28"/>
  <c r="BH216" i="28"/>
  <c r="BI216" i="28"/>
  <c r="BJ216" i="28"/>
  <c r="BK216" i="28"/>
  <c r="BL216" i="28"/>
  <c r="BM216" i="28"/>
  <c r="AP217" i="28"/>
  <c r="AQ217" i="28"/>
  <c r="AR217" i="28"/>
  <c r="AS217" i="28"/>
  <c r="AT217" i="28"/>
  <c r="AU217" i="28"/>
  <c r="AV217" i="28"/>
  <c r="AW217" i="28"/>
  <c r="AX217" i="28"/>
  <c r="AY217" i="28"/>
  <c r="AZ217" i="28"/>
  <c r="BA217" i="28"/>
  <c r="BB217" i="28"/>
  <c r="BC217" i="28"/>
  <c r="BD217" i="28"/>
  <c r="BE217" i="28"/>
  <c r="BF217" i="28"/>
  <c r="BG217" i="28"/>
  <c r="BH217" i="28"/>
  <c r="BI217" i="28"/>
  <c r="EO217" i="28" s="1"/>
  <c r="BJ217" i="28"/>
  <c r="BK217" i="28"/>
  <c r="BL217" i="28"/>
  <c r="BM217" i="28"/>
  <c r="BU217" i="28"/>
  <c r="CG217" i="28" s="1"/>
  <c r="AP218" i="28"/>
  <c r="AQ218" i="28"/>
  <c r="AR218" i="28"/>
  <c r="AS218" i="28"/>
  <c r="AT218" i="28"/>
  <c r="AU218" i="28"/>
  <c r="AV218" i="28"/>
  <c r="AW218" i="28"/>
  <c r="AX218" i="28"/>
  <c r="AY218" i="28"/>
  <c r="AZ218" i="28"/>
  <c r="BA218" i="28"/>
  <c r="BB218" i="28"/>
  <c r="BN218" i="28" s="1"/>
  <c r="BZ218" i="28" s="1"/>
  <c r="CL218" i="28" s="1"/>
  <c r="BC218" i="28"/>
  <c r="BD218" i="28"/>
  <c r="BE218" i="28"/>
  <c r="BQ218" i="28" s="1"/>
  <c r="CC218" i="28" s="1"/>
  <c r="DY218" i="28" s="1"/>
  <c r="FU218" i="28" s="1"/>
  <c r="BF218" i="28"/>
  <c r="BG218" i="28"/>
  <c r="BH218" i="28"/>
  <c r="BI218" i="28"/>
  <c r="BJ218" i="28"/>
  <c r="BK218" i="28"/>
  <c r="BL218" i="28"/>
  <c r="BM218" i="28"/>
  <c r="AP219" i="28"/>
  <c r="AQ219" i="28"/>
  <c r="AR219" i="28"/>
  <c r="AS219" i="28"/>
  <c r="AT219" i="28"/>
  <c r="AU219" i="28"/>
  <c r="AV219" i="28"/>
  <c r="BT219" i="28" s="1"/>
  <c r="CF219" i="28" s="1"/>
  <c r="AW219" i="28"/>
  <c r="AX219" i="28"/>
  <c r="AY219" i="28"/>
  <c r="AZ219" i="28"/>
  <c r="BA219" i="28"/>
  <c r="BY219" i="28" s="1"/>
  <c r="CK219" i="28" s="1"/>
  <c r="BB219" i="28"/>
  <c r="BN219" i="28" s="1"/>
  <c r="BZ219" i="28" s="1"/>
  <c r="BC219" i="28"/>
  <c r="BO219" i="28" s="1"/>
  <c r="CA219" i="28" s="1"/>
  <c r="BD219" i="28"/>
  <c r="BE219" i="28"/>
  <c r="BF219" i="28"/>
  <c r="BG219" i="28"/>
  <c r="BH219" i="28"/>
  <c r="BI219" i="28"/>
  <c r="BJ219" i="28"/>
  <c r="BK219" i="28"/>
  <c r="BL219" i="28"/>
  <c r="BM219" i="28"/>
  <c r="AP220" i="28"/>
  <c r="AQ220" i="28"/>
  <c r="AR220" i="28"/>
  <c r="AS220" i="28"/>
  <c r="AT220" i="28"/>
  <c r="AU220" i="28"/>
  <c r="AV220" i="28"/>
  <c r="AW220" i="28"/>
  <c r="AX220" i="28"/>
  <c r="AY220" i="28"/>
  <c r="AZ220" i="28"/>
  <c r="BA220" i="28"/>
  <c r="BB220" i="28"/>
  <c r="BC220" i="28"/>
  <c r="BD220" i="28"/>
  <c r="BE220" i="28"/>
  <c r="BF220" i="28"/>
  <c r="BG220" i="28"/>
  <c r="BH220" i="28"/>
  <c r="BI220" i="28"/>
  <c r="BJ220" i="28"/>
  <c r="BK220" i="28"/>
  <c r="BL220" i="28"/>
  <c r="BM220" i="28"/>
  <c r="AP221" i="28"/>
  <c r="AQ221" i="28"/>
  <c r="AR221" i="28"/>
  <c r="AS221" i="28"/>
  <c r="AT221" i="28"/>
  <c r="AU221" i="28"/>
  <c r="AV221" i="28"/>
  <c r="AW221" i="28"/>
  <c r="AX221" i="28"/>
  <c r="AY221" i="28"/>
  <c r="AZ221" i="28"/>
  <c r="BA221" i="28"/>
  <c r="BB221" i="28"/>
  <c r="BC221" i="28"/>
  <c r="EI221" i="28" s="1"/>
  <c r="BD221" i="28"/>
  <c r="BE221" i="28"/>
  <c r="BF221" i="28"/>
  <c r="BR221" i="28" s="1"/>
  <c r="CD221" i="28" s="1"/>
  <c r="BG221" i="28"/>
  <c r="BS221" i="28" s="1"/>
  <c r="BH221" i="28"/>
  <c r="BI221" i="28"/>
  <c r="BJ221" i="28"/>
  <c r="BV221" i="28" s="1"/>
  <c r="CH221" i="28" s="1"/>
  <c r="BK221" i="28"/>
  <c r="BL221" i="28"/>
  <c r="BM221" i="28"/>
  <c r="BP221" i="28"/>
  <c r="CB221" i="28" s="1"/>
  <c r="DL221" i="28" s="1"/>
  <c r="FH221" i="28" s="1"/>
  <c r="AP222" i="28"/>
  <c r="AQ222" i="28"/>
  <c r="AR222" i="28"/>
  <c r="AS222" i="28"/>
  <c r="AT222" i="28"/>
  <c r="AU222" i="28"/>
  <c r="AV222" i="28"/>
  <c r="AW222" i="28"/>
  <c r="AX222" i="28"/>
  <c r="AY222" i="28"/>
  <c r="AZ222" i="28"/>
  <c r="BA222" i="28"/>
  <c r="BB222" i="28"/>
  <c r="BC222" i="28"/>
  <c r="EI222" i="28" s="1"/>
  <c r="BD222" i="28"/>
  <c r="BE222" i="28"/>
  <c r="BQ222" i="28" s="1"/>
  <c r="CC222" i="28" s="1"/>
  <c r="BF222" i="28"/>
  <c r="BG222" i="28"/>
  <c r="BH222" i="28"/>
  <c r="BI222" i="28"/>
  <c r="BJ222" i="28"/>
  <c r="BK222" i="28"/>
  <c r="BL222" i="28"/>
  <c r="BM222" i="28"/>
  <c r="AP223" i="28"/>
  <c r="AQ223" i="28"/>
  <c r="AR223" i="28"/>
  <c r="BP223" i="28" s="1"/>
  <c r="AS223" i="28"/>
  <c r="AT223" i="28"/>
  <c r="AU223" i="28"/>
  <c r="AV223" i="28"/>
  <c r="AW223" i="28"/>
  <c r="AX223" i="28"/>
  <c r="AY223" i="28"/>
  <c r="AZ223" i="28"/>
  <c r="BA223" i="28"/>
  <c r="BB223" i="28"/>
  <c r="BC223" i="28"/>
  <c r="BD223" i="28"/>
  <c r="BE223" i="28"/>
  <c r="BF223" i="28"/>
  <c r="BG223" i="28"/>
  <c r="BH223" i="28"/>
  <c r="BI223" i="28"/>
  <c r="BJ223" i="28"/>
  <c r="BK223" i="28"/>
  <c r="BL223" i="28"/>
  <c r="BM223" i="28"/>
  <c r="AP224" i="28"/>
  <c r="AQ224" i="28"/>
  <c r="AR224" i="28"/>
  <c r="BP224" i="28" s="1"/>
  <c r="CB224" i="28" s="1"/>
  <c r="AS224" i="28"/>
  <c r="AT224" i="28"/>
  <c r="AU224" i="28"/>
  <c r="AV224" i="28"/>
  <c r="AW224" i="28"/>
  <c r="AX224" i="28"/>
  <c r="BV224" i="28" s="1"/>
  <c r="AY224" i="28"/>
  <c r="AZ224" i="28"/>
  <c r="BA224" i="28"/>
  <c r="BB224" i="28"/>
  <c r="BC224" i="28"/>
  <c r="BD224" i="28"/>
  <c r="BE224" i="28"/>
  <c r="BF224" i="28"/>
  <c r="BG224" i="28"/>
  <c r="BH224" i="28"/>
  <c r="BI224" i="28"/>
  <c r="BU224" i="28" s="1"/>
  <c r="CG224" i="28" s="1"/>
  <c r="BJ224" i="28"/>
  <c r="BK224" i="28"/>
  <c r="BL224" i="28"/>
  <c r="BM224" i="28"/>
  <c r="AP225" i="28"/>
  <c r="AQ225" i="28"/>
  <c r="AR225" i="28"/>
  <c r="AS225" i="28"/>
  <c r="AT225" i="28"/>
  <c r="AU225" i="28"/>
  <c r="AV225" i="28"/>
  <c r="AW225" i="28"/>
  <c r="AX225" i="28"/>
  <c r="AY225" i="28"/>
  <c r="AZ225" i="28"/>
  <c r="BA225" i="28"/>
  <c r="BB225" i="28"/>
  <c r="BC225" i="28"/>
  <c r="BD225" i="28"/>
  <c r="BE225" i="28"/>
  <c r="BF225" i="28"/>
  <c r="BG225" i="28"/>
  <c r="BH225" i="28"/>
  <c r="BI225" i="28"/>
  <c r="BJ225" i="28"/>
  <c r="BK225" i="28"/>
  <c r="BL225" i="28"/>
  <c r="BM225" i="28"/>
  <c r="AP226" i="28"/>
  <c r="AQ226" i="28"/>
  <c r="AR226" i="28"/>
  <c r="AS226" i="28"/>
  <c r="AT226" i="28"/>
  <c r="AU226" i="28"/>
  <c r="AV226" i="28"/>
  <c r="AW226" i="28"/>
  <c r="AX226" i="28"/>
  <c r="BV226" i="28" s="1"/>
  <c r="CH226" i="28" s="1"/>
  <c r="AY226" i="28"/>
  <c r="BW226" i="28" s="1"/>
  <c r="CI226" i="28" s="1"/>
  <c r="EE226" i="28" s="1"/>
  <c r="GA226" i="28" s="1"/>
  <c r="AZ226" i="28"/>
  <c r="BA226" i="28"/>
  <c r="BB226" i="28"/>
  <c r="BC226" i="28"/>
  <c r="BO226" i="28" s="1"/>
  <c r="CA226" i="28" s="1"/>
  <c r="DK226" i="28" s="1"/>
  <c r="FG226" i="28" s="1"/>
  <c r="BD226" i="28"/>
  <c r="BE226" i="28"/>
  <c r="BF226" i="28"/>
  <c r="BR226" i="28" s="1"/>
  <c r="CD226" i="28" s="1"/>
  <c r="BG226" i="28"/>
  <c r="BH226" i="28"/>
  <c r="BI226" i="28"/>
  <c r="BJ226" i="28"/>
  <c r="BK226" i="28"/>
  <c r="BL226" i="28"/>
  <c r="ER226" i="28" s="1"/>
  <c r="BM226" i="28"/>
  <c r="BX226" i="28"/>
  <c r="CJ226" i="28" s="1"/>
  <c r="EL226" i="28"/>
  <c r="AP227" i="28"/>
  <c r="AQ227" i="28"/>
  <c r="AR227" i="28"/>
  <c r="AS227" i="28"/>
  <c r="AT227" i="28"/>
  <c r="AU227" i="28"/>
  <c r="AV227" i="28"/>
  <c r="AW227" i="28"/>
  <c r="AX227" i="28"/>
  <c r="AY227" i="28"/>
  <c r="AZ227" i="28"/>
  <c r="BA227" i="28"/>
  <c r="BB227" i="28"/>
  <c r="BC227" i="28"/>
  <c r="BD227" i="28"/>
  <c r="BE227" i="28"/>
  <c r="BF227" i="28"/>
  <c r="BG227" i="28"/>
  <c r="BS227" i="28" s="1"/>
  <c r="CE227" i="28" s="1"/>
  <c r="BH227" i="28"/>
  <c r="BI227" i="28"/>
  <c r="BU227" i="28" s="1"/>
  <c r="CG227" i="28" s="1"/>
  <c r="BJ227" i="28"/>
  <c r="BK227" i="28"/>
  <c r="BL227" i="28"/>
  <c r="BM227" i="28"/>
  <c r="AP228" i="28"/>
  <c r="AQ228" i="28"/>
  <c r="AR228" i="28"/>
  <c r="AS228" i="28"/>
  <c r="AT228" i="28"/>
  <c r="AU228" i="28"/>
  <c r="AV228" i="28"/>
  <c r="AW228" i="28"/>
  <c r="AX228" i="28"/>
  <c r="AY228" i="28"/>
  <c r="AZ228" i="28"/>
  <c r="BA228" i="28"/>
  <c r="BB228" i="28"/>
  <c r="BC228" i="28"/>
  <c r="BD228" i="28"/>
  <c r="BP228" i="28" s="1"/>
  <c r="CB228" i="28" s="1"/>
  <c r="DX228" i="28" s="1"/>
  <c r="FT228" i="28" s="1"/>
  <c r="BE228" i="28"/>
  <c r="BQ228" i="28" s="1"/>
  <c r="BF228" i="28"/>
  <c r="BG228" i="28"/>
  <c r="BH228" i="28"/>
  <c r="BI228" i="28"/>
  <c r="BJ228" i="28"/>
  <c r="BK228" i="28"/>
  <c r="BL228" i="28"/>
  <c r="BM228" i="28"/>
  <c r="AP229" i="28"/>
  <c r="AQ229" i="28"/>
  <c r="AR229" i="28"/>
  <c r="AS229" i="28"/>
  <c r="AT229" i="28"/>
  <c r="AU229" i="28"/>
  <c r="AV229" i="28"/>
  <c r="AW229" i="28"/>
  <c r="AX229" i="28"/>
  <c r="AY229" i="28"/>
  <c r="AZ229" i="28"/>
  <c r="BA229" i="28"/>
  <c r="BB229" i="28"/>
  <c r="BC229" i="28"/>
  <c r="BD229" i="28"/>
  <c r="BE229" i="28"/>
  <c r="BF229" i="28"/>
  <c r="BG229" i="28"/>
  <c r="BH229" i="28"/>
  <c r="BI229" i="28"/>
  <c r="BJ229" i="28"/>
  <c r="BK229" i="28"/>
  <c r="BL229" i="28"/>
  <c r="BM229" i="28"/>
  <c r="AP230" i="28"/>
  <c r="AQ230" i="28"/>
  <c r="AR230" i="28"/>
  <c r="AS230" i="28"/>
  <c r="AT230" i="28"/>
  <c r="AU230" i="28"/>
  <c r="AV230" i="28"/>
  <c r="AW230" i="28"/>
  <c r="AX230" i="28"/>
  <c r="AY230" i="28"/>
  <c r="AZ230" i="28"/>
  <c r="BA230" i="28"/>
  <c r="BB230" i="28"/>
  <c r="BC230" i="28"/>
  <c r="BD230" i="28"/>
  <c r="BE230" i="28"/>
  <c r="BF230" i="28"/>
  <c r="BR230" i="28" s="1"/>
  <c r="CD230" i="28" s="1"/>
  <c r="BG230" i="28"/>
  <c r="BH230" i="28"/>
  <c r="BI230" i="28"/>
  <c r="EO230" i="28" s="1"/>
  <c r="BJ230" i="28"/>
  <c r="BK230" i="28"/>
  <c r="BL230" i="28"/>
  <c r="ER230" i="28" s="1"/>
  <c r="BM230" i="28"/>
  <c r="AP231" i="28"/>
  <c r="AQ231" i="28"/>
  <c r="AR231" i="28"/>
  <c r="AS231" i="28"/>
  <c r="AT231" i="28"/>
  <c r="AU231" i="28"/>
  <c r="AV231" i="28"/>
  <c r="AW231" i="28"/>
  <c r="AX231" i="28"/>
  <c r="AY231" i="28"/>
  <c r="AZ231" i="28"/>
  <c r="BA231" i="28"/>
  <c r="BB231" i="28"/>
  <c r="BC231" i="28"/>
  <c r="BD231" i="28"/>
  <c r="BE231" i="28"/>
  <c r="BF231" i="28"/>
  <c r="BG231" i="28"/>
  <c r="BH231" i="28"/>
  <c r="BI231" i="28"/>
  <c r="BJ231" i="28"/>
  <c r="BK231" i="28"/>
  <c r="BL231" i="28"/>
  <c r="BX231" i="28" s="1"/>
  <c r="CJ231" i="28" s="1"/>
  <c r="EF231" i="28" s="1"/>
  <c r="GB231" i="28" s="1"/>
  <c r="BM231" i="28"/>
  <c r="BY231" i="28" s="1"/>
  <c r="CK231" i="28" s="1"/>
  <c r="DU231" i="28" s="1"/>
  <c r="FQ231" i="28" s="1"/>
  <c r="BP231" i="28"/>
  <c r="CB231" i="28" s="1"/>
  <c r="AP232" i="28"/>
  <c r="AQ232" i="28"/>
  <c r="AR232" i="28"/>
  <c r="AS232" i="28"/>
  <c r="AT232" i="28"/>
  <c r="AU232" i="28"/>
  <c r="AV232" i="28"/>
  <c r="AW232" i="28"/>
  <c r="AX232" i="28"/>
  <c r="AY232" i="28"/>
  <c r="AZ232" i="28"/>
  <c r="BA232" i="28"/>
  <c r="BB232" i="28"/>
  <c r="BC232" i="28"/>
  <c r="BO232" i="28" s="1"/>
  <c r="CA232" i="28" s="1"/>
  <c r="DK232" i="28" s="1"/>
  <c r="FG232" i="28" s="1"/>
  <c r="BD232" i="28"/>
  <c r="BE232" i="28"/>
  <c r="BF232" i="28"/>
  <c r="BG232" i="28"/>
  <c r="BH232" i="28"/>
  <c r="BI232" i="28"/>
  <c r="BJ232" i="28"/>
  <c r="BK232" i="28"/>
  <c r="BL232" i="28"/>
  <c r="BX232" i="28" s="1"/>
  <c r="CJ232" i="28" s="1"/>
  <c r="BM232" i="28"/>
  <c r="ER232" i="28"/>
  <c r="AP233" i="28"/>
  <c r="AQ233" i="28"/>
  <c r="AR233" i="28"/>
  <c r="AS233" i="28"/>
  <c r="AT233" i="28"/>
  <c r="AU233" i="28"/>
  <c r="AV233" i="28"/>
  <c r="AW233" i="28"/>
  <c r="AX233" i="28"/>
  <c r="AY233" i="28"/>
  <c r="AZ233" i="28"/>
  <c r="BA233" i="28"/>
  <c r="BB233" i="28"/>
  <c r="BC233" i="28"/>
  <c r="BD233" i="28"/>
  <c r="BE233" i="28"/>
  <c r="BF233" i="28"/>
  <c r="BR233" i="28" s="1"/>
  <c r="BG233" i="28"/>
  <c r="BH233" i="28"/>
  <c r="BI233" i="28"/>
  <c r="BJ233" i="28"/>
  <c r="BK233" i="28"/>
  <c r="BL233" i="28"/>
  <c r="BM233" i="28"/>
  <c r="AP234" i="28"/>
  <c r="AQ234" i="28"/>
  <c r="AR234" i="28"/>
  <c r="AS234" i="28"/>
  <c r="AT234" i="28"/>
  <c r="AU234" i="28"/>
  <c r="AV234" i="28"/>
  <c r="AW234" i="28"/>
  <c r="AX234" i="28"/>
  <c r="AY234" i="28"/>
  <c r="AZ234" i="28"/>
  <c r="BA234" i="28"/>
  <c r="BB234" i="28"/>
  <c r="BC234" i="28"/>
  <c r="BD234" i="28"/>
  <c r="BE234" i="28"/>
  <c r="BF234" i="28"/>
  <c r="BG234" i="28"/>
  <c r="BH234" i="28"/>
  <c r="BI234" i="28"/>
  <c r="BJ234" i="28"/>
  <c r="BK234" i="28"/>
  <c r="BL234" i="28"/>
  <c r="ER234" i="28" s="1"/>
  <c r="BM234" i="28"/>
  <c r="AP235" i="28"/>
  <c r="AQ235" i="28"/>
  <c r="AR235" i="28"/>
  <c r="BP235" i="28" s="1"/>
  <c r="AS235" i="28"/>
  <c r="AT235" i="28"/>
  <c r="AU235" i="28"/>
  <c r="BS235" i="28" s="1"/>
  <c r="AV235" i="28"/>
  <c r="BT235" i="28" s="1"/>
  <c r="CF235" i="28" s="1"/>
  <c r="DD235" i="28" s="1"/>
  <c r="EZ235" i="28" s="1"/>
  <c r="AW235" i="28"/>
  <c r="AX235" i="28"/>
  <c r="AY235" i="28"/>
  <c r="AZ235" i="28"/>
  <c r="BA235" i="28"/>
  <c r="BY235" i="28" s="1"/>
  <c r="BB235" i="28"/>
  <c r="BC235" i="28"/>
  <c r="BD235" i="28"/>
  <c r="BE235" i="28"/>
  <c r="BF235" i="28"/>
  <c r="BG235" i="28"/>
  <c r="BH235" i="28"/>
  <c r="BI235" i="28"/>
  <c r="BU235" i="28" s="1"/>
  <c r="CG235" i="28" s="1"/>
  <c r="BJ235" i="28"/>
  <c r="BV235" i="28" s="1"/>
  <c r="BK235" i="28"/>
  <c r="BL235" i="28"/>
  <c r="BM235" i="28"/>
  <c r="BR235" i="28"/>
  <c r="CD235" i="28" s="1"/>
  <c r="CP235" i="28"/>
  <c r="EL235" i="28"/>
  <c r="EO235" i="28"/>
  <c r="AP236" i="28"/>
  <c r="AQ236" i="28"/>
  <c r="AR236" i="28"/>
  <c r="AS236" i="28"/>
  <c r="AT236" i="28"/>
  <c r="AU236" i="28"/>
  <c r="AV236" i="28"/>
  <c r="AW236" i="28"/>
  <c r="AX236" i="28"/>
  <c r="BV236" i="28" s="1"/>
  <c r="AY236" i="28"/>
  <c r="AZ236" i="28"/>
  <c r="BA236" i="28"/>
  <c r="BB236" i="28"/>
  <c r="BC236" i="28"/>
  <c r="BD236" i="28"/>
  <c r="BE236" i="28"/>
  <c r="BF236" i="28"/>
  <c r="EL236" i="28" s="1"/>
  <c r="BG236" i="28"/>
  <c r="BS236" i="28" s="1"/>
  <c r="CE236" i="28" s="1"/>
  <c r="BH236" i="28"/>
  <c r="BI236" i="28"/>
  <c r="BU236" i="28" s="1"/>
  <c r="CG236" i="28" s="1"/>
  <c r="EC236" i="28" s="1"/>
  <c r="FY236" i="28" s="1"/>
  <c r="BJ236" i="28"/>
  <c r="BK236" i="28"/>
  <c r="BW236" i="28" s="1"/>
  <c r="CI236" i="28" s="1"/>
  <c r="BL236" i="28"/>
  <c r="BM236" i="28"/>
  <c r="BO236" i="28"/>
  <c r="CA236" i="28" s="1"/>
  <c r="BR236" i="28"/>
  <c r="CD236" i="28" s="1"/>
  <c r="EI236" i="28"/>
  <c r="EO236" i="28"/>
  <c r="AP237" i="28"/>
  <c r="AQ237" i="28"/>
  <c r="AR237" i="28"/>
  <c r="AS237" i="28"/>
  <c r="AT237" i="28"/>
  <c r="BR237" i="28" s="1"/>
  <c r="AU237" i="28"/>
  <c r="AV237" i="28"/>
  <c r="AW237" i="28"/>
  <c r="AX237" i="28"/>
  <c r="AY237" i="28"/>
  <c r="AZ237" i="28"/>
  <c r="BA237" i="28"/>
  <c r="BB237" i="28"/>
  <c r="BC237" i="28"/>
  <c r="BD237" i="28"/>
  <c r="BE237" i="28"/>
  <c r="BF237" i="28"/>
  <c r="BG237" i="28"/>
  <c r="BH237" i="28"/>
  <c r="BI237" i="28"/>
  <c r="BJ237" i="28"/>
  <c r="BK237" i="28"/>
  <c r="BW237" i="28" s="1"/>
  <c r="CI237" i="28" s="1"/>
  <c r="DG237" i="28" s="1"/>
  <c r="FC237" i="28" s="1"/>
  <c r="BL237" i="28"/>
  <c r="BX237" i="28" s="1"/>
  <c r="BM237" i="28"/>
  <c r="AP238" i="28"/>
  <c r="AQ238" i="28"/>
  <c r="AR238" i="28"/>
  <c r="AS238" i="28"/>
  <c r="BQ238" i="28" s="1"/>
  <c r="CC238" i="28" s="1"/>
  <c r="AT238" i="28"/>
  <c r="AU238" i="28"/>
  <c r="AV238" i="28"/>
  <c r="AW238" i="28"/>
  <c r="AX238" i="28"/>
  <c r="AY238" i="28"/>
  <c r="AZ238" i="28"/>
  <c r="BA238" i="28"/>
  <c r="BB238" i="28"/>
  <c r="BN238" i="28" s="1"/>
  <c r="BZ238" i="28" s="1"/>
  <c r="CX238" i="28" s="1"/>
  <c r="ET238" i="28" s="1"/>
  <c r="BC238" i="28"/>
  <c r="BD238" i="28"/>
  <c r="BE238" i="28"/>
  <c r="BF238" i="28"/>
  <c r="BR238" i="28" s="1"/>
  <c r="CD238" i="28" s="1"/>
  <c r="BG238" i="28"/>
  <c r="BH238" i="28"/>
  <c r="BI238" i="28"/>
  <c r="BJ238" i="28"/>
  <c r="BK238" i="28"/>
  <c r="BL238" i="28"/>
  <c r="BX238" i="28" s="1"/>
  <c r="CJ238" i="28" s="1"/>
  <c r="BM238" i="28"/>
  <c r="AP239" i="28"/>
  <c r="AQ239" i="28"/>
  <c r="BO239" i="28" s="1"/>
  <c r="CA239" i="28" s="1"/>
  <c r="AR239" i="28"/>
  <c r="AS239" i="28"/>
  <c r="AT239" i="28"/>
  <c r="AU239" i="28"/>
  <c r="AV239" i="28"/>
  <c r="AW239" i="28"/>
  <c r="AX239" i="28"/>
  <c r="AY239" i="28"/>
  <c r="AZ239" i="28"/>
  <c r="BA239" i="28"/>
  <c r="BB239" i="28"/>
  <c r="BN239" i="28" s="1"/>
  <c r="BZ239" i="28" s="1"/>
  <c r="DJ239" i="28" s="1"/>
  <c r="FF239" i="28" s="1"/>
  <c r="BC239" i="28"/>
  <c r="BD239" i="28"/>
  <c r="BE239" i="28"/>
  <c r="BF239" i="28"/>
  <c r="BG239" i="28"/>
  <c r="BH239" i="28"/>
  <c r="BI239" i="28"/>
  <c r="BJ239" i="28"/>
  <c r="BK239" i="28"/>
  <c r="BL239" i="28"/>
  <c r="BM239" i="28"/>
  <c r="AP240" i="28"/>
  <c r="AQ240" i="28"/>
  <c r="AR240" i="28"/>
  <c r="AS240" i="28"/>
  <c r="AT240" i="28"/>
  <c r="AU240" i="28"/>
  <c r="AV240" i="28"/>
  <c r="AW240" i="28"/>
  <c r="AX240" i="28"/>
  <c r="AY240" i="28"/>
  <c r="AZ240" i="28"/>
  <c r="BA240" i="28"/>
  <c r="BB240" i="28"/>
  <c r="BC240" i="28"/>
  <c r="BD240" i="28"/>
  <c r="BE240" i="28"/>
  <c r="BF240" i="28"/>
  <c r="BR240" i="28" s="1"/>
  <c r="CD240" i="28" s="1"/>
  <c r="BG240" i="28"/>
  <c r="BH240" i="28"/>
  <c r="BI240" i="28"/>
  <c r="BJ240" i="28"/>
  <c r="BK240" i="28"/>
  <c r="BL240" i="28"/>
  <c r="BM240" i="28"/>
  <c r="AP241" i="28"/>
  <c r="AQ241" i="28"/>
  <c r="AR241" i="28"/>
  <c r="AS241" i="28"/>
  <c r="AT241" i="28"/>
  <c r="AU241" i="28"/>
  <c r="AV241" i="28"/>
  <c r="AW241" i="28"/>
  <c r="AX241" i="28"/>
  <c r="AY241" i="28"/>
  <c r="BW241" i="28" s="1"/>
  <c r="AZ241" i="28"/>
  <c r="BX241" i="28" s="1"/>
  <c r="BA241" i="28"/>
  <c r="BB241" i="28"/>
  <c r="BC241" i="28"/>
  <c r="BD241" i="28"/>
  <c r="BE241" i="28"/>
  <c r="BF241" i="28"/>
  <c r="BG241" i="28"/>
  <c r="BH241" i="28"/>
  <c r="BI241" i="28"/>
  <c r="BJ241" i="28"/>
  <c r="BK241" i="28"/>
  <c r="BL241" i="28"/>
  <c r="BM241" i="28"/>
  <c r="AP242" i="28"/>
  <c r="AQ242" i="28"/>
  <c r="AR242" i="28"/>
  <c r="AS242" i="28"/>
  <c r="AT242" i="28"/>
  <c r="AU242" i="28"/>
  <c r="AV242" i="28"/>
  <c r="AW242" i="28"/>
  <c r="AX242" i="28"/>
  <c r="AY242" i="28"/>
  <c r="AZ242" i="28"/>
  <c r="BA242" i="28"/>
  <c r="BB242" i="28"/>
  <c r="BC242" i="28"/>
  <c r="BO242" i="28" s="1"/>
  <c r="CA242" i="28" s="1"/>
  <c r="DW242" i="28" s="1"/>
  <c r="FS242" i="28" s="1"/>
  <c r="BD242" i="28"/>
  <c r="BP242" i="28" s="1"/>
  <c r="BE242" i="28"/>
  <c r="BF242" i="28"/>
  <c r="BG242" i="28"/>
  <c r="BH242" i="28"/>
  <c r="BI242" i="28"/>
  <c r="BJ242" i="28"/>
  <c r="BK242" i="28"/>
  <c r="BL242" i="28"/>
  <c r="BM242" i="28"/>
  <c r="AP243" i="28"/>
  <c r="AQ243" i="28"/>
  <c r="AR243" i="28"/>
  <c r="AS243" i="28"/>
  <c r="AT243" i="28"/>
  <c r="AU243" i="28"/>
  <c r="AV243" i="28"/>
  <c r="AW243" i="28"/>
  <c r="AX243" i="28"/>
  <c r="AY243" i="28"/>
  <c r="AZ243" i="28"/>
  <c r="BA243" i="28"/>
  <c r="BB243" i="28"/>
  <c r="BN243" i="28" s="1"/>
  <c r="BZ243" i="28" s="1"/>
  <c r="BC243" i="28"/>
  <c r="BD243" i="28"/>
  <c r="BE243" i="28"/>
  <c r="BF243" i="28"/>
  <c r="EL243" i="28" s="1"/>
  <c r="BG243" i="28"/>
  <c r="BH243" i="28"/>
  <c r="BI243" i="28"/>
  <c r="EO243" i="28" s="1"/>
  <c r="BJ243" i="28"/>
  <c r="BK243" i="28"/>
  <c r="BL243" i="28"/>
  <c r="BX243" i="28" s="1"/>
  <c r="CJ243" i="28" s="1"/>
  <c r="EF243" i="28" s="1"/>
  <c r="GB243" i="28" s="1"/>
  <c r="BM243" i="28"/>
  <c r="BU243" i="28"/>
  <c r="CG243" i="28" s="1"/>
  <c r="AP244" i="28"/>
  <c r="AQ244" i="28"/>
  <c r="AR244" i="28"/>
  <c r="AS244" i="28"/>
  <c r="AT244" i="28"/>
  <c r="AU244" i="28"/>
  <c r="AV244" i="28"/>
  <c r="BT244" i="28" s="1"/>
  <c r="AW244" i="28"/>
  <c r="AX244" i="28"/>
  <c r="AY244" i="28"/>
  <c r="BW244" i="28" s="1"/>
  <c r="CI244" i="28" s="1"/>
  <c r="AZ244" i="28"/>
  <c r="BA244" i="28"/>
  <c r="BB244" i="28"/>
  <c r="BC244" i="28"/>
  <c r="BO244" i="28" s="1"/>
  <c r="CA244" i="28" s="1"/>
  <c r="CY244" i="28" s="1"/>
  <c r="EU244" i="28" s="1"/>
  <c r="BD244" i="28"/>
  <c r="BE244" i="28"/>
  <c r="BF244" i="28"/>
  <c r="EL244" i="28" s="1"/>
  <c r="BG244" i="28"/>
  <c r="BH244" i="28"/>
  <c r="BI244" i="28"/>
  <c r="EO244" i="28" s="1"/>
  <c r="BJ244" i="28"/>
  <c r="BK244" i="28"/>
  <c r="BL244" i="28"/>
  <c r="ER244" i="28" s="1"/>
  <c r="BM244" i="28"/>
  <c r="AP245" i="28"/>
  <c r="AQ245" i="28"/>
  <c r="AR245" i="28"/>
  <c r="AS245" i="28"/>
  <c r="AT245" i="28"/>
  <c r="AU245" i="28"/>
  <c r="AV245" i="28"/>
  <c r="AW245" i="28"/>
  <c r="AX245" i="28"/>
  <c r="AY245" i="28"/>
  <c r="AZ245" i="28"/>
  <c r="BA245" i="28"/>
  <c r="BB245" i="28"/>
  <c r="BC245" i="28"/>
  <c r="BO245" i="28" s="1"/>
  <c r="CA245" i="28" s="1"/>
  <c r="BD245" i="28"/>
  <c r="BE245" i="28"/>
  <c r="BF245" i="28"/>
  <c r="BG245" i="28"/>
  <c r="BH245" i="28"/>
  <c r="BI245" i="28"/>
  <c r="BU245" i="28" s="1"/>
  <c r="CG245" i="28" s="1"/>
  <c r="BJ245" i="28"/>
  <c r="BK245" i="28"/>
  <c r="BL245" i="28"/>
  <c r="BX245" i="28" s="1"/>
  <c r="CJ245" i="28" s="1"/>
  <c r="DT245" i="28" s="1"/>
  <c r="FP245" i="28" s="1"/>
  <c r="BM245" i="28"/>
  <c r="AP246" i="28"/>
  <c r="AQ246" i="28"/>
  <c r="AR246" i="28"/>
  <c r="BP246" i="28" s="1"/>
  <c r="CB246" i="28" s="1"/>
  <c r="AS246" i="28"/>
  <c r="AT246" i="28"/>
  <c r="AU246" i="28"/>
  <c r="AV246" i="28"/>
  <c r="AW246" i="28"/>
  <c r="AX246" i="28"/>
  <c r="AY246" i="28"/>
  <c r="AZ246" i="28"/>
  <c r="BA246" i="28"/>
  <c r="BB246" i="28"/>
  <c r="BN246" i="28" s="1"/>
  <c r="BZ246" i="28" s="1"/>
  <c r="BC246" i="28"/>
  <c r="BD246" i="28"/>
  <c r="BE246" i="28"/>
  <c r="BF246" i="28"/>
  <c r="BG246" i="28"/>
  <c r="BH246" i="28"/>
  <c r="BI246" i="28"/>
  <c r="BJ246" i="28"/>
  <c r="BK246" i="28"/>
  <c r="BL246" i="28"/>
  <c r="BM246" i="28"/>
  <c r="BY246" i="28" s="1"/>
  <c r="CK246" i="28" s="1"/>
  <c r="AP247" i="28"/>
  <c r="BN247" i="28" s="1"/>
  <c r="AQ247" i="28"/>
  <c r="AR247" i="28"/>
  <c r="AS247" i="28"/>
  <c r="AT247" i="28"/>
  <c r="AU247" i="28"/>
  <c r="AV247" i="28"/>
  <c r="AW247" i="28"/>
  <c r="AX247" i="28"/>
  <c r="AY247" i="28"/>
  <c r="AZ247" i="28"/>
  <c r="BA247" i="28"/>
  <c r="BB247" i="28"/>
  <c r="BC247" i="28"/>
  <c r="EI247" i="28" s="1"/>
  <c r="BD247" i="28"/>
  <c r="BE247" i="28"/>
  <c r="BF247" i="28"/>
  <c r="EL247" i="28" s="1"/>
  <c r="BG247" i="28"/>
  <c r="BH247" i="28"/>
  <c r="BI247" i="28"/>
  <c r="BJ247" i="28"/>
  <c r="BK247" i="28"/>
  <c r="BL247" i="28"/>
  <c r="BM247" i="28"/>
  <c r="BO247" i="28"/>
  <c r="CA247" i="28" s="1"/>
  <c r="AP248" i="28"/>
  <c r="AQ248" i="28"/>
  <c r="AR248" i="28"/>
  <c r="AS248" i="28"/>
  <c r="AT248" i="28"/>
  <c r="AU248" i="28"/>
  <c r="AV248" i="28"/>
  <c r="AW248" i="28"/>
  <c r="AX248" i="28"/>
  <c r="AY248" i="28"/>
  <c r="AZ248" i="28"/>
  <c r="BA248" i="28"/>
  <c r="BB248" i="28"/>
  <c r="BC248" i="28"/>
  <c r="BO248" i="28" s="1"/>
  <c r="CA248" i="28" s="1"/>
  <c r="CM248" i="28" s="1"/>
  <c r="BD248" i="28"/>
  <c r="BE248" i="28"/>
  <c r="BF248" i="28"/>
  <c r="BR248" i="28" s="1"/>
  <c r="CD248" i="28" s="1"/>
  <c r="DB248" i="28" s="1"/>
  <c r="EX248" i="28" s="1"/>
  <c r="BG248" i="28"/>
  <c r="BH248" i="28"/>
  <c r="BI248" i="28"/>
  <c r="BU248" i="28" s="1"/>
  <c r="CG248" i="28" s="1"/>
  <c r="BJ248" i="28"/>
  <c r="BK248" i="28"/>
  <c r="BL248" i="28"/>
  <c r="BM248" i="28"/>
  <c r="AP249" i="28"/>
  <c r="AQ249" i="28"/>
  <c r="AR249" i="28"/>
  <c r="AS249" i="28"/>
  <c r="AT249" i="28"/>
  <c r="AU249" i="28"/>
  <c r="AV249" i="28"/>
  <c r="AW249" i="28"/>
  <c r="AX249" i="28"/>
  <c r="AY249" i="28"/>
  <c r="AZ249" i="28"/>
  <c r="BA249" i="28"/>
  <c r="BB249" i="28"/>
  <c r="BC249" i="28"/>
  <c r="BO249" i="28" s="1"/>
  <c r="CA249" i="28" s="1"/>
  <c r="BD249" i="28"/>
  <c r="BE249" i="28"/>
  <c r="BF249" i="28"/>
  <c r="BR249" i="28" s="1"/>
  <c r="CD249" i="28" s="1"/>
  <c r="DB249" i="28" s="1"/>
  <c r="EX249" i="28" s="1"/>
  <c r="BG249" i="28"/>
  <c r="BH249" i="28"/>
  <c r="BI249" i="28"/>
  <c r="BJ249" i="28"/>
  <c r="BK249" i="28"/>
  <c r="BL249" i="28"/>
  <c r="BM249" i="28"/>
  <c r="EL249" i="28"/>
  <c r="AP250" i="28"/>
  <c r="AQ250" i="28"/>
  <c r="AR250" i="28"/>
  <c r="AS250" i="28"/>
  <c r="BQ250" i="28" s="1"/>
  <c r="AT250" i="28"/>
  <c r="AU250" i="28"/>
  <c r="AV250" i="28"/>
  <c r="AW250" i="28"/>
  <c r="AX250" i="28"/>
  <c r="AY250" i="28"/>
  <c r="AZ250" i="28"/>
  <c r="BA250" i="28"/>
  <c r="BB250" i="28"/>
  <c r="BC250" i="28"/>
  <c r="BD250" i="28"/>
  <c r="BE250" i="28"/>
  <c r="BF250" i="28"/>
  <c r="BR250" i="28" s="1"/>
  <c r="CD250" i="28" s="1"/>
  <c r="BG250" i="28"/>
  <c r="BH250" i="28"/>
  <c r="BI250" i="28"/>
  <c r="BJ250" i="28"/>
  <c r="BK250" i="28"/>
  <c r="BL250" i="28"/>
  <c r="BX250" i="28" s="1"/>
  <c r="CJ250" i="28" s="1"/>
  <c r="DT250" i="28" s="1"/>
  <c r="FP250" i="28" s="1"/>
  <c r="BM250" i="28"/>
  <c r="AP251" i="28"/>
  <c r="AQ251" i="28"/>
  <c r="AR251" i="28"/>
  <c r="AS251" i="28"/>
  <c r="AT251" i="28"/>
  <c r="AU251" i="28"/>
  <c r="AV251" i="28"/>
  <c r="AW251" i="28"/>
  <c r="AX251" i="28"/>
  <c r="AY251" i="28"/>
  <c r="AZ251" i="28"/>
  <c r="BA251" i="28"/>
  <c r="BB251" i="28"/>
  <c r="BC251" i="28"/>
  <c r="BO251" i="28" s="1"/>
  <c r="CA251" i="28" s="1"/>
  <c r="BD251" i="28"/>
  <c r="BE251" i="28"/>
  <c r="BQ251" i="28" s="1"/>
  <c r="CC251" i="28" s="1"/>
  <c r="CO251" i="28" s="1"/>
  <c r="BF251" i="28"/>
  <c r="BG251" i="28"/>
  <c r="BH251" i="28"/>
  <c r="EN251" i="28" s="1"/>
  <c r="BI251" i="28"/>
  <c r="BJ251" i="28"/>
  <c r="BK251" i="28"/>
  <c r="BW251" i="28" s="1"/>
  <c r="CI251" i="28" s="1"/>
  <c r="BL251" i="28"/>
  <c r="ER251" i="28" s="1"/>
  <c r="BM251" i="28"/>
  <c r="BT251" i="28"/>
  <c r="CF251" i="28" s="1"/>
  <c r="BU251" i="28"/>
  <c r="CG251" i="28" s="1"/>
  <c r="EO251" i="28"/>
  <c r="AP252" i="28"/>
  <c r="AQ252" i="28"/>
  <c r="AR252" i="28"/>
  <c r="AS252" i="28"/>
  <c r="AT252" i="28"/>
  <c r="AU252" i="28"/>
  <c r="AV252" i="28"/>
  <c r="AW252" i="28"/>
  <c r="AX252" i="28"/>
  <c r="AY252" i="28"/>
  <c r="AZ252" i="28"/>
  <c r="BA252" i="28"/>
  <c r="BB252" i="28"/>
  <c r="BN252" i="28" s="1"/>
  <c r="BZ252" i="28" s="1"/>
  <c r="BC252" i="28"/>
  <c r="BD252" i="28"/>
  <c r="BE252" i="28"/>
  <c r="BQ252" i="28" s="1"/>
  <c r="CC252" i="28" s="1"/>
  <c r="BF252" i="28"/>
  <c r="BR252" i="28" s="1"/>
  <c r="CD252" i="28" s="1"/>
  <c r="BG252" i="28"/>
  <c r="BH252" i="28"/>
  <c r="BT252" i="28" s="1"/>
  <c r="CF252" i="28" s="1"/>
  <c r="EB252" i="28" s="1"/>
  <c r="FX252" i="28" s="1"/>
  <c r="BI252" i="28"/>
  <c r="BJ252" i="28"/>
  <c r="BK252" i="28"/>
  <c r="BL252" i="28"/>
  <c r="BM252" i="28"/>
  <c r="EK252" i="28"/>
  <c r="AP253" i="28"/>
  <c r="AQ253" i="28"/>
  <c r="AR253" i="28"/>
  <c r="AS253" i="28"/>
  <c r="AT253" i="28"/>
  <c r="AU253" i="28"/>
  <c r="BS253" i="28" s="1"/>
  <c r="AV253" i="28"/>
  <c r="AW253" i="28"/>
  <c r="AX253" i="28"/>
  <c r="AY253" i="28"/>
  <c r="AZ253" i="28"/>
  <c r="BA253" i="28"/>
  <c r="BB253" i="28"/>
  <c r="BN253" i="28" s="1"/>
  <c r="BZ253" i="28" s="1"/>
  <c r="DJ253" i="28" s="1"/>
  <c r="FF253" i="28" s="1"/>
  <c r="BC253" i="28"/>
  <c r="BD253" i="28"/>
  <c r="BE253" i="28"/>
  <c r="EK253" i="28" s="1"/>
  <c r="BF253" i="28"/>
  <c r="BG253" i="28"/>
  <c r="BH253" i="28"/>
  <c r="BI253" i="28"/>
  <c r="BJ253" i="28"/>
  <c r="BK253" i="28"/>
  <c r="BL253" i="28"/>
  <c r="BM253" i="28"/>
  <c r="BY253" i="28" s="1"/>
  <c r="CK253" i="28" s="1"/>
  <c r="DI253" i="28" s="1"/>
  <c r="FE253" i="28" s="1"/>
  <c r="BW253" i="28"/>
  <c r="CI253" i="28" s="1"/>
  <c r="EQ253" i="28"/>
  <c r="AP254" i="28"/>
  <c r="AQ254" i="28"/>
  <c r="AR254" i="28"/>
  <c r="AS254" i="28"/>
  <c r="AT254" i="28"/>
  <c r="AU254" i="28"/>
  <c r="AV254" i="28"/>
  <c r="AW254" i="28"/>
  <c r="AX254" i="28"/>
  <c r="AY254" i="28"/>
  <c r="AZ254" i="28"/>
  <c r="BA254" i="28"/>
  <c r="BB254" i="28"/>
  <c r="BC254" i="28"/>
  <c r="BO254" i="28" s="1"/>
  <c r="CA254" i="28" s="1"/>
  <c r="DW254" i="28" s="1"/>
  <c r="FS254" i="28" s="1"/>
  <c r="BD254" i="28"/>
  <c r="BE254" i="28"/>
  <c r="BF254" i="28"/>
  <c r="EL254" i="28" s="1"/>
  <c r="BG254" i="28"/>
  <c r="BH254" i="28"/>
  <c r="BI254" i="28"/>
  <c r="BJ254" i="28"/>
  <c r="BK254" i="28"/>
  <c r="BL254" i="28"/>
  <c r="BM254" i="28"/>
  <c r="BR254" i="28"/>
  <c r="CD254" i="28" s="1"/>
  <c r="BU254" i="28"/>
  <c r="CG254" i="28" s="1"/>
  <c r="DE254" i="28"/>
  <c r="FA254" i="28" s="1"/>
  <c r="EO254" i="28"/>
  <c r="AP255" i="28"/>
  <c r="AQ255" i="28"/>
  <c r="AR255" i="28"/>
  <c r="AS255" i="28"/>
  <c r="AT255" i="28"/>
  <c r="AU255" i="28"/>
  <c r="AV255" i="28"/>
  <c r="AW255" i="28"/>
  <c r="AX255" i="28"/>
  <c r="AY255" i="28"/>
  <c r="AZ255" i="28"/>
  <c r="BA255" i="28"/>
  <c r="BB255" i="28"/>
  <c r="BC255" i="28"/>
  <c r="BD255" i="28"/>
  <c r="BE255" i="28"/>
  <c r="EK255" i="28" s="1"/>
  <c r="BF255" i="28"/>
  <c r="BG255" i="28"/>
  <c r="BH255" i="28"/>
  <c r="BT255" i="28" s="1"/>
  <c r="CF255" i="28" s="1"/>
  <c r="BI255" i="28"/>
  <c r="BJ255" i="28"/>
  <c r="BV255" i="28" s="1"/>
  <c r="CH255" i="28" s="1"/>
  <c r="DF255" i="28" s="1"/>
  <c r="FB255" i="28" s="1"/>
  <c r="BK255" i="28"/>
  <c r="BL255" i="28"/>
  <c r="BM255" i="28"/>
  <c r="BN255" i="28"/>
  <c r="BZ255" i="28" s="1"/>
  <c r="DJ255" i="28" s="1"/>
  <c r="FF255" i="28" s="1"/>
  <c r="EH255" i="28"/>
  <c r="AP256" i="28"/>
  <c r="AQ256" i="28"/>
  <c r="AR256" i="28"/>
  <c r="AS256" i="28"/>
  <c r="AT256" i="28"/>
  <c r="AU256" i="28"/>
  <c r="AV256" i="28"/>
  <c r="AW256" i="28"/>
  <c r="AX256" i="28"/>
  <c r="AY256" i="28"/>
  <c r="AZ256" i="28"/>
  <c r="BA256" i="28"/>
  <c r="BB256" i="28"/>
  <c r="EH256" i="28" s="1"/>
  <c r="BC256" i="28"/>
  <c r="BD256" i="28"/>
  <c r="BE256" i="28"/>
  <c r="BQ256" i="28" s="1"/>
  <c r="CC256" i="28" s="1"/>
  <c r="DM256" i="28" s="1"/>
  <c r="FI256" i="28" s="1"/>
  <c r="BF256" i="28"/>
  <c r="BG256" i="28"/>
  <c r="BH256" i="28"/>
  <c r="EN256" i="28" s="1"/>
  <c r="BI256" i="28"/>
  <c r="BJ256" i="28"/>
  <c r="BK256" i="28"/>
  <c r="EQ256" i="28" s="1"/>
  <c r="BL256" i="28"/>
  <c r="BX256" i="28" s="1"/>
  <c r="CJ256" i="28" s="1"/>
  <c r="BM256" i="28"/>
  <c r="BT256" i="28"/>
  <c r="CF256" i="28" s="1"/>
  <c r="BW256" i="28"/>
  <c r="CI256" i="28" s="1"/>
  <c r="CU256" i="28" s="1"/>
  <c r="BY256" i="28"/>
  <c r="CK256" i="28" s="1"/>
  <c r="DI256" i="28" s="1"/>
  <c r="FE256" i="28" s="1"/>
  <c r="AP257" i="28"/>
  <c r="AQ257" i="28"/>
  <c r="AR257" i="28"/>
  <c r="AS257" i="28"/>
  <c r="AT257" i="28"/>
  <c r="AU257" i="28"/>
  <c r="AV257" i="28"/>
  <c r="AW257" i="28"/>
  <c r="AX257" i="28"/>
  <c r="AY257" i="28"/>
  <c r="AZ257" i="28"/>
  <c r="BA257" i="28"/>
  <c r="BB257" i="28"/>
  <c r="BC257" i="28"/>
  <c r="EI257" i="28" s="1"/>
  <c r="BD257" i="28"/>
  <c r="BE257" i="28"/>
  <c r="BQ257" i="28" s="1"/>
  <c r="CC257" i="28" s="1"/>
  <c r="BF257" i="28"/>
  <c r="BR257" i="28" s="1"/>
  <c r="BG257" i="28"/>
  <c r="BH257" i="28"/>
  <c r="BI257" i="28"/>
  <c r="BJ257" i="28"/>
  <c r="BK257" i="28"/>
  <c r="BL257" i="28"/>
  <c r="ER257" i="28" s="1"/>
  <c r="BM257" i="28"/>
  <c r="BO257" i="28"/>
  <c r="CA257" i="28" s="1"/>
  <c r="BU257" i="28"/>
  <c r="CG257" i="28" s="1"/>
  <c r="DE257" i="28" s="1"/>
  <c r="FA257" i="28" s="1"/>
  <c r="BX257" i="28"/>
  <c r="CJ257" i="28" s="1"/>
  <c r="DH257" i="28" s="1"/>
  <c r="FD257" i="28" s="1"/>
  <c r="CD257" i="28"/>
  <c r="CP257" i="28" s="1"/>
  <c r="EL257" i="28"/>
  <c r="EO257" i="28"/>
  <c r="AP258" i="28"/>
  <c r="AQ258" i="28"/>
  <c r="AR258" i="28"/>
  <c r="AS258" i="28"/>
  <c r="AT258" i="28"/>
  <c r="AU258" i="28"/>
  <c r="AV258" i="28"/>
  <c r="AW258" i="28"/>
  <c r="AX258" i="28"/>
  <c r="AY258" i="28"/>
  <c r="AZ258" i="28"/>
  <c r="BA258" i="28"/>
  <c r="BY258" i="28" s="1"/>
  <c r="BB258" i="28"/>
  <c r="BC258" i="28"/>
  <c r="BD258" i="28"/>
  <c r="BE258" i="28"/>
  <c r="BF258" i="28"/>
  <c r="BG258" i="28"/>
  <c r="BH258" i="28"/>
  <c r="BT258" i="28" s="1"/>
  <c r="CF258" i="28" s="1"/>
  <c r="BI258" i="28"/>
  <c r="EO258" i="28" s="1"/>
  <c r="BJ258" i="28"/>
  <c r="BK258" i="28"/>
  <c r="BW258" i="28" s="1"/>
  <c r="CI258" i="28" s="1"/>
  <c r="EE258" i="28" s="1"/>
  <c r="GA258" i="28" s="1"/>
  <c r="BL258" i="28"/>
  <c r="ER258" i="28" s="1"/>
  <c r="BM258" i="28"/>
  <c r="BR258" i="28"/>
  <c r="CD258" i="28" s="1"/>
  <c r="BU258" i="28"/>
  <c r="CG258" i="28" s="1"/>
  <c r="DE258" i="28" s="1"/>
  <c r="FA258" i="28" s="1"/>
  <c r="CS258" i="28"/>
  <c r="EC258" i="28"/>
  <c r="FY258" i="28" s="1"/>
  <c r="EL258" i="28"/>
  <c r="EN258" i="28"/>
  <c r="AP259" i="28"/>
  <c r="AQ259" i="28"/>
  <c r="AR259" i="28"/>
  <c r="AS259" i="28"/>
  <c r="AT259" i="28"/>
  <c r="AU259" i="28"/>
  <c r="AV259" i="28"/>
  <c r="AW259" i="28"/>
  <c r="AX259" i="28"/>
  <c r="AY259" i="28"/>
  <c r="AZ259" i="28"/>
  <c r="BA259" i="28"/>
  <c r="BB259" i="28"/>
  <c r="BC259" i="28"/>
  <c r="BO259" i="28" s="1"/>
  <c r="CA259" i="28" s="1"/>
  <c r="CY259" i="28" s="1"/>
  <c r="EU259" i="28" s="1"/>
  <c r="BD259" i="28"/>
  <c r="BE259" i="28"/>
  <c r="BF259" i="28"/>
  <c r="BR259" i="28" s="1"/>
  <c r="CD259" i="28" s="1"/>
  <c r="DN259" i="28" s="1"/>
  <c r="FJ259" i="28" s="1"/>
  <c r="BG259" i="28"/>
  <c r="BH259" i="28"/>
  <c r="BT259" i="28" s="1"/>
  <c r="CF259" i="28" s="1"/>
  <c r="DP259" i="28" s="1"/>
  <c r="FL259" i="28" s="1"/>
  <c r="BI259" i="28"/>
  <c r="BJ259" i="28"/>
  <c r="BK259" i="28"/>
  <c r="BW259" i="28" s="1"/>
  <c r="CI259" i="28" s="1"/>
  <c r="EE259" i="28" s="1"/>
  <c r="GA259" i="28" s="1"/>
  <c r="BL259" i="28"/>
  <c r="ER259" i="28" s="1"/>
  <c r="BM259" i="28"/>
  <c r="BX259" i="28"/>
  <c r="CJ259" i="28" s="1"/>
  <c r="DS259" i="28"/>
  <c r="FO259" i="28" s="1"/>
  <c r="AP260" i="28"/>
  <c r="AQ260" i="28"/>
  <c r="AR260" i="28"/>
  <c r="AS260" i="28"/>
  <c r="AT260" i="28"/>
  <c r="AU260" i="28"/>
  <c r="AV260" i="28"/>
  <c r="AW260" i="28"/>
  <c r="AX260" i="28"/>
  <c r="AY260" i="28"/>
  <c r="AZ260" i="28"/>
  <c r="BA260" i="28"/>
  <c r="BB260" i="28"/>
  <c r="BC260" i="28"/>
  <c r="BD260" i="28"/>
  <c r="BE260" i="28"/>
  <c r="EK260" i="28" s="1"/>
  <c r="BF260" i="28"/>
  <c r="EL260" i="28" s="1"/>
  <c r="BG260" i="28"/>
  <c r="BS260" i="28" s="1"/>
  <c r="BH260" i="28"/>
  <c r="BI260" i="28"/>
  <c r="BJ260" i="28"/>
  <c r="BK260" i="28"/>
  <c r="BW260" i="28" s="1"/>
  <c r="CI260" i="28" s="1"/>
  <c r="BL260" i="28"/>
  <c r="BX260" i="28" s="1"/>
  <c r="CJ260" i="28" s="1"/>
  <c r="DH260" i="28" s="1"/>
  <c r="FD260" i="28" s="1"/>
  <c r="BM260" i="28"/>
  <c r="BY260" i="28" s="1"/>
  <c r="CK260" i="28" s="1"/>
  <c r="BQ260" i="28"/>
  <c r="CC260" i="28" s="1"/>
  <c r="BR260" i="28"/>
  <c r="CD260" i="28" s="1"/>
  <c r="DN260" i="28" s="1"/>
  <c r="FJ260" i="28" s="1"/>
  <c r="AP261" i="28"/>
  <c r="AQ261" i="28"/>
  <c r="AR261" i="28"/>
  <c r="AS261" i="28"/>
  <c r="AT261" i="28"/>
  <c r="AU261" i="28"/>
  <c r="AV261" i="28"/>
  <c r="AW261" i="28"/>
  <c r="AX261" i="28"/>
  <c r="AY261" i="28"/>
  <c r="AZ261" i="28"/>
  <c r="BA261" i="28"/>
  <c r="BB261" i="28"/>
  <c r="EH261" i="28" s="1"/>
  <c r="BC261" i="28"/>
  <c r="EI261" i="28" s="1"/>
  <c r="BD261" i="28"/>
  <c r="BE261" i="28"/>
  <c r="BQ261" i="28" s="1"/>
  <c r="CC261" i="28" s="1"/>
  <c r="BF261" i="28"/>
  <c r="EL261" i="28" s="1"/>
  <c r="BG261" i="28"/>
  <c r="BH261" i="28"/>
  <c r="BI261" i="28"/>
  <c r="EO261" i="28" s="1"/>
  <c r="BJ261" i="28"/>
  <c r="BK261" i="28"/>
  <c r="EQ261" i="28" s="1"/>
  <c r="BL261" i="28"/>
  <c r="BM261" i="28"/>
  <c r="BN261" i="28"/>
  <c r="BZ261" i="28" s="1"/>
  <c r="BO261" i="28"/>
  <c r="CA261" i="28" s="1"/>
  <c r="AP262" i="28"/>
  <c r="AQ262" i="28"/>
  <c r="AR262" i="28"/>
  <c r="AS262" i="28"/>
  <c r="AT262" i="28"/>
  <c r="AU262" i="28"/>
  <c r="AV262" i="28"/>
  <c r="AW262" i="28"/>
  <c r="AX262" i="28"/>
  <c r="AY262" i="28"/>
  <c r="AZ262" i="28"/>
  <c r="BA262" i="28"/>
  <c r="BB262" i="28"/>
  <c r="BN262" i="28" s="1"/>
  <c r="BZ262" i="28" s="1"/>
  <c r="BC262" i="28"/>
  <c r="BD262" i="28"/>
  <c r="BP262" i="28" s="1"/>
  <c r="CB262" i="28" s="1"/>
  <c r="CZ262" i="28" s="1"/>
  <c r="EV262" i="28" s="1"/>
  <c r="BE262" i="28"/>
  <c r="BF262" i="28"/>
  <c r="BG262" i="28"/>
  <c r="BH262" i="28"/>
  <c r="BI262" i="28"/>
  <c r="BU262" i="28" s="1"/>
  <c r="CG262" i="28" s="1"/>
  <c r="BJ262" i="28"/>
  <c r="BK262" i="28"/>
  <c r="BL262" i="28"/>
  <c r="BX262" i="28" s="1"/>
  <c r="CJ262" i="28" s="1"/>
  <c r="BM262" i="28"/>
  <c r="ER262" i="28"/>
  <c r="AP263" i="28"/>
  <c r="AQ263" i="28"/>
  <c r="AR263" i="28"/>
  <c r="AS263" i="28"/>
  <c r="AT263" i="28"/>
  <c r="AU263" i="28"/>
  <c r="AV263" i="28"/>
  <c r="AW263" i="28"/>
  <c r="AX263" i="28"/>
  <c r="AY263" i="28"/>
  <c r="AZ263" i="28"/>
  <c r="BA263" i="28"/>
  <c r="BB263" i="28"/>
  <c r="BC263" i="28"/>
  <c r="EI263" i="28" s="1"/>
  <c r="BD263" i="28"/>
  <c r="BE263" i="28"/>
  <c r="BF263" i="28"/>
  <c r="BR263" i="28" s="1"/>
  <c r="CD263" i="28" s="1"/>
  <c r="DN263" i="28" s="1"/>
  <c r="FJ263" i="28" s="1"/>
  <c r="BG263" i="28"/>
  <c r="BH263" i="28"/>
  <c r="BI263" i="28"/>
  <c r="BU263" i="28" s="1"/>
  <c r="CG263" i="28" s="1"/>
  <c r="BJ263" i="28"/>
  <c r="BK263" i="28"/>
  <c r="BL263" i="28"/>
  <c r="BX263" i="28" s="1"/>
  <c r="CJ263" i="28" s="1"/>
  <c r="BM263" i="28"/>
  <c r="BO263" i="28"/>
  <c r="CA263" i="28" s="1"/>
  <c r="ER263" i="28"/>
  <c r="AP264" i="28"/>
  <c r="AQ264" i="28"/>
  <c r="AR264" i="28"/>
  <c r="AS264" i="28"/>
  <c r="AT264" i="28"/>
  <c r="AU264" i="28"/>
  <c r="AV264" i="28"/>
  <c r="AW264" i="28"/>
  <c r="AX264" i="28"/>
  <c r="AY264" i="28"/>
  <c r="AZ264" i="28"/>
  <c r="BA264" i="28"/>
  <c r="BB264" i="28"/>
  <c r="BN264" i="28" s="1"/>
  <c r="BZ264" i="28" s="1"/>
  <c r="BC264" i="28"/>
  <c r="EI264" i="28" s="1"/>
  <c r="BD264" i="28"/>
  <c r="BE264" i="28"/>
  <c r="BQ264" i="28" s="1"/>
  <c r="CC264" i="28" s="1"/>
  <c r="BF264" i="28"/>
  <c r="BG264" i="28"/>
  <c r="BS264" i="28" s="1"/>
  <c r="CE264" i="28" s="1"/>
  <c r="BH264" i="28"/>
  <c r="EN264" i="28" s="1"/>
  <c r="BI264" i="28"/>
  <c r="BU264" i="28" s="1"/>
  <c r="CG264" i="28" s="1"/>
  <c r="BJ264" i="28"/>
  <c r="BK264" i="28"/>
  <c r="BL264" i="28"/>
  <c r="BX264" i="28" s="1"/>
  <c r="CJ264" i="28" s="1"/>
  <c r="BM264" i="28"/>
  <c r="EK264" i="28"/>
  <c r="AP265" i="28"/>
  <c r="AQ265" i="28"/>
  <c r="AR265" i="28"/>
  <c r="AS265" i="28"/>
  <c r="AT265" i="28"/>
  <c r="AU265" i="28"/>
  <c r="AV265" i="28"/>
  <c r="AW265" i="28"/>
  <c r="AX265" i="28"/>
  <c r="AY265" i="28"/>
  <c r="AZ265" i="28"/>
  <c r="BA265" i="28"/>
  <c r="BB265" i="28"/>
  <c r="BN265" i="28" s="1"/>
  <c r="BZ265" i="28" s="1"/>
  <c r="BC265" i="28"/>
  <c r="BD265" i="28"/>
  <c r="BE265" i="28"/>
  <c r="EK265" i="28" s="1"/>
  <c r="BF265" i="28"/>
  <c r="BR265" i="28" s="1"/>
  <c r="CD265" i="28" s="1"/>
  <c r="BG265" i="28"/>
  <c r="BH265" i="28"/>
  <c r="EN265" i="28" s="1"/>
  <c r="BI265" i="28"/>
  <c r="EO265" i="28" s="1"/>
  <c r="BJ265" i="28"/>
  <c r="BV265" i="28" s="1"/>
  <c r="CH265" i="28" s="1"/>
  <c r="ED265" i="28" s="1"/>
  <c r="FZ265" i="28" s="1"/>
  <c r="BK265" i="28"/>
  <c r="EQ265" i="28" s="1"/>
  <c r="BL265" i="28"/>
  <c r="ER265" i="28" s="1"/>
  <c r="BM265" i="28"/>
  <c r="BX265" i="28"/>
  <c r="CJ265" i="28" s="1"/>
  <c r="BY265" i="28"/>
  <c r="CK265" i="28" s="1"/>
  <c r="DI265" i="28" s="1"/>
  <c r="FE265" i="28" s="1"/>
  <c r="EH265" i="28"/>
  <c r="AP266" i="28"/>
  <c r="AQ266" i="28"/>
  <c r="AR266" i="28"/>
  <c r="AS266" i="28"/>
  <c r="AT266" i="28"/>
  <c r="AU266" i="28"/>
  <c r="AV266" i="28"/>
  <c r="AW266" i="28"/>
  <c r="AX266" i="28"/>
  <c r="AY266" i="28"/>
  <c r="AZ266" i="28"/>
  <c r="BA266" i="28"/>
  <c r="BB266" i="28"/>
  <c r="BN266" i="28" s="1"/>
  <c r="BZ266" i="28" s="1"/>
  <c r="DJ266" i="28" s="1"/>
  <c r="FF266" i="28" s="1"/>
  <c r="BC266" i="28"/>
  <c r="BD266" i="28"/>
  <c r="BE266" i="28"/>
  <c r="EK266" i="28" s="1"/>
  <c r="BF266" i="28"/>
  <c r="EL266" i="28" s="1"/>
  <c r="BG266" i="28"/>
  <c r="BH266" i="28"/>
  <c r="BI266" i="28"/>
  <c r="BU266" i="28" s="1"/>
  <c r="CG266" i="28" s="1"/>
  <c r="BJ266" i="28"/>
  <c r="BK266" i="28"/>
  <c r="BL266" i="28"/>
  <c r="ER266" i="28" s="1"/>
  <c r="BM266" i="28"/>
  <c r="BR266" i="28"/>
  <c r="CD266" i="28" s="1"/>
  <c r="CP266" i="28" s="1"/>
  <c r="BX266" i="28"/>
  <c r="CJ266" i="28" s="1"/>
  <c r="DB266" i="28"/>
  <c r="EX266" i="28" s="1"/>
  <c r="EO266" i="28"/>
  <c r="AP267" i="28"/>
  <c r="AQ267" i="28"/>
  <c r="AR267" i="28"/>
  <c r="AS267" i="28"/>
  <c r="AT267" i="28"/>
  <c r="AU267" i="28"/>
  <c r="AV267" i="28"/>
  <c r="AW267" i="28"/>
  <c r="AX267" i="28"/>
  <c r="AY267" i="28"/>
  <c r="AZ267" i="28"/>
  <c r="BA267" i="28"/>
  <c r="BB267" i="28"/>
  <c r="BN267" i="28" s="1"/>
  <c r="BZ267" i="28" s="1"/>
  <c r="BC267" i="28"/>
  <c r="BD267" i="28"/>
  <c r="BE267" i="28"/>
  <c r="EK267" i="28" s="1"/>
  <c r="BF267" i="28"/>
  <c r="BG267" i="28"/>
  <c r="BH267" i="28"/>
  <c r="EN267" i="28" s="1"/>
  <c r="BI267" i="28"/>
  <c r="BJ267" i="28"/>
  <c r="BK267" i="28"/>
  <c r="BL267" i="28"/>
  <c r="BX267" i="28" s="1"/>
  <c r="CJ267" i="28" s="1"/>
  <c r="BM267" i="28"/>
  <c r="BY267" i="28" s="1"/>
  <c r="CK267" i="28" s="1"/>
  <c r="AP268" i="28"/>
  <c r="AQ268" i="28"/>
  <c r="AR268" i="28"/>
  <c r="AS268" i="28"/>
  <c r="AT268" i="28"/>
  <c r="AU268" i="28"/>
  <c r="AV268" i="28"/>
  <c r="AW268" i="28"/>
  <c r="AX268" i="28"/>
  <c r="AY268" i="28"/>
  <c r="AZ268" i="28"/>
  <c r="BA268" i="28"/>
  <c r="BB268" i="28"/>
  <c r="BC268" i="28"/>
  <c r="BD268" i="28"/>
  <c r="BE268" i="28"/>
  <c r="BF268" i="28"/>
  <c r="BR268" i="28" s="1"/>
  <c r="CD268" i="28" s="1"/>
  <c r="BG268" i="28"/>
  <c r="BH268" i="28"/>
  <c r="BI268" i="28"/>
  <c r="BJ268" i="28"/>
  <c r="BK268" i="28"/>
  <c r="BW268" i="28" s="1"/>
  <c r="CI268" i="28" s="1"/>
  <c r="BL268" i="28"/>
  <c r="BM268" i="28"/>
  <c r="CP268" i="28"/>
  <c r="EQ268" i="28"/>
  <c r="AP269" i="28"/>
  <c r="AQ269" i="28"/>
  <c r="AR269" i="28"/>
  <c r="AS269" i="28"/>
  <c r="AT269" i="28"/>
  <c r="AU269" i="28"/>
  <c r="AV269" i="28"/>
  <c r="AW269" i="28"/>
  <c r="AX269" i="28"/>
  <c r="AY269" i="28"/>
  <c r="AZ269" i="28"/>
  <c r="BA269" i="28"/>
  <c r="BB269" i="28"/>
  <c r="BN269" i="28" s="1"/>
  <c r="BZ269" i="28" s="1"/>
  <c r="DV269" i="28" s="1"/>
  <c r="FR269" i="28" s="1"/>
  <c r="BC269" i="28"/>
  <c r="EI269" i="28" s="1"/>
  <c r="BD269" i="28"/>
  <c r="BE269" i="28"/>
  <c r="BQ269" i="28" s="1"/>
  <c r="CC269" i="28" s="1"/>
  <c r="BF269" i="28"/>
  <c r="EL269" i="28" s="1"/>
  <c r="BG269" i="28"/>
  <c r="BH269" i="28"/>
  <c r="BI269" i="28"/>
  <c r="EO269" i="28" s="1"/>
  <c r="BJ269" i="28"/>
  <c r="BK269" i="28"/>
  <c r="BW269" i="28" s="1"/>
  <c r="CI269" i="28" s="1"/>
  <c r="BL269" i="28"/>
  <c r="BM269" i="28"/>
  <c r="EH269" i="28"/>
  <c r="EK269" i="28"/>
  <c r="AP270" i="28"/>
  <c r="AQ270" i="28"/>
  <c r="AR270" i="28"/>
  <c r="AS270" i="28"/>
  <c r="AT270" i="28"/>
  <c r="AU270" i="28"/>
  <c r="AV270" i="28"/>
  <c r="AW270" i="28"/>
  <c r="AX270" i="28"/>
  <c r="AY270" i="28"/>
  <c r="AZ270" i="28"/>
  <c r="BA270" i="28"/>
  <c r="BB270" i="28"/>
  <c r="BC270" i="28"/>
  <c r="BD270" i="28"/>
  <c r="BE270" i="28"/>
  <c r="BQ270" i="28" s="1"/>
  <c r="CC270" i="28" s="1"/>
  <c r="BF270" i="28"/>
  <c r="BG270" i="28"/>
  <c r="BH270" i="28"/>
  <c r="BI270" i="28"/>
  <c r="BJ270" i="28"/>
  <c r="BK270" i="28"/>
  <c r="BW270" i="28" s="1"/>
  <c r="CI270" i="28" s="1"/>
  <c r="EE270" i="28" s="1"/>
  <c r="GA270" i="28" s="1"/>
  <c r="BL270" i="28"/>
  <c r="BM270" i="28"/>
  <c r="AP271" i="28"/>
  <c r="AQ271" i="28"/>
  <c r="AR271" i="28"/>
  <c r="AS271" i="28"/>
  <c r="AT271" i="28"/>
  <c r="AU271" i="28"/>
  <c r="AV271" i="28"/>
  <c r="AW271" i="28"/>
  <c r="AX271" i="28"/>
  <c r="AY271" i="28"/>
  <c r="AZ271" i="28"/>
  <c r="BA271" i="28"/>
  <c r="BB271" i="28"/>
  <c r="BN271" i="28" s="1"/>
  <c r="BZ271" i="28" s="1"/>
  <c r="DJ271" i="28" s="1"/>
  <c r="FF271" i="28" s="1"/>
  <c r="BC271" i="28"/>
  <c r="BD271" i="28"/>
  <c r="BE271" i="28"/>
  <c r="BQ271" i="28" s="1"/>
  <c r="CC271" i="28" s="1"/>
  <c r="DA271" i="28" s="1"/>
  <c r="EW271" i="28" s="1"/>
  <c r="BF271" i="28"/>
  <c r="BG271" i="28"/>
  <c r="BH271" i="28"/>
  <c r="EN271" i="28" s="1"/>
  <c r="BI271" i="28"/>
  <c r="BJ271" i="28"/>
  <c r="BK271" i="28"/>
  <c r="EQ271" i="28" s="1"/>
  <c r="BL271" i="28"/>
  <c r="BM271" i="28"/>
  <c r="AP272" i="28"/>
  <c r="AQ272" i="28"/>
  <c r="AR272" i="28"/>
  <c r="AS272" i="28"/>
  <c r="AT272" i="28"/>
  <c r="AU272" i="28"/>
  <c r="AV272" i="28"/>
  <c r="AW272" i="28"/>
  <c r="AX272" i="28"/>
  <c r="AY272" i="28"/>
  <c r="AZ272" i="28"/>
  <c r="BA272" i="28"/>
  <c r="BB272" i="28"/>
  <c r="BN272" i="28" s="1"/>
  <c r="BZ272" i="28" s="1"/>
  <c r="CL272" i="28" s="1"/>
  <c r="BC272" i="28"/>
  <c r="BD272" i="28"/>
  <c r="BE272" i="28"/>
  <c r="EK272" i="28" s="1"/>
  <c r="BF272" i="28"/>
  <c r="BG272" i="28"/>
  <c r="BH272" i="28"/>
  <c r="EN272" i="28" s="1"/>
  <c r="BI272" i="28"/>
  <c r="BJ272" i="28"/>
  <c r="BK272" i="28"/>
  <c r="EQ272" i="28" s="1"/>
  <c r="BL272" i="28"/>
  <c r="BM272" i="28"/>
  <c r="AP273" i="28"/>
  <c r="AQ273" i="28"/>
  <c r="AR273" i="28"/>
  <c r="AS273" i="28"/>
  <c r="AT273" i="28"/>
  <c r="AU273" i="28"/>
  <c r="AV273" i="28"/>
  <c r="AW273" i="28"/>
  <c r="BU273" i="28" s="1"/>
  <c r="AX273" i="28"/>
  <c r="AY273" i="28"/>
  <c r="AZ273" i="28"/>
  <c r="BA273" i="28"/>
  <c r="BB273" i="28"/>
  <c r="EH273" i="28" s="1"/>
  <c r="BC273" i="28"/>
  <c r="BD273" i="28"/>
  <c r="BE273" i="28"/>
  <c r="BQ273" i="28" s="1"/>
  <c r="CC273" i="28" s="1"/>
  <c r="BF273" i="28"/>
  <c r="BG273" i="28"/>
  <c r="BH273" i="28"/>
  <c r="BI273" i="28"/>
  <c r="BJ273" i="28"/>
  <c r="BK273" i="28"/>
  <c r="BL273" i="28"/>
  <c r="BM273" i="28"/>
  <c r="AP274" i="28"/>
  <c r="AQ274" i="28"/>
  <c r="AR274" i="28"/>
  <c r="AS274" i="28"/>
  <c r="AT274" i="28"/>
  <c r="BR274" i="28" s="1"/>
  <c r="AU274" i="28"/>
  <c r="AV274" i="28"/>
  <c r="AW274" i="28"/>
  <c r="AX274" i="28"/>
  <c r="AY274" i="28"/>
  <c r="AZ274" i="28"/>
  <c r="BA274" i="28"/>
  <c r="BB274" i="28"/>
  <c r="BC274" i="28"/>
  <c r="BD274" i="28"/>
  <c r="BE274" i="28"/>
  <c r="EK274" i="28" s="1"/>
  <c r="BF274" i="28"/>
  <c r="BG274" i="28"/>
  <c r="BH274" i="28"/>
  <c r="BT274" i="28" s="1"/>
  <c r="CF274" i="28" s="1"/>
  <c r="EB274" i="28" s="1"/>
  <c r="FX274" i="28" s="1"/>
  <c r="BI274" i="28"/>
  <c r="BJ274" i="28"/>
  <c r="BK274" i="28"/>
  <c r="BW274" i="28" s="1"/>
  <c r="CI274" i="28" s="1"/>
  <c r="BL274" i="28"/>
  <c r="BX274" i="28" s="1"/>
  <c r="BM274" i="28"/>
  <c r="AP275" i="28"/>
  <c r="AQ275" i="28"/>
  <c r="AR275" i="28"/>
  <c r="AS275" i="28"/>
  <c r="AT275" i="28"/>
  <c r="AU275" i="28"/>
  <c r="BS275" i="28" s="1"/>
  <c r="AV275" i="28"/>
  <c r="AW275" i="28"/>
  <c r="AX275" i="28"/>
  <c r="AY275" i="28"/>
  <c r="AZ275" i="28"/>
  <c r="BA275" i="28"/>
  <c r="BB275" i="28"/>
  <c r="BN275" i="28" s="1"/>
  <c r="BZ275" i="28" s="1"/>
  <c r="BC275" i="28"/>
  <c r="BD275" i="28"/>
  <c r="BP275" i="28" s="1"/>
  <c r="CB275" i="28" s="1"/>
  <c r="BE275" i="28"/>
  <c r="BF275" i="28"/>
  <c r="BR275" i="28" s="1"/>
  <c r="CD275" i="28" s="1"/>
  <c r="DN275" i="28" s="1"/>
  <c r="FJ275" i="28" s="1"/>
  <c r="BG275" i="28"/>
  <c r="BH275" i="28"/>
  <c r="EN275" i="28" s="1"/>
  <c r="BI275" i="28"/>
  <c r="BJ275" i="28"/>
  <c r="BV275" i="28" s="1"/>
  <c r="BK275" i="28"/>
  <c r="BL275" i="28"/>
  <c r="BM275" i="28"/>
  <c r="BT275" i="28"/>
  <c r="CF275" i="28" s="1"/>
  <c r="AP276" i="28"/>
  <c r="AQ276" i="28"/>
  <c r="AR276" i="28"/>
  <c r="AS276" i="28"/>
  <c r="AT276" i="28"/>
  <c r="AU276" i="28"/>
  <c r="AV276" i="28"/>
  <c r="AW276" i="28"/>
  <c r="AX276" i="28"/>
  <c r="AY276" i="28"/>
  <c r="AZ276" i="28"/>
  <c r="BA276" i="28"/>
  <c r="BB276" i="28"/>
  <c r="BN276" i="28" s="1"/>
  <c r="BZ276" i="28" s="1"/>
  <c r="BC276" i="28"/>
  <c r="BD276" i="28"/>
  <c r="BE276" i="28"/>
  <c r="BQ276" i="28" s="1"/>
  <c r="CC276" i="28" s="1"/>
  <c r="DA276" i="28" s="1"/>
  <c r="EW276" i="28" s="1"/>
  <c r="BF276" i="28"/>
  <c r="BG276" i="28"/>
  <c r="BH276" i="28"/>
  <c r="BT276" i="28" s="1"/>
  <c r="CF276" i="28" s="1"/>
  <c r="BI276" i="28"/>
  <c r="BJ276" i="28"/>
  <c r="BK276" i="28"/>
  <c r="BW276" i="28" s="1"/>
  <c r="CI276" i="28" s="1"/>
  <c r="BL276" i="28"/>
  <c r="BM276" i="28"/>
  <c r="AP277" i="28"/>
  <c r="AQ277" i="28"/>
  <c r="BO277" i="28" s="1"/>
  <c r="CA277" i="28" s="1"/>
  <c r="AR277" i="28"/>
  <c r="AS277" i="28"/>
  <c r="AT277" i="28"/>
  <c r="AU277" i="28"/>
  <c r="AV277" i="28"/>
  <c r="AW277" i="28"/>
  <c r="AX277" i="28"/>
  <c r="AY277" i="28"/>
  <c r="AZ277" i="28"/>
  <c r="BA277" i="28"/>
  <c r="BB277" i="28"/>
  <c r="BN277" i="28" s="1"/>
  <c r="BZ277" i="28" s="1"/>
  <c r="DJ277" i="28" s="1"/>
  <c r="FF277" i="28" s="1"/>
  <c r="BC277" i="28"/>
  <c r="BD277" i="28"/>
  <c r="BE277" i="28"/>
  <c r="BF277" i="28"/>
  <c r="BG277" i="28"/>
  <c r="BH277" i="28"/>
  <c r="EN277" i="28" s="1"/>
  <c r="BI277" i="28"/>
  <c r="BJ277" i="28"/>
  <c r="BK277" i="28"/>
  <c r="BL277" i="28"/>
  <c r="BM277" i="28"/>
  <c r="EH277" i="28"/>
  <c r="AP278" i="28"/>
  <c r="AQ278" i="28"/>
  <c r="AR278" i="28"/>
  <c r="AS278" i="28"/>
  <c r="AT278" i="28"/>
  <c r="AU278" i="28"/>
  <c r="AV278" i="28"/>
  <c r="AW278" i="28"/>
  <c r="AX278" i="28"/>
  <c r="AY278" i="28"/>
  <c r="AZ278" i="28"/>
  <c r="BA278" i="28"/>
  <c r="BB278" i="28"/>
  <c r="BC278" i="28"/>
  <c r="BD278" i="28"/>
  <c r="BE278" i="28"/>
  <c r="BQ278" i="28" s="1"/>
  <c r="CC278" i="28" s="1"/>
  <c r="DY278" i="28" s="1"/>
  <c r="FU278" i="28" s="1"/>
  <c r="BF278" i="28"/>
  <c r="BR278" i="28" s="1"/>
  <c r="CD278" i="28" s="1"/>
  <c r="BG278" i="28"/>
  <c r="BH278" i="28"/>
  <c r="BI278" i="28"/>
  <c r="BJ278" i="28"/>
  <c r="BK278" i="28"/>
  <c r="BW278" i="28" s="1"/>
  <c r="CI278" i="28" s="1"/>
  <c r="EE278" i="28" s="1"/>
  <c r="GA278" i="28" s="1"/>
  <c r="BL278" i="28"/>
  <c r="BM278" i="28"/>
  <c r="BT278" i="28"/>
  <c r="CF278" i="28" s="1"/>
  <c r="DP278" i="28" s="1"/>
  <c r="FL278" i="28" s="1"/>
  <c r="EN278" i="28"/>
  <c r="AP279" i="28"/>
  <c r="AQ279" i="28"/>
  <c r="AR279" i="28"/>
  <c r="AS279" i="28"/>
  <c r="AT279" i="28"/>
  <c r="AU279" i="28"/>
  <c r="AV279" i="28"/>
  <c r="AW279" i="28"/>
  <c r="AX279" i="28"/>
  <c r="AY279" i="28"/>
  <c r="AZ279" i="28"/>
  <c r="BA279" i="28"/>
  <c r="BB279" i="28"/>
  <c r="EH279" i="28" s="1"/>
  <c r="BC279" i="28"/>
  <c r="BD279" i="28"/>
  <c r="BE279" i="28"/>
  <c r="BF279" i="28"/>
  <c r="BG279" i="28"/>
  <c r="BH279" i="28"/>
  <c r="BI279" i="28"/>
  <c r="BU279" i="28" s="1"/>
  <c r="BJ279" i="28"/>
  <c r="BK279" i="28"/>
  <c r="BL279" i="28"/>
  <c r="BM279" i="28"/>
  <c r="BN279" i="28"/>
  <c r="BZ279" i="28" s="1"/>
  <c r="BS279" i="28"/>
  <c r="AP280" i="28"/>
  <c r="AQ280" i="28"/>
  <c r="AR280" i="28"/>
  <c r="AS280" i="28"/>
  <c r="AT280" i="28"/>
  <c r="AU280" i="28"/>
  <c r="BS280" i="28" s="1"/>
  <c r="EM280" i="28" s="1"/>
  <c r="AV280" i="28"/>
  <c r="AW280" i="28"/>
  <c r="AX280" i="28"/>
  <c r="AY280" i="28"/>
  <c r="AZ280" i="28"/>
  <c r="BA280" i="28"/>
  <c r="BB280" i="28"/>
  <c r="BN280" i="28" s="1"/>
  <c r="BZ280" i="28" s="1"/>
  <c r="BC280" i="28"/>
  <c r="BD280" i="28"/>
  <c r="BE280" i="28"/>
  <c r="BQ280" i="28" s="1"/>
  <c r="CC280" i="28" s="1"/>
  <c r="BF280" i="28"/>
  <c r="BR280" i="28" s="1"/>
  <c r="EL280" i="28" s="1"/>
  <c r="BG280" i="28"/>
  <c r="BH280" i="28"/>
  <c r="EN280" i="28" s="1"/>
  <c r="BI280" i="28"/>
  <c r="BJ280" i="28"/>
  <c r="BK280" i="28"/>
  <c r="BW280" i="28" s="1"/>
  <c r="CI280" i="28" s="1"/>
  <c r="CU280" i="28" s="1"/>
  <c r="BL280" i="28"/>
  <c r="BM280" i="28"/>
  <c r="AP281" i="28"/>
  <c r="AQ281" i="28"/>
  <c r="AR281" i="28"/>
  <c r="BP281" i="28" s="1"/>
  <c r="CB281" i="28" s="1"/>
  <c r="AS281" i="28"/>
  <c r="AT281" i="28"/>
  <c r="AU281" i="28"/>
  <c r="AV281" i="28"/>
  <c r="AW281" i="28"/>
  <c r="AX281" i="28"/>
  <c r="AY281" i="28"/>
  <c r="AZ281" i="28"/>
  <c r="BA281" i="28"/>
  <c r="BB281" i="28"/>
  <c r="EH281" i="28" s="1"/>
  <c r="BC281" i="28"/>
  <c r="BD281" i="28"/>
  <c r="BE281" i="28"/>
  <c r="EK281" i="28" s="1"/>
  <c r="BF281" i="28"/>
  <c r="BG281" i="28"/>
  <c r="BH281" i="28"/>
  <c r="EN281" i="28" s="1"/>
  <c r="BI281" i="28"/>
  <c r="BJ281" i="28"/>
  <c r="BK281" i="28"/>
  <c r="BL281" i="28"/>
  <c r="BX281" i="28" s="1"/>
  <c r="BM281" i="28"/>
  <c r="BN281" i="28"/>
  <c r="BZ281" i="28" s="1"/>
  <c r="BT281" i="28"/>
  <c r="CF281" i="28" s="1"/>
  <c r="BY281" i="28"/>
  <c r="AP282" i="28"/>
  <c r="AQ282" i="28"/>
  <c r="AR282" i="28"/>
  <c r="AS282" i="28"/>
  <c r="AT282" i="28"/>
  <c r="AU282" i="28"/>
  <c r="AV282" i="28"/>
  <c r="AW282" i="28"/>
  <c r="AX282" i="28"/>
  <c r="AY282" i="28"/>
  <c r="AZ282" i="28"/>
  <c r="BA282" i="28"/>
  <c r="BB282" i="28"/>
  <c r="BC282" i="28"/>
  <c r="BO282" i="28" s="1"/>
  <c r="CA282" i="28" s="1"/>
  <c r="CY282" i="28" s="1"/>
  <c r="EU282" i="28" s="1"/>
  <c r="BD282" i="28"/>
  <c r="BE282" i="28"/>
  <c r="BF282" i="28"/>
  <c r="BR282" i="28" s="1"/>
  <c r="CD282" i="28" s="1"/>
  <c r="BG282" i="28"/>
  <c r="BH282" i="28"/>
  <c r="BI282" i="28"/>
  <c r="BU282" i="28" s="1"/>
  <c r="BJ282" i="28"/>
  <c r="BV282" i="28" s="1"/>
  <c r="CH282" i="28" s="1"/>
  <c r="BK282" i="28"/>
  <c r="BL282" i="28"/>
  <c r="BM282" i="28"/>
  <c r="CG282" i="28"/>
  <c r="CS282" i="28" s="1"/>
  <c r="EO282" i="28"/>
  <c r="AP283" i="28"/>
  <c r="AQ283" i="28"/>
  <c r="AR283" i="28"/>
  <c r="AS283" i="28"/>
  <c r="AT283" i="28"/>
  <c r="AU283" i="28"/>
  <c r="AV283" i="28"/>
  <c r="AW283" i="28"/>
  <c r="AX283" i="28"/>
  <c r="AY283" i="28"/>
  <c r="AZ283" i="28"/>
  <c r="BA283" i="28"/>
  <c r="BB283" i="28"/>
  <c r="BC283" i="28"/>
  <c r="BD283" i="28"/>
  <c r="BP283" i="28" s="1"/>
  <c r="BE283" i="28"/>
  <c r="BF283" i="28"/>
  <c r="BG283" i="28"/>
  <c r="BH283" i="28"/>
  <c r="BI283" i="28"/>
  <c r="BJ283" i="28"/>
  <c r="BK283" i="28"/>
  <c r="BL283" i="28"/>
  <c r="BM283" i="28"/>
  <c r="AP284" i="28"/>
  <c r="AQ284" i="28"/>
  <c r="AR284" i="28"/>
  <c r="AS284" i="28"/>
  <c r="AT284" i="28"/>
  <c r="AU284" i="28"/>
  <c r="AV284" i="28"/>
  <c r="AW284" i="28"/>
  <c r="AX284" i="28"/>
  <c r="AY284" i="28"/>
  <c r="AZ284" i="28"/>
  <c r="BA284" i="28"/>
  <c r="BY284" i="28" s="1"/>
  <c r="BB284" i="28"/>
  <c r="BN284" i="28" s="1"/>
  <c r="BZ284" i="28" s="1"/>
  <c r="CL284" i="28" s="1"/>
  <c r="BC284" i="28"/>
  <c r="BD284" i="28"/>
  <c r="BE284" i="28"/>
  <c r="BF284" i="28"/>
  <c r="BR284" i="28" s="1"/>
  <c r="CD284" i="28" s="1"/>
  <c r="DN284" i="28" s="1"/>
  <c r="FJ284" i="28" s="1"/>
  <c r="BG284" i="28"/>
  <c r="BH284" i="28"/>
  <c r="BI284" i="28"/>
  <c r="BJ284" i="28"/>
  <c r="BK284" i="28"/>
  <c r="BL284" i="28"/>
  <c r="BX284" i="28" s="1"/>
  <c r="CJ284" i="28" s="1"/>
  <c r="BM284" i="28"/>
  <c r="AP285" i="28"/>
  <c r="AQ285" i="28"/>
  <c r="AR285" i="28"/>
  <c r="AS285" i="28"/>
  <c r="AT285" i="28"/>
  <c r="AU285" i="28"/>
  <c r="AV285" i="28"/>
  <c r="AW285" i="28"/>
  <c r="AX285" i="28"/>
  <c r="AY285" i="28"/>
  <c r="AZ285" i="28"/>
  <c r="BA285" i="28"/>
  <c r="BB285" i="28"/>
  <c r="BC285" i="28"/>
  <c r="BD285" i="28"/>
  <c r="BE285" i="28"/>
  <c r="BF285" i="28"/>
  <c r="BG285" i="28"/>
  <c r="BH285" i="28"/>
  <c r="BI285" i="28"/>
  <c r="BJ285" i="28"/>
  <c r="BK285" i="28"/>
  <c r="BL285" i="28"/>
  <c r="BM285" i="28"/>
  <c r="BY285" i="28"/>
  <c r="AP286" i="28"/>
  <c r="AQ286" i="28"/>
  <c r="AR286" i="28"/>
  <c r="AS286" i="28"/>
  <c r="AT286" i="28"/>
  <c r="AU286" i="28"/>
  <c r="AV286" i="28"/>
  <c r="AW286" i="28"/>
  <c r="AX286" i="28"/>
  <c r="AY286" i="28"/>
  <c r="AZ286" i="28"/>
  <c r="BA286" i="28"/>
  <c r="BB286" i="28"/>
  <c r="BC286" i="28"/>
  <c r="BD286" i="28"/>
  <c r="BE286" i="28"/>
  <c r="BF286" i="28"/>
  <c r="BG286" i="28"/>
  <c r="BH286" i="28"/>
  <c r="BI286" i="28"/>
  <c r="EO286" i="28" s="1"/>
  <c r="BJ286" i="28"/>
  <c r="BK286" i="28"/>
  <c r="BL286" i="28"/>
  <c r="BM286" i="28"/>
  <c r="AP287" i="28"/>
  <c r="AQ287" i="28"/>
  <c r="AR287" i="28"/>
  <c r="AS287" i="28"/>
  <c r="AT287" i="28"/>
  <c r="AU287" i="28"/>
  <c r="AV287" i="28"/>
  <c r="AW287" i="28"/>
  <c r="AX287" i="28"/>
  <c r="AY287" i="28"/>
  <c r="AZ287" i="28"/>
  <c r="BA287" i="28"/>
  <c r="BB287" i="28"/>
  <c r="BC287" i="28"/>
  <c r="BO287" i="28" s="1"/>
  <c r="CA287" i="28" s="1"/>
  <c r="BD287" i="28"/>
  <c r="BE287" i="28"/>
  <c r="BF287" i="28"/>
  <c r="BR287" i="28" s="1"/>
  <c r="CD287" i="28" s="1"/>
  <c r="BG287" i="28"/>
  <c r="BH287" i="28"/>
  <c r="BI287" i="28"/>
  <c r="BU287" i="28" s="1"/>
  <c r="CG287" i="28" s="1"/>
  <c r="EC287" i="28" s="1"/>
  <c r="FY287" i="28" s="1"/>
  <c r="BJ287" i="28"/>
  <c r="BK287" i="28"/>
  <c r="BL287" i="28"/>
  <c r="BM287" i="28"/>
  <c r="AP288" i="28"/>
  <c r="AQ288" i="28"/>
  <c r="AR288" i="28"/>
  <c r="AS288" i="28"/>
  <c r="AT288" i="28"/>
  <c r="AU288" i="28"/>
  <c r="AV288" i="28"/>
  <c r="AW288" i="28"/>
  <c r="AX288" i="28"/>
  <c r="AY288" i="28"/>
  <c r="AZ288" i="28"/>
  <c r="BA288" i="28"/>
  <c r="BY288" i="28" s="1"/>
  <c r="BB288" i="28"/>
  <c r="BC288" i="28"/>
  <c r="BO288" i="28" s="1"/>
  <c r="CA288" i="28" s="1"/>
  <c r="BD288" i="28"/>
  <c r="BP288" i="28" s="1"/>
  <c r="CB288" i="28" s="1"/>
  <c r="BE288" i="28"/>
  <c r="BF288" i="28"/>
  <c r="BG288" i="28"/>
  <c r="BH288" i="28"/>
  <c r="BI288" i="28"/>
  <c r="BJ288" i="28"/>
  <c r="BK288" i="28"/>
  <c r="BW288" i="28" s="1"/>
  <c r="CI288" i="28" s="1"/>
  <c r="CU288" i="28" s="1"/>
  <c r="BL288" i="28"/>
  <c r="BM288" i="28"/>
  <c r="AP289" i="28"/>
  <c r="AQ289" i="28"/>
  <c r="AR289" i="28"/>
  <c r="AS289" i="28"/>
  <c r="AT289" i="28"/>
  <c r="AU289" i="28"/>
  <c r="AV289" i="28"/>
  <c r="AW289" i="28"/>
  <c r="AX289" i="28"/>
  <c r="AY289" i="28"/>
  <c r="AZ289" i="28"/>
  <c r="BA289" i="28"/>
  <c r="BB289" i="28"/>
  <c r="BC289" i="28"/>
  <c r="BO289" i="28" s="1"/>
  <c r="CA289" i="28" s="1"/>
  <c r="CM289" i="28" s="1"/>
  <c r="BD289" i="28"/>
  <c r="BE289" i="28"/>
  <c r="BF289" i="28"/>
  <c r="BG289" i="28"/>
  <c r="BS289" i="28" s="1"/>
  <c r="CE289" i="28" s="1"/>
  <c r="EA289" i="28" s="1"/>
  <c r="FW289" i="28" s="1"/>
  <c r="BH289" i="28"/>
  <c r="BT289" i="28" s="1"/>
  <c r="CF289" i="28" s="1"/>
  <c r="BI289" i="28"/>
  <c r="EO289" i="28" s="1"/>
  <c r="BJ289" i="28"/>
  <c r="BK289" i="28"/>
  <c r="BL289" i="28"/>
  <c r="BM289" i="28"/>
  <c r="BU289" i="28"/>
  <c r="CG289" i="28" s="1"/>
  <c r="DE289" i="28" s="1"/>
  <c r="FA289" i="28" s="1"/>
  <c r="CY289" i="28"/>
  <c r="EU289" i="28" s="1"/>
  <c r="AP290" i="28"/>
  <c r="AQ290" i="28"/>
  <c r="AR290" i="28"/>
  <c r="AS290" i="28"/>
  <c r="AT290" i="28"/>
  <c r="AU290" i="28"/>
  <c r="AV290" i="28"/>
  <c r="AW290" i="28"/>
  <c r="AX290" i="28"/>
  <c r="AY290" i="28"/>
  <c r="AZ290" i="28"/>
  <c r="BA290" i="28"/>
  <c r="BB290" i="28"/>
  <c r="BN290" i="28" s="1"/>
  <c r="BC290" i="28"/>
  <c r="BO290" i="28" s="1"/>
  <c r="CA290" i="28" s="1"/>
  <c r="DK290" i="28" s="1"/>
  <c r="FG290" i="28" s="1"/>
  <c r="BD290" i="28"/>
  <c r="BE290" i="28"/>
  <c r="BF290" i="28"/>
  <c r="BR290" i="28" s="1"/>
  <c r="CD290" i="28" s="1"/>
  <c r="DB290" i="28" s="1"/>
  <c r="EX290" i="28" s="1"/>
  <c r="BG290" i="28"/>
  <c r="BS290" i="28" s="1"/>
  <c r="CE290" i="28" s="1"/>
  <c r="EA290" i="28" s="1"/>
  <c r="FW290" i="28" s="1"/>
  <c r="BH290" i="28"/>
  <c r="BI290" i="28"/>
  <c r="BJ290" i="28"/>
  <c r="BV290" i="28" s="1"/>
  <c r="CH290" i="28" s="1"/>
  <c r="DF290" i="28" s="1"/>
  <c r="FB290" i="28" s="1"/>
  <c r="BK290" i="28"/>
  <c r="BL290" i="28"/>
  <c r="BM290" i="28"/>
  <c r="AP291" i="28"/>
  <c r="BN291" i="28" s="1"/>
  <c r="BZ291" i="28" s="1"/>
  <c r="AQ291" i="28"/>
  <c r="AR291" i="28"/>
  <c r="AS291" i="28"/>
  <c r="AT291" i="28"/>
  <c r="AU291" i="28"/>
  <c r="AV291" i="28"/>
  <c r="AW291" i="28"/>
  <c r="AX291" i="28"/>
  <c r="AY291" i="28"/>
  <c r="AZ291" i="28"/>
  <c r="BA291" i="28"/>
  <c r="BB291" i="28"/>
  <c r="BC291" i="28"/>
  <c r="BD291" i="28"/>
  <c r="BE291" i="28"/>
  <c r="BF291" i="28"/>
  <c r="BG291" i="28"/>
  <c r="BH291" i="28"/>
  <c r="BI291" i="28"/>
  <c r="BJ291" i="28"/>
  <c r="BV291" i="28" s="1"/>
  <c r="BK291" i="28"/>
  <c r="BW291" i="28" s="1"/>
  <c r="CI291" i="28" s="1"/>
  <c r="DS291" i="28" s="1"/>
  <c r="FO291" i="28" s="1"/>
  <c r="BL291" i="28"/>
  <c r="BM291" i="28"/>
  <c r="AP292" i="28"/>
  <c r="AQ292" i="28"/>
  <c r="AR292" i="28"/>
  <c r="AS292" i="28"/>
  <c r="AT292" i="28"/>
  <c r="AU292" i="28"/>
  <c r="AV292" i="28"/>
  <c r="AW292" i="28"/>
  <c r="AX292" i="28"/>
  <c r="AY292" i="28"/>
  <c r="AZ292" i="28"/>
  <c r="BA292" i="28"/>
  <c r="BB292" i="28"/>
  <c r="BC292" i="28"/>
  <c r="BD292" i="28"/>
  <c r="BE292" i="28"/>
  <c r="BF292" i="28"/>
  <c r="BG292" i="28"/>
  <c r="BH292" i="28"/>
  <c r="BI292" i="28"/>
  <c r="BU292" i="28" s="1"/>
  <c r="CG292" i="28" s="1"/>
  <c r="BJ292" i="28"/>
  <c r="BK292" i="28"/>
  <c r="BL292" i="28"/>
  <c r="BX292" i="28" s="1"/>
  <c r="CJ292" i="28" s="1"/>
  <c r="DT292" i="28" s="1"/>
  <c r="FP292" i="28" s="1"/>
  <c r="BM292" i="28"/>
  <c r="BS292" i="28"/>
  <c r="BV292" i="28"/>
  <c r="EP292" i="28" s="1"/>
  <c r="AP293" i="28"/>
  <c r="AQ293" i="28"/>
  <c r="AR293" i="28"/>
  <c r="AS293" i="28"/>
  <c r="AT293" i="28"/>
  <c r="AU293" i="28"/>
  <c r="AV293" i="28"/>
  <c r="AW293" i="28"/>
  <c r="AX293" i="28"/>
  <c r="AY293" i="28"/>
  <c r="AZ293" i="28"/>
  <c r="BA293" i="28"/>
  <c r="BB293" i="28"/>
  <c r="BC293" i="28"/>
  <c r="BD293" i="28"/>
  <c r="BE293" i="28"/>
  <c r="BF293" i="28"/>
  <c r="BG293" i="28"/>
  <c r="BH293" i="28"/>
  <c r="BI293" i="28"/>
  <c r="BJ293" i="28"/>
  <c r="BK293" i="28"/>
  <c r="BL293" i="28"/>
  <c r="BM293" i="28"/>
  <c r="AP294" i="28"/>
  <c r="AQ294" i="28"/>
  <c r="AR294" i="28"/>
  <c r="AS294" i="28"/>
  <c r="AT294" i="28"/>
  <c r="AU294" i="28"/>
  <c r="AV294" i="28"/>
  <c r="AW294" i="28"/>
  <c r="AX294" i="28"/>
  <c r="BV294" i="28" s="1"/>
  <c r="CH294" i="28" s="1"/>
  <c r="AY294" i="28"/>
  <c r="AZ294" i="28"/>
  <c r="BA294" i="28"/>
  <c r="BB294" i="28"/>
  <c r="BC294" i="28"/>
  <c r="BO294" i="28" s="1"/>
  <c r="CA294" i="28" s="1"/>
  <c r="CY294" i="28" s="1"/>
  <c r="EU294" i="28" s="1"/>
  <c r="BD294" i="28"/>
  <c r="BE294" i="28"/>
  <c r="BF294" i="28"/>
  <c r="BR294" i="28" s="1"/>
  <c r="BG294" i="28"/>
  <c r="BH294" i="28"/>
  <c r="BI294" i="28"/>
  <c r="EO294" i="28" s="1"/>
  <c r="BJ294" i="28"/>
  <c r="BK294" i="28"/>
  <c r="BL294" i="28"/>
  <c r="ER294" i="28" s="1"/>
  <c r="BM294" i="28"/>
  <c r="BU294" i="28"/>
  <c r="CG294" i="28" s="1"/>
  <c r="DE294" i="28" s="1"/>
  <c r="FA294" i="28" s="1"/>
  <c r="CD294" i="28"/>
  <c r="CS294" i="28"/>
  <c r="AP295" i="28"/>
  <c r="AQ295" i="28"/>
  <c r="AR295" i="28"/>
  <c r="AS295" i="28"/>
  <c r="AT295" i="28"/>
  <c r="AU295" i="28"/>
  <c r="AV295" i="28"/>
  <c r="AW295" i="28"/>
  <c r="AX295" i="28"/>
  <c r="AY295" i="28"/>
  <c r="AZ295" i="28"/>
  <c r="BA295" i="28"/>
  <c r="BB295" i="28"/>
  <c r="BN295" i="28" s="1"/>
  <c r="BC295" i="28"/>
  <c r="BD295" i="28"/>
  <c r="BE295" i="28"/>
  <c r="BF295" i="28"/>
  <c r="BR295" i="28" s="1"/>
  <c r="CD295" i="28" s="1"/>
  <c r="DN295" i="28" s="1"/>
  <c r="FJ295" i="28" s="1"/>
  <c r="BG295" i="28"/>
  <c r="BH295" i="28"/>
  <c r="BI295" i="28"/>
  <c r="BJ295" i="28"/>
  <c r="BK295" i="28"/>
  <c r="BL295" i="28"/>
  <c r="BM295" i="28"/>
  <c r="AP296" i="28"/>
  <c r="AQ296" i="28"/>
  <c r="AR296" i="28"/>
  <c r="AS296" i="28"/>
  <c r="AT296" i="28"/>
  <c r="AU296" i="28"/>
  <c r="AV296" i="28"/>
  <c r="AW296" i="28"/>
  <c r="AX296" i="28"/>
  <c r="AY296" i="28"/>
  <c r="BW296" i="28" s="1"/>
  <c r="AZ296" i="28"/>
  <c r="BA296" i="28"/>
  <c r="BB296" i="28"/>
  <c r="BC296" i="28"/>
  <c r="BD296" i="28"/>
  <c r="BE296" i="28"/>
  <c r="BF296" i="28"/>
  <c r="BG296" i="28"/>
  <c r="BH296" i="28"/>
  <c r="BI296" i="28"/>
  <c r="BJ296" i="28"/>
  <c r="BK296" i="28"/>
  <c r="BL296" i="28"/>
  <c r="BX296" i="28" s="1"/>
  <c r="CJ296" i="28" s="1"/>
  <c r="BM296" i="28"/>
  <c r="ER296" i="28"/>
  <c r="AP297" i="28"/>
  <c r="AQ297" i="28"/>
  <c r="AR297" i="28"/>
  <c r="AS297" i="28"/>
  <c r="AT297" i="28"/>
  <c r="AU297" i="28"/>
  <c r="AV297" i="28"/>
  <c r="AW297" i="28"/>
  <c r="AX297" i="28"/>
  <c r="AY297" i="28"/>
  <c r="BW297" i="28" s="1"/>
  <c r="CI297" i="28" s="1"/>
  <c r="AZ297" i="28"/>
  <c r="BA297" i="28"/>
  <c r="BB297" i="28"/>
  <c r="BC297" i="28"/>
  <c r="BO297" i="28" s="1"/>
  <c r="CA297" i="28" s="1"/>
  <c r="BD297" i="28"/>
  <c r="BE297" i="28"/>
  <c r="BF297" i="28"/>
  <c r="BR297" i="28" s="1"/>
  <c r="CD297" i="28" s="1"/>
  <c r="DB297" i="28" s="1"/>
  <c r="EX297" i="28" s="1"/>
  <c r="BG297" i="28"/>
  <c r="BH297" i="28"/>
  <c r="BI297" i="28"/>
  <c r="BJ297" i="28"/>
  <c r="BK297" i="28"/>
  <c r="BL297" i="28"/>
  <c r="ER297" i="28" s="1"/>
  <c r="BM297" i="28"/>
  <c r="AP298" i="28"/>
  <c r="AQ298" i="28"/>
  <c r="AR298" i="28"/>
  <c r="AS298" i="28"/>
  <c r="AT298" i="28"/>
  <c r="BR298" i="28" s="1"/>
  <c r="AU298" i="28"/>
  <c r="AV298" i="28"/>
  <c r="AW298" i="28"/>
  <c r="AX298" i="28"/>
  <c r="AY298" i="28"/>
  <c r="AZ298" i="28"/>
  <c r="BA298" i="28"/>
  <c r="BB298" i="28"/>
  <c r="BN298" i="28" s="1"/>
  <c r="BZ298" i="28" s="1"/>
  <c r="BC298" i="28"/>
  <c r="BD298" i="28"/>
  <c r="BE298" i="28"/>
  <c r="BF298" i="28"/>
  <c r="BG298" i="28"/>
  <c r="BH298" i="28"/>
  <c r="BI298" i="28"/>
  <c r="BU298" i="28" s="1"/>
  <c r="CG298" i="28" s="1"/>
  <c r="BJ298" i="28"/>
  <c r="BK298" i="28"/>
  <c r="BL298" i="28"/>
  <c r="BX298" i="28" s="1"/>
  <c r="CJ298" i="28" s="1"/>
  <c r="BM298" i="28"/>
  <c r="AP299" i="28"/>
  <c r="AQ299" i="28"/>
  <c r="AR299" i="28"/>
  <c r="AS299" i="28"/>
  <c r="AT299" i="28"/>
  <c r="AU299" i="28"/>
  <c r="AV299" i="28"/>
  <c r="AW299" i="28"/>
  <c r="AX299" i="28"/>
  <c r="AY299" i="28"/>
  <c r="AZ299" i="28"/>
  <c r="BA299" i="28"/>
  <c r="BB299" i="28"/>
  <c r="BC299" i="28"/>
  <c r="BD299" i="28"/>
  <c r="BE299" i="28"/>
  <c r="BF299" i="28"/>
  <c r="BR299" i="28" s="1"/>
  <c r="CD299" i="28" s="1"/>
  <c r="DZ299" i="28" s="1"/>
  <c r="FV299" i="28" s="1"/>
  <c r="BG299" i="28"/>
  <c r="BH299" i="28"/>
  <c r="BI299" i="28"/>
  <c r="BJ299" i="28"/>
  <c r="BK299" i="28"/>
  <c r="BL299" i="28"/>
  <c r="BX299" i="28" s="1"/>
  <c r="CJ299" i="28" s="1"/>
  <c r="BM299" i="28"/>
  <c r="AP300" i="28"/>
  <c r="AQ300" i="28"/>
  <c r="BO300" i="28" s="1"/>
  <c r="CA300" i="28" s="1"/>
  <c r="CM300" i="28" s="1"/>
  <c r="AR300" i="28"/>
  <c r="AS300" i="28"/>
  <c r="AT300" i="28"/>
  <c r="AU300" i="28"/>
  <c r="AV300" i="28"/>
  <c r="AW300" i="28"/>
  <c r="AX300" i="28"/>
  <c r="AY300" i="28"/>
  <c r="AZ300" i="28"/>
  <c r="BA300" i="28"/>
  <c r="BB300" i="28"/>
  <c r="BC300" i="28"/>
  <c r="BD300" i="28"/>
  <c r="BP300" i="28" s="1"/>
  <c r="BE300" i="28"/>
  <c r="BF300" i="28"/>
  <c r="BG300" i="28"/>
  <c r="BH300" i="28"/>
  <c r="BI300" i="28"/>
  <c r="BJ300" i="28"/>
  <c r="BK300" i="28"/>
  <c r="BW300" i="28" s="1"/>
  <c r="BL300" i="28"/>
  <c r="BM300" i="28"/>
  <c r="AP301" i="28"/>
  <c r="AQ301" i="28"/>
  <c r="AR301" i="28"/>
  <c r="AS301" i="28"/>
  <c r="AT301" i="28"/>
  <c r="BR301" i="28" s="1"/>
  <c r="CD301" i="28" s="1"/>
  <c r="CP301" i="28" s="1"/>
  <c r="AU301" i="28"/>
  <c r="BS301" i="28" s="1"/>
  <c r="AV301" i="28"/>
  <c r="AW301" i="28"/>
  <c r="AX301" i="28"/>
  <c r="AY301" i="28"/>
  <c r="AZ301" i="28"/>
  <c r="BA301" i="28"/>
  <c r="BB301" i="28"/>
  <c r="BC301" i="28"/>
  <c r="BD301" i="28"/>
  <c r="BE301" i="28"/>
  <c r="BF301" i="28"/>
  <c r="BG301" i="28"/>
  <c r="BH301" i="28"/>
  <c r="BI301" i="28"/>
  <c r="BJ301" i="28"/>
  <c r="BK301" i="28"/>
  <c r="BL301" i="28"/>
  <c r="BM301" i="28"/>
  <c r="AP302" i="28"/>
  <c r="AQ302" i="28"/>
  <c r="AR302" i="28"/>
  <c r="AS302" i="28"/>
  <c r="AT302" i="28"/>
  <c r="AU302" i="28"/>
  <c r="BS302" i="28" s="1"/>
  <c r="EM302" i="28" s="1"/>
  <c r="AV302" i="28"/>
  <c r="AW302" i="28"/>
  <c r="AX302" i="28"/>
  <c r="AY302" i="28"/>
  <c r="BW302" i="28" s="1"/>
  <c r="AZ302" i="28"/>
  <c r="BA302" i="28"/>
  <c r="BB302" i="28"/>
  <c r="BC302" i="28"/>
  <c r="BD302" i="28"/>
  <c r="BE302" i="28"/>
  <c r="BF302" i="28"/>
  <c r="EL302" i="28" s="1"/>
  <c r="BG302" i="28"/>
  <c r="BH302" i="28"/>
  <c r="BI302" i="28"/>
  <c r="BU302" i="28" s="1"/>
  <c r="CG302" i="28" s="1"/>
  <c r="EC302" i="28" s="1"/>
  <c r="FY302" i="28" s="1"/>
  <c r="BJ302" i="28"/>
  <c r="BK302" i="28"/>
  <c r="BL302" i="28"/>
  <c r="BX302" i="28" s="1"/>
  <c r="CJ302" i="28" s="1"/>
  <c r="EF302" i="28" s="1"/>
  <c r="GB302" i="28" s="1"/>
  <c r="BM302" i="28"/>
  <c r="BR302" i="28"/>
  <c r="CD302" i="28" s="1"/>
  <c r="AP303" i="28"/>
  <c r="AQ303" i="28"/>
  <c r="AR303" i="28"/>
  <c r="AS303" i="28"/>
  <c r="AT303" i="28"/>
  <c r="AU303" i="28"/>
  <c r="AV303" i="28"/>
  <c r="AW303" i="28"/>
  <c r="AX303" i="28"/>
  <c r="AY303" i="28"/>
  <c r="AZ303" i="28"/>
  <c r="BA303" i="28"/>
  <c r="BB303" i="28"/>
  <c r="BC303" i="28"/>
  <c r="BO303" i="28" s="1"/>
  <c r="CA303" i="28" s="1"/>
  <c r="DW303" i="28" s="1"/>
  <c r="FS303" i="28" s="1"/>
  <c r="BD303" i="28"/>
  <c r="BE303" i="28"/>
  <c r="BF303" i="28"/>
  <c r="BR303" i="28" s="1"/>
  <c r="CD303" i="28" s="1"/>
  <c r="BG303" i="28"/>
  <c r="BH303" i="28"/>
  <c r="BI303" i="28"/>
  <c r="BJ303" i="28"/>
  <c r="BK303" i="28"/>
  <c r="BL303" i="28"/>
  <c r="BX303" i="28" s="1"/>
  <c r="CJ303" i="28" s="1"/>
  <c r="EF303" i="28" s="1"/>
  <c r="GB303" i="28" s="1"/>
  <c r="BM303" i="28"/>
  <c r="AP304" i="28"/>
  <c r="AQ304" i="28"/>
  <c r="AR304" i="28"/>
  <c r="AS304" i="28"/>
  <c r="AT304" i="28"/>
  <c r="BR304" i="28" s="1"/>
  <c r="AU304" i="28"/>
  <c r="AV304" i="28"/>
  <c r="AW304" i="28"/>
  <c r="AX304" i="28"/>
  <c r="AY304" i="28"/>
  <c r="AZ304" i="28"/>
  <c r="BA304" i="28"/>
  <c r="BB304" i="28"/>
  <c r="BC304" i="28"/>
  <c r="BD304" i="28"/>
  <c r="BE304" i="28"/>
  <c r="BF304" i="28"/>
  <c r="BG304" i="28"/>
  <c r="BH304" i="28"/>
  <c r="BI304" i="28"/>
  <c r="BJ304" i="28"/>
  <c r="BK304" i="28"/>
  <c r="BW304" i="28" s="1"/>
  <c r="BL304" i="28"/>
  <c r="BM304" i="28"/>
  <c r="AP305" i="28"/>
  <c r="AQ305" i="28"/>
  <c r="AR305" i="28"/>
  <c r="AS305" i="28"/>
  <c r="AT305" i="28"/>
  <c r="AU305" i="28"/>
  <c r="AV305" i="28"/>
  <c r="AW305" i="28"/>
  <c r="AX305" i="28"/>
  <c r="AY305" i="28"/>
  <c r="AZ305" i="28"/>
  <c r="BA305" i="28"/>
  <c r="BB305" i="28"/>
  <c r="BC305" i="28"/>
  <c r="BD305" i="28"/>
  <c r="BE305" i="28"/>
  <c r="BF305" i="28"/>
  <c r="EL305" i="28" s="1"/>
  <c r="BG305" i="28"/>
  <c r="BH305" i="28"/>
  <c r="BI305" i="28"/>
  <c r="BU305" i="28" s="1"/>
  <c r="CG305" i="28" s="1"/>
  <c r="EC305" i="28" s="1"/>
  <c r="FY305" i="28" s="1"/>
  <c r="BJ305" i="28"/>
  <c r="BK305" i="28"/>
  <c r="BL305" i="28"/>
  <c r="BX305" i="28" s="1"/>
  <c r="CJ305" i="28" s="1"/>
  <c r="BM305" i="28"/>
  <c r="BR305" i="28"/>
  <c r="CD305" i="28" s="1"/>
  <c r="EO305" i="28"/>
  <c r="AP306" i="28"/>
  <c r="AQ306" i="28"/>
  <c r="AR306" i="28"/>
  <c r="AS306" i="28"/>
  <c r="AT306" i="28"/>
  <c r="AU306" i="28"/>
  <c r="AV306" i="28"/>
  <c r="AW306" i="28"/>
  <c r="AX306" i="28"/>
  <c r="AY306" i="28"/>
  <c r="AZ306" i="28"/>
  <c r="BA306" i="28"/>
  <c r="BY306" i="28" s="1"/>
  <c r="BB306" i="28"/>
  <c r="BC306" i="28"/>
  <c r="BD306" i="28"/>
  <c r="BE306" i="28"/>
  <c r="BF306" i="28"/>
  <c r="BR306" i="28" s="1"/>
  <c r="CD306" i="28" s="1"/>
  <c r="BG306" i="28"/>
  <c r="BS306" i="28" s="1"/>
  <c r="BH306" i="28"/>
  <c r="BI306" i="28"/>
  <c r="BJ306" i="28"/>
  <c r="BK306" i="28"/>
  <c r="BL306" i="28"/>
  <c r="BX306" i="28" s="1"/>
  <c r="CJ306" i="28" s="1"/>
  <c r="BM306" i="28"/>
  <c r="CV306" i="28"/>
  <c r="AP307" i="28"/>
  <c r="AQ307" i="28"/>
  <c r="AR307" i="28"/>
  <c r="AS307" i="28"/>
  <c r="AT307" i="28"/>
  <c r="AU307" i="28"/>
  <c r="AV307" i="28"/>
  <c r="AW307" i="28"/>
  <c r="AX307" i="28"/>
  <c r="AY307" i="28"/>
  <c r="AZ307" i="28"/>
  <c r="BA307" i="28"/>
  <c r="BB307" i="28"/>
  <c r="BC307" i="28"/>
  <c r="BD307" i="28"/>
  <c r="BE307" i="28"/>
  <c r="BF307" i="28"/>
  <c r="BG307" i="28"/>
  <c r="BH307" i="28"/>
  <c r="BI307" i="28"/>
  <c r="BJ307" i="28"/>
  <c r="BK307" i="28"/>
  <c r="BL307" i="28"/>
  <c r="BM307" i="28"/>
  <c r="BY307" i="28" s="1"/>
  <c r="CK307" i="28" s="1"/>
  <c r="DU307" i="28" s="1"/>
  <c r="FQ307" i="28" s="1"/>
  <c r="AP308" i="28"/>
  <c r="AQ308" i="28"/>
  <c r="AR308" i="28"/>
  <c r="AS308" i="28"/>
  <c r="AT308" i="28"/>
  <c r="AU308" i="28"/>
  <c r="AV308" i="28"/>
  <c r="AW308" i="28"/>
  <c r="AX308" i="28"/>
  <c r="AY308" i="28"/>
  <c r="AZ308" i="28"/>
  <c r="BA308" i="28"/>
  <c r="BB308" i="28"/>
  <c r="BC308" i="28"/>
  <c r="BD308" i="28"/>
  <c r="BP308" i="28" s="1"/>
  <c r="CB308" i="28" s="1"/>
  <c r="BE308" i="28"/>
  <c r="BF308" i="28"/>
  <c r="BG308" i="28"/>
  <c r="BH308" i="28"/>
  <c r="BI308" i="28"/>
  <c r="BU308" i="28" s="1"/>
  <c r="CG308" i="28" s="1"/>
  <c r="BJ308" i="28"/>
  <c r="BK308" i="28"/>
  <c r="BL308" i="28"/>
  <c r="BM308" i="28"/>
  <c r="AP309" i="28"/>
  <c r="AQ309" i="28"/>
  <c r="AR309" i="28"/>
  <c r="AS309" i="28"/>
  <c r="AT309" i="28"/>
  <c r="AU309" i="28"/>
  <c r="AV309" i="28"/>
  <c r="AW309" i="28"/>
  <c r="AX309" i="28"/>
  <c r="AY309" i="28"/>
  <c r="AZ309" i="28"/>
  <c r="BA309" i="28"/>
  <c r="BB309" i="28"/>
  <c r="BC309" i="28"/>
  <c r="BD309" i="28"/>
  <c r="BE309" i="28"/>
  <c r="BF309" i="28"/>
  <c r="BR309" i="28" s="1"/>
  <c r="CD309" i="28" s="1"/>
  <c r="BG309" i="28"/>
  <c r="BH309" i="28"/>
  <c r="BI309" i="28"/>
  <c r="BJ309" i="28"/>
  <c r="BK309" i="28"/>
  <c r="BL309" i="28"/>
  <c r="BM309" i="28"/>
  <c r="AP310" i="28"/>
  <c r="AQ310" i="28"/>
  <c r="AR310" i="28"/>
  <c r="AS310" i="28"/>
  <c r="AT310" i="28"/>
  <c r="AU310" i="28"/>
  <c r="AV310" i="28"/>
  <c r="AW310" i="28"/>
  <c r="AX310" i="28"/>
  <c r="AY310" i="28"/>
  <c r="AZ310" i="28"/>
  <c r="BA310" i="28"/>
  <c r="BB310" i="28"/>
  <c r="BC310" i="28"/>
  <c r="BD310" i="28"/>
  <c r="BE310" i="28"/>
  <c r="BF310" i="28"/>
  <c r="BG310" i="28"/>
  <c r="BH310" i="28"/>
  <c r="BI310" i="28"/>
  <c r="BJ310" i="28"/>
  <c r="BK310" i="28"/>
  <c r="BL310" i="28"/>
  <c r="BM310" i="28"/>
  <c r="AP311" i="28"/>
  <c r="AQ311" i="28"/>
  <c r="AR311" i="28"/>
  <c r="AS311" i="28"/>
  <c r="BQ311" i="28" s="1"/>
  <c r="AT311" i="28"/>
  <c r="AU311" i="28"/>
  <c r="AV311" i="28"/>
  <c r="BT311" i="28" s="1"/>
  <c r="AW311" i="28"/>
  <c r="AX311" i="28"/>
  <c r="AY311" i="28"/>
  <c r="AZ311" i="28"/>
  <c r="BA311" i="28"/>
  <c r="BB311" i="28"/>
  <c r="BC311" i="28"/>
  <c r="BD311" i="28"/>
  <c r="BE311" i="28"/>
  <c r="BF311" i="28"/>
  <c r="BR311" i="28" s="1"/>
  <c r="CD311" i="28" s="1"/>
  <c r="CP311" i="28" s="1"/>
  <c r="BG311" i="28"/>
  <c r="BH311" i="28"/>
  <c r="BI311" i="28"/>
  <c r="BU311" i="28" s="1"/>
  <c r="CG311" i="28" s="1"/>
  <c r="BJ311" i="28"/>
  <c r="BK311" i="28"/>
  <c r="BL311" i="28"/>
  <c r="BM311" i="28"/>
  <c r="BX311" i="28"/>
  <c r="CJ311" i="28" s="1"/>
  <c r="ER311" i="28"/>
  <c r="AP312" i="28"/>
  <c r="AQ312" i="28"/>
  <c r="AR312" i="28"/>
  <c r="BP312" i="28" s="1"/>
  <c r="AS312" i="28"/>
  <c r="AT312" i="28"/>
  <c r="AU312" i="28"/>
  <c r="AV312" i="28"/>
  <c r="AW312" i="28"/>
  <c r="AX312" i="28"/>
  <c r="AY312" i="28"/>
  <c r="AZ312" i="28"/>
  <c r="BA312" i="28"/>
  <c r="BB312" i="28"/>
  <c r="BC312" i="28"/>
  <c r="BD312" i="28"/>
  <c r="BE312" i="28"/>
  <c r="BF312" i="28"/>
  <c r="BG312" i="28"/>
  <c r="BH312" i="28"/>
  <c r="BI312" i="28"/>
  <c r="BU312" i="28" s="1"/>
  <c r="CG312" i="28" s="1"/>
  <c r="BJ312" i="28"/>
  <c r="BK312" i="28"/>
  <c r="BL312" i="28"/>
  <c r="BM312" i="28"/>
  <c r="AP313" i="28"/>
  <c r="AQ313" i="28"/>
  <c r="AR313" i="28"/>
  <c r="AS313" i="28"/>
  <c r="AT313" i="28"/>
  <c r="AU313" i="28"/>
  <c r="AV313" i="28"/>
  <c r="AW313" i="28"/>
  <c r="AX313" i="28"/>
  <c r="AY313" i="28"/>
  <c r="AZ313" i="28"/>
  <c r="BA313" i="28"/>
  <c r="BB313" i="28"/>
  <c r="BC313" i="28"/>
  <c r="EI313" i="28" s="1"/>
  <c r="BD313" i="28"/>
  <c r="BE313" i="28"/>
  <c r="BF313" i="28"/>
  <c r="EL313" i="28" s="1"/>
  <c r="BG313" i="28"/>
  <c r="BH313" i="28"/>
  <c r="BI313" i="28"/>
  <c r="BJ313" i="28"/>
  <c r="BK313" i="28"/>
  <c r="BW313" i="28" s="1"/>
  <c r="CI313" i="28" s="1"/>
  <c r="BL313" i="28"/>
  <c r="BX313" i="28" s="1"/>
  <c r="CJ313" i="28" s="1"/>
  <c r="EF313" i="28" s="1"/>
  <c r="GB313" i="28" s="1"/>
  <c r="BM313" i="28"/>
  <c r="AP314" i="28"/>
  <c r="AQ314" i="28"/>
  <c r="AR314" i="28"/>
  <c r="AS314" i="28"/>
  <c r="AT314" i="28"/>
  <c r="BR314" i="28" s="1"/>
  <c r="CD314" i="28" s="1"/>
  <c r="AU314" i="28"/>
  <c r="AV314" i="28"/>
  <c r="AW314" i="28"/>
  <c r="AX314" i="28"/>
  <c r="AY314" i="28"/>
  <c r="AZ314" i="28"/>
  <c r="BA314" i="28"/>
  <c r="BB314" i="28"/>
  <c r="BC314" i="28"/>
  <c r="BD314" i="28"/>
  <c r="BE314" i="28"/>
  <c r="BF314" i="28"/>
  <c r="BG314" i="28"/>
  <c r="BH314" i="28"/>
  <c r="BI314" i="28"/>
  <c r="BJ314" i="28"/>
  <c r="BK314" i="28"/>
  <c r="BL314" i="28"/>
  <c r="BM314" i="28"/>
  <c r="AP315" i="28"/>
  <c r="AQ315" i="28"/>
  <c r="AR315" i="28"/>
  <c r="AS315" i="28"/>
  <c r="AT315" i="28"/>
  <c r="AU315" i="28"/>
  <c r="AV315" i="28"/>
  <c r="AW315" i="28"/>
  <c r="AX315" i="28"/>
  <c r="BV315" i="28" s="1"/>
  <c r="CH315" i="28" s="1"/>
  <c r="ED315" i="28" s="1"/>
  <c r="FZ315" i="28" s="1"/>
  <c r="AY315" i="28"/>
  <c r="AZ315" i="28"/>
  <c r="BA315" i="28"/>
  <c r="BB315" i="28"/>
  <c r="BC315" i="28"/>
  <c r="BD315" i="28"/>
  <c r="BE315" i="28"/>
  <c r="BF315" i="28"/>
  <c r="BG315" i="28"/>
  <c r="BH315" i="28"/>
  <c r="BI315" i="28"/>
  <c r="BJ315" i="28"/>
  <c r="BK315" i="28"/>
  <c r="BL315" i="28"/>
  <c r="BM315" i="28"/>
  <c r="AP316" i="28"/>
  <c r="AQ316" i="28"/>
  <c r="AR316" i="28"/>
  <c r="AS316" i="28"/>
  <c r="AT316" i="28"/>
  <c r="AU316" i="28"/>
  <c r="AV316" i="28"/>
  <c r="AW316" i="28"/>
  <c r="AX316" i="28"/>
  <c r="AY316" i="28"/>
  <c r="BW316" i="28" s="1"/>
  <c r="CI316" i="28" s="1"/>
  <c r="AZ316" i="28"/>
  <c r="BA316" i="28"/>
  <c r="BB316" i="28"/>
  <c r="BN316" i="28" s="1"/>
  <c r="BC316" i="28"/>
  <c r="BO316" i="28" s="1"/>
  <c r="CA316" i="28" s="1"/>
  <c r="DK316" i="28" s="1"/>
  <c r="FG316" i="28" s="1"/>
  <c r="BD316" i="28"/>
  <c r="BE316" i="28"/>
  <c r="BF316" i="28"/>
  <c r="BR316" i="28" s="1"/>
  <c r="BG316" i="28"/>
  <c r="BH316" i="28"/>
  <c r="BI316" i="28"/>
  <c r="BU316" i="28" s="1"/>
  <c r="BJ316" i="28"/>
  <c r="BK316" i="28"/>
  <c r="BL316" i="28"/>
  <c r="BM316" i="28"/>
  <c r="AP317" i="28"/>
  <c r="AQ317" i="28"/>
  <c r="AR317" i="28"/>
  <c r="AS317" i="28"/>
  <c r="AT317" i="28"/>
  <c r="AU317" i="28"/>
  <c r="AV317" i="28"/>
  <c r="AW317" i="28"/>
  <c r="AX317" i="28"/>
  <c r="AY317" i="28"/>
  <c r="AZ317" i="28"/>
  <c r="BX317" i="28" s="1"/>
  <c r="BA317" i="28"/>
  <c r="BB317" i="28"/>
  <c r="BN317" i="28" s="1"/>
  <c r="BC317" i="28"/>
  <c r="BO317" i="28" s="1"/>
  <c r="BD317" i="28"/>
  <c r="BE317" i="28"/>
  <c r="BQ317" i="28" s="1"/>
  <c r="BF317" i="28"/>
  <c r="BR317" i="28" s="1"/>
  <c r="BG317" i="28"/>
  <c r="BH317" i="28"/>
  <c r="BT317" i="28" s="1"/>
  <c r="BI317" i="28"/>
  <c r="BJ317" i="28"/>
  <c r="BK317" i="28"/>
  <c r="BL317" i="28"/>
  <c r="BM317" i="28"/>
  <c r="AP318" i="28"/>
  <c r="AQ318" i="28"/>
  <c r="AR318" i="28"/>
  <c r="AS318" i="28"/>
  <c r="BQ318" i="28" s="1"/>
  <c r="AT318" i="28"/>
  <c r="AU318" i="28"/>
  <c r="AV318" i="28"/>
  <c r="AW318" i="28"/>
  <c r="AX318" i="28"/>
  <c r="AY318" i="28"/>
  <c r="AZ318" i="28"/>
  <c r="BA318" i="28"/>
  <c r="BB318" i="28"/>
  <c r="BC318" i="28"/>
  <c r="BD318" i="28"/>
  <c r="BE318" i="28"/>
  <c r="BF318" i="28"/>
  <c r="EL318" i="28" s="1"/>
  <c r="BG318" i="28"/>
  <c r="BH318" i="28"/>
  <c r="BI318" i="28"/>
  <c r="EO318" i="28" s="1"/>
  <c r="BJ318" i="28"/>
  <c r="BK318" i="28"/>
  <c r="BL318" i="28"/>
  <c r="BM318" i="28"/>
  <c r="BY318" i="28" s="1"/>
  <c r="CK318" i="28" s="1"/>
  <c r="BU318" i="28"/>
  <c r="CG318" i="28" s="1"/>
  <c r="DQ318" i="28" s="1"/>
  <c r="FM318" i="28" s="1"/>
  <c r="AP319" i="28"/>
  <c r="AQ319" i="28"/>
  <c r="AR319" i="28"/>
  <c r="BP319" i="28" s="1"/>
  <c r="CB319" i="28" s="1"/>
  <c r="AS319" i="28"/>
  <c r="AT319" i="28"/>
  <c r="AU319" i="28"/>
  <c r="AV319" i="28"/>
  <c r="AW319" i="28"/>
  <c r="AX319" i="28"/>
  <c r="AY319" i="28"/>
  <c r="AZ319" i="28"/>
  <c r="BA319" i="28"/>
  <c r="BB319" i="28"/>
  <c r="BC319" i="28"/>
  <c r="BD319" i="28"/>
  <c r="BE319" i="28"/>
  <c r="BF319" i="28"/>
  <c r="EL319" i="28" s="1"/>
  <c r="BG319" i="28"/>
  <c r="BH319" i="28"/>
  <c r="BI319" i="28"/>
  <c r="BU319" i="28" s="1"/>
  <c r="CG319" i="28" s="1"/>
  <c r="CS319" i="28" s="1"/>
  <c r="BJ319" i="28"/>
  <c r="BV319" i="28" s="1"/>
  <c r="CH319" i="28" s="1"/>
  <c r="BK319" i="28"/>
  <c r="BL319" i="28"/>
  <c r="BM319" i="28"/>
  <c r="AP320" i="28"/>
  <c r="AQ320" i="28"/>
  <c r="AR320" i="28"/>
  <c r="AS320" i="28"/>
  <c r="AT320" i="28"/>
  <c r="AU320" i="28"/>
  <c r="AV320" i="28"/>
  <c r="AW320" i="28"/>
  <c r="AX320" i="28"/>
  <c r="AY320" i="28"/>
  <c r="AZ320" i="28"/>
  <c r="BA320" i="28"/>
  <c r="BB320" i="28"/>
  <c r="BC320" i="28"/>
  <c r="BO320" i="28" s="1"/>
  <c r="CA320" i="28" s="1"/>
  <c r="DW320" i="28" s="1"/>
  <c r="FS320" i="28" s="1"/>
  <c r="BD320" i="28"/>
  <c r="BE320" i="28"/>
  <c r="BF320" i="28"/>
  <c r="BG320" i="28"/>
  <c r="BH320" i="28"/>
  <c r="BI320" i="28"/>
  <c r="BJ320" i="28"/>
  <c r="BK320" i="28"/>
  <c r="BL320" i="28"/>
  <c r="ER320" i="28" s="1"/>
  <c r="BM320" i="28"/>
  <c r="BY320" i="28" s="1"/>
  <c r="CK320" i="28" s="1"/>
  <c r="DI320" i="28" s="1"/>
  <c r="FE320" i="28" s="1"/>
  <c r="AP321" i="28"/>
  <c r="AQ321" i="28"/>
  <c r="AR321" i="28"/>
  <c r="AS321" i="28"/>
  <c r="AT321" i="28"/>
  <c r="AU321" i="28"/>
  <c r="AV321" i="28"/>
  <c r="AW321" i="28"/>
  <c r="AX321" i="28"/>
  <c r="AY321" i="28"/>
  <c r="AZ321" i="28"/>
  <c r="BA321" i="28"/>
  <c r="BB321" i="28"/>
  <c r="BN321" i="28" s="1"/>
  <c r="BZ321" i="28" s="1"/>
  <c r="BC321" i="28"/>
  <c r="BO321" i="28" s="1"/>
  <c r="BD321" i="28"/>
  <c r="BE321" i="28"/>
  <c r="BF321" i="28"/>
  <c r="BG321" i="28"/>
  <c r="BH321" i="28"/>
  <c r="BI321" i="28"/>
  <c r="BJ321" i="28"/>
  <c r="BK321" i="28"/>
  <c r="BL321" i="28"/>
  <c r="BM321" i="28"/>
  <c r="AP322" i="28"/>
  <c r="AQ322" i="28"/>
  <c r="AR322" i="28"/>
  <c r="AS322" i="28"/>
  <c r="BQ322" i="28" s="1"/>
  <c r="AT322" i="28"/>
  <c r="AU322" i="28"/>
  <c r="AV322" i="28"/>
  <c r="AW322" i="28"/>
  <c r="AX322" i="28"/>
  <c r="AY322" i="28"/>
  <c r="AZ322" i="28"/>
  <c r="BA322" i="28"/>
  <c r="BB322" i="28"/>
  <c r="BC322" i="28"/>
  <c r="BD322" i="28"/>
  <c r="BE322" i="28"/>
  <c r="BF322" i="28"/>
  <c r="EL322" i="28" s="1"/>
  <c r="BG322" i="28"/>
  <c r="BS322" i="28" s="1"/>
  <c r="BH322" i="28"/>
  <c r="BI322" i="28"/>
  <c r="BU322" i="28" s="1"/>
  <c r="BJ322" i="28"/>
  <c r="BK322" i="28"/>
  <c r="BL322" i="28"/>
  <c r="BM322" i="28"/>
  <c r="CG322" i="28"/>
  <c r="CS322" i="28" s="1"/>
  <c r="AP323" i="28"/>
  <c r="AQ323" i="28"/>
  <c r="AR323" i="28"/>
  <c r="AS323" i="28"/>
  <c r="AT323" i="28"/>
  <c r="AU323" i="28"/>
  <c r="AV323" i="28"/>
  <c r="AW323" i="28"/>
  <c r="AX323" i="28"/>
  <c r="AY323" i="28"/>
  <c r="AZ323" i="28"/>
  <c r="BA323" i="28"/>
  <c r="BB323" i="28"/>
  <c r="BC323" i="28"/>
  <c r="BD323" i="28"/>
  <c r="BE323" i="28"/>
  <c r="BF323" i="28"/>
  <c r="BG323" i="28"/>
  <c r="BH323" i="28"/>
  <c r="BI323" i="28"/>
  <c r="BU323" i="28" s="1"/>
  <c r="CG323" i="28" s="1"/>
  <c r="BJ323" i="28"/>
  <c r="BK323" i="28"/>
  <c r="BL323" i="28"/>
  <c r="BM323" i="28"/>
  <c r="AP324" i="28"/>
  <c r="AQ324" i="28"/>
  <c r="AR324" i="28"/>
  <c r="AS324" i="28"/>
  <c r="AT324" i="28"/>
  <c r="AU324" i="28"/>
  <c r="AV324" i="28"/>
  <c r="AW324" i="28"/>
  <c r="AX324" i="28"/>
  <c r="AY324" i="28"/>
  <c r="AZ324" i="28"/>
  <c r="BA324" i="28"/>
  <c r="BB324" i="28"/>
  <c r="BC324" i="28"/>
  <c r="BD324" i="28"/>
  <c r="BE324" i="28"/>
  <c r="BF324" i="28"/>
  <c r="BG324" i="28"/>
  <c r="BH324" i="28"/>
  <c r="BI324" i="28"/>
  <c r="BJ324" i="28"/>
  <c r="BK324" i="28"/>
  <c r="BL324" i="28"/>
  <c r="BM324" i="28"/>
  <c r="BY324" i="28" s="1"/>
  <c r="CK324" i="28" s="1"/>
  <c r="AP325" i="28"/>
  <c r="AQ325" i="28"/>
  <c r="AR325" i="28"/>
  <c r="AS325" i="28"/>
  <c r="AT325" i="28"/>
  <c r="AU325" i="28"/>
  <c r="AV325" i="28"/>
  <c r="AW325" i="28"/>
  <c r="AX325" i="28"/>
  <c r="AY325" i="28"/>
  <c r="AZ325" i="28"/>
  <c r="BA325" i="28"/>
  <c r="BB325" i="28"/>
  <c r="BC325" i="28"/>
  <c r="BD325" i="28"/>
  <c r="BP325" i="28" s="1"/>
  <c r="BE325" i="28"/>
  <c r="BF325" i="28"/>
  <c r="BR325" i="28" s="1"/>
  <c r="CD325" i="28" s="1"/>
  <c r="CP325" i="28" s="1"/>
  <c r="BG325" i="28"/>
  <c r="BH325" i="28"/>
  <c r="BI325" i="28"/>
  <c r="BJ325" i="28"/>
  <c r="BV325" i="28" s="1"/>
  <c r="CH325" i="28" s="1"/>
  <c r="BK325" i="28"/>
  <c r="BL325" i="28"/>
  <c r="BM325" i="28"/>
  <c r="BO325" i="28"/>
  <c r="AP326" i="28"/>
  <c r="AQ326" i="28"/>
  <c r="AR326" i="28"/>
  <c r="AS326" i="28"/>
  <c r="AT326" i="28"/>
  <c r="AU326" i="28"/>
  <c r="AV326" i="28"/>
  <c r="AW326" i="28"/>
  <c r="AX326" i="28"/>
  <c r="AY326" i="28"/>
  <c r="AZ326" i="28"/>
  <c r="BA326" i="28"/>
  <c r="BY326" i="28" s="1"/>
  <c r="BB326" i="28"/>
  <c r="BC326" i="28"/>
  <c r="BO326" i="28" s="1"/>
  <c r="CA326" i="28" s="1"/>
  <c r="DK326" i="28" s="1"/>
  <c r="FG326" i="28" s="1"/>
  <c r="BD326" i="28"/>
  <c r="BP326" i="28" s="1"/>
  <c r="BE326" i="28"/>
  <c r="BF326" i="28"/>
  <c r="BG326" i="28"/>
  <c r="BS326" i="28" s="1"/>
  <c r="CE326" i="28" s="1"/>
  <c r="BH326" i="28"/>
  <c r="BI326" i="28"/>
  <c r="BJ326" i="28"/>
  <c r="BK326" i="28"/>
  <c r="BL326" i="28"/>
  <c r="ER326" i="28" s="1"/>
  <c r="BM326" i="28"/>
  <c r="EI326" i="28"/>
  <c r="AP327" i="28"/>
  <c r="AQ327" i="28"/>
  <c r="AR327" i="28"/>
  <c r="AS327" i="28"/>
  <c r="AT327" i="28"/>
  <c r="AU327" i="28"/>
  <c r="AV327" i="28"/>
  <c r="AW327" i="28"/>
  <c r="AX327" i="28"/>
  <c r="AY327" i="28"/>
  <c r="AZ327" i="28"/>
  <c r="BA327" i="28"/>
  <c r="BB327" i="28"/>
  <c r="BC327" i="28"/>
  <c r="BD327" i="28"/>
  <c r="BE327" i="28"/>
  <c r="BF327" i="28"/>
  <c r="EL327" i="28" s="1"/>
  <c r="BG327" i="28"/>
  <c r="BH327" i="28"/>
  <c r="BI327" i="28"/>
  <c r="EO327" i="28" s="1"/>
  <c r="BJ327" i="28"/>
  <c r="BK327" i="28"/>
  <c r="BL327" i="28"/>
  <c r="BX327" i="28" s="1"/>
  <c r="CJ327" i="28" s="1"/>
  <c r="DH327" i="28" s="1"/>
  <c r="FD327" i="28" s="1"/>
  <c r="BM327" i="28"/>
  <c r="BY327" i="28" s="1"/>
  <c r="CK327" i="28" s="1"/>
  <c r="AP328" i="28"/>
  <c r="AQ328" i="28"/>
  <c r="AR328" i="28"/>
  <c r="AS328" i="28"/>
  <c r="AT328" i="28"/>
  <c r="AU328" i="28"/>
  <c r="AV328" i="28"/>
  <c r="AW328" i="28"/>
  <c r="AX328" i="28"/>
  <c r="AY328" i="28"/>
  <c r="AZ328" i="28"/>
  <c r="BA328" i="28"/>
  <c r="BB328" i="28"/>
  <c r="BC328" i="28"/>
  <c r="BD328" i="28"/>
  <c r="BE328" i="28"/>
  <c r="BF328" i="28"/>
  <c r="BG328" i="28"/>
  <c r="BH328" i="28"/>
  <c r="BT328" i="28" s="1"/>
  <c r="CF328" i="28" s="1"/>
  <c r="DD328" i="28" s="1"/>
  <c r="EZ328" i="28" s="1"/>
  <c r="BI328" i="28"/>
  <c r="BJ328" i="28"/>
  <c r="BK328" i="28"/>
  <c r="BL328" i="28"/>
  <c r="BM328" i="28"/>
  <c r="BU328" i="28"/>
  <c r="AP329" i="28"/>
  <c r="BN329" i="28" s="1"/>
  <c r="AQ329" i="28"/>
  <c r="AR329" i="28"/>
  <c r="AS329" i="28"/>
  <c r="BQ329" i="28" s="1"/>
  <c r="CC329" i="28" s="1"/>
  <c r="DM329" i="28" s="1"/>
  <c r="FI329" i="28" s="1"/>
  <c r="AT329" i="28"/>
  <c r="BR329" i="28" s="1"/>
  <c r="AU329" i="28"/>
  <c r="AV329" i="28"/>
  <c r="AW329" i="28"/>
  <c r="BU329" i="28" s="1"/>
  <c r="AX329" i="28"/>
  <c r="AY329" i="28"/>
  <c r="AZ329" i="28"/>
  <c r="BA329" i="28"/>
  <c r="BB329" i="28"/>
  <c r="BC329" i="28"/>
  <c r="BD329" i="28"/>
  <c r="BE329" i="28"/>
  <c r="BF329" i="28"/>
  <c r="BG329" i="28"/>
  <c r="BH329" i="28"/>
  <c r="BI329" i="28"/>
  <c r="BJ329" i="28"/>
  <c r="BK329" i="28"/>
  <c r="BL329" i="28"/>
  <c r="BX329" i="28" s="1"/>
  <c r="CJ329" i="28" s="1"/>
  <c r="EF329" i="28" s="1"/>
  <c r="GB329" i="28" s="1"/>
  <c r="BM329" i="28"/>
  <c r="AP330" i="28"/>
  <c r="BN330" i="28" s="1"/>
  <c r="AQ330" i="28"/>
  <c r="BO330" i="28" s="1"/>
  <c r="AR330" i="28"/>
  <c r="AS330" i="28"/>
  <c r="AT330" i="28"/>
  <c r="AU330" i="28"/>
  <c r="AV330" i="28"/>
  <c r="AW330" i="28"/>
  <c r="AX330" i="28"/>
  <c r="AY330" i="28"/>
  <c r="AZ330" i="28"/>
  <c r="BA330" i="28"/>
  <c r="BB330" i="28"/>
  <c r="BC330" i="28"/>
  <c r="BD330" i="28"/>
  <c r="BE330" i="28"/>
  <c r="BF330" i="28"/>
  <c r="BG330" i="28"/>
  <c r="BH330" i="28"/>
  <c r="BT330" i="28" s="1"/>
  <c r="BI330" i="28"/>
  <c r="BJ330" i="28"/>
  <c r="BK330" i="28"/>
  <c r="BL330" i="28"/>
  <c r="BM330" i="28"/>
  <c r="AP331" i="28"/>
  <c r="AQ331" i="28"/>
  <c r="AR331" i="28"/>
  <c r="AS331" i="28"/>
  <c r="AT331" i="28"/>
  <c r="AU331" i="28"/>
  <c r="AV331" i="28"/>
  <c r="AW331" i="28"/>
  <c r="AX331" i="28"/>
  <c r="AY331" i="28"/>
  <c r="AZ331" i="28"/>
  <c r="BA331" i="28"/>
  <c r="BB331" i="28"/>
  <c r="BC331" i="28"/>
  <c r="EI331" i="28" s="1"/>
  <c r="BD331" i="28"/>
  <c r="BE331" i="28"/>
  <c r="BF331" i="28"/>
  <c r="BR331" i="28" s="1"/>
  <c r="CD331" i="28" s="1"/>
  <c r="BG331" i="28"/>
  <c r="BH331" i="28"/>
  <c r="BI331" i="28"/>
  <c r="BJ331" i="28"/>
  <c r="BK331" i="28"/>
  <c r="BL331" i="28"/>
  <c r="BM331" i="28"/>
  <c r="BO331" i="28"/>
  <c r="CA331" i="28" s="1"/>
  <c r="CY331" i="28" s="1"/>
  <c r="EU331" i="28" s="1"/>
  <c r="AP332" i="28"/>
  <c r="AQ332" i="28"/>
  <c r="AR332" i="28"/>
  <c r="AS332" i="28"/>
  <c r="AT332" i="28"/>
  <c r="AU332" i="28"/>
  <c r="AV332" i="28"/>
  <c r="AW332" i="28"/>
  <c r="AX332" i="28"/>
  <c r="AY332" i="28"/>
  <c r="AZ332" i="28"/>
  <c r="BA332" i="28"/>
  <c r="BB332" i="28"/>
  <c r="BC332" i="28"/>
  <c r="BD332" i="28"/>
  <c r="BE332" i="28"/>
  <c r="BF332" i="28"/>
  <c r="BR332" i="28" s="1"/>
  <c r="CD332" i="28" s="1"/>
  <c r="BG332" i="28"/>
  <c r="BH332" i="28"/>
  <c r="BI332" i="28"/>
  <c r="EO332" i="28" s="1"/>
  <c r="BJ332" i="28"/>
  <c r="BK332" i="28"/>
  <c r="BL332" i="28"/>
  <c r="BM332" i="28"/>
  <c r="BO332" i="28"/>
  <c r="CA332" i="28" s="1"/>
  <c r="DB332" i="28"/>
  <c r="EX332" i="28" s="1"/>
  <c r="EI332" i="28"/>
  <c r="EL332" i="28"/>
  <c r="AP333" i="28"/>
  <c r="AQ333" i="28"/>
  <c r="AR333" i="28"/>
  <c r="AS333" i="28"/>
  <c r="AT333" i="28"/>
  <c r="AU333" i="28"/>
  <c r="AV333" i="28"/>
  <c r="AW333" i="28"/>
  <c r="AX333" i="28"/>
  <c r="AY333" i="28"/>
  <c r="AZ333" i="28"/>
  <c r="BA333" i="28"/>
  <c r="BB333" i="28"/>
  <c r="BC333" i="28"/>
  <c r="EI333" i="28" s="1"/>
  <c r="BD333" i="28"/>
  <c r="BE333" i="28"/>
  <c r="BQ333" i="28" s="1"/>
  <c r="CC333" i="28" s="1"/>
  <c r="DM333" i="28" s="1"/>
  <c r="FI333" i="28" s="1"/>
  <c r="BF333" i="28"/>
  <c r="BR333" i="28" s="1"/>
  <c r="CD333" i="28" s="1"/>
  <c r="DB333" i="28" s="1"/>
  <c r="EX333" i="28" s="1"/>
  <c r="BG333" i="28"/>
  <c r="BH333" i="28"/>
  <c r="BI333" i="28"/>
  <c r="EO333" i="28" s="1"/>
  <c r="BJ333" i="28"/>
  <c r="BK333" i="28"/>
  <c r="BL333" i="28"/>
  <c r="BX333" i="28" s="1"/>
  <c r="CJ333" i="28" s="1"/>
  <c r="BM333" i="28"/>
  <c r="BU333" i="28"/>
  <c r="CG333" i="28" s="1"/>
  <c r="DE333" i="28" s="1"/>
  <c r="FA333" i="28" s="1"/>
  <c r="EL333" i="28"/>
  <c r="AP334" i="28"/>
  <c r="AQ334" i="28"/>
  <c r="AR334" i="28"/>
  <c r="AS334" i="28"/>
  <c r="AT334" i="28"/>
  <c r="AU334" i="28"/>
  <c r="AV334" i="28"/>
  <c r="AW334" i="28"/>
  <c r="AX334" i="28"/>
  <c r="AY334" i="28"/>
  <c r="AZ334" i="28"/>
  <c r="BA334" i="28"/>
  <c r="BB334" i="28"/>
  <c r="BC334" i="28"/>
  <c r="BD334" i="28"/>
  <c r="BE334" i="28"/>
  <c r="BF334" i="28"/>
  <c r="BG334" i="28"/>
  <c r="BH334" i="28"/>
  <c r="BI334" i="28"/>
  <c r="BJ334" i="28"/>
  <c r="BK334" i="28"/>
  <c r="BL334" i="28"/>
  <c r="BM334" i="28"/>
  <c r="BY334" i="28" s="1"/>
  <c r="CK334" i="28" s="1"/>
  <c r="AP335" i="28"/>
  <c r="AQ335" i="28"/>
  <c r="AR335" i="28"/>
  <c r="AS335" i="28"/>
  <c r="AT335" i="28"/>
  <c r="AU335" i="28"/>
  <c r="AV335" i="28"/>
  <c r="AW335" i="28"/>
  <c r="AX335" i="28"/>
  <c r="AY335" i="28"/>
  <c r="AZ335" i="28"/>
  <c r="BA335" i="28"/>
  <c r="BB335" i="28"/>
  <c r="BC335" i="28"/>
  <c r="BO335" i="28" s="1"/>
  <c r="CA335" i="28" s="1"/>
  <c r="CY335" i="28" s="1"/>
  <c r="EU335" i="28" s="1"/>
  <c r="BD335" i="28"/>
  <c r="BE335" i="28"/>
  <c r="BF335" i="28"/>
  <c r="EL335" i="28" s="1"/>
  <c r="BG335" i="28"/>
  <c r="BH335" i="28"/>
  <c r="BI335" i="28"/>
  <c r="BJ335" i="28"/>
  <c r="BV335" i="28" s="1"/>
  <c r="BK335" i="28"/>
  <c r="BL335" i="28"/>
  <c r="BM335" i="28"/>
  <c r="BY335" i="28" s="1"/>
  <c r="CK335" i="28" s="1"/>
  <c r="AP336" i="28"/>
  <c r="AQ336" i="28"/>
  <c r="AR336" i="28"/>
  <c r="AS336" i="28"/>
  <c r="AT336" i="28"/>
  <c r="AU336" i="28"/>
  <c r="AV336" i="28"/>
  <c r="AW336" i="28"/>
  <c r="AX336" i="28"/>
  <c r="AY336" i="28"/>
  <c r="AZ336" i="28"/>
  <c r="BA336" i="28"/>
  <c r="BB336" i="28"/>
  <c r="BC336" i="28"/>
  <c r="BO336" i="28" s="1"/>
  <c r="CA336" i="28" s="1"/>
  <c r="DW336" i="28" s="1"/>
  <c r="FS336" i="28" s="1"/>
  <c r="BD336" i="28"/>
  <c r="BP336" i="28" s="1"/>
  <c r="CB336" i="28" s="1"/>
  <c r="BE336" i="28"/>
  <c r="BF336" i="28"/>
  <c r="EL336" i="28" s="1"/>
  <c r="BG336" i="28"/>
  <c r="BS336" i="28" s="1"/>
  <c r="BH336" i="28"/>
  <c r="BT336" i="28" s="1"/>
  <c r="CF336" i="28" s="1"/>
  <c r="CR336" i="28" s="1"/>
  <c r="BI336" i="28"/>
  <c r="BU336" i="28" s="1"/>
  <c r="CG336" i="28" s="1"/>
  <c r="BJ336" i="28"/>
  <c r="BK336" i="28"/>
  <c r="BW336" i="28" s="1"/>
  <c r="BL336" i="28"/>
  <c r="BM336" i="28"/>
  <c r="BR336" i="28"/>
  <c r="CD336" i="28" s="1"/>
  <c r="EO336" i="28"/>
  <c r="AP337" i="28"/>
  <c r="AQ337" i="28"/>
  <c r="AR337" i="28"/>
  <c r="AS337" i="28"/>
  <c r="AT337" i="28"/>
  <c r="AU337" i="28"/>
  <c r="AV337" i="28"/>
  <c r="AW337" i="28"/>
  <c r="AX337" i="28"/>
  <c r="AY337" i="28"/>
  <c r="AZ337" i="28"/>
  <c r="BA337" i="28"/>
  <c r="BB337" i="28"/>
  <c r="BC337" i="28"/>
  <c r="BO337" i="28" s="1"/>
  <c r="CA337" i="28" s="1"/>
  <c r="BD337" i="28"/>
  <c r="BP337" i="28" s="1"/>
  <c r="BE337" i="28"/>
  <c r="BQ337" i="28" s="1"/>
  <c r="BF337" i="28"/>
  <c r="BG337" i="28"/>
  <c r="BH337" i="28"/>
  <c r="BI337" i="28"/>
  <c r="BJ337" i="28"/>
  <c r="BK337" i="28"/>
  <c r="BL337" i="28"/>
  <c r="BM337" i="28"/>
  <c r="AP338" i="28"/>
  <c r="AQ338" i="28"/>
  <c r="AR338" i="28"/>
  <c r="AS338" i="28"/>
  <c r="AT338" i="28"/>
  <c r="AU338" i="28"/>
  <c r="AV338" i="28"/>
  <c r="AW338" i="28"/>
  <c r="AX338" i="28"/>
  <c r="AY338" i="28"/>
  <c r="AZ338" i="28"/>
  <c r="BA338" i="28"/>
  <c r="BB338" i="28"/>
  <c r="BN338" i="28" s="1"/>
  <c r="BZ338" i="28" s="1"/>
  <c r="DJ338" i="28" s="1"/>
  <c r="FF338" i="28" s="1"/>
  <c r="BC338" i="28"/>
  <c r="EI338" i="28" s="1"/>
  <c r="BD338" i="28"/>
  <c r="BE338" i="28"/>
  <c r="BF338" i="28"/>
  <c r="BR338" i="28" s="1"/>
  <c r="CD338" i="28" s="1"/>
  <c r="BG338" i="28"/>
  <c r="BS338" i="28" s="1"/>
  <c r="BH338" i="28"/>
  <c r="BI338" i="28"/>
  <c r="BJ338" i="28"/>
  <c r="BK338" i="28"/>
  <c r="BL338" i="28"/>
  <c r="BM338" i="28"/>
  <c r="EL338" i="28"/>
  <c r="AP339" i="28"/>
  <c r="AQ339" i="28"/>
  <c r="AR339" i="28"/>
  <c r="AS339" i="28"/>
  <c r="AT339" i="28"/>
  <c r="AU339" i="28"/>
  <c r="AV339" i="28"/>
  <c r="AW339" i="28"/>
  <c r="AX339" i="28"/>
  <c r="AY339" i="28"/>
  <c r="AZ339" i="28"/>
  <c r="BA339" i="28"/>
  <c r="BB339" i="28"/>
  <c r="BC339" i="28"/>
  <c r="BD339" i="28"/>
  <c r="BE339" i="28"/>
  <c r="BF339" i="28"/>
  <c r="BG339" i="28"/>
  <c r="BH339" i="28"/>
  <c r="BI339" i="28"/>
  <c r="BU339" i="28" s="1"/>
  <c r="CG339" i="28" s="1"/>
  <c r="EC339" i="28" s="1"/>
  <c r="FY339" i="28" s="1"/>
  <c r="BJ339" i="28"/>
  <c r="BK339" i="28"/>
  <c r="BL339" i="28"/>
  <c r="BX339" i="28" s="1"/>
  <c r="CJ339" i="28" s="1"/>
  <c r="BM339" i="28"/>
  <c r="AP340" i="28"/>
  <c r="AQ340" i="28"/>
  <c r="AR340" i="28"/>
  <c r="AS340" i="28"/>
  <c r="AT340" i="28"/>
  <c r="AU340" i="28"/>
  <c r="AV340" i="28"/>
  <c r="AW340" i="28"/>
  <c r="AX340" i="28"/>
  <c r="AY340" i="28"/>
  <c r="AZ340" i="28"/>
  <c r="BA340" i="28"/>
  <c r="BB340" i="28"/>
  <c r="BN340" i="28" s="1"/>
  <c r="BZ340" i="28" s="1"/>
  <c r="DJ340" i="28" s="1"/>
  <c r="FF340" i="28" s="1"/>
  <c r="BC340" i="28"/>
  <c r="EI340" i="28" s="1"/>
  <c r="BD340" i="28"/>
  <c r="BP340" i="28" s="1"/>
  <c r="CB340" i="28" s="1"/>
  <c r="BE340" i="28"/>
  <c r="EK340" i="28" s="1"/>
  <c r="BF340" i="28"/>
  <c r="BR340" i="28" s="1"/>
  <c r="CD340" i="28" s="1"/>
  <c r="DB340" i="28" s="1"/>
  <c r="EX340" i="28" s="1"/>
  <c r="BG340" i="28"/>
  <c r="BH340" i="28"/>
  <c r="BI340" i="28"/>
  <c r="BJ340" i="28"/>
  <c r="BK340" i="28"/>
  <c r="EQ340" i="28" s="1"/>
  <c r="BL340" i="28"/>
  <c r="BM340" i="28"/>
  <c r="AP341" i="28"/>
  <c r="AQ341" i="28"/>
  <c r="AR341" i="28"/>
  <c r="AS341" i="28"/>
  <c r="AT341" i="28"/>
  <c r="AU341" i="28"/>
  <c r="AV341" i="28"/>
  <c r="AW341" i="28"/>
  <c r="AX341" i="28"/>
  <c r="AY341" i="28"/>
  <c r="AZ341" i="28"/>
  <c r="BA341" i="28"/>
  <c r="BB341" i="28"/>
  <c r="EH341" i="28" s="1"/>
  <c r="BC341" i="28"/>
  <c r="BD341" i="28"/>
  <c r="BP341" i="28" s="1"/>
  <c r="CB341" i="28" s="1"/>
  <c r="BE341" i="28"/>
  <c r="BQ341" i="28" s="1"/>
  <c r="CC341" i="28" s="1"/>
  <c r="DY341" i="28" s="1"/>
  <c r="FU341" i="28" s="1"/>
  <c r="BF341" i="28"/>
  <c r="BR341" i="28" s="1"/>
  <c r="CD341" i="28" s="1"/>
  <c r="BG341" i="28"/>
  <c r="BH341" i="28"/>
  <c r="BI341" i="28"/>
  <c r="EO341" i="28" s="1"/>
  <c r="BJ341" i="28"/>
  <c r="BK341" i="28"/>
  <c r="BL341" i="28"/>
  <c r="ER341" i="28" s="1"/>
  <c r="BM341" i="28"/>
  <c r="BN341" i="28"/>
  <c r="BZ341" i="28" s="1"/>
  <c r="DV341" i="28" s="1"/>
  <c r="FR341" i="28" s="1"/>
  <c r="BO341" i="28"/>
  <c r="CA341" i="28" s="1"/>
  <c r="CO341" i="28"/>
  <c r="EI341" i="28"/>
  <c r="EK341" i="28"/>
  <c r="EL341" i="28"/>
  <c r="AP342" i="28"/>
  <c r="AQ342" i="28"/>
  <c r="AR342" i="28"/>
  <c r="AS342" i="28"/>
  <c r="AT342" i="28"/>
  <c r="AU342" i="28"/>
  <c r="AV342" i="28"/>
  <c r="AW342" i="28"/>
  <c r="AX342" i="28"/>
  <c r="AY342" i="28"/>
  <c r="AZ342" i="28"/>
  <c r="BA342" i="28"/>
  <c r="BB342" i="28"/>
  <c r="BC342" i="28"/>
  <c r="BO342" i="28" s="1"/>
  <c r="CA342" i="28" s="1"/>
  <c r="BD342" i="28"/>
  <c r="BE342" i="28"/>
  <c r="EK342" i="28" s="1"/>
  <c r="BF342" i="28"/>
  <c r="BR342" i="28" s="1"/>
  <c r="CD342" i="28" s="1"/>
  <c r="BG342" i="28"/>
  <c r="BH342" i="28"/>
  <c r="BI342" i="28"/>
  <c r="BJ342" i="28"/>
  <c r="BK342" i="28"/>
  <c r="BL342" i="28"/>
  <c r="ER342" i="28" s="1"/>
  <c r="BM342" i="28"/>
  <c r="EI342" i="28"/>
  <c r="AP343" i="28"/>
  <c r="AQ343" i="28"/>
  <c r="AR343" i="28"/>
  <c r="AS343" i="28"/>
  <c r="AT343" i="28"/>
  <c r="AU343" i="28"/>
  <c r="BS343" i="28" s="1"/>
  <c r="CE343" i="28" s="1"/>
  <c r="DO343" i="28" s="1"/>
  <c r="FK343" i="28" s="1"/>
  <c r="AV343" i="28"/>
  <c r="AW343" i="28"/>
  <c r="AX343" i="28"/>
  <c r="AY343" i="28"/>
  <c r="AZ343" i="28"/>
  <c r="BA343" i="28"/>
  <c r="BB343" i="28"/>
  <c r="BN343" i="28" s="1"/>
  <c r="BZ343" i="28" s="1"/>
  <c r="BC343" i="28"/>
  <c r="BD343" i="28"/>
  <c r="BE343" i="28"/>
  <c r="BQ343" i="28" s="1"/>
  <c r="CC343" i="28" s="1"/>
  <c r="DY343" i="28" s="1"/>
  <c r="FU343" i="28" s="1"/>
  <c r="BF343" i="28"/>
  <c r="BG343" i="28"/>
  <c r="BH343" i="28"/>
  <c r="BI343" i="28"/>
  <c r="BJ343" i="28"/>
  <c r="BK343" i="28"/>
  <c r="EQ343" i="28" s="1"/>
  <c r="BL343" i="28"/>
  <c r="ER343" i="28" s="1"/>
  <c r="BM343" i="28"/>
  <c r="BW343" i="28"/>
  <c r="CI343" i="28" s="1"/>
  <c r="DG343" i="28" s="1"/>
  <c r="FC343" i="28" s="1"/>
  <c r="BX343" i="28"/>
  <c r="CJ343" i="28" s="1"/>
  <c r="EF343" i="28" s="1"/>
  <c r="GB343" i="28" s="1"/>
  <c r="CU343" i="28"/>
  <c r="EH343" i="28"/>
  <c r="EK343" i="28"/>
  <c r="AP344" i="28"/>
  <c r="AQ344" i="28"/>
  <c r="AR344" i="28"/>
  <c r="AS344" i="28"/>
  <c r="AT344" i="28"/>
  <c r="AU344" i="28"/>
  <c r="AV344" i="28"/>
  <c r="AW344" i="28"/>
  <c r="AX344" i="28"/>
  <c r="AY344" i="28"/>
  <c r="AZ344" i="28"/>
  <c r="BA344" i="28"/>
  <c r="BB344" i="28"/>
  <c r="BN344" i="28" s="1"/>
  <c r="BZ344" i="28" s="1"/>
  <c r="DV344" i="28" s="1"/>
  <c r="FR344" i="28" s="1"/>
  <c r="BC344" i="28"/>
  <c r="BO344" i="28" s="1"/>
  <c r="CA344" i="28" s="1"/>
  <c r="DK344" i="28" s="1"/>
  <c r="FG344" i="28" s="1"/>
  <c r="BD344" i="28"/>
  <c r="BE344" i="28"/>
  <c r="BF344" i="28"/>
  <c r="EL344" i="28" s="1"/>
  <c r="BG344" i="28"/>
  <c r="BH344" i="28"/>
  <c r="EN344" i="28" s="1"/>
  <c r="BI344" i="28"/>
  <c r="EO344" i="28" s="1"/>
  <c r="BJ344" i="28"/>
  <c r="BK344" i="28"/>
  <c r="BW344" i="28" s="1"/>
  <c r="CI344" i="28" s="1"/>
  <c r="BL344" i="28"/>
  <c r="BM344" i="28"/>
  <c r="BU344" i="28"/>
  <c r="CG344" i="28" s="1"/>
  <c r="CY344" i="28"/>
  <c r="EU344" i="28" s="1"/>
  <c r="DJ344" i="28"/>
  <c r="FF344" i="28" s="1"/>
  <c r="AP345" i="28"/>
  <c r="AQ345" i="28"/>
  <c r="AR345" i="28"/>
  <c r="AS345" i="28"/>
  <c r="AT345" i="28"/>
  <c r="AU345" i="28"/>
  <c r="AV345" i="28"/>
  <c r="AW345" i="28"/>
  <c r="AX345" i="28"/>
  <c r="AY345" i="28"/>
  <c r="AZ345" i="28"/>
  <c r="BA345" i="28"/>
  <c r="BB345" i="28"/>
  <c r="BC345" i="28"/>
  <c r="EI345" i="28" s="1"/>
  <c r="BD345" i="28"/>
  <c r="BE345" i="28"/>
  <c r="EK345" i="28" s="1"/>
  <c r="BF345" i="28"/>
  <c r="BG345" i="28"/>
  <c r="BH345" i="28"/>
  <c r="BI345" i="28"/>
  <c r="BJ345" i="28"/>
  <c r="BK345" i="28"/>
  <c r="BL345" i="28"/>
  <c r="ER345" i="28" s="1"/>
  <c r="BM345" i="28"/>
  <c r="BQ345" i="28"/>
  <c r="CC345" i="28" s="1"/>
  <c r="AP346" i="28"/>
  <c r="AQ346" i="28"/>
  <c r="AR346" i="28"/>
  <c r="AS346" i="28"/>
  <c r="AT346" i="28"/>
  <c r="AU346" i="28"/>
  <c r="AV346" i="28"/>
  <c r="AW346" i="28"/>
  <c r="AX346" i="28"/>
  <c r="AY346" i="28"/>
  <c r="AZ346" i="28"/>
  <c r="BA346" i="28"/>
  <c r="BB346" i="28"/>
  <c r="BN346" i="28" s="1"/>
  <c r="BZ346" i="28" s="1"/>
  <c r="DJ346" i="28" s="1"/>
  <c r="FF346" i="28" s="1"/>
  <c r="BC346" i="28"/>
  <c r="EI346" i="28" s="1"/>
  <c r="BD346" i="28"/>
  <c r="BE346" i="28"/>
  <c r="EK346" i="28" s="1"/>
  <c r="BF346" i="28"/>
  <c r="BG346" i="28"/>
  <c r="BH346" i="28"/>
  <c r="EN346" i="28" s="1"/>
  <c r="BI346" i="28"/>
  <c r="BJ346" i="28"/>
  <c r="BK346" i="28"/>
  <c r="BL346" i="28"/>
  <c r="BM346" i="28"/>
  <c r="BQ346" i="28"/>
  <c r="CC346" i="28" s="1"/>
  <c r="BU346" i="28"/>
  <c r="CG346" i="28" s="1"/>
  <c r="EH346" i="28"/>
  <c r="EO346" i="28"/>
  <c r="AP347" i="28"/>
  <c r="AQ347" i="28"/>
  <c r="AR347" i="28"/>
  <c r="AS347" i="28"/>
  <c r="AT347" i="28"/>
  <c r="AU347" i="28"/>
  <c r="AV347" i="28"/>
  <c r="AW347" i="28"/>
  <c r="AX347" i="28"/>
  <c r="AY347" i="28"/>
  <c r="AZ347" i="28"/>
  <c r="BA347" i="28"/>
  <c r="BB347" i="28"/>
  <c r="EH347" i="28" s="1"/>
  <c r="BC347" i="28"/>
  <c r="BD347" i="28"/>
  <c r="BE347" i="28"/>
  <c r="EK347" i="28" s="1"/>
  <c r="BF347" i="28"/>
  <c r="BG347" i="28"/>
  <c r="BS347" i="28" s="1"/>
  <c r="BH347" i="28"/>
  <c r="BI347" i="28"/>
  <c r="BJ347" i="28"/>
  <c r="BK347" i="28"/>
  <c r="BL347" i="28"/>
  <c r="BM347" i="28"/>
  <c r="AP348" i="28"/>
  <c r="AQ348" i="28"/>
  <c r="AR348" i="28"/>
  <c r="AS348" i="28"/>
  <c r="AT348" i="28"/>
  <c r="AU348" i="28"/>
  <c r="AV348" i="28"/>
  <c r="AW348" i="28"/>
  <c r="AX348" i="28"/>
  <c r="AY348" i="28"/>
  <c r="AZ348" i="28"/>
  <c r="BA348" i="28"/>
  <c r="BY348" i="28" s="1"/>
  <c r="BB348" i="28"/>
  <c r="BC348" i="28"/>
  <c r="BO348" i="28" s="1"/>
  <c r="CA348" i="28" s="1"/>
  <c r="CM348" i="28" s="1"/>
  <c r="BD348" i="28"/>
  <c r="BE348" i="28"/>
  <c r="BF348" i="28"/>
  <c r="BG348" i="28"/>
  <c r="BH348" i="28"/>
  <c r="EN348" i="28" s="1"/>
  <c r="BI348" i="28"/>
  <c r="BJ348" i="28"/>
  <c r="BK348" i="28"/>
  <c r="EQ348" i="28" s="1"/>
  <c r="BL348" i="28"/>
  <c r="BX348" i="28" s="1"/>
  <c r="CJ348" i="28" s="1"/>
  <c r="BM348" i="28"/>
  <c r="BQ348" i="28"/>
  <c r="CC348" i="28" s="1"/>
  <c r="DK348" i="28"/>
  <c r="FG348" i="28" s="1"/>
  <c r="DW348" i="28"/>
  <c r="FS348" i="28" s="1"/>
  <c r="EI348" i="28"/>
  <c r="EK348" i="28"/>
  <c r="AP349" i="28"/>
  <c r="AQ349" i="28"/>
  <c r="AR349" i="28"/>
  <c r="AS349" i="28"/>
  <c r="AT349" i="28"/>
  <c r="AU349" i="28"/>
  <c r="AV349" i="28"/>
  <c r="AW349" i="28"/>
  <c r="AX349" i="28"/>
  <c r="AY349" i="28"/>
  <c r="AZ349" i="28"/>
  <c r="BA349" i="28"/>
  <c r="BB349" i="28"/>
  <c r="BN349" i="28" s="1"/>
  <c r="BZ349" i="28" s="1"/>
  <c r="DJ349" i="28" s="1"/>
  <c r="FF349" i="28" s="1"/>
  <c r="BC349" i="28"/>
  <c r="BD349" i="28"/>
  <c r="BE349" i="28"/>
  <c r="BQ349" i="28" s="1"/>
  <c r="CC349" i="28" s="1"/>
  <c r="BF349" i="28"/>
  <c r="BG349" i="28"/>
  <c r="BH349" i="28"/>
  <c r="BT349" i="28" s="1"/>
  <c r="CF349" i="28" s="1"/>
  <c r="BI349" i="28"/>
  <c r="BU349" i="28" s="1"/>
  <c r="CG349" i="28" s="1"/>
  <c r="BJ349" i="28"/>
  <c r="BK349" i="28"/>
  <c r="BL349" i="28"/>
  <c r="BM349" i="28"/>
  <c r="AP350" i="28"/>
  <c r="AQ350" i="28"/>
  <c r="AR350" i="28"/>
  <c r="AS350" i="28"/>
  <c r="AT350" i="28"/>
  <c r="AU350" i="28"/>
  <c r="AV350" i="28"/>
  <c r="AW350" i="28"/>
  <c r="AX350" i="28"/>
  <c r="AY350" i="28"/>
  <c r="AZ350" i="28"/>
  <c r="BA350" i="28"/>
  <c r="BB350" i="28"/>
  <c r="BC350" i="28"/>
  <c r="EI350" i="28" s="1"/>
  <c r="BD350" i="28"/>
  <c r="BE350" i="28"/>
  <c r="EK350" i="28" s="1"/>
  <c r="BF350" i="28"/>
  <c r="BG350" i="28"/>
  <c r="BH350" i="28"/>
  <c r="EN350" i="28" s="1"/>
  <c r="BI350" i="28"/>
  <c r="BJ350" i="28"/>
  <c r="BK350" i="28"/>
  <c r="BL350" i="28"/>
  <c r="ER350" i="28" s="1"/>
  <c r="BM350" i="28"/>
  <c r="AP351" i="28"/>
  <c r="AQ351" i="28"/>
  <c r="AR351" i="28"/>
  <c r="AS351" i="28"/>
  <c r="AT351" i="28"/>
  <c r="AU351" i="28"/>
  <c r="AV351" i="28"/>
  <c r="AW351" i="28"/>
  <c r="AX351" i="28"/>
  <c r="AY351" i="28"/>
  <c r="AZ351" i="28"/>
  <c r="BA351" i="28"/>
  <c r="BY351" i="28" s="1"/>
  <c r="CK351" i="28" s="1"/>
  <c r="BB351" i="28"/>
  <c r="BN351" i="28" s="1"/>
  <c r="BZ351" i="28" s="1"/>
  <c r="CX351" i="28" s="1"/>
  <c r="ET351" i="28" s="1"/>
  <c r="BC351" i="28"/>
  <c r="BD351" i="28"/>
  <c r="BE351" i="28"/>
  <c r="BF351" i="28"/>
  <c r="BG351" i="28"/>
  <c r="BH351" i="28"/>
  <c r="EN351" i="28" s="1"/>
  <c r="BI351" i="28"/>
  <c r="BU351" i="28" s="1"/>
  <c r="CG351" i="28" s="1"/>
  <c r="BJ351" i="28"/>
  <c r="BK351" i="28"/>
  <c r="BW351" i="28" s="1"/>
  <c r="CI351" i="28" s="1"/>
  <c r="DS351" i="28" s="1"/>
  <c r="FO351" i="28" s="1"/>
  <c r="BL351" i="28"/>
  <c r="BX351" i="28" s="1"/>
  <c r="CJ351" i="28" s="1"/>
  <c r="BM351" i="28"/>
  <c r="AP352" i="28"/>
  <c r="AQ352" i="28"/>
  <c r="AR352" i="28"/>
  <c r="AS352" i="28"/>
  <c r="AT352" i="28"/>
  <c r="AU352" i="28"/>
  <c r="AV352" i="28"/>
  <c r="AW352" i="28"/>
  <c r="AX352" i="28"/>
  <c r="AY352" i="28"/>
  <c r="AZ352" i="28"/>
  <c r="BA352" i="28"/>
  <c r="BB352" i="28"/>
  <c r="BC352" i="28"/>
  <c r="BD352" i="28"/>
  <c r="BE352" i="28"/>
  <c r="EK352" i="28" s="1"/>
  <c r="BF352" i="28"/>
  <c r="BG352" i="28"/>
  <c r="BH352" i="28"/>
  <c r="EN352" i="28" s="1"/>
  <c r="BI352" i="28"/>
  <c r="EO352" i="28" s="1"/>
  <c r="BJ352" i="28"/>
  <c r="BK352" i="28"/>
  <c r="BL352" i="28"/>
  <c r="ER352" i="28" s="1"/>
  <c r="BM352" i="28"/>
  <c r="AP353" i="28"/>
  <c r="AQ353" i="28"/>
  <c r="AR353" i="28"/>
  <c r="AS353" i="28"/>
  <c r="AT353" i="28"/>
  <c r="AU353" i="28"/>
  <c r="AV353" i="28"/>
  <c r="AW353" i="28"/>
  <c r="AX353" i="28"/>
  <c r="AY353" i="28"/>
  <c r="AZ353" i="28"/>
  <c r="BA353" i="28"/>
  <c r="BB353" i="28"/>
  <c r="BC353" i="28"/>
  <c r="BD353" i="28"/>
  <c r="BE353" i="28"/>
  <c r="BQ353" i="28" s="1"/>
  <c r="CC353" i="28" s="1"/>
  <c r="DM353" i="28" s="1"/>
  <c r="FI353" i="28" s="1"/>
  <c r="BF353" i="28"/>
  <c r="BR353" i="28" s="1"/>
  <c r="CD353" i="28" s="1"/>
  <c r="DN353" i="28" s="1"/>
  <c r="FJ353" i="28" s="1"/>
  <c r="BG353" i="28"/>
  <c r="BH353" i="28"/>
  <c r="BT353" i="28" s="1"/>
  <c r="CF353" i="28" s="1"/>
  <c r="BI353" i="28"/>
  <c r="EO353" i="28" s="1"/>
  <c r="BJ353" i="28"/>
  <c r="BK353" i="28"/>
  <c r="BL353" i="28"/>
  <c r="BX353" i="28" s="1"/>
  <c r="CJ353" i="28" s="1"/>
  <c r="BM353" i="28"/>
  <c r="BW353" i="28"/>
  <c r="CI353" i="28" s="1"/>
  <c r="EK353" i="28"/>
  <c r="EL353" i="28"/>
  <c r="EQ353" i="28"/>
  <c r="ER353" i="28"/>
  <c r="AP354" i="28"/>
  <c r="AQ354" i="28"/>
  <c r="AR354" i="28"/>
  <c r="BP354" i="28" s="1"/>
  <c r="CB354" i="28" s="1"/>
  <c r="DL354" i="28" s="1"/>
  <c r="FH354" i="28" s="1"/>
  <c r="AS354" i="28"/>
  <c r="AT354" i="28"/>
  <c r="AU354" i="28"/>
  <c r="AV354" i="28"/>
  <c r="AW354" i="28"/>
  <c r="AX354" i="28"/>
  <c r="AY354" i="28"/>
  <c r="AZ354" i="28"/>
  <c r="BA354" i="28"/>
  <c r="BB354" i="28"/>
  <c r="EH354" i="28" s="1"/>
  <c r="BC354" i="28"/>
  <c r="BD354" i="28"/>
  <c r="BE354" i="28"/>
  <c r="BQ354" i="28" s="1"/>
  <c r="CC354" i="28" s="1"/>
  <c r="BF354" i="28"/>
  <c r="BG354" i="28"/>
  <c r="BH354" i="28"/>
  <c r="BT354" i="28" s="1"/>
  <c r="CF354" i="28" s="1"/>
  <c r="CR354" i="28" s="1"/>
  <c r="BI354" i="28"/>
  <c r="BJ354" i="28"/>
  <c r="BK354" i="28"/>
  <c r="BW354" i="28" s="1"/>
  <c r="CI354" i="28" s="1"/>
  <c r="EE354" i="28" s="1"/>
  <c r="GA354" i="28" s="1"/>
  <c r="BL354" i="28"/>
  <c r="ER354" i="28" s="1"/>
  <c r="BM354" i="28"/>
  <c r="BX354" i="28"/>
  <c r="CJ354" i="28" s="1"/>
  <c r="DH354" i="28" s="1"/>
  <c r="FD354" i="28" s="1"/>
  <c r="AP355" i="28"/>
  <c r="AQ355" i="28"/>
  <c r="AR355" i="28"/>
  <c r="AS355" i="28"/>
  <c r="AT355" i="28"/>
  <c r="AU355" i="28"/>
  <c r="BS355" i="28" s="1"/>
  <c r="AV355" i="28"/>
  <c r="AW355" i="28"/>
  <c r="AX355" i="28"/>
  <c r="AY355" i="28"/>
  <c r="AZ355" i="28"/>
  <c r="BA355" i="28"/>
  <c r="BB355" i="28"/>
  <c r="BC355" i="28"/>
  <c r="BD355" i="28"/>
  <c r="BE355" i="28"/>
  <c r="EK355" i="28" s="1"/>
  <c r="BF355" i="28"/>
  <c r="EL355" i="28" s="1"/>
  <c r="BG355" i="28"/>
  <c r="BH355" i="28"/>
  <c r="EN355" i="28" s="1"/>
  <c r="BI355" i="28"/>
  <c r="BJ355" i="28"/>
  <c r="BK355" i="28"/>
  <c r="EQ355" i="28" s="1"/>
  <c r="BL355" i="28"/>
  <c r="BM355" i="28"/>
  <c r="AP356" i="28"/>
  <c r="AQ356" i="28"/>
  <c r="AR356" i="28"/>
  <c r="AS356" i="28"/>
  <c r="AT356" i="28"/>
  <c r="AU356" i="28"/>
  <c r="AV356" i="28"/>
  <c r="AW356" i="28"/>
  <c r="AX356" i="28"/>
  <c r="AY356" i="28"/>
  <c r="AZ356" i="28"/>
  <c r="BA356" i="28"/>
  <c r="BB356" i="28"/>
  <c r="BC356" i="28"/>
  <c r="BO356" i="28" s="1"/>
  <c r="BD356" i="28"/>
  <c r="BE356" i="28"/>
  <c r="BF356" i="28"/>
  <c r="BR356" i="28" s="1"/>
  <c r="EL356" i="28" s="1"/>
  <c r="BG356" i="28"/>
  <c r="BH356" i="28"/>
  <c r="BI356" i="28"/>
  <c r="BJ356" i="28"/>
  <c r="BK356" i="28"/>
  <c r="BW356" i="28" s="1"/>
  <c r="CI356" i="28" s="1"/>
  <c r="BL356" i="28"/>
  <c r="BM356" i="28"/>
  <c r="EQ356" i="28"/>
  <c r="AP357" i="28"/>
  <c r="AQ357" i="28"/>
  <c r="AR357" i="28"/>
  <c r="AS357" i="28"/>
  <c r="AT357" i="28"/>
  <c r="AU357" i="28"/>
  <c r="AV357" i="28"/>
  <c r="AW357" i="28"/>
  <c r="AX357" i="28"/>
  <c r="AY357" i="28"/>
  <c r="AZ357" i="28"/>
  <c r="BA357" i="28"/>
  <c r="BB357" i="28"/>
  <c r="BC357" i="28"/>
  <c r="BD357" i="28"/>
  <c r="BP357" i="28" s="1"/>
  <c r="BE357" i="28"/>
  <c r="EK357" i="28" s="1"/>
  <c r="BF357" i="28"/>
  <c r="BG357" i="28"/>
  <c r="BS357" i="28" s="1"/>
  <c r="BH357" i="28"/>
  <c r="EN357" i="28" s="1"/>
  <c r="BI357" i="28"/>
  <c r="BJ357" i="28"/>
  <c r="BK357" i="28"/>
  <c r="BL357" i="28"/>
  <c r="BM357" i="28"/>
  <c r="BT357" i="28"/>
  <c r="CF357" i="28" s="1"/>
  <c r="DD357" i="28" s="1"/>
  <c r="EZ357" i="28" s="1"/>
  <c r="AP358" i="28"/>
  <c r="AQ358" i="28"/>
  <c r="AR358" i="28"/>
  <c r="BP358" i="28" s="1"/>
  <c r="AS358" i="28"/>
  <c r="AT358" i="28"/>
  <c r="AU358" i="28"/>
  <c r="AV358" i="28"/>
  <c r="AW358" i="28"/>
  <c r="AX358" i="28"/>
  <c r="AY358" i="28"/>
  <c r="AZ358" i="28"/>
  <c r="BA358" i="28"/>
  <c r="BB358" i="28"/>
  <c r="BN358" i="28" s="1"/>
  <c r="BZ358" i="28" s="1"/>
  <c r="CL358" i="28" s="1"/>
  <c r="BC358" i="28"/>
  <c r="BD358" i="28"/>
  <c r="BE358" i="28"/>
  <c r="BQ358" i="28" s="1"/>
  <c r="CC358" i="28" s="1"/>
  <c r="BF358" i="28"/>
  <c r="BG358" i="28"/>
  <c r="BH358" i="28"/>
  <c r="BT358" i="28" s="1"/>
  <c r="CF358" i="28" s="1"/>
  <c r="DP358" i="28" s="1"/>
  <c r="FL358" i="28" s="1"/>
  <c r="BI358" i="28"/>
  <c r="BJ358" i="28"/>
  <c r="BV358" i="28" s="1"/>
  <c r="CH358" i="28" s="1"/>
  <c r="BK358" i="28"/>
  <c r="BL358" i="28"/>
  <c r="BM358" i="28"/>
  <c r="BY358" i="28" s="1"/>
  <c r="CK358" i="28" s="1"/>
  <c r="AP359" i="28"/>
  <c r="AQ359" i="28"/>
  <c r="AR359" i="28"/>
  <c r="AS359" i="28"/>
  <c r="AT359" i="28"/>
  <c r="AU359" i="28"/>
  <c r="AV359" i="28"/>
  <c r="AW359" i="28"/>
  <c r="AX359" i="28"/>
  <c r="AY359" i="28"/>
  <c r="AZ359" i="28"/>
  <c r="BA359" i="28"/>
  <c r="BB359" i="28"/>
  <c r="BC359" i="28"/>
  <c r="BD359" i="28"/>
  <c r="BE359" i="28"/>
  <c r="BF359" i="28"/>
  <c r="BG359" i="28"/>
  <c r="BH359" i="28"/>
  <c r="BT359" i="28" s="1"/>
  <c r="CF359" i="28" s="1"/>
  <c r="BI359" i="28"/>
  <c r="BJ359" i="28"/>
  <c r="BV359" i="28" s="1"/>
  <c r="BK359" i="28"/>
  <c r="BL359" i="28"/>
  <c r="BM359" i="28"/>
  <c r="EN359" i="28"/>
  <c r="AP360" i="28"/>
  <c r="AQ360" i="28"/>
  <c r="AR360" i="28"/>
  <c r="BP360" i="28" s="1"/>
  <c r="AS360" i="28"/>
  <c r="AT360" i="28"/>
  <c r="AU360" i="28"/>
  <c r="AV360" i="28"/>
  <c r="AW360" i="28"/>
  <c r="AX360" i="28"/>
  <c r="AY360" i="28"/>
  <c r="AZ360" i="28"/>
  <c r="BA360" i="28"/>
  <c r="BB360" i="28"/>
  <c r="EH360" i="28" s="1"/>
  <c r="BC360" i="28"/>
  <c r="BD360" i="28"/>
  <c r="BE360" i="28"/>
  <c r="EK360" i="28" s="1"/>
  <c r="BF360" i="28"/>
  <c r="BG360" i="28"/>
  <c r="BH360" i="28"/>
  <c r="BI360" i="28"/>
  <c r="BJ360" i="28"/>
  <c r="BK360" i="28"/>
  <c r="BL360" i="28"/>
  <c r="BM360" i="28"/>
  <c r="AP361" i="28"/>
  <c r="AQ361" i="28"/>
  <c r="AR361" i="28"/>
  <c r="AS361" i="28"/>
  <c r="AT361" i="28"/>
  <c r="AU361" i="28"/>
  <c r="AV361" i="28"/>
  <c r="AW361" i="28"/>
  <c r="AX361" i="28"/>
  <c r="AY361" i="28"/>
  <c r="AZ361" i="28"/>
  <c r="BA361" i="28"/>
  <c r="BB361" i="28"/>
  <c r="BC361" i="28"/>
  <c r="BD361" i="28"/>
  <c r="BE361" i="28"/>
  <c r="BF361" i="28"/>
  <c r="BG361" i="28"/>
  <c r="BH361" i="28"/>
  <c r="BT361" i="28" s="1"/>
  <c r="CF361" i="28" s="1"/>
  <c r="DP361" i="28" s="1"/>
  <c r="FL361" i="28" s="1"/>
  <c r="BI361" i="28"/>
  <c r="BU361" i="28" s="1"/>
  <c r="CG361" i="28" s="1"/>
  <c r="BJ361" i="28"/>
  <c r="BK361" i="28"/>
  <c r="BL361" i="28"/>
  <c r="BM361" i="28"/>
  <c r="BY361" i="28" s="1"/>
  <c r="CK361" i="28" s="1"/>
  <c r="AP362" i="28"/>
  <c r="AQ362" i="28"/>
  <c r="AR362" i="28"/>
  <c r="AS362" i="28"/>
  <c r="AT362" i="28"/>
  <c r="AU362" i="28"/>
  <c r="AV362" i="28"/>
  <c r="AW362" i="28"/>
  <c r="AX362" i="28"/>
  <c r="AY362" i="28"/>
  <c r="AZ362" i="28"/>
  <c r="BA362" i="28"/>
  <c r="BB362" i="28"/>
  <c r="BN362" i="28" s="1"/>
  <c r="BZ362" i="28" s="1"/>
  <c r="DJ362" i="28" s="1"/>
  <c r="FF362" i="28" s="1"/>
  <c r="BC362" i="28"/>
  <c r="BD362" i="28"/>
  <c r="BE362" i="28"/>
  <c r="BF362" i="28"/>
  <c r="BG362" i="28"/>
  <c r="BH362" i="28"/>
  <c r="BT362" i="28" s="1"/>
  <c r="CF362" i="28" s="1"/>
  <c r="BI362" i="28"/>
  <c r="BJ362" i="28"/>
  <c r="BK362" i="28"/>
  <c r="BL362" i="28"/>
  <c r="BM362" i="28"/>
  <c r="BY362" i="28" s="1"/>
  <c r="CK362" i="28" s="1"/>
  <c r="AP363" i="28"/>
  <c r="AQ363" i="28"/>
  <c r="AR363" i="28"/>
  <c r="AS363" i="28"/>
  <c r="AT363" i="28"/>
  <c r="AU363" i="28"/>
  <c r="AV363" i="28"/>
  <c r="AW363" i="28"/>
  <c r="AX363" i="28"/>
  <c r="AY363" i="28"/>
  <c r="AZ363" i="28"/>
  <c r="BA363" i="28"/>
  <c r="BB363" i="28"/>
  <c r="BC363" i="28"/>
  <c r="BD363" i="28"/>
  <c r="BE363" i="28"/>
  <c r="BQ363" i="28" s="1"/>
  <c r="CC363" i="28" s="1"/>
  <c r="DY363" i="28" s="1"/>
  <c r="FU363" i="28" s="1"/>
  <c r="BF363" i="28"/>
  <c r="BG363" i="28"/>
  <c r="BH363" i="28"/>
  <c r="EN363" i="28" s="1"/>
  <c r="BI363" i="28"/>
  <c r="BJ363" i="28"/>
  <c r="BK363" i="28"/>
  <c r="BL363" i="28"/>
  <c r="BM363" i="28"/>
  <c r="CO363" i="28"/>
  <c r="AP364" i="28"/>
  <c r="AQ364" i="28"/>
  <c r="AR364" i="28"/>
  <c r="AS364" i="28"/>
  <c r="AT364" i="28"/>
  <c r="AU364" i="28"/>
  <c r="AV364" i="28"/>
  <c r="AW364" i="28"/>
  <c r="AX364" i="28"/>
  <c r="AY364" i="28"/>
  <c r="AZ364" i="28"/>
  <c r="BA364" i="28"/>
  <c r="BB364" i="28"/>
  <c r="BC364" i="28"/>
  <c r="BD364" i="28"/>
  <c r="BE364" i="28"/>
  <c r="BQ364" i="28" s="1"/>
  <c r="CC364" i="28" s="1"/>
  <c r="BF364" i="28"/>
  <c r="BG364" i="28"/>
  <c r="BH364" i="28"/>
  <c r="BI364" i="28"/>
  <c r="BJ364" i="28"/>
  <c r="BK364" i="28"/>
  <c r="BW364" i="28" s="1"/>
  <c r="CI364" i="28" s="1"/>
  <c r="EE364" i="28" s="1"/>
  <c r="GA364" i="28" s="1"/>
  <c r="BL364" i="28"/>
  <c r="BM364" i="28"/>
  <c r="AP365" i="28"/>
  <c r="AQ365" i="28"/>
  <c r="AR365" i="28"/>
  <c r="AS365" i="28"/>
  <c r="AT365" i="28"/>
  <c r="AU365" i="28"/>
  <c r="AV365" i="28"/>
  <c r="AW365" i="28"/>
  <c r="AX365" i="28"/>
  <c r="AY365" i="28"/>
  <c r="AZ365" i="28"/>
  <c r="BA365" i="28"/>
  <c r="BB365" i="28"/>
  <c r="BN365" i="28" s="1"/>
  <c r="BC365" i="28"/>
  <c r="BD365" i="28"/>
  <c r="BE365" i="28"/>
  <c r="BF365" i="28"/>
  <c r="BG365" i="28"/>
  <c r="BH365" i="28"/>
  <c r="BT365" i="28" s="1"/>
  <c r="CF365" i="28" s="1"/>
  <c r="DP365" i="28" s="1"/>
  <c r="FL365" i="28" s="1"/>
  <c r="BI365" i="28"/>
  <c r="BJ365" i="28"/>
  <c r="BK365" i="28"/>
  <c r="BL365" i="28"/>
  <c r="BM365" i="28"/>
  <c r="BZ365" i="28"/>
  <c r="DV365" i="28" s="1"/>
  <c r="FR365" i="28" s="1"/>
  <c r="AP366" i="28"/>
  <c r="AQ366" i="28"/>
  <c r="AR366" i="28"/>
  <c r="AS366" i="28"/>
  <c r="AT366" i="28"/>
  <c r="AU366" i="28"/>
  <c r="AV366" i="28"/>
  <c r="AW366" i="28"/>
  <c r="AX366" i="28"/>
  <c r="AY366" i="28"/>
  <c r="BW366" i="28" s="1"/>
  <c r="AZ366" i="28"/>
  <c r="BA366" i="28"/>
  <c r="BB366" i="28"/>
  <c r="BN366" i="28" s="1"/>
  <c r="BC366" i="28"/>
  <c r="BD366" i="28"/>
  <c r="BE366" i="28"/>
  <c r="BF366" i="28"/>
  <c r="BG366" i="28"/>
  <c r="BS366" i="28" s="1"/>
  <c r="CE366" i="28" s="1"/>
  <c r="DO366" i="28" s="1"/>
  <c r="FK366" i="28" s="1"/>
  <c r="BH366" i="28"/>
  <c r="BI366" i="28"/>
  <c r="BJ366" i="28"/>
  <c r="BK366" i="28"/>
  <c r="BL366" i="28"/>
  <c r="BM366" i="28"/>
  <c r="AP367" i="28"/>
  <c r="AQ367" i="28"/>
  <c r="AR367" i="28"/>
  <c r="AS367" i="28"/>
  <c r="AT367" i="28"/>
  <c r="AU367" i="28"/>
  <c r="BS367" i="28" s="1"/>
  <c r="CE367" i="28" s="1"/>
  <c r="AV367" i="28"/>
  <c r="AW367" i="28"/>
  <c r="AX367" i="28"/>
  <c r="AY367" i="28"/>
  <c r="AZ367" i="28"/>
  <c r="BA367" i="28"/>
  <c r="BB367" i="28"/>
  <c r="BC367" i="28"/>
  <c r="BD367" i="28"/>
  <c r="BE367" i="28"/>
  <c r="BF367" i="28"/>
  <c r="BG367" i="28"/>
  <c r="BH367" i="28"/>
  <c r="BI367" i="28"/>
  <c r="BJ367" i="28"/>
  <c r="BK367" i="28"/>
  <c r="BL367" i="28"/>
  <c r="BM367" i="28"/>
  <c r="AP368" i="28"/>
  <c r="AQ368" i="28"/>
  <c r="AR368" i="28"/>
  <c r="AS368" i="28"/>
  <c r="AT368" i="28"/>
  <c r="AU368" i="28"/>
  <c r="AV368" i="28"/>
  <c r="AW368" i="28"/>
  <c r="AX368" i="28"/>
  <c r="AY368" i="28"/>
  <c r="AZ368" i="28"/>
  <c r="BA368" i="28"/>
  <c r="BB368" i="28"/>
  <c r="BC368" i="28"/>
  <c r="BD368" i="28"/>
  <c r="BE368" i="28"/>
  <c r="BF368" i="28"/>
  <c r="BG368" i="28"/>
  <c r="BH368" i="28"/>
  <c r="BI368" i="28"/>
  <c r="BJ368" i="28"/>
  <c r="BK368" i="28"/>
  <c r="BL368" i="28"/>
  <c r="BM368" i="28"/>
  <c r="BY368" i="28" s="1"/>
  <c r="CK368" i="28" s="1"/>
  <c r="AP369" i="28"/>
  <c r="AQ369" i="28"/>
  <c r="AR369" i="28"/>
  <c r="AS369" i="28"/>
  <c r="AT369" i="28"/>
  <c r="AU369" i="28"/>
  <c r="AV369" i="28"/>
  <c r="AW369" i="28"/>
  <c r="AX369" i="28"/>
  <c r="AY369" i="28"/>
  <c r="AZ369" i="28"/>
  <c r="BA369" i="28"/>
  <c r="BY369" i="28" s="1"/>
  <c r="BB369" i="28"/>
  <c r="BC369" i="28"/>
  <c r="BD369" i="28"/>
  <c r="BE369" i="28"/>
  <c r="BF369" i="28"/>
  <c r="BG369" i="28"/>
  <c r="BH369" i="28"/>
  <c r="BI369" i="28"/>
  <c r="BJ369" i="28"/>
  <c r="BK369" i="28"/>
  <c r="BL369" i="28"/>
  <c r="BM369" i="28"/>
  <c r="AP370" i="28"/>
  <c r="AQ370" i="28"/>
  <c r="AR370" i="28"/>
  <c r="AS370" i="28"/>
  <c r="AT370" i="28"/>
  <c r="AU370" i="28"/>
  <c r="AV370" i="28"/>
  <c r="AW370" i="28"/>
  <c r="AX370" i="28"/>
  <c r="AY370" i="28"/>
  <c r="AZ370" i="28"/>
  <c r="BA370" i="28"/>
  <c r="BB370" i="28"/>
  <c r="BC370" i="28"/>
  <c r="BD370" i="28"/>
  <c r="BE370" i="28"/>
  <c r="BF370" i="28"/>
  <c r="EL370" i="28" s="1"/>
  <c r="BG370" i="28"/>
  <c r="BS370" i="28" s="1"/>
  <c r="BH370" i="28"/>
  <c r="BI370" i="28"/>
  <c r="BU370" i="28" s="1"/>
  <c r="CG370" i="28" s="1"/>
  <c r="BJ370" i="28"/>
  <c r="BK370" i="28"/>
  <c r="BL370" i="28"/>
  <c r="BX370" i="28" s="1"/>
  <c r="CJ370" i="28" s="1"/>
  <c r="BM370" i="28"/>
  <c r="BO370" i="28"/>
  <c r="CA370" i="28" s="1"/>
  <c r="BR370" i="28"/>
  <c r="CD370" i="28" s="1"/>
  <c r="DB370" i="28" s="1"/>
  <c r="EX370" i="28" s="1"/>
  <c r="EI370" i="28"/>
  <c r="EO370" i="28"/>
  <c r="AP371" i="28"/>
  <c r="AQ371" i="28"/>
  <c r="AR371" i="28"/>
  <c r="AS371" i="28"/>
  <c r="AT371" i="28"/>
  <c r="AU371" i="28"/>
  <c r="AV371" i="28"/>
  <c r="AW371" i="28"/>
  <c r="AX371" i="28"/>
  <c r="AY371" i="28"/>
  <c r="AZ371" i="28"/>
  <c r="BA371" i="28"/>
  <c r="BB371" i="28"/>
  <c r="BC371" i="28"/>
  <c r="BD371" i="28"/>
  <c r="BE371" i="28"/>
  <c r="BF371" i="28"/>
  <c r="BG371" i="28"/>
  <c r="BH371" i="28"/>
  <c r="BI371" i="28"/>
  <c r="BU371" i="28" s="1"/>
  <c r="CG371" i="28" s="1"/>
  <c r="BJ371" i="28"/>
  <c r="BK371" i="28"/>
  <c r="BL371" i="28"/>
  <c r="BM371" i="28"/>
  <c r="AP372" i="28"/>
  <c r="AQ372" i="28"/>
  <c r="AR372" i="28"/>
  <c r="AS372" i="28"/>
  <c r="AT372" i="28"/>
  <c r="AU372" i="28"/>
  <c r="AV372" i="28"/>
  <c r="AW372" i="28"/>
  <c r="BU372" i="28" s="1"/>
  <c r="EO372" i="28" s="1"/>
  <c r="AX372" i="28"/>
  <c r="AY372" i="28"/>
  <c r="AZ372" i="28"/>
  <c r="BA372" i="28"/>
  <c r="BB372" i="28"/>
  <c r="BC372" i="28"/>
  <c r="BD372" i="28"/>
  <c r="BE372" i="28"/>
  <c r="BF372" i="28"/>
  <c r="BG372" i="28"/>
  <c r="BH372" i="28"/>
  <c r="BI372" i="28"/>
  <c r="BJ372" i="28"/>
  <c r="BV372" i="28" s="1"/>
  <c r="CH372" i="28" s="1"/>
  <c r="CT372" i="28" s="1"/>
  <c r="BK372" i="28"/>
  <c r="BL372" i="28"/>
  <c r="BM372" i="28"/>
  <c r="AP373" i="28"/>
  <c r="AQ373" i="28"/>
  <c r="AR373" i="28"/>
  <c r="AS373" i="28"/>
  <c r="AT373" i="28"/>
  <c r="AU373" i="28"/>
  <c r="AV373" i="28"/>
  <c r="AW373" i="28"/>
  <c r="AX373" i="28"/>
  <c r="AY373" i="28"/>
  <c r="AZ373" i="28"/>
  <c r="BA373" i="28"/>
  <c r="BB373" i="28"/>
  <c r="BC373" i="28"/>
  <c r="BD373" i="28"/>
  <c r="BE373" i="28"/>
  <c r="BQ373" i="28" s="1"/>
  <c r="CC373" i="28" s="1"/>
  <c r="BF373" i="28"/>
  <c r="BG373" i="28"/>
  <c r="BH373" i="28"/>
  <c r="BI373" i="28"/>
  <c r="BJ373" i="28"/>
  <c r="BK373" i="28"/>
  <c r="BL373" i="28"/>
  <c r="BM373" i="28"/>
  <c r="AP374" i="28"/>
  <c r="AQ374" i="28"/>
  <c r="AR374" i="28"/>
  <c r="AS374" i="28"/>
  <c r="AT374" i="28"/>
  <c r="AU374" i="28"/>
  <c r="AV374" i="28"/>
  <c r="AW374" i="28"/>
  <c r="AX374" i="28"/>
  <c r="AY374" i="28"/>
  <c r="AZ374" i="28"/>
  <c r="BA374" i="28"/>
  <c r="BB374" i="28"/>
  <c r="BN374" i="28" s="1"/>
  <c r="BZ374" i="28" s="1"/>
  <c r="BC374" i="28"/>
  <c r="BD374" i="28"/>
  <c r="BE374" i="28"/>
  <c r="BF374" i="28"/>
  <c r="BG374" i="28"/>
  <c r="BS374" i="28" s="1"/>
  <c r="BH374" i="28"/>
  <c r="BI374" i="28"/>
  <c r="BJ374" i="28"/>
  <c r="BK374" i="28"/>
  <c r="BL374" i="28"/>
  <c r="BM374" i="28"/>
  <c r="AP375" i="28"/>
  <c r="BN375" i="28" s="1"/>
  <c r="AQ375" i="28"/>
  <c r="AR375" i="28"/>
  <c r="AS375" i="28"/>
  <c r="AT375" i="28"/>
  <c r="AU375" i="28"/>
  <c r="AV375" i="28"/>
  <c r="AW375" i="28"/>
  <c r="AX375" i="28"/>
  <c r="BV375" i="28" s="1"/>
  <c r="CH375" i="28" s="1"/>
  <c r="AY375" i="28"/>
  <c r="AZ375" i="28"/>
  <c r="BA375" i="28"/>
  <c r="BY375" i="28" s="1"/>
  <c r="CK375" i="28" s="1"/>
  <c r="CW375" i="28" s="1"/>
  <c r="BB375" i="28"/>
  <c r="BC375" i="28"/>
  <c r="BO375" i="28" s="1"/>
  <c r="CA375" i="28" s="1"/>
  <c r="DW375" i="28" s="1"/>
  <c r="FS375" i="28" s="1"/>
  <c r="BD375" i="28"/>
  <c r="BE375" i="28"/>
  <c r="BF375" i="28"/>
  <c r="EL375" i="28" s="1"/>
  <c r="BG375" i="28"/>
  <c r="BH375" i="28"/>
  <c r="BI375" i="28"/>
  <c r="EO375" i="28" s="1"/>
  <c r="BJ375" i="28"/>
  <c r="BK375" i="28"/>
  <c r="BL375" i="28"/>
  <c r="BM375" i="28"/>
  <c r="BU375" i="28"/>
  <c r="CG375" i="28" s="1"/>
  <c r="EC375" i="28" s="1"/>
  <c r="FY375" i="28" s="1"/>
  <c r="CY375" i="28"/>
  <c r="EU375" i="28" s="1"/>
  <c r="AP376" i="28"/>
  <c r="AQ376" i="28"/>
  <c r="AR376" i="28"/>
  <c r="AS376" i="28"/>
  <c r="AT376" i="28"/>
  <c r="AU376" i="28"/>
  <c r="AV376" i="28"/>
  <c r="AW376" i="28"/>
  <c r="AX376" i="28"/>
  <c r="AY376" i="28"/>
  <c r="AZ376" i="28"/>
  <c r="BA376" i="28"/>
  <c r="BB376" i="28"/>
  <c r="BC376" i="28"/>
  <c r="BD376" i="28"/>
  <c r="BE376" i="28"/>
  <c r="BF376" i="28"/>
  <c r="BG376" i="28"/>
  <c r="BH376" i="28"/>
  <c r="BI376" i="28"/>
  <c r="BJ376" i="28"/>
  <c r="BK376" i="28"/>
  <c r="BL376" i="28"/>
  <c r="BM376" i="28"/>
  <c r="BY376" i="28" s="1"/>
  <c r="AP377" i="28"/>
  <c r="AQ377" i="28"/>
  <c r="AR377" i="28"/>
  <c r="AS377" i="28"/>
  <c r="AT377" i="28"/>
  <c r="AU377" i="28"/>
  <c r="AV377" i="28"/>
  <c r="AW377" i="28"/>
  <c r="AX377" i="28"/>
  <c r="AY377" i="28"/>
  <c r="AZ377" i="28"/>
  <c r="BA377" i="28"/>
  <c r="BB377" i="28"/>
  <c r="BC377" i="28"/>
  <c r="BD377" i="28"/>
  <c r="BE377" i="28"/>
  <c r="BF377" i="28"/>
  <c r="BR377" i="28" s="1"/>
  <c r="CD377" i="28" s="1"/>
  <c r="DN377" i="28" s="1"/>
  <c r="FJ377" i="28" s="1"/>
  <c r="BG377" i="28"/>
  <c r="BH377" i="28"/>
  <c r="BT377" i="28" s="1"/>
  <c r="CF377" i="28" s="1"/>
  <c r="BI377" i="28"/>
  <c r="BJ377" i="28"/>
  <c r="BK377" i="28"/>
  <c r="BL377" i="28"/>
  <c r="BM377" i="28"/>
  <c r="EN377" i="28"/>
  <c r="AP378" i="28"/>
  <c r="AQ378" i="28"/>
  <c r="AR378" i="28"/>
  <c r="AS378" i="28"/>
  <c r="AT378" i="28"/>
  <c r="AU378" i="28"/>
  <c r="AV378" i="28"/>
  <c r="AW378" i="28"/>
  <c r="AX378" i="28"/>
  <c r="AY378" i="28"/>
  <c r="AZ378" i="28"/>
  <c r="BA378" i="28"/>
  <c r="BB378" i="28"/>
  <c r="BC378" i="28"/>
  <c r="EI378" i="28" s="1"/>
  <c r="BD378" i="28"/>
  <c r="BE378" i="28"/>
  <c r="BF378" i="28"/>
  <c r="BR378" i="28" s="1"/>
  <c r="CD378" i="28" s="1"/>
  <c r="BG378" i="28"/>
  <c r="BH378" i="28"/>
  <c r="BI378" i="28"/>
  <c r="BJ378" i="28"/>
  <c r="BK378" i="28"/>
  <c r="BL378" i="28"/>
  <c r="ER378" i="28" s="1"/>
  <c r="BM378" i="28"/>
  <c r="BO378" i="28"/>
  <c r="CA378" i="28" s="1"/>
  <c r="AP379" i="28"/>
  <c r="AQ379" i="28"/>
  <c r="AR379" i="28"/>
  <c r="AS379" i="28"/>
  <c r="AT379" i="28"/>
  <c r="AU379" i="28"/>
  <c r="AV379" i="28"/>
  <c r="AW379" i="28"/>
  <c r="AX379" i="28"/>
  <c r="AY379" i="28"/>
  <c r="AZ379" i="28"/>
  <c r="BA379" i="28"/>
  <c r="BB379" i="28"/>
  <c r="BC379" i="28"/>
  <c r="BD379" i="28"/>
  <c r="BE379" i="28"/>
  <c r="BF379" i="28"/>
  <c r="BG379" i="28"/>
  <c r="BH379" i="28"/>
  <c r="BI379" i="28"/>
  <c r="BJ379" i="28"/>
  <c r="BK379" i="28"/>
  <c r="BL379" i="28"/>
  <c r="BM379" i="28"/>
  <c r="BY379" i="28" s="1"/>
  <c r="AP380" i="28"/>
  <c r="BN380" i="28" s="1"/>
  <c r="AQ380" i="28"/>
  <c r="AR380" i="28"/>
  <c r="AS380" i="28"/>
  <c r="AT380" i="28"/>
  <c r="AU380" i="28"/>
  <c r="AV380" i="28"/>
  <c r="AW380" i="28"/>
  <c r="AX380" i="28"/>
  <c r="AY380" i="28"/>
  <c r="AZ380" i="28"/>
  <c r="BX380" i="28" s="1"/>
  <c r="BA380" i="28"/>
  <c r="BB380" i="28"/>
  <c r="BC380" i="28"/>
  <c r="BD380" i="28"/>
  <c r="BE380" i="28"/>
  <c r="BF380" i="28"/>
  <c r="BG380" i="28"/>
  <c r="BH380" i="28"/>
  <c r="BI380" i="28"/>
  <c r="BJ380" i="28"/>
  <c r="BK380" i="28"/>
  <c r="BL380" i="28"/>
  <c r="BM380" i="28"/>
  <c r="BY380" i="28" s="1"/>
  <c r="CK380" i="28" s="1"/>
  <c r="AP381" i="28"/>
  <c r="BN381" i="28" s="1"/>
  <c r="AQ381" i="28"/>
  <c r="AR381" i="28"/>
  <c r="AS381" i="28"/>
  <c r="AT381" i="28"/>
  <c r="AU381" i="28"/>
  <c r="AV381" i="28"/>
  <c r="AW381" i="28"/>
  <c r="AX381" i="28"/>
  <c r="AY381" i="28"/>
  <c r="AZ381" i="28"/>
  <c r="BX381" i="28" s="1"/>
  <c r="CJ381" i="28" s="1"/>
  <c r="DH381" i="28" s="1"/>
  <c r="FD381" i="28" s="1"/>
  <c r="BA381" i="28"/>
  <c r="BB381" i="28"/>
  <c r="BC381" i="28"/>
  <c r="BD381" i="28"/>
  <c r="BE381" i="28"/>
  <c r="BF381" i="28"/>
  <c r="BG381" i="28"/>
  <c r="BH381" i="28"/>
  <c r="BI381" i="28"/>
  <c r="BJ381" i="28"/>
  <c r="BK381" i="28"/>
  <c r="BL381" i="28"/>
  <c r="BM381" i="28"/>
  <c r="BY381" i="28"/>
  <c r="AP382" i="28"/>
  <c r="AQ382" i="28"/>
  <c r="AR382" i="28"/>
  <c r="AS382" i="28"/>
  <c r="AT382" i="28"/>
  <c r="AU382" i="28"/>
  <c r="AV382" i="28"/>
  <c r="AW382" i="28"/>
  <c r="AX382" i="28"/>
  <c r="AY382" i="28"/>
  <c r="AZ382" i="28"/>
  <c r="BA382" i="28"/>
  <c r="BB382" i="28"/>
  <c r="BC382" i="28"/>
  <c r="BD382" i="28"/>
  <c r="BE382" i="28"/>
  <c r="BF382" i="28"/>
  <c r="BG382" i="28"/>
  <c r="BH382" i="28"/>
  <c r="BI382" i="28"/>
  <c r="BU382" i="28" s="1"/>
  <c r="CG382" i="28" s="1"/>
  <c r="CS382" i="28" s="1"/>
  <c r="BJ382" i="28"/>
  <c r="BK382" i="28"/>
  <c r="BL382" i="28"/>
  <c r="BX382" i="28" s="1"/>
  <c r="CJ382" i="28" s="1"/>
  <c r="BM382" i="28"/>
  <c r="AP383" i="28"/>
  <c r="BN383" i="28" s="1"/>
  <c r="AQ383" i="28"/>
  <c r="AR383" i="28"/>
  <c r="AS383" i="28"/>
  <c r="AT383" i="28"/>
  <c r="AU383" i="28"/>
  <c r="AV383" i="28"/>
  <c r="AW383" i="28"/>
  <c r="AX383" i="28"/>
  <c r="AY383" i="28"/>
  <c r="BW383" i="28" s="1"/>
  <c r="CI383" i="28" s="1"/>
  <c r="CU383" i="28" s="1"/>
  <c r="AZ383" i="28"/>
  <c r="BA383" i="28"/>
  <c r="BB383" i="28"/>
  <c r="BC383" i="28"/>
  <c r="BD383" i="28"/>
  <c r="BP383" i="28" s="1"/>
  <c r="CB383" i="28" s="1"/>
  <c r="BE383" i="28"/>
  <c r="BF383" i="28"/>
  <c r="BG383" i="28"/>
  <c r="BH383" i="28"/>
  <c r="BI383" i="28"/>
  <c r="BJ383" i="28"/>
  <c r="BV383" i="28" s="1"/>
  <c r="CH383" i="28" s="1"/>
  <c r="BK383" i="28"/>
  <c r="BL383" i="28"/>
  <c r="BX383" i="28" s="1"/>
  <c r="CJ383" i="28" s="1"/>
  <c r="BM383" i="28"/>
  <c r="AP384" i="28"/>
  <c r="AQ384" i="28"/>
  <c r="AR384" i="28"/>
  <c r="AS384" i="28"/>
  <c r="AT384" i="28"/>
  <c r="AU384" i="28"/>
  <c r="AV384" i="28"/>
  <c r="AW384" i="28"/>
  <c r="AX384" i="28"/>
  <c r="AY384" i="28"/>
  <c r="AZ384" i="28"/>
  <c r="BA384" i="28"/>
  <c r="BB384" i="28"/>
  <c r="BC384" i="28"/>
  <c r="BD384" i="28"/>
  <c r="BE384" i="28"/>
  <c r="BF384" i="28"/>
  <c r="BG384" i="28"/>
  <c r="BH384" i="28"/>
  <c r="BI384" i="28"/>
  <c r="BJ384" i="28"/>
  <c r="BK384" i="28"/>
  <c r="BL384" i="28"/>
  <c r="BM384" i="28"/>
  <c r="AP385" i="28"/>
  <c r="AQ385" i="28"/>
  <c r="AR385" i="28"/>
  <c r="AS385" i="28"/>
  <c r="AT385" i="28"/>
  <c r="AU385" i="28"/>
  <c r="AV385" i="28"/>
  <c r="AW385" i="28"/>
  <c r="AX385" i="28"/>
  <c r="AY385" i="28"/>
  <c r="BW385" i="28" s="1"/>
  <c r="AZ385" i="28"/>
  <c r="BX385" i="28" s="1"/>
  <c r="BA385" i="28"/>
  <c r="BB385" i="28"/>
  <c r="BC385" i="28"/>
  <c r="BD385" i="28"/>
  <c r="BE385" i="28"/>
  <c r="BF385" i="28"/>
  <c r="BG385" i="28"/>
  <c r="BS385" i="28" s="1"/>
  <c r="BH385" i="28"/>
  <c r="BI385" i="28"/>
  <c r="BJ385" i="28"/>
  <c r="BK385" i="28"/>
  <c r="BL385" i="28"/>
  <c r="BM385" i="28"/>
  <c r="AP386" i="28"/>
  <c r="AQ386" i="28"/>
  <c r="AR386" i="28"/>
  <c r="AS386" i="28"/>
  <c r="AT386" i="28"/>
  <c r="AU386" i="28"/>
  <c r="AV386" i="28"/>
  <c r="AW386" i="28"/>
  <c r="AX386" i="28"/>
  <c r="AY386" i="28"/>
  <c r="AZ386" i="28"/>
  <c r="BA386" i="28"/>
  <c r="BY386" i="28" s="1"/>
  <c r="CK386" i="28" s="1"/>
  <c r="BB386" i="28"/>
  <c r="BN386" i="28" s="1"/>
  <c r="BC386" i="28"/>
  <c r="BD386" i="28"/>
  <c r="BE386" i="28"/>
  <c r="BF386" i="28"/>
  <c r="BG386" i="28"/>
  <c r="BH386" i="28"/>
  <c r="BI386" i="28"/>
  <c r="BJ386" i="28"/>
  <c r="BK386" i="28"/>
  <c r="BW386" i="28" s="1"/>
  <c r="CI386" i="28" s="1"/>
  <c r="BL386" i="28"/>
  <c r="BX386" i="28" s="1"/>
  <c r="BM386" i="28"/>
  <c r="AP387" i="28"/>
  <c r="BN387" i="28" s="1"/>
  <c r="AQ387" i="28"/>
  <c r="AR387" i="28"/>
  <c r="AS387" i="28"/>
  <c r="AT387" i="28"/>
  <c r="AU387" i="28"/>
  <c r="AV387" i="28"/>
  <c r="AW387" i="28"/>
  <c r="AX387" i="28"/>
  <c r="AY387" i="28"/>
  <c r="AZ387" i="28"/>
  <c r="BA387" i="28"/>
  <c r="BB387" i="28"/>
  <c r="BC387" i="28"/>
  <c r="BO387" i="28" s="1"/>
  <c r="BD387" i="28"/>
  <c r="BE387" i="28"/>
  <c r="BF387" i="28"/>
  <c r="BG387" i="28"/>
  <c r="BH387" i="28"/>
  <c r="BI387" i="28"/>
  <c r="BJ387" i="28"/>
  <c r="BK387" i="28"/>
  <c r="BL387" i="28"/>
  <c r="BM387" i="28"/>
  <c r="AP388" i="28"/>
  <c r="AQ388" i="28"/>
  <c r="AR388" i="28"/>
  <c r="AS388" i="28"/>
  <c r="AT388" i="28"/>
  <c r="AU388" i="28"/>
  <c r="AV388" i="28"/>
  <c r="AW388" i="28"/>
  <c r="AX388" i="28"/>
  <c r="AY388" i="28"/>
  <c r="AZ388" i="28"/>
  <c r="BA388" i="28"/>
  <c r="BB388" i="28"/>
  <c r="BC388" i="28"/>
  <c r="BD388" i="28"/>
  <c r="BE388" i="28"/>
  <c r="BF388" i="28"/>
  <c r="BG388" i="28"/>
  <c r="BH388" i="28"/>
  <c r="BI388" i="28"/>
  <c r="BJ388" i="28"/>
  <c r="BV388" i="28" s="1"/>
  <c r="BK388" i="28"/>
  <c r="BL388" i="28"/>
  <c r="BM388" i="28"/>
  <c r="AP389" i="28"/>
  <c r="AQ389" i="28"/>
  <c r="AR389" i="28"/>
  <c r="BP389" i="28" s="1"/>
  <c r="AS389" i="28"/>
  <c r="AT389" i="28"/>
  <c r="AU389" i="28"/>
  <c r="AV389" i="28"/>
  <c r="AW389" i="28"/>
  <c r="AX389" i="28"/>
  <c r="AY389" i="28"/>
  <c r="AZ389" i="28"/>
  <c r="BA389" i="28"/>
  <c r="BB389" i="28"/>
  <c r="BC389" i="28"/>
  <c r="BO389" i="28" s="1"/>
  <c r="CA389" i="28" s="1"/>
  <c r="BD389" i="28"/>
  <c r="BE389" i="28"/>
  <c r="BF389" i="28"/>
  <c r="BG389" i="28"/>
  <c r="BH389" i="28"/>
  <c r="BI389" i="28"/>
  <c r="BJ389" i="28"/>
  <c r="BK389" i="28"/>
  <c r="BL389" i="28"/>
  <c r="ER389" i="28" s="1"/>
  <c r="BM389" i="28"/>
  <c r="AP390" i="28"/>
  <c r="BN390" i="28" s="1"/>
  <c r="BZ390" i="28" s="1"/>
  <c r="DJ390" i="28" s="1"/>
  <c r="FF390" i="28" s="1"/>
  <c r="AQ390" i="28"/>
  <c r="AR390" i="28"/>
  <c r="AS390" i="28"/>
  <c r="AT390" i="28"/>
  <c r="AU390" i="28"/>
  <c r="AV390" i="28"/>
  <c r="AW390" i="28"/>
  <c r="AX390" i="28"/>
  <c r="AY390" i="28"/>
  <c r="AZ390" i="28"/>
  <c r="BA390" i="28"/>
  <c r="BB390" i="28"/>
  <c r="BC390" i="28"/>
  <c r="BD390" i="28"/>
  <c r="BE390" i="28"/>
  <c r="BF390" i="28"/>
  <c r="BG390" i="28"/>
  <c r="BH390" i="28"/>
  <c r="BI390" i="28"/>
  <c r="BJ390" i="28"/>
  <c r="BK390" i="28"/>
  <c r="BL390" i="28"/>
  <c r="BM390" i="28"/>
  <c r="AP391" i="28"/>
  <c r="AQ391" i="28"/>
  <c r="AR391" i="28"/>
  <c r="AS391" i="28"/>
  <c r="AT391" i="28"/>
  <c r="AU391" i="28"/>
  <c r="AV391" i="28"/>
  <c r="AW391" i="28"/>
  <c r="AX391" i="28"/>
  <c r="AY391" i="28"/>
  <c r="AZ391" i="28"/>
  <c r="BA391" i="28"/>
  <c r="BB391" i="28"/>
  <c r="BC391" i="28"/>
  <c r="BO391" i="28" s="1"/>
  <c r="CA391" i="28" s="1"/>
  <c r="BD391" i="28"/>
  <c r="BE391" i="28"/>
  <c r="BF391" i="28"/>
  <c r="BG391" i="28"/>
  <c r="BH391" i="28"/>
  <c r="BI391" i="28"/>
  <c r="BJ391" i="28"/>
  <c r="BK391" i="28"/>
  <c r="BL391" i="28"/>
  <c r="BM391" i="28"/>
  <c r="AP392" i="28"/>
  <c r="AQ392" i="28"/>
  <c r="AR392" i="28"/>
  <c r="AS392" i="28"/>
  <c r="AT392" i="28"/>
  <c r="AU392" i="28"/>
  <c r="AV392" i="28"/>
  <c r="AW392" i="28"/>
  <c r="AX392" i="28"/>
  <c r="AY392" i="28"/>
  <c r="AZ392" i="28"/>
  <c r="BA392" i="28"/>
  <c r="BB392" i="28"/>
  <c r="BC392" i="28"/>
  <c r="BO392" i="28" s="1"/>
  <c r="CA392" i="28" s="1"/>
  <c r="BD392" i="28"/>
  <c r="BP392" i="28" s="1"/>
  <c r="CB392" i="28" s="1"/>
  <c r="BE392" i="28"/>
  <c r="BF392" i="28"/>
  <c r="BR392" i="28" s="1"/>
  <c r="BG392" i="28"/>
  <c r="BH392" i="28"/>
  <c r="BI392" i="28"/>
  <c r="BJ392" i="28"/>
  <c r="BK392" i="28"/>
  <c r="BL392" i="28"/>
  <c r="BM392" i="28"/>
  <c r="AP393" i="28"/>
  <c r="AQ393" i="28"/>
  <c r="AR393" i="28"/>
  <c r="AS393" i="28"/>
  <c r="AT393" i="28"/>
  <c r="AU393" i="28"/>
  <c r="AV393" i="28"/>
  <c r="AW393" i="28"/>
  <c r="AX393" i="28"/>
  <c r="AY393" i="28"/>
  <c r="AZ393" i="28"/>
  <c r="BA393" i="28"/>
  <c r="BB393" i="28"/>
  <c r="BC393" i="28"/>
  <c r="BO393" i="28" s="1"/>
  <c r="CA393" i="28" s="1"/>
  <c r="BD393" i="28"/>
  <c r="BE393" i="28"/>
  <c r="BF393" i="28"/>
  <c r="EL393" i="28" s="1"/>
  <c r="BG393" i="28"/>
  <c r="BH393" i="28"/>
  <c r="BI393" i="28"/>
  <c r="BJ393" i="28"/>
  <c r="BK393" i="28"/>
  <c r="BL393" i="28"/>
  <c r="BX393" i="28" s="1"/>
  <c r="CJ393" i="28" s="1"/>
  <c r="BM393" i="28"/>
  <c r="BR393" i="28"/>
  <c r="CD393" i="28" s="1"/>
  <c r="CP393" i="28" s="1"/>
  <c r="BU393" i="28"/>
  <c r="CG393" i="28" s="1"/>
  <c r="EO393" i="28"/>
  <c r="AP394" i="28"/>
  <c r="AQ394" i="28"/>
  <c r="AR394" i="28"/>
  <c r="AS394" i="28"/>
  <c r="AT394" i="28"/>
  <c r="AU394" i="28"/>
  <c r="AV394" i="28"/>
  <c r="AW394" i="28"/>
  <c r="AX394" i="28"/>
  <c r="AY394" i="28"/>
  <c r="AZ394" i="28"/>
  <c r="BA394" i="28"/>
  <c r="BB394" i="28"/>
  <c r="BN394" i="28" s="1"/>
  <c r="BZ394" i="28" s="1"/>
  <c r="BC394" i="28"/>
  <c r="EI394" i="28" s="1"/>
  <c r="BD394" i="28"/>
  <c r="BE394" i="28"/>
  <c r="BF394" i="28"/>
  <c r="BR394" i="28" s="1"/>
  <c r="CD394" i="28" s="1"/>
  <c r="BG394" i="28"/>
  <c r="BH394" i="28"/>
  <c r="BI394" i="28"/>
  <c r="BJ394" i="28"/>
  <c r="BK394" i="28"/>
  <c r="BL394" i="28"/>
  <c r="BM394" i="28"/>
  <c r="AP395" i="28"/>
  <c r="AQ395" i="28"/>
  <c r="AR395" i="28"/>
  <c r="AS395" i="28"/>
  <c r="AT395" i="28"/>
  <c r="AU395" i="28"/>
  <c r="AV395" i="28"/>
  <c r="AW395" i="28"/>
  <c r="AX395" i="28"/>
  <c r="BV395" i="28" s="1"/>
  <c r="EP395" i="28" s="1"/>
  <c r="AY395" i="28"/>
  <c r="AZ395" i="28"/>
  <c r="BA395" i="28"/>
  <c r="BB395" i="28"/>
  <c r="BC395" i="28"/>
  <c r="EI395" i="28" s="1"/>
  <c r="BD395" i="28"/>
  <c r="BE395" i="28"/>
  <c r="BQ395" i="28" s="1"/>
  <c r="CC395" i="28" s="1"/>
  <c r="DA395" i="28" s="1"/>
  <c r="EW395" i="28" s="1"/>
  <c r="BF395" i="28"/>
  <c r="EL395" i="28" s="1"/>
  <c r="BG395" i="28"/>
  <c r="BH395" i="28"/>
  <c r="BI395" i="28"/>
  <c r="EO395" i="28" s="1"/>
  <c r="BJ395" i="28"/>
  <c r="BK395" i="28"/>
  <c r="BL395" i="28"/>
  <c r="BM395" i="28"/>
  <c r="BY395" i="28" s="1"/>
  <c r="CK395" i="28" s="1"/>
  <c r="DU395" i="28" s="1"/>
  <c r="FQ395" i="28" s="1"/>
  <c r="BR395" i="28"/>
  <c r="CD395" i="28" s="1"/>
  <c r="CP395" i="28" s="1"/>
  <c r="AP396" i="28"/>
  <c r="AQ396" i="28"/>
  <c r="AR396" i="28"/>
  <c r="AS396" i="28"/>
  <c r="AT396" i="28"/>
  <c r="AU396" i="28"/>
  <c r="AV396" i="28"/>
  <c r="AW396" i="28"/>
  <c r="AX396" i="28"/>
  <c r="BV396" i="28" s="1"/>
  <c r="CH396" i="28" s="1"/>
  <c r="DR396" i="28" s="1"/>
  <c r="FN396" i="28" s="1"/>
  <c r="AY396" i="28"/>
  <c r="AZ396" i="28"/>
  <c r="BA396" i="28"/>
  <c r="BB396" i="28"/>
  <c r="BC396" i="28"/>
  <c r="BD396" i="28"/>
  <c r="BE396" i="28"/>
  <c r="BF396" i="28"/>
  <c r="BG396" i="28"/>
  <c r="BH396" i="28"/>
  <c r="BI396" i="28"/>
  <c r="BJ396" i="28"/>
  <c r="BK396" i="28"/>
  <c r="BL396" i="28"/>
  <c r="BM396" i="28"/>
  <c r="AP397" i="28"/>
  <c r="AQ397" i="28"/>
  <c r="AR397" i="28"/>
  <c r="AS397" i="28"/>
  <c r="AT397" i="28"/>
  <c r="AU397" i="28"/>
  <c r="AV397" i="28"/>
  <c r="AW397" i="28"/>
  <c r="AX397" i="28"/>
  <c r="AY397" i="28"/>
  <c r="AZ397" i="28"/>
  <c r="BA397" i="28"/>
  <c r="BB397" i="28"/>
  <c r="BC397" i="28"/>
  <c r="BD397" i="28"/>
  <c r="BE397" i="28"/>
  <c r="BF397" i="28"/>
  <c r="BG397" i="28"/>
  <c r="BH397" i="28"/>
  <c r="BI397" i="28"/>
  <c r="BJ397" i="28"/>
  <c r="BK397" i="28"/>
  <c r="BL397" i="28"/>
  <c r="BM397" i="28"/>
  <c r="AP398" i="28"/>
  <c r="AQ398" i="28"/>
  <c r="AR398" i="28"/>
  <c r="AS398" i="28"/>
  <c r="AT398" i="28"/>
  <c r="AU398" i="28"/>
  <c r="AV398" i="28"/>
  <c r="AW398" i="28"/>
  <c r="AX398" i="28"/>
  <c r="AY398" i="28"/>
  <c r="AZ398" i="28"/>
  <c r="BA398" i="28"/>
  <c r="BB398" i="28"/>
  <c r="BC398" i="28"/>
  <c r="BD398" i="28"/>
  <c r="BE398" i="28"/>
  <c r="BF398" i="28"/>
  <c r="BG398" i="28"/>
  <c r="BH398" i="28"/>
  <c r="BI398" i="28"/>
  <c r="BJ398" i="28"/>
  <c r="BK398" i="28"/>
  <c r="BW398" i="28" s="1"/>
  <c r="CI398" i="28" s="1"/>
  <c r="BL398" i="28"/>
  <c r="BX398" i="28" s="1"/>
  <c r="BM398" i="28"/>
  <c r="AP399" i="28"/>
  <c r="AQ399" i="28"/>
  <c r="AR399" i="28"/>
  <c r="AS399" i="28"/>
  <c r="AT399" i="28"/>
  <c r="AU399" i="28"/>
  <c r="AV399" i="28"/>
  <c r="AW399" i="28"/>
  <c r="AX399" i="28"/>
  <c r="AY399" i="28"/>
  <c r="AZ399" i="28"/>
  <c r="BA399" i="28"/>
  <c r="BY399" i="28" s="1"/>
  <c r="BB399" i="28"/>
  <c r="BC399" i="28"/>
  <c r="BD399" i="28"/>
  <c r="BP399" i="28" s="1"/>
  <c r="BE399" i="28"/>
  <c r="BF399" i="28"/>
  <c r="BR399" i="28" s="1"/>
  <c r="CD399" i="28" s="1"/>
  <c r="DN399" i="28" s="1"/>
  <c r="FJ399" i="28" s="1"/>
  <c r="BG399" i="28"/>
  <c r="BH399" i="28"/>
  <c r="BI399" i="28"/>
  <c r="BJ399" i="28"/>
  <c r="BK399" i="28"/>
  <c r="BL399" i="28"/>
  <c r="BM399" i="28"/>
  <c r="AP400" i="28"/>
  <c r="AQ400" i="28"/>
  <c r="AR400" i="28"/>
  <c r="AS400" i="28"/>
  <c r="AT400" i="28"/>
  <c r="AU400" i="28"/>
  <c r="AV400" i="28"/>
  <c r="AW400" i="28"/>
  <c r="AX400" i="28"/>
  <c r="AY400" i="28"/>
  <c r="AZ400" i="28"/>
  <c r="BA400" i="28"/>
  <c r="BY400" i="28" s="1"/>
  <c r="CK400" i="28" s="1"/>
  <c r="BB400" i="28"/>
  <c r="BC400" i="28"/>
  <c r="EI400" i="28" s="1"/>
  <c r="BD400" i="28"/>
  <c r="BE400" i="28"/>
  <c r="BF400" i="28"/>
  <c r="BR400" i="28" s="1"/>
  <c r="CD400" i="28" s="1"/>
  <c r="CP400" i="28" s="1"/>
  <c r="BG400" i="28"/>
  <c r="BH400" i="28"/>
  <c r="BI400" i="28"/>
  <c r="BJ400" i="28"/>
  <c r="BK400" i="28"/>
  <c r="BL400" i="28"/>
  <c r="ER400" i="28" s="1"/>
  <c r="BM400" i="28"/>
  <c r="BU400" i="28"/>
  <c r="CG400" i="28" s="1"/>
  <c r="EO400" i="28"/>
  <c r="AP401" i="28"/>
  <c r="AQ401" i="28"/>
  <c r="AR401" i="28"/>
  <c r="AS401" i="28"/>
  <c r="BQ401" i="28" s="1"/>
  <c r="CC401" i="28" s="1"/>
  <c r="DA401" i="28" s="1"/>
  <c r="EW401" i="28" s="1"/>
  <c r="AT401" i="28"/>
  <c r="AU401" i="28"/>
  <c r="AV401" i="28"/>
  <c r="AW401" i="28"/>
  <c r="AX401" i="28"/>
  <c r="AY401" i="28"/>
  <c r="AZ401" i="28"/>
  <c r="BA401" i="28"/>
  <c r="BB401" i="28"/>
  <c r="BC401" i="28"/>
  <c r="BD401" i="28"/>
  <c r="BE401" i="28"/>
  <c r="BF401" i="28"/>
  <c r="BG401" i="28"/>
  <c r="BH401" i="28"/>
  <c r="BT401" i="28" s="1"/>
  <c r="BI401" i="28"/>
  <c r="BJ401" i="28"/>
  <c r="BK401" i="28"/>
  <c r="BL401" i="28"/>
  <c r="BM401" i="28"/>
  <c r="AP402" i="28"/>
  <c r="AQ402" i="28"/>
  <c r="AR402" i="28"/>
  <c r="AS402" i="28"/>
  <c r="AT402" i="28"/>
  <c r="AU402" i="28"/>
  <c r="AV402" i="28"/>
  <c r="AW402" i="28"/>
  <c r="AX402" i="28"/>
  <c r="AY402" i="28"/>
  <c r="AZ402" i="28"/>
  <c r="BA402" i="28"/>
  <c r="BB402" i="28"/>
  <c r="BC402" i="28"/>
  <c r="BD402" i="28"/>
  <c r="BE402" i="28"/>
  <c r="BF402" i="28"/>
  <c r="BR402" i="28" s="1"/>
  <c r="CD402" i="28" s="1"/>
  <c r="DB402" i="28" s="1"/>
  <c r="BG402" i="28"/>
  <c r="BH402" i="28"/>
  <c r="BI402" i="28"/>
  <c r="BJ402" i="28"/>
  <c r="BK402" i="28"/>
  <c r="BL402" i="28"/>
  <c r="BM402" i="28"/>
  <c r="AP403" i="28"/>
  <c r="AQ403" i="28"/>
  <c r="AR403" i="28"/>
  <c r="AS403" i="28"/>
  <c r="BQ403" i="28" s="1"/>
  <c r="CC403" i="28" s="1"/>
  <c r="AT403" i="28"/>
  <c r="AU403" i="28"/>
  <c r="AV403" i="28"/>
  <c r="BT403" i="28" s="1"/>
  <c r="CF403" i="28" s="1"/>
  <c r="DP403" i="28" s="1"/>
  <c r="FL403" i="28" s="1"/>
  <c r="AW403" i="28"/>
  <c r="AX403" i="28"/>
  <c r="AY403" i="28"/>
  <c r="AZ403" i="28"/>
  <c r="BA403" i="28"/>
  <c r="BB403" i="28"/>
  <c r="BC403" i="28"/>
  <c r="BD403" i="28"/>
  <c r="BE403" i="28"/>
  <c r="BF403" i="28"/>
  <c r="BR403" i="28" s="1"/>
  <c r="CD403" i="28" s="1"/>
  <c r="BG403" i="28"/>
  <c r="BH403" i="28"/>
  <c r="BI403" i="28"/>
  <c r="BJ403" i="28"/>
  <c r="BK403" i="28"/>
  <c r="BL403" i="28"/>
  <c r="BM403" i="28"/>
  <c r="AP404" i="28"/>
  <c r="AQ404" i="28"/>
  <c r="AR404" i="28"/>
  <c r="AS404" i="28"/>
  <c r="AT404" i="28"/>
  <c r="AU404" i="28"/>
  <c r="AV404" i="28"/>
  <c r="AW404" i="28"/>
  <c r="AX404" i="28"/>
  <c r="AY404" i="28"/>
  <c r="AZ404" i="28"/>
  <c r="BA404" i="28"/>
  <c r="BB404" i="28"/>
  <c r="BC404" i="28"/>
  <c r="BO404" i="28" s="1"/>
  <c r="CA404" i="28" s="1"/>
  <c r="BD404" i="28"/>
  <c r="BE404" i="28"/>
  <c r="BF404" i="28"/>
  <c r="BR404" i="28" s="1"/>
  <c r="BG404" i="28"/>
  <c r="BH404" i="28"/>
  <c r="BI404" i="28"/>
  <c r="BJ404" i="28"/>
  <c r="BK404" i="28"/>
  <c r="BL404" i="28"/>
  <c r="BM404" i="28"/>
  <c r="BY404" i="28" s="1"/>
  <c r="CK404" i="28" s="1"/>
  <c r="CW404" i="28" s="1"/>
  <c r="AP405" i="28"/>
  <c r="AQ405" i="28"/>
  <c r="AR405" i="28"/>
  <c r="AS405" i="28"/>
  <c r="AT405" i="28"/>
  <c r="AU405" i="28"/>
  <c r="AV405" i="28"/>
  <c r="AW405" i="28"/>
  <c r="AX405" i="28"/>
  <c r="AY405" i="28"/>
  <c r="AZ405" i="28"/>
  <c r="BA405" i="28"/>
  <c r="BB405" i="28"/>
  <c r="BC405" i="28"/>
  <c r="BD405" i="28"/>
  <c r="BE405" i="28"/>
  <c r="BF405" i="28"/>
  <c r="BR405" i="28" s="1"/>
  <c r="CD405" i="28" s="1"/>
  <c r="CP405" i="28" s="1"/>
  <c r="BG405" i="28"/>
  <c r="BH405" i="28"/>
  <c r="BI405" i="28"/>
  <c r="BJ405" i="28"/>
  <c r="BV405" i="28" s="1"/>
  <c r="BK405" i="28"/>
  <c r="BL405" i="28"/>
  <c r="BM405" i="28"/>
  <c r="AP406" i="28"/>
  <c r="AQ406" i="28"/>
  <c r="AR406" i="28"/>
  <c r="AS406" i="28"/>
  <c r="AT406" i="28"/>
  <c r="AU406" i="28"/>
  <c r="AV406" i="28"/>
  <c r="AW406" i="28"/>
  <c r="AX406" i="28"/>
  <c r="AY406" i="28"/>
  <c r="AZ406" i="28"/>
  <c r="BA406" i="28"/>
  <c r="BB406" i="28"/>
  <c r="BC406" i="28"/>
  <c r="BD406" i="28"/>
  <c r="BP406" i="28" s="1"/>
  <c r="BE406" i="28"/>
  <c r="BF406" i="28"/>
  <c r="BR406" i="28" s="1"/>
  <c r="CD406" i="28" s="1"/>
  <c r="BG406" i="28"/>
  <c r="BH406" i="28"/>
  <c r="BI406" i="28"/>
  <c r="BJ406" i="28"/>
  <c r="BK406" i="28"/>
  <c r="BW406" i="28" s="1"/>
  <c r="BL406" i="28"/>
  <c r="ER406" i="28" s="1"/>
  <c r="BM406" i="28"/>
  <c r="BY406" i="28" s="1"/>
  <c r="CK406" i="28" s="1"/>
  <c r="BX406" i="28"/>
  <c r="CJ406" i="28" s="1"/>
  <c r="CV406" i="28"/>
  <c r="AP407" i="28"/>
  <c r="AQ407" i="28"/>
  <c r="AR407" i="28"/>
  <c r="AS407" i="28"/>
  <c r="AT407" i="28"/>
  <c r="AU407" i="28"/>
  <c r="AV407" i="28"/>
  <c r="AW407" i="28"/>
  <c r="AX407" i="28"/>
  <c r="AY407" i="28"/>
  <c r="AZ407" i="28"/>
  <c r="BA407" i="28"/>
  <c r="BB407" i="28"/>
  <c r="BC407" i="28"/>
  <c r="BO407" i="28" s="1"/>
  <c r="CA407" i="28" s="1"/>
  <c r="BD407" i="28"/>
  <c r="BE407" i="28"/>
  <c r="BF407" i="28"/>
  <c r="BG407" i="28"/>
  <c r="BH407" i="28"/>
  <c r="BI407" i="28"/>
  <c r="EO407" i="28" s="1"/>
  <c r="BJ407" i="28"/>
  <c r="BK407" i="28"/>
  <c r="BL407" i="28"/>
  <c r="BM407" i="28"/>
  <c r="EI407" i="28"/>
  <c r="AP408" i="28"/>
  <c r="AQ408" i="28"/>
  <c r="AR408" i="28"/>
  <c r="AS408" i="28"/>
  <c r="AT408" i="28"/>
  <c r="AU408" i="28"/>
  <c r="AV408" i="28"/>
  <c r="AW408" i="28"/>
  <c r="BU408" i="28" s="1"/>
  <c r="AX408" i="28"/>
  <c r="AY408" i="28"/>
  <c r="AZ408" i="28"/>
  <c r="BA408" i="28"/>
  <c r="BB408" i="28"/>
  <c r="BC408" i="28"/>
  <c r="BO408" i="28" s="1"/>
  <c r="BD408" i="28"/>
  <c r="BE408" i="28"/>
  <c r="BF408" i="28"/>
  <c r="BG408" i="28"/>
  <c r="BH408" i="28"/>
  <c r="BI408" i="28"/>
  <c r="BJ408" i="28"/>
  <c r="BK408" i="28"/>
  <c r="BL408" i="28"/>
  <c r="BM408" i="28"/>
  <c r="AP409" i="28"/>
  <c r="AQ409" i="28"/>
  <c r="AR409" i="28"/>
  <c r="AS409" i="28"/>
  <c r="AT409" i="28"/>
  <c r="AU409" i="28"/>
  <c r="AV409" i="28"/>
  <c r="AW409" i="28"/>
  <c r="AX409" i="28"/>
  <c r="AY409" i="28"/>
  <c r="AZ409" i="28"/>
  <c r="BA409" i="28"/>
  <c r="BB409" i="28"/>
  <c r="BN409" i="28" s="1"/>
  <c r="BZ409" i="28" s="1"/>
  <c r="DV409" i="28" s="1"/>
  <c r="FR409" i="28" s="1"/>
  <c r="BC409" i="28"/>
  <c r="BD409" i="28"/>
  <c r="BE409" i="28"/>
  <c r="BF409" i="28"/>
  <c r="BG409" i="28"/>
  <c r="BS409" i="28" s="1"/>
  <c r="CE409" i="28" s="1"/>
  <c r="BH409" i="28"/>
  <c r="BT409" i="28" s="1"/>
  <c r="CF409" i="28" s="1"/>
  <c r="CR409" i="28" s="1"/>
  <c r="BI409" i="28"/>
  <c r="BU409" i="28" s="1"/>
  <c r="CG409" i="28" s="1"/>
  <c r="BJ409" i="28"/>
  <c r="BK409" i="28"/>
  <c r="BW409" i="28" s="1"/>
  <c r="CI409" i="28" s="1"/>
  <c r="BL409" i="28"/>
  <c r="BM409" i="28"/>
  <c r="BQ409" i="28"/>
  <c r="CC409" i="28" s="1"/>
  <c r="CO409" i="28"/>
  <c r="DP409" i="28"/>
  <c r="FL409" i="28" s="1"/>
  <c r="EK409" i="28"/>
  <c r="EM409" i="28"/>
  <c r="EN409" i="28"/>
  <c r="AP410" i="28"/>
  <c r="AQ410" i="28"/>
  <c r="AR410" i="28"/>
  <c r="AS410" i="28"/>
  <c r="AT410" i="28"/>
  <c r="AU410" i="28"/>
  <c r="AV410" i="28"/>
  <c r="AW410" i="28"/>
  <c r="AX410" i="28"/>
  <c r="AY410" i="28"/>
  <c r="AZ410" i="28"/>
  <c r="BA410" i="28"/>
  <c r="BB410" i="28"/>
  <c r="BC410" i="28"/>
  <c r="BO410" i="28" s="1"/>
  <c r="CA410" i="28" s="1"/>
  <c r="DW410" i="28" s="1"/>
  <c r="FS410" i="28" s="1"/>
  <c r="BD410" i="28"/>
  <c r="BE410" i="28"/>
  <c r="BF410" i="28"/>
  <c r="BG410" i="28"/>
  <c r="BH410" i="28"/>
  <c r="BI410" i="28"/>
  <c r="BU410" i="28" s="1"/>
  <c r="CG410" i="28" s="1"/>
  <c r="BJ410" i="28"/>
  <c r="BK410" i="28"/>
  <c r="EQ410" i="28" s="1"/>
  <c r="BL410" i="28"/>
  <c r="BX410" i="28" s="1"/>
  <c r="CJ410" i="28" s="1"/>
  <c r="BM410" i="28"/>
  <c r="BW410" i="28"/>
  <c r="CI410" i="28" s="1"/>
  <c r="EO410" i="28"/>
  <c r="AP411" i="28"/>
  <c r="AQ411" i="28"/>
  <c r="AR411" i="28"/>
  <c r="AS411" i="28"/>
  <c r="AT411" i="28"/>
  <c r="AU411" i="28"/>
  <c r="AV411" i="28"/>
  <c r="AW411" i="28"/>
  <c r="AX411" i="28"/>
  <c r="AY411" i="28"/>
  <c r="AZ411" i="28"/>
  <c r="BA411" i="28"/>
  <c r="BB411" i="28"/>
  <c r="BN411" i="28" s="1"/>
  <c r="BC411" i="28"/>
  <c r="BO411" i="28" s="1"/>
  <c r="CA411" i="28" s="1"/>
  <c r="CM411" i="28" s="1"/>
  <c r="BD411" i="28"/>
  <c r="BE411" i="28"/>
  <c r="BQ411" i="28" s="1"/>
  <c r="CC411" i="28" s="1"/>
  <c r="CO411" i="28" s="1"/>
  <c r="BF411" i="28"/>
  <c r="EL411" i="28" s="1"/>
  <c r="BG411" i="28"/>
  <c r="BH411" i="28"/>
  <c r="BT411" i="28" s="1"/>
  <c r="CF411" i="28" s="1"/>
  <c r="EB411" i="28" s="1"/>
  <c r="FX411" i="28" s="1"/>
  <c r="BI411" i="28"/>
  <c r="EO411" i="28" s="1"/>
  <c r="BJ411" i="28"/>
  <c r="BK411" i="28"/>
  <c r="BL411" i="28"/>
  <c r="ER411" i="28" s="1"/>
  <c r="BM411" i="28"/>
  <c r="BY411" i="28" s="1"/>
  <c r="BU411" i="28"/>
  <c r="CG411" i="28" s="1"/>
  <c r="BZ411" i="28"/>
  <c r="CL411" i="28"/>
  <c r="CR411" i="28"/>
  <c r="DV411" i="28"/>
  <c r="FR411" i="28" s="1"/>
  <c r="EK411" i="28"/>
  <c r="AP412" i="28"/>
  <c r="AQ412" i="28"/>
  <c r="AR412" i="28"/>
  <c r="AS412" i="28"/>
  <c r="AT412" i="28"/>
  <c r="AU412" i="28"/>
  <c r="AV412" i="28"/>
  <c r="AW412" i="28"/>
  <c r="AX412" i="28"/>
  <c r="AY412" i="28"/>
  <c r="AZ412" i="28"/>
  <c r="BA412" i="28"/>
  <c r="BB412" i="28"/>
  <c r="BC412" i="28"/>
  <c r="BD412" i="28"/>
  <c r="BP412" i="28" s="1"/>
  <c r="CB412" i="28" s="1"/>
  <c r="DL412" i="28" s="1"/>
  <c r="FH412" i="28" s="1"/>
  <c r="BE412" i="28"/>
  <c r="BF412" i="28"/>
  <c r="BR412" i="28" s="1"/>
  <c r="CD412" i="28" s="1"/>
  <c r="DB412" i="28" s="1"/>
  <c r="EX412" i="28" s="1"/>
  <c r="BG412" i="28"/>
  <c r="BH412" i="28"/>
  <c r="BI412" i="28"/>
  <c r="BJ412" i="28"/>
  <c r="BK412" i="28"/>
  <c r="BW412" i="28" s="1"/>
  <c r="CI412" i="28" s="1"/>
  <c r="BL412" i="28"/>
  <c r="BM412" i="28"/>
  <c r="AP413" i="28"/>
  <c r="AQ413" i="28"/>
  <c r="AR413" i="28"/>
  <c r="AS413" i="28"/>
  <c r="AT413" i="28"/>
  <c r="AU413" i="28"/>
  <c r="AV413" i="28"/>
  <c r="AW413" i="28"/>
  <c r="AX413" i="28"/>
  <c r="AY413" i="28"/>
  <c r="AZ413" i="28"/>
  <c r="BA413" i="28"/>
  <c r="BB413" i="28"/>
  <c r="BN413" i="28" s="1"/>
  <c r="BZ413" i="28" s="1"/>
  <c r="BC413" i="28"/>
  <c r="BD413" i="28"/>
  <c r="BE413" i="28"/>
  <c r="EK413" i="28" s="1"/>
  <c r="BF413" i="28"/>
  <c r="BG413" i="28"/>
  <c r="BH413" i="28"/>
  <c r="BI413" i="28"/>
  <c r="BU413" i="28" s="1"/>
  <c r="CG413" i="28" s="1"/>
  <c r="BJ413" i="28"/>
  <c r="BK413" i="28"/>
  <c r="BL413" i="28"/>
  <c r="BM413" i="28"/>
  <c r="EH413" i="28"/>
  <c r="AP414" i="28"/>
  <c r="AQ414" i="28"/>
  <c r="AR414" i="28"/>
  <c r="AS414" i="28"/>
  <c r="AT414" i="28"/>
  <c r="AU414" i="28"/>
  <c r="AV414" i="28"/>
  <c r="AW414" i="28"/>
  <c r="AX414" i="28"/>
  <c r="AY414" i="28"/>
  <c r="AZ414" i="28"/>
  <c r="BA414" i="28"/>
  <c r="BB414" i="28"/>
  <c r="BC414" i="28"/>
  <c r="EI414" i="28" s="1"/>
  <c r="BD414" i="28"/>
  <c r="BE414" i="28"/>
  <c r="BF414" i="28"/>
  <c r="EL414" i="28" s="1"/>
  <c r="BG414" i="28"/>
  <c r="BH414" i="28"/>
  <c r="BI414" i="28"/>
  <c r="BJ414" i="28"/>
  <c r="BK414" i="28"/>
  <c r="BL414" i="28"/>
  <c r="BM414" i="28"/>
  <c r="BR414" i="28"/>
  <c r="CD414" i="28" s="1"/>
  <c r="AP415" i="28"/>
  <c r="AQ415" i="28"/>
  <c r="AR415" i="28"/>
  <c r="AS415" i="28"/>
  <c r="AT415" i="28"/>
  <c r="AU415" i="28"/>
  <c r="AV415" i="28"/>
  <c r="AW415" i="28"/>
  <c r="AX415" i="28"/>
  <c r="AY415" i="28"/>
  <c r="AZ415" i="28"/>
  <c r="BA415" i="28"/>
  <c r="BB415" i="28"/>
  <c r="BC415" i="28"/>
  <c r="BD415" i="28"/>
  <c r="BE415" i="28"/>
  <c r="EK415" i="28" s="1"/>
  <c r="BF415" i="28"/>
  <c r="BG415" i="28"/>
  <c r="BH415" i="28"/>
  <c r="BI415" i="28"/>
  <c r="EO415" i="28" s="1"/>
  <c r="BJ415" i="28"/>
  <c r="BK415" i="28"/>
  <c r="BL415" i="28"/>
  <c r="BX415" i="28" s="1"/>
  <c r="CJ415" i="28" s="1"/>
  <c r="DT415" i="28" s="1"/>
  <c r="FP415" i="28" s="1"/>
  <c r="BM415" i="28"/>
  <c r="BU415" i="28"/>
  <c r="CG415" i="28" s="1"/>
  <c r="EC415" i="28" s="1"/>
  <c r="FY415" i="28" s="1"/>
  <c r="AP416" i="28"/>
  <c r="AQ416" i="28"/>
  <c r="AR416" i="28"/>
  <c r="AS416" i="28"/>
  <c r="AT416" i="28"/>
  <c r="AU416" i="28"/>
  <c r="AV416" i="28"/>
  <c r="AW416" i="28"/>
  <c r="AX416" i="28"/>
  <c r="AY416" i="28"/>
  <c r="AZ416" i="28"/>
  <c r="BA416" i="28"/>
  <c r="BB416" i="28"/>
  <c r="BC416" i="28"/>
  <c r="BD416" i="28"/>
  <c r="BE416" i="28"/>
  <c r="BF416" i="28"/>
  <c r="BR416" i="28" s="1"/>
  <c r="CD416" i="28" s="1"/>
  <c r="DB416" i="28" s="1"/>
  <c r="EX416" i="28" s="1"/>
  <c r="BG416" i="28"/>
  <c r="BH416" i="28"/>
  <c r="BT416" i="28" s="1"/>
  <c r="CF416" i="28" s="1"/>
  <c r="DP416" i="28" s="1"/>
  <c r="FL416" i="28" s="1"/>
  <c r="BI416" i="28"/>
  <c r="BJ416" i="28"/>
  <c r="BK416" i="28"/>
  <c r="BL416" i="28"/>
  <c r="BX416" i="28" s="1"/>
  <c r="CJ416" i="28" s="1"/>
  <c r="DH416" i="28" s="1"/>
  <c r="FD416" i="28" s="1"/>
  <c r="BM416" i="28"/>
  <c r="DT416" i="28"/>
  <c r="FP416" i="28" s="1"/>
  <c r="EN416" i="28"/>
  <c r="AP417" i="28"/>
  <c r="AQ417" i="28"/>
  <c r="AR417" i="28"/>
  <c r="AS417" i="28"/>
  <c r="AT417" i="28"/>
  <c r="AU417" i="28"/>
  <c r="AV417" i="28"/>
  <c r="AW417" i="28"/>
  <c r="AX417" i="28"/>
  <c r="AY417" i="28"/>
  <c r="AZ417" i="28"/>
  <c r="BA417" i="28"/>
  <c r="BB417" i="28"/>
  <c r="BC417" i="28"/>
  <c r="BD417" i="28"/>
  <c r="BE417" i="28"/>
  <c r="BF417" i="28"/>
  <c r="BG417" i="28"/>
  <c r="BS417" i="28" s="1"/>
  <c r="CE417" i="28" s="1"/>
  <c r="BH417" i="28"/>
  <c r="EN417" i="28" s="1"/>
  <c r="BI417" i="28"/>
  <c r="EO417" i="28" s="1"/>
  <c r="BJ417" i="28"/>
  <c r="BK417" i="28"/>
  <c r="BL417" i="28"/>
  <c r="BX417" i="28" s="1"/>
  <c r="CJ417" i="28" s="1"/>
  <c r="BM417" i="28"/>
  <c r="BQ417" i="28"/>
  <c r="BT417" i="28"/>
  <c r="CF417" i="28" s="1"/>
  <c r="CC417" i="28"/>
  <c r="EK417" i="28"/>
  <c r="AP418" i="28"/>
  <c r="AQ418" i="28"/>
  <c r="AR418" i="28"/>
  <c r="AS418" i="28"/>
  <c r="AT418" i="28"/>
  <c r="AU418" i="28"/>
  <c r="AV418" i="28"/>
  <c r="AW418" i="28"/>
  <c r="AX418" i="28"/>
  <c r="AY418" i="28"/>
  <c r="AZ418" i="28"/>
  <c r="BA418" i="28"/>
  <c r="BB418" i="28"/>
  <c r="BC418" i="28"/>
  <c r="BO418" i="28" s="1"/>
  <c r="CA418" i="28" s="1"/>
  <c r="DK418" i="28" s="1"/>
  <c r="FG418" i="28" s="1"/>
  <c r="BD418" i="28"/>
  <c r="BE418" i="28"/>
  <c r="BF418" i="28"/>
  <c r="BR418" i="28" s="1"/>
  <c r="CD418" i="28" s="1"/>
  <c r="BG418" i="28"/>
  <c r="BH418" i="28"/>
  <c r="BI418" i="28"/>
  <c r="BU418" i="28" s="1"/>
  <c r="CG418" i="28" s="1"/>
  <c r="BJ418" i="28"/>
  <c r="BK418" i="28"/>
  <c r="EQ418" i="28" s="1"/>
  <c r="BL418" i="28"/>
  <c r="ER418" i="28" s="1"/>
  <c r="BM418" i="28"/>
  <c r="BW418" i="28"/>
  <c r="CI418" i="28" s="1"/>
  <c r="DS418" i="28" s="1"/>
  <c r="FO418" i="28" s="1"/>
  <c r="EO418" i="28"/>
  <c r="AP419" i="28"/>
  <c r="AQ419" i="28"/>
  <c r="AR419" i="28"/>
  <c r="AS419" i="28"/>
  <c r="AT419" i="28"/>
  <c r="AU419" i="28"/>
  <c r="AV419" i="28"/>
  <c r="AW419" i="28"/>
  <c r="AX419" i="28"/>
  <c r="AY419" i="28"/>
  <c r="AZ419" i="28"/>
  <c r="BA419" i="28"/>
  <c r="BB419" i="28"/>
  <c r="BC419" i="28"/>
  <c r="EI419" i="28" s="1"/>
  <c r="BD419" i="28"/>
  <c r="BE419" i="28"/>
  <c r="BF419" i="28"/>
  <c r="BG419" i="28"/>
  <c r="BH419" i="28"/>
  <c r="BI419" i="28"/>
  <c r="BJ419" i="28"/>
  <c r="BK419" i="28"/>
  <c r="EQ419" i="28" s="1"/>
  <c r="BL419" i="28"/>
  <c r="BM419" i="28"/>
  <c r="BO419" i="28"/>
  <c r="CA419" i="28" s="1"/>
  <c r="CM419" i="28" s="1"/>
  <c r="BW419" i="28"/>
  <c r="CI419" i="28" s="1"/>
  <c r="DG419" i="28" s="1"/>
  <c r="FC419" i="28" s="1"/>
  <c r="AP420" i="28"/>
  <c r="AQ420" i="28"/>
  <c r="AR420" i="28"/>
  <c r="AS420" i="28"/>
  <c r="AT420" i="28"/>
  <c r="AU420" i="28"/>
  <c r="AV420" i="28"/>
  <c r="AW420" i="28"/>
  <c r="AX420" i="28"/>
  <c r="AY420" i="28"/>
  <c r="AZ420" i="28"/>
  <c r="BA420" i="28"/>
  <c r="BB420" i="28"/>
  <c r="BN420" i="28" s="1"/>
  <c r="BZ420" i="28" s="1"/>
  <c r="DV420" i="28" s="1"/>
  <c r="FR420" i="28" s="1"/>
  <c r="BC420" i="28"/>
  <c r="BD420" i="28"/>
  <c r="BE420" i="28"/>
  <c r="BQ420" i="28" s="1"/>
  <c r="CC420" i="28" s="1"/>
  <c r="BF420" i="28"/>
  <c r="BG420" i="28"/>
  <c r="BH420" i="28"/>
  <c r="BT420" i="28" s="1"/>
  <c r="CF420" i="28" s="1"/>
  <c r="DD420" i="28" s="1"/>
  <c r="EZ420" i="28" s="1"/>
  <c r="BI420" i="28"/>
  <c r="BJ420" i="28"/>
  <c r="BK420" i="28"/>
  <c r="BL420" i="28"/>
  <c r="BM420" i="28"/>
  <c r="EH420" i="28"/>
  <c r="AP421" i="28"/>
  <c r="AQ421" i="28"/>
  <c r="AR421" i="28"/>
  <c r="BP421" i="28" s="1"/>
  <c r="CB421" i="28" s="1"/>
  <c r="AS421" i="28"/>
  <c r="AT421" i="28"/>
  <c r="AU421" i="28"/>
  <c r="AV421" i="28"/>
  <c r="AW421" i="28"/>
  <c r="AX421" i="28"/>
  <c r="AY421" i="28"/>
  <c r="AZ421" i="28"/>
  <c r="BA421" i="28"/>
  <c r="BB421" i="28"/>
  <c r="EH421" i="28" s="1"/>
  <c r="BC421" i="28"/>
  <c r="BD421" i="28"/>
  <c r="BE421" i="28"/>
  <c r="BQ421" i="28" s="1"/>
  <c r="BF421" i="28"/>
  <c r="EL421" i="28" s="1"/>
  <c r="BG421" i="28"/>
  <c r="BH421" i="28"/>
  <c r="BT421" i="28" s="1"/>
  <c r="CF421" i="28" s="1"/>
  <c r="BI421" i="28"/>
  <c r="BJ421" i="28"/>
  <c r="BV421" i="28" s="1"/>
  <c r="CH421" i="28" s="1"/>
  <c r="BK421" i="28"/>
  <c r="EQ421" i="28" s="1"/>
  <c r="BL421" i="28"/>
  <c r="BM421" i="28"/>
  <c r="CC421" i="28"/>
  <c r="EK421" i="28"/>
  <c r="AP422" i="28"/>
  <c r="AQ422" i="28"/>
  <c r="AR422" i="28"/>
  <c r="AS422" i="28"/>
  <c r="AT422" i="28"/>
  <c r="AU422" i="28"/>
  <c r="AV422" i="28"/>
  <c r="AW422" i="28"/>
  <c r="AX422" i="28"/>
  <c r="AY422" i="28"/>
  <c r="AZ422" i="28"/>
  <c r="BA422" i="28"/>
  <c r="BB422" i="28"/>
  <c r="EH422" i="28" s="1"/>
  <c r="BC422" i="28"/>
  <c r="BO422" i="28" s="1"/>
  <c r="CA422" i="28" s="1"/>
  <c r="BD422" i="28"/>
  <c r="BE422" i="28"/>
  <c r="EK422" i="28" s="1"/>
  <c r="BF422" i="28"/>
  <c r="EL422" i="28" s="1"/>
  <c r="BG422" i="28"/>
  <c r="BS422" i="28" s="1"/>
  <c r="CE422" i="28" s="1"/>
  <c r="CQ422" i="28" s="1"/>
  <c r="BH422" i="28"/>
  <c r="BI422" i="28"/>
  <c r="EO422" i="28" s="1"/>
  <c r="BJ422" i="28"/>
  <c r="BK422" i="28"/>
  <c r="BW422" i="28" s="1"/>
  <c r="CI422" i="28" s="1"/>
  <c r="BL422" i="28"/>
  <c r="BX422" i="28" s="1"/>
  <c r="CJ422" i="28" s="1"/>
  <c r="DT422" i="28" s="1"/>
  <c r="FP422" i="28" s="1"/>
  <c r="BM422" i="28"/>
  <c r="ER422" i="28"/>
  <c r="AP423" i="28"/>
  <c r="AQ423" i="28"/>
  <c r="AR423" i="28"/>
  <c r="AS423" i="28"/>
  <c r="AT423" i="28"/>
  <c r="AU423" i="28"/>
  <c r="AV423" i="28"/>
  <c r="AW423" i="28"/>
  <c r="BU423" i="28" s="1"/>
  <c r="AX423" i="28"/>
  <c r="AY423" i="28"/>
  <c r="AZ423" i="28"/>
  <c r="BX423" i="28" s="1"/>
  <c r="CJ423" i="28" s="1"/>
  <c r="DT423" i="28" s="1"/>
  <c r="FP423" i="28" s="1"/>
  <c r="BA423" i="28"/>
  <c r="BY423" i="28" s="1"/>
  <c r="BB423" i="28"/>
  <c r="BN423" i="28" s="1"/>
  <c r="BZ423" i="28" s="1"/>
  <c r="BC423" i="28"/>
  <c r="BD423" i="28"/>
  <c r="BE423" i="28"/>
  <c r="BF423" i="28"/>
  <c r="BG423" i="28"/>
  <c r="BH423" i="28"/>
  <c r="BI423" i="28"/>
  <c r="BJ423" i="28"/>
  <c r="BK423" i="28"/>
  <c r="EQ423" i="28" s="1"/>
  <c r="BL423" i="28"/>
  <c r="BM423" i="28"/>
  <c r="AP424" i="28"/>
  <c r="AQ424" i="28"/>
  <c r="AR424" i="28"/>
  <c r="AS424" i="28"/>
  <c r="AT424" i="28"/>
  <c r="AU424" i="28"/>
  <c r="AV424" i="28"/>
  <c r="AW424" i="28"/>
  <c r="AX424" i="28"/>
  <c r="AY424" i="28"/>
  <c r="AZ424" i="28"/>
  <c r="BA424" i="28"/>
  <c r="BB424" i="28"/>
  <c r="BN424" i="28" s="1"/>
  <c r="BZ424" i="28" s="1"/>
  <c r="BC424" i="28"/>
  <c r="BO424" i="28" s="1"/>
  <c r="CA424" i="28" s="1"/>
  <c r="BD424" i="28"/>
  <c r="BE424" i="28"/>
  <c r="EK424" i="28" s="1"/>
  <c r="BF424" i="28"/>
  <c r="BG424" i="28"/>
  <c r="BH424" i="28"/>
  <c r="BI424" i="28"/>
  <c r="BJ424" i="28"/>
  <c r="BK424" i="28"/>
  <c r="EQ424" i="28" s="1"/>
  <c r="BL424" i="28"/>
  <c r="BM424" i="28"/>
  <c r="DJ424" i="28"/>
  <c r="FF424" i="28" s="1"/>
  <c r="AP425" i="28"/>
  <c r="AQ425" i="28"/>
  <c r="AR425" i="28"/>
  <c r="AS425" i="28"/>
  <c r="AT425" i="28"/>
  <c r="AU425" i="28"/>
  <c r="AV425" i="28"/>
  <c r="AW425" i="28"/>
  <c r="AX425" i="28"/>
  <c r="AY425" i="28"/>
  <c r="AZ425" i="28"/>
  <c r="BA425" i="28"/>
  <c r="BB425" i="28"/>
  <c r="BN425" i="28" s="1"/>
  <c r="BZ425" i="28" s="1"/>
  <c r="BC425" i="28"/>
  <c r="BD425" i="28"/>
  <c r="BE425" i="28"/>
  <c r="BF425" i="28"/>
  <c r="BG425" i="28"/>
  <c r="BH425" i="28"/>
  <c r="BI425" i="28"/>
  <c r="BJ425" i="28"/>
  <c r="BK425" i="28"/>
  <c r="BW425" i="28" s="1"/>
  <c r="CI425" i="28" s="1"/>
  <c r="CU425" i="28" s="1"/>
  <c r="BL425" i="28"/>
  <c r="BX425" i="28" s="1"/>
  <c r="CJ425" i="28" s="1"/>
  <c r="CV425" i="28" s="1"/>
  <c r="BM425" i="28"/>
  <c r="BY425" i="28" s="1"/>
  <c r="CK425" i="28" s="1"/>
  <c r="DS425" i="28"/>
  <c r="FO425" i="28" s="1"/>
  <c r="AP426" i="28"/>
  <c r="AQ426" i="28"/>
  <c r="AR426" i="28"/>
  <c r="AS426" i="28"/>
  <c r="AT426" i="28"/>
  <c r="AU426" i="28"/>
  <c r="AV426" i="28"/>
  <c r="AW426" i="28"/>
  <c r="AX426" i="28"/>
  <c r="AY426" i="28"/>
  <c r="AZ426" i="28"/>
  <c r="BA426" i="28"/>
  <c r="BB426" i="28"/>
  <c r="BN426" i="28" s="1"/>
  <c r="BZ426" i="28" s="1"/>
  <c r="CL426" i="28" s="1"/>
  <c r="BC426" i="28"/>
  <c r="BD426" i="28"/>
  <c r="BP426" i="28" s="1"/>
  <c r="BE426" i="28"/>
  <c r="BF426" i="28"/>
  <c r="BG426" i="28"/>
  <c r="BH426" i="28"/>
  <c r="BI426" i="28"/>
  <c r="BJ426" i="28"/>
  <c r="BK426" i="28"/>
  <c r="BL426" i="28"/>
  <c r="BM426" i="28"/>
  <c r="AP427" i="28"/>
  <c r="AQ427" i="28"/>
  <c r="AR427" i="28"/>
  <c r="AS427" i="28"/>
  <c r="AT427" i="28"/>
  <c r="AU427" i="28"/>
  <c r="AV427" i="28"/>
  <c r="AW427" i="28"/>
  <c r="AX427" i="28"/>
  <c r="AY427" i="28"/>
  <c r="AZ427" i="28"/>
  <c r="BA427" i="28"/>
  <c r="BB427" i="28"/>
  <c r="BC427" i="28"/>
  <c r="BD427" i="28"/>
  <c r="BE427" i="28"/>
  <c r="BQ427" i="28" s="1"/>
  <c r="CC427" i="28" s="1"/>
  <c r="DM427" i="28" s="1"/>
  <c r="FI427" i="28" s="1"/>
  <c r="BF427" i="28"/>
  <c r="BG427" i="28"/>
  <c r="BH427" i="28"/>
  <c r="EN427" i="28" s="1"/>
  <c r="BI427" i="28"/>
  <c r="BJ427" i="28"/>
  <c r="BK427" i="28"/>
  <c r="BL427" i="28"/>
  <c r="BM427" i="28"/>
  <c r="DA427" i="28"/>
  <c r="EW427" i="28" s="1"/>
  <c r="AP428" i="28"/>
  <c r="AQ428" i="28"/>
  <c r="AR428" i="28"/>
  <c r="AS428" i="28"/>
  <c r="AT428" i="28"/>
  <c r="AU428" i="28"/>
  <c r="AV428" i="28"/>
  <c r="AW428" i="28"/>
  <c r="AX428" i="28"/>
  <c r="AY428" i="28"/>
  <c r="AZ428" i="28"/>
  <c r="BA428" i="28"/>
  <c r="BB428" i="28"/>
  <c r="EH428" i="28" s="1"/>
  <c r="BC428" i="28"/>
  <c r="BD428" i="28"/>
  <c r="BE428" i="28"/>
  <c r="EK428" i="28" s="1"/>
  <c r="BF428" i="28"/>
  <c r="BG428" i="28"/>
  <c r="BH428" i="28"/>
  <c r="BI428" i="28"/>
  <c r="BJ428" i="28"/>
  <c r="BK428" i="28"/>
  <c r="EQ428" i="28" s="1"/>
  <c r="BL428" i="28"/>
  <c r="BM428" i="28"/>
  <c r="AP429" i="28"/>
  <c r="AQ429" i="28"/>
  <c r="AR429" i="28"/>
  <c r="AS429" i="28"/>
  <c r="AT429" i="28"/>
  <c r="AU429" i="28"/>
  <c r="AV429" i="28"/>
  <c r="AW429" i="28"/>
  <c r="AX429" i="28"/>
  <c r="AY429" i="28"/>
  <c r="AZ429" i="28"/>
  <c r="BA429" i="28"/>
  <c r="BB429" i="28"/>
  <c r="EH429" i="28" s="1"/>
  <c r="BC429" i="28"/>
  <c r="BD429" i="28"/>
  <c r="BE429" i="28"/>
  <c r="BF429" i="28"/>
  <c r="BG429" i="28"/>
  <c r="BS429" i="28" s="1"/>
  <c r="BH429" i="28"/>
  <c r="BT429" i="28" s="1"/>
  <c r="CF429" i="28" s="1"/>
  <c r="CR429" i="28" s="1"/>
  <c r="BI429" i="28"/>
  <c r="BJ429" i="28"/>
  <c r="BV429" i="28" s="1"/>
  <c r="CH429" i="28" s="1"/>
  <c r="CT429" i="28" s="1"/>
  <c r="BK429" i="28"/>
  <c r="BW429" i="28" s="1"/>
  <c r="CI429" i="28" s="1"/>
  <c r="BL429" i="28"/>
  <c r="BM429" i="28"/>
  <c r="AP430" i="28"/>
  <c r="AQ430" i="28"/>
  <c r="AR430" i="28"/>
  <c r="AS430" i="28"/>
  <c r="AT430" i="28"/>
  <c r="AU430" i="28"/>
  <c r="AV430" i="28"/>
  <c r="AW430" i="28"/>
  <c r="AX430" i="28"/>
  <c r="AY430" i="28"/>
  <c r="AZ430" i="28"/>
  <c r="BA430" i="28"/>
  <c r="BB430" i="28"/>
  <c r="BC430" i="28"/>
  <c r="BD430" i="28"/>
  <c r="BE430" i="28"/>
  <c r="BF430" i="28"/>
  <c r="BG430" i="28"/>
  <c r="BH430" i="28"/>
  <c r="BT430" i="28" s="1"/>
  <c r="CF430" i="28" s="1"/>
  <c r="BI430" i="28"/>
  <c r="BU430" i="28" s="1"/>
  <c r="CG430" i="28" s="1"/>
  <c r="BJ430" i="28"/>
  <c r="BK430" i="28"/>
  <c r="BW430" i="28" s="1"/>
  <c r="CI430" i="28" s="1"/>
  <c r="DS430" i="28" s="1"/>
  <c r="FO430" i="28" s="1"/>
  <c r="BL430" i="28"/>
  <c r="BM430" i="28"/>
  <c r="EN430" i="28"/>
  <c r="AP431" i="28"/>
  <c r="AQ431" i="28"/>
  <c r="AR431" i="28"/>
  <c r="AS431" i="28"/>
  <c r="AT431" i="28"/>
  <c r="AU431" i="28"/>
  <c r="AV431" i="28"/>
  <c r="AW431" i="28"/>
  <c r="AX431" i="28"/>
  <c r="AY431" i="28"/>
  <c r="AZ431" i="28"/>
  <c r="BA431" i="28"/>
  <c r="BB431" i="28"/>
  <c r="BC431" i="28"/>
  <c r="BD431" i="28"/>
  <c r="BE431" i="28"/>
  <c r="BF431" i="28"/>
  <c r="BG431" i="28"/>
  <c r="BS431" i="28" s="1"/>
  <c r="BH431" i="28"/>
  <c r="BT431" i="28" s="1"/>
  <c r="CF431" i="28" s="1"/>
  <c r="BI431" i="28"/>
  <c r="BJ431" i="28"/>
  <c r="BK431" i="28"/>
  <c r="BW431" i="28" s="1"/>
  <c r="CI431" i="28" s="1"/>
  <c r="DS431" i="28" s="1"/>
  <c r="FO431" i="28" s="1"/>
  <c r="BL431" i="28"/>
  <c r="BX431" i="28" s="1"/>
  <c r="BM431" i="28"/>
  <c r="AP432" i="28"/>
  <c r="AQ432" i="28"/>
  <c r="AR432" i="28"/>
  <c r="AS432" i="28"/>
  <c r="AT432" i="28"/>
  <c r="AU432" i="28"/>
  <c r="AV432" i="28"/>
  <c r="AW432" i="28"/>
  <c r="AX432" i="28"/>
  <c r="AY432" i="28"/>
  <c r="AZ432" i="28"/>
  <c r="BA432" i="28"/>
  <c r="BB432" i="28"/>
  <c r="BC432" i="28"/>
  <c r="BD432" i="28"/>
  <c r="BE432" i="28"/>
  <c r="BQ432" i="28" s="1"/>
  <c r="CC432" i="28" s="1"/>
  <c r="BF432" i="28"/>
  <c r="BG432" i="28"/>
  <c r="BH432" i="28"/>
  <c r="BT432" i="28" s="1"/>
  <c r="CF432" i="28" s="1"/>
  <c r="DD432" i="28" s="1"/>
  <c r="EZ432" i="28" s="1"/>
  <c r="BI432" i="28"/>
  <c r="BJ432" i="28"/>
  <c r="BK432" i="28"/>
  <c r="BW432" i="28" s="1"/>
  <c r="CI432" i="28" s="1"/>
  <c r="BL432" i="28"/>
  <c r="BM432" i="28"/>
  <c r="EB432" i="28"/>
  <c r="FX432" i="28" s="1"/>
  <c r="AP433" i="28"/>
  <c r="AQ433" i="28"/>
  <c r="AR433" i="28"/>
  <c r="AS433" i="28"/>
  <c r="AT433" i="28"/>
  <c r="AU433" i="28"/>
  <c r="AV433" i="28"/>
  <c r="AW433" i="28"/>
  <c r="AX433" i="28"/>
  <c r="AY433" i="28"/>
  <c r="AZ433" i="28"/>
  <c r="BA433" i="28"/>
  <c r="BB433" i="28"/>
  <c r="BN433" i="28" s="1"/>
  <c r="EH433" i="28" s="1"/>
  <c r="BC433" i="28"/>
  <c r="BD433" i="28"/>
  <c r="BP433" i="28" s="1"/>
  <c r="BE433" i="28"/>
  <c r="BF433" i="28"/>
  <c r="BG433" i="28"/>
  <c r="BH433" i="28"/>
  <c r="BI433" i="28"/>
  <c r="BJ433" i="28"/>
  <c r="BK433" i="28"/>
  <c r="BW433" i="28" s="1"/>
  <c r="CI433" i="28" s="1"/>
  <c r="BL433" i="28"/>
  <c r="BM433" i="28"/>
  <c r="AP434" i="28"/>
  <c r="AQ434" i="28"/>
  <c r="AR434" i="28"/>
  <c r="AS434" i="28"/>
  <c r="AT434" i="28"/>
  <c r="AU434" i="28"/>
  <c r="AV434" i="28"/>
  <c r="AW434" i="28"/>
  <c r="AX434" i="28"/>
  <c r="AY434" i="28"/>
  <c r="AZ434" i="28"/>
  <c r="BA434" i="28"/>
  <c r="BY434" i="28" s="1"/>
  <c r="BB434" i="28"/>
  <c r="BC434" i="28"/>
  <c r="BD434" i="28"/>
  <c r="BE434" i="28"/>
  <c r="BQ434" i="28" s="1"/>
  <c r="CC434" i="28" s="1"/>
  <c r="BF434" i="28"/>
  <c r="BG434" i="28"/>
  <c r="BS434" i="28" s="1"/>
  <c r="CE434" i="28" s="1"/>
  <c r="BH434" i="28"/>
  <c r="BI434" i="28"/>
  <c r="BJ434" i="28"/>
  <c r="BK434" i="28"/>
  <c r="BL434" i="28"/>
  <c r="BM434" i="28"/>
  <c r="AP435" i="28"/>
  <c r="AQ435" i="28"/>
  <c r="AR435" i="28"/>
  <c r="AS435" i="28"/>
  <c r="AT435" i="28"/>
  <c r="AU435" i="28"/>
  <c r="AV435" i="28"/>
  <c r="AW435" i="28"/>
  <c r="AX435" i="28"/>
  <c r="AY435" i="28"/>
  <c r="AZ435" i="28"/>
  <c r="BA435" i="28"/>
  <c r="BB435" i="28"/>
  <c r="BC435" i="28"/>
  <c r="BD435" i="28"/>
  <c r="BE435" i="28"/>
  <c r="BF435" i="28"/>
  <c r="BG435" i="28"/>
  <c r="BH435" i="28"/>
  <c r="BI435" i="28"/>
  <c r="BJ435" i="28"/>
  <c r="BK435" i="28"/>
  <c r="BL435" i="28"/>
  <c r="BM435" i="28"/>
  <c r="AP436" i="28"/>
  <c r="AQ436" i="28"/>
  <c r="AR436" i="28"/>
  <c r="AS436" i="28"/>
  <c r="AT436" i="28"/>
  <c r="AU436" i="28"/>
  <c r="AV436" i="28"/>
  <c r="AW436" i="28"/>
  <c r="AX436" i="28"/>
  <c r="AY436" i="28"/>
  <c r="AZ436" i="28"/>
  <c r="BA436" i="28"/>
  <c r="BB436" i="28"/>
  <c r="BC436" i="28"/>
  <c r="BD436" i="28"/>
  <c r="BE436" i="28"/>
  <c r="BF436" i="28"/>
  <c r="BG436" i="28"/>
  <c r="BH436" i="28"/>
  <c r="BI436" i="28"/>
  <c r="BJ436" i="28"/>
  <c r="BK436" i="28"/>
  <c r="BL436" i="28"/>
  <c r="BM436" i="28"/>
  <c r="AP437" i="28"/>
  <c r="AQ437" i="28"/>
  <c r="AR437" i="28"/>
  <c r="AS437" i="28"/>
  <c r="AT437" i="28"/>
  <c r="AU437" i="28"/>
  <c r="AV437" i="28"/>
  <c r="AW437" i="28"/>
  <c r="AX437" i="28"/>
  <c r="AY437" i="28"/>
  <c r="AZ437" i="28"/>
  <c r="BA437" i="28"/>
  <c r="BB437" i="28"/>
  <c r="BC437" i="28"/>
  <c r="BO437" i="28" s="1"/>
  <c r="BD437" i="28"/>
  <c r="BE437" i="28"/>
  <c r="BF437" i="28"/>
  <c r="BG437" i="28"/>
  <c r="BH437" i="28"/>
  <c r="BT437" i="28" s="1"/>
  <c r="CF437" i="28" s="1"/>
  <c r="CR437" i="28" s="1"/>
  <c r="BI437" i="28"/>
  <c r="BU437" i="28" s="1"/>
  <c r="BJ437" i="28"/>
  <c r="BK437" i="28"/>
  <c r="BL437" i="28"/>
  <c r="BM437" i="28"/>
  <c r="BY437" i="28" s="1"/>
  <c r="CK437" i="28" s="1"/>
  <c r="AP438" i="28"/>
  <c r="AQ438" i="28"/>
  <c r="AR438" i="28"/>
  <c r="AS438" i="28"/>
  <c r="AT438" i="28"/>
  <c r="AU438" i="28"/>
  <c r="AV438" i="28"/>
  <c r="AW438" i="28"/>
  <c r="AX438" i="28"/>
  <c r="AY438" i="28"/>
  <c r="AZ438" i="28"/>
  <c r="BA438" i="28"/>
  <c r="BB438" i="28"/>
  <c r="BC438" i="28"/>
  <c r="BD438" i="28"/>
  <c r="BE438" i="28"/>
  <c r="BF438" i="28"/>
  <c r="BG438" i="28"/>
  <c r="BH438" i="28"/>
  <c r="BI438" i="28"/>
  <c r="BJ438" i="28"/>
  <c r="BV438" i="28" s="1"/>
  <c r="BK438" i="28"/>
  <c r="BL438" i="28"/>
  <c r="BM438" i="28"/>
  <c r="AP439" i="28"/>
  <c r="AQ439" i="28"/>
  <c r="AR439" i="28"/>
  <c r="AS439" i="28"/>
  <c r="AT439" i="28"/>
  <c r="AU439" i="28"/>
  <c r="AV439" i="28"/>
  <c r="AW439" i="28"/>
  <c r="AX439" i="28"/>
  <c r="BV439" i="28" s="1"/>
  <c r="AY439" i="28"/>
  <c r="AZ439" i="28"/>
  <c r="BA439" i="28"/>
  <c r="BB439" i="28"/>
  <c r="BC439" i="28"/>
  <c r="BD439" i="28"/>
  <c r="BE439" i="28"/>
  <c r="BF439" i="28"/>
  <c r="BG439" i="28"/>
  <c r="BH439" i="28"/>
  <c r="BI439" i="28"/>
  <c r="BJ439" i="28"/>
  <c r="BK439" i="28"/>
  <c r="BL439" i="28"/>
  <c r="BM439" i="28"/>
  <c r="AP440" i="28"/>
  <c r="AQ440" i="28"/>
  <c r="AR440" i="28"/>
  <c r="BP440" i="28" s="1"/>
  <c r="CB440" i="28" s="1"/>
  <c r="DX440" i="28" s="1"/>
  <c r="FT440" i="28" s="1"/>
  <c r="AS440" i="28"/>
  <c r="AT440" i="28"/>
  <c r="BR440" i="28" s="1"/>
  <c r="CD440" i="28" s="1"/>
  <c r="AU440" i="28"/>
  <c r="AV440" i="28"/>
  <c r="AW440" i="28"/>
  <c r="AX440" i="28"/>
  <c r="AY440" i="28"/>
  <c r="AZ440" i="28"/>
  <c r="BA440" i="28"/>
  <c r="BB440" i="28"/>
  <c r="BC440" i="28"/>
  <c r="BD440" i="28"/>
  <c r="BE440" i="28"/>
  <c r="BF440" i="28"/>
  <c r="BG440" i="28"/>
  <c r="BH440" i="28"/>
  <c r="BI440" i="28"/>
  <c r="BJ440" i="28"/>
  <c r="BK440" i="28"/>
  <c r="BL440" i="28"/>
  <c r="BM440" i="28"/>
  <c r="AP441" i="28"/>
  <c r="AQ441" i="28"/>
  <c r="AR441" i="28"/>
  <c r="AS441" i="28"/>
  <c r="AT441" i="28"/>
  <c r="AU441" i="28"/>
  <c r="AV441" i="28"/>
  <c r="AW441" i="28"/>
  <c r="AX441" i="28"/>
  <c r="AY441" i="28"/>
  <c r="AZ441" i="28"/>
  <c r="BA441" i="28"/>
  <c r="BB441" i="28"/>
  <c r="BC441" i="28"/>
  <c r="BD441" i="28"/>
  <c r="BE441" i="28"/>
  <c r="BF441" i="28"/>
  <c r="BG441" i="28"/>
  <c r="BH441" i="28"/>
  <c r="BI441" i="28"/>
  <c r="BJ441" i="28"/>
  <c r="BK441" i="28"/>
  <c r="BL441" i="28"/>
  <c r="BM441" i="28"/>
  <c r="AP442" i="28"/>
  <c r="AQ442" i="28"/>
  <c r="AR442" i="28"/>
  <c r="AS442" i="28"/>
  <c r="BQ442" i="28" s="1"/>
  <c r="CC442" i="28" s="1"/>
  <c r="DY442" i="28" s="1"/>
  <c r="FU442" i="28" s="1"/>
  <c r="AT442" i="28"/>
  <c r="AU442" i="28"/>
  <c r="AV442" i="28"/>
  <c r="AW442" i="28"/>
  <c r="AX442" i="28"/>
  <c r="AY442" i="28"/>
  <c r="AZ442" i="28"/>
  <c r="BA442" i="28"/>
  <c r="BB442" i="28"/>
  <c r="BC442" i="28"/>
  <c r="BD442" i="28"/>
  <c r="BE442" i="28"/>
  <c r="BF442" i="28"/>
  <c r="BG442" i="28"/>
  <c r="BH442" i="28"/>
  <c r="BI442" i="28"/>
  <c r="BJ442" i="28"/>
  <c r="BK442" i="28"/>
  <c r="BL442" i="28"/>
  <c r="BM442" i="28"/>
  <c r="AP443" i="28"/>
  <c r="AQ443" i="28"/>
  <c r="AR443" i="28"/>
  <c r="AS443" i="28"/>
  <c r="AT443" i="28"/>
  <c r="AU443" i="28"/>
  <c r="AV443" i="28"/>
  <c r="AW443" i="28"/>
  <c r="AX443" i="28"/>
  <c r="AY443" i="28"/>
  <c r="AZ443" i="28"/>
  <c r="BA443" i="28"/>
  <c r="BB443" i="28"/>
  <c r="BC443" i="28"/>
  <c r="BO443" i="28" s="1"/>
  <c r="CA443" i="28" s="1"/>
  <c r="BD443" i="28"/>
  <c r="BP443" i="28" s="1"/>
  <c r="CB443" i="28" s="1"/>
  <c r="BE443" i="28"/>
  <c r="BF443" i="28"/>
  <c r="BR443" i="28" s="1"/>
  <c r="CD443" i="28" s="1"/>
  <c r="BG443" i="28"/>
  <c r="BH443" i="28"/>
  <c r="BI443" i="28"/>
  <c r="BJ443" i="28"/>
  <c r="BK443" i="28"/>
  <c r="BW443" i="28" s="1"/>
  <c r="CI443" i="28" s="1"/>
  <c r="BL443" i="28"/>
  <c r="BM443" i="28"/>
  <c r="AP444" i="28"/>
  <c r="AQ444" i="28"/>
  <c r="AR444" i="28"/>
  <c r="AS444" i="28"/>
  <c r="AT444" i="28"/>
  <c r="AU444" i="28"/>
  <c r="AV444" i="28"/>
  <c r="AW444" i="28"/>
  <c r="AX444" i="28"/>
  <c r="AY444" i="28"/>
  <c r="AZ444" i="28"/>
  <c r="BA444" i="28"/>
  <c r="BB444" i="28"/>
  <c r="BC444" i="28"/>
  <c r="BD444" i="28"/>
  <c r="BE444" i="28"/>
  <c r="BF444" i="28"/>
  <c r="BG444" i="28"/>
  <c r="BH444" i="28"/>
  <c r="BI444" i="28"/>
  <c r="BJ444" i="28"/>
  <c r="BK444" i="28"/>
  <c r="BL444" i="28"/>
  <c r="BM444" i="28"/>
  <c r="AP445" i="28"/>
  <c r="AQ445" i="28"/>
  <c r="AR445" i="28"/>
  <c r="AS445" i="28"/>
  <c r="AT445" i="28"/>
  <c r="AU445" i="28"/>
  <c r="AV445" i="28"/>
  <c r="AW445" i="28"/>
  <c r="AX445" i="28"/>
  <c r="AY445" i="28"/>
  <c r="AZ445" i="28"/>
  <c r="BA445" i="28"/>
  <c r="BB445" i="28"/>
  <c r="BC445" i="28"/>
  <c r="BD445" i="28"/>
  <c r="BE445" i="28"/>
  <c r="BF445" i="28"/>
  <c r="BG445" i="28"/>
  <c r="BH445" i="28"/>
  <c r="BI445" i="28"/>
  <c r="BU445" i="28" s="1"/>
  <c r="CG445" i="28" s="1"/>
  <c r="BJ445" i="28"/>
  <c r="BK445" i="28"/>
  <c r="BL445" i="28"/>
  <c r="BM445" i="28"/>
  <c r="AP446" i="28"/>
  <c r="AQ446" i="28"/>
  <c r="AR446" i="28"/>
  <c r="AS446" i="28"/>
  <c r="AT446" i="28"/>
  <c r="AU446" i="28"/>
  <c r="AV446" i="28"/>
  <c r="AW446" i="28"/>
  <c r="AX446" i="28"/>
  <c r="AY446" i="28"/>
  <c r="AZ446" i="28"/>
  <c r="BA446" i="28"/>
  <c r="BB446" i="28"/>
  <c r="BC446" i="28"/>
  <c r="BD446" i="28"/>
  <c r="BE446" i="28"/>
  <c r="BF446" i="28"/>
  <c r="BG446" i="28"/>
  <c r="BH446" i="28"/>
  <c r="BI446" i="28"/>
  <c r="BJ446" i="28"/>
  <c r="BK446" i="28"/>
  <c r="BL446" i="28"/>
  <c r="BM446" i="28"/>
  <c r="BO446" i="28"/>
  <c r="CA446" i="28" s="1"/>
  <c r="CM446" i="28" s="1"/>
  <c r="BR446" i="28"/>
  <c r="CD446" i="28" s="1"/>
  <c r="CP446" i="28" s="1"/>
  <c r="EI446" i="28"/>
  <c r="EL446" i="28"/>
  <c r="AP447" i="28"/>
  <c r="AQ447" i="28"/>
  <c r="AR447" i="28"/>
  <c r="AS447" i="28"/>
  <c r="AT447" i="28"/>
  <c r="AU447" i="28"/>
  <c r="AV447" i="28"/>
  <c r="AW447" i="28"/>
  <c r="AX447" i="28"/>
  <c r="AY447" i="28"/>
  <c r="AZ447" i="28"/>
  <c r="BA447" i="28"/>
  <c r="BB447" i="28"/>
  <c r="BC447" i="28"/>
  <c r="BD447" i="28"/>
  <c r="BP447" i="28" s="1"/>
  <c r="BE447" i="28"/>
  <c r="BF447" i="28"/>
  <c r="BG447" i="28"/>
  <c r="BH447" i="28"/>
  <c r="BI447" i="28"/>
  <c r="BJ447" i="28"/>
  <c r="BK447" i="28"/>
  <c r="BL447" i="28"/>
  <c r="BM447" i="28"/>
  <c r="BR447" i="28"/>
  <c r="AP448" i="28"/>
  <c r="AQ448" i="28"/>
  <c r="AR448" i="28"/>
  <c r="AS448" i="28"/>
  <c r="AT448" i="28"/>
  <c r="AU448" i="28"/>
  <c r="AV448" i="28"/>
  <c r="BT448" i="28" s="1"/>
  <c r="AW448" i="28"/>
  <c r="AX448" i="28"/>
  <c r="AY448" i="28"/>
  <c r="AZ448" i="28"/>
  <c r="BA448" i="28"/>
  <c r="BB448" i="28"/>
  <c r="BC448" i="28"/>
  <c r="BD448" i="28"/>
  <c r="BE448" i="28"/>
  <c r="BF448" i="28"/>
  <c r="BG448" i="28"/>
  <c r="BS448" i="28" s="1"/>
  <c r="BH448" i="28"/>
  <c r="BI448" i="28"/>
  <c r="BJ448" i="28"/>
  <c r="BK448" i="28"/>
  <c r="BL448" i="28"/>
  <c r="BM448" i="28"/>
  <c r="AP449" i="28"/>
  <c r="AQ449" i="28"/>
  <c r="AR449" i="28"/>
  <c r="AS449" i="28"/>
  <c r="AT449" i="28"/>
  <c r="AU449" i="28"/>
  <c r="AV449" i="28"/>
  <c r="AW449" i="28"/>
  <c r="AX449" i="28"/>
  <c r="AY449" i="28"/>
  <c r="AZ449" i="28"/>
  <c r="BA449" i="28"/>
  <c r="BB449" i="28"/>
  <c r="BC449" i="28"/>
  <c r="BO449" i="28" s="1"/>
  <c r="CA449" i="28" s="1"/>
  <c r="CY449" i="28" s="1"/>
  <c r="EU449" i="28" s="1"/>
  <c r="BD449" i="28"/>
  <c r="BE449" i="28"/>
  <c r="BF449" i="28"/>
  <c r="BR449" i="28" s="1"/>
  <c r="CD449" i="28" s="1"/>
  <c r="DN449" i="28" s="1"/>
  <c r="FJ449" i="28" s="1"/>
  <c r="BG449" i="28"/>
  <c r="BH449" i="28"/>
  <c r="BI449" i="28"/>
  <c r="EO449" i="28" s="1"/>
  <c r="BJ449" i="28"/>
  <c r="BK449" i="28"/>
  <c r="BL449" i="28"/>
  <c r="ER449" i="28" s="1"/>
  <c r="BM449" i="28"/>
  <c r="DB449" i="28"/>
  <c r="EX449" i="28" s="1"/>
  <c r="AP450" i="28"/>
  <c r="AQ450" i="28"/>
  <c r="AR450" i="28"/>
  <c r="AS450" i="28"/>
  <c r="AT450" i="28"/>
  <c r="AU450" i="28"/>
  <c r="AV450" i="28"/>
  <c r="AW450" i="28"/>
  <c r="AX450" i="28"/>
  <c r="AY450" i="28"/>
  <c r="AZ450" i="28"/>
  <c r="BA450" i="28"/>
  <c r="BB450" i="28"/>
  <c r="BC450" i="28"/>
  <c r="BD450" i="28"/>
  <c r="BE450" i="28"/>
  <c r="BF450" i="28"/>
  <c r="BG450" i="28"/>
  <c r="BH450" i="28"/>
  <c r="BI450" i="28"/>
  <c r="BJ450" i="28"/>
  <c r="BK450" i="28"/>
  <c r="BL450" i="28"/>
  <c r="BM450" i="28"/>
  <c r="AP451" i="28"/>
  <c r="AQ451" i="28"/>
  <c r="AR451" i="28"/>
  <c r="AS451" i="28"/>
  <c r="AT451" i="28"/>
  <c r="BR451" i="28" s="1"/>
  <c r="CD451" i="28" s="1"/>
  <c r="AU451" i="28"/>
  <c r="AV451" i="28"/>
  <c r="AW451" i="28"/>
  <c r="AX451" i="28"/>
  <c r="AY451" i="28"/>
  <c r="AZ451" i="28"/>
  <c r="BA451" i="28"/>
  <c r="BY451" i="28" s="1"/>
  <c r="CK451" i="28" s="1"/>
  <c r="BB451" i="28"/>
  <c r="BC451" i="28"/>
  <c r="BD451" i="28"/>
  <c r="BP451" i="28" s="1"/>
  <c r="CB451" i="28" s="1"/>
  <c r="CN451" i="28" s="1"/>
  <c r="BE451" i="28"/>
  <c r="BF451" i="28"/>
  <c r="BG451" i="28"/>
  <c r="BS451" i="28" s="1"/>
  <c r="BH451" i="28"/>
  <c r="BI451" i="28"/>
  <c r="BJ451" i="28"/>
  <c r="BK451" i="28"/>
  <c r="BL451" i="28"/>
  <c r="BM451" i="28"/>
  <c r="AP452" i="28"/>
  <c r="AQ452" i="28"/>
  <c r="AR452" i="28"/>
  <c r="AS452" i="28"/>
  <c r="AT452" i="28"/>
  <c r="AU452" i="28"/>
  <c r="AV452" i="28"/>
  <c r="AW452" i="28"/>
  <c r="AX452" i="28"/>
  <c r="AY452" i="28"/>
  <c r="AZ452" i="28"/>
  <c r="BA452" i="28"/>
  <c r="BB452" i="28"/>
  <c r="BN452" i="28" s="1"/>
  <c r="BZ452" i="28" s="1"/>
  <c r="BC452" i="28"/>
  <c r="EI452" i="28" s="1"/>
  <c r="BD452" i="28"/>
  <c r="BE452" i="28"/>
  <c r="BF452" i="28"/>
  <c r="BR452" i="28" s="1"/>
  <c r="CD452" i="28" s="1"/>
  <c r="BG452" i="28"/>
  <c r="BH452" i="28"/>
  <c r="BI452" i="28"/>
  <c r="BJ452" i="28"/>
  <c r="BK452" i="28"/>
  <c r="BL452" i="28"/>
  <c r="BM452" i="28"/>
  <c r="AP453" i="28"/>
  <c r="AQ453" i="28"/>
  <c r="AR453" i="28"/>
  <c r="AS453" i="28"/>
  <c r="AT453" i="28"/>
  <c r="AU453" i="28"/>
  <c r="AV453" i="28"/>
  <c r="AW453" i="28"/>
  <c r="AX453" i="28"/>
  <c r="AY453" i="28"/>
  <c r="AZ453" i="28"/>
  <c r="BA453" i="28"/>
  <c r="BB453" i="28"/>
  <c r="BC453" i="28"/>
  <c r="BD453" i="28"/>
  <c r="BE453" i="28"/>
  <c r="BF453" i="28"/>
  <c r="BG453" i="28"/>
  <c r="BH453" i="28"/>
  <c r="BI453" i="28"/>
  <c r="BJ453" i="28"/>
  <c r="BK453" i="28"/>
  <c r="BL453" i="28"/>
  <c r="BM453" i="28"/>
  <c r="AP454" i="28"/>
  <c r="AQ454" i="28"/>
  <c r="AR454" i="28"/>
  <c r="AS454" i="28"/>
  <c r="AT454" i="28"/>
  <c r="AU454" i="28"/>
  <c r="AV454" i="28"/>
  <c r="AW454" i="28"/>
  <c r="AX454" i="28"/>
  <c r="BV454" i="28" s="1"/>
  <c r="CH454" i="28" s="1"/>
  <c r="AY454" i="28"/>
  <c r="AZ454" i="28"/>
  <c r="BA454" i="28"/>
  <c r="BB454" i="28"/>
  <c r="BC454" i="28"/>
  <c r="BD454" i="28"/>
  <c r="BE454" i="28"/>
  <c r="BF454" i="28"/>
  <c r="BR454" i="28" s="1"/>
  <c r="CD454" i="28" s="1"/>
  <c r="BG454" i="28"/>
  <c r="BH454" i="28"/>
  <c r="BI454" i="28"/>
  <c r="BJ454" i="28"/>
  <c r="BK454" i="28"/>
  <c r="BL454" i="28"/>
  <c r="BM454" i="28"/>
  <c r="BX454" i="28"/>
  <c r="AP455" i="28"/>
  <c r="AQ455" i="28"/>
  <c r="AR455" i="28"/>
  <c r="AS455" i="28"/>
  <c r="AT455" i="28"/>
  <c r="AU455" i="28"/>
  <c r="AV455" i="28"/>
  <c r="AW455" i="28"/>
  <c r="AX455" i="28"/>
  <c r="AY455" i="28"/>
  <c r="AZ455" i="28"/>
  <c r="BA455" i="28"/>
  <c r="BB455" i="28"/>
  <c r="BC455" i="28"/>
  <c r="BD455" i="28"/>
  <c r="BE455" i="28"/>
  <c r="BF455" i="28"/>
  <c r="BG455" i="28"/>
  <c r="BH455" i="28"/>
  <c r="BI455" i="28"/>
  <c r="BU455" i="28" s="1"/>
  <c r="CG455" i="28" s="1"/>
  <c r="CS455" i="28" s="1"/>
  <c r="BJ455" i="28"/>
  <c r="BV455" i="28" s="1"/>
  <c r="CH455" i="28" s="1"/>
  <c r="BK455" i="28"/>
  <c r="BW455" i="28" s="1"/>
  <c r="CI455" i="28" s="1"/>
  <c r="BL455" i="28"/>
  <c r="BM455" i="28"/>
  <c r="AP456" i="28"/>
  <c r="AQ456" i="28"/>
  <c r="AR456" i="28"/>
  <c r="AS456" i="28"/>
  <c r="AT456" i="28"/>
  <c r="AU456" i="28"/>
  <c r="AV456" i="28"/>
  <c r="AW456" i="28"/>
  <c r="AX456" i="28"/>
  <c r="AY456" i="28"/>
  <c r="AZ456" i="28"/>
  <c r="BA456" i="28"/>
  <c r="BB456" i="28"/>
  <c r="BC456" i="28"/>
  <c r="BD456" i="28"/>
  <c r="BE456" i="28"/>
  <c r="BF456" i="28"/>
  <c r="BG456" i="28"/>
  <c r="BH456" i="28"/>
  <c r="BI456" i="28"/>
  <c r="BJ456" i="28"/>
  <c r="BV456" i="28" s="1"/>
  <c r="CH456" i="28" s="1"/>
  <c r="BK456" i="28"/>
  <c r="BL456" i="28"/>
  <c r="ER456" i="28" s="1"/>
  <c r="BM456" i="28"/>
  <c r="BX456" i="28"/>
  <c r="CJ456" i="28" s="1"/>
  <c r="AP457" i="28"/>
  <c r="AQ457" i="28"/>
  <c r="AR457" i="28"/>
  <c r="AS457" i="28"/>
  <c r="AT457" i="28"/>
  <c r="AU457" i="28"/>
  <c r="AV457" i="28"/>
  <c r="AW457" i="28"/>
  <c r="AX457" i="28"/>
  <c r="AY457" i="28"/>
  <c r="AZ457" i="28"/>
  <c r="BA457" i="28"/>
  <c r="BB457" i="28"/>
  <c r="BC457" i="28"/>
  <c r="BD457" i="28"/>
  <c r="BE457" i="28"/>
  <c r="BF457" i="28"/>
  <c r="BR457" i="28" s="1"/>
  <c r="CD457" i="28" s="1"/>
  <c r="DB457" i="28" s="1"/>
  <c r="EX457" i="28" s="1"/>
  <c r="BG457" i="28"/>
  <c r="BS457" i="28" s="1"/>
  <c r="BH457" i="28"/>
  <c r="BT457" i="28" s="1"/>
  <c r="CF457" i="28" s="1"/>
  <c r="EB457" i="28" s="1"/>
  <c r="FX457" i="28" s="1"/>
  <c r="BI457" i="28"/>
  <c r="BJ457" i="28"/>
  <c r="BK457" i="28"/>
  <c r="BL457" i="28"/>
  <c r="BM457" i="28"/>
  <c r="AP458" i="28"/>
  <c r="AQ458" i="28"/>
  <c r="AR458" i="28"/>
  <c r="BP458" i="28" s="1"/>
  <c r="AS458" i="28"/>
  <c r="AT458" i="28"/>
  <c r="AU458" i="28"/>
  <c r="AV458" i="28"/>
  <c r="AW458" i="28"/>
  <c r="AX458" i="28"/>
  <c r="AY458" i="28"/>
  <c r="AZ458" i="28"/>
  <c r="BA458" i="28"/>
  <c r="BB458" i="28"/>
  <c r="BC458" i="28"/>
  <c r="BD458" i="28"/>
  <c r="BE458" i="28"/>
  <c r="BF458" i="28"/>
  <c r="BG458" i="28"/>
  <c r="BH458" i="28"/>
  <c r="BI458" i="28"/>
  <c r="BJ458" i="28"/>
  <c r="BK458" i="28"/>
  <c r="BL458" i="28"/>
  <c r="BM458" i="28"/>
  <c r="AP459" i="28"/>
  <c r="AQ459" i="28"/>
  <c r="AR459" i="28"/>
  <c r="AS459" i="28"/>
  <c r="AT459" i="28"/>
  <c r="AU459" i="28"/>
  <c r="AV459" i="28"/>
  <c r="AW459" i="28"/>
  <c r="AX459" i="28"/>
  <c r="AY459" i="28"/>
  <c r="AZ459" i="28"/>
  <c r="BA459" i="28"/>
  <c r="BB459" i="28"/>
  <c r="BC459" i="28"/>
  <c r="BD459" i="28"/>
  <c r="BE459" i="28"/>
  <c r="BF459" i="28"/>
  <c r="BG459" i="28"/>
  <c r="BH459" i="28"/>
  <c r="BI459" i="28"/>
  <c r="BJ459" i="28"/>
  <c r="BK459" i="28"/>
  <c r="BL459" i="28"/>
  <c r="BM459" i="28"/>
  <c r="BS459" i="28"/>
  <c r="CE459" i="28" s="1"/>
  <c r="CQ459" i="28" s="1"/>
  <c r="AP460" i="28"/>
  <c r="AQ460" i="28"/>
  <c r="AR460" i="28"/>
  <c r="AS460" i="28"/>
  <c r="AT460" i="28"/>
  <c r="AU460" i="28"/>
  <c r="AV460" i="28"/>
  <c r="AW460" i="28"/>
  <c r="AX460" i="28"/>
  <c r="AY460" i="28"/>
  <c r="AZ460" i="28"/>
  <c r="BA460" i="28"/>
  <c r="BB460" i="28"/>
  <c r="BC460" i="28"/>
  <c r="BD460" i="28"/>
  <c r="BE460" i="28"/>
  <c r="BF460" i="28"/>
  <c r="BG460" i="28"/>
  <c r="BS460" i="28" s="1"/>
  <c r="EM460" i="28" s="1"/>
  <c r="BH460" i="28"/>
  <c r="BI460" i="28"/>
  <c r="BJ460" i="28"/>
  <c r="BK460" i="28"/>
  <c r="BL460" i="28"/>
  <c r="BM460" i="28"/>
  <c r="AP461" i="28"/>
  <c r="AQ461" i="28"/>
  <c r="AR461" i="28"/>
  <c r="AS461" i="28"/>
  <c r="AT461" i="28"/>
  <c r="AU461" i="28"/>
  <c r="AV461" i="28"/>
  <c r="AW461" i="28"/>
  <c r="AX461" i="28"/>
  <c r="AY461" i="28"/>
  <c r="AZ461" i="28"/>
  <c r="BA461" i="28"/>
  <c r="BB461" i="28"/>
  <c r="BC461" i="28"/>
  <c r="BD461" i="28"/>
  <c r="BE461" i="28"/>
  <c r="BQ461" i="28" s="1"/>
  <c r="CC461" i="28" s="1"/>
  <c r="BF461" i="28"/>
  <c r="BG461" i="28"/>
  <c r="BH461" i="28"/>
  <c r="BT461" i="28" s="1"/>
  <c r="BI461" i="28"/>
  <c r="BU461" i="28" s="1"/>
  <c r="CG461" i="28" s="1"/>
  <c r="BJ461" i="28"/>
  <c r="BK461" i="28"/>
  <c r="BL461" i="28"/>
  <c r="BM461" i="28"/>
  <c r="AP462" i="28"/>
  <c r="AQ462" i="28"/>
  <c r="AR462" i="28"/>
  <c r="AS462" i="28"/>
  <c r="AT462" i="28"/>
  <c r="AU462" i="28"/>
  <c r="AV462" i="28"/>
  <c r="AW462" i="28"/>
  <c r="AX462" i="28"/>
  <c r="AY462" i="28"/>
  <c r="AZ462" i="28"/>
  <c r="BA462" i="28"/>
  <c r="BB462" i="28"/>
  <c r="BN462" i="28" s="1"/>
  <c r="BZ462" i="28" s="1"/>
  <c r="BC462" i="28"/>
  <c r="BD462" i="28"/>
  <c r="BE462" i="28"/>
  <c r="BQ462" i="28" s="1"/>
  <c r="BF462" i="28"/>
  <c r="BR462" i="28" s="1"/>
  <c r="CD462" i="28" s="1"/>
  <c r="BG462" i="28"/>
  <c r="BH462" i="28"/>
  <c r="BI462" i="28"/>
  <c r="BJ462" i="28"/>
  <c r="BK462" i="28"/>
  <c r="BL462" i="28"/>
  <c r="BM462" i="28"/>
  <c r="AP463" i="28"/>
  <c r="AQ463" i="28"/>
  <c r="AR463" i="28"/>
  <c r="AS463" i="28"/>
  <c r="AT463" i="28"/>
  <c r="AU463" i="28"/>
  <c r="AV463" i="28"/>
  <c r="AW463" i="28"/>
  <c r="AX463" i="28"/>
  <c r="AY463" i="28"/>
  <c r="AZ463" i="28"/>
  <c r="BA463" i="28"/>
  <c r="BB463" i="28"/>
  <c r="BC463" i="28"/>
  <c r="BD463" i="28"/>
  <c r="BE463" i="28"/>
  <c r="BQ463" i="28" s="1"/>
  <c r="CC463" i="28" s="1"/>
  <c r="BF463" i="28"/>
  <c r="BG463" i="28"/>
  <c r="BH463" i="28"/>
  <c r="BI463" i="28"/>
  <c r="BU463" i="28" s="1"/>
  <c r="BJ463" i="28"/>
  <c r="BK463" i="28"/>
  <c r="BL463" i="28"/>
  <c r="BM463" i="28"/>
  <c r="AP464" i="28"/>
  <c r="AQ464" i="28"/>
  <c r="AR464" i="28"/>
  <c r="AS464" i="28"/>
  <c r="AT464" i="28"/>
  <c r="AU464" i="28"/>
  <c r="AV464" i="28"/>
  <c r="AW464" i="28"/>
  <c r="AX464" i="28"/>
  <c r="AY464" i="28"/>
  <c r="AZ464" i="28"/>
  <c r="BA464" i="28"/>
  <c r="BB464" i="28"/>
  <c r="BN464" i="28" s="1"/>
  <c r="BZ464" i="28" s="1"/>
  <c r="BC464" i="28"/>
  <c r="BD464" i="28"/>
  <c r="BE464" i="28"/>
  <c r="BF464" i="28"/>
  <c r="BG464" i="28"/>
  <c r="BH464" i="28"/>
  <c r="BI464" i="28"/>
  <c r="EO464" i="28" s="1"/>
  <c r="BJ464" i="28"/>
  <c r="BK464" i="28"/>
  <c r="BW464" i="28" s="1"/>
  <c r="EQ464" i="28" s="1"/>
  <c r="BL464" i="28"/>
  <c r="BM464" i="28"/>
  <c r="BV464" i="28"/>
  <c r="AP465" i="28"/>
  <c r="AQ465" i="28"/>
  <c r="AR465" i="28"/>
  <c r="AS465" i="28"/>
  <c r="AT465" i="28"/>
  <c r="AU465" i="28"/>
  <c r="BS465" i="28" s="1"/>
  <c r="AV465" i="28"/>
  <c r="AW465" i="28"/>
  <c r="AX465" i="28"/>
  <c r="AY465" i="28"/>
  <c r="AZ465" i="28"/>
  <c r="BA465" i="28"/>
  <c r="BB465" i="28"/>
  <c r="BC465" i="28"/>
  <c r="BD465" i="28"/>
  <c r="BE465" i="28"/>
  <c r="BF465" i="28"/>
  <c r="BR465" i="28" s="1"/>
  <c r="CD465" i="28" s="1"/>
  <c r="BG465" i="28"/>
  <c r="BH465" i="28"/>
  <c r="BI465" i="28"/>
  <c r="BU465" i="28" s="1"/>
  <c r="BJ465" i="28"/>
  <c r="BK465" i="28"/>
  <c r="BL465" i="28"/>
  <c r="ER465" i="28" s="1"/>
  <c r="BM465" i="28"/>
  <c r="CG465" i="28"/>
  <c r="DQ465" i="28" s="1"/>
  <c r="FM465" i="28" s="1"/>
  <c r="EO465" i="28"/>
  <c r="AP466" i="28"/>
  <c r="AQ466" i="28"/>
  <c r="AR466" i="28"/>
  <c r="AS466" i="28"/>
  <c r="AT466" i="28"/>
  <c r="AU466" i="28"/>
  <c r="AV466" i="28"/>
  <c r="AW466" i="28"/>
  <c r="AX466" i="28"/>
  <c r="AY466" i="28"/>
  <c r="AZ466" i="28"/>
  <c r="BA466" i="28"/>
  <c r="BB466" i="28"/>
  <c r="BC466" i="28"/>
  <c r="EI466" i="28" s="1"/>
  <c r="BD466" i="28"/>
  <c r="BE466" i="28"/>
  <c r="BF466" i="28"/>
  <c r="EL466" i="28" s="1"/>
  <c r="BG466" i="28"/>
  <c r="BS466" i="28" s="1"/>
  <c r="CE466" i="28" s="1"/>
  <c r="EA466" i="28" s="1"/>
  <c r="FW466" i="28" s="1"/>
  <c r="BH466" i="28"/>
  <c r="BI466" i="28"/>
  <c r="BJ466" i="28"/>
  <c r="BV466" i="28" s="1"/>
  <c r="BK466" i="28"/>
  <c r="BL466" i="28"/>
  <c r="BX466" i="28" s="1"/>
  <c r="CJ466" i="28" s="1"/>
  <c r="BM466" i="28"/>
  <c r="BO466" i="28"/>
  <c r="CA466" i="28" s="1"/>
  <c r="BR466" i="28"/>
  <c r="CD466" i="28" s="1"/>
  <c r="AP467" i="28"/>
  <c r="AQ467" i="28"/>
  <c r="AR467" i="28"/>
  <c r="AS467" i="28"/>
  <c r="AT467" i="28"/>
  <c r="AU467" i="28"/>
  <c r="AV467" i="28"/>
  <c r="AW467" i="28"/>
  <c r="AX467" i="28"/>
  <c r="BV467" i="28" s="1"/>
  <c r="AY467" i="28"/>
  <c r="AZ467" i="28"/>
  <c r="BA467" i="28"/>
  <c r="BB467" i="28"/>
  <c r="BC467" i="28"/>
  <c r="BD467" i="28"/>
  <c r="BE467" i="28"/>
  <c r="BF467" i="28"/>
  <c r="BG467" i="28"/>
  <c r="BH467" i="28"/>
  <c r="BI467" i="28"/>
  <c r="BJ467" i="28"/>
  <c r="BK467" i="28"/>
  <c r="BL467" i="28"/>
  <c r="BM467" i="28"/>
  <c r="AP468" i="28"/>
  <c r="AQ468" i="28"/>
  <c r="AR468" i="28"/>
  <c r="AS468" i="28"/>
  <c r="AT468" i="28"/>
  <c r="AU468" i="28"/>
  <c r="AV468" i="28"/>
  <c r="AW468" i="28"/>
  <c r="AX468" i="28"/>
  <c r="AY468" i="28"/>
  <c r="AZ468" i="28"/>
  <c r="BA468" i="28"/>
  <c r="BB468" i="28"/>
  <c r="BC468" i="28"/>
  <c r="BD468" i="28"/>
  <c r="BE468" i="28"/>
  <c r="BF468" i="28"/>
  <c r="BG468" i="28"/>
  <c r="BH468" i="28"/>
  <c r="BI468" i="28"/>
  <c r="BJ468" i="28"/>
  <c r="BK468" i="28"/>
  <c r="BL468" i="28"/>
  <c r="BM468" i="28"/>
  <c r="AP469" i="28"/>
  <c r="AQ469" i="28"/>
  <c r="AR469" i="28"/>
  <c r="AS469" i="28"/>
  <c r="AT469" i="28"/>
  <c r="AU469" i="28"/>
  <c r="AV469" i="28"/>
  <c r="AW469" i="28"/>
  <c r="AX469" i="28"/>
  <c r="AY469" i="28"/>
  <c r="AZ469" i="28"/>
  <c r="BA469" i="28"/>
  <c r="BB469" i="28"/>
  <c r="BC469" i="28"/>
  <c r="BD469" i="28"/>
  <c r="BE469" i="28"/>
  <c r="BQ469" i="28" s="1"/>
  <c r="BF469" i="28"/>
  <c r="BG469" i="28"/>
  <c r="BH469" i="28"/>
  <c r="BI469" i="28"/>
  <c r="BJ469" i="28"/>
  <c r="BK469" i="28"/>
  <c r="BL469" i="28"/>
  <c r="BM469" i="28"/>
  <c r="AP470" i="28"/>
  <c r="AQ470" i="28"/>
  <c r="AR470" i="28"/>
  <c r="AS470" i="28"/>
  <c r="AT470" i="28"/>
  <c r="AU470" i="28"/>
  <c r="AV470" i="28"/>
  <c r="AW470" i="28"/>
  <c r="AX470" i="28"/>
  <c r="AY470" i="28"/>
  <c r="AZ470" i="28"/>
  <c r="BA470" i="28"/>
  <c r="BY470" i="28" s="1"/>
  <c r="BB470" i="28"/>
  <c r="BC470" i="28"/>
  <c r="BD470" i="28"/>
  <c r="BE470" i="28"/>
  <c r="BF470" i="28"/>
  <c r="BG470" i="28"/>
  <c r="BH470" i="28"/>
  <c r="BI470" i="28"/>
  <c r="BJ470" i="28"/>
  <c r="BK470" i="28"/>
  <c r="BL470" i="28"/>
  <c r="BM470" i="28"/>
  <c r="AP471" i="28"/>
  <c r="AQ471" i="28"/>
  <c r="AR471" i="28"/>
  <c r="AS471" i="28"/>
  <c r="AT471" i="28"/>
  <c r="AU471" i="28"/>
  <c r="AV471" i="28"/>
  <c r="AW471" i="28"/>
  <c r="AX471" i="28"/>
  <c r="AY471" i="28"/>
  <c r="AZ471" i="28"/>
  <c r="BA471" i="28"/>
  <c r="BB471" i="28"/>
  <c r="BC471" i="28"/>
  <c r="BO471" i="28" s="1"/>
  <c r="CA471" i="28" s="1"/>
  <c r="BD471" i="28"/>
  <c r="BE471" i="28"/>
  <c r="BF471" i="28"/>
  <c r="BG471" i="28"/>
  <c r="BH471" i="28"/>
  <c r="BI471" i="28"/>
  <c r="EO471" i="28" s="1"/>
  <c r="BJ471" i="28"/>
  <c r="BK471" i="28"/>
  <c r="BL471" i="28"/>
  <c r="ER471" i="28" s="1"/>
  <c r="BM471" i="28"/>
  <c r="BY471" i="28" s="1"/>
  <c r="AP472" i="28"/>
  <c r="AQ472" i="28"/>
  <c r="AR472" i="28"/>
  <c r="AS472" i="28"/>
  <c r="AT472" i="28"/>
  <c r="AU472" i="28"/>
  <c r="BS472" i="28" s="1"/>
  <c r="CE472" i="28" s="1"/>
  <c r="AV472" i="28"/>
  <c r="AW472" i="28"/>
  <c r="AX472" i="28"/>
  <c r="AY472" i="28"/>
  <c r="AZ472" i="28"/>
  <c r="BA472" i="28"/>
  <c r="BB472" i="28"/>
  <c r="BC472" i="28"/>
  <c r="EI472" i="28" s="1"/>
  <c r="BD472" i="28"/>
  <c r="BE472" i="28"/>
  <c r="BQ472" i="28" s="1"/>
  <c r="CC472" i="28" s="1"/>
  <c r="BF472" i="28"/>
  <c r="EL472" i="28" s="1"/>
  <c r="BG472" i="28"/>
  <c r="BH472" i="28"/>
  <c r="BI472" i="28"/>
  <c r="BJ472" i="28"/>
  <c r="BK472" i="28"/>
  <c r="BL472" i="28"/>
  <c r="ER472" i="28" s="1"/>
  <c r="BM472" i="28"/>
  <c r="BO472" i="28"/>
  <c r="CA472" i="28" s="1"/>
  <c r="AP473" i="28"/>
  <c r="AQ473" i="28"/>
  <c r="AR473" i="28"/>
  <c r="AS473" i="28"/>
  <c r="AT473" i="28"/>
  <c r="AU473" i="28"/>
  <c r="AV473" i="28"/>
  <c r="AW473" i="28"/>
  <c r="AX473" i="28"/>
  <c r="AY473" i="28"/>
  <c r="AZ473" i="28"/>
  <c r="BA473" i="28"/>
  <c r="BB473" i="28"/>
  <c r="BC473" i="28"/>
  <c r="BD473" i="28"/>
  <c r="BE473" i="28"/>
  <c r="BF473" i="28"/>
  <c r="BG473" i="28"/>
  <c r="BS473" i="28" s="1"/>
  <c r="CE473" i="28" s="1"/>
  <c r="BH473" i="28"/>
  <c r="BI473" i="28"/>
  <c r="BU473" i="28" s="1"/>
  <c r="CG473" i="28" s="1"/>
  <c r="CS473" i="28" s="1"/>
  <c r="BJ473" i="28"/>
  <c r="BK473" i="28"/>
  <c r="BL473" i="28"/>
  <c r="BM473" i="28"/>
  <c r="AP474" i="28"/>
  <c r="AQ474" i="28"/>
  <c r="AR474" i="28"/>
  <c r="AS474" i="28"/>
  <c r="AT474" i="28"/>
  <c r="BR474" i="28" s="1"/>
  <c r="AU474" i="28"/>
  <c r="AV474" i="28"/>
  <c r="AW474" i="28"/>
  <c r="AX474" i="28"/>
  <c r="AY474" i="28"/>
  <c r="AZ474" i="28"/>
  <c r="BA474" i="28"/>
  <c r="BY474" i="28" s="1"/>
  <c r="BB474" i="28"/>
  <c r="BC474" i="28"/>
  <c r="BD474" i="28"/>
  <c r="BE474" i="28"/>
  <c r="BF474" i="28"/>
  <c r="BG474" i="28"/>
  <c r="BH474" i="28"/>
  <c r="BI474" i="28"/>
  <c r="BJ474" i="28"/>
  <c r="BK474" i="28"/>
  <c r="BL474" i="28"/>
  <c r="BM474" i="28"/>
  <c r="AP475" i="28"/>
  <c r="AQ475" i="28"/>
  <c r="AR475" i="28"/>
  <c r="BP475" i="28" s="1"/>
  <c r="AS475" i="28"/>
  <c r="AT475" i="28"/>
  <c r="AU475" i="28"/>
  <c r="AV475" i="28"/>
  <c r="AW475" i="28"/>
  <c r="AX475" i="28"/>
  <c r="AY475" i="28"/>
  <c r="AZ475" i="28"/>
  <c r="BA475" i="28"/>
  <c r="BB475" i="28"/>
  <c r="BC475" i="28"/>
  <c r="BD475" i="28"/>
  <c r="BE475" i="28"/>
  <c r="BF475" i="28"/>
  <c r="BG475" i="28"/>
  <c r="BH475" i="28"/>
  <c r="BT475" i="28" s="1"/>
  <c r="CF475" i="28" s="1"/>
  <c r="DD475" i="28" s="1"/>
  <c r="EZ475" i="28" s="1"/>
  <c r="BI475" i="28"/>
  <c r="BJ475" i="28"/>
  <c r="BK475" i="28"/>
  <c r="BL475" i="28"/>
  <c r="BM475" i="28"/>
  <c r="BY475" i="28" s="1"/>
  <c r="AP476" i="28"/>
  <c r="AQ476" i="28"/>
  <c r="AR476" i="28"/>
  <c r="AS476" i="28"/>
  <c r="AT476" i="28"/>
  <c r="AU476" i="28"/>
  <c r="AV476" i="28"/>
  <c r="AW476" i="28"/>
  <c r="AX476" i="28"/>
  <c r="AY476" i="28"/>
  <c r="AZ476" i="28"/>
  <c r="BA476" i="28"/>
  <c r="BB476" i="28"/>
  <c r="BC476" i="28"/>
  <c r="BD476" i="28"/>
  <c r="BE476" i="28"/>
  <c r="BF476" i="28"/>
  <c r="BR476" i="28" s="1"/>
  <c r="CD476" i="28" s="1"/>
  <c r="BG476" i="28"/>
  <c r="BH476" i="28"/>
  <c r="BI476" i="28"/>
  <c r="BJ476" i="28"/>
  <c r="BK476" i="28"/>
  <c r="BL476" i="28"/>
  <c r="BX476" i="28" s="1"/>
  <c r="CJ476" i="28" s="1"/>
  <c r="BM476" i="28"/>
  <c r="AP477" i="28"/>
  <c r="AQ477" i="28"/>
  <c r="AR477" i="28"/>
  <c r="AS477" i="28"/>
  <c r="BQ477" i="28" s="1"/>
  <c r="CC477" i="28" s="1"/>
  <c r="DY477" i="28" s="1"/>
  <c r="FU477" i="28" s="1"/>
  <c r="AT477" i="28"/>
  <c r="AU477" i="28"/>
  <c r="AV477" i="28"/>
  <c r="AW477" i="28"/>
  <c r="AX477" i="28"/>
  <c r="AY477" i="28"/>
  <c r="AZ477" i="28"/>
  <c r="BA477" i="28"/>
  <c r="BB477" i="28"/>
  <c r="BC477" i="28"/>
  <c r="EI477" i="28" s="1"/>
  <c r="BD477" i="28"/>
  <c r="BE477" i="28"/>
  <c r="BF477" i="28"/>
  <c r="BG477" i="28"/>
  <c r="BH477" i="28"/>
  <c r="BI477" i="28"/>
  <c r="BU477" i="28" s="1"/>
  <c r="CG477" i="28" s="1"/>
  <c r="BJ477" i="28"/>
  <c r="BK477" i="28"/>
  <c r="BL477" i="28"/>
  <c r="BX477" i="28" s="1"/>
  <c r="CJ477" i="28" s="1"/>
  <c r="DT477" i="28" s="1"/>
  <c r="FP477" i="28" s="1"/>
  <c r="BM477" i="28"/>
  <c r="AP478" i="28"/>
  <c r="AQ478" i="28"/>
  <c r="AR478" i="28"/>
  <c r="AS478" i="28"/>
  <c r="BQ478" i="28" s="1"/>
  <c r="EK478" i="28" s="1"/>
  <c r="AT478" i="28"/>
  <c r="AU478" i="28"/>
  <c r="AV478" i="28"/>
  <c r="AW478" i="28"/>
  <c r="AX478" i="28"/>
  <c r="AY478" i="28"/>
  <c r="AZ478" i="28"/>
  <c r="BA478" i="28"/>
  <c r="BB478" i="28"/>
  <c r="BC478" i="28"/>
  <c r="BD478" i="28"/>
  <c r="BE478" i="28"/>
  <c r="BF478" i="28"/>
  <c r="BR478" i="28" s="1"/>
  <c r="BG478" i="28"/>
  <c r="BH478" i="28"/>
  <c r="BI478" i="28"/>
  <c r="EO478" i="28" s="1"/>
  <c r="BJ478" i="28"/>
  <c r="BK478" i="28"/>
  <c r="BL478" i="28"/>
  <c r="ER478" i="28" s="1"/>
  <c r="BM478" i="28"/>
  <c r="BU478" i="28"/>
  <c r="CG478" i="28" s="1"/>
  <c r="CS478" i="28" s="1"/>
  <c r="BW478" i="28"/>
  <c r="CI478" i="28" s="1"/>
  <c r="DG478" i="28" s="1"/>
  <c r="FC478" i="28" s="1"/>
  <c r="CD478" i="28"/>
  <c r="EL478" i="28"/>
  <c r="AP479" i="28"/>
  <c r="AQ479" i="28"/>
  <c r="AR479" i="28"/>
  <c r="AS479" i="28"/>
  <c r="AT479" i="28"/>
  <c r="AU479" i="28"/>
  <c r="BS479" i="28" s="1"/>
  <c r="EM479" i="28" s="1"/>
  <c r="AV479" i="28"/>
  <c r="AW479" i="28"/>
  <c r="AX479" i="28"/>
  <c r="AY479" i="28"/>
  <c r="AZ479" i="28"/>
  <c r="BA479" i="28"/>
  <c r="BB479" i="28"/>
  <c r="BC479" i="28"/>
  <c r="EI479" i="28" s="1"/>
  <c r="BD479" i="28"/>
  <c r="BE479" i="28"/>
  <c r="BF479" i="28"/>
  <c r="BG479" i="28"/>
  <c r="BH479" i="28"/>
  <c r="BT479" i="28" s="1"/>
  <c r="CF479" i="28" s="1"/>
  <c r="BI479" i="28"/>
  <c r="BU479" i="28" s="1"/>
  <c r="CG479" i="28" s="1"/>
  <c r="BJ479" i="28"/>
  <c r="BK479" i="28"/>
  <c r="BL479" i="28"/>
  <c r="BX479" i="28" s="1"/>
  <c r="CJ479" i="28" s="1"/>
  <c r="BM479" i="28"/>
  <c r="EO479" i="28"/>
  <c r="AP480" i="28"/>
  <c r="AQ480" i="28"/>
  <c r="AR480" i="28"/>
  <c r="AS480" i="28"/>
  <c r="AT480" i="28"/>
  <c r="BR480" i="28" s="1"/>
  <c r="AU480" i="28"/>
  <c r="BS480" i="28" s="1"/>
  <c r="CE480" i="28" s="1"/>
  <c r="AV480" i="28"/>
  <c r="AW480" i="28"/>
  <c r="AX480" i="28"/>
  <c r="AY480" i="28"/>
  <c r="AZ480" i="28"/>
  <c r="BA480" i="28"/>
  <c r="BB480" i="28"/>
  <c r="BC480" i="28"/>
  <c r="BD480" i="28"/>
  <c r="BE480" i="28"/>
  <c r="BF480" i="28"/>
  <c r="BG480" i="28"/>
  <c r="BH480" i="28"/>
  <c r="BI480" i="28"/>
  <c r="BJ480" i="28"/>
  <c r="BK480" i="28"/>
  <c r="BL480" i="28"/>
  <c r="BM480" i="28"/>
  <c r="AP481" i="28"/>
  <c r="AQ481" i="28"/>
  <c r="AR481" i="28"/>
  <c r="AS481" i="28"/>
  <c r="AT481" i="28"/>
  <c r="AU481" i="28"/>
  <c r="AV481" i="28"/>
  <c r="AW481" i="28"/>
  <c r="AX481" i="28"/>
  <c r="AY481" i="28"/>
  <c r="AZ481" i="28"/>
  <c r="BA481" i="28"/>
  <c r="BY481" i="28" s="1"/>
  <c r="BB481" i="28"/>
  <c r="BN481" i="28" s="1"/>
  <c r="BZ481" i="28" s="1"/>
  <c r="CL481" i="28" s="1"/>
  <c r="BC481" i="28"/>
  <c r="BO481" i="28" s="1"/>
  <c r="CA481" i="28" s="1"/>
  <c r="BD481" i="28"/>
  <c r="BE481" i="28"/>
  <c r="BF481" i="28"/>
  <c r="BR481" i="28" s="1"/>
  <c r="CD481" i="28" s="1"/>
  <c r="BG481" i="28"/>
  <c r="BH481" i="28"/>
  <c r="BI481" i="28"/>
  <c r="BJ481" i="28"/>
  <c r="BK481" i="28"/>
  <c r="BL481" i="28"/>
  <c r="BM481" i="28"/>
  <c r="AP482" i="28"/>
  <c r="BN482" i="28" s="1"/>
  <c r="EH482" i="28" s="1"/>
  <c r="AQ482" i="28"/>
  <c r="AR482" i="28"/>
  <c r="AS482" i="28"/>
  <c r="AT482" i="28"/>
  <c r="AU482" i="28"/>
  <c r="AV482" i="28"/>
  <c r="AW482" i="28"/>
  <c r="AX482" i="28"/>
  <c r="AY482" i="28"/>
  <c r="AZ482" i="28"/>
  <c r="BA482" i="28"/>
  <c r="BB482" i="28"/>
  <c r="BC482" i="28"/>
  <c r="BO482" i="28" s="1"/>
  <c r="CA482" i="28" s="1"/>
  <c r="CM482" i="28" s="1"/>
  <c r="BD482" i="28"/>
  <c r="BE482" i="28"/>
  <c r="BF482" i="28"/>
  <c r="BG482" i="28"/>
  <c r="BH482" i="28"/>
  <c r="BI482" i="28"/>
  <c r="BU482" i="28" s="1"/>
  <c r="CG482" i="28" s="1"/>
  <c r="DE482" i="28" s="1"/>
  <c r="FA482" i="28" s="1"/>
  <c r="BJ482" i="28"/>
  <c r="BK482" i="28"/>
  <c r="BL482" i="28"/>
  <c r="ER482" i="28" s="1"/>
  <c r="BM482" i="28"/>
  <c r="BY482" i="28" s="1"/>
  <c r="CK482" i="28" s="1"/>
  <c r="CW482" i="28" s="1"/>
  <c r="AP483" i="28"/>
  <c r="AQ483" i="28"/>
  <c r="AR483" i="28"/>
  <c r="AS483" i="28"/>
  <c r="AT483" i="28"/>
  <c r="AU483" i="28"/>
  <c r="AV483" i="28"/>
  <c r="AW483" i="28"/>
  <c r="AX483" i="28"/>
  <c r="AY483" i="28"/>
  <c r="AZ483" i="28"/>
  <c r="BA483" i="28"/>
  <c r="BY483" i="28" s="1"/>
  <c r="BB483" i="28"/>
  <c r="BN483" i="28" s="1"/>
  <c r="BZ483" i="28" s="1"/>
  <c r="CL483" i="28" s="1"/>
  <c r="BC483" i="28"/>
  <c r="EI483" i="28" s="1"/>
  <c r="BD483" i="28"/>
  <c r="BE483" i="28"/>
  <c r="BQ483" i="28" s="1"/>
  <c r="CC483" i="28" s="1"/>
  <c r="DY483" i="28" s="1"/>
  <c r="FU483" i="28" s="1"/>
  <c r="BF483" i="28"/>
  <c r="BG483" i="28"/>
  <c r="BH483" i="28"/>
  <c r="BI483" i="28"/>
  <c r="BJ483" i="28"/>
  <c r="BK483" i="28"/>
  <c r="BL483" i="28"/>
  <c r="BM483" i="28"/>
  <c r="AP484" i="28"/>
  <c r="AQ484" i="28"/>
  <c r="AR484" i="28"/>
  <c r="AS484" i="28"/>
  <c r="AT484" i="28"/>
  <c r="AU484" i="28"/>
  <c r="AV484" i="28"/>
  <c r="AW484" i="28"/>
  <c r="AX484" i="28"/>
  <c r="AY484" i="28"/>
  <c r="AZ484" i="28"/>
  <c r="BA484" i="28"/>
  <c r="BB484" i="28"/>
  <c r="BC484" i="28"/>
  <c r="BD484" i="28"/>
  <c r="BE484" i="28"/>
  <c r="BF484" i="28"/>
  <c r="EL484" i="28" s="1"/>
  <c r="BG484" i="28"/>
  <c r="BH484" i="28"/>
  <c r="BI484" i="28"/>
  <c r="BU484" i="28" s="1"/>
  <c r="CG484" i="28" s="1"/>
  <c r="BJ484" i="28"/>
  <c r="BK484" i="28"/>
  <c r="BL484" i="28"/>
  <c r="BX484" i="28" s="1"/>
  <c r="CJ484" i="28" s="1"/>
  <c r="BM484" i="28"/>
  <c r="EF484" i="28"/>
  <c r="GB484" i="28" s="1"/>
  <c r="AP485" i="28"/>
  <c r="AQ485" i="28"/>
  <c r="AR485" i="28"/>
  <c r="AS485" i="28"/>
  <c r="AT485" i="28"/>
  <c r="AU485" i="28"/>
  <c r="AV485" i="28"/>
  <c r="AW485" i="28"/>
  <c r="AX485" i="28"/>
  <c r="AY485" i="28"/>
  <c r="AZ485" i="28"/>
  <c r="BA485" i="28"/>
  <c r="BB485" i="28"/>
  <c r="BC485" i="28"/>
  <c r="EI485" i="28" s="1"/>
  <c r="BD485" i="28"/>
  <c r="BE485" i="28"/>
  <c r="BQ485" i="28" s="1"/>
  <c r="CC485" i="28" s="1"/>
  <c r="BF485" i="28"/>
  <c r="BG485" i="28"/>
  <c r="BH485" i="28"/>
  <c r="BT485" i="28" s="1"/>
  <c r="CF485" i="28" s="1"/>
  <c r="BI485" i="28"/>
  <c r="EO485" i="28" s="1"/>
  <c r="BJ485" i="28"/>
  <c r="BK485" i="28"/>
  <c r="BL485" i="28"/>
  <c r="BM485" i="28"/>
  <c r="BO485" i="28"/>
  <c r="CA485" i="28" s="1"/>
  <c r="CM485" i="28" s="1"/>
  <c r="BV485" i="28"/>
  <c r="CH485" i="28" s="1"/>
  <c r="AP486" i="28"/>
  <c r="AQ486" i="28"/>
  <c r="AR486" i="28"/>
  <c r="AS486" i="28"/>
  <c r="AT486" i="28"/>
  <c r="AU486" i="28"/>
  <c r="AV486" i="28"/>
  <c r="AW486" i="28"/>
  <c r="AX486" i="28"/>
  <c r="AY486" i="28"/>
  <c r="AZ486" i="28"/>
  <c r="BA486" i="28"/>
  <c r="BB486" i="28"/>
  <c r="BC486" i="28"/>
  <c r="EI486" i="28" s="1"/>
  <c r="BD486" i="28"/>
  <c r="BE486" i="28"/>
  <c r="BF486" i="28"/>
  <c r="BG486" i="28"/>
  <c r="BH486" i="28"/>
  <c r="BI486" i="28"/>
  <c r="BU486" i="28" s="1"/>
  <c r="CG486" i="28" s="1"/>
  <c r="DE486" i="28" s="1"/>
  <c r="FA486" i="28" s="1"/>
  <c r="BJ486" i="28"/>
  <c r="BK486" i="28"/>
  <c r="BL486" i="28"/>
  <c r="BM486" i="28"/>
  <c r="AP487" i="28"/>
  <c r="AQ487" i="28"/>
  <c r="AR487" i="28"/>
  <c r="AS487" i="28"/>
  <c r="AT487" i="28"/>
  <c r="AU487" i="28"/>
  <c r="AV487" i="28"/>
  <c r="AW487" i="28"/>
  <c r="AX487" i="28"/>
  <c r="AY487" i="28"/>
  <c r="AZ487" i="28"/>
  <c r="BA487" i="28"/>
  <c r="BB487" i="28"/>
  <c r="BN487" i="28" s="1"/>
  <c r="BC487" i="28"/>
  <c r="BO487" i="28" s="1"/>
  <c r="CA487" i="28" s="1"/>
  <c r="CY487" i="28" s="1"/>
  <c r="EU487" i="28" s="1"/>
  <c r="BD487" i="28"/>
  <c r="BE487" i="28"/>
  <c r="BF487" i="28"/>
  <c r="BG487" i="28"/>
  <c r="BH487" i="28"/>
  <c r="EN487" i="28" s="1"/>
  <c r="BI487" i="28"/>
  <c r="BU487" i="28" s="1"/>
  <c r="CG487" i="28" s="1"/>
  <c r="DE487" i="28" s="1"/>
  <c r="FA487" i="28" s="1"/>
  <c r="BJ487" i="28"/>
  <c r="BK487" i="28"/>
  <c r="BL487" i="28"/>
  <c r="ER487" i="28" s="1"/>
  <c r="BM487" i="28"/>
  <c r="BY487" i="28" s="1"/>
  <c r="CK487" i="28" s="1"/>
  <c r="BT487" i="28"/>
  <c r="CF487" i="28" s="1"/>
  <c r="BZ487" i="28"/>
  <c r="AP488" i="28"/>
  <c r="AQ488" i="28"/>
  <c r="AR488" i="28"/>
  <c r="AS488" i="28"/>
  <c r="AT488" i="28"/>
  <c r="AU488" i="28"/>
  <c r="AV488" i="28"/>
  <c r="AW488" i="28"/>
  <c r="AX488" i="28"/>
  <c r="AY488" i="28"/>
  <c r="AZ488" i="28"/>
  <c r="BA488" i="28"/>
  <c r="BB488" i="28"/>
  <c r="BN488" i="28" s="1"/>
  <c r="BZ488" i="28" s="1"/>
  <c r="CL488" i="28" s="1"/>
  <c r="BC488" i="28"/>
  <c r="EI488" i="28" s="1"/>
  <c r="BD488" i="28"/>
  <c r="BE488" i="28"/>
  <c r="BF488" i="28"/>
  <c r="BG488" i="28"/>
  <c r="BS488" i="28" s="1"/>
  <c r="BH488" i="28"/>
  <c r="BI488" i="28"/>
  <c r="EO488" i="28" s="1"/>
  <c r="BJ488" i="28"/>
  <c r="BK488" i="28"/>
  <c r="EQ488" i="28" s="1"/>
  <c r="BL488" i="28"/>
  <c r="ER488" i="28" s="1"/>
  <c r="BM488" i="28"/>
  <c r="BO488" i="28"/>
  <c r="CA488" i="28" s="1"/>
  <c r="DW488" i="28" s="1"/>
  <c r="FS488" i="28" s="1"/>
  <c r="BX488" i="28"/>
  <c r="CJ488" i="28" s="1"/>
  <c r="EF488" i="28" s="1"/>
  <c r="GB488" i="28" s="1"/>
  <c r="EH488" i="28"/>
  <c r="AP489" i="28"/>
  <c r="AQ489" i="28"/>
  <c r="AR489" i="28"/>
  <c r="AS489" i="28"/>
  <c r="AT489" i="28"/>
  <c r="AU489" i="28"/>
  <c r="AV489" i="28"/>
  <c r="AW489" i="28"/>
  <c r="AX489" i="28"/>
  <c r="AY489" i="28"/>
  <c r="AZ489" i="28"/>
  <c r="BA489" i="28"/>
  <c r="BB489" i="28"/>
  <c r="BC489" i="28"/>
  <c r="BO489" i="28" s="1"/>
  <c r="CA489" i="28" s="1"/>
  <c r="CM489" i="28" s="1"/>
  <c r="BD489" i="28"/>
  <c r="BE489" i="28"/>
  <c r="BQ489" i="28" s="1"/>
  <c r="CC489" i="28" s="1"/>
  <c r="BF489" i="28"/>
  <c r="BG489" i="28"/>
  <c r="BS489" i="28" s="1"/>
  <c r="BH489" i="28"/>
  <c r="BI489" i="28"/>
  <c r="EO489" i="28" s="1"/>
  <c r="BJ489" i="28"/>
  <c r="BK489" i="28"/>
  <c r="BW489" i="28" s="1"/>
  <c r="CI489" i="28" s="1"/>
  <c r="DG489" i="28" s="1"/>
  <c r="FC489" i="28" s="1"/>
  <c r="BL489" i="28"/>
  <c r="BM489" i="28"/>
  <c r="BU489" i="28"/>
  <c r="CG489" i="28" s="1"/>
  <c r="AP490" i="28"/>
  <c r="AQ490" i="28"/>
  <c r="AR490" i="28"/>
  <c r="AS490" i="28"/>
  <c r="AT490" i="28"/>
  <c r="AU490" i="28"/>
  <c r="AV490" i="28"/>
  <c r="AW490" i="28"/>
  <c r="AX490" i="28"/>
  <c r="AY490" i="28"/>
  <c r="AZ490" i="28"/>
  <c r="BA490" i="28"/>
  <c r="BB490" i="28"/>
  <c r="EH490" i="28" s="1"/>
  <c r="BC490" i="28"/>
  <c r="BD490" i="28"/>
  <c r="BE490" i="28"/>
  <c r="BQ490" i="28" s="1"/>
  <c r="CC490" i="28" s="1"/>
  <c r="BF490" i="28"/>
  <c r="EL490" i="28" s="1"/>
  <c r="BG490" i="28"/>
  <c r="BH490" i="28"/>
  <c r="BI490" i="28"/>
  <c r="BU490" i="28" s="1"/>
  <c r="CG490" i="28" s="1"/>
  <c r="DQ490" i="28" s="1"/>
  <c r="FM490" i="28" s="1"/>
  <c r="BJ490" i="28"/>
  <c r="BK490" i="28"/>
  <c r="BW490" i="28" s="1"/>
  <c r="CI490" i="28" s="1"/>
  <c r="BL490" i="28"/>
  <c r="BM490" i="28"/>
  <c r="BY490" i="28" s="1"/>
  <c r="BO490" i="28"/>
  <c r="CA490" i="28" s="1"/>
  <c r="EI490" i="28"/>
  <c r="EO490" i="28"/>
  <c r="AP491" i="28"/>
  <c r="AQ491" i="28"/>
  <c r="AR491" i="28"/>
  <c r="AS491" i="28"/>
  <c r="AT491" i="28"/>
  <c r="AU491" i="28"/>
  <c r="AV491" i="28"/>
  <c r="AW491" i="28"/>
  <c r="AX491" i="28"/>
  <c r="AY491" i="28"/>
  <c r="AZ491" i="28"/>
  <c r="BA491" i="28"/>
  <c r="BB491" i="28"/>
  <c r="BC491" i="28"/>
  <c r="BD491" i="28"/>
  <c r="BE491" i="28"/>
  <c r="BF491" i="28"/>
  <c r="EL491" i="28" s="1"/>
  <c r="BG491" i="28"/>
  <c r="BH491" i="28"/>
  <c r="BT491" i="28" s="1"/>
  <c r="CF491" i="28" s="1"/>
  <c r="CR491" i="28" s="1"/>
  <c r="BI491" i="28"/>
  <c r="BU491" i="28" s="1"/>
  <c r="CG491" i="28" s="1"/>
  <c r="DQ491" i="28" s="1"/>
  <c r="FM491" i="28" s="1"/>
  <c r="BJ491" i="28"/>
  <c r="BK491" i="28"/>
  <c r="BW491" i="28" s="1"/>
  <c r="CI491" i="28" s="1"/>
  <c r="BL491" i="28"/>
  <c r="ER491" i="28" s="1"/>
  <c r="BM491" i="28"/>
  <c r="EC491" i="28"/>
  <c r="FY491" i="28" s="1"/>
  <c r="AP492" i="28"/>
  <c r="AQ492" i="28"/>
  <c r="AR492" i="28"/>
  <c r="AS492" i="28"/>
  <c r="AT492" i="28"/>
  <c r="AU492" i="28"/>
  <c r="AV492" i="28"/>
  <c r="AW492" i="28"/>
  <c r="AX492" i="28"/>
  <c r="AY492" i="28"/>
  <c r="AZ492" i="28"/>
  <c r="BA492" i="28"/>
  <c r="BB492" i="28"/>
  <c r="BN492" i="28" s="1"/>
  <c r="BZ492" i="28" s="1"/>
  <c r="BC492" i="28"/>
  <c r="BD492" i="28"/>
  <c r="BE492" i="28"/>
  <c r="BF492" i="28"/>
  <c r="EL492" i="28" s="1"/>
  <c r="BG492" i="28"/>
  <c r="BH492" i="28"/>
  <c r="EN492" i="28" s="1"/>
  <c r="BI492" i="28"/>
  <c r="EO492" i="28" s="1"/>
  <c r="BJ492" i="28"/>
  <c r="BK492" i="28"/>
  <c r="BW492" i="28" s="1"/>
  <c r="CI492" i="28" s="1"/>
  <c r="EE492" i="28" s="1"/>
  <c r="GA492" i="28" s="1"/>
  <c r="BL492" i="28"/>
  <c r="BM492" i="28"/>
  <c r="BY492" i="28" s="1"/>
  <c r="CK492" i="28" s="1"/>
  <c r="DG492" i="28"/>
  <c r="FC492" i="28" s="1"/>
  <c r="AP493" i="28"/>
  <c r="AQ493" i="28"/>
  <c r="AR493" i="28"/>
  <c r="AS493" i="28"/>
  <c r="AT493" i="28"/>
  <c r="AU493" i="28"/>
  <c r="AV493" i="28"/>
  <c r="AW493" i="28"/>
  <c r="AX493" i="28"/>
  <c r="AY493" i="28"/>
  <c r="AZ493" i="28"/>
  <c r="BA493" i="28"/>
  <c r="BB493" i="28"/>
  <c r="BN493" i="28" s="1"/>
  <c r="BZ493" i="28" s="1"/>
  <c r="BC493" i="28"/>
  <c r="BD493" i="28"/>
  <c r="BE493" i="28"/>
  <c r="BF493" i="28"/>
  <c r="BG493" i="28"/>
  <c r="BS493" i="28" s="1"/>
  <c r="CE493" i="28" s="1"/>
  <c r="DO493" i="28" s="1"/>
  <c r="FK493" i="28" s="1"/>
  <c r="BH493" i="28"/>
  <c r="BT493" i="28" s="1"/>
  <c r="CF493" i="28" s="1"/>
  <c r="CR493" i="28" s="1"/>
  <c r="BI493" i="28"/>
  <c r="BU493" i="28" s="1"/>
  <c r="CG493" i="28" s="1"/>
  <c r="BJ493" i="28"/>
  <c r="BK493" i="28"/>
  <c r="BL493" i="28"/>
  <c r="BM493" i="28"/>
  <c r="DQ493" i="28"/>
  <c r="FM493" i="28" s="1"/>
  <c r="EH493" i="28"/>
  <c r="AP494" i="28"/>
  <c r="AQ494" i="28"/>
  <c r="AR494" i="28"/>
  <c r="AS494" i="28"/>
  <c r="AT494" i="28"/>
  <c r="AU494" i="28"/>
  <c r="AV494" i="28"/>
  <c r="AW494" i="28"/>
  <c r="AX494" i="28"/>
  <c r="AY494" i="28"/>
  <c r="AZ494" i="28"/>
  <c r="BA494" i="28"/>
  <c r="BB494" i="28"/>
  <c r="BN494" i="28" s="1"/>
  <c r="BZ494" i="28" s="1"/>
  <c r="BC494" i="28"/>
  <c r="BD494" i="28"/>
  <c r="BE494" i="28"/>
  <c r="BQ494" i="28" s="1"/>
  <c r="CC494" i="28" s="1"/>
  <c r="BF494" i="28"/>
  <c r="EL494" i="28" s="1"/>
  <c r="BG494" i="28"/>
  <c r="BH494" i="28"/>
  <c r="BI494" i="28"/>
  <c r="BJ494" i="28"/>
  <c r="BK494" i="28"/>
  <c r="EQ494" i="28" s="1"/>
  <c r="BL494" i="28"/>
  <c r="BM494" i="28"/>
  <c r="CX494" i="28"/>
  <c r="ET494" i="28" s="1"/>
  <c r="AP495" i="28"/>
  <c r="AQ495" i="28"/>
  <c r="AR495" i="28"/>
  <c r="AS495" i="28"/>
  <c r="AT495" i="28"/>
  <c r="AU495" i="28"/>
  <c r="AV495" i="28"/>
  <c r="AW495" i="28"/>
  <c r="AX495" i="28"/>
  <c r="AY495" i="28"/>
  <c r="AZ495" i="28"/>
  <c r="BA495" i="28"/>
  <c r="BY495" i="28" s="1"/>
  <c r="ES495" i="28" s="1"/>
  <c r="BB495" i="28"/>
  <c r="BC495" i="28"/>
  <c r="BD495" i="28"/>
  <c r="BE495" i="28"/>
  <c r="BF495" i="28"/>
  <c r="BG495" i="28"/>
  <c r="BH495" i="28"/>
  <c r="EN495" i="28" s="1"/>
  <c r="BI495" i="28"/>
  <c r="EO495" i="28" s="1"/>
  <c r="BJ495" i="28"/>
  <c r="BK495" i="28"/>
  <c r="EQ495" i="28" s="1"/>
  <c r="BL495" i="28"/>
  <c r="BM495" i="28"/>
  <c r="AP496" i="28"/>
  <c r="AQ496" i="28"/>
  <c r="AR496" i="28"/>
  <c r="AS496" i="28"/>
  <c r="AT496" i="28"/>
  <c r="AU496" i="28"/>
  <c r="AV496" i="28"/>
  <c r="AW496" i="28"/>
  <c r="AX496" i="28"/>
  <c r="AY496" i="28"/>
  <c r="AZ496" i="28"/>
  <c r="BA496" i="28"/>
  <c r="BB496" i="28"/>
  <c r="BN496" i="28" s="1"/>
  <c r="BZ496" i="28" s="1"/>
  <c r="BC496" i="28"/>
  <c r="BD496" i="28"/>
  <c r="BP496" i="28" s="1"/>
  <c r="BE496" i="28"/>
  <c r="BF496" i="28"/>
  <c r="BG496" i="28"/>
  <c r="BH496" i="28"/>
  <c r="BT496" i="28" s="1"/>
  <c r="CF496" i="28" s="1"/>
  <c r="BI496" i="28"/>
  <c r="BU496" i="28" s="1"/>
  <c r="CG496" i="28" s="1"/>
  <c r="DE496" i="28" s="1"/>
  <c r="FA496" i="28" s="1"/>
  <c r="BJ496" i="28"/>
  <c r="BK496" i="28"/>
  <c r="BW496" i="28" s="1"/>
  <c r="CI496" i="28" s="1"/>
  <c r="BL496" i="28"/>
  <c r="BM496" i="28"/>
  <c r="BX496" i="28"/>
  <c r="CJ496" i="28" s="1"/>
  <c r="DH496" i="28" s="1"/>
  <c r="FD496" i="28" s="1"/>
  <c r="DJ496" i="28"/>
  <c r="FF496" i="28" s="1"/>
  <c r="DS496" i="28"/>
  <c r="FO496" i="28" s="1"/>
  <c r="EH496" i="28"/>
  <c r="EN496" i="28"/>
  <c r="ER496" i="28"/>
  <c r="AP497" i="28"/>
  <c r="AQ497" i="28"/>
  <c r="AR497" i="28"/>
  <c r="AS497" i="28"/>
  <c r="AT497" i="28"/>
  <c r="AU497" i="28"/>
  <c r="AV497" i="28"/>
  <c r="AW497" i="28"/>
  <c r="AX497" i="28"/>
  <c r="AY497" i="28"/>
  <c r="AZ497" i="28"/>
  <c r="BA497" i="28"/>
  <c r="BB497" i="28"/>
  <c r="BC497" i="28"/>
  <c r="BO497" i="28" s="1"/>
  <c r="CA497" i="28" s="1"/>
  <c r="BD497" i="28"/>
  <c r="BE497" i="28"/>
  <c r="BF497" i="28"/>
  <c r="BR497" i="28" s="1"/>
  <c r="CD497" i="28" s="1"/>
  <c r="BG497" i="28"/>
  <c r="BH497" i="28"/>
  <c r="BI497" i="28"/>
  <c r="BJ497" i="28"/>
  <c r="BK497" i="28"/>
  <c r="BL497" i="28"/>
  <c r="BX497" i="28" s="1"/>
  <c r="CJ497" i="28" s="1"/>
  <c r="BM497" i="28"/>
  <c r="AP498" i="28"/>
  <c r="AQ498" i="28"/>
  <c r="AR498" i="28"/>
  <c r="AS498" i="28"/>
  <c r="AT498" i="28"/>
  <c r="AU498" i="28"/>
  <c r="AV498" i="28"/>
  <c r="AW498" i="28"/>
  <c r="AX498" i="28"/>
  <c r="AY498" i="28"/>
  <c r="AZ498" i="28"/>
  <c r="BA498" i="28"/>
  <c r="BB498" i="28"/>
  <c r="BC498" i="28"/>
  <c r="BD498" i="28"/>
  <c r="BE498" i="28"/>
  <c r="BQ498" i="28" s="1"/>
  <c r="CC498" i="28" s="1"/>
  <c r="DM498" i="28" s="1"/>
  <c r="FI498" i="28" s="1"/>
  <c r="BF498" i="28"/>
  <c r="EL498" i="28" s="1"/>
  <c r="BG498" i="28"/>
  <c r="BS498" i="28" s="1"/>
  <c r="CE498" i="28" s="1"/>
  <c r="BH498" i="28"/>
  <c r="BI498" i="28"/>
  <c r="BJ498" i="28"/>
  <c r="BK498" i="28"/>
  <c r="BL498" i="28"/>
  <c r="BM498" i="28"/>
  <c r="BT498" i="28"/>
  <c r="CF498" i="28" s="1"/>
  <c r="EB498" i="28" s="1"/>
  <c r="FX498" i="28" s="1"/>
  <c r="EN498" i="28"/>
  <c r="AP499" i="28"/>
  <c r="AQ499" i="28"/>
  <c r="AR499" i="28"/>
  <c r="AS499" i="28"/>
  <c r="AT499" i="28"/>
  <c r="AU499" i="28"/>
  <c r="AV499" i="28"/>
  <c r="AW499" i="28"/>
  <c r="AX499" i="28"/>
  <c r="AY499" i="28"/>
  <c r="AZ499" i="28"/>
  <c r="BA499" i="28"/>
  <c r="BB499" i="28"/>
  <c r="BN499" i="28" s="1"/>
  <c r="BZ499" i="28" s="1"/>
  <c r="BC499" i="28"/>
  <c r="BD499" i="28"/>
  <c r="BE499" i="28"/>
  <c r="BQ499" i="28" s="1"/>
  <c r="CC499" i="28" s="1"/>
  <c r="CO499" i="28" s="1"/>
  <c r="BF499" i="28"/>
  <c r="BG499" i="28"/>
  <c r="BH499" i="28"/>
  <c r="BT499" i="28" s="1"/>
  <c r="CF499" i="28" s="1"/>
  <c r="BI499" i="28"/>
  <c r="BJ499" i="28"/>
  <c r="BK499" i="28"/>
  <c r="BW499" i="28" s="1"/>
  <c r="CI499" i="28" s="1"/>
  <c r="CU499" i="28" s="1"/>
  <c r="BL499" i="28"/>
  <c r="BM499" i="28"/>
  <c r="AP500" i="28"/>
  <c r="AQ500" i="28"/>
  <c r="AR500" i="28"/>
  <c r="AS500" i="28"/>
  <c r="AT500" i="28"/>
  <c r="AU500" i="28"/>
  <c r="AV500" i="28"/>
  <c r="AW500" i="28"/>
  <c r="AX500" i="28"/>
  <c r="AY500" i="28"/>
  <c r="AZ500" i="28"/>
  <c r="BA500" i="28"/>
  <c r="BB500" i="28"/>
  <c r="BC500" i="28"/>
  <c r="BD500" i="28"/>
  <c r="BE500" i="28"/>
  <c r="EK500" i="28" s="1"/>
  <c r="BF500" i="28"/>
  <c r="EL500" i="28" s="1"/>
  <c r="BG500" i="28"/>
  <c r="BH500" i="28"/>
  <c r="BT500" i="28" s="1"/>
  <c r="BI500" i="28"/>
  <c r="BJ500" i="28"/>
  <c r="BV500" i="28" s="1"/>
  <c r="CH500" i="28" s="1"/>
  <c r="BK500" i="28"/>
  <c r="BW500" i="28" s="1"/>
  <c r="CI500" i="28" s="1"/>
  <c r="BL500" i="28"/>
  <c r="BX500" i="28" s="1"/>
  <c r="CJ500" i="28" s="1"/>
  <c r="BM500" i="28"/>
  <c r="CF500" i="28"/>
  <c r="DD500" i="28" s="1"/>
  <c r="EZ500" i="28" s="1"/>
  <c r="AP501" i="28"/>
  <c r="AQ501" i="28"/>
  <c r="AR501" i="28"/>
  <c r="AS501" i="28"/>
  <c r="AT501" i="28"/>
  <c r="AU501" i="28"/>
  <c r="AV501" i="28"/>
  <c r="AW501" i="28"/>
  <c r="AX501" i="28"/>
  <c r="AY501" i="28"/>
  <c r="AZ501" i="28"/>
  <c r="BA501" i="28"/>
  <c r="BB501" i="28"/>
  <c r="EH501" i="28" s="1"/>
  <c r="BC501" i="28"/>
  <c r="BO501" i="28" s="1"/>
  <c r="CA501" i="28" s="1"/>
  <c r="BD501" i="28"/>
  <c r="BE501" i="28"/>
  <c r="BQ501" i="28" s="1"/>
  <c r="CC501" i="28" s="1"/>
  <c r="BF501" i="28"/>
  <c r="BR501" i="28" s="1"/>
  <c r="CD501" i="28" s="1"/>
  <c r="CP501" i="28" s="1"/>
  <c r="BG501" i="28"/>
  <c r="BH501" i="28"/>
  <c r="BI501" i="28"/>
  <c r="BJ501" i="28"/>
  <c r="BK501" i="28"/>
  <c r="BL501" i="28"/>
  <c r="ER501" i="28" s="1"/>
  <c r="BM501" i="28"/>
  <c r="AP502" i="28"/>
  <c r="AQ502" i="28"/>
  <c r="AR502" i="28"/>
  <c r="AS502" i="28"/>
  <c r="AT502" i="28"/>
  <c r="AU502" i="28"/>
  <c r="AV502" i="28"/>
  <c r="AW502" i="28"/>
  <c r="AX502" i="28"/>
  <c r="AY502" i="28"/>
  <c r="AZ502" i="28"/>
  <c r="BA502" i="28"/>
  <c r="BB502" i="28"/>
  <c r="BC502" i="28"/>
  <c r="BD502" i="28"/>
  <c r="BE502" i="28"/>
  <c r="BQ502" i="28" s="1"/>
  <c r="CC502" i="28" s="1"/>
  <c r="BF502" i="28"/>
  <c r="EL502" i="28" s="1"/>
  <c r="BG502" i="28"/>
  <c r="BH502" i="28"/>
  <c r="BI502" i="28"/>
  <c r="BJ502" i="28"/>
  <c r="BK502" i="28"/>
  <c r="BW502" i="28" s="1"/>
  <c r="CI502" i="28" s="1"/>
  <c r="DS502" i="28" s="1"/>
  <c r="FO502" i="28" s="1"/>
  <c r="BL502" i="28"/>
  <c r="BM502" i="28"/>
  <c r="AP503" i="28"/>
  <c r="AQ503" i="28"/>
  <c r="AR503" i="28"/>
  <c r="AS503" i="28"/>
  <c r="AT503" i="28"/>
  <c r="AU503" i="28"/>
  <c r="AV503" i="28"/>
  <c r="AW503" i="28"/>
  <c r="AX503" i="28"/>
  <c r="BV503" i="28" s="1"/>
  <c r="AY503" i="28"/>
  <c r="AZ503" i="28"/>
  <c r="BA503" i="28"/>
  <c r="BY503" i="28" s="1"/>
  <c r="BB503" i="28"/>
  <c r="BC503" i="28"/>
  <c r="BO503" i="28" s="1"/>
  <c r="CA503" i="28" s="1"/>
  <c r="BD503" i="28"/>
  <c r="BE503" i="28"/>
  <c r="BQ503" i="28" s="1"/>
  <c r="CC503" i="28" s="1"/>
  <c r="BF503" i="28"/>
  <c r="BR503" i="28" s="1"/>
  <c r="CD503" i="28" s="1"/>
  <c r="BG503" i="28"/>
  <c r="BH503" i="28"/>
  <c r="EN503" i="28" s="1"/>
  <c r="BI503" i="28"/>
  <c r="BJ503" i="28"/>
  <c r="BK503" i="28"/>
  <c r="BL503" i="28"/>
  <c r="ER503" i="28" s="1"/>
  <c r="BM503" i="28"/>
  <c r="BT503" i="28"/>
  <c r="CF503" i="28" s="1"/>
  <c r="DD503" i="28" s="1"/>
  <c r="EZ503" i="28" s="1"/>
  <c r="EL503" i="28"/>
  <c r="AP504" i="28"/>
  <c r="AQ504" i="28"/>
  <c r="AR504" i="28"/>
  <c r="AS504" i="28"/>
  <c r="AT504" i="28"/>
  <c r="AU504" i="28"/>
  <c r="AV504" i="28"/>
  <c r="AW504" i="28"/>
  <c r="AX504" i="28"/>
  <c r="AY504" i="28"/>
  <c r="AZ504" i="28"/>
  <c r="BA504" i="28"/>
  <c r="BB504" i="28"/>
  <c r="BC504" i="28"/>
  <c r="EI504" i="28" s="1"/>
  <c r="BD504" i="28"/>
  <c r="BP504" i="28" s="1"/>
  <c r="EJ504" i="28" s="1"/>
  <c r="BE504" i="28"/>
  <c r="EK504" i="28" s="1"/>
  <c r="BF504" i="28"/>
  <c r="BG504" i="28"/>
  <c r="BH504" i="28"/>
  <c r="BI504" i="28"/>
  <c r="EO504" i="28" s="1"/>
  <c r="BJ504" i="28"/>
  <c r="BK504" i="28"/>
  <c r="BL504" i="28"/>
  <c r="BM504" i="28"/>
  <c r="BQ504" i="28"/>
  <c r="CC504" i="28" s="1"/>
  <c r="BU504" i="28"/>
  <c r="CG504" i="28" s="1"/>
  <c r="DQ504" i="28" s="1"/>
  <c r="FM504" i="28" s="1"/>
  <c r="AP505" i="28"/>
  <c r="AQ505" i="28"/>
  <c r="AR505" i="28"/>
  <c r="AS505" i="28"/>
  <c r="AT505" i="28"/>
  <c r="AU505" i="28"/>
  <c r="AV505" i="28"/>
  <c r="AW505" i="28"/>
  <c r="AX505" i="28"/>
  <c r="AY505" i="28"/>
  <c r="AZ505" i="28"/>
  <c r="BA505" i="28"/>
  <c r="BY505" i="28" s="1"/>
  <c r="CK505" i="28" s="1"/>
  <c r="BB505" i="28"/>
  <c r="BC505" i="28"/>
  <c r="BO505" i="28" s="1"/>
  <c r="CA505" i="28" s="1"/>
  <c r="DW505" i="28" s="1"/>
  <c r="FS505" i="28" s="1"/>
  <c r="BD505" i="28"/>
  <c r="BE505" i="28"/>
  <c r="BF505" i="28"/>
  <c r="BG505" i="28"/>
  <c r="BH505" i="28"/>
  <c r="BT505" i="28" s="1"/>
  <c r="CF505" i="28" s="1"/>
  <c r="BI505" i="28"/>
  <c r="BU505" i="28" s="1"/>
  <c r="CG505" i="28" s="1"/>
  <c r="BJ505" i="28"/>
  <c r="BK505" i="28"/>
  <c r="EQ505" i="28" s="1"/>
  <c r="BL505" i="28"/>
  <c r="BX505" i="28" s="1"/>
  <c r="CJ505" i="28" s="1"/>
  <c r="DT505" i="28" s="1"/>
  <c r="FP505" i="28" s="1"/>
  <c r="BM505" i="28"/>
  <c r="CY505" i="28"/>
  <c r="EU505" i="28" s="1"/>
  <c r="EI505" i="28"/>
  <c r="AP506" i="28"/>
  <c r="AQ506" i="28"/>
  <c r="AR506" i="28"/>
  <c r="BP506" i="28" s="1"/>
  <c r="CB506" i="28" s="1"/>
  <c r="AS506" i="28"/>
  <c r="AT506" i="28"/>
  <c r="AU506" i="28"/>
  <c r="AV506" i="28"/>
  <c r="AW506" i="28"/>
  <c r="AX506" i="28"/>
  <c r="AY506" i="28"/>
  <c r="AZ506" i="28"/>
  <c r="BA506" i="28"/>
  <c r="BB506" i="28"/>
  <c r="BC506" i="28"/>
  <c r="EI506" i="28" s="1"/>
  <c r="BD506" i="28"/>
  <c r="BE506" i="28"/>
  <c r="BQ506" i="28" s="1"/>
  <c r="CC506" i="28" s="1"/>
  <c r="BF506" i="28"/>
  <c r="EL506" i="28" s="1"/>
  <c r="BG506" i="28"/>
  <c r="BH506" i="28"/>
  <c r="EN506" i="28" s="1"/>
  <c r="BI506" i="28"/>
  <c r="EO506" i="28" s="1"/>
  <c r="BJ506" i="28"/>
  <c r="BK506" i="28"/>
  <c r="EQ506" i="28" s="1"/>
  <c r="BL506" i="28"/>
  <c r="BM506" i="28"/>
  <c r="BO506" i="28"/>
  <c r="CA506" i="28" s="1"/>
  <c r="AP507" i="28"/>
  <c r="AQ507" i="28"/>
  <c r="AR507" i="28"/>
  <c r="AS507" i="28"/>
  <c r="AT507" i="28"/>
  <c r="AU507" i="28"/>
  <c r="AV507" i="28"/>
  <c r="AW507" i="28"/>
  <c r="AX507" i="28"/>
  <c r="AY507" i="28"/>
  <c r="AZ507" i="28"/>
  <c r="BA507" i="28"/>
  <c r="BB507" i="28"/>
  <c r="BC507" i="28"/>
  <c r="BO507" i="28" s="1"/>
  <c r="CA507" i="28" s="1"/>
  <c r="BD507" i="28"/>
  <c r="BE507" i="28"/>
  <c r="BQ507" i="28" s="1"/>
  <c r="CC507" i="28" s="1"/>
  <c r="CO507" i="28" s="1"/>
  <c r="BF507" i="28"/>
  <c r="BG507" i="28"/>
  <c r="BH507" i="28"/>
  <c r="BI507" i="28"/>
  <c r="BJ507" i="28"/>
  <c r="BK507" i="28"/>
  <c r="BL507" i="28"/>
  <c r="ER507" i="28" s="1"/>
  <c r="BM507" i="28"/>
  <c r="AP508" i="28"/>
  <c r="AQ508" i="28"/>
  <c r="BO508" i="28" s="1"/>
  <c r="EI508" i="28" s="1"/>
  <c r="AR508" i="28"/>
  <c r="AS508" i="28"/>
  <c r="AT508" i="28"/>
  <c r="AU508" i="28"/>
  <c r="AV508" i="28"/>
  <c r="AW508" i="28"/>
  <c r="AX508" i="28"/>
  <c r="AY508" i="28"/>
  <c r="AZ508" i="28"/>
  <c r="BA508" i="28"/>
  <c r="BB508" i="28"/>
  <c r="EH508" i="28" s="1"/>
  <c r="BC508" i="28"/>
  <c r="BD508" i="28"/>
  <c r="BE508" i="28"/>
  <c r="BF508" i="28"/>
  <c r="BG508" i="28"/>
  <c r="BH508" i="28"/>
  <c r="EN508" i="28" s="1"/>
  <c r="BI508" i="28"/>
  <c r="BU508" i="28" s="1"/>
  <c r="BJ508" i="28"/>
  <c r="BV508" i="28" s="1"/>
  <c r="BK508" i="28"/>
  <c r="EQ508" i="28" s="1"/>
  <c r="BL508" i="28"/>
  <c r="BM508" i="28"/>
  <c r="BN508" i="28"/>
  <c r="BZ508" i="28" s="1"/>
  <c r="AP509" i="28"/>
  <c r="AQ509" i="28"/>
  <c r="AR509" i="28"/>
  <c r="AS509" i="28"/>
  <c r="AT509" i="28"/>
  <c r="AU509" i="28"/>
  <c r="AV509" i="28"/>
  <c r="AW509" i="28"/>
  <c r="AX509" i="28"/>
  <c r="AY509" i="28"/>
  <c r="AZ509" i="28"/>
  <c r="BA509" i="28"/>
  <c r="BB509" i="28"/>
  <c r="BN509" i="28" s="1"/>
  <c r="BZ509" i="28" s="1"/>
  <c r="DJ509" i="28" s="1"/>
  <c r="FF509" i="28" s="1"/>
  <c r="BC509" i="28"/>
  <c r="BD509" i="28"/>
  <c r="BE509" i="28"/>
  <c r="BF509" i="28"/>
  <c r="BG509" i="28"/>
  <c r="BH509" i="28"/>
  <c r="EN509" i="28" s="1"/>
  <c r="BI509" i="28"/>
  <c r="BJ509" i="28"/>
  <c r="BK509" i="28"/>
  <c r="BW509" i="28" s="1"/>
  <c r="CI509" i="28" s="1"/>
  <c r="BL509" i="28"/>
  <c r="BM509" i="28"/>
  <c r="BY509" i="28" s="1"/>
  <c r="EQ509" i="28"/>
  <c r="AP510" i="28"/>
  <c r="AQ510" i="28"/>
  <c r="BO510" i="28" s="1"/>
  <c r="CA510" i="28" s="1"/>
  <c r="AR510" i="28"/>
  <c r="BP510" i="28" s="1"/>
  <c r="AS510" i="28"/>
  <c r="AT510" i="28"/>
  <c r="BR510" i="28" s="1"/>
  <c r="AU510" i="28"/>
  <c r="AV510" i="28"/>
  <c r="AW510" i="28"/>
  <c r="AX510" i="28"/>
  <c r="AY510" i="28"/>
  <c r="AZ510" i="28"/>
  <c r="BA510" i="28"/>
  <c r="BB510" i="28"/>
  <c r="EH510" i="28" s="1"/>
  <c r="BC510" i="28"/>
  <c r="BD510" i="28"/>
  <c r="BE510" i="28"/>
  <c r="BQ510" i="28" s="1"/>
  <c r="CC510" i="28" s="1"/>
  <c r="DM510" i="28" s="1"/>
  <c r="FI510" i="28" s="1"/>
  <c r="BF510" i="28"/>
  <c r="BG510" i="28"/>
  <c r="BH510" i="28"/>
  <c r="EN510" i="28" s="1"/>
  <c r="BI510" i="28"/>
  <c r="BJ510" i="28"/>
  <c r="BK510" i="28"/>
  <c r="BW510" i="28" s="1"/>
  <c r="CI510" i="28" s="1"/>
  <c r="BL510" i="28"/>
  <c r="BM510" i="28"/>
  <c r="AP511" i="28"/>
  <c r="AQ511" i="28"/>
  <c r="AR511" i="28"/>
  <c r="AS511" i="28"/>
  <c r="AT511" i="28"/>
  <c r="AU511" i="28"/>
  <c r="AV511" i="28"/>
  <c r="AW511" i="28"/>
  <c r="AX511" i="28"/>
  <c r="AY511" i="28"/>
  <c r="AZ511" i="28"/>
  <c r="BA511" i="28"/>
  <c r="BB511" i="28"/>
  <c r="BC511" i="28"/>
  <c r="BD511" i="28"/>
  <c r="BE511" i="28"/>
  <c r="EK511" i="28" s="1"/>
  <c r="BF511" i="28"/>
  <c r="BG511" i="28"/>
  <c r="BH511" i="28"/>
  <c r="EN511" i="28" s="1"/>
  <c r="BI511" i="28"/>
  <c r="BJ511" i="28"/>
  <c r="BK511" i="28"/>
  <c r="BW511" i="28" s="1"/>
  <c r="BL511" i="28"/>
  <c r="BM511" i="28"/>
  <c r="BQ511" i="28"/>
  <c r="CC511" i="28" s="1"/>
  <c r="CI511" i="28"/>
  <c r="EQ511" i="28"/>
  <c r="AP512" i="28"/>
  <c r="AQ512" i="28"/>
  <c r="AR512" i="28"/>
  <c r="AS512" i="28"/>
  <c r="AT512" i="28"/>
  <c r="AU512" i="28"/>
  <c r="AV512" i="28"/>
  <c r="AW512" i="28"/>
  <c r="AX512" i="28"/>
  <c r="AY512" i="28"/>
  <c r="AZ512" i="28"/>
  <c r="BA512" i="28"/>
  <c r="BB512" i="28"/>
  <c r="BC512" i="28"/>
  <c r="BD512" i="28"/>
  <c r="BE512" i="28"/>
  <c r="BQ512" i="28" s="1"/>
  <c r="CC512" i="28" s="1"/>
  <c r="DM512" i="28" s="1"/>
  <c r="FI512" i="28" s="1"/>
  <c r="BF512" i="28"/>
  <c r="BG512" i="28"/>
  <c r="BH512" i="28"/>
  <c r="EN512" i="28" s="1"/>
  <c r="BI512" i="28"/>
  <c r="BJ512" i="28"/>
  <c r="BK512" i="28"/>
  <c r="EQ512" i="28" s="1"/>
  <c r="BL512" i="28"/>
  <c r="BM512" i="28"/>
  <c r="EK512" i="28"/>
  <c r="AP513" i="28"/>
  <c r="AQ513" i="28"/>
  <c r="AR513" i="28"/>
  <c r="AS513" i="28"/>
  <c r="AT513" i="28"/>
  <c r="AU513" i="28"/>
  <c r="AV513" i="28"/>
  <c r="AW513" i="28"/>
  <c r="AX513" i="28"/>
  <c r="AY513" i="28"/>
  <c r="AZ513" i="28"/>
  <c r="BA513" i="28"/>
  <c r="BY513" i="28" s="1"/>
  <c r="BB513" i="28"/>
  <c r="EH513" i="28" s="1"/>
  <c r="BC513" i="28"/>
  <c r="BD513" i="28"/>
  <c r="BE513" i="28"/>
  <c r="EK513" i="28" s="1"/>
  <c r="BF513" i="28"/>
  <c r="BG513" i="28"/>
  <c r="BH513" i="28"/>
  <c r="BT513" i="28" s="1"/>
  <c r="CF513" i="28" s="1"/>
  <c r="BI513" i="28"/>
  <c r="BJ513" i="28"/>
  <c r="BK513" i="28"/>
  <c r="EQ513" i="28" s="1"/>
  <c r="BL513" i="28"/>
  <c r="BM513" i="28"/>
  <c r="AP514" i="28"/>
  <c r="AQ514" i="28"/>
  <c r="AR514" i="28"/>
  <c r="AS514" i="28"/>
  <c r="AT514" i="28"/>
  <c r="AU514" i="28"/>
  <c r="AV514" i="28"/>
  <c r="AW514" i="28"/>
  <c r="AX514" i="28"/>
  <c r="AY514" i="28"/>
  <c r="AZ514" i="28"/>
  <c r="BA514" i="28"/>
  <c r="BB514" i="28"/>
  <c r="BN514" i="28" s="1"/>
  <c r="BZ514" i="28" s="1"/>
  <c r="BC514" i="28"/>
  <c r="BO514" i="28" s="1"/>
  <c r="CA514" i="28" s="1"/>
  <c r="BD514" i="28"/>
  <c r="BE514" i="28"/>
  <c r="EK514" i="28" s="1"/>
  <c r="BF514" i="28"/>
  <c r="BG514" i="28"/>
  <c r="BH514" i="28"/>
  <c r="BI514" i="28"/>
  <c r="BU514" i="28" s="1"/>
  <c r="BJ514" i="28"/>
  <c r="BV514" i="28" s="1"/>
  <c r="BK514" i="28"/>
  <c r="BW514" i="28" s="1"/>
  <c r="CI514" i="28" s="1"/>
  <c r="BL514" i="28"/>
  <c r="BM514" i="28"/>
  <c r="AP515" i="28"/>
  <c r="AQ515" i="28"/>
  <c r="AR515" i="28"/>
  <c r="AS515" i="28"/>
  <c r="AT515" i="28"/>
  <c r="AU515" i="28"/>
  <c r="AV515" i="28"/>
  <c r="AW515" i="28"/>
  <c r="AX515" i="28"/>
  <c r="AY515" i="28"/>
  <c r="AZ515" i="28"/>
  <c r="BA515" i="28"/>
  <c r="BB515" i="28"/>
  <c r="BC515" i="28"/>
  <c r="BD515" i="28"/>
  <c r="BE515" i="28"/>
  <c r="BQ515" i="28" s="1"/>
  <c r="CC515" i="28" s="1"/>
  <c r="DM515" i="28" s="1"/>
  <c r="FI515" i="28" s="1"/>
  <c r="BF515" i="28"/>
  <c r="BG515" i="28"/>
  <c r="BH515" i="28"/>
  <c r="EN515" i="28" s="1"/>
  <c r="BI515" i="28"/>
  <c r="BJ515" i="28"/>
  <c r="BK515" i="28"/>
  <c r="EQ515" i="28" s="1"/>
  <c r="BL515" i="28"/>
  <c r="BM515" i="28"/>
  <c r="DY515" i="28"/>
  <c r="FU515" i="28" s="1"/>
  <c r="EK515" i="28"/>
  <c r="AP516" i="28"/>
  <c r="AQ516" i="28"/>
  <c r="AR516" i="28"/>
  <c r="AS516" i="28"/>
  <c r="AT516" i="28"/>
  <c r="AU516" i="28"/>
  <c r="AV516" i="28"/>
  <c r="AW516" i="28"/>
  <c r="AX516" i="28"/>
  <c r="AY516" i="28"/>
  <c r="AZ516" i="28"/>
  <c r="BA516" i="28"/>
  <c r="BB516" i="28"/>
  <c r="BN516" i="28" s="1"/>
  <c r="BZ516" i="28" s="1"/>
  <c r="CX516" i="28" s="1"/>
  <c r="ET516" i="28" s="1"/>
  <c r="BC516" i="28"/>
  <c r="BO516" i="28" s="1"/>
  <c r="CA516" i="28" s="1"/>
  <c r="BD516" i="28"/>
  <c r="BE516" i="28"/>
  <c r="BQ516" i="28" s="1"/>
  <c r="CC516" i="28" s="1"/>
  <c r="BF516" i="28"/>
  <c r="BG516" i="28"/>
  <c r="BH516" i="28"/>
  <c r="EN516" i="28" s="1"/>
  <c r="BI516" i="28"/>
  <c r="BJ516" i="28"/>
  <c r="BV516" i="28" s="1"/>
  <c r="BK516" i="28"/>
  <c r="BL516" i="28"/>
  <c r="BM516" i="28"/>
  <c r="AP517" i="28"/>
  <c r="AQ517" i="28"/>
  <c r="AR517" i="28"/>
  <c r="AS517" i="28"/>
  <c r="AT517" i="28"/>
  <c r="AU517" i="28"/>
  <c r="AV517" i="28"/>
  <c r="AW517" i="28"/>
  <c r="AX517" i="28"/>
  <c r="AY517" i="28"/>
  <c r="AZ517" i="28"/>
  <c r="BA517" i="28"/>
  <c r="BB517" i="28"/>
  <c r="BC517" i="28"/>
  <c r="BD517" i="28"/>
  <c r="BE517" i="28"/>
  <c r="BF517" i="28"/>
  <c r="BR517" i="28" s="1"/>
  <c r="CD517" i="28" s="1"/>
  <c r="DZ517" i="28" s="1"/>
  <c r="FV517" i="28" s="1"/>
  <c r="BG517" i="28"/>
  <c r="BS517" i="28" s="1"/>
  <c r="CE517" i="28" s="1"/>
  <c r="BH517" i="28"/>
  <c r="BT517" i="28" s="1"/>
  <c r="CF517" i="28" s="1"/>
  <c r="BI517" i="28"/>
  <c r="BJ517" i="28"/>
  <c r="BV517" i="28" s="1"/>
  <c r="BK517" i="28"/>
  <c r="BW517" i="28" s="1"/>
  <c r="CI517" i="28" s="1"/>
  <c r="DG517" i="28" s="1"/>
  <c r="FC517" i="28" s="1"/>
  <c r="BL517" i="28"/>
  <c r="BM517" i="28"/>
  <c r="BN517" i="28"/>
  <c r="BZ517" i="28" s="1"/>
  <c r="CX517" i="28" s="1"/>
  <c r="ET517" i="28" s="1"/>
  <c r="EH517" i="28"/>
  <c r="AP518" i="28"/>
  <c r="AQ518" i="28"/>
  <c r="AR518" i="28"/>
  <c r="AS518" i="28"/>
  <c r="AT518" i="28"/>
  <c r="AU518" i="28"/>
  <c r="AV518" i="28"/>
  <c r="AW518" i="28"/>
  <c r="AX518" i="28"/>
  <c r="AY518" i="28"/>
  <c r="AZ518" i="28"/>
  <c r="BA518" i="28"/>
  <c r="BB518" i="28"/>
  <c r="BC518" i="28"/>
  <c r="BD518" i="28"/>
  <c r="BE518" i="28"/>
  <c r="BF518" i="28"/>
  <c r="BG518" i="28"/>
  <c r="BH518" i="28"/>
  <c r="BI518" i="28"/>
  <c r="BJ518" i="28"/>
  <c r="BK518" i="28"/>
  <c r="EQ518" i="28" s="1"/>
  <c r="BL518" i="28"/>
  <c r="BM518" i="28"/>
  <c r="AP519" i="28"/>
  <c r="AQ519" i="28"/>
  <c r="AR519" i="28"/>
  <c r="AS519" i="28"/>
  <c r="AT519" i="28"/>
  <c r="AU519" i="28"/>
  <c r="AV519" i="28"/>
  <c r="AW519" i="28"/>
  <c r="AX519" i="28"/>
  <c r="AY519" i="28"/>
  <c r="AZ519" i="28"/>
  <c r="BA519" i="28"/>
  <c r="BB519" i="28"/>
  <c r="BN519" i="28" s="1"/>
  <c r="BZ519" i="28" s="1"/>
  <c r="BC519" i="28"/>
  <c r="BD519" i="28"/>
  <c r="BE519" i="28"/>
  <c r="EK519" i="28" s="1"/>
  <c r="BF519" i="28"/>
  <c r="BG519" i="28"/>
  <c r="BH519" i="28"/>
  <c r="BT519" i="28" s="1"/>
  <c r="CF519" i="28" s="1"/>
  <c r="EB519" i="28" s="1"/>
  <c r="FX519" i="28" s="1"/>
  <c r="BI519" i="28"/>
  <c r="BJ519" i="28"/>
  <c r="BK519" i="28"/>
  <c r="EQ519" i="28" s="1"/>
  <c r="BL519" i="28"/>
  <c r="BM519" i="28"/>
  <c r="BO519" i="28"/>
  <c r="CA519" i="28" s="1"/>
  <c r="CY519" i="28" s="1"/>
  <c r="EU519" i="28" s="1"/>
  <c r="AP520" i="28"/>
  <c r="AQ520" i="28"/>
  <c r="AR520" i="28"/>
  <c r="AS520" i="28"/>
  <c r="AT520" i="28"/>
  <c r="AU520" i="28"/>
  <c r="AV520" i="28"/>
  <c r="AW520" i="28"/>
  <c r="AX520" i="28"/>
  <c r="AY520" i="28"/>
  <c r="AZ520" i="28"/>
  <c r="BA520" i="28"/>
  <c r="BB520" i="28"/>
  <c r="BN520" i="28" s="1"/>
  <c r="BZ520" i="28" s="1"/>
  <c r="CX520" i="28" s="1"/>
  <c r="ET520" i="28" s="1"/>
  <c r="BC520" i="28"/>
  <c r="BD520" i="28"/>
  <c r="BE520" i="28"/>
  <c r="BQ520" i="28" s="1"/>
  <c r="CC520" i="28" s="1"/>
  <c r="BF520" i="28"/>
  <c r="BG520" i="28"/>
  <c r="BH520" i="28"/>
  <c r="BT520" i="28" s="1"/>
  <c r="CF520" i="28" s="1"/>
  <c r="EB520" i="28" s="1"/>
  <c r="FX520" i="28" s="1"/>
  <c r="BI520" i="28"/>
  <c r="BJ520" i="28"/>
  <c r="BK520" i="28"/>
  <c r="EQ520" i="28" s="1"/>
  <c r="BL520" i="28"/>
  <c r="BM520" i="28"/>
  <c r="AP521" i="28"/>
  <c r="AQ521" i="28"/>
  <c r="AR521" i="28"/>
  <c r="AS521" i="28"/>
  <c r="AT521" i="28"/>
  <c r="AU521" i="28"/>
  <c r="AV521" i="28"/>
  <c r="AW521" i="28"/>
  <c r="AX521" i="28"/>
  <c r="AY521" i="28"/>
  <c r="AZ521" i="28"/>
  <c r="BA521" i="28"/>
  <c r="BB521" i="28"/>
  <c r="BN521" i="28" s="1"/>
  <c r="BZ521" i="28" s="1"/>
  <c r="DJ521" i="28" s="1"/>
  <c r="FF521" i="28" s="1"/>
  <c r="BC521" i="28"/>
  <c r="BD521" i="28"/>
  <c r="BE521" i="28"/>
  <c r="BQ521" i="28" s="1"/>
  <c r="CC521" i="28" s="1"/>
  <c r="BF521" i="28"/>
  <c r="BG521" i="28"/>
  <c r="BH521" i="28"/>
  <c r="BI521" i="28"/>
  <c r="BJ521" i="28"/>
  <c r="BK521" i="28"/>
  <c r="BW521" i="28" s="1"/>
  <c r="CI521" i="28" s="1"/>
  <c r="DS521" i="28" s="1"/>
  <c r="FO521" i="28" s="1"/>
  <c r="BL521" i="28"/>
  <c r="BM521" i="28"/>
  <c r="BY521" i="28" s="1"/>
  <c r="EH521" i="28"/>
  <c r="AP522" i="28"/>
  <c r="AQ522" i="28"/>
  <c r="BO522" i="28" s="1"/>
  <c r="AR522" i="28"/>
  <c r="BP522" i="28" s="1"/>
  <c r="AS522" i="28"/>
  <c r="AT522" i="28"/>
  <c r="AU522" i="28"/>
  <c r="BS522" i="28" s="1"/>
  <c r="EM522" i="28" s="1"/>
  <c r="AV522" i="28"/>
  <c r="AW522" i="28"/>
  <c r="AX522" i="28"/>
  <c r="AY522" i="28"/>
  <c r="AZ522" i="28"/>
  <c r="BA522" i="28"/>
  <c r="BB522" i="28"/>
  <c r="BC522" i="28"/>
  <c r="BD522" i="28"/>
  <c r="BE522" i="28"/>
  <c r="BQ522" i="28" s="1"/>
  <c r="CC522" i="28" s="1"/>
  <c r="BF522" i="28"/>
  <c r="BG522" i="28"/>
  <c r="BH522" i="28"/>
  <c r="BT522" i="28" s="1"/>
  <c r="CF522" i="28" s="1"/>
  <c r="BI522" i="28"/>
  <c r="BU522" i="28" s="1"/>
  <c r="BJ522" i="28"/>
  <c r="BK522" i="28"/>
  <c r="EQ522" i="28" s="1"/>
  <c r="BL522" i="28"/>
  <c r="BM522" i="28"/>
  <c r="BY522" i="28" s="1"/>
  <c r="CK522" i="28" s="1"/>
  <c r="CW522" i="28" s="1"/>
  <c r="AP523" i="28"/>
  <c r="AQ523" i="28"/>
  <c r="BO523" i="28" s="1"/>
  <c r="AR523" i="28"/>
  <c r="AS523" i="28"/>
  <c r="AT523" i="28"/>
  <c r="BR523" i="28" s="1"/>
  <c r="AU523" i="28"/>
  <c r="AV523" i="28"/>
  <c r="AW523" i="28"/>
  <c r="AX523" i="28"/>
  <c r="AY523" i="28"/>
  <c r="AZ523" i="28"/>
  <c r="BA523" i="28"/>
  <c r="BB523" i="28"/>
  <c r="EH523" i="28" s="1"/>
  <c r="BC523" i="28"/>
  <c r="BD523" i="28"/>
  <c r="BE523" i="28"/>
  <c r="EK523" i="28" s="1"/>
  <c r="BF523" i="28"/>
  <c r="BG523" i="28"/>
  <c r="BS523" i="28" s="1"/>
  <c r="CE523" i="28" s="1"/>
  <c r="EA523" i="28" s="1"/>
  <c r="FW523" i="28" s="1"/>
  <c r="BH523" i="28"/>
  <c r="BT523" i="28" s="1"/>
  <c r="CF523" i="28" s="1"/>
  <c r="DP523" i="28" s="1"/>
  <c r="FL523" i="28" s="1"/>
  <c r="BI523" i="28"/>
  <c r="BJ523" i="28"/>
  <c r="BK523" i="28"/>
  <c r="BW523" i="28" s="1"/>
  <c r="CI523" i="28" s="1"/>
  <c r="BL523" i="28"/>
  <c r="BM523" i="28"/>
  <c r="BQ523" i="28"/>
  <c r="CC523" i="28" s="1"/>
  <c r="AP524" i="28"/>
  <c r="AQ524" i="28"/>
  <c r="AR524" i="28"/>
  <c r="AS524" i="28"/>
  <c r="AT524" i="28"/>
  <c r="AU524" i="28"/>
  <c r="AV524" i="28"/>
  <c r="AW524" i="28"/>
  <c r="AX524" i="28"/>
  <c r="AY524" i="28"/>
  <c r="AZ524" i="28"/>
  <c r="BA524" i="28"/>
  <c r="BB524" i="28"/>
  <c r="BN524" i="28" s="1"/>
  <c r="BZ524" i="28" s="1"/>
  <c r="BC524" i="28"/>
  <c r="BD524" i="28"/>
  <c r="BE524" i="28"/>
  <c r="BQ524" i="28" s="1"/>
  <c r="CC524" i="28" s="1"/>
  <c r="BF524" i="28"/>
  <c r="BG524" i="28"/>
  <c r="BH524" i="28"/>
  <c r="EN524" i="28" s="1"/>
  <c r="BI524" i="28"/>
  <c r="BJ524" i="28"/>
  <c r="BK524" i="28"/>
  <c r="EQ524" i="28" s="1"/>
  <c r="BL524" i="28"/>
  <c r="BM524" i="28"/>
  <c r="AP525" i="28"/>
  <c r="AQ525" i="28"/>
  <c r="AR525" i="28"/>
  <c r="AS525" i="28"/>
  <c r="AT525" i="28"/>
  <c r="AU525" i="28"/>
  <c r="AV525" i="28"/>
  <c r="AW525" i="28"/>
  <c r="AX525" i="28"/>
  <c r="AY525" i="28"/>
  <c r="AZ525" i="28"/>
  <c r="BA525" i="28"/>
  <c r="BB525" i="28"/>
  <c r="EH525" i="28" s="1"/>
  <c r="BC525" i="28"/>
  <c r="BO525" i="28" s="1"/>
  <c r="CA525" i="28" s="1"/>
  <c r="CM525" i="28" s="1"/>
  <c r="BD525" i="28"/>
  <c r="BP525" i="28" s="1"/>
  <c r="EJ525" i="28" s="1"/>
  <c r="BE525" i="28"/>
  <c r="BF525" i="28"/>
  <c r="BG525" i="28"/>
  <c r="BH525" i="28"/>
  <c r="BI525" i="28"/>
  <c r="BJ525" i="28"/>
  <c r="BK525" i="28"/>
  <c r="BW525" i="28" s="1"/>
  <c r="CI525" i="28" s="1"/>
  <c r="BL525" i="28"/>
  <c r="BM525" i="28"/>
  <c r="AP526" i="28"/>
  <c r="AQ526" i="28"/>
  <c r="AR526" i="28"/>
  <c r="AS526" i="28"/>
  <c r="AT526" i="28"/>
  <c r="AU526" i="28"/>
  <c r="AV526" i="28"/>
  <c r="AW526" i="28"/>
  <c r="AX526" i="28"/>
  <c r="AY526" i="28"/>
  <c r="AZ526" i="28"/>
  <c r="BA526" i="28"/>
  <c r="BB526" i="28"/>
  <c r="BC526" i="28"/>
  <c r="BD526" i="28"/>
  <c r="BE526" i="28"/>
  <c r="BQ526" i="28" s="1"/>
  <c r="CC526" i="28" s="1"/>
  <c r="BF526" i="28"/>
  <c r="BG526" i="28"/>
  <c r="BH526" i="28"/>
  <c r="EN526" i="28" s="1"/>
  <c r="BI526" i="28"/>
  <c r="BJ526" i="28"/>
  <c r="BK526" i="28"/>
  <c r="BL526" i="28"/>
  <c r="BM526" i="28"/>
  <c r="AP527" i="28"/>
  <c r="AQ527" i="28"/>
  <c r="AR527" i="28"/>
  <c r="AS527" i="28"/>
  <c r="AT527" i="28"/>
  <c r="AU527" i="28"/>
  <c r="AV527" i="28"/>
  <c r="AW527" i="28"/>
  <c r="AX527" i="28"/>
  <c r="AY527" i="28"/>
  <c r="AZ527" i="28"/>
  <c r="BA527" i="28"/>
  <c r="BB527" i="28"/>
  <c r="BN527" i="28" s="1"/>
  <c r="BZ527" i="28" s="1"/>
  <c r="DV527" i="28" s="1"/>
  <c r="FR527" i="28" s="1"/>
  <c r="BC527" i="28"/>
  <c r="BD527" i="28"/>
  <c r="BE527" i="28"/>
  <c r="BQ527" i="28" s="1"/>
  <c r="CC527" i="28" s="1"/>
  <c r="CO527" i="28" s="1"/>
  <c r="BF527" i="28"/>
  <c r="BG527" i="28"/>
  <c r="BH527" i="28"/>
  <c r="EN527" i="28" s="1"/>
  <c r="BI527" i="28"/>
  <c r="BJ527" i="28"/>
  <c r="BK527" i="28"/>
  <c r="EQ527" i="28" s="1"/>
  <c r="BL527" i="28"/>
  <c r="BM527" i="28"/>
  <c r="BX527" i="28"/>
  <c r="AP528" i="28"/>
  <c r="AQ528" i="28"/>
  <c r="AR528" i="28"/>
  <c r="AS528" i="28"/>
  <c r="AT528" i="28"/>
  <c r="AU528" i="28"/>
  <c r="BS528" i="28" s="1"/>
  <c r="CE528" i="28" s="1"/>
  <c r="AV528" i="28"/>
  <c r="AW528" i="28"/>
  <c r="AX528" i="28"/>
  <c r="AY528" i="28"/>
  <c r="AZ528" i="28"/>
  <c r="BA528" i="28"/>
  <c r="BB528" i="28"/>
  <c r="BC528" i="28"/>
  <c r="BD528" i="28"/>
  <c r="BE528" i="28"/>
  <c r="BQ528" i="28" s="1"/>
  <c r="CC528" i="28" s="1"/>
  <c r="DY528" i="28" s="1"/>
  <c r="FU528" i="28" s="1"/>
  <c r="BF528" i="28"/>
  <c r="BG528" i="28"/>
  <c r="BH528" i="28"/>
  <c r="BT528" i="28" s="1"/>
  <c r="CF528" i="28" s="1"/>
  <c r="EB528" i="28" s="1"/>
  <c r="FX528" i="28" s="1"/>
  <c r="BI528" i="28"/>
  <c r="BU528" i="28" s="1"/>
  <c r="BJ528" i="28"/>
  <c r="BK528" i="28"/>
  <c r="EQ528" i="28" s="1"/>
  <c r="BL528" i="28"/>
  <c r="BX528" i="28" s="1"/>
  <c r="BM528" i="28"/>
  <c r="AP529" i="28"/>
  <c r="AQ529" i="28"/>
  <c r="AR529" i="28"/>
  <c r="BP529" i="28" s="1"/>
  <c r="EJ529" i="28" s="1"/>
  <c r="AS529" i="28"/>
  <c r="AT529" i="28"/>
  <c r="AU529" i="28"/>
  <c r="AV529" i="28"/>
  <c r="AW529" i="28"/>
  <c r="AX529" i="28"/>
  <c r="BV529" i="28" s="1"/>
  <c r="AY529" i="28"/>
  <c r="AZ529" i="28"/>
  <c r="BA529" i="28"/>
  <c r="BY529" i="28" s="1"/>
  <c r="CK529" i="28" s="1"/>
  <c r="BB529" i="28"/>
  <c r="BN529" i="28" s="1"/>
  <c r="BZ529" i="28" s="1"/>
  <c r="BC529" i="28"/>
  <c r="BD529" i="28"/>
  <c r="BE529" i="28"/>
  <c r="EK529" i="28" s="1"/>
  <c r="BF529" i="28"/>
  <c r="BG529" i="28"/>
  <c r="BH529" i="28"/>
  <c r="BT529" i="28" s="1"/>
  <c r="CF529" i="28" s="1"/>
  <c r="CR529" i="28" s="1"/>
  <c r="BI529" i="28"/>
  <c r="BJ529" i="28"/>
  <c r="BK529" i="28"/>
  <c r="BL529" i="28"/>
  <c r="BM529" i="28"/>
  <c r="AP530" i="28"/>
  <c r="AQ530" i="28"/>
  <c r="AR530" i="28"/>
  <c r="AS530" i="28"/>
  <c r="AT530" i="28"/>
  <c r="AU530" i="28"/>
  <c r="AV530" i="28"/>
  <c r="AW530" i="28"/>
  <c r="AX530" i="28"/>
  <c r="AY530" i="28"/>
  <c r="AZ530" i="28"/>
  <c r="BA530" i="28"/>
  <c r="BY530" i="28" s="1"/>
  <c r="CK530" i="28" s="1"/>
  <c r="DU530" i="28" s="1"/>
  <c r="FQ530" i="28" s="1"/>
  <c r="BB530" i="28"/>
  <c r="BN530" i="28" s="1"/>
  <c r="BZ530" i="28" s="1"/>
  <c r="BC530" i="28"/>
  <c r="BO530" i="28" s="1"/>
  <c r="CA530" i="28" s="1"/>
  <c r="BD530" i="28"/>
  <c r="BE530" i="28"/>
  <c r="BF530" i="28"/>
  <c r="BR530" i="28" s="1"/>
  <c r="CD530" i="28" s="1"/>
  <c r="BG530" i="28"/>
  <c r="BH530" i="28"/>
  <c r="BI530" i="28"/>
  <c r="BJ530" i="28"/>
  <c r="BK530" i="28"/>
  <c r="BW530" i="28" s="1"/>
  <c r="CI530" i="28" s="1"/>
  <c r="CU530" i="28" s="1"/>
  <c r="BL530" i="28"/>
  <c r="BX530" i="28" s="1"/>
  <c r="BM530" i="28"/>
  <c r="CJ530" i="28"/>
  <c r="ER530" i="28"/>
  <c r="AP531" i="28"/>
  <c r="AQ531" i="28"/>
  <c r="AR531" i="28"/>
  <c r="AS531" i="28"/>
  <c r="AT531" i="28"/>
  <c r="AU531" i="28"/>
  <c r="AV531" i="28"/>
  <c r="AW531" i="28"/>
  <c r="AX531" i="28"/>
  <c r="AY531" i="28"/>
  <c r="AZ531" i="28"/>
  <c r="BA531" i="28"/>
  <c r="BB531" i="28"/>
  <c r="BN531" i="28" s="1"/>
  <c r="BZ531" i="28" s="1"/>
  <c r="BC531" i="28"/>
  <c r="EI531" i="28" s="1"/>
  <c r="BD531" i="28"/>
  <c r="BE531" i="28"/>
  <c r="BF531" i="28"/>
  <c r="EL531" i="28" s="1"/>
  <c r="BG531" i="28"/>
  <c r="BH531" i="28"/>
  <c r="BI531" i="28"/>
  <c r="EO531" i="28" s="1"/>
  <c r="BJ531" i="28"/>
  <c r="BK531" i="28"/>
  <c r="EQ531" i="28" s="1"/>
  <c r="BL531" i="28"/>
  <c r="BX531" i="28" s="1"/>
  <c r="BM531" i="28"/>
  <c r="BQ531" i="28"/>
  <c r="CC531" i="28" s="1"/>
  <c r="DA531" i="28" s="1"/>
  <c r="EW531" i="28" s="1"/>
  <c r="BR531" i="28"/>
  <c r="CD531" i="28" s="1"/>
  <c r="DN531" i="28" s="1"/>
  <c r="FJ531" i="28" s="1"/>
  <c r="CJ531" i="28"/>
  <c r="EK531" i="28"/>
  <c r="AP532" i="28"/>
  <c r="AQ532" i="28"/>
  <c r="AR532" i="28"/>
  <c r="AS532" i="28"/>
  <c r="AT532" i="28"/>
  <c r="AU532" i="28"/>
  <c r="AV532" i="28"/>
  <c r="AW532" i="28"/>
  <c r="AX532" i="28"/>
  <c r="AY532" i="28"/>
  <c r="AZ532" i="28"/>
  <c r="BA532" i="28"/>
  <c r="BB532" i="28"/>
  <c r="BC532" i="28"/>
  <c r="BD532" i="28"/>
  <c r="BE532" i="28"/>
  <c r="BF532" i="28"/>
  <c r="BR532" i="28" s="1"/>
  <c r="BG532" i="28"/>
  <c r="BH532" i="28"/>
  <c r="BI532" i="28"/>
  <c r="BU532" i="28" s="1"/>
  <c r="CG532" i="28" s="1"/>
  <c r="CS532" i="28" s="1"/>
  <c r="BJ532" i="28"/>
  <c r="BK532" i="28"/>
  <c r="BL532" i="28"/>
  <c r="BM532" i="28"/>
  <c r="CD532" i="28"/>
  <c r="CP532" i="28" s="1"/>
  <c r="DE532" i="28"/>
  <c r="FA532" i="28" s="1"/>
  <c r="DQ532" i="28"/>
  <c r="FM532" i="28" s="1"/>
  <c r="EL532" i="28"/>
  <c r="AP533" i="28"/>
  <c r="AQ533" i="28"/>
  <c r="AR533" i="28"/>
  <c r="AS533" i="28"/>
  <c r="AT533" i="28"/>
  <c r="AU533" i="28"/>
  <c r="AV533" i="28"/>
  <c r="AW533" i="28"/>
  <c r="AX533" i="28"/>
  <c r="AY533" i="28"/>
  <c r="AZ533" i="28"/>
  <c r="BA533" i="28"/>
  <c r="BB533" i="28"/>
  <c r="BC533" i="28"/>
  <c r="EI533" i="28" s="1"/>
  <c r="BD533" i="28"/>
  <c r="BE533" i="28"/>
  <c r="BF533" i="28"/>
  <c r="EL533" i="28" s="1"/>
  <c r="BG533" i="28"/>
  <c r="BH533" i="28"/>
  <c r="BI533" i="28"/>
  <c r="BJ533" i="28"/>
  <c r="BK533" i="28"/>
  <c r="BL533" i="28"/>
  <c r="ER533" i="28" s="1"/>
  <c r="BM533" i="28"/>
  <c r="AP534" i="28"/>
  <c r="AQ534" i="28"/>
  <c r="AR534" i="28"/>
  <c r="AS534" i="28"/>
  <c r="AT534" i="28"/>
  <c r="AU534" i="28"/>
  <c r="AV534" i="28"/>
  <c r="AW534" i="28"/>
  <c r="AX534" i="28"/>
  <c r="AY534" i="28"/>
  <c r="AZ534" i="28"/>
  <c r="BA534" i="28"/>
  <c r="BB534" i="28"/>
  <c r="BC534" i="28"/>
  <c r="BD534" i="28"/>
  <c r="BE534" i="28"/>
  <c r="BF534" i="28"/>
  <c r="BR534" i="28" s="1"/>
  <c r="CD534" i="28" s="1"/>
  <c r="DB534" i="28" s="1"/>
  <c r="EX534" i="28" s="1"/>
  <c r="BG534" i="28"/>
  <c r="BH534" i="28"/>
  <c r="BI534" i="28"/>
  <c r="BU534" i="28" s="1"/>
  <c r="CG534" i="28" s="1"/>
  <c r="BJ534" i="28"/>
  <c r="BK534" i="28"/>
  <c r="BL534" i="28"/>
  <c r="BX534" i="28" s="1"/>
  <c r="CJ534" i="28" s="1"/>
  <c r="BM534" i="28"/>
  <c r="AP535" i="28"/>
  <c r="AQ535" i="28"/>
  <c r="AR535" i="28"/>
  <c r="AS535" i="28"/>
  <c r="AT535" i="28"/>
  <c r="AU535" i="28"/>
  <c r="AV535" i="28"/>
  <c r="AW535" i="28"/>
  <c r="AX535" i="28"/>
  <c r="AY535" i="28"/>
  <c r="AZ535" i="28"/>
  <c r="BA535" i="28"/>
  <c r="BB535" i="28"/>
  <c r="BC535" i="28"/>
  <c r="EI535" i="28" s="1"/>
  <c r="BD535" i="28"/>
  <c r="BE535" i="28"/>
  <c r="BF535" i="28"/>
  <c r="BG535" i="28"/>
  <c r="BS535" i="28" s="1"/>
  <c r="BH535" i="28"/>
  <c r="BI535" i="28"/>
  <c r="BU535" i="28" s="1"/>
  <c r="BJ535" i="28"/>
  <c r="BK535" i="28"/>
  <c r="BW535" i="28" s="1"/>
  <c r="CI535" i="28" s="1"/>
  <c r="BL535" i="28"/>
  <c r="BM535" i="28"/>
  <c r="CG535" i="28"/>
  <c r="AP536" i="28"/>
  <c r="AQ536" i="28"/>
  <c r="AR536" i="28"/>
  <c r="AS536" i="28"/>
  <c r="AT536" i="28"/>
  <c r="AU536" i="28"/>
  <c r="AV536" i="28"/>
  <c r="AW536" i="28"/>
  <c r="AX536" i="28"/>
  <c r="AY536" i="28"/>
  <c r="AZ536" i="28"/>
  <c r="BA536" i="28"/>
  <c r="BB536" i="28"/>
  <c r="BN536" i="28" s="1"/>
  <c r="BZ536" i="28" s="1"/>
  <c r="DJ536" i="28" s="1"/>
  <c r="FF536" i="28" s="1"/>
  <c r="BC536" i="28"/>
  <c r="BO536" i="28" s="1"/>
  <c r="CA536" i="28" s="1"/>
  <c r="CM536" i="28" s="1"/>
  <c r="BD536" i="28"/>
  <c r="BE536" i="28"/>
  <c r="BF536" i="28"/>
  <c r="BG536" i="28"/>
  <c r="BH536" i="28"/>
  <c r="BI536" i="28"/>
  <c r="BJ536" i="28"/>
  <c r="BK536" i="28"/>
  <c r="BL536" i="28"/>
  <c r="BM536" i="28"/>
  <c r="AP537" i="28"/>
  <c r="BN537" i="28" s="1"/>
  <c r="EH537" i="28" s="1"/>
  <c r="AQ537" i="28"/>
  <c r="AR537" i="28"/>
  <c r="AS537" i="28"/>
  <c r="AT537" i="28"/>
  <c r="AU537" i="28"/>
  <c r="AV537" i="28"/>
  <c r="AW537" i="28"/>
  <c r="AX537" i="28"/>
  <c r="AY537" i="28"/>
  <c r="AZ537" i="28"/>
  <c r="BA537" i="28"/>
  <c r="BB537" i="28"/>
  <c r="BC537" i="28"/>
  <c r="EI537" i="28" s="1"/>
  <c r="BD537" i="28"/>
  <c r="BE537" i="28"/>
  <c r="BF537" i="28"/>
  <c r="EL537" i="28" s="1"/>
  <c r="BG537" i="28"/>
  <c r="BH537" i="28"/>
  <c r="BI537" i="28"/>
  <c r="EO537" i="28" s="1"/>
  <c r="BJ537" i="28"/>
  <c r="BK537" i="28"/>
  <c r="BL537" i="28"/>
  <c r="BM537" i="28"/>
  <c r="BR537" i="28"/>
  <c r="CD537" i="28" s="1"/>
  <c r="DN537" i="28" s="1"/>
  <c r="FJ537" i="28" s="1"/>
  <c r="AP538" i="28"/>
  <c r="AQ538" i="28"/>
  <c r="AR538" i="28"/>
  <c r="AS538" i="28"/>
  <c r="AT538" i="28"/>
  <c r="AU538" i="28"/>
  <c r="AV538" i="28"/>
  <c r="AW538" i="28"/>
  <c r="AX538" i="28"/>
  <c r="AY538" i="28"/>
  <c r="AZ538" i="28"/>
  <c r="BA538" i="28"/>
  <c r="BB538" i="28"/>
  <c r="BC538" i="28"/>
  <c r="BO538" i="28" s="1"/>
  <c r="CA538" i="28" s="1"/>
  <c r="BD538" i="28"/>
  <c r="BE538" i="28"/>
  <c r="BQ538" i="28" s="1"/>
  <c r="CC538" i="28" s="1"/>
  <c r="BF538" i="28"/>
  <c r="BG538" i="28"/>
  <c r="BH538" i="28"/>
  <c r="BI538" i="28"/>
  <c r="BJ538" i="28"/>
  <c r="BK538" i="28"/>
  <c r="BW538" i="28" s="1"/>
  <c r="CI538" i="28" s="1"/>
  <c r="BL538" i="28"/>
  <c r="BM538" i="28"/>
  <c r="AP539" i="28"/>
  <c r="AQ539" i="28"/>
  <c r="AR539" i="28"/>
  <c r="AS539" i="28"/>
  <c r="AT539" i="28"/>
  <c r="AU539" i="28"/>
  <c r="BS539" i="28" s="1"/>
  <c r="CE539" i="28" s="1"/>
  <c r="AV539" i="28"/>
  <c r="AW539" i="28"/>
  <c r="AX539" i="28"/>
  <c r="AY539" i="28"/>
  <c r="AZ539" i="28"/>
  <c r="BA539" i="28"/>
  <c r="BB539" i="28"/>
  <c r="BC539" i="28"/>
  <c r="BO539" i="28" s="1"/>
  <c r="CA539" i="28" s="1"/>
  <c r="CY539" i="28" s="1"/>
  <c r="EU539" i="28" s="1"/>
  <c r="BD539" i="28"/>
  <c r="BE539" i="28"/>
  <c r="BF539" i="28"/>
  <c r="BG539" i="28"/>
  <c r="BH539" i="28"/>
  <c r="BI539" i="28"/>
  <c r="EO539" i="28" s="1"/>
  <c r="BJ539" i="28"/>
  <c r="BK539" i="28"/>
  <c r="BL539" i="28"/>
  <c r="ER539" i="28" s="1"/>
  <c r="BM539" i="28"/>
  <c r="AP540" i="28"/>
  <c r="AQ540" i="28"/>
  <c r="AR540" i="28"/>
  <c r="AS540" i="28"/>
  <c r="AT540" i="28"/>
  <c r="AU540" i="28"/>
  <c r="AV540" i="28"/>
  <c r="AW540" i="28"/>
  <c r="AX540" i="28"/>
  <c r="AY540" i="28"/>
  <c r="BW540" i="28" s="1"/>
  <c r="CI540" i="28" s="1"/>
  <c r="DS540" i="28" s="1"/>
  <c r="FO540" i="28" s="1"/>
  <c r="AZ540" i="28"/>
  <c r="BA540" i="28"/>
  <c r="BB540" i="28"/>
  <c r="BC540" i="28"/>
  <c r="BD540" i="28"/>
  <c r="BE540" i="28"/>
  <c r="BF540" i="28"/>
  <c r="BG540" i="28"/>
  <c r="BH540" i="28"/>
  <c r="BI540" i="28"/>
  <c r="BJ540" i="28"/>
  <c r="BK540" i="28"/>
  <c r="BL540" i="28"/>
  <c r="BM540" i="28"/>
  <c r="AP541" i="28"/>
  <c r="AQ541" i="28"/>
  <c r="AR541" i="28"/>
  <c r="AS541" i="28"/>
  <c r="AT541" i="28"/>
  <c r="AU541" i="28"/>
  <c r="AV541" i="28"/>
  <c r="AW541" i="28"/>
  <c r="AX541" i="28"/>
  <c r="AY541" i="28"/>
  <c r="AZ541" i="28"/>
  <c r="BA541" i="28"/>
  <c r="BY541" i="28" s="1"/>
  <c r="BB541" i="28"/>
  <c r="BC541" i="28"/>
  <c r="BO541" i="28" s="1"/>
  <c r="CA541" i="28" s="1"/>
  <c r="BD541" i="28"/>
  <c r="BE541" i="28"/>
  <c r="BF541" i="28"/>
  <c r="BG541" i="28"/>
  <c r="BH541" i="28"/>
  <c r="BI541" i="28"/>
  <c r="BJ541" i="28"/>
  <c r="BK541" i="28"/>
  <c r="BL541" i="28"/>
  <c r="BX541" i="28" s="1"/>
  <c r="CJ541" i="28" s="1"/>
  <c r="DT541" i="28" s="1"/>
  <c r="FP541" i="28" s="1"/>
  <c r="BM541" i="28"/>
  <c r="AP542" i="28"/>
  <c r="AQ542" i="28"/>
  <c r="AR542" i="28"/>
  <c r="BP542" i="28" s="1"/>
  <c r="CB542" i="28" s="1"/>
  <c r="DX542" i="28" s="1"/>
  <c r="FT542" i="28" s="1"/>
  <c r="AS542" i="28"/>
  <c r="AT542" i="28"/>
  <c r="AU542" i="28"/>
  <c r="AV542" i="28"/>
  <c r="AW542" i="28"/>
  <c r="AX542" i="28"/>
  <c r="AY542" i="28"/>
  <c r="AZ542" i="28"/>
  <c r="BA542" i="28"/>
  <c r="BB542" i="28"/>
  <c r="BC542" i="28"/>
  <c r="BD542" i="28"/>
  <c r="BE542" i="28"/>
  <c r="BF542" i="28"/>
  <c r="BG542" i="28"/>
  <c r="BH542" i="28"/>
  <c r="BI542" i="28"/>
  <c r="BJ542" i="28"/>
  <c r="BK542" i="28"/>
  <c r="BL542" i="28"/>
  <c r="BM542" i="28"/>
  <c r="BY542" i="28" s="1"/>
  <c r="CK542" i="28" s="1"/>
  <c r="AP543" i="28"/>
  <c r="AQ543" i="28"/>
  <c r="AR543" i="28"/>
  <c r="AS543" i="28"/>
  <c r="AT543" i="28"/>
  <c r="AU543" i="28"/>
  <c r="AV543" i="28"/>
  <c r="AW543" i="28"/>
  <c r="AX543" i="28"/>
  <c r="AY543" i="28"/>
  <c r="AZ543" i="28"/>
  <c r="BA543" i="28"/>
  <c r="BB543" i="28"/>
  <c r="BC543" i="28"/>
  <c r="BD543" i="28"/>
  <c r="BE543" i="28"/>
  <c r="BQ543" i="28" s="1"/>
  <c r="CC543" i="28" s="1"/>
  <c r="BF543" i="28"/>
  <c r="BR543" i="28" s="1"/>
  <c r="CD543" i="28" s="1"/>
  <c r="DN543" i="28" s="1"/>
  <c r="FJ543" i="28" s="1"/>
  <c r="BG543" i="28"/>
  <c r="BH543" i="28"/>
  <c r="BI543" i="28"/>
  <c r="BJ543" i="28"/>
  <c r="BK543" i="28"/>
  <c r="BL543" i="28"/>
  <c r="ER543" i="28" s="1"/>
  <c r="BM543" i="28"/>
  <c r="AP544" i="28"/>
  <c r="AQ544" i="28"/>
  <c r="AR544" i="28"/>
  <c r="AS544" i="28"/>
  <c r="AT544" i="28"/>
  <c r="BR544" i="28" s="1"/>
  <c r="AU544" i="28"/>
  <c r="AV544" i="28"/>
  <c r="AW544" i="28"/>
  <c r="AX544" i="28"/>
  <c r="AY544" i="28"/>
  <c r="AZ544" i="28"/>
  <c r="BA544" i="28"/>
  <c r="BB544" i="28"/>
  <c r="BC544" i="28"/>
  <c r="BD544" i="28"/>
  <c r="BE544" i="28"/>
  <c r="BF544" i="28"/>
  <c r="BG544" i="28"/>
  <c r="BS544" i="28" s="1"/>
  <c r="CE544" i="28" s="1"/>
  <c r="CQ544" i="28" s="1"/>
  <c r="BH544" i="28"/>
  <c r="BI544" i="28"/>
  <c r="BJ544" i="28"/>
  <c r="BV544" i="28" s="1"/>
  <c r="CH544" i="28" s="1"/>
  <c r="BK544" i="28"/>
  <c r="BL544" i="28"/>
  <c r="BM544" i="28"/>
  <c r="BN544" i="28"/>
  <c r="AP545" i="28"/>
  <c r="AQ545" i="28"/>
  <c r="AR545" i="28"/>
  <c r="AS545" i="28"/>
  <c r="AT545" i="28"/>
  <c r="AU545" i="28"/>
  <c r="AV545" i="28"/>
  <c r="AW545" i="28"/>
  <c r="AX545" i="28"/>
  <c r="AY545" i="28"/>
  <c r="AZ545" i="28"/>
  <c r="BA545" i="28"/>
  <c r="BB545" i="28"/>
  <c r="BC545" i="28"/>
  <c r="BD545" i="28"/>
  <c r="BE545" i="28"/>
  <c r="BF545" i="28"/>
  <c r="BG545" i="28"/>
  <c r="BH545" i="28"/>
  <c r="BI545" i="28"/>
  <c r="BJ545" i="28"/>
  <c r="BV545" i="28" s="1"/>
  <c r="CH545" i="28" s="1"/>
  <c r="BK545" i="28"/>
  <c r="BL545" i="28"/>
  <c r="BM545" i="28"/>
  <c r="AP546" i="28"/>
  <c r="AQ546" i="28"/>
  <c r="AR546" i="28"/>
  <c r="AS546" i="28"/>
  <c r="AT546" i="28"/>
  <c r="AU546" i="28"/>
  <c r="AV546" i="28"/>
  <c r="AW546" i="28"/>
  <c r="AX546" i="28"/>
  <c r="AY546" i="28"/>
  <c r="AZ546" i="28"/>
  <c r="BA546" i="28"/>
  <c r="BB546" i="28"/>
  <c r="BC546" i="28"/>
  <c r="BD546" i="28"/>
  <c r="BE546" i="28"/>
  <c r="BF546" i="28"/>
  <c r="BG546" i="28"/>
  <c r="BH546" i="28"/>
  <c r="BI546" i="28"/>
  <c r="BJ546" i="28"/>
  <c r="BK546" i="28"/>
  <c r="BL546" i="28"/>
  <c r="BM546" i="28"/>
  <c r="AP547" i="28"/>
  <c r="AQ547" i="28"/>
  <c r="AR547" i="28"/>
  <c r="AS547" i="28"/>
  <c r="AT547" i="28"/>
  <c r="AU547" i="28"/>
  <c r="AV547" i="28"/>
  <c r="AW547" i="28"/>
  <c r="AX547" i="28"/>
  <c r="AY547" i="28"/>
  <c r="AZ547" i="28"/>
  <c r="BA547" i="28"/>
  <c r="BB547" i="28"/>
  <c r="BC547" i="28"/>
  <c r="BD547" i="28"/>
  <c r="BE547" i="28"/>
  <c r="BF547" i="28"/>
  <c r="BR547" i="28" s="1"/>
  <c r="CD547" i="28" s="1"/>
  <c r="BG547" i="28"/>
  <c r="BH547" i="28"/>
  <c r="BI547" i="28"/>
  <c r="EO547" i="28" s="1"/>
  <c r="BJ547" i="28"/>
  <c r="BK547" i="28"/>
  <c r="BL547" i="28"/>
  <c r="ER547" i="28" s="1"/>
  <c r="BM547" i="28"/>
  <c r="BY547" i="28" s="1"/>
  <c r="CK547" i="28" s="1"/>
  <c r="DI547" i="28" s="1"/>
  <c r="FE547" i="28" s="1"/>
  <c r="BU547" i="28"/>
  <c r="CG547" i="28" s="1"/>
  <c r="DE547" i="28" s="1"/>
  <c r="FA547" i="28" s="1"/>
  <c r="BX547" i="28"/>
  <c r="CJ547" i="28" s="1"/>
  <c r="EL547" i="28"/>
  <c r="AP548" i="28"/>
  <c r="AQ548" i="28"/>
  <c r="AR548" i="28"/>
  <c r="AS548" i="28"/>
  <c r="AT548" i="28"/>
  <c r="AU548" i="28"/>
  <c r="AV548" i="28"/>
  <c r="AW548" i="28"/>
  <c r="AX548" i="28"/>
  <c r="AY548" i="28"/>
  <c r="AZ548" i="28"/>
  <c r="BA548" i="28"/>
  <c r="BY548" i="28" s="1"/>
  <c r="CK548" i="28" s="1"/>
  <c r="DU548" i="28" s="1"/>
  <c r="FQ548" i="28" s="1"/>
  <c r="BB548" i="28"/>
  <c r="BC548" i="28"/>
  <c r="BD548" i="28"/>
  <c r="BE548" i="28"/>
  <c r="BF548" i="28"/>
  <c r="BR548" i="28" s="1"/>
  <c r="CD548" i="28" s="1"/>
  <c r="DN548" i="28" s="1"/>
  <c r="FJ548" i="28" s="1"/>
  <c r="BG548" i="28"/>
  <c r="BH548" i="28"/>
  <c r="BI548" i="28"/>
  <c r="BJ548" i="28"/>
  <c r="BK548" i="28"/>
  <c r="BL548" i="28"/>
  <c r="BM548" i="28"/>
  <c r="AP549" i="28"/>
  <c r="AQ549" i="28"/>
  <c r="AR549" i="28"/>
  <c r="BP549" i="28" s="1"/>
  <c r="CB549" i="28" s="1"/>
  <c r="CN549" i="28" s="1"/>
  <c r="AS549" i="28"/>
  <c r="AT549" i="28"/>
  <c r="AU549" i="28"/>
  <c r="AV549" i="28"/>
  <c r="AW549" i="28"/>
  <c r="AX549" i="28"/>
  <c r="AY549" i="28"/>
  <c r="AZ549" i="28"/>
  <c r="BX549" i="28" s="1"/>
  <c r="CJ549" i="28" s="1"/>
  <c r="EF549" i="28" s="1"/>
  <c r="GB549" i="28" s="1"/>
  <c r="BA549" i="28"/>
  <c r="BB549" i="28"/>
  <c r="BC549" i="28"/>
  <c r="BO549" i="28" s="1"/>
  <c r="CA549" i="28" s="1"/>
  <c r="CM549" i="28" s="1"/>
  <c r="BD549" i="28"/>
  <c r="BE549" i="28"/>
  <c r="BF549" i="28"/>
  <c r="BG549" i="28"/>
  <c r="BH549" i="28"/>
  <c r="BI549" i="28"/>
  <c r="BJ549" i="28"/>
  <c r="BK549" i="28"/>
  <c r="BL549" i="28"/>
  <c r="BM549" i="28"/>
  <c r="AP550" i="28"/>
  <c r="AQ550" i="28"/>
  <c r="AR550" i="28"/>
  <c r="BP550" i="28" s="1"/>
  <c r="AS550" i="28"/>
  <c r="AT550" i="28"/>
  <c r="AU550" i="28"/>
  <c r="AV550" i="28"/>
  <c r="AW550" i="28"/>
  <c r="AX550" i="28"/>
  <c r="AY550" i="28"/>
  <c r="AZ550" i="28"/>
  <c r="BA550" i="28"/>
  <c r="BB550" i="28"/>
  <c r="BC550" i="28"/>
  <c r="EI550" i="28" s="1"/>
  <c r="BD550" i="28"/>
  <c r="BE550" i="28"/>
  <c r="BF550" i="28"/>
  <c r="EL550" i="28" s="1"/>
  <c r="BG550" i="28"/>
  <c r="BH550" i="28"/>
  <c r="BI550" i="28"/>
  <c r="BU550" i="28" s="1"/>
  <c r="CG550" i="28" s="1"/>
  <c r="DE550" i="28" s="1"/>
  <c r="FA550" i="28" s="1"/>
  <c r="BJ550" i="28"/>
  <c r="BK550" i="28"/>
  <c r="BL550" i="28"/>
  <c r="BM550" i="28"/>
  <c r="AP551" i="28"/>
  <c r="AQ551" i="28"/>
  <c r="AR551" i="28"/>
  <c r="AS551" i="28"/>
  <c r="AT551" i="28"/>
  <c r="AU551" i="28"/>
  <c r="BS551" i="28" s="1"/>
  <c r="AV551" i="28"/>
  <c r="AW551" i="28"/>
  <c r="AX551" i="28"/>
  <c r="AY551" i="28"/>
  <c r="AZ551" i="28"/>
  <c r="BA551" i="28"/>
  <c r="BB551" i="28"/>
  <c r="BC551" i="28"/>
  <c r="BO551" i="28" s="1"/>
  <c r="CA551" i="28" s="1"/>
  <c r="BD551" i="28"/>
  <c r="BE551" i="28"/>
  <c r="BF551" i="28"/>
  <c r="BR551" i="28" s="1"/>
  <c r="CD551" i="28" s="1"/>
  <c r="BG551" i="28"/>
  <c r="BH551" i="28"/>
  <c r="BI551" i="28"/>
  <c r="EO551" i="28" s="1"/>
  <c r="BJ551" i="28"/>
  <c r="BK551" i="28"/>
  <c r="BL551" i="28"/>
  <c r="BM551" i="28"/>
  <c r="AP552" i="28"/>
  <c r="AQ552" i="28"/>
  <c r="BO552" i="28" s="1"/>
  <c r="AR552" i="28"/>
  <c r="AS552" i="28"/>
  <c r="AT552" i="28"/>
  <c r="AU552" i="28"/>
  <c r="AV552" i="28"/>
  <c r="AW552" i="28"/>
  <c r="AX552" i="28"/>
  <c r="AY552" i="28"/>
  <c r="AZ552" i="28"/>
  <c r="BA552" i="28"/>
  <c r="BB552" i="28"/>
  <c r="BC552" i="28"/>
  <c r="BD552" i="28"/>
  <c r="BE552" i="28"/>
  <c r="BF552" i="28"/>
  <c r="BG552" i="28"/>
  <c r="BS552" i="28" s="1"/>
  <c r="BH552" i="28"/>
  <c r="BI552" i="28"/>
  <c r="BJ552" i="28"/>
  <c r="BV552" i="28" s="1"/>
  <c r="CH552" i="28" s="1"/>
  <c r="CT552" i="28" s="1"/>
  <c r="BK552" i="28"/>
  <c r="BL552" i="28"/>
  <c r="BM552" i="28"/>
  <c r="AP553" i="28"/>
  <c r="AQ553" i="28"/>
  <c r="AR553" i="28"/>
  <c r="AS553" i="28"/>
  <c r="AT553" i="28"/>
  <c r="AU553" i="28"/>
  <c r="AV553" i="28"/>
  <c r="AW553" i="28"/>
  <c r="AX553" i="28"/>
  <c r="AY553" i="28"/>
  <c r="AZ553" i="28"/>
  <c r="BX553" i="28" s="1"/>
  <c r="BA553" i="28"/>
  <c r="BB553" i="28"/>
  <c r="BN553" i="28" s="1"/>
  <c r="BC553" i="28"/>
  <c r="BO553" i="28" s="1"/>
  <c r="CA553" i="28" s="1"/>
  <c r="DW553" i="28" s="1"/>
  <c r="FS553" i="28" s="1"/>
  <c r="BD553" i="28"/>
  <c r="BE553" i="28"/>
  <c r="BF553" i="28"/>
  <c r="BG553" i="28"/>
  <c r="BH553" i="28"/>
  <c r="BI553" i="28"/>
  <c r="BJ553" i="28"/>
  <c r="BK553" i="28"/>
  <c r="BL553" i="28"/>
  <c r="BM553" i="28"/>
  <c r="AP554" i="28"/>
  <c r="AQ554" i="28"/>
  <c r="AR554" i="28"/>
  <c r="BP554" i="28" s="1"/>
  <c r="EJ554" i="28" s="1"/>
  <c r="AS554" i="28"/>
  <c r="AT554" i="28"/>
  <c r="AU554" i="28"/>
  <c r="AV554" i="28"/>
  <c r="AW554" i="28"/>
  <c r="AX554" i="28"/>
  <c r="AY554" i="28"/>
  <c r="AZ554" i="28"/>
  <c r="BA554" i="28"/>
  <c r="BB554" i="28"/>
  <c r="BC554" i="28"/>
  <c r="BD554" i="28"/>
  <c r="BE554" i="28"/>
  <c r="BF554" i="28"/>
  <c r="BG554" i="28"/>
  <c r="BH554" i="28"/>
  <c r="BI554" i="28"/>
  <c r="BJ554" i="28"/>
  <c r="BV554" i="28" s="1"/>
  <c r="BK554" i="28"/>
  <c r="BL554" i="28"/>
  <c r="BM554" i="28"/>
  <c r="AP555" i="28"/>
  <c r="AQ555" i="28"/>
  <c r="AR555" i="28"/>
  <c r="AS555" i="28"/>
  <c r="AT555" i="28"/>
  <c r="AU555" i="28"/>
  <c r="BS555" i="28" s="1"/>
  <c r="AV555" i="28"/>
  <c r="AW555" i="28"/>
  <c r="AX555" i="28"/>
  <c r="AY555" i="28"/>
  <c r="AZ555" i="28"/>
  <c r="BA555" i="28"/>
  <c r="BB555" i="28"/>
  <c r="BC555" i="28"/>
  <c r="BD555" i="28"/>
  <c r="BE555" i="28"/>
  <c r="BF555" i="28"/>
  <c r="BG555" i="28"/>
  <c r="BH555" i="28"/>
  <c r="BI555" i="28"/>
  <c r="EO555" i="28" s="1"/>
  <c r="BJ555" i="28"/>
  <c r="BV555" i="28" s="1"/>
  <c r="CH555" i="28" s="1"/>
  <c r="BK555" i="28"/>
  <c r="BL555" i="28"/>
  <c r="BX555" i="28" s="1"/>
  <c r="CJ555" i="28" s="1"/>
  <c r="BM555" i="28"/>
  <c r="AP556" i="28"/>
  <c r="AQ556" i="28"/>
  <c r="AR556" i="28"/>
  <c r="BP556" i="28" s="1"/>
  <c r="AS556" i="28"/>
  <c r="AT556" i="28"/>
  <c r="AU556" i="28"/>
  <c r="AV556" i="28"/>
  <c r="AW556" i="28"/>
  <c r="AX556" i="28"/>
  <c r="AY556" i="28"/>
  <c r="AZ556" i="28"/>
  <c r="BA556" i="28"/>
  <c r="BB556" i="28"/>
  <c r="BC556" i="28"/>
  <c r="BD556" i="28"/>
  <c r="BE556" i="28"/>
  <c r="BF556" i="28"/>
  <c r="BG556" i="28"/>
  <c r="BH556" i="28"/>
  <c r="BI556" i="28"/>
  <c r="BJ556" i="28"/>
  <c r="BV556" i="28" s="1"/>
  <c r="CH556" i="28" s="1"/>
  <c r="DF556" i="28" s="1"/>
  <c r="FB556" i="28" s="1"/>
  <c r="BK556" i="28"/>
  <c r="BL556" i="28"/>
  <c r="BM556" i="28"/>
  <c r="BY556" i="28" s="1"/>
  <c r="CK556" i="28" s="1"/>
  <c r="AP557" i="28"/>
  <c r="AQ557" i="28"/>
  <c r="AR557" i="28"/>
  <c r="AS557" i="28"/>
  <c r="AT557" i="28"/>
  <c r="AU557" i="28"/>
  <c r="AV557" i="28"/>
  <c r="AW557" i="28"/>
  <c r="AX557" i="28"/>
  <c r="AY557" i="28"/>
  <c r="AZ557" i="28"/>
  <c r="BA557" i="28"/>
  <c r="BB557" i="28"/>
  <c r="BC557" i="28"/>
  <c r="EI557" i="28" s="1"/>
  <c r="BD557" i="28"/>
  <c r="BE557" i="28"/>
  <c r="BF557" i="28"/>
  <c r="BG557" i="28"/>
  <c r="BH557" i="28"/>
  <c r="BI557" i="28"/>
  <c r="EO557" i="28" s="1"/>
  <c r="BJ557" i="28"/>
  <c r="BK557" i="28"/>
  <c r="BL557" i="28"/>
  <c r="BX557" i="28" s="1"/>
  <c r="CJ557" i="28" s="1"/>
  <c r="BM557" i="28"/>
  <c r="AP558" i="28"/>
  <c r="AQ558" i="28"/>
  <c r="BO558" i="28" s="1"/>
  <c r="AR558" i="28"/>
  <c r="AS558" i="28"/>
  <c r="AT558" i="28"/>
  <c r="AU558" i="28"/>
  <c r="AV558" i="28"/>
  <c r="AW558" i="28"/>
  <c r="AX558" i="28"/>
  <c r="BV558" i="28" s="1"/>
  <c r="CH558" i="28" s="1"/>
  <c r="AY558" i="28"/>
  <c r="AZ558" i="28"/>
  <c r="BA558" i="28"/>
  <c r="BB558" i="28"/>
  <c r="BC558" i="28"/>
  <c r="BD558" i="28"/>
  <c r="BE558" i="28"/>
  <c r="BQ558" i="28" s="1"/>
  <c r="CC558" i="28" s="1"/>
  <c r="DA558" i="28" s="1"/>
  <c r="EW558" i="28" s="1"/>
  <c r="BF558" i="28"/>
  <c r="BG558" i="28"/>
  <c r="BH558" i="28"/>
  <c r="BI558" i="28"/>
  <c r="BJ558" i="28"/>
  <c r="BK558" i="28"/>
  <c r="BL558" i="28"/>
  <c r="BM558" i="28"/>
  <c r="AP559" i="28"/>
  <c r="AQ559" i="28"/>
  <c r="AR559" i="28"/>
  <c r="AS559" i="28"/>
  <c r="AT559" i="28"/>
  <c r="AU559" i="28"/>
  <c r="AV559" i="28"/>
  <c r="AW559" i="28"/>
  <c r="AX559" i="28"/>
  <c r="AY559" i="28"/>
  <c r="AZ559" i="28"/>
  <c r="BA559" i="28"/>
  <c r="BB559" i="28"/>
  <c r="BC559" i="28"/>
  <c r="BD559" i="28"/>
  <c r="BE559" i="28"/>
  <c r="BF559" i="28"/>
  <c r="BG559" i="28"/>
  <c r="BH559" i="28"/>
  <c r="BT559" i="28" s="1"/>
  <c r="CF559" i="28" s="1"/>
  <c r="DD559" i="28" s="1"/>
  <c r="EZ559" i="28" s="1"/>
  <c r="BI559" i="28"/>
  <c r="EO559" i="28" s="1"/>
  <c r="BJ559" i="28"/>
  <c r="BK559" i="28"/>
  <c r="BL559" i="28"/>
  <c r="ER559" i="28" s="1"/>
  <c r="BM559" i="28"/>
  <c r="AP560" i="28"/>
  <c r="AQ560" i="28"/>
  <c r="AR560" i="28"/>
  <c r="AS560" i="28"/>
  <c r="AT560" i="28"/>
  <c r="AU560" i="28"/>
  <c r="AV560" i="28"/>
  <c r="AW560" i="28"/>
  <c r="AX560" i="28"/>
  <c r="AY560" i="28"/>
  <c r="AZ560" i="28"/>
  <c r="BA560" i="28"/>
  <c r="BB560" i="28"/>
  <c r="BC560" i="28"/>
  <c r="EI560" i="28" s="1"/>
  <c r="BD560" i="28"/>
  <c r="BE560" i="28"/>
  <c r="BF560" i="28"/>
  <c r="BR560" i="28" s="1"/>
  <c r="CD560" i="28" s="1"/>
  <c r="DB560" i="28" s="1"/>
  <c r="EX560" i="28" s="1"/>
  <c r="BG560" i="28"/>
  <c r="BH560" i="28"/>
  <c r="BI560" i="28"/>
  <c r="BJ560" i="28"/>
  <c r="BK560" i="28"/>
  <c r="BL560" i="28"/>
  <c r="BX560" i="28" s="1"/>
  <c r="CJ560" i="28" s="1"/>
  <c r="EF560" i="28" s="1"/>
  <c r="GB560" i="28" s="1"/>
  <c r="BM560" i="28"/>
  <c r="AP561" i="28"/>
  <c r="AQ561" i="28"/>
  <c r="BO561" i="28" s="1"/>
  <c r="CA561" i="28" s="1"/>
  <c r="CM561" i="28" s="1"/>
  <c r="AR561" i="28"/>
  <c r="AS561" i="28"/>
  <c r="AT561" i="28"/>
  <c r="AU561" i="28"/>
  <c r="AV561" i="28"/>
  <c r="AW561" i="28"/>
  <c r="AX561" i="28"/>
  <c r="AY561" i="28"/>
  <c r="AZ561" i="28"/>
  <c r="BA561" i="28"/>
  <c r="BB561" i="28"/>
  <c r="BC561" i="28"/>
  <c r="BD561" i="28"/>
  <c r="BE561" i="28"/>
  <c r="BF561" i="28"/>
  <c r="BG561" i="28"/>
  <c r="BH561" i="28"/>
  <c r="BI561" i="28"/>
  <c r="BJ561" i="28"/>
  <c r="BK561" i="28"/>
  <c r="BL561" i="28"/>
  <c r="BX561" i="28" s="1"/>
  <c r="CJ561" i="28" s="1"/>
  <c r="DT561" i="28" s="1"/>
  <c r="FP561" i="28" s="1"/>
  <c r="BM561" i="28"/>
  <c r="CY561" i="28"/>
  <c r="EU561" i="28" s="1"/>
  <c r="AP562" i="28"/>
  <c r="BN562" i="28" s="1"/>
  <c r="AQ562" i="28"/>
  <c r="AR562" i="28"/>
  <c r="AS562" i="28"/>
  <c r="AT562" i="28"/>
  <c r="AU562" i="28"/>
  <c r="AV562" i="28"/>
  <c r="AW562" i="28"/>
  <c r="AX562" i="28"/>
  <c r="AY562" i="28"/>
  <c r="AZ562" i="28"/>
  <c r="BA562" i="28"/>
  <c r="BB562" i="28"/>
  <c r="BC562" i="28"/>
  <c r="BO562" i="28" s="1"/>
  <c r="CA562" i="28" s="1"/>
  <c r="BD562" i="28"/>
  <c r="BP562" i="28" s="1"/>
  <c r="CB562" i="28" s="1"/>
  <c r="DL562" i="28" s="1"/>
  <c r="FH562" i="28" s="1"/>
  <c r="BE562" i="28"/>
  <c r="BF562" i="28"/>
  <c r="EL562" i="28" s="1"/>
  <c r="BG562" i="28"/>
  <c r="BS562" i="28" s="1"/>
  <c r="CE562" i="28" s="1"/>
  <c r="BH562" i="28"/>
  <c r="BI562" i="28"/>
  <c r="EO562" i="28" s="1"/>
  <c r="BJ562" i="28"/>
  <c r="BK562" i="28"/>
  <c r="BL562" i="28"/>
  <c r="ER562" i="28" s="1"/>
  <c r="BM562" i="28"/>
  <c r="AP563" i="28"/>
  <c r="AQ563" i="28"/>
  <c r="AR563" i="28"/>
  <c r="AS563" i="28"/>
  <c r="AT563" i="28"/>
  <c r="AU563" i="28"/>
  <c r="AV563" i="28"/>
  <c r="AW563" i="28"/>
  <c r="AX563" i="28"/>
  <c r="AY563" i="28"/>
  <c r="BW563" i="28" s="1"/>
  <c r="AZ563" i="28"/>
  <c r="BA563" i="28"/>
  <c r="BB563" i="28"/>
  <c r="BN563" i="28" s="1"/>
  <c r="BZ563" i="28" s="1"/>
  <c r="CL563" i="28" s="1"/>
  <c r="BC563" i="28"/>
  <c r="BD563" i="28"/>
  <c r="BE563" i="28"/>
  <c r="BF563" i="28"/>
  <c r="BG563" i="28"/>
  <c r="BH563" i="28"/>
  <c r="BI563" i="28"/>
  <c r="BJ563" i="28"/>
  <c r="BK563" i="28"/>
  <c r="BL563" i="28"/>
  <c r="BM563" i="28"/>
  <c r="AP564" i="28"/>
  <c r="AQ564" i="28"/>
  <c r="AR564" i="28"/>
  <c r="AS564" i="28"/>
  <c r="AT564" i="28"/>
  <c r="AU564" i="28"/>
  <c r="AV564" i="28"/>
  <c r="AW564" i="28"/>
  <c r="AX564" i="28"/>
  <c r="AY564" i="28"/>
  <c r="AZ564" i="28"/>
  <c r="BA564" i="28"/>
  <c r="BB564" i="28"/>
  <c r="BC564" i="28"/>
  <c r="BD564" i="28"/>
  <c r="BE564" i="28"/>
  <c r="BF564" i="28"/>
  <c r="BG564" i="28"/>
  <c r="BH564" i="28"/>
  <c r="BI564" i="28"/>
  <c r="BU564" i="28" s="1"/>
  <c r="BJ564" i="28"/>
  <c r="BK564" i="28"/>
  <c r="BL564" i="28"/>
  <c r="BM564" i="28"/>
  <c r="AP565" i="28"/>
  <c r="AQ565" i="28"/>
  <c r="AR565" i="28"/>
  <c r="AS565" i="28"/>
  <c r="AT565" i="28"/>
  <c r="AU565" i="28"/>
  <c r="AV565" i="28"/>
  <c r="AW565" i="28"/>
  <c r="AX565" i="28"/>
  <c r="AY565" i="28"/>
  <c r="AZ565" i="28"/>
  <c r="BA565" i="28"/>
  <c r="BB565" i="28"/>
  <c r="BC565" i="28"/>
  <c r="EI565" i="28" s="1"/>
  <c r="BD565" i="28"/>
  <c r="BE565" i="28"/>
  <c r="BF565" i="28"/>
  <c r="EL565" i="28" s="1"/>
  <c r="BG565" i="28"/>
  <c r="BH565" i="28"/>
  <c r="BI565" i="28"/>
  <c r="BU565" i="28" s="1"/>
  <c r="CG565" i="28" s="1"/>
  <c r="BJ565" i="28"/>
  <c r="BK565" i="28"/>
  <c r="BL565" i="28"/>
  <c r="ER565" i="28" s="1"/>
  <c r="BM565" i="28"/>
  <c r="BY565" i="28" s="1"/>
  <c r="ES565" i="28" s="1"/>
  <c r="BX565" i="28"/>
  <c r="CJ565" i="28" s="1"/>
  <c r="EF565" i="28" s="1"/>
  <c r="GB565" i="28" s="1"/>
  <c r="AP566" i="28"/>
  <c r="AQ566" i="28"/>
  <c r="AR566" i="28"/>
  <c r="AS566" i="28"/>
  <c r="AT566" i="28"/>
  <c r="AU566" i="28"/>
  <c r="AV566" i="28"/>
  <c r="AW566" i="28"/>
  <c r="AX566" i="28"/>
  <c r="AY566" i="28"/>
  <c r="AZ566" i="28"/>
  <c r="BA566" i="28"/>
  <c r="BB566" i="28"/>
  <c r="BC566" i="28"/>
  <c r="BD566" i="28"/>
  <c r="BE566" i="28"/>
  <c r="BF566" i="28"/>
  <c r="BR566" i="28" s="1"/>
  <c r="CD566" i="28" s="1"/>
  <c r="DB566" i="28" s="1"/>
  <c r="EX566" i="28" s="1"/>
  <c r="BG566" i="28"/>
  <c r="BS566" i="28" s="1"/>
  <c r="CE566" i="28" s="1"/>
  <c r="DO566" i="28" s="1"/>
  <c r="FK566" i="28" s="1"/>
  <c r="BH566" i="28"/>
  <c r="BI566" i="28"/>
  <c r="BJ566" i="28"/>
  <c r="BK566" i="28"/>
  <c r="BL566" i="28"/>
  <c r="BX566" i="28" s="1"/>
  <c r="CJ566" i="28" s="1"/>
  <c r="BM566" i="28"/>
  <c r="EL566" i="28"/>
  <c r="AP567" i="28"/>
  <c r="AQ567" i="28"/>
  <c r="AR567" i="28"/>
  <c r="AS567" i="28"/>
  <c r="AT567" i="28"/>
  <c r="AU567" i="28"/>
  <c r="BS567" i="28" s="1"/>
  <c r="AV567" i="28"/>
  <c r="AW567" i="28"/>
  <c r="AX567" i="28"/>
  <c r="AY567" i="28"/>
  <c r="AZ567" i="28"/>
  <c r="BA567" i="28"/>
  <c r="BB567" i="28"/>
  <c r="BC567" i="28"/>
  <c r="BD567" i="28"/>
  <c r="BE567" i="28"/>
  <c r="BF567" i="28"/>
  <c r="BG567" i="28"/>
  <c r="BH567" i="28"/>
  <c r="BT567" i="28" s="1"/>
  <c r="EN567" i="28" s="1"/>
  <c r="BI567" i="28"/>
  <c r="EO567" i="28" s="1"/>
  <c r="BJ567" i="28"/>
  <c r="BK567" i="28"/>
  <c r="BL567" i="28"/>
  <c r="BM567" i="28"/>
  <c r="BY567" i="28" s="1"/>
  <c r="AP568" i="28"/>
  <c r="AQ568" i="28"/>
  <c r="AR568" i="28"/>
  <c r="AS568" i="28"/>
  <c r="AT568" i="28"/>
  <c r="AU568" i="28"/>
  <c r="AV568" i="28"/>
  <c r="AW568" i="28"/>
  <c r="AX568" i="28"/>
  <c r="AY568" i="28"/>
  <c r="AZ568" i="28"/>
  <c r="BA568" i="28"/>
  <c r="BB568" i="28"/>
  <c r="BC568" i="28"/>
  <c r="BD568" i="28"/>
  <c r="BE568" i="28"/>
  <c r="BF568" i="28"/>
  <c r="BG568" i="28"/>
  <c r="BH568" i="28"/>
  <c r="BT568" i="28" s="1"/>
  <c r="CF568" i="28" s="1"/>
  <c r="BI568" i="28"/>
  <c r="BJ568" i="28"/>
  <c r="BK568" i="28"/>
  <c r="BL568" i="28"/>
  <c r="BM568" i="28"/>
  <c r="AP569" i="28"/>
  <c r="AQ569" i="28"/>
  <c r="AR569" i="28"/>
  <c r="AS569" i="28"/>
  <c r="AT569" i="28"/>
  <c r="AU569" i="28"/>
  <c r="AV569" i="28"/>
  <c r="BT569" i="28" s="1"/>
  <c r="AW569" i="28"/>
  <c r="AX569" i="28"/>
  <c r="BV569" i="28" s="1"/>
  <c r="AY569" i="28"/>
  <c r="AZ569" i="28"/>
  <c r="BA569" i="28"/>
  <c r="BB569" i="28"/>
  <c r="BC569" i="28"/>
  <c r="BD569" i="28"/>
  <c r="BE569" i="28"/>
  <c r="BF569" i="28"/>
  <c r="BG569" i="28"/>
  <c r="BH569" i="28"/>
  <c r="BI569" i="28"/>
  <c r="BJ569" i="28"/>
  <c r="BK569" i="28"/>
  <c r="BL569" i="28"/>
  <c r="BX569" i="28" s="1"/>
  <c r="CJ569" i="28" s="1"/>
  <c r="DH569" i="28" s="1"/>
  <c r="FD569" i="28" s="1"/>
  <c r="BM569" i="28"/>
  <c r="AP570" i="28"/>
  <c r="AQ570" i="28"/>
  <c r="AR570" i="28"/>
  <c r="AS570" i="28"/>
  <c r="AT570" i="28"/>
  <c r="AU570" i="28"/>
  <c r="AV570" i="28"/>
  <c r="AW570" i="28"/>
  <c r="AX570" i="28"/>
  <c r="AY570" i="28"/>
  <c r="AZ570" i="28"/>
  <c r="BA570" i="28"/>
  <c r="BB570" i="28"/>
  <c r="BC570" i="28"/>
  <c r="EI570" i="28" s="1"/>
  <c r="BD570" i="28"/>
  <c r="BE570" i="28"/>
  <c r="BF570" i="28"/>
  <c r="EL570" i="28" s="1"/>
  <c r="BG570" i="28"/>
  <c r="BH570" i="28"/>
  <c r="BI570" i="28"/>
  <c r="BJ570" i="28"/>
  <c r="BK570" i="28"/>
  <c r="BL570" i="28"/>
  <c r="BX570" i="28" s="1"/>
  <c r="CJ570" i="28" s="1"/>
  <c r="BM570" i="28"/>
  <c r="BO570" i="28"/>
  <c r="CA570" i="28" s="1"/>
  <c r="DK570" i="28" s="1"/>
  <c r="FG570" i="28" s="1"/>
  <c r="ER570" i="28"/>
  <c r="AP571" i="28"/>
  <c r="AQ571" i="28"/>
  <c r="AR571" i="28"/>
  <c r="AS571" i="28"/>
  <c r="BQ571" i="28" s="1"/>
  <c r="AT571" i="28"/>
  <c r="AU571" i="28"/>
  <c r="BS571" i="28" s="1"/>
  <c r="AV571" i="28"/>
  <c r="AW571" i="28"/>
  <c r="AX571" i="28"/>
  <c r="AY571" i="28"/>
  <c r="AZ571" i="28"/>
  <c r="BA571" i="28"/>
  <c r="BB571" i="28"/>
  <c r="BC571" i="28"/>
  <c r="BD571" i="28"/>
  <c r="BP571" i="28" s="1"/>
  <c r="BE571" i="28"/>
  <c r="BF571" i="28"/>
  <c r="BR571" i="28" s="1"/>
  <c r="CD571" i="28" s="1"/>
  <c r="DN571" i="28" s="1"/>
  <c r="FJ571" i="28" s="1"/>
  <c r="BG571" i="28"/>
  <c r="BH571" i="28"/>
  <c r="BI571" i="28"/>
  <c r="EO571" i="28" s="1"/>
  <c r="BJ571" i="28"/>
  <c r="BK571" i="28"/>
  <c r="BL571" i="28"/>
  <c r="BX571" i="28" s="1"/>
  <c r="CJ571" i="28" s="1"/>
  <c r="BM571" i="28"/>
  <c r="BU571" i="28"/>
  <c r="CG571" i="28" s="1"/>
  <c r="DE571" i="28" s="1"/>
  <c r="FA571" i="28" s="1"/>
  <c r="AP572" i="28"/>
  <c r="BN572" i="28" s="1"/>
  <c r="AQ572" i="28"/>
  <c r="AR572" i="28"/>
  <c r="AS572" i="28"/>
  <c r="AT572" i="28"/>
  <c r="AU572" i="28"/>
  <c r="AV572" i="28"/>
  <c r="AW572" i="28"/>
  <c r="AX572" i="28"/>
  <c r="AY572" i="28"/>
  <c r="AZ572" i="28"/>
  <c r="BA572" i="28"/>
  <c r="BB572" i="28"/>
  <c r="BC572" i="28"/>
  <c r="BD572" i="28"/>
  <c r="BE572" i="28"/>
  <c r="BF572" i="28"/>
  <c r="BG572" i="28"/>
  <c r="BS572" i="28" s="1"/>
  <c r="CE572" i="28" s="1"/>
  <c r="DO572" i="28" s="1"/>
  <c r="FK572" i="28" s="1"/>
  <c r="BH572" i="28"/>
  <c r="BI572" i="28"/>
  <c r="BJ572" i="28"/>
  <c r="BK572" i="28"/>
  <c r="BL572" i="28"/>
  <c r="BX572" i="28" s="1"/>
  <c r="CJ572" i="28" s="1"/>
  <c r="EF572" i="28" s="1"/>
  <c r="GB572" i="28" s="1"/>
  <c r="BM572" i="28"/>
  <c r="AP573" i="28"/>
  <c r="AQ573" i="28"/>
  <c r="AR573" i="28"/>
  <c r="AS573" i="28"/>
  <c r="AT573" i="28"/>
  <c r="AU573" i="28"/>
  <c r="AV573" i="28"/>
  <c r="AW573" i="28"/>
  <c r="AX573" i="28"/>
  <c r="AY573" i="28"/>
  <c r="AZ573" i="28"/>
  <c r="BA573" i="28"/>
  <c r="BB573" i="28"/>
  <c r="BC573" i="28"/>
  <c r="BD573" i="28"/>
  <c r="BE573" i="28"/>
  <c r="BF573" i="28"/>
  <c r="BG573" i="28"/>
  <c r="BH573" i="28"/>
  <c r="BI573" i="28"/>
  <c r="BJ573" i="28"/>
  <c r="BK573" i="28"/>
  <c r="BL573" i="28"/>
  <c r="BM573" i="28"/>
  <c r="AP574" i="28"/>
  <c r="AQ574" i="28"/>
  <c r="AR574" i="28"/>
  <c r="BP574" i="28" s="1"/>
  <c r="CB574" i="28" s="1"/>
  <c r="CZ574" i="28" s="1"/>
  <c r="EV574" i="28" s="1"/>
  <c r="AS574" i="28"/>
  <c r="AT574" i="28"/>
  <c r="AU574" i="28"/>
  <c r="AV574" i="28"/>
  <c r="BT574" i="28" s="1"/>
  <c r="AW574" i="28"/>
  <c r="AX574" i="28"/>
  <c r="AY574" i="28"/>
  <c r="AZ574" i="28"/>
  <c r="BA574" i="28"/>
  <c r="BB574" i="28"/>
  <c r="BC574" i="28"/>
  <c r="BD574" i="28"/>
  <c r="BE574" i="28"/>
  <c r="BF574" i="28"/>
  <c r="BG574" i="28"/>
  <c r="BH574" i="28"/>
  <c r="BI574" i="28"/>
  <c r="BJ574" i="28"/>
  <c r="BK574" i="28"/>
  <c r="BL574" i="28"/>
  <c r="BM574" i="28"/>
  <c r="AP575" i="28"/>
  <c r="AQ575" i="28"/>
  <c r="AR575" i="28"/>
  <c r="AS575" i="28"/>
  <c r="AT575" i="28"/>
  <c r="AU575" i="28"/>
  <c r="AV575" i="28"/>
  <c r="AW575" i="28"/>
  <c r="AX575" i="28"/>
  <c r="AY575" i="28"/>
  <c r="AZ575" i="28"/>
  <c r="BA575" i="28"/>
  <c r="BB575" i="28"/>
  <c r="BC575" i="28"/>
  <c r="BO575" i="28" s="1"/>
  <c r="CA575" i="28" s="1"/>
  <c r="BD575" i="28"/>
  <c r="BE575" i="28"/>
  <c r="BF575" i="28"/>
  <c r="BR575" i="28" s="1"/>
  <c r="CD575" i="28" s="1"/>
  <c r="CP575" i="28" s="1"/>
  <c r="BG575" i="28"/>
  <c r="BH575" i="28"/>
  <c r="BI575" i="28"/>
  <c r="BJ575" i="28"/>
  <c r="BK575" i="28"/>
  <c r="BL575" i="28"/>
  <c r="BX575" i="28" s="1"/>
  <c r="CJ575" i="28" s="1"/>
  <c r="CV575" i="28" s="1"/>
  <c r="BM575" i="28"/>
  <c r="EL575" i="28"/>
  <c r="AP576" i="28"/>
  <c r="AQ576" i="28"/>
  <c r="AR576" i="28"/>
  <c r="AS576" i="28"/>
  <c r="BQ576" i="28" s="1"/>
  <c r="AT576" i="28"/>
  <c r="AU576" i="28"/>
  <c r="AV576" i="28"/>
  <c r="AW576" i="28"/>
  <c r="AX576" i="28"/>
  <c r="AY576" i="28"/>
  <c r="AZ576" i="28"/>
  <c r="BA576" i="28"/>
  <c r="BB576" i="28"/>
  <c r="BC576" i="28"/>
  <c r="BO576" i="28" s="1"/>
  <c r="BD576" i="28"/>
  <c r="BE576" i="28"/>
  <c r="BF576" i="28"/>
  <c r="BG576" i="28"/>
  <c r="BH576" i="28"/>
  <c r="BI576" i="28"/>
  <c r="BJ576" i="28"/>
  <c r="BK576" i="28"/>
  <c r="BL576" i="28"/>
  <c r="BX576" i="28" s="1"/>
  <c r="CJ576" i="28" s="1"/>
  <c r="BM576" i="28"/>
  <c r="AP577" i="28"/>
  <c r="AQ577" i="28"/>
  <c r="AR577" i="28"/>
  <c r="AS577" i="28"/>
  <c r="AT577" i="28"/>
  <c r="AU577" i="28"/>
  <c r="AV577" i="28"/>
  <c r="AW577" i="28"/>
  <c r="AX577" i="28"/>
  <c r="AY577" i="28"/>
  <c r="AZ577" i="28"/>
  <c r="BA577" i="28"/>
  <c r="BB577" i="28"/>
  <c r="BC577" i="28"/>
  <c r="EI577" i="28" s="1"/>
  <c r="BD577" i="28"/>
  <c r="BP577" i="28" s="1"/>
  <c r="CB577" i="28" s="1"/>
  <c r="BE577" i="28"/>
  <c r="BF577" i="28"/>
  <c r="BG577" i="28"/>
  <c r="BH577" i="28"/>
  <c r="BI577" i="28"/>
  <c r="EO577" i="28" s="1"/>
  <c r="BJ577" i="28"/>
  <c r="BK577" i="28"/>
  <c r="BL577" i="28"/>
  <c r="BM577" i="28"/>
  <c r="BS577" i="28"/>
  <c r="CE577" i="28"/>
  <c r="DC577" i="28" s="1"/>
  <c r="EY577" i="28" s="1"/>
  <c r="AP578" i="28"/>
  <c r="AQ578" i="28"/>
  <c r="AR578" i="28"/>
  <c r="AS578" i="28"/>
  <c r="AT578" i="28"/>
  <c r="AU578" i="28"/>
  <c r="BS578" i="28" s="1"/>
  <c r="AV578" i="28"/>
  <c r="AW578" i="28"/>
  <c r="AX578" i="28"/>
  <c r="AY578" i="28"/>
  <c r="BW578" i="28" s="1"/>
  <c r="EQ578" i="28" s="1"/>
  <c r="AZ578" i="28"/>
  <c r="BA578" i="28"/>
  <c r="BB578" i="28"/>
  <c r="BC578" i="28"/>
  <c r="BD578" i="28"/>
  <c r="BE578" i="28"/>
  <c r="BF578" i="28"/>
  <c r="BG578" i="28"/>
  <c r="BH578" i="28"/>
  <c r="BI578" i="28"/>
  <c r="BJ578" i="28"/>
  <c r="BK578" i="28"/>
  <c r="BL578" i="28"/>
  <c r="BM578" i="28"/>
  <c r="AP579" i="28"/>
  <c r="AQ579" i="28"/>
  <c r="AR579" i="28"/>
  <c r="AS579" i="28"/>
  <c r="AT579" i="28"/>
  <c r="AU579" i="28"/>
  <c r="AV579" i="28"/>
  <c r="AW579" i="28"/>
  <c r="AX579" i="28"/>
  <c r="AY579" i="28"/>
  <c r="AZ579" i="28"/>
  <c r="BA579" i="28"/>
  <c r="BB579" i="28"/>
  <c r="BC579" i="28"/>
  <c r="EI579" i="28" s="1"/>
  <c r="BD579" i="28"/>
  <c r="BE579" i="28"/>
  <c r="BF579" i="28"/>
  <c r="BR579" i="28" s="1"/>
  <c r="CD579" i="28" s="1"/>
  <c r="BG579" i="28"/>
  <c r="BH579" i="28"/>
  <c r="BI579" i="28"/>
  <c r="BJ579" i="28"/>
  <c r="BK579" i="28"/>
  <c r="BL579" i="28"/>
  <c r="BM579" i="28"/>
  <c r="BX579" i="28"/>
  <c r="CJ579" i="28" s="1"/>
  <c r="ER579" i="28"/>
  <c r="AP580" i="28"/>
  <c r="AQ580" i="28"/>
  <c r="AR580" i="28"/>
  <c r="AS580" i="28"/>
  <c r="AT580" i="28"/>
  <c r="AU580" i="28"/>
  <c r="AV580" i="28"/>
  <c r="AW580" i="28"/>
  <c r="AX580" i="28"/>
  <c r="AY580" i="28"/>
  <c r="AZ580" i="28"/>
  <c r="BA580" i="28"/>
  <c r="BB580" i="28"/>
  <c r="BC580" i="28"/>
  <c r="EI580" i="28" s="1"/>
  <c r="BD580" i="28"/>
  <c r="BE580" i="28"/>
  <c r="BF580" i="28"/>
  <c r="BG580" i="28"/>
  <c r="BH580" i="28"/>
  <c r="BI580" i="28"/>
  <c r="EO580" i="28" s="1"/>
  <c r="BJ580" i="28"/>
  <c r="BK580" i="28"/>
  <c r="BL580" i="28"/>
  <c r="BM580" i="28"/>
  <c r="BV580" i="28"/>
  <c r="CH580" i="28" s="1"/>
  <c r="AP581" i="28"/>
  <c r="AQ581" i="28"/>
  <c r="AR581" i="28"/>
  <c r="AS581" i="28"/>
  <c r="AT581" i="28"/>
  <c r="AU581" i="28"/>
  <c r="AV581" i="28"/>
  <c r="AW581" i="28"/>
  <c r="AX581" i="28"/>
  <c r="AY581" i="28"/>
  <c r="AZ581" i="28"/>
  <c r="BA581" i="28"/>
  <c r="BY581" i="28" s="1"/>
  <c r="BB581" i="28"/>
  <c r="BC581" i="28"/>
  <c r="BD581" i="28"/>
  <c r="BE581" i="28"/>
  <c r="BQ581" i="28" s="1"/>
  <c r="BF581" i="28"/>
  <c r="BG581" i="28"/>
  <c r="BH581" i="28"/>
  <c r="BI581" i="28"/>
  <c r="EO581" i="28" s="1"/>
  <c r="BJ581" i="28"/>
  <c r="BK581" i="28"/>
  <c r="BL581" i="28"/>
  <c r="BX581" i="28" s="1"/>
  <c r="CJ581" i="28" s="1"/>
  <c r="DH581" i="28" s="1"/>
  <c r="FD581" i="28" s="1"/>
  <c r="BM581" i="28"/>
  <c r="CV581" i="28"/>
  <c r="AP582" i="28"/>
  <c r="AQ582" i="28"/>
  <c r="AR582" i="28"/>
  <c r="AS582" i="28"/>
  <c r="AT582" i="28"/>
  <c r="AU582" i="28"/>
  <c r="AV582" i="28"/>
  <c r="AW582" i="28"/>
  <c r="AX582" i="28"/>
  <c r="AY582" i="28"/>
  <c r="AZ582" i="28"/>
  <c r="BA582" i="28"/>
  <c r="BB582" i="28"/>
  <c r="BC582" i="28"/>
  <c r="BD582" i="28"/>
  <c r="BE582" i="28"/>
  <c r="BF582" i="28"/>
  <c r="BG582" i="28"/>
  <c r="BH582" i="28"/>
  <c r="BI582" i="28"/>
  <c r="BJ582" i="28"/>
  <c r="BK582" i="28"/>
  <c r="BL582" i="28"/>
  <c r="BM582" i="28"/>
  <c r="BQ582" i="28"/>
  <c r="AP583" i="28"/>
  <c r="AQ583" i="28"/>
  <c r="AR583" i="28"/>
  <c r="AS583" i="28"/>
  <c r="AT583" i="28"/>
  <c r="BR583" i="28" s="1"/>
  <c r="AU583" i="28"/>
  <c r="AV583" i="28"/>
  <c r="AW583" i="28"/>
  <c r="AX583" i="28"/>
  <c r="AY583" i="28"/>
  <c r="AZ583" i="28"/>
  <c r="BA583" i="28"/>
  <c r="BB583" i="28"/>
  <c r="BC583" i="28"/>
  <c r="BD583" i="28"/>
  <c r="BE583" i="28"/>
  <c r="BF583" i="28"/>
  <c r="BG583" i="28"/>
  <c r="BH583" i="28"/>
  <c r="BI583" i="28"/>
  <c r="BJ583" i="28"/>
  <c r="BK583" i="28"/>
  <c r="BL583" i="28"/>
  <c r="BM583" i="28"/>
  <c r="AP584" i="28"/>
  <c r="AQ584" i="28"/>
  <c r="AR584" i="28"/>
  <c r="AS584" i="28"/>
  <c r="AT584" i="28"/>
  <c r="AU584" i="28"/>
  <c r="AV584" i="28"/>
  <c r="AW584" i="28"/>
  <c r="AX584" i="28"/>
  <c r="BV584" i="28" s="1"/>
  <c r="AY584" i="28"/>
  <c r="AZ584" i="28"/>
  <c r="BA584" i="28"/>
  <c r="BB584" i="28"/>
  <c r="BC584" i="28"/>
  <c r="BD584" i="28"/>
  <c r="BE584" i="28"/>
  <c r="BF584" i="28"/>
  <c r="BG584" i="28"/>
  <c r="BH584" i="28"/>
  <c r="BI584" i="28"/>
  <c r="BJ584" i="28"/>
  <c r="BK584" i="28"/>
  <c r="BW584" i="28" s="1"/>
  <c r="CI584" i="28" s="1"/>
  <c r="BL584" i="28"/>
  <c r="BM584" i="28"/>
  <c r="AP585" i="28"/>
  <c r="AQ585" i="28"/>
  <c r="AR585" i="28"/>
  <c r="AS585" i="28"/>
  <c r="AT585" i="28"/>
  <c r="AU585" i="28"/>
  <c r="AV585" i="28"/>
  <c r="AW585" i="28"/>
  <c r="AX585" i="28"/>
  <c r="AY585" i="28"/>
  <c r="AZ585" i="28"/>
  <c r="BA585" i="28"/>
  <c r="BB585" i="28"/>
  <c r="BC585" i="28"/>
  <c r="BD585" i="28"/>
  <c r="BE585" i="28"/>
  <c r="BF585" i="28"/>
  <c r="BG585" i="28"/>
  <c r="BH585" i="28"/>
  <c r="BI585" i="28"/>
  <c r="BJ585" i="28"/>
  <c r="BK585" i="28"/>
  <c r="BL585" i="28"/>
  <c r="BX585" i="28" s="1"/>
  <c r="CJ585" i="28" s="1"/>
  <c r="BM585" i="28"/>
  <c r="AP586" i="28"/>
  <c r="AQ586" i="28"/>
  <c r="AR586" i="28"/>
  <c r="AS586" i="28"/>
  <c r="AT586" i="28"/>
  <c r="AU586" i="28"/>
  <c r="AV586" i="28"/>
  <c r="AW586" i="28"/>
  <c r="AX586" i="28"/>
  <c r="AY586" i="28"/>
  <c r="AZ586" i="28"/>
  <c r="BA586" i="28"/>
  <c r="BB586" i="28"/>
  <c r="BC586" i="28"/>
  <c r="BD586" i="28"/>
  <c r="BP586" i="28" s="1"/>
  <c r="CB586" i="28" s="1"/>
  <c r="BE586" i="28"/>
  <c r="BF586" i="28"/>
  <c r="BG586" i="28"/>
  <c r="BH586" i="28"/>
  <c r="BT586" i="28" s="1"/>
  <c r="CF586" i="28" s="1"/>
  <c r="CR586" i="28" s="1"/>
  <c r="BI586" i="28"/>
  <c r="BJ586" i="28"/>
  <c r="BV586" i="28" s="1"/>
  <c r="BK586" i="28"/>
  <c r="BL586" i="28"/>
  <c r="BM586" i="28"/>
  <c r="BY586" i="28"/>
  <c r="AP587" i="28"/>
  <c r="AQ587" i="28"/>
  <c r="AR587" i="28"/>
  <c r="AS587" i="28"/>
  <c r="AT587" i="28"/>
  <c r="AU587" i="28"/>
  <c r="AV587" i="28"/>
  <c r="AW587" i="28"/>
  <c r="AX587" i="28"/>
  <c r="AY587" i="28"/>
  <c r="AZ587" i="28"/>
  <c r="BA587" i="28"/>
  <c r="BB587" i="28"/>
  <c r="BC587" i="28"/>
  <c r="EI587" i="28" s="1"/>
  <c r="BD587" i="28"/>
  <c r="BE587" i="28"/>
  <c r="BF587" i="28"/>
  <c r="BG587" i="28"/>
  <c r="BH587" i="28"/>
  <c r="BI587" i="28"/>
  <c r="BU587" i="28" s="1"/>
  <c r="CG587" i="28" s="1"/>
  <c r="BJ587" i="28"/>
  <c r="BK587" i="28"/>
  <c r="BL587" i="28"/>
  <c r="BX587" i="28" s="1"/>
  <c r="CJ587" i="28" s="1"/>
  <c r="BM587" i="28"/>
  <c r="AP588" i="28"/>
  <c r="AQ588" i="28"/>
  <c r="AR588" i="28"/>
  <c r="AS588" i="28"/>
  <c r="AT588" i="28"/>
  <c r="AU588" i="28"/>
  <c r="AV588" i="28"/>
  <c r="BT588" i="28" s="1"/>
  <c r="CF588" i="28" s="1"/>
  <c r="AW588" i="28"/>
  <c r="AX588" i="28"/>
  <c r="AY588" i="28"/>
  <c r="AZ588" i="28"/>
  <c r="BA588" i="28"/>
  <c r="BB588" i="28"/>
  <c r="BC588" i="28"/>
  <c r="BD588" i="28"/>
  <c r="BE588" i="28"/>
  <c r="BF588" i="28"/>
  <c r="BR588" i="28" s="1"/>
  <c r="CD588" i="28" s="1"/>
  <c r="BG588" i="28"/>
  <c r="BH588" i="28"/>
  <c r="BI588" i="28"/>
  <c r="BJ588" i="28"/>
  <c r="BK588" i="28"/>
  <c r="BL588" i="28"/>
  <c r="ER588" i="28" s="1"/>
  <c r="BM588" i="28"/>
  <c r="BU588" i="28"/>
  <c r="CG588" i="28" s="1"/>
  <c r="DQ588" i="28" s="1"/>
  <c r="FM588" i="28" s="1"/>
  <c r="CS588" i="28"/>
  <c r="EO588" i="28"/>
  <c r="AP589" i="28"/>
  <c r="AQ589" i="28"/>
  <c r="AR589" i="28"/>
  <c r="AS589" i="28"/>
  <c r="AT589" i="28"/>
  <c r="AU589" i="28"/>
  <c r="AV589" i="28"/>
  <c r="AW589" i="28"/>
  <c r="AX589" i="28"/>
  <c r="AY589" i="28"/>
  <c r="AZ589" i="28"/>
  <c r="BA589" i="28"/>
  <c r="BB589" i="28"/>
  <c r="BC589" i="28"/>
  <c r="BO589" i="28" s="1"/>
  <c r="CA589" i="28" s="1"/>
  <c r="BD589" i="28"/>
  <c r="BE589" i="28"/>
  <c r="BF589" i="28"/>
  <c r="BG589" i="28"/>
  <c r="BH589" i="28"/>
  <c r="BT589" i="28" s="1"/>
  <c r="CF589" i="28" s="1"/>
  <c r="BI589" i="28"/>
  <c r="BJ589" i="28"/>
  <c r="BK589" i="28"/>
  <c r="BL589" i="28"/>
  <c r="BM589" i="28"/>
  <c r="AP590" i="28"/>
  <c r="AQ590" i="28"/>
  <c r="AR590" i="28"/>
  <c r="AS590" i="28"/>
  <c r="AT590" i="28"/>
  <c r="AU590" i="28"/>
  <c r="AV590" i="28"/>
  <c r="AW590" i="28"/>
  <c r="AX590" i="28"/>
  <c r="AY590" i="28"/>
  <c r="AZ590" i="28"/>
  <c r="BA590" i="28"/>
  <c r="BB590" i="28"/>
  <c r="BC590" i="28"/>
  <c r="BO590" i="28" s="1"/>
  <c r="CA590" i="28" s="1"/>
  <c r="CY590" i="28" s="1"/>
  <c r="EU590" i="28" s="1"/>
  <c r="BD590" i="28"/>
  <c r="BE590" i="28"/>
  <c r="BF590" i="28"/>
  <c r="BR590" i="28" s="1"/>
  <c r="CD590" i="28" s="1"/>
  <c r="BG590" i="28"/>
  <c r="BS590" i="28" s="1"/>
  <c r="EM590" i="28" s="1"/>
  <c r="BH590" i="28"/>
  <c r="BI590" i="28"/>
  <c r="BJ590" i="28"/>
  <c r="BK590" i="28"/>
  <c r="BL590" i="28"/>
  <c r="BX590" i="28" s="1"/>
  <c r="CJ590" i="28" s="1"/>
  <c r="BM590" i="28"/>
  <c r="AP591" i="28"/>
  <c r="AQ591" i="28"/>
  <c r="AR591" i="28"/>
  <c r="AS591" i="28"/>
  <c r="AT591" i="28"/>
  <c r="AU591" i="28"/>
  <c r="BS591" i="28" s="1"/>
  <c r="AV591" i="28"/>
  <c r="BT591" i="28" s="1"/>
  <c r="AW591" i="28"/>
  <c r="AX591" i="28"/>
  <c r="AY591" i="28"/>
  <c r="AZ591" i="28"/>
  <c r="BA591" i="28"/>
  <c r="BB591" i="28"/>
  <c r="BC591" i="28"/>
  <c r="BO591" i="28" s="1"/>
  <c r="CA591" i="28" s="1"/>
  <c r="BD591" i="28"/>
  <c r="BP591" i="28" s="1"/>
  <c r="CB591" i="28" s="1"/>
  <c r="CN591" i="28" s="1"/>
  <c r="BE591" i="28"/>
  <c r="BF591" i="28"/>
  <c r="BG591" i="28"/>
  <c r="BH591" i="28"/>
  <c r="BI591" i="28"/>
  <c r="EO591" i="28" s="1"/>
  <c r="BJ591" i="28"/>
  <c r="BK591" i="28"/>
  <c r="BL591" i="28"/>
  <c r="ER591" i="28" s="1"/>
  <c r="BM591" i="28"/>
  <c r="AP592" i="28"/>
  <c r="AQ592" i="28"/>
  <c r="AR592" i="28"/>
  <c r="AS592" i="28"/>
  <c r="AT592" i="28"/>
  <c r="AU592" i="28"/>
  <c r="AV592" i="28"/>
  <c r="AW592" i="28"/>
  <c r="AX592" i="28"/>
  <c r="AY592" i="28"/>
  <c r="AZ592" i="28"/>
  <c r="BA592" i="28"/>
  <c r="BB592" i="28"/>
  <c r="BC592" i="28"/>
  <c r="EI592" i="28" s="1"/>
  <c r="BD592" i="28"/>
  <c r="BE592" i="28"/>
  <c r="BF592" i="28"/>
  <c r="BG592" i="28"/>
  <c r="BH592" i="28"/>
  <c r="BI592" i="28"/>
  <c r="BU592" i="28" s="1"/>
  <c r="CG592" i="28" s="1"/>
  <c r="BJ592" i="28"/>
  <c r="BK592" i="28"/>
  <c r="BL592" i="28"/>
  <c r="BM592" i="28"/>
  <c r="EO592" i="28"/>
  <c r="AP593" i="28"/>
  <c r="AQ593" i="28"/>
  <c r="AR593" i="28"/>
  <c r="AS593" i="28"/>
  <c r="AT593" i="28"/>
  <c r="AU593" i="28"/>
  <c r="AV593" i="28"/>
  <c r="AW593" i="28"/>
  <c r="AX593" i="28"/>
  <c r="AY593" i="28"/>
  <c r="AZ593" i="28"/>
  <c r="BA593" i="28"/>
  <c r="BY593" i="28" s="1"/>
  <c r="BB593" i="28"/>
  <c r="BN593" i="28" s="1"/>
  <c r="BZ593" i="28" s="1"/>
  <c r="BC593" i="28"/>
  <c r="BD593" i="28"/>
  <c r="BE593" i="28"/>
  <c r="BF593" i="28"/>
  <c r="EL593" i="28" s="1"/>
  <c r="BG593" i="28"/>
  <c r="BH593" i="28"/>
  <c r="BI593" i="28"/>
  <c r="BU593" i="28" s="1"/>
  <c r="CG593" i="28" s="1"/>
  <c r="BJ593" i="28"/>
  <c r="BK593" i="28"/>
  <c r="BL593" i="28"/>
  <c r="ER593" i="28" s="1"/>
  <c r="BM593" i="28"/>
  <c r="BR593" i="28"/>
  <c r="CD593" i="28" s="1"/>
  <c r="AP594" i="28"/>
  <c r="AQ594" i="28"/>
  <c r="AR594" i="28"/>
  <c r="BP594" i="28" s="1"/>
  <c r="CB594" i="28" s="1"/>
  <c r="CZ594" i="28" s="1"/>
  <c r="AS594" i="28"/>
  <c r="AT594" i="28"/>
  <c r="AU594" i="28"/>
  <c r="AV594" i="28"/>
  <c r="AW594" i="28"/>
  <c r="AX594" i="28"/>
  <c r="AY594" i="28"/>
  <c r="AZ594" i="28"/>
  <c r="BA594" i="28"/>
  <c r="BB594" i="28"/>
  <c r="BC594" i="28"/>
  <c r="BO594" i="28" s="1"/>
  <c r="CA594" i="28" s="1"/>
  <c r="CM594" i="28" s="1"/>
  <c r="BD594" i="28"/>
  <c r="BE594" i="28"/>
  <c r="BF594" i="28"/>
  <c r="BG594" i="28"/>
  <c r="BH594" i="28"/>
  <c r="BI594" i="28"/>
  <c r="BJ594" i="28"/>
  <c r="BK594" i="28"/>
  <c r="BL594" i="28"/>
  <c r="BX594" i="28" s="1"/>
  <c r="CJ594" i="28" s="1"/>
  <c r="BM594" i="28"/>
  <c r="AP595" i="28"/>
  <c r="AQ595" i="28"/>
  <c r="AR595" i="28"/>
  <c r="AS595" i="28"/>
  <c r="BQ595" i="28" s="1"/>
  <c r="CC595" i="28" s="1"/>
  <c r="AT595" i="28"/>
  <c r="AU595" i="28"/>
  <c r="AV595" i="28"/>
  <c r="AW595" i="28"/>
  <c r="AX595" i="28"/>
  <c r="AY595" i="28"/>
  <c r="AZ595" i="28"/>
  <c r="BA595" i="28"/>
  <c r="BB595" i="28"/>
  <c r="BC595" i="28"/>
  <c r="BD595" i="28"/>
  <c r="BE595" i="28"/>
  <c r="BF595" i="28"/>
  <c r="BG595" i="28"/>
  <c r="BH595" i="28"/>
  <c r="BI595" i="28"/>
  <c r="BJ595" i="28"/>
  <c r="BK595" i="28"/>
  <c r="BL595" i="28"/>
  <c r="BM595" i="28"/>
  <c r="AP596" i="28"/>
  <c r="AQ596" i="28"/>
  <c r="AR596" i="28"/>
  <c r="AS596" i="28"/>
  <c r="BQ596" i="28" s="1"/>
  <c r="CC596" i="28" s="1"/>
  <c r="AT596" i="28"/>
  <c r="AU596" i="28"/>
  <c r="AV596" i="28"/>
  <c r="AW596" i="28"/>
  <c r="AX596" i="28"/>
  <c r="AY596" i="28"/>
  <c r="AZ596" i="28"/>
  <c r="BA596" i="28"/>
  <c r="BB596" i="28"/>
  <c r="BC596" i="28"/>
  <c r="BD596" i="28"/>
  <c r="BP596" i="28" s="1"/>
  <c r="CB596" i="28" s="1"/>
  <c r="BE596" i="28"/>
  <c r="BF596" i="28"/>
  <c r="BG596" i="28"/>
  <c r="BH596" i="28"/>
  <c r="BI596" i="28"/>
  <c r="BJ596" i="28"/>
  <c r="BK596" i="28"/>
  <c r="BL596" i="28"/>
  <c r="BM596" i="28"/>
  <c r="BV596" i="28"/>
  <c r="EP596" i="28" s="1"/>
  <c r="BW596" i="28"/>
  <c r="AP597" i="28"/>
  <c r="AQ597" i="28"/>
  <c r="AR597" i="28"/>
  <c r="AS597" i="28"/>
  <c r="BQ597" i="28" s="1"/>
  <c r="CC597" i="28" s="1"/>
  <c r="AT597" i="28"/>
  <c r="AU597" i="28"/>
  <c r="BS597" i="28" s="1"/>
  <c r="AV597" i="28"/>
  <c r="AW597" i="28"/>
  <c r="AX597" i="28"/>
  <c r="AY597" i="28"/>
  <c r="AZ597" i="28"/>
  <c r="BA597" i="28"/>
  <c r="BB597" i="28"/>
  <c r="BC597" i="28"/>
  <c r="EI597" i="28" s="1"/>
  <c r="BD597" i="28"/>
  <c r="BE597" i="28"/>
  <c r="BF597" i="28"/>
  <c r="BG597" i="28"/>
  <c r="BH597" i="28"/>
  <c r="BI597" i="28"/>
  <c r="BJ597" i="28"/>
  <c r="BK597" i="28"/>
  <c r="BL597" i="28"/>
  <c r="BM597" i="28"/>
  <c r="BY597" i="28" s="1"/>
  <c r="CK597" i="28" s="1"/>
  <c r="BW597" i="28"/>
  <c r="CI597" i="28" s="1"/>
  <c r="AP598" i="28"/>
  <c r="AQ598" i="28"/>
  <c r="AR598" i="28"/>
  <c r="AS598" i="28"/>
  <c r="AT598" i="28"/>
  <c r="AU598" i="28"/>
  <c r="AV598" i="28"/>
  <c r="AW598" i="28"/>
  <c r="AX598" i="28"/>
  <c r="AY598" i="28"/>
  <c r="AZ598" i="28"/>
  <c r="BA598" i="28"/>
  <c r="BB598" i="28"/>
  <c r="BC598" i="28"/>
  <c r="BD598" i="28"/>
  <c r="BE598" i="28"/>
  <c r="BF598" i="28"/>
  <c r="BR598" i="28" s="1"/>
  <c r="CD598" i="28" s="1"/>
  <c r="CP598" i="28" s="1"/>
  <c r="BG598" i="28"/>
  <c r="BH598" i="28"/>
  <c r="BI598" i="28"/>
  <c r="BJ598" i="28"/>
  <c r="BK598" i="28"/>
  <c r="BL598" i="28"/>
  <c r="BM598" i="28"/>
  <c r="BY598" i="28" s="1"/>
  <c r="CK598" i="28" s="1"/>
  <c r="AP599" i="28"/>
  <c r="AQ599" i="28"/>
  <c r="AR599" i="28"/>
  <c r="AS599" i="28"/>
  <c r="AT599" i="28"/>
  <c r="AU599" i="28"/>
  <c r="AV599" i="28"/>
  <c r="AW599" i="28"/>
  <c r="AX599" i="28"/>
  <c r="AY599" i="28"/>
  <c r="BW599" i="28" s="1"/>
  <c r="CI599" i="28" s="1"/>
  <c r="CU599" i="28" s="1"/>
  <c r="AZ599" i="28"/>
  <c r="BA599" i="28"/>
  <c r="BB599" i="28"/>
  <c r="BC599" i="28"/>
  <c r="BD599" i="28"/>
  <c r="BE599" i="28"/>
  <c r="BF599" i="28"/>
  <c r="BR599" i="28" s="1"/>
  <c r="CD599" i="28" s="1"/>
  <c r="DZ599" i="28" s="1"/>
  <c r="FV599" i="28" s="1"/>
  <c r="BG599" i="28"/>
  <c r="BH599" i="28"/>
  <c r="BI599" i="28"/>
  <c r="BU599" i="28" s="1"/>
  <c r="CG599" i="28" s="1"/>
  <c r="DE599" i="28" s="1"/>
  <c r="FA599" i="28" s="1"/>
  <c r="BJ599" i="28"/>
  <c r="BK599" i="28"/>
  <c r="BL599" i="28"/>
  <c r="BX599" i="28" s="1"/>
  <c r="CJ599" i="28" s="1"/>
  <c r="DT599" i="28" s="1"/>
  <c r="FP599" i="28" s="1"/>
  <c r="BM599" i="28"/>
  <c r="AP600" i="28"/>
  <c r="AQ600" i="28"/>
  <c r="AR600" i="28"/>
  <c r="AS600" i="28"/>
  <c r="AT600" i="28"/>
  <c r="AU600" i="28"/>
  <c r="AV600" i="28"/>
  <c r="AW600" i="28"/>
  <c r="AX600" i="28"/>
  <c r="AY600" i="28"/>
  <c r="AZ600" i="28"/>
  <c r="BA600" i="28"/>
  <c r="BB600" i="28"/>
  <c r="BC600" i="28"/>
  <c r="BD600" i="28"/>
  <c r="BE600" i="28"/>
  <c r="BF600" i="28"/>
  <c r="BG600" i="28"/>
  <c r="BH600" i="28"/>
  <c r="BI600" i="28"/>
  <c r="BJ600" i="28"/>
  <c r="BK600" i="28"/>
  <c r="BL600" i="28"/>
  <c r="BM600" i="28"/>
  <c r="AP601" i="28"/>
  <c r="AQ601" i="28"/>
  <c r="AR601" i="28"/>
  <c r="AS601" i="28"/>
  <c r="AT601" i="28"/>
  <c r="AU601" i="28"/>
  <c r="AV601" i="28"/>
  <c r="AW601" i="28"/>
  <c r="AX601" i="28"/>
  <c r="BV601" i="28" s="1"/>
  <c r="CH601" i="28" s="1"/>
  <c r="ED601" i="28" s="1"/>
  <c r="FZ601" i="28" s="1"/>
  <c r="AY601" i="28"/>
  <c r="AZ601" i="28"/>
  <c r="BA601" i="28"/>
  <c r="BB601" i="28"/>
  <c r="BC601" i="28"/>
  <c r="BD601" i="28"/>
  <c r="BE601" i="28"/>
  <c r="BF601" i="28"/>
  <c r="BG601" i="28"/>
  <c r="BH601" i="28"/>
  <c r="BI601" i="28"/>
  <c r="BJ601" i="28"/>
  <c r="BK601" i="28"/>
  <c r="BL601" i="28"/>
  <c r="BM601" i="28"/>
  <c r="AP602" i="28"/>
  <c r="AQ602" i="28"/>
  <c r="AR602" i="28"/>
  <c r="BP602" i="28" s="1"/>
  <c r="CB602" i="28" s="1"/>
  <c r="CZ602" i="28" s="1"/>
  <c r="AS602" i="28"/>
  <c r="AT602" i="28"/>
  <c r="AU602" i="28"/>
  <c r="AV602" i="28"/>
  <c r="AW602" i="28"/>
  <c r="AX602" i="28"/>
  <c r="AY602" i="28"/>
  <c r="AZ602" i="28"/>
  <c r="BA602" i="28"/>
  <c r="BB602" i="28"/>
  <c r="BN602" i="28" s="1"/>
  <c r="BZ602" i="28" s="1"/>
  <c r="BC602" i="28"/>
  <c r="BD602" i="28"/>
  <c r="BE602" i="28"/>
  <c r="BF602" i="28"/>
  <c r="BG602" i="28"/>
  <c r="BH602" i="28"/>
  <c r="BI602" i="28"/>
  <c r="BU602" i="28" s="1"/>
  <c r="CG602" i="28" s="1"/>
  <c r="EC602" i="28" s="1"/>
  <c r="FY602" i="28" s="1"/>
  <c r="BJ602" i="28"/>
  <c r="BK602" i="28"/>
  <c r="BL602" i="28"/>
  <c r="BM602" i="28"/>
  <c r="AP603" i="28"/>
  <c r="AQ603" i="28"/>
  <c r="AR603" i="28"/>
  <c r="AS603" i="28"/>
  <c r="AT603" i="28"/>
  <c r="AU603" i="28"/>
  <c r="BS603" i="28" s="1"/>
  <c r="CE603" i="28" s="1"/>
  <c r="AV603" i="28"/>
  <c r="AW603" i="28"/>
  <c r="AX603" i="28"/>
  <c r="AY603" i="28"/>
  <c r="AZ603" i="28"/>
  <c r="BA603" i="28"/>
  <c r="BB603" i="28"/>
  <c r="BC603" i="28"/>
  <c r="BD603" i="28"/>
  <c r="BP603" i="28" s="1"/>
  <c r="CB603" i="28" s="1"/>
  <c r="BE603" i="28"/>
  <c r="BQ603" i="28" s="1"/>
  <c r="BF603" i="28"/>
  <c r="BG603" i="28"/>
  <c r="BH603" i="28"/>
  <c r="BI603" i="28"/>
  <c r="EO603" i="28" s="1"/>
  <c r="BJ603" i="28"/>
  <c r="BK603" i="28"/>
  <c r="BL603" i="28"/>
  <c r="BX603" i="28" s="1"/>
  <c r="CJ603" i="28" s="1"/>
  <c r="BM603" i="28"/>
  <c r="AP604" i="28"/>
  <c r="AQ604" i="28"/>
  <c r="AR604" i="28"/>
  <c r="AS604" i="28"/>
  <c r="AT604" i="28"/>
  <c r="AU604" i="28"/>
  <c r="AV604" i="28"/>
  <c r="AW604" i="28"/>
  <c r="AX604" i="28"/>
  <c r="AY604" i="28"/>
  <c r="AZ604" i="28"/>
  <c r="BA604" i="28"/>
  <c r="BB604" i="28"/>
  <c r="BC604" i="28"/>
  <c r="BO604" i="28" s="1"/>
  <c r="CA604" i="28" s="1"/>
  <c r="BD604" i="28"/>
  <c r="BE604" i="28"/>
  <c r="BF604" i="28"/>
  <c r="EL604" i="28" s="1"/>
  <c r="BG604" i="28"/>
  <c r="BH604" i="28"/>
  <c r="BT604" i="28" s="1"/>
  <c r="CF604" i="28" s="1"/>
  <c r="BI604" i="28"/>
  <c r="BU604" i="28" s="1"/>
  <c r="CG604" i="28" s="1"/>
  <c r="BJ604" i="28"/>
  <c r="BK604" i="28"/>
  <c r="BL604" i="28"/>
  <c r="BX604" i="28" s="1"/>
  <c r="CJ604" i="28" s="1"/>
  <c r="CV604" i="28" s="1"/>
  <c r="BM604" i="28"/>
  <c r="AP605" i="28"/>
  <c r="AQ605" i="28"/>
  <c r="AR605" i="28"/>
  <c r="AS605" i="28"/>
  <c r="AT605" i="28"/>
  <c r="AU605" i="28"/>
  <c r="AV605" i="28"/>
  <c r="AW605" i="28"/>
  <c r="AX605" i="28"/>
  <c r="AY605" i="28"/>
  <c r="AZ605" i="28"/>
  <c r="BA605" i="28"/>
  <c r="BB605" i="28"/>
  <c r="BC605" i="28"/>
  <c r="BD605" i="28"/>
  <c r="BE605" i="28"/>
  <c r="BQ605" i="28" s="1"/>
  <c r="BF605" i="28"/>
  <c r="BG605" i="28"/>
  <c r="BH605" i="28"/>
  <c r="BI605" i="28"/>
  <c r="BJ605" i="28"/>
  <c r="BK605" i="28"/>
  <c r="BL605" i="28"/>
  <c r="BM605" i="28"/>
  <c r="AP606" i="28"/>
  <c r="AQ606" i="28"/>
  <c r="AR606" i="28"/>
  <c r="AS606" i="28"/>
  <c r="AT606" i="28"/>
  <c r="AU606" i="28"/>
  <c r="AV606" i="28"/>
  <c r="AW606" i="28"/>
  <c r="AX606" i="28"/>
  <c r="AY606" i="28"/>
  <c r="AZ606" i="28"/>
  <c r="BA606" i="28"/>
  <c r="BB606" i="28"/>
  <c r="BC606" i="28"/>
  <c r="BO606" i="28" s="1"/>
  <c r="CA606" i="28" s="1"/>
  <c r="DW606" i="28" s="1"/>
  <c r="FS606" i="28" s="1"/>
  <c r="BD606" i="28"/>
  <c r="BE606" i="28"/>
  <c r="BF606" i="28"/>
  <c r="BG606" i="28"/>
  <c r="BH606" i="28"/>
  <c r="BI606" i="28"/>
  <c r="BU606" i="28" s="1"/>
  <c r="CG606" i="28" s="1"/>
  <c r="EC606" i="28" s="1"/>
  <c r="FY606" i="28" s="1"/>
  <c r="BJ606" i="28"/>
  <c r="BK606" i="28"/>
  <c r="BL606" i="28"/>
  <c r="BX606" i="28" s="1"/>
  <c r="CJ606" i="28" s="1"/>
  <c r="DT606" i="28" s="1"/>
  <c r="FP606" i="28" s="1"/>
  <c r="BM606" i="28"/>
  <c r="AP607" i="28"/>
  <c r="AQ607" i="28"/>
  <c r="AR607" i="28"/>
  <c r="AS607" i="28"/>
  <c r="AT607" i="28"/>
  <c r="AU607" i="28"/>
  <c r="AV607" i="28"/>
  <c r="AW607" i="28"/>
  <c r="AX607" i="28"/>
  <c r="AY607" i="28"/>
  <c r="AZ607" i="28"/>
  <c r="BA607" i="28"/>
  <c r="BB607" i="28"/>
  <c r="BC607" i="28"/>
  <c r="BD607" i="28"/>
  <c r="BE607" i="28"/>
  <c r="BF607" i="28"/>
  <c r="BG607" i="28"/>
  <c r="BH607" i="28"/>
  <c r="BI607" i="28"/>
  <c r="BJ607" i="28"/>
  <c r="BK607" i="28"/>
  <c r="BL607" i="28"/>
  <c r="BM607" i="28"/>
  <c r="BX607" i="28"/>
  <c r="AP608" i="28"/>
  <c r="AQ608" i="28"/>
  <c r="AR608" i="28"/>
  <c r="AS608" i="28"/>
  <c r="AT608" i="28"/>
  <c r="AU608" i="28"/>
  <c r="AV608" i="28"/>
  <c r="AW608" i="28"/>
  <c r="AX608" i="28"/>
  <c r="AY608" i="28"/>
  <c r="AZ608" i="28"/>
  <c r="BA608" i="28"/>
  <c r="BB608" i="28"/>
  <c r="BC608" i="28"/>
  <c r="BD608" i="28"/>
  <c r="BE608" i="28"/>
  <c r="BF608" i="28"/>
  <c r="BG608" i="28"/>
  <c r="BS608" i="28" s="1"/>
  <c r="EM608" i="28" s="1"/>
  <c r="BH608" i="28"/>
  <c r="BI608" i="28"/>
  <c r="BJ608" i="28"/>
  <c r="BK608" i="28"/>
  <c r="BL608" i="28"/>
  <c r="BX608" i="28" s="1"/>
  <c r="CJ608" i="28" s="1"/>
  <c r="CV608" i="28" s="1"/>
  <c r="BM608" i="28"/>
  <c r="ER608" i="28"/>
  <c r="AP609" i="28"/>
  <c r="AQ609" i="28"/>
  <c r="AR609" i="28"/>
  <c r="BP609" i="28" s="1"/>
  <c r="AS609" i="28"/>
  <c r="AT609" i="28"/>
  <c r="AU609" i="28"/>
  <c r="AV609" i="28"/>
  <c r="AW609" i="28"/>
  <c r="AX609" i="28"/>
  <c r="AY609" i="28"/>
  <c r="AZ609" i="28"/>
  <c r="BA609" i="28"/>
  <c r="BB609" i="28"/>
  <c r="BC609" i="28"/>
  <c r="BO609" i="28" s="1"/>
  <c r="CA609" i="28" s="1"/>
  <c r="BD609" i="28"/>
  <c r="BE609" i="28"/>
  <c r="BF609" i="28"/>
  <c r="BR609" i="28" s="1"/>
  <c r="CD609" i="28" s="1"/>
  <c r="BG609" i="28"/>
  <c r="BS609" i="28" s="1"/>
  <c r="CE609" i="28" s="1"/>
  <c r="DC609" i="28" s="1"/>
  <c r="EY609" i="28" s="1"/>
  <c r="BH609" i="28"/>
  <c r="BI609" i="28"/>
  <c r="BJ609" i="28"/>
  <c r="BK609" i="28"/>
  <c r="BL609" i="28"/>
  <c r="ER609" i="28" s="1"/>
  <c r="BM609" i="28"/>
  <c r="BX609" i="28"/>
  <c r="CJ609" i="28" s="1"/>
  <c r="AP610" i="28"/>
  <c r="AQ610" i="28"/>
  <c r="AR610" i="28"/>
  <c r="AS610" i="28"/>
  <c r="AT610" i="28"/>
  <c r="AU610" i="28"/>
  <c r="AV610" i="28"/>
  <c r="AW610" i="28"/>
  <c r="AX610" i="28"/>
  <c r="AY610" i="28"/>
  <c r="AZ610" i="28"/>
  <c r="BA610" i="28"/>
  <c r="BB610" i="28"/>
  <c r="BC610" i="28"/>
  <c r="BD610" i="28"/>
  <c r="BE610" i="28"/>
  <c r="BF610" i="28"/>
  <c r="BG610" i="28"/>
  <c r="BH610" i="28"/>
  <c r="BI610" i="28"/>
  <c r="BJ610" i="28"/>
  <c r="BK610" i="28"/>
  <c r="BL610" i="28"/>
  <c r="BM610" i="28"/>
  <c r="AP611" i="28"/>
  <c r="AQ611" i="28"/>
  <c r="AR611" i="28"/>
  <c r="AS611" i="28"/>
  <c r="AT611" i="28"/>
  <c r="AU611" i="28"/>
  <c r="AV611" i="28"/>
  <c r="AW611" i="28"/>
  <c r="AX611" i="28"/>
  <c r="AY611" i="28"/>
  <c r="AZ611" i="28"/>
  <c r="BA611" i="28"/>
  <c r="BB611" i="28"/>
  <c r="BC611" i="28"/>
  <c r="BO611" i="28" s="1"/>
  <c r="CA611" i="28" s="1"/>
  <c r="DK611" i="28" s="1"/>
  <c r="FG611" i="28" s="1"/>
  <c r="BD611" i="28"/>
  <c r="BE611" i="28"/>
  <c r="BF611" i="28"/>
  <c r="EL611" i="28" s="1"/>
  <c r="BG611" i="28"/>
  <c r="BH611" i="28"/>
  <c r="BI611" i="28"/>
  <c r="EO611" i="28" s="1"/>
  <c r="BJ611" i="28"/>
  <c r="BK611" i="28"/>
  <c r="BL611" i="28"/>
  <c r="BM611" i="28"/>
  <c r="BR611" i="28"/>
  <c r="CD611" i="28" s="1"/>
  <c r="DB611" i="28" s="1"/>
  <c r="EX611" i="28" s="1"/>
  <c r="AP612" i="28"/>
  <c r="AQ612" i="28"/>
  <c r="AR612" i="28"/>
  <c r="AS612" i="28"/>
  <c r="AT612" i="28"/>
  <c r="AU612" i="28"/>
  <c r="AV612" i="28"/>
  <c r="AW612" i="28"/>
  <c r="AX612" i="28"/>
  <c r="BV612" i="28" s="1"/>
  <c r="EP612" i="28" s="1"/>
  <c r="AY612" i="28"/>
  <c r="BW612" i="28" s="1"/>
  <c r="CI612" i="28" s="1"/>
  <c r="DS612" i="28" s="1"/>
  <c r="FO612" i="28" s="1"/>
  <c r="AZ612" i="28"/>
  <c r="BA612" i="28"/>
  <c r="BB612" i="28"/>
  <c r="BC612" i="28"/>
  <c r="BD612" i="28"/>
  <c r="BP612" i="28" s="1"/>
  <c r="BE612" i="28"/>
  <c r="BF612" i="28"/>
  <c r="BG612" i="28"/>
  <c r="BH612" i="28"/>
  <c r="BI612" i="28"/>
  <c r="BJ612" i="28"/>
  <c r="BK612" i="28"/>
  <c r="BL612" i="28"/>
  <c r="BM612" i="28"/>
  <c r="AP613" i="28"/>
  <c r="AQ613" i="28"/>
  <c r="AR613" i="28"/>
  <c r="AS613" i="28"/>
  <c r="AT613" i="28"/>
  <c r="AU613" i="28"/>
  <c r="AV613" i="28"/>
  <c r="AW613" i="28"/>
  <c r="AX613" i="28"/>
  <c r="AY613" i="28"/>
  <c r="AZ613" i="28"/>
  <c r="BX613" i="28" s="1"/>
  <c r="BA613" i="28"/>
  <c r="BY613" i="28" s="1"/>
  <c r="CK613" i="28" s="1"/>
  <c r="BB613" i="28"/>
  <c r="BC613" i="28"/>
  <c r="BD613" i="28"/>
  <c r="BE613" i="28"/>
  <c r="BF613" i="28"/>
  <c r="BG613" i="28"/>
  <c r="BH613" i="28"/>
  <c r="BI613" i="28"/>
  <c r="BJ613" i="28"/>
  <c r="BK613" i="28"/>
  <c r="BL613" i="28"/>
  <c r="BM613" i="28"/>
  <c r="AP614" i="28"/>
  <c r="AQ614" i="28"/>
  <c r="AR614" i="28"/>
  <c r="AS614" i="28"/>
  <c r="AT614" i="28"/>
  <c r="AU614" i="28"/>
  <c r="AV614" i="28"/>
  <c r="AW614" i="28"/>
  <c r="AX614" i="28"/>
  <c r="AY614" i="28"/>
  <c r="AZ614" i="28"/>
  <c r="BA614" i="28"/>
  <c r="BB614" i="28"/>
  <c r="BC614" i="28"/>
  <c r="BD614" i="28"/>
  <c r="BE614" i="28"/>
  <c r="BF614" i="28"/>
  <c r="BG614" i="28"/>
  <c r="BS614" i="28" s="1"/>
  <c r="BH614" i="28"/>
  <c r="BI614" i="28"/>
  <c r="BJ614" i="28"/>
  <c r="BK614" i="28"/>
  <c r="BL614" i="28"/>
  <c r="BM614" i="28"/>
  <c r="AP615" i="28"/>
  <c r="AQ615" i="28"/>
  <c r="AR615" i="28"/>
  <c r="AS615" i="28"/>
  <c r="AT615" i="28"/>
  <c r="AU615" i="28"/>
  <c r="AV615" i="28"/>
  <c r="AW615" i="28"/>
  <c r="AX615" i="28"/>
  <c r="AY615" i="28"/>
  <c r="AZ615" i="28"/>
  <c r="BA615" i="28"/>
  <c r="BB615" i="28"/>
  <c r="BC615" i="28"/>
  <c r="BO615" i="28" s="1"/>
  <c r="CA615" i="28" s="1"/>
  <c r="BD615" i="28"/>
  <c r="BE615" i="28"/>
  <c r="BF615" i="28"/>
  <c r="EL615" i="28" s="1"/>
  <c r="BG615" i="28"/>
  <c r="BH615" i="28"/>
  <c r="BI615" i="28"/>
  <c r="BU615" i="28" s="1"/>
  <c r="CG615" i="28" s="1"/>
  <c r="BJ615" i="28"/>
  <c r="BK615" i="28"/>
  <c r="BW615" i="28" s="1"/>
  <c r="CI615" i="28" s="1"/>
  <c r="CU615" i="28" s="1"/>
  <c r="BL615" i="28"/>
  <c r="ER615" i="28" s="1"/>
  <c r="BM615" i="28"/>
  <c r="EO615" i="28"/>
  <c r="AP616" i="28"/>
  <c r="AQ616" i="28"/>
  <c r="AR616" i="28"/>
  <c r="BP616" i="28" s="1"/>
  <c r="EJ616" i="28" s="1"/>
  <c r="AS616" i="28"/>
  <c r="AT616" i="28"/>
  <c r="AU616" i="28"/>
  <c r="AV616" i="28"/>
  <c r="AW616" i="28"/>
  <c r="AX616" i="28"/>
  <c r="AY616" i="28"/>
  <c r="AZ616" i="28"/>
  <c r="BA616" i="28"/>
  <c r="BB616" i="28"/>
  <c r="BC616" i="28"/>
  <c r="EI616" i="28" s="1"/>
  <c r="BD616" i="28"/>
  <c r="BE616" i="28"/>
  <c r="BF616" i="28"/>
  <c r="EL616" i="28" s="1"/>
  <c r="BG616" i="28"/>
  <c r="BH616" i="28"/>
  <c r="BI616" i="28"/>
  <c r="BJ616" i="28"/>
  <c r="BK616" i="28"/>
  <c r="BL616" i="28"/>
  <c r="BM616" i="28"/>
  <c r="AP617" i="28"/>
  <c r="AQ617" i="28"/>
  <c r="AR617" i="28"/>
  <c r="AS617" i="28"/>
  <c r="AT617" i="28"/>
  <c r="AU617" i="28"/>
  <c r="AV617" i="28"/>
  <c r="AW617" i="28"/>
  <c r="AX617" i="28"/>
  <c r="AY617" i="28"/>
  <c r="AZ617" i="28"/>
  <c r="BA617" i="28"/>
  <c r="BB617" i="28"/>
  <c r="BC617" i="28"/>
  <c r="BD617" i="28"/>
  <c r="BE617" i="28"/>
  <c r="BQ617" i="28" s="1"/>
  <c r="BF617" i="28"/>
  <c r="EL617" i="28" s="1"/>
  <c r="BG617" i="28"/>
  <c r="BH617" i="28"/>
  <c r="BI617" i="28"/>
  <c r="BJ617" i="28"/>
  <c r="BK617" i="28"/>
  <c r="BL617" i="28"/>
  <c r="BX617" i="28" s="1"/>
  <c r="CJ617" i="28" s="1"/>
  <c r="BM617" i="28"/>
  <c r="AP618" i="28"/>
  <c r="AQ618" i="28"/>
  <c r="AR618" i="28"/>
  <c r="AS618" i="28"/>
  <c r="AT618" i="28"/>
  <c r="AU618" i="28"/>
  <c r="AV618" i="28"/>
  <c r="AW618" i="28"/>
  <c r="AX618" i="28"/>
  <c r="BV618" i="28" s="1"/>
  <c r="CH618" i="28" s="1"/>
  <c r="AY618" i="28"/>
  <c r="AZ618" i="28"/>
  <c r="BA618" i="28"/>
  <c r="BB618" i="28"/>
  <c r="BC618" i="28"/>
  <c r="EI618" i="28" s="1"/>
  <c r="BD618" i="28"/>
  <c r="BE618" i="28"/>
  <c r="BF618" i="28"/>
  <c r="BR618" i="28" s="1"/>
  <c r="CD618" i="28" s="1"/>
  <c r="CP618" i="28" s="1"/>
  <c r="BG618" i="28"/>
  <c r="BH618" i="28"/>
  <c r="BI618" i="28"/>
  <c r="BU618" i="28" s="1"/>
  <c r="CG618" i="28" s="1"/>
  <c r="BJ618" i="28"/>
  <c r="BK618" i="28"/>
  <c r="BL618" i="28"/>
  <c r="ER618" i="28" s="1"/>
  <c r="BM618" i="28"/>
  <c r="DN618" i="28"/>
  <c r="FJ618" i="28" s="1"/>
  <c r="AP619" i="28"/>
  <c r="AQ619" i="28"/>
  <c r="AR619" i="28"/>
  <c r="AS619" i="28"/>
  <c r="AT619" i="28"/>
  <c r="AU619" i="28"/>
  <c r="AV619" i="28"/>
  <c r="AW619" i="28"/>
  <c r="AX619" i="28"/>
  <c r="AY619" i="28"/>
  <c r="AZ619" i="28"/>
  <c r="BA619" i="28"/>
  <c r="BY619" i="28" s="1"/>
  <c r="BB619" i="28"/>
  <c r="BC619" i="28"/>
  <c r="EI619" i="28" s="1"/>
  <c r="BD619" i="28"/>
  <c r="BE619" i="28"/>
  <c r="BF619" i="28"/>
  <c r="EL619" i="28" s="1"/>
  <c r="BG619" i="28"/>
  <c r="BH619" i="28"/>
  <c r="BI619" i="28"/>
  <c r="EO619" i="28" s="1"/>
  <c r="BJ619" i="28"/>
  <c r="BK619" i="28"/>
  <c r="BL619" i="28"/>
  <c r="BM619" i="28"/>
  <c r="BR619" i="28"/>
  <c r="CD619" i="28" s="1"/>
  <c r="CP619" i="28" s="1"/>
  <c r="BU619" i="28"/>
  <c r="CG619" i="28" s="1"/>
  <c r="EC619" i="28" s="1"/>
  <c r="FY619" i="28" s="1"/>
  <c r="AP620" i="28"/>
  <c r="BN620" i="28" s="1"/>
  <c r="AQ620" i="28"/>
  <c r="AR620" i="28"/>
  <c r="AS620" i="28"/>
  <c r="AT620" i="28"/>
  <c r="AU620" i="28"/>
  <c r="AV620" i="28"/>
  <c r="AW620" i="28"/>
  <c r="AX620" i="28"/>
  <c r="AY620" i="28"/>
  <c r="AZ620" i="28"/>
  <c r="BA620" i="28"/>
  <c r="BY620" i="28" s="1"/>
  <c r="BB620" i="28"/>
  <c r="BC620" i="28"/>
  <c r="BD620" i="28"/>
  <c r="BP620" i="28" s="1"/>
  <c r="CB620" i="28" s="1"/>
  <c r="DL620" i="28" s="1"/>
  <c r="FH620" i="28" s="1"/>
  <c r="BE620" i="28"/>
  <c r="BF620" i="28"/>
  <c r="BG620" i="28"/>
  <c r="BH620" i="28"/>
  <c r="BI620" i="28"/>
  <c r="BJ620" i="28"/>
  <c r="BK620" i="28"/>
  <c r="BL620" i="28"/>
  <c r="BM620" i="28"/>
  <c r="AP621" i="28"/>
  <c r="AQ621" i="28"/>
  <c r="BO621" i="28" s="1"/>
  <c r="AR621" i="28"/>
  <c r="AS621" i="28"/>
  <c r="AT621" i="28"/>
  <c r="AU621" i="28"/>
  <c r="AV621" i="28"/>
  <c r="AW621" i="28"/>
  <c r="AX621" i="28"/>
  <c r="BV621" i="28" s="1"/>
  <c r="CH621" i="28" s="1"/>
  <c r="AY621" i="28"/>
  <c r="AZ621" i="28"/>
  <c r="BA621" i="28"/>
  <c r="BB621" i="28"/>
  <c r="BC621" i="28"/>
  <c r="BD621" i="28"/>
  <c r="BE621" i="28"/>
  <c r="BF621" i="28"/>
  <c r="BG621" i="28"/>
  <c r="BH621" i="28"/>
  <c r="BI621" i="28"/>
  <c r="BJ621" i="28"/>
  <c r="BK621" i="28"/>
  <c r="BL621" i="28"/>
  <c r="BM621" i="28"/>
  <c r="AP622" i="28"/>
  <c r="AQ622" i="28"/>
  <c r="AR622" i="28"/>
  <c r="AS622" i="28"/>
  <c r="AT622" i="28"/>
  <c r="AU622" i="28"/>
  <c r="BS622" i="28" s="1"/>
  <c r="AV622" i="28"/>
  <c r="AW622" i="28"/>
  <c r="AX622" i="28"/>
  <c r="AY622" i="28"/>
  <c r="AZ622" i="28"/>
  <c r="BA622" i="28"/>
  <c r="BB622" i="28"/>
  <c r="BC622" i="28"/>
  <c r="EI622" i="28" s="1"/>
  <c r="BD622" i="28"/>
  <c r="BP622" i="28" s="1"/>
  <c r="CB622" i="28" s="1"/>
  <c r="CZ622" i="28" s="1"/>
  <c r="BE622" i="28"/>
  <c r="BF622" i="28"/>
  <c r="BG622" i="28"/>
  <c r="BH622" i="28"/>
  <c r="BT622" i="28" s="1"/>
  <c r="BI622" i="28"/>
  <c r="BU622" i="28" s="1"/>
  <c r="CG622" i="28" s="1"/>
  <c r="DE622" i="28" s="1"/>
  <c r="FA622" i="28" s="1"/>
  <c r="BJ622" i="28"/>
  <c r="BK622" i="28"/>
  <c r="BL622" i="28"/>
  <c r="ER622" i="28" s="1"/>
  <c r="BM622" i="28"/>
  <c r="BR622" i="28"/>
  <c r="CD622" i="28" s="1"/>
  <c r="EL622" i="28"/>
  <c r="AP623" i="28"/>
  <c r="AQ623" i="28"/>
  <c r="AR623" i="28"/>
  <c r="AS623" i="28"/>
  <c r="AT623" i="28"/>
  <c r="AU623" i="28"/>
  <c r="AV623" i="28"/>
  <c r="AW623" i="28"/>
  <c r="AX623" i="28"/>
  <c r="AY623" i="28"/>
  <c r="AZ623" i="28"/>
  <c r="BA623" i="28"/>
  <c r="BB623" i="28"/>
  <c r="BC623" i="28"/>
  <c r="BO623" i="28" s="1"/>
  <c r="CA623" i="28" s="1"/>
  <c r="BD623" i="28"/>
  <c r="BE623" i="28"/>
  <c r="BF623" i="28"/>
  <c r="BR623" i="28" s="1"/>
  <c r="CD623" i="28" s="1"/>
  <c r="BG623" i="28"/>
  <c r="BH623" i="28"/>
  <c r="BI623" i="28"/>
  <c r="BJ623" i="28"/>
  <c r="BK623" i="28"/>
  <c r="BL623" i="28"/>
  <c r="ER623" i="28" s="1"/>
  <c r="BM623" i="28"/>
  <c r="DZ623" i="28"/>
  <c r="FV623" i="28" s="1"/>
  <c r="EL623" i="28"/>
  <c r="AP624" i="28"/>
  <c r="AQ624" i="28"/>
  <c r="AR624" i="28"/>
  <c r="AS624" i="28"/>
  <c r="AT624" i="28"/>
  <c r="AU624" i="28"/>
  <c r="AV624" i="28"/>
  <c r="AW624" i="28"/>
  <c r="AX624" i="28"/>
  <c r="AY624" i="28"/>
  <c r="AZ624" i="28"/>
  <c r="BA624" i="28"/>
  <c r="BB624" i="28"/>
  <c r="BC624" i="28"/>
  <c r="EI624" i="28" s="1"/>
  <c r="BD624" i="28"/>
  <c r="BE624" i="28"/>
  <c r="BF624" i="28"/>
  <c r="EL624" i="28" s="1"/>
  <c r="BG624" i="28"/>
  <c r="BH624" i="28"/>
  <c r="BI624" i="28"/>
  <c r="EO624" i="28" s="1"/>
  <c r="BJ624" i="28"/>
  <c r="BK624" i="28"/>
  <c r="BL624" i="28"/>
  <c r="BM624" i="28"/>
  <c r="AP625" i="28"/>
  <c r="AQ625" i="28"/>
  <c r="AR625" i="28"/>
  <c r="AS625" i="28"/>
  <c r="AT625" i="28"/>
  <c r="AU625" i="28"/>
  <c r="AV625" i="28"/>
  <c r="AW625" i="28"/>
  <c r="AX625" i="28"/>
  <c r="AY625" i="28"/>
  <c r="AZ625" i="28"/>
  <c r="BA625" i="28"/>
  <c r="BB625" i="28"/>
  <c r="BC625" i="28"/>
  <c r="BO625" i="28" s="1"/>
  <c r="CA625" i="28" s="1"/>
  <c r="BD625" i="28"/>
  <c r="BE625" i="28"/>
  <c r="BQ625" i="28" s="1"/>
  <c r="CC625" i="28" s="1"/>
  <c r="CO625" i="28" s="1"/>
  <c r="BF625" i="28"/>
  <c r="BR625" i="28" s="1"/>
  <c r="CD625" i="28" s="1"/>
  <c r="DB625" i="28" s="1"/>
  <c r="EX625" i="28" s="1"/>
  <c r="BG625" i="28"/>
  <c r="BH625" i="28"/>
  <c r="BI625" i="28"/>
  <c r="BJ625" i="28"/>
  <c r="BK625" i="28"/>
  <c r="BL625" i="28"/>
  <c r="BM625" i="28"/>
  <c r="DY625" i="28"/>
  <c r="FU625" i="28" s="1"/>
  <c r="AP626" i="28"/>
  <c r="AQ626" i="28"/>
  <c r="AR626" i="28"/>
  <c r="AS626" i="28"/>
  <c r="AT626" i="28"/>
  <c r="AU626" i="28"/>
  <c r="AV626" i="28"/>
  <c r="AW626" i="28"/>
  <c r="AX626" i="28"/>
  <c r="AY626" i="28"/>
  <c r="AZ626" i="28"/>
  <c r="BA626" i="28"/>
  <c r="BB626" i="28"/>
  <c r="BC626" i="28"/>
  <c r="BD626" i="28"/>
  <c r="BE626" i="28"/>
  <c r="BF626" i="28"/>
  <c r="BR626" i="28" s="1"/>
  <c r="CD626" i="28" s="1"/>
  <c r="DZ626" i="28" s="1"/>
  <c r="FV626" i="28" s="1"/>
  <c r="BG626" i="28"/>
  <c r="BH626" i="28"/>
  <c r="BI626" i="28"/>
  <c r="BU626" i="28" s="1"/>
  <c r="CG626" i="28" s="1"/>
  <c r="DE626" i="28" s="1"/>
  <c r="FA626" i="28" s="1"/>
  <c r="BJ626" i="28"/>
  <c r="BK626" i="28"/>
  <c r="BL626" i="28"/>
  <c r="ER626" i="28" s="1"/>
  <c r="BM626" i="28"/>
  <c r="BT626" i="28"/>
  <c r="AP627" i="28"/>
  <c r="AQ627" i="28"/>
  <c r="AR627" i="28"/>
  <c r="AS627" i="28"/>
  <c r="AT627" i="28"/>
  <c r="AU627" i="28"/>
  <c r="AV627" i="28"/>
  <c r="AW627" i="28"/>
  <c r="AX627" i="28"/>
  <c r="AY627" i="28"/>
  <c r="AZ627" i="28"/>
  <c r="BA627" i="28"/>
  <c r="BB627" i="28"/>
  <c r="BC627" i="28"/>
  <c r="BD627" i="28"/>
  <c r="BE627" i="28"/>
  <c r="BF627" i="28"/>
  <c r="BG627" i="28"/>
  <c r="BH627" i="28"/>
  <c r="BI627" i="28"/>
  <c r="BU627" i="28" s="1"/>
  <c r="CG627" i="28" s="1"/>
  <c r="BJ627" i="28"/>
  <c r="BK627" i="28"/>
  <c r="BL627" i="28"/>
  <c r="BM627" i="28"/>
  <c r="BW627" i="28"/>
  <c r="AP628" i="28"/>
  <c r="AQ628" i="28"/>
  <c r="AR628" i="28"/>
  <c r="AS628" i="28"/>
  <c r="AT628" i="28"/>
  <c r="AU628" i="28"/>
  <c r="AV628" i="28"/>
  <c r="AW628" i="28"/>
  <c r="AX628" i="28"/>
  <c r="AY628" i="28"/>
  <c r="AZ628" i="28"/>
  <c r="BA628" i="28"/>
  <c r="BB628" i="28"/>
  <c r="BC628" i="28"/>
  <c r="BD628" i="28"/>
  <c r="BE628" i="28"/>
  <c r="BF628" i="28"/>
  <c r="BG628" i="28"/>
  <c r="BH628" i="28"/>
  <c r="BI628" i="28"/>
  <c r="BJ628" i="28"/>
  <c r="BK628" i="28"/>
  <c r="BL628" i="28"/>
  <c r="BM628" i="28"/>
  <c r="BQ628" i="28"/>
  <c r="EK628" i="28" s="1"/>
  <c r="BW628" i="28"/>
  <c r="AP629" i="28"/>
  <c r="AQ629" i="28"/>
  <c r="AR629" i="28"/>
  <c r="AS629" i="28"/>
  <c r="AT629" i="28"/>
  <c r="AU629" i="28"/>
  <c r="AV629" i="28"/>
  <c r="AW629" i="28"/>
  <c r="AX629" i="28"/>
  <c r="AY629" i="28"/>
  <c r="AZ629" i="28"/>
  <c r="BA629" i="28"/>
  <c r="BB629" i="28"/>
  <c r="BC629" i="28"/>
  <c r="EI629" i="28" s="1"/>
  <c r="BD629" i="28"/>
  <c r="BP629" i="28" s="1"/>
  <c r="BE629" i="28"/>
  <c r="BF629" i="28"/>
  <c r="BR629" i="28" s="1"/>
  <c r="CD629" i="28" s="1"/>
  <c r="BG629" i="28"/>
  <c r="BH629" i="28"/>
  <c r="BI629" i="28"/>
  <c r="BU629" i="28" s="1"/>
  <c r="CG629" i="28" s="1"/>
  <c r="BJ629" i="28"/>
  <c r="BK629" i="28"/>
  <c r="BL629" i="28"/>
  <c r="ER629" i="28" s="1"/>
  <c r="BM629" i="28"/>
  <c r="AP630" i="28"/>
  <c r="BN630" i="28" s="1"/>
  <c r="BZ630" i="28" s="1"/>
  <c r="CL630" i="28" s="1"/>
  <c r="AQ630" i="28"/>
  <c r="AR630" i="28"/>
  <c r="AS630" i="28"/>
  <c r="AT630" i="28"/>
  <c r="AU630" i="28"/>
  <c r="AV630" i="28"/>
  <c r="AW630" i="28"/>
  <c r="AX630" i="28"/>
  <c r="AY630" i="28"/>
  <c r="AZ630" i="28"/>
  <c r="BX630" i="28" s="1"/>
  <c r="CJ630" i="28" s="1"/>
  <c r="DH630" i="28" s="1"/>
  <c r="FD630" i="28" s="1"/>
  <c r="BA630" i="28"/>
  <c r="BB630" i="28"/>
  <c r="BC630" i="28"/>
  <c r="BD630" i="28"/>
  <c r="BE630" i="28"/>
  <c r="BF630" i="28"/>
  <c r="BG630" i="28"/>
  <c r="BH630" i="28"/>
  <c r="BI630" i="28"/>
  <c r="BJ630" i="28"/>
  <c r="BK630" i="28"/>
  <c r="BL630" i="28"/>
  <c r="BM630" i="28"/>
  <c r="AP631" i="28"/>
  <c r="AQ631" i="28"/>
  <c r="AR631" i="28"/>
  <c r="AS631" i="28"/>
  <c r="AT631" i="28"/>
  <c r="AU631" i="28"/>
  <c r="BS631" i="28" s="1"/>
  <c r="AV631" i="28"/>
  <c r="AW631" i="28"/>
  <c r="AX631" i="28"/>
  <c r="BV631" i="28" s="1"/>
  <c r="AY631" i="28"/>
  <c r="AZ631" i="28"/>
  <c r="BA631" i="28"/>
  <c r="BB631" i="28"/>
  <c r="BC631" i="28"/>
  <c r="EI631" i="28" s="1"/>
  <c r="BD631" i="28"/>
  <c r="BE631" i="28"/>
  <c r="BF631" i="28"/>
  <c r="EL631" i="28" s="1"/>
  <c r="BG631" i="28"/>
  <c r="BH631" i="28"/>
  <c r="BI631" i="28"/>
  <c r="EO631" i="28" s="1"/>
  <c r="BJ631" i="28"/>
  <c r="BK631" i="28"/>
  <c r="BW631" i="28" s="1"/>
  <c r="CI631" i="28" s="1"/>
  <c r="DG631" i="28" s="1"/>
  <c r="FC631" i="28" s="1"/>
  <c r="BL631" i="28"/>
  <c r="BM631" i="28"/>
  <c r="AP632" i="28"/>
  <c r="AQ632" i="28"/>
  <c r="AR632" i="28"/>
  <c r="AS632" i="28"/>
  <c r="AT632" i="28"/>
  <c r="AU632" i="28"/>
  <c r="AV632" i="28"/>
  <c r="AW632" i="28"/>
  <c r="AX632" i="28"/>
  <c r="AY632" i="28"/>
  <c r="AZ632" i="28"/>
  <c r="BA632" i="28"/>
  <c r="BB632" i="28"/>
  <c r="BC632" i="28"/>
  <c r="EI632" i="28" s="1"/>
  <c r="BD632" i="28"/>
  <c r="BE632" i="28"/>
  <c r="BQ632" i="28" s="1"/>
  <c r="CC632" i="28" s="1"/>
  <c r="CO632" i="28" s="1"/>
  <c r="BF632" i="28"/>
  <c r="EL632" i="28" s="1"/>
  <c r="BG632" i="28"/>
  <c r="BH632" i="28"/>
  <c r="BI632" i="28"/>
  <c r="EO632" i="28" s="1"/>
  <c r="BJ632" i="28"/>
  <c r="BK632" i="28"/>
  <c r="BL632" i="28"/>
  <c r="BM632" i="28"/>
  <c r="AP633" i="28"/>
  <c r="AQ633" i="28"/>
  <c r="AR633" i="28"/>
  <c r="AS633" i="28"/>
  <c r="AT633" i="28"/>
  <c r="AU633" i="28"/>
  <c r="AV633" i="28"/>
  <c r="AW633" i="28"/>
  <c r="AX633" i="28"/>
  <c r="AY633" i="28"/>
  <c r="AZ633" i="28"/>
  <c r="BA633" i="28"/>
  <c r="BB633" i="28"/>
  <c r="BC633" i="28"/>
  <c r="BD633" i="28"/>
  <c r="BE633" i="28"/>
  <c r="BF633" i="28"/>
  <c r="EL633" i="28" s="1"/>
  <c r="BG633" i="28"/>
  <c r="BH633" i="28"/>
  <c r="BI633" i="28"/>
  <c r="BU633" i="28" s="1"/>
  <c r="CG633" i="28" s="1"/>
  <c r="EC633" i="28" s="1"/>
  <c r="FY633" i="28" s="1"/>
  <c r="BJ633" i="28"/>
  <c r="BK633" i="28"/>
  <c r="BL633" i="28"/>
  <c r="ER633" i="28" s="1"/>
  <c r="BM633" i="28"/>
  <c r="BR633" i="28"/>
  <c r="CD633" i="28" s="1"/>
  <c r="DB633" i="28" s="1"/>
  <c r="EX633" i="28" s="1"/>
  <c r="EO633" i="28"/>
  <c r="F4" i="26"/>
  <c r="G4" i="26"/>
  <c r="H4" i="26"/>
  <c r="I4" i="26"/>
  <c r="J4" i="26"/>
  <c r="K4" i="26"/>
  <c r="L4" i="26"/>
  <c r="F5" i="26"/>
  <c r="G5" i="26"/>
  <c r="H5" i="26"/>
  <c r="I5" i="26"/>
  <c r="J5" i="26"/>
  <c r="K5" i="26"/>
  <c r="L5" i="26"/>
  <c r="F6" i="26"/>
  <c r="F7" i="26" s="1"/>
  <c r="G6" i="26"/>
  <c r="G7" i="26" s="1"/>
  <c r="H6" i="26"/>
  <c r="H7" i="26" s="1"/>
  <c r="I6" i="26"/>
  <c r="I7" i="26" s="1"/>
  <c r="J6" i="26"/>
  <c r="J7" i="26" s="1"/>
  <c r="K6" i="26"/>
  <c r="K7" i="26" s="1"/>
  <c r="L6" i="26"/>
  <c r="L7" i="26" s="1"/>
  <c r="F8" i="26"/>
  <c r="G8" i="26"/>
  <c r="H8" i="26"/>
  <c r="I8" i="26"/>
  <c r="J8" i="26"/>
  <c r="K8" i="26"/>
  <c r="L8" i="26"/>
  <c r="F10" i="26"/>
  <c r="G10" i="26"/>
  <c r="H10" i="26"/>
  <c r="I10" i="26"/>
  <c r="J10" i="26"/>
  <c r="K10" i="26"/>
  <c r="L10" i="26"/>
  <c r="F12" i="26"/>
  <c r="G12" i="26"/>
  <c r="H12" i="26"/>
  <c r="I12" i="26"/>
  <c r="J12" i="26"/>
  <c r="K12" i="26"/>
  <c r="L12" i="26"/>
  <c r="F14" i="26"/>
  <c r="G14" i="26"/>
  <c r="H14" i="26"/>
  <c r="I14" i="26"/>
  <c r="J14" i="26"/>
  <c r="K14" i="26"/>
  <c r="L14" i="26"/>
  <c r="F15" i="26"/>
  <c r="G15" i="26"/>
  <c r="H15" i="26"/>
  <c r="I15" i="26"/>
  <c r="J15" i="26"/>
  <c r="K15" i="26"/>
  <c r="L15" i="26"/>
  <c r="F16" i="26"/>
  <c r="G16" i="26"/>
  <c r="H16" i="26"/>
  <c r="I16" i="26"/>
  <c r="J16" i="26"/>
  <c r="K16" i="26"/>
  <c r="L16" i="26"/>
  <c r="F18" i="26"/>
  <c r="G18" i="26"/>
  <c r="H18" i="26"/>
  <c r="I18" i="26"/>
  <c r="J18" i="26"/>
  <c r="K18" i="26"/>
  <c r="L18" i="26"/>
  <c r="F20" i="26"/>
  <c r="G20" i="26"/>
  <c r="H20" i="26"/>
  <c r="I20" i="26"/>
  <c r="J20" i="26"/>
  <c r="K20" i="26"/>
  <c r="L20" i="26"/>
  <c r="F21" i="26"/>
  <c r="G21" i="26"/>
  <c r="H21" i="26"/>
  <c r="I21" i="26"/>
  <c r="J21" i="26"/>
  <c r="K21" i="26"/>
  <c r="L21" i="26"/>
  <c r="F22" i="26"/>
  <c r="G22" i="26"/>
  <c r="H22" i="26"/>
  <c r="I22" i="26"/>
  <c r="J22" i="26"/>
  <c r="K22" i="26"/>
  <c r="L22" i="26"/>
  <c r="F23" i="26"/>
  <c r="G23" i="26"/>
  <c r="H23" i="26"/>
  <c r="I23" i="26"/>
  <c r="J23" i="26"/>
  <c r="K23" i="26"/>
  <c r="L23" i="26"/>
  <c r="F24" i="26"/>
  <c r="G24" i="26"/>
  <c r="H24" i="26"/>
  <c r="I24" i="26"/>
  <c r="J24" i="26"/>
  <c r="K24" i="26"/>
  <c r="L24" i="26"/>
  <c r="F27" i="26"/>
  <c r="G27" i="26"/>
  <c r="H27" i="26"/>
  <c r="I27" i="26"/>
  <c r="J27" i="26"/>
  <c r="K27" i="26"/>
  <c r="L27" i="26"/>
  <c r="F29" i="26"/>
  <c r="G29" i="26"/>
  <c r="H29" i="26"/>
  <c r="I29" i="26"/>
  <c r="J29" i="26"/>
  <c r="K29" i="26"/>
  <c r="L29" i="26"/>
  <c r="F30" i="26"/>
  <c r="G30" i="26"/>
  <c r="H30" i="26"/>
  <c r="I30" i="26"/>
  <c r="J30" i="26"/>
  <c r="K30" i="26"/>
  <c r="L30" i="26"/>
  <c r="F31" i="26"/>
  <c r="G31" i="26"/>
  <c r="H31" i="26"/>
  <c r="I31" i="26"/>
  <c r="J31" i="26"/>
  <c r="K31" i="26"/>
  <c r="L31" i="26"/>
  <c r="F32" i="26"/>
  <c r="G32" i="26"/>
  <c r="H32" i="26"/>
  <c r="I32" i="26"/>
  <c r="J32" i="26"/>
  <c r="K32" i="26"/>
  <c r="L32" i="26"/>
  <c r="F33" i="26"/>
  <c r="G33" i="26"/>
  <c r="H33" i="26"/>
  <c r="I33" i="26"/>
  <c r="J33" i="26"/>
  <c r="K33" i="26"/>
  <c r="L33" i="26"/>
  <c r="AB33" i="26"/>
  <c r="AD33" i="26"/>
  <c r="AE48" i="26" s="1"/>
  <c r="F34" i="26"/>
  <c r="G34" i="26"/>
  <c r="H34" i="26"/>
  <c r="I34" i="26"/>
  <c r="J34" i="26"/>
  <c r="K34" i="26"/>
  <c r="L34" i="26"/>
  <c r="AB34" i="26"/>
  <c r="AE50" i="26" s="1"/>
  <c r="AD34" i="26"/>
  <c r="AE52" i="26" s="1"/>
  <c r="F35" i="26"/>
  <c r="G35" i="26"/>
  <c r="H35" i="26"/>
  <c r="I35" i="26"/>
  <c r="J35" i="26"/>
  <c r="K35" i="26"/>
  <c r="L35" i="26"/>
  <c r="AB35" i="26"/>
  <c r="AE54" i="26" s="1"/>
  <c r="AD35" i="26"/>
  <c r="AE56" i="26" s="1"/>
  <c r="F36" i="26"/>
  <c r="G36" i="26"/>
  <c r="H36" i="26"/>
  <c r="I36" i="26"/>
  <c r="J36" i="26"/>
  <c r="K36" i="26"/>
  <c r="L36" i="26"/>
  <c r="F37" i="26"/>
  <c r="G37" i="26"/>
  <c r="H37" i="26"/>
  <c r="I37" i="26"/>
  <c r="J37" i="26"/>
  <c r="K37" i="26"/>
  <c r="L37" i="26"/>
  <c r="F38" i="26"/>
  <c r="G38" i="26"/>
  <c r="H38" i="26"/>
  <c r="I38" i="26"/>
  <c r="J38" i="26"/>
  <c r="K38" i="26"/>
  <c r="L38" i="26"/>
  <c r="AB39" i="26"/>
  <c r="AE59" i="26" s="1"/>
  <c r="AD39" i="26"/>
  <c r="AE61" i="26" s="1"/>
  <c r="F40" i="26"/>
  <c r="G40" i="26"/>
  <c r="H40" i="26"/>
  <c r="I40" i="26"/>
  <c r="J40" i="26"/>
  <c r="K40" i="26"/>
  <c r="L40" i="26"/>
  <c r="AB40" i="26"/>
  <c r="AE63" i="26" s="1"/>
  <c r="AD40" i="26"/>
  <c r="AE65" i="26" s="1"/>
  <c r="F41" i="26"/>
  <c r="G41" i="26"/>
  <c r="H41" i="26"/>
  <c r="I41" i="26"/>
  <c r="J41" i="26"/>
  <c r="K41" i="26"/>
  <c r="L41" i="26"/>
  <c r="AB41" i="26"/>
  <c r="AE67" i="26" s="1"/>
  <c r="AD41" i="26"/>
  <c r="AE69" i="26" s="1"/>
  <c r="F42" i="26"/>
  <c r="G42" i="26"/>
  <c r="H42" i="26"/>
  <c r="I42" i="26"/>
  <c r="J42" i="26"/>
  <c r="K42" i="26"/>
  <c r="L42" i="26"/>
  <c r="F44" i="26"/>
  <c r="G44" i="26"/>
  <c r="H44" i="26"/>
  <c r="I44" i="26"/>
  <c r="J44" i="26"/>
  <c r="K44" i="26"/>
  <c r="L44" i="26"/>
  <c r="AC44" i="26"/>
  <c r="F46" i="26"/>
  <c r="G46" i="26"/>
  <c r="H46" i="26"/>
  <c r="I46" i="26"/>
  <c r="J46" i="26"/>
  <c r="K46" i="26"/>
  <c r="L46" i="26"/>
  <c r="F52" i="26"/>
  <c r="G52" i="26"/>
  <c r="H52" i="26"/>
  <c r="I52" i="26"/>
  <c r="J52" i="26"/>
  <c r="K52" i="26"/>
  <c r="L52" i="26"/>
  <c r="F53" i="26"/>
  <c r="G53" i="26"/>
  <c r="H53" i="26"/>
  <c r="I53" i="26"/>
  <c r="J53" i="26"/>
  <c r="K53" i="26"/>
  <c r="L53" i="26"/>
  <c r="AC57" i="26"/>
  <c r="F59" i="26"/>
  <c r="G59" i="26"/>
  <c r="H59" i="26"/>
  <c r="I59" i="26"/>
  <c r="J59" i="26"/>
  <c r="K59" i="26"/>
  <c r="L59" i="26"/>
  <c r="F61" i="26"/>
  <c r="G61" i="26"/>
  <c r="H61" i="26"/>
  <c r="I61" i="26"/>
  <c r="J61" i="26"/>
  <c r="K61" i="26"/>
  <c r="L61" i="26"/>
  <c r="F62" i="26"/>
  <c r="G62" i="26"/>
  <c r="H62" i="26"/>
  <c r="I62" i="26"/>
  <c r="J62" i="26"/>
  <c r="K62" i="26"/>
  <c r="L62" i="26"/>
  <c r="F63" i="26"/>
  <c r="G63" i="26"/>
  <c r="H63" i="26"/>
  <c r="I63" i="26"/>
  <c r="J63" i="26"/>
  <c r="K63" i="26"/>
  <c r="L63" i="26"/>
  <c r="F65" i="26"/>
  <c r="G65" i="26"/>
  <c r="H65" i="26"/>
  <c r="I65" i="26"/>
  <c r="J65" i="26"/>
  <c r="K65" i="26"/>
  <c r="L65" i="26"/>
  <c r="F68" i="26"/>
  <c r="F69" i="26" s="1"/>
  <c r="G68" i="26"/>
  <c r="G69" i="26" s="1"/>
  <c r="H68" i="26"/>
  <c r="H69" i="26" s="1"/>
  <c r="I68" i="26"/>
  <c r="I69" i="26" s="1"/>
  <c r="J68" i="26"/>
  <c r="J69" i="26" s="1"/>
  <c r="K68" i="26"/>
  <c r="K69" i="26" s="1"/>
  <c r="L68" i="26"/>
  <c r="L69" i="26" s="1"/>
  <c r="F70" i="26"/>
  <c r="G70" i="26"/>
  <c r="H70" i="26"/>
  <c r="I70" i="26"/>
  <c r="J70" i="26"/>
  <c r="K70" i="26"/>
  <c r="L70" i="26"/>
  <c r="F72" i="26"/>
  <c r="G72" i="26"/>
  <c r="H72" i="26"/>
  <c r="I72" i="26"/>
  <c r="J72" i="26"/>
  <c r="K72" i="26"/>
  <c r="L72" i="26"/>
  <c r="F74" i="26"/>
  <c r="G74" i="26"/>
  <c r="H74" i="26"/>
  <c r="I74" i="26"/>
  <c r="J74" i="26"/>
  <c r="K74" i="26"/>
  <c r="L74" i="26"/>
  <c r="F77" i="26"/>
  <c r="G77" i="26"/>
  <c r="H77" i="26"/>
  <c r="I77" i="26"/>
  <c r="J77" i="26"/>
  <c r="K77" i="26"/>
  <c r="L77" i="26"/>
  <c r="F79" i="26"/>
  <c r="F80" i="26" s="1"/>
  <c r="F81" i="26" s="1"/>
  <c r="G79" i="26"/>
  <c r="G80" i="26" s="1"/>
  <c r="G81" i="26" s="1"/>
  <c r="H79" i="26"/>
  <c r="H80" i="26" s="1"/>
  <c r="I79" i="26"/>
  <c r="I80" i="26" s="1"/>
  <c r="J79" i="26"/>
  <c r="J80" i="26" s="1"/>
  <c r="K79" i="26"/>
  <c r="K80" i="26" s="1"/>
  <c r="K81" i="26" s="1"/>
  <c r="L79" i="26"/>
  <c r="L80" i="26" s="1"/>
  <c r="L81" i="26" s="1"/>
  <c r="F82" i="26"/>
  <c r="G82" i="26"/>
  <c r="H82" i="26"/>
  <c r="I82" i="26"/>
  <c r="J82" i="26"/>
  <c r="K82" i="26"/>
  <c r="L82" i="26"/>
  <c r="F83" i="26"/>
  <c r="G83" i="26"/>
  <c r="H83" i="26"/>
  <c r="I83" i="26"/>
  <c r="J83" i="26"/>
  <c r="K83" i="26"/>
  <c r="L83" i="26"/>
  <c r="F84" i="26"/>
  <c r="G84" i="26"/>
  <c r="H84" i="26"/>
  <c r="I84" i="26"/>
  <c r="J84" i="26"/>
  <c r="K84" i="26"/>
  <c r="L84" i="26"/>
  <c r="F88" i="26"/>
  <c r="G88" i="26"/>
  <c r="H88" i="26"/>
  <c r="I88" i="26"/>
  <c r="J88" i="26"/>
  <c r="K88" i="26"/>
  <c r="L88" i="26"/>
  <c r="F89" i="26"/>
  <c r="G89" i="26"/>
  <c r="H89" i="26"/>
  <c r="I89" i="26"/>
  <c r="J89" i="26"/>
  <c r="K89" i="26"/>
  <c r="L89" i="26"/>
  <c r="F90" i="26"/>
  <c r="G90" i="26"/>
  <c r="H90" i="26"/>
  <c r="I90" i="26"/>
  <c r="J90" i="26"/>
  <c r="K90" i="26"/>
  <c r="L90" i="26"/>
  <c r="F91" i="26"/>
  <c r="G91" i="26"/>
  <c r="H91" i="26"/>
  <c r="I91" i="26"/>
  <c r="J91" i="26"/>
  <c r="K91" i="26"/>
  <c r="L91" i="26"/>
  <c r="F93" i="26"/>
  <c r="G93" i="26"/>
  <c r="H93" i="26"/>
  <c r="I93" i="26"/>
  <c r="J93" i="26"/>
  <c r="K93" i="26"/>
  <c r="L93" i="26"/>
  <c r="F94" i="26"/>
  <c r="G94" i="26"/>
  <c r="H94" i="26"/>
  <c r="I94" i="26"/>
  <c r="J94" i="26"/>
  <c r="K94" i="26"/>
  <c r="L94" i="26"/>
  <c r="F96" i="26"/>
  <c r="G96" i="26"/>
  <c r="H96" i="26"/>
  <c r="I96" i="26"/>
  <c r="J96" i="26"/>
  <c r="K96" i="26"/>
  <c r="L96" i="26"/>
  <c r="F97" i="26"/>
  <c r="G97" i="26"/>
  <c r="H97" i="26"/>
  <c r="I97" i="26"/>
  <c r="J97" i="26"/>
  <c r="K97" i="26"/>
  <c r="L97" i="26"/>
  <c r="F106" i="26"/>
  <c r="G106" i="26"/>
  <c r="H106" i="26"/>
  <c r="I106" i="26"/>
  <c r="J106" i="26"/>
  <c r="K106" i="26"/>
  <c r="L106" i="26"/>
  <c r="F109" i="26"/>
  <c r="G109" i="26"/>
  <c r="H109" i="26"/>
  <c r="I109" i="26"/>
  <c r="J109" i="26"/>
  <c r="K109" i="26"/>
  <c r="L109" i="26"/>
  <c r="F110" i="26"/>
  <c r="G110" i="26"/>
  <c r="H110" i="26"/>
  <c r="I110" i="26"/>
  <c r="J110" i="26"/>
  <c r="K110" i="26"/>
  <c r="L110" i="26"/>
  <c r="F114" i="26"/>
  <c r="G114" i="26"/>
  <c r="H114" i="26"/>
  <c r="I114" i="26"/>
  <c r="J114" i="26"/>
  <c r="K114" i="26"/>
  <c r="L114" i="26"/>
  <c r="F117" i="26"/>
  <c r="G117" i="26"/>
  <c r="H117" i="26"/>
  <c r="I117" i="26"/>
  <c r="J117" i="26"/>
  <c r="K117" i="26"/>
  <c r="L117" i="26"/>
  <c r="F120" i="26"/>
  <c r="G120" i="26"/>
  <c r="H120" i="26"/>
  <c r="I120" i="26"/>
  <c r="J120" i="26"/>
  <c r="K120" i="26"/>
  <c r="L120" i="26"/>
  <c r="F121" i="26"/>
  <c r="G121" i="26"/>
  <c r="H121" i="26"/>
  <c r="I121" i="26"/>
  <c r="J121" i="26"/>
  <c r="K121" i="26"/>
  <c r="L121" i="26"/>
  <c r="F122" i="26"/>
  <c r="G122" i="26"/>
  <c r="H122" i="26"/>
  <c r="I122" i="26"/>
  <c r="J122" i="26"/>
  <c r="K122" i="26"/>
  <c r="L122" i="26"/>
  <c r="F123" i="26"/>
  <c r="F124" i="26" s="1"/>
  <c r="G123" i="26"/>
  <c r="G124" i="26" s="1"/>
  <c r="H123" i="26"/>
  <c r="H124" i="26" s="1"/>
  <c r="I123" i="26"/>
  <c r="I124" i="26" s="1"/>
  <c r="J123" i="26"/>
  <c r="J124" i="26" s="1"/>
  <c r="K123" i="26"/>
  <c r="K124" i="26" s="1"/>
  <c r="L123" i="26"/>
  <c r="L124" i="26" s="1"/>
  <c r="F126" i="26"/>
  <c r="G126" i="26"/>
  <c r="H126" i="26"/>
  <c r="I126" i="26"/>
  <c r="J126" i="26"/>
  <c r="K126" i="26"/>
  <c r="L126" i="26"/>
  <c r="F127" i="26"/>
  <c r="G127" i="26"/>
  <c r="H127" i="26"/>
  <c r="I127" i="26"/>
  <c r="J127" i="26"/>
  <c r="K127" i="26"/>
  <c r="L127" i="26"/>
  <c r="F128" i="26"/>
  <c r="G128" i="26"/>
  <c r="H128" i="26"/>
  <c r="I128" i="26"/>
  <c r="J128" i="26"/>
  <c r="K128" i="26"/>
  <c r="L128" i="26"/>
  <c r="F129" i="26"/>
  <c r="G129" i="26"/>
  <c r="H129" i="26"/>
  <c r="I129" i="26"/>
  <c r="J129" i="26"/>
  <c r="K129" i="26"/>
  <c r="L129" i="26"/>
  <c r="F131" i="26"/>
  <c r="G131" i="26"/>
  <c r="H131" i="26"/>
  <c r="I131" i="26"/>
  <c r="J131" i="26"/>
  <c r="K131" i="26"/>
  <c r="L131" i="26"/>
  <c r="F133" i="26"/>
  <c r="G133" i="26"/>
  <c r="H133" i="26"/>
  <c r="I133" i="26"/>
  <c r="J133" i="26"/>
  <c r="K133" i="26"/>
  <c r="L133" i="26"/>
  <c r="F134" i="26"/>
  <c r="G134" i="26"/>
  <c r="H134" i="26"/>
  <c r="I134" i="26"/>
  <c r="J134" i="26"/>
  <c r="K134" i="26"/>
  <c r="L134" i="26"/>
  <c r="F136" i="26"/>
  <c r="G136" i="26"/>
  <c r="H136" i="26"/>
  <c r="I136" i="26"/>
  <c r="J136" i="26"/>
  <c r="K136" i="26"/>
  <c r="L136" i="26"/>
  <c r="F138" i="26"/>
  <c r="G138" i="26"/>
  <c r="H138" i="26"/>
  <c r="I138" i="26"/>
  <c r="J138" i="26"/>
  <c r="K138" i="26"/>
  <c r="L138" i="26"/>
  <c r="F139" i="26"/>
  <c r="G139" i="26"/>
  <c r="H139" i="26"/>
  <c r="I139" i="26"/>
  <c r="J139" i="26"/>
  <c r="K139" i="26"/>
  <c r="L139" i="26"/>
  <c r="F140" i="26"/>
  <c r="G140" i="26"/>
  <c r="H140" i="26"/>
  <c r="I140" i="26"/>
  <c r="J140" i="26"/>
  <c r="K140" i="26"/>
  <c r="L140" i="26"/>
  <c r="F142" i="26"/>
  <c r="G142" i="26"/>
  <c r="H142" i="26"/>
  <c r="I142" i="26"/>
  <c r="J142" i="26"/>
  <c r="K142" i="26"/>
  <c r="L142" i="26"/>
  <c r="F143" i="26"/>
  <c r="G143" i="26"/>
  <c r="H143" i="26"/>
  <c r="I143" i="26"/>
  <c r="J143" i="26"/>
  <c r="K143" i="26"/>
  <c r="L143" i="26"/>
  <c r="F144" i="26"/>
  <c r="G144" i="26"/>
  <c r="H144" i="26"/>
  <c r="I144" i="26"/>
  <c r="J144" i="26"/>
  <c r="K144" i="26"/>
  <c r="L144" i="26"/>
  <c r="F145" i="26"/>
  <c r="G145" i="26"/>
  <c r="H145" i="26"/>
  <c r="I145" i="26"/>
  <c r="J145" i="26"/>
  <c r="K145" i="26"/>
  <c r="L145" i="26"/>
  <c r="F148" i="26"/>
  <c r="G148" i="26"/>
  <c r="H148" i="26"/>
  <c r="I148" i="26"/>
  <c r="J148" i="26"/>
  <c r="K148" i="26"/>
  <c r="L148" i="26"/>
  <c r="F151" i="26"/>
  <c r="G151" i="26"/>
  <c r="H151" i="26"/>
  <c r="I151" i="26"/>
  <c r="J151" i="26"/>
  <c r="K151" i="26"/>
  <c r="L151" i="26"/>
  <c r="F152" i="26"/>
  <c r="G152" i="26"/>
  <c r="H152" i="26"/>
  <c r="I152" i="26"/>
  <c r="J152" i="26"/>
  <c r="K152" i="26"/>
  <c r="L152" i="26"/>
  <c r="F153" i="26"/>
  <c r="G153" i="26"/>
  <c r="H153" i="26"/>
  <c r="I153" i="26"/>
  <c r="J153" i="26"/>
  <c r="K153" i="26"/>
  <c r="L153" i="26"/>
  <c r="F154" i="26"/>
  <c r="G154" i="26"/>
  <c r="H154" i="26"/>
  <c r="I154" i="26"/>
  <c r="J154" i="26"/>
  <c r="K154" i="26"/>
  <c r="L154" i="26"/>
  <c r="F155" i="26"/>
  <c r="G155" i="26"/>
  <c r="H155" i="26"/>
  <c r="I155" i="26"/>
  <c r="J155" i="26"/>
  <c r="K155" i="26"/>
  <c r="L155" i="26"/>
  <c r="F159" i="26"/>
  <c r="G159" i="26"/>
  <c r="H159" i="26"/>
  <c r="I159" i="26"/>
  <c r="J159" i="26"/>
  <c r="K159" i="26"/>
  <c r="L159" i="26"/>
  <c r="F161" i="26"/>
  <c r="G161" i="26"/>
  <c r="H161" i="26"/>
  <c r="I161" i="26"/>
  <c r="J161" i="26"/>
  <c r="K161" i="26"/>
  <c r="L161" i="26"/>
  <c r="F162" i="26"/>
  <c r="G162" i="26"/>
  <c r="H162" i="26"/>
  <c r="I162" i="26"/>
  <c r="J162" i="26"/>
  <c r="K162" i="26"/>
  <c r="L162" i="26"/>
  <c r="F163" i="26"/>
  <c r="G163" i="26"/>
  <c r="H163" i="26"/>
  <c r="I163" i="26"/>
  <c r="J163" i="26"/>
  <c r="K163" i="26"/>
  <c r="L163" i="26"/>
  <c r="F164" i="26"/>
  <c r="G164" i="26"/>
  <c r="H164" i="26"/>
  <c r="I164" i="26"/>
  <c r="J164" i="26"/>
  <c r="K164" i="26"/>
  <c r="L164" i="26"/>
  <c r="F165" i="26"/>
  <c r="G165" i="26"/>
  <c r="H165" i="26"/>
  <c r="I165" i="26"/>
  <c r="J165" i="26"/>
  <c r="K165" i="26"/>
  <c r="L165" i="26"/>
  <c r="F166" i="26"/>
  <c r="G166" i="26"/>
  <c r="H166" i="26"/>
  <c r="I166" i="26"/>
  <c r="J166" i="26"/>
  <c r="K166" i="26"/>
  <c r="L166" i="26"/>
  <c r="F170" i="26"/>
  <c r="G170" i="26"/>
  <c r="H170" i="26"/>
  <c r="I170" i="26"/>
  <c r="J170" i="26"/>
  <c r="K170" i="26"/>
  <c r="L170" i="26"/>
  <c r="F171" i="26"/>
  <c r="G171" i="26"/>
  <c r="H171" i="26"/>
  <c r="I171" i="26"/>
  <c r="J171" i="26"/>
  <c r="K171" i="26"/>
  <c r="L171" i="26"/>
  <c r="F173" i="26"/>
  <c r="G173" i="26"/>
  <c r="H173" i="26"/>
  <c r="I173" i="26"/>
  <c r="J173" i="26"/>
  <c r="K173" i="26"/>
  <c r="L173" i="26"/>
  <c r="F174" i="26"/>
  <c r="G174" i="26"/>
  <c r="H174" i="26"/>
  <c r="I174" i="26"/>
  <c r="J174" i="26"/>
  <c r="K174" i="26"/>
  <c r="L174" i="26"/>
  <c r="F175" i="26"/>
  <c r="F176" i="26" s="1"/>
  <c r="G175" i="26"/>
  <c r="G176" i="26" s="1"/>
  <c r="H175" i="26"/>
  <c r="H176" i="26" s="1"/>
  <c r="I175" i="26"/>
  <c r="I176" i="26" s="1"/>
  <c r="J175" i="26"/>
  <c r="J176" i="26" s="1"/>
  <c r="K175" i="26"/>
  <c r="K176" i="26" s="1"/>
  <c r="L175" i="26"/>
  <c r="L176" i="26" s="1"/>
  <c r="F177" i="26"/>
  <c r="F178" i="26" s="1"/>
  <c r="G177" i="26"/>
  <c r="G178" i="26" s="1"/>
  <c r="H177" i="26"/>
  <c r="H178" i="26" s="1"/>
  <c r="I177" i="26"/>
  <c r="I178" i="26" s="1"/>
  <c r="J177" i="26"/>
  <c r="J178" i="26" s="1"/>
  <c r="K177" i="26"/>
  <c r="K178" i="26" s="1"/>
  <c r="L177" i="26"/>
  <c r="L178" i="26" s="1"/>
  <c r="F180" i="26"/>
  <c r="F181" i="26" s="1"/>
  <c r="G180" i="26"/>
  <c r="G181" i="26" s="1"/>
  <c r="H180" i="26"/>
  <c r="H181" i="26" s="1"/>
  <c r="I180" i="26"/>
  <c r="I181" i="26" s="1"/>
  <c r="J180" i="26"/>
  <c r="J181" i="26" s="1"/>
  <c r="K180" i="26"/>
  <c r="K181" i="26" s="1"/>
  <c r="L180" i="26"/>
  <c r="L181" i="26" s="1"/>
  <c r="F183" i="26"/>
  <c r="G183" i="26"/>
  <c r="H183" i="26"/>
  <c r="I183" i="26"/>
  <c r="J183" i="26"/>
  <c r="K183" i="26"/>
  <c r="L183" i="26"/>
  <c r="F188" i="26"/>
  <c r="G188" i="26"/>
  <c r="H188" i="26"/>
  <c r="I188" i="26"/>
  <c r="J188" i="26"/>
  <c r="K188" i="26"/>
  <c r="L188" i="26"/>
  <c r="F192" i="26"/>
  <c r="F193" i="26" s="1"/>
  <c r="G192" i="26"/>
  <c r="G193" i="26" s="1"/>
  <c r="H192" i="26"/>
  <c r="H193" i="26" s="1"/>
  <c r="I192" i="26"/>
  <c r="I193" i="26" s="1"/>
  <c r="J192" i="26"/>
  <c r="J193" i="26" s="1"/>
  <c r="K192" i="26"/>
  <c r="K193" i="26" s="1"/>
  <c r="L192" i="26"/>
  <c r="L193" i="26" s="1"/>
  <c r="F195" i="26"/>
  <c r="G195" i="26"/>
  <c r="H195" i="26"/>
  <c r="I195" i="26"/>
  <c r="J195" i="26"/>
  <c r="K195" i="26"/>
  <c r="L195" i="26"/>
  <c r="F196" i="26"/>
  <c r="G196" i="26"/>
  <c r="H196" i="26"/>
  <c r="I196" i="26"/>
  <c r="J196" i="26"/>
  <c r="K196" i="26"/>
  <c r="L196" i="26"/>
  <c r="F197" i="26"/>
  <c r="G197" i="26"/>
  <c r="H197" i="26"/>
  <c r="I197" i="26"/>
  <c r="J197" i="26"/>
  <c r="K197" i="26"/>
  <c r="L197" i="26"/>
  <c r="F200" i="26"/>
  <c r="G200" i="26"/>
  <c r="H200" i="26"/>
  <c r="I200" i="26"/>
  <c r="J200" i="26"/>
  <c r="K200" i="26"/>
  <c r="L200" i="26"/>
  <c r="F202" i="26"/>
  <c r="G202" i="26"/>
  <c r="H202" i="26"/>
  <c r="I202" i="26"/>
  <c r="J202" i="26"/>
  <c r="K202" i="26"/>
  <c r="L202" i="26"/>
  <c r="F203" i="26"/>
  <c r="G203" i="26"/>
  <c r="H203" i="26"/>
  <c r="I203" i="26"/>
  <c r="J203" i="26"/>
  <c r="K203" i="26"/>
  <c r="L203" i="26"/>
  <c r="F207" i="26"/>
  <c r="G207" i="26"/>
  <c r="H207" i="26"/>
  <c r="I207" i="26"/>
  <c r="J207" i="26"/>
  <c r="K207" i="26"/>
  <c r="L207" i="26"/>
  <c r="F208" i="26"/>
  <c r="G208" i="26"/>
  <c r="H208" i="26"/>
  <c r="I208" i="26"/>
  <c r="J208" i="26"/>
  <c r="K208" i="26"/>
  <c r="L208" i="26"/>
  <c r="F215" i="26"/>
  <c r="G215" i="26"/>
  <c r="H215" i="26"/>
  <c r="I215" i="26"/>
  <c r="J215" i="26"/>
  <c r="K215" i="26"/>
  <c r="L215" i="26"/>
  <c r="F216" i="26"/>
  <c r="G216" i="26"/>
  <c r="H216" i="26"/>
  <c r="I216" i="26"/>
  <c r="J216" i="26"/>
  <c r="K216" i="26"/>
  <c r="L216" i="26"/>
  <c r="F220" i="26"/>
  <c r="G220" i="26"/>
  <c r="H220" i="26"/>
  <c r="I220" i="26"/>
  <c r="J220" i="26"/>
  <c r="K220" i="26"/>
  <c r="L220" i="26"/>
  <c r="F221" i="26"/>
  <c r="G221" i="26"/>
  <c r="H221" i="26"/>
  <c r="I221" i="26"/>
  <c r="J221" i="26"/>
  <c r="K221" i="26"/>
  <c r="L221" i="26"/>
  <c r="F222" i="26"/>
  <c r="G222" i="26"/>
  <c r="H222" i="26"/>
  <c r="I222" i="26"/>
  <c r="J222" i="26"/>
  <c r="K222" i="26"/>
  <c r="L222" i="26"/>
  <c r="F223" i="26"/>
  <c r="G223" i="26"/>
  <c r="H223" i="26"/>
  <c r="I223" i="26"/>
  <c r="J223" i="26"/>
  <c r="K223" i="26"/>
  <c r="L223" i="26"/>
  <c r="F227" i="26"/>
  <c r="G227" i="26"/>
  <c r="H227" i="26"/>
  <c r="I227" i="26"/>
  <c r="J227" i="26"/>
  <c r="K227" i="26"/>
  <c r="L227" i="26"/>
  <c r="F229" i="26"/>
  <c r="G229" i="26"/>
  <c r="H229" i="26"/>
  <c r="I229" i="26"/>
  <c r="J229" i="26"/>
  <c r="K229" i="26"/>
  <c r="L229" i="26"/>
  <c r="F230" i="26"/>
  <c r="G230" i="26"/>
  <c r="H230" i="26"/>
  <c r="I230" i="26"/>
  <c r="J230" i="26"/>
  <c r="K230" i="26"/>
  <c r="L230" i="26"/>
  <c r="F233" i="26"/>
  <c r="G233" i="26"/>
  <c r="H233" i="26"/>
  <c r="I233" i="26"/>
  <c r="J233" i="26"/>
  <c r="K233" i="26"/>
  <c r="L233" i="26"/>
  <c r="F235" i="26"/>
  <c r="G235" i="26"/>
  <c r="H235" i="26"/>
  <c r="I235" i="26"/>
  <c r="J235" i="26"/>
  <c r="K235" i="26"/>
  <c r="L235" i="26"/>
  <c r="F237" i="26"/>
  <c r="G237" i="26"/>
  <c r="H237" i="26"/>
  <c r="I237" i="26"/>
  <c r="J237" i="26"/>
  <c r="K237" i="26"/>
  <c r="L237" i="26"/>
  <c r="F238" i="26"/>
  <c r="G238" i="26"/>
  <c r="H238" i="26"/>
  <c r="I238" i="26"/>
  <c r="J238" i="26"/>
  <c r="K238" i="26"/>
  <c r="L238" i="26"/>
  <c r="F241" i="26"/>
  <c r="G241" i="26"/>
  <c r="H241" i="26"/>
  <c r="I241" i="26"/>
  <c r="J241" i="26"/>
  <c r="K241" i="26"/>
  <c r="L241" i="26"/>
  <c r="F245" i="26"/>
  <c r="G245" i="26"/>
  <c r="H245" i="26"/>
  <c r="I245" i="26"/>
  <c r="J245" i="26"/>
  <c r="K245" i="26"/>
  <c r="L245" i="26"/>
  <c r="F246" i="26"/>
  <c r="G246" i="26"/>
  <c r="H246" i="26"/>
  <c r="I246" i="26"/>
  <c r="J246" i="26"/>
  <c r="K246" i="26"/>
  <c r="L246" i="26"/>
  <c r="F248" i="26"/>
  <c r="G248" i="26"/>
  <c r="H248" i="26"/>
  <c r="I248" i="26"/>
  <c r="J248" i="26"/>
  <c r="K248" i="26"/>
  <c r="L248" i="26"/>
  <c r="F250" i="26"/>
  <c r="G250" i="26"/>
  <c r="H250" i="26"/>
  <c r="I250" i="26"/>
  <c r="J250" i="26"/>
  <c r="K250" i="26"/>
  <c r="L250" i="26"/>
  <c r="F251" i="26"/>
  <c r="G251" i="26"/>
  <c r="H251" i="26"/>
  <c r="I251" i="26"/>
  <c r="J251" i="26"/>
  <c r="K251" i="26"/>
  <c r="L251" i="26"/>
  <c r="F252" i="26"/>
  <c r="G252" i="26"/>
  <c r="H252" i="26"/>
  <c r="I252" i="26"/>
  <c r="J252" i="26"/>
  <c r="K252" i="26"/>
  <c r="L252" i="26"/>
  <c r="F255" i="26"/>
  <c r="G255" i="26"/>
  <c r="H255" i="26"/>
  <c r="I255" i="26"/>
  <c r="J255" i="26"/>
  <c r="K255" i="26"/>
  <c r="L255" i="26"/>
  <c r="F256" i="26"/>
  <c r="G256" i="26"/>
  <c r="H256" i="26"/>
  <c r="I256" i="26"/>
  <c r="J256" i="26"/>
  <c r="K256" i="26"/>
  <c r="L256" i="26"/>
  <c r="F257" i="26"/>
  <c r="G257" i="26"/>
  <c r="H257" i="26"/>
  <c r="I257" i="26"/>
  <c r="J257" i="26"/>
  <c r="K257" i="26"/>
  <c r="L257" i="26"/>
  <c r="F258" i="26"/>
  <c r="G258" i="26"/>
  <c r="H258" i="26"/>
  <c r="I258" i="26"/>
  <c r="J258" i="26"/>
  <c r="K258" i="26"/>
  <c r="L258" i="26"/>
  <c r="F262" i="26"/>
  <c r="G262" i="26"/>
  <c r="H262" i="26"/>
  <c r="I262" i="26"/>
  <c r="J262" i="26"/>
  <c r="K262" i="26"/>
  <c r="L262" i="26"/>
  <c r="F263" i="26"/>
  <c r="G263" i="26"/>
  <c r="H263" i="26"/>
  <c r="I263" i="26"/>
  <c r="J263" i="26"/>
  <c r="K263" i="26"/>
  <c r="L263" i="26"/>
  <c r="F264" i="26"/>
  <c r="G264" i="26"/>
  <c r="H264" i="26"/>
  <c r="I264" i="26"/>
  <c r="J264" i="26"/>
  <c r="K264" i="26"/>
  <c r="L264" i="26"/>
  <c r="F265" i="26"/>
  <c r="G265" i="26"/>
  <c r="H265" i="26"/>
  <c r="I265" i="26"/>
  <c r="J265" i="26"/>
  <c r="K265" i="26"/>
  <c r="L265" i="26"/>
  <c r="F269" i="26"/>
  <c r="G269" i="26"/>
  <c r="H269" i="26"/>
  <c r="I269" i="26"/>
  <c r="J269" i="26"/>
  <c r="K269" i="26"/>
  <c r="L269" i="26"/>
  <c r="F270" i="26"/>
  <c r="G270" i="26"/>
  <c r="H270" i="26"/>
  <c r="I270" i="26"/>
  <c r="J270" i="26"/>
  <c r="K270" i="26"/>
  <c r="L270" i="26"/>
  <c r="F271" i="26"/>
  <c r="G271" i="26"/>
  <c r="H271" i="26"/>
  <c r="I271" i="26"/>
  <c r="J271" i="26"/>
  <c r="K271" i="26"/>
  <c r="L271" i="26"/>
  <c r="F272" i="26"/>
  <c r="G272" i="26"/>
  <c r="H272" i="26"/>
  <c r="I272" i="26"/>
  <c r="J272" i="26"/>
  <c r="K272" i="26"/>
  <c r="L272" i="26"/>
  <c r="F273" i="26"/>
  <c r="G273" i="26"/>
  <c r="H273" i="26"/>
  <c r="I273" i="26"/>
  <c r="J273" i="26"/>
  <c r="K273" i="26"/>
  <c r="L273" i="26"/>
  <c r="F277" i="26"/>
  <c r="G277" i="26"/>
  <c r="H277" i="26"/>
  <c r="I277" i="26"/>
  <c r="J277" i="26"/>
  <c r="K277" i="26"/>
  <c r="L277" i="26"/>
  <c r="F278" i="26"/>
  <c r="G278" i="26"/>
  <c r="H278" i="26"/>
  <c r="I278" i="26"/>
  <c r="J278" i="26"/>
  <c r="K278" i="26"/>
  <c r="L278" i="26"/>
  <c r="F279" i="26"/>
  <c r="G279" i="26"/>
  <c r="H279" i="26"/>
  <c r="I279" i="26"/>
  <c r="J279" i="26"/>
  <c r="K279" i="26"/>
  <c r="L279" i="26"/>
  <c r="F280" i="26"/>
  <c r="G280" i="26"/>
  <c r="H280" i="26"/>
  <c r="I280" i="26"/>
  <c r="J280" i="26"/>
  <c r="K280" i="26"/>
  <c r="L280" i="26"/>
  <c r="F282" i="26"/>
  <c r="G282" i="26"/>
  <c r="H282" i="26"/>
  <c r="I282" i="26"/>
  <c r="J282" i="26"/>
  <c r="K282" i="26"/>
  <c r="L282" i="26"/>
  <c r="F284" i="26"/>
  <c r="G284" i="26"/>
  <c r="H284" i="26"/>
  <c r="I284" i="26"/>
  <c r="J284" i="26"/>
  <c r="K284" i="26"/>
  <c r="L284" i="26"/>
  <c r="F285" i="26"/>
  <c r="G285" i="26"/>
  <c r="H285" i="26"/>
  <c r="I285" i="26"/>
  <c r="J285" i="26"/>
  <c r="K285" i="26"/>
  <c r="L285" i="26"/>
  <c r="F290" i="26"/>
  <c r="G290" i="26"/>
  <c r="H290" i="26"/>
  <c r="I290" i="26"/>
  <c r="J290" i="26"/>
  <c r="K290" i="26"/>
  <c r="L290" i="26"/>
  <c r="F291" i="26"/>
  <c r="G291" i="26"/>
  <c r="H291" i="26"/>
  <c r="I291" i="26"/>
  <c r="J291" i="26"/>
  <c r="K291" i="26"/>
  <c r="L291" i="26"/>
  <c r="F292" i="26"/>
  <c r="G292" i="26"/>
  <c r="H292" i="26"/>
  <c r="I292" i="26"/>
  <c r="J292" i="26"/>
  <c r="K292" i="26"/>
  <c r="L292" i="26"/>
  <c r="F293" i="26"/>
  <c r="G293" i="26"/>
  <c r="H293" i="26"/>
  <c r="I293" i="26"/>
  <c r="J293" i="26"/>
  <c r="K293" i="26"/>
  <c r="L293" i="26"/>
  <c r="F294" i="26"/>
  <c r="G294" i="26"/>
  <c r="H294" i="26"/>
  <c r="I294" i="26"/>
  <c r="J294" i="26"/>
  <c r="K294" i="26"/>
  <c r="L294" i="26"/>
  <c r="F297" i="26"/>
  <c r="G297" i="26"/>
  <c r="H297" i="26"/>
  <c r="I297" i="26"/>
  <c r="J297" i="26"/>
  <c r="K297" i="26"/>
  <c r="L297" i="26"/>
  <c r="F298" i="26"/>
  <c r="G298" i="26"/>
  <c r="H298" i="26"/>
  <c r="I298" i="26"/>
  <c r="J298" i="26"/>
  <c r="K298" i="26"/>
  <c r="L298" i="26"/>
  <c r="F299" i="26"/>
  <c r="G299" i="26"/>
  <c r="H299" i="26"/>
  <c r="I299" i="26"/>
  <c r="J299" i="26"/>
  <c r="K299" i="26"/>
  <c r="L299" i="26"/>
  <c r="F300" i="26"/>
  <c r="G300" i="26"/>
  <c r="H300" i="26"/>
  <c r="I300" i="26"/>
  <c r="J300" i="26"/>
  <c r="K300" i="26"/>
  <c r="L300" i="26"/>
  <c r="F301" i="26"/>
  <c r="G301" i="26"/>
  <c r="H301" i="26"/>
  <c r="I301" i="26"/>
  <c r="J301" i="26"/>
  <c r="K301" i="26"/>
  <c r="L301" i="26"/>
  <c r="F302" i="26"/>
  <c r="G302" i="26"/>
  <c r="H302" i="26"/>
  <c r="I302" i="26"/>
  <c r="J302" i="26"/>
  <c r="K302" i="26"/>
  <c r="L302" i="26"/>
  <c r="F303" i="26"/>
  <c r="G303" i="26"/>
  <c r="H303" i="26"/>
  <c r="I303" i="26"/>
  <c r="J303" i="26"/>
  <c r="K303" i="26"/>
  <c r="L303" i="26"/>
  <c r="F304" i="26"/>
  <c r="G304" i="26"/>
  <c r="H304" i="26"/>
  <c r="I304" i="26"/>
  <c r="J304" i="26"/>
  <c r="K304" i="26"/>
  <c r="L304" i="26"/>
  <c r="F305" i="26"/>
  <c r="G305" i="26"/>
  <c r="H305" i="26"/>
  <c r="I305" i="26"/>
  <c r="J305" i="26"/>
  <c r="K305" i="26"/>
  <c r="L305" i="26"/>
  <c r="F308" i="26"/>
  <c r="G308" i="26"/>
  <c r="H308" i="26"/>
  <c r="I308" i="26"/>
  <c r="J308" i="26"/>
  <c r="K308" i="26"/>
  <c r="L308" i="26"/>
  <c r="F309" i="26"/>
  <c r="G309" i="26"/>
  <c r="H309" i="26"/>
  <c r="I309" i="26"/>
  <c r="J309" i="26"/>
  <c r="K309" i="26"/>
  <c r="L309" i="26"/>
  <c r="F313" i="26"/>
  <c r="G313" i="26"/>
  <c r="H313" i="26"/>
  <c r="I313" i="26"/>
  <c r="J313" i="26"/>
  <c r="K313" i="26"/>
  <c r="L313" i="26"/>
  <c r="F316" i="26"/>
  <c r="G316" i="26"/>
  <c r="H316" i="26"/>
  <c r="I316" i="26"/>
  <c r="J316" i="26"/>
  <c r="K316" i="26"/>
  <c r="L316" i="26"/>
  <c r="F317" i="26"/>
  <c r="G317" i="26"/>
  <c r="H317" i="26"/>
  <c r="I317" i="26"/>
  <c r="J317" i="26"/>
  <c r="K317" i="26"/>
  <c r="L317" i="26"/>
  <c r="F318" i="26"/>
  <c r="G318" i="26"/>
  <c r="H318" i="26"/>
  <c r="I318" i="26"/>
  <c r="J318" i="26"/>
  <c r="K318" i="26"/>
  <c r="L318" i="26"/>
  <c r="F320" i="26"/>
  <c r="G320" i="26"/>
  <c r="H320" i="26"/>
  <c r="I320" i="26"/>
  <c r="J320" i="26"/>
  <c r="K320" i="26"/>
  <c r="L320" i="26"/>
  <c r="F321" i="26"/>
  <c r="G321" i="26"/>
  <c r="H321" i="26"/>
  <c r="I321" i="26"/>
  <c r="J321" i="26"/>
  <c r="K321" i="26"/>
  <c r="L321" i="26"/>
  <c r="F323" i="26"/>
  <c r="G323" i="26"/>
  <c r="H323" i="26"/>
  <c r="I323" i="26"/>
  <c r="J323" i="26"/>
  <c r="K323" i="26"/>
  <c r="L323" i="26"/>
  <c r="F324" i="26"/>
  <c r="G324" i="26"/>
  <c r="H324" i="26"/>
  <c r="I324" i="26"/>
  <c r="J324" i="26"/>
  <c r="K324" i="26"/>
  <c r="L324" i="26"/>
  <c r="F325" i="26"/>
  <c r="G325" i="26"/>
  <c r="H325" i="26"/>
  <c r="I325" i="26"/>
  <c r="J325" i="26"/>
  <c r="K325" i="26"/>
  <c r="L325" i="26"/>
  <c r="F327" i="26"/>
  <c r="G327" i="26"/>
  <c r="H327" i="26"/>
  <c r="I327" i="26"/>
  <c r="J327" i="26"/>
  <c r="K327" i="26"/>
  <c r="L327" i="26"/>
  <c r="F329" i="26"/>
  <c r="G329" i="26"/>
  <c r="H329" i="26"/>
  <c r="I329" i="26"/>
  <c r="J329" i="26"/>
  <c r="K329" i="26"/>
  <c r="L329" i="26"/>
  <c r="F332" i="26"/>
  <c r="G332" i="26"/>
  <c r="H332" i="26"/>
  <c r="I332" i="26"/>
  <c r="J332" i="26"/>
  <c r="K332" i="26"/>
  <c r="L332" i="26"/>
  <c r="F333" i="26"/>
  <c r="G333" i="26"/>
  <c r="H333" i="26"/>
  <c r="I333" i="26"/>
  <c r="J333" i="26"/>
  <c r="K333" i="26"/>
  <c r="L333" i="26"/>
  <c r="F339" i="26"/>
  <c r="G339" i="26"/>
  <c r="H339" i="26"/>
  <c r="I339" i="26"/>
  <c r="J339" i="26"/>
  <c r="K339" i="26"/>
  <c r="L339" i="26"/>
  <c r="F340" i="26"/>
  <c r="G340" i="26"/>
  <c r="H340" i="26"/>
  <c r="I340" i="26"/>
  <c r="J340" i="26"/>
  <c r="K340" i="26"/>
  <c r="L340" i="26"/>
  <c r="F341" i="26"/>
  <c r="G341" i="26"/>
  <c r="H341" i="26"/>
  <c r="I341" i="26"/>
  <c r="J341" i="26"/>
  <c r="K341" i="26"/>
  <c r="L341" i="26"/>
  <c r="F342" i="26"/>
  <c r="G342" i="26"/>
  <c r="H342" i="26"/>
  <c r="I342" i="26"/>
  <c r="J342" i="26"/>
  <c r="K342" i="26"/>
  <c r="L342" i="26"/>
  <c r="F343" i="26"/>
  <c r="G343" i="26"/>
  <c r="H343" i="26"/>
  <c r="I343" i="26"/>
  <c r="J343" i="26"/>
  <c r="K343" i="26"/>
  <c r="L343" i="26"/>
  <c r="F345" i="26"/>
  <c r="G345" i="26"/>
  <c r="H345" i="26"/>
  <c r="I345" i="26"/>
  <c r="J345" i="26"/>
  <c r="K345" i="26"/>
  <c r="L345" i="26"/>
  <c r="F346" i="26"/>
  <c r="G346" i="26"/>
  <c r="H346" i="26"/>
  <c r="I346" i="26"/>
  <c r="J346" i="26"/>
  <c r="K346" i="26"/>
  <c r="L346" i="26"/>
  <c r="F347" i="26"/>
  <c r="G347" i="26"/>
  <c r="H347" i="26"/>
  <c r="I347" i="26"/>
  <c r="J347" i="26"/>
  <c r="K347" i="26"/>
  <c r="L347" i="26"/>
  <c r="F349" i="26"/>
  <c r="G349" i="26"/>
  <c r="H349" i="26"/>
  <c r="I349" i="26"/>
  <c r="J349" i="26"/>
  <c r="K349" i="26"/>
  <c r="L349" i="26"/>
  <c r="F350" i="26"/>
  <c r="G350" i="26"/>
  <c r="H350" i="26"/>
  <c r="I350" i="26"/>
  <c r="J350" i="26"/>
  <c r="K350" i="26"/>
  <c r="L350" i="26"/>
  <c r="F351" i="26"/>
  <c r="G351" i="26"/>
  <c r="H351" i="26"/>
  <c r="I351" i="26"/>
  <c r="J351" i="26"/>
  <c r="K351" i="26"/>
  <c r="L351" i="26"/>
  <c r="F353" i="26"/>
  <c r="G353" i="26"/>
  <c r="H353" i="26"/>
  <c r="I353" i="26"/>
  <c r="J353" i="26"/>
  <c r="K353" i="26"/>
  <c r="L353" i="26"/>
  <c r="F355" i="26"/>
  <c r="G355" i="26"/>
  <c r="H355" i="26"/>
  <c r="I355" i="26"/>
  <c r="J355" i="26"/>
  <c r="K355" i="26"/>
  <c r="L355" i="26"/>
  <c r="F356" i="26"/>
  <c r="G356" i="26"/>
  <c r="H356" i="26"/>
  <c r="I356" i="26"/>
  <c r="J356" i="26"/>
  <c r="K356" i="26"/>
  <c r="L356" i="26"/>
  <c r="F358" i="26"/>
  <c r="G358" i="26"/>
  <c r="H358" i="26"/>
  <c r="I358" i="26"/>
  <c r="J358" i="26"/>
  <c r="K358" i="26"/>
  <c r="L358" i="26"/>
  <c r="F359" i="26"/>
  <c r="G359" i="26"/>
  <c r="H359" i="26"/>
  <c r="I359" i="26"/>
  <c r="J359" i="26"/>
  <c r="K359" i="26"/>
  <c r="L359" i="26"/>
  <c r="F361" i="26"/>
  <c r="G361" i="26"/>
  <c r="H361" i="26"/>
  <c r="I361" i="26"/>
  <c r="J361" i="26"/>
  <c r="K361" i="26"/>
  <c r="L361" i="26"/>
  <c r="F363" i="26"/>
  <c r="G363" i="26"/>
  <c r="H363" i="26"/>
  <c r="I363" i="26"/>
  <c r="J363" i="26"/>
  <c r="K363" i="26"/>
  <c r="L363" i="26"/>
  <c r="F364" i="26"/>
  <c r="G364" i="26"/>
  <c r="H364" i="26"/>
  <c r="I364" i="26"/>
  <c r="J364" i="26"/>
  <c r="K364" i="26"/>
  <c r="L364" i="26"/>
  <c r="F365" i="26"/>
  <c r="F366" i="26" s="1"/>
  <c r="F367" i="26" s="1"/>
  <c r="F368" i="26" s="1"/>
  <c r="G365" i="26"/>
  <c r="G366" i="26" s="1"/>
  <c r="G367" i="26" s="1"/>
  <c r="G368" i="26" s="1"/>
  <c r="H365" i="26"/>
  <c r="H366" i="26" s="1"/>
  <c r="H367" i="26" s="1"/>
  <c r="H368" i="26" s="1"/>
  <c r="I365" i="26"/>
  <c r="I366" i="26" s="1"/>
  <c r="I367" i="26" s="1"/>
  <c r="I368" i="26" s="1"/>
  <c r="J365" i="26"/>
  <c r="J366" i="26" s="1"/>
  <c r="J367" i="26" s="1"/>
  <c r="J368" i="26" s="1"/>
  <c r="K365" i="26"/>
  <c r="K366" i="26" s="1"/>
  <c r="K367" i="26" s="1"/>
  <c r="K368" i="26" s="1"/>
  <c r="L365" i="26"/>
  <c r="L366" i="26" s="1"/>
  <c r="L367" i="26" s="1"/>
  <c r="L368" i="26" s="1"/>
  <c r="F370" i="26"/>
  <c r="G370" i="26"/>
  <c r="H370" i="26"/>
  <c r="I370" i="26"/>
  <c r="J370" i="26"/>
  <c r="K370" i="26"/>
  <c r="L370" i="26"/>
  <c r="F371" i="26"/>
  <c r="G371" i="26"/>
  <c r="H371" i="26"/>
  <c r="I371" i="26"/>
  <c r="J371" i="26"/>
  <c r="K371" i="26"/>
  <c r="L371" i="26"/>
  <c r="F372" i="26"/>
  <c r="F373" i="26" s="1"/>
  <c r="G372" i="26"/>
  <c r="G373" i="26" s="1"/>
  <c r="H372" i="26"/>
  <c r="H373" i="26" s="1"/>
  <c r="I372" i="26"/>
  <c r="I373" i="26" s="1"/>
  <c r="J372" i="26"/>
  <c r="J373" i="26" s="1"/>
  <c r="K372" i="26"/>
  <c r="K373" i="26" s="1"/>
  <c r="L372" i="26"/>
  <c r="L373" i="26" s="1"/>
  <c r="F374" i="26"/>
  <c r="G374" i="26"/>
  <c r="H374" i="26"/>
  <c r="I374" i="26"/>
  <c r="J374" i="26"/>
  <c r="K374" i="26"/>
  <c r="L374" i="26"/>
  <c r="F375" i="26"/>
  <c r="G375" i="26"/>
  <c r="H375" i="26"/>
  <c r="I375" i="26"/>
  <c r="J375" i="26"/>
  <c r="K375" i="26"/>
  <c r="L375" i="26"/>
  <c r="F376" i="26"/>
  <c r="G376" i="26"/>
  <c r="H376" i="26"/>
  <c r="I376" i="26"/>
  <c r="J376" i="26"/>
  <c r="K376" i="26"/>
  <c r="L376" i="26"/>
  <c r="F379" i="26"/>
  <c r="G379" i="26"/>
  <c r="H379" i="26"/>
  <c r="I379" i="26"/>
  <c r="J379" i="26"/>
  <c r="K379" i="26"/>
  <c r="L379" i="26"/>
  <c r="F380" i="26"/>
  <c r="G380" i="26"/>
  <c r="H380" i="26"/>
  <c r="I380" i="26"/>
  <c r="J380" i="26"/>
  <c r="K380" i="26"/>
  <c r="L380" i="26"/>
  <c r="F381" i="26"/>
  <c r="G381" i="26"/>
  <c r="H381" i="26"/>
  <c r="I381" i="26"/>
  <c r="J381" i="26"/>
  <c r="K381" i="26"/>
  <c r="L381" i="26"/>
  <c r="F383" i="26"/>
  <c r="G383" i="26"/>
  <c r="H383" i="26"/>
  <c r="I383" i="26"/>
  <c r="J383" i="26"/>
  <c r="K383" i="26"/>
  <c r="L383" i="26"/>
  <c r="F384" i="26"/>
  <c r="G384" i="26"/>
  <c r="H384" i="26"/>
  <c r="I384" i="26"/>
  <c r="J384" i="26"/>
  <c r="K384" i="26"/>
  <c r="L384" i="26"/>
  <c r="F385" i="26"/>
  <c r="G385" i="26"/>
  <c r="H385" i="26"/>
  <c r="I385" i="26"/>
  <c r="J385" i="26"/>
  <c r="K385" i="26"/>
  <c r="L385" i="26"/>
  <c r="F389" i="26"/>
  <c r="G389" i="26"/>
  <c r="H389" i="26"/>
  <c r="I389" i="26"/>
  <c r="J389" i="26"/>
  <c r="K389" i="26"/>
  <c r="L389" i="26"/>
  <c r="F392" i="26"/>
  <c r="G392" i="26"/>
  <c r="H392" i="26"/>
  <c r="I392" i="26"/>
  <c r="J392" i="26"/>
  <c r="K392" i="26"/>
  <c r="L392" i="26"/>
  <c r="F393" i="26"/>
  <c r="G393" i="26"/>
  <c r="H393" i="26"/>
  <c r="I393" i="26"/>
  <c r="J393" i="26"/>
  <c r="K393" i="26"/>
  <c r="L393" i="26"/>
  <c r="F394" i="26"/>
  <c r="G394" i="26"/>
  <c r="H394" i="26"/>
  <c r="I394" i="26"/>
  <c r="J394" i="26"/>
  <c r="K394" i="26"/>
  <c r="L394" i="26"/>
  <c r="F397" i="26"/>
  <c r="G397" i="26"/>
  <c r="H397" i="26"/>
  <c r="I397" i="26"/>
  <c r="J397" i="26"/>
  <c r="K397" i="26"/>
  <c r="L397" i="26"/>
  <c r="F398" i="26"/>
  <c r="G398" i="26"/>
  <c r="H398" i="26"/>
  <c r="I398" i="26"/>
  <c r="J398" i="26"/>
  <c r="K398" i="26"/>
  <c r="L398" i="26"/>
  <c r="F400" i="26"/>
  <c r="F401" i="26" s="1"/>
  <c r="F402" i="26" s="1"/>
  <c r="G400" i="26"/>
  <c r="G401" i="26" s="1"/>
  <c r="G402" i="26" s="1"/>
  <c r="H400" i="26"/>
  <c r="H401" i="26" s="1"/>
  <c r="H402" i="26" s="1"/>
  <c r="I400" i="26"/>
  <c r="I401" i="26" s="1"/>
  <c r="I402" i="26" s="1"/>
  <c r="J400" i="26"/>
  <c r="K400" i="26"/>
  <c r="K401" i="26" s="1"/>
  <c r="K402" i="26" s="1"/>
  <c r="L400" i="26"/>
  <c r="L401" i="26" s="1"/>
  <c r="L402" i="26" s="1"/>
  <c r="J401" i="26"/>
  <c r="J402" i="26" s="1"/>
  <c r="F403" i="26"/>
  <c r="G403" i="26"/>
  <c r="H403" i="26"/>
  <c r="I403" i="26"/>
  <c r="J403" i="26"/>
  <c r="K403" i="26"/>
  <c r="L403" i="26"/>
  <c r="F404" i="26"/>
  <c r="G404" i="26"/>
  <c r="H404" i="26"/>
  <c r="I404" i="26"/>
  <c r="J404" i="26"/>
  <c r="K404" i="26"/>
  <c r="L404" i="26"/>
  <c r="F405" i="26"/>
  <c r="G405" i="26"/>
  <c r="H405" i="26"/>
  <c r="I405" i="26"/>
  <c r="J405" i="26"/>
  <c r="K405" i="26"/>
  <c r="L405" i="26"/>
  <c r="F406" i="26"/>
  <c r="G406" i="26"/>
  <c r="H406" i="26"/>
  <c r="I406" i="26"/>
  <c r="J406" i="26"/>
  <c r="K406" i="26"/>
  <c r="L406" i="26"/>
  <c r="F408" i="26"/>
  <c r="G408" i="26"/>
  <c r="H408" i="26"/>
  <c r="I408" i="26"/>
  <c r="J408" i="26"/>
  <c r="K408" i="26"/>
  <c r="L408" i="26"/>
  <c r="F411" i="26"/>
  <c r="G411" i="26"/>
  <c r="H411" i="26"/>
  <c r="I411" i="26"/>
  <c r="J411" i="26"/>
  <c r="K411" i="26"/>
  <c r="L411" i="26"/>
  <c r="F412" i="26"/>
  <c r="G412" i="26"/>
  <c r="H412" i="26"/>
  <c r="I412" i="26"/>
  <c r="J412" i="26"/>
  <c r="K412" i="26"/>
  <c r="L412" i="26"/>
  <c r="F415" i="26"/>
  <c r="G415" i="26"/>
  <c r="H415" i="26"/>
  <c r="I415" i="26"/>
  <c r="J415" i="26"/>
  <c r="K415" i="26"/>
  <c r="L415" i="26"/>
  <c r="F416" i="26"/>
  <c r="G416" i="26"/>
  <c r="H416" i="26"/>
  <c r="I416" i="26"/>
  <c r="J416" i="26"/>
  <c r="K416" i="26"/>
  <c r="L416" i="26"/>
  <c r="F418" i="26"/>
  <c r="G418" i="26"/>
  <c r="H418" i="26"/>
  <c r="I418" i="26"/>
  <c r="J418" i="26"/>
  <c r="K418" i="26"/>
  <c r="L418" i="26"/>
  <c r="F420" i="26"/>
  <c r="G420" i="26"/>
  <c r="H420" i="26"/>
  <c r="I420" i="26"/>
  <c r="J420" i="26"/>
  <c r="K420" i="26"/>
  <c r="L420" i="26"/>
  <c r="F422" i="26"/>
  <c r="G422" i="26"/>
  <c r="H422" i="26"/>
  <c r="I422" i="26"/>
  <c r="J422" i="26"/>
  <c r="K422" i="26"/>
  <c r="L422" i="26"/>
  <c r="F425" i="26"/>
  <c r="G425" i="26"/>
  <c r="H425" i="26"/>
  <c r="I425" i="26"/>
  <c r="J425" i="26"/>
  <c r="K425" i="26"/>
  <c r="L425" i="26"/>
  <c r="F426" i="26"/>
  <c r="G426" i="26"/>
  <c r="H426" i="26"/>
  <c r="I426" i="26"/>
  <c r="J426" i="26"/>
  <c r="K426" i="26"/>
  <c r="L426" i="26"/>
  <c r="F427" i="26"/>
  <c r="G427" i="26"/>
  <c r="H427" i="26"/>
  <c r="I427" i="26"/>
  <c r="J427" i="26"/>
  <c r="K427" i="26"/>
  <c r="L427" i="26"/>
  <c r="F429" i="26"/>
  <c r="G429" i="26"/>
  <c r="H429" i="26"/>
  <c r="I429" i="26"/>
  <c r="J429" i="26"/>
  <c r="K429" i="26"/>
  <c r="L429" i="26"/>
  <c r="F430" i="26"/>
  <c r="F431" i="26" s="1"/>
  <c r="G430" i="26"/>
  <c r="G431" i="26" s="1"/>
  <c r="H430" i="26"/>
  <c r="H431" i="26" s="1"/>
  <c r="I430" i="26"/>
  <c r="I431" i="26" s="1"/>
  <c r="J430" i="26"/>
  <c r="J431" i="26" s="1"/>
  <c r="K430" i="26"/>
  <c r="K431" i="26" s="1"/>
  <c r="L430" i="26"/>
  <c r="L431" i="26" s="1"/>
  <c r="F434" i="26"/>
  <c r="F435" i="26" s="1"/>
  <c r="G434" i="26"/>
  <c r="G435" i="26" s="1"/>
  <c r="H434" i="26"/>
  <c r="H435" i="26" s="1"/>
  <c r="I434" i="26"/>
  <c r="I435" i="26" s="1"/>
  <c r="J434" i="26"/>
  <c r="J435" i="26" s="1"/>
  <c r="K434" i="26"/>
  <c r="K435" i="26" s="1"/>
  <c r="L434" i="26"/>
  <c r="L435" i="26" s="1"/>
  <c r="F437" i="26"/>
  <c r="F438" i="26" s="1"/>
  <c r="G437" i="26"/>
  <c r="G438" i="26" s="1"/>
  <c r="H437" i="26"/>
  <c r="H438" i="26" s="1"/>
  <c r="I437" i="26"/>
  <c r="I438" i="26" s="1"/>
  <c r="J437" i="26"/>
  <c r="J438" i="26" s="1"/>
  <c r="K437" i="26"/>
  <c r="K438" i="26" s="1"/>
  <c r="L437" i="26"/>
  <c r="L438" i="26" s="1"/>
  <c r="F439" i="26"/>
  <c r="G439" i="26"/>
  <c r="H439" i="26"/>
  <c r="I439" i="26"/>
  <c r="J439" i="26"/>
  <c r="K439" i="26"/>
  <c r="L439" i="26"/>
  <c r="B6" i="23"/>
  <c r="C6" i="23"/>
  <c r="D6" i="23"/>
  <c r="B7" i="23"/>
  <c r="C7" i="23"/>
  <c r="D7" i="23"/>
  <c r="D36" i="23" s="1"/>
  <c r="B8" i="23"/>
  <c r="C8" i="23"/>
  <c r="D8" i="23"/>
  <c r="B9" i="23"/>
  <c r="C9" i="23"/>
  <c r="D9" i="23"/>
  <c r="B10" i="23"/>
  <c r="B11" i="23"/>
  <c r="B12" i="23"/>
  <c r="B13" i="23"/>
  <c r="C14" i="23"/>
  <c r="C15" i="23"/>
  <c r="C16" i="23"/>
  <c r="C17" i="23"/>
  <c r="E30" i="23"/>
  <c r="F30" i="23"/>
  <c r="G30" i="23"/>
  <c r="H30" i="23"/>
  <c r="E5" i="23" s="1"/>
  <c r="I30" i="23"/>
  <c r="F5" i="23" s="1"/>
  <c r="J30" i="23"/>
  <c r="G5" i="23" s="1"/>
  <c r="K30" i="23"/>
  <c r="L30" i="23"/>
  <c r="M30" i="23"/>
  <c r="N30" i="23"/>
  <c r="O30" i="23"/>
  <c r="P30" i="23"/>
  <c r="B31" i="23"/>
  <c r="C31" i="23"/>
  <c r="D31" i="23"/>
  <c r="B32" i="23"/>
  <c r="C32" i="23"/>
  <c r="D32" i="23"/>
  <c r="B33" i="23"/>
  <c r="C33" i="23"/>
  <c r="D33" i="23"/>
  <c r="B34" i="23"/>
  <c r="C34" i="23"/>
  <c r="D34" i="23"/>
  <c r="B35" i="23"/>
  <c r="B36" i="23"/>
  <c r="B37" i="23"/>
  <c r="B38" i="23"/>
  <c r="C39" i="23"/>
  <c r="C40" i="23"/>
  <c r="C41" i="23"/>
  <c r="C42" i="23"/>
  <c r="Q4" i="22"/>
  <c r="E18" i="22"/>
  <c r="F18" i="22"/>
  <c r="G18" i="22"/>
  <c r="H18" i="22"/>
  <c r="I18" i="22"/>
  <c r="J18" i="22"/>
  <c r="K18" i="22"/>
  <c r="L18" i="22"/>
  <c r="M18" i="22"/>
  <c r="N18" i="22"/>
  <c r="O18" i="22"/>
  <c r="P18" i="22"/>
  <c r="E20" i="22"/>
  <c r="F20" i="22"/>
  <c r="G20" i="22"/>
  <c r="H20" i="22"/>
  <c r="I20" i="22"/>
  <c r="J20" i="22"/>
  <c r="J48" i="22" s="1"/>
  <c r="K20" i="22"/>
  <c r="L20" i="22"/>
  <c r="M20" i="22"/>
  <c r="N20" i="22"/>
  <c r="O20" i="22"/>
  <c r="P20" i="22"/>
  <c r="E22" i="22"/>
  <c r="F22" i="22"/>
  <c r="G22" i="22"/>
  <c r="H22" i="22"/>
  <c r="I22" i="22"/>
  <c r="J22" i="22"/>
  <c r="K22" i="22"/>
  <c r="L22" i="22"/>
  <c r="M22" i="22"/>
  <c r="N22" i="22"/>
  <c r="O22" i="22"/>
  <c r="P22" i="22"/>
  <c r="E24" i="22"/>
  <c r="F24" i="22"/>
  <c r="G24" i="22"/>
  <c r="H24" i="22"/>
  <c r="I24" i="22"/>
  <c r="J24" i="22"/>
  <c r="K24" i="22"/>
  <c r="L24" i="22"/>
  <c r="M24" i="22"/>
  <c r="N24" i="22"/>
  <c r="O24" i="22"/>
  <c r="P24" i="22"/>
  <c r="E31" i="22"/>
  <c r="F31" i="22"/>
  <c r="G31" i="22"/>
  <c r="H31" i="22"/>
  <c r="I31" i="22"/>
  <c r="J31" i="22"/>
  <c r="K31" i="22"/>
  <c r="L31" i="22"/>
  <c r="L45" i="22" s="1"/>
  <c r="M31" i="22"/>
  <c r="N31" i="22"/>
  <c r="N45" i="22" s="1"/>
  <c r="O31" i="22"/>
  <c r="O45" i="22" s="1"/>
  <c r="P31" i="22"/>
  <c r="E32" i="22"/>
  <c r="F32" i="22"/>
  <c r="G32" i="22"/>
  <c r="H32" i="22"/>
  <c r="I32" i="22"/>
  <c r="I46" i="22" s="1"/>
  <c r="J32" i="22"/>
  <c r="K32" i="22"/>
  <c r="L32" i="22"/>
  <c r="M32" i="22"/>
  <c r="N32" i="22"/>
  <c r="O32" i="22"/>
  <c r="P32" i="22"/>
  <c r="E33" i="22"/>
  <c r="F33" i="22"/>
  <c r="G33" i="22"/>
  <c r="H33" i="22"/>
  <c r="I33" i="22"/>
  <c r="J33" i="22"/>
  <c r="J47" i="22" s="1"/>
  <c r="K33" i="22"/>
  <c r="L33" i="22"/>
  <c r="M33" i="22"/>
  <c r="N33" i="22"/>
  <c r="O33" i="22"/>
  <c r="P33" i="22"/>
  <c r="P47" i="22" s="1"/>
  <c r="E34" i="22"/>
  <c r="F34" i="22"/>
  <c r="F48" i="22" s="1"/>
  <c r="G34" i="22"/>
  <c r="H34" i="22"/>
  <c r="I34" i="22"/>
  <c r="J34" i="22"/>
  <c r="K34" i="22"/>
  <c r="L34" i="22"/>
  <c r="M34" i="22"/>
  <c r="N34" i="22"/>
  <c r="O34" i="22"/>
  <c r="P34" i="22"/>
  <c r="P48" i="22" s="1"/>
  <c r="E35" i="22"/>
  <c r="F35" i="22"/>
  <c r="G35" i="22"/>
  <c r="H35" i="22"/>
  <c r="I35" i="22"/>
  <c r="J35" i="22"/>
  <c r="J49" i="22" s="1"/>
  <c r="K35" i="22"/>
  <c r="L35" i="22"/>
  <c r="L49" i="22" s="1"/>
  <c r="M35" i="22"/>
  <c r="N35" i="22"/>
  <c r="O35" i="22"/>
  <c r="P35" i="22"/>
  <c r="E36" i="22"/>
  <c r="F36" i="22"/>
  <c r="G36" i="22"/>
  <c r="G50" i="22" s="1"/>
  <c r="H36" i="22"/>
  <c r="I36" i="22"/>
  <c r="J36" i="22"/>
  <c r="K36" i="22"/>
  <c r="L36" i="22"/>
  <c r="M36" i="22"/>
  <c r="N36" i="22"/>
  <c r="O36" i="22"/>
  <c r="P36" i="22"/>
  <c r="E37" i="22"/>
  <c r="E51" i="22" s="1"/>
  <c r="F37" i="22"/>
  <c r="G37" i="22"/>
  <c r="H37" i="22"/>
  <c r="I37" i="22"/>
  <c r="J37" i="22"/>
  <c r="K37" i="22"/>
  <c r="L37" i="22"/>
  <c r="M37" i="22"/>
  <c r="N37" i="22"/>
  <c r="N51" i="22" s="1"/>
  <c r="O37" i="22"/>
  <c r="P37" i="22"/>
  <c r="P51" i="22" s="1"/>
  <c r="E38" i="22"/>
  <c r="F38" i="22"/>
  <c r="G38" i="22"/>
  <c r="G52" i="22" s="1"/>
  <c r="H38" i="22"/>
  <c r="I38" i="22"/>
  <c r="I52" i="22" s="1"/>
  <c r="J38" i="22"/>
  <c r="J52" i="22" s="1"/>
  <c r="K38" i="22"/>
  <c r="L38" i="22"/>
  <c r="M38" i="22"/>
  <c r="N38" i="22"/>
  <c r="O38" i="22"/>
  <c r="P38" i="22"/>
  <c r="V40" i="22"/>
  <c r="W41" i="22"/>
  <c r="I45" i="22" s="1"/>
  <c r="W42" i="22"/>
  <c r="W43" i="22"/>
  <c r="H47" i="22" s="1"/>
  <c r="W44" i="22"/>
  <c r="J45" i="22" s="1"/>
  <c r="W45" i="22"/>
  <c r="W46" i="22"/>
  <c r="W47" i="22"/>
  <c r="W48" i="22"/>
  <c r="W49" i="22"/>
  <c r="J51" i="22" s="1"/>
  <c r="V50" i="22"/>
  <c r="G51" i="22"/>
  <c r="D55" i="22"/>
  <c r="D57" i="22" s="1"/>
  <c r="W59" i="22"/>
  <c r="W60" i="22"/>
  <c r="W61" i="22"/>
  <c r="W62" i="22"/>
  <c r="W63" i="22"/>
  <c r="W64" i="22"/>
  <c r="W65" i="22"/>
  <c r="W66" i="22"/>
  <c r="W67" i="22"/>
  <c r="W68" i="22"/>
  <c r="W69" i="22"/>
  <c r="W70" i="22"/>
  <c r="W71" i="22"/>
  <c r="C10" i="21"/>
  <c r="K6" i="20" s="1"/>
  <c r="C6" i="20" s="1"/>
  <c r="C7" i="20" s="1"/>
  <c r="C12" i="21"/>
  <c r="C13" i="21" s="1"/>
  <c r="C14" i="21"/>
  <c r="C15" i="21" s="1"/>
  <c r="C16" i="21"/>
  <c r="K12" i="20" s="1"/>
  <c r="C102" i="20" s="1"/>
  <c r="C18" i="21"/>
  <c r="C19" i="21" s="1"/>
  <c r="C20" i="21"/>
  <c r="C21" i="21" s="1"/>
  <c r="C22" i="21"/>
  <c r="C24" i="21"/>
  <c r="C25" i="21" s="1"/>
  <c r="C26" i="21"/>
  <c r="C27" i="21" s="1"/>
  <c r="C28" i="21"/>
  <c r="C29" i="21" s="1"/>
  <c r="C30" i="21"/>
  <c r="K26" i="20" s="1"/>
  <c r="C326" i="20" s="1"/>
  <c r="C32" i="21"/>
  <c r="C34" i="21"/>
  <c r="K30" i="20" s="1"/>
  <c r="C390" i="20" s="1"/>
  <c r="C36" i="21"/>
  <c r="C37" i="21" s="1"/>
  <c r="C38" i="21"/>
  <c r="K34" i="20" s="1"/>
  <c r="C454" i="20" s="1"/>
  <c r="C40" i="21"/>
  <c r="C41" i="21" s="1"/>
  <c r="C42" i="21"/>
  <c r="C43" i="21" s="1"/>
  <c r="C44" i="21"/>
  <c r="K40" i="20" s="1"/>
  <c r="C550" i="20" s="1"/>
  <c r="C46" i="21"/>
  <c r="K42" i="20" s="1"/>
  <c r="C582" i="20" s="1"/>
  <c r="C583" i="20" s="1"/>
  <c r="C1351" i="20" s="1"/>
  <c r="C48" i="21"/>
  <c r="C50" i="21"/>
  <c r="C51" i="21" s="1"/>
  <c r="C52" i="21"/>
  <c r="C53" i="21" s="1"/>
  <c r="C54" i="21"/>
  <c r="K50" i="20" s="1"/>
  <c r="C710" i="20" s="1"/>
  <c r="C56" i="21"/>
  <c r="C57" i="21" s="1"/>
  <c r="L6" i="20"/>
  <c r="L8" i="20"/>
  <c r="L10" i="20"/>
  <c r="L12" i="20"/>
  <c r="K14" i="20"/>
  <c r="C134" i="20" s="1"/>
  <c r="L14" i="20"/>
  <c r="L16" i="20"/>
  <c r="L18" i="20"/>
  <c r="K20" i="20"/>
  <c r="C230" i="20" s="1"/>
  <c r="L20" i="20"/>
  <c r="K22" i="20"/>
  <c r="C262" i="20" s="1"/>
  <c r="C263" i="20" s="1"/>
  <c r="C264" i="20" s="1"/>
  <c r="L22" i="20"/>
  <c r="L24" i="20"/>
  <c r="L26" i="20"/>
  <c r="L28" i="20"/>
  <c r="L30" i="20"/>
  <c r="K32" i="20"/>
  <c r="C422" i="20" s="1"/>
  <c r="C423" i="20" s="1"/>
  <c r="L32" i="20"/>
  <c r="L34" i="20"/>
  <c r="L36" i="20"/>
  <c r="L38" i="20"/>
  <c r="L40" i="20"/>
  <c r="L42" i="20"/>
  <c r="L44" i="20"/>
  <c r="L46" i="20"/>
  <c r="L48" i="20"/>
  <c r="L50" i="20"/>
  <c r="K52" i="20"/>
  <c r="C742" i="20" s="1"/>
  <c r="L52" i="20"/>
  <c r="B774" i="20"/>
  <c r="F774" i="20"/>
  <c r="B775" i="20"/>
  <c r="F775" i="20"/>
  <c r="B776" i="20"/>
  <c r="F776" i="20"/>
  <c r="B777" i="20"/>
  <c r="F777" i="20"/>
  <c r="B778" i="20"/>
  <c r="F778" i="20"/>
  <c r="B779" i="20"/>
  <c r="F779" i="20"/>
  <c r="B780" i="20"/>
  <c r="F780" i="20"/>
  <c r="B781" i="20"/>
  <c r="F781" i="20"/>
  <c r="B782" i="20"/>
  <c r="F782" i="20"/>
  <c r="B783" i="20"/>
  <c r="F783" i="20"/>
  <c r="B784" i="20"/>
  <c r="F784" i="20"/>
  <c r="B785" i="20"/>
  <c r="F785" i="20"/>
  <c r="B786" i="20"/>
  <c r="F786" i="20"/>
  <c r="B787" i="20"/>
  <c r="F787" i="20"/>
  <c r="B788" i="20"/>
  <c r="F788" i="20"/>
  <c r="B789" i="20"/>
  <c r="F789" i="20"/>
  <c r="B790" i="20"/>
  <c r="F790" i="20"/>
  <c r="B791" i="20"/>
  <c r="F791" i="20"/>
  <c r="B792" i="20"/>
  <c r="F792" i="20"/>
  <c r="B793" i="20"/>
  <c r="F793" i="20"/>
  <c r="B794" i="20"/>
  <c r="F794" i="20"/>
  <c r="B795" i="20"/>
  <c r="F795" i="20"/>
  <c r="B796" i="20"/>
  <c r="F796" i="20"/>
  <c r="B797" i="20"/>
  <c r="F797" i="20"/>
  <c r="B798" i="20"/>
  <c r="F798" i="20"/>
  <c r="B799" i="20"/>
  <c r="F799" i="20"/>
  <c r="B800" i="20"/>
  <c r="F800" i="20"/>
  <c r="B801" i="20"/>
  <c r="F801" i="20"/>
  <c r="B802" i="20"/>
  <c r="F802" i="20"/>
  <c r="B803" i="20"/>
  <c r="F803" i="20"/>
  <c r="B804" i="20"/>
  <c r="F804" i="20"/>
  <c r="B805" i="20"/>
  <c r="F805" i="20"/>
  <c r="B806" i="20"/>
  <c r="F806" i="20"/>
  <c r="B807" i="20"/>
  <c r="F807" i="20"/>
  <c r="B808" i="20"/>
  <c r="F808" i="20"/>
  <c r="B809" i="20"/>
  <c r="F809" i="20"/>
  <c r="B810" i="20"/>
  <c r="F810" i="20"/>
  <c r="B811" i="20"/>
  <c r="F811" i="20"/>
  <c r="B812" i="20"/>
  <c r="F812" i="20"/>
  <c r="B813" i="20"/>
  <c r="F813" i="20"/>
  <c r="B814" i="20"/>
  <c r="F814" i="20"/>
  <c r="B815" i="20"/>
  <c r="F815" i="20"/>
  <c r="B816" i="20"/>
  <c r="F816" i="20"/>
  <c r="B817" i="20"/>
  <c r="F817" i="20"/>
  <c r="B818" i="20"/>
  <c r="F818" i="20"/>
  <c r="B819" i="20"/>
  <c r="F819" i="20"/>
  <c r="B820" i="20"/>
  <c r="F820" i="20"/>
  <c r="B821" i="20"/>
  <c r="F821" i="20"/>
  <c r="B822" i="20"/>
  <c r="F822" i="20"/>
  <c r="B823" i="20"/>
  <c r="F823" i="20"/>
  <c r="B824" i="20"/>
  <c r="F824" i="20"/>
  <c r="B825" i="20"/>
  <c r="F825" i="20"/>
  <c r="B826" i="20"/>
  <c r="F826" i="20"/>
  <c r="B827" i="20"/>
  <c r="F827" i="20"/>
  <c r="B828" i="20"/>
  <c r="F828" i="20"/>
  <c r="B829" i="20"/>
  <c r="F829" i="20"/>
  <c r="B830" i="20"/>
  <c r="F830" i="20"/>
  <c r="B831" i="20"/>
  <c r="F831" i="20"/>
  <c r="B832" i="20"/>
  <c r="F832" i="20"/>
  <c r="B833" i="20"/>
  <c r="F833" i="20"/>
  <c r="B834" i="20"/>
  <c r="F834" i="20"/>
  <c r="B835" i="20"/>
  <c r="F835" i="20"/>
  <c r="B836" i="20"/>
  <c r="F836" i="20"/>
  <c r="B837" i="20"/>
  <c r="F837" i="20"/>
  <c r="B838" i="20"/>
  <c r="F838" i="20"/>
  <c r="B839" i="20"/>
  <c r="F839" i="20"/>
  <c r="B840" i="20"/>
  <c r="F840" i="20"/>
  <c r="B841" i="20"/>
  <c r="F841" i="20"/>
  <c r="B842" i="20"/>
  <c r="F842" i="20"/>
  <c r="B843" i="20"/>
  <c r="F843" i="20"/>
  <c r="B844" i="20"/>
  <c r="F844" i="20"/>
  <c r="B845" i="20"/>
  <c r="F845" i="20"/>
  <c r="B846" i="20"/>
  <c r="F846" i="20"/>
  <c r="B847" i="20"/>
  <c r="F847" i="20"/>
  <c r="B848" i="20"/>
  <c r="F848" i="20"/>
  <c r="B849" i="20"/>
  <c r="F849" i="20"/>
  <c r="B850" i="20"/>
  <c r="F850" i="20"/>
  <c r="B851" i="20"/>
  <c r="F851" i="20"/>
  <c r="B852" i="20"/>
  <c r="F852" i="20"/>
  <c r="B853" i="20"/>
  <c r="F853" i="20"/>
  <c r="B854" i="20"/>
  <c r="F854" i="20"/>
  <c r="B855" i="20"/>
  <c r="F855" i="20"/>
  <c r="B856" i="20"/>
  <c r="F856" i="20"/>
  <c r="B857" i="20"/>
  <c r="F857" i="20"/>
  <c r="B858" i="20"/>
  <c r="F858" i="20"/>
  <c r="B859" i="20"/>
  <c r="F859" i="20"/>
  <c r="B860" i="20"/>
  <c r="F860" i="20"/>
  <c r="B861" i="20"/>
  <c r="F861" i="20"/>
  <c r="B862" i="20"/>
  <c r="F862" i="20"/>
  <c r="B863" i="20"/>
  <c r="F863" i="20"/>
  <c r="B864" i="20"/>
  <c r="F864" i="20"/>
  <c r="B865" i="20"/>
  <c r="F865" i="20"/>
  <c r="B866" i="20"/>
  <c r="F866" i="20"/>
  <c r="B867" i="20"/>
  <c r="F867" i="20"/>
  <c r="B868" i="20"/>
  <c r="F868" i="20"/>
  <c r="B869" i="20"/>
  <c r="F869" i="20"/>
  <c r="B870" i="20"/>
  <c r="C870" i="20"/>
  <c r="F870" i="20"/>
  <c r="B871" i="20"/>
  <c r="F871" i="20"/>
  <c r="B872" i="20"/>
  <c r="F872" i="20"/>
  <c r="B873" i="20"/>
  <c r="F873" i="20"/>
  <c r="B874" i="20"/>
  <c r="F874" i="20"/>
  <c r="B875" i="20"/>
  <c r="F875" i="20"/>
  <c r="B876" i="20"/>
  <c r="F876" i="20"/>
  <c r="B877" i="20"/>
  <c r="F877" i="20"/>
  <c r="B878" i="20"/>
  <c r="F878" i="20"/>
  <c r="B879" i="20"/>
  <c r="F879" i="20"/>
  <c r="B880" i="20"/>
  <c r="F880" i="20"/>
  <c r="B881" i="20"/>
  <c r="F881" i="20"/>
  <c r="B882" i="20"/>
  <c r="F882" i="20"/>
  <c r="B883" i="20"/>
  <c r="F883" i="20"/>
  <c r="B884" i="20"/>
  <c r="F884" i="20"/>
  <c r="B885" i="20"/>
  <c r="F885" i="20"/>
  <c r="B886" i="20"/>
  <c r="F886" i="20"/>
  <c r="B887" i="20"/>
  <c r="F887" i="20"/>
  <c r="B888" i="20"/>
  <c r="F888" i="20"/>
  <c r="B889" i="20"/>
  <c r="F889" i="20"/>
  <c r="B890" i="20"/>
  <c r="F890" i="20"/>
  <c r="B891" i="20"/>
  <c r="F891" i="20"/>
  <c r="B892" i="20"/>
  <c r="F892" i="20"/>
  <c r="B893" i="20"/>
  <c r="F893" i="20"/>
  <c r="B894" i="20"/>
  <c r="F894" i="20"/>
  <c r="B895" i="20"/>
  <c r="F895" i="20"/>
  <c r="B896" i="20"/>
  <c r="F896" i="20"/>
  <c r="B897" i="20"/>
  <c r="F897" i="20"/>
  <c r="B898" i="20"/>
  <c r="F898" i="20"/>
  <c r="B899" i="20"/>
  <c r="F899" i="20"/>
  <c r="B900" i="20"/>
  <c r="F900" i="20"/>
  <c r="B901" i="20"/>
  <c r="F901" i="20"/>
  <c r="B902" i="20"/>
  <c r="F902" i="20"/>
  <c r="B903" i="20"/>
  <c r="F903" i="20"/>
  <c r="B904" i="20"/>
  <c r="F904" i="20"/>
  <c r="B905" i="20"/>
  <c r="F905" i="20"/>
  <c r="B906" i="20"/>
  <c r="F906" i="20"/>
  <c r="B907" i="20"/>
  <c r="F907" i="20"/>
  <c r="B908" i="20"/>
  <c r="F908" i="20"/>
  <c r="B909" i="20"/>
  <c r="F909" i="20"/>
  <c r="B910" i="20"/>
  <c r="F910" i="20"/>
  <c r="B911" i="20"/>
  <c r="F911" i="20"/>
  <c r="B912" i="20"/>
  <c r="F912" i="20"/>
  <c r="B913" i="20"/>
  <c r="F913" i="20"/>
  <c r="B914" i="20"/>
  <c r="F914" i="20"/>
  <c r="B915" i="20"/>
  <c r="F915" i="20"/>
  <c r="B916" i="20"/>
  <c r="F916" i="20"/>
  <c r="B917" i="20"/>
  <c r="F917" i="20"/>
  <c r="B918" i="20"/>
  <c r="F918" i="20"/>
  <c r="B919" i="20"/>
  <c r="F919" i="20"/>
  <c r="B920" i="20"/>
  <c r="F920" i="20"/>
  <c r="B921" i="20"/>
  <c r="F921" i="20"/>
  <c r="B922" i="20"/>
  <c r="F922" i="20"/>
  <c r="B923" i="20"/>
  <c r="F923" i="20"/>
  <c r="B924" i="20"/>
  <c r="F924" i="20"/>
  <c r="B925" i="20"/>
  <c r="F925" i="20"/>
  <c r="B926" i="20"/>
  <c r="F926" i="20"/>
  <c r="B927" i="20"/>
  <c r="F927" i="20"/>
  <c r="B928" i="20"/>
  <c r="F928" i="20"/>
  <c r="B929" i="20"/>
  <c r="F929" i="20"/>
  <c r="B930" i="20"/>
  <c r="F930" i="20"/>
  <c r="B931" i="20"/>
  <c r="F931" i="20"/>
  <c r="B932" i="20"/>
  <c r="F932" i="20"/>
  <c r="B933" i="20"/>
  <c r="F933" i="20"/>
  <c r="B934" i="20"/>
  <c r="F934" i="20"/>
  <c r="B935" i="20"/>
  <c r="F935" i="20"/>
  <c r="B936" i="20"/>
  <c r="F936" i="20"/>
  <c r="B937" i="20"/>
  <c r="F937" i="20"/>
  <c r="B938" i="20"/>
  <c r="F938" i="20"/>
  <c r="B939" i="20"/>
  <c r="F939" i="20"/>
  <c r="B940" i="20"/>
  <c r="F940" i="20"/>
  <c r="B941" i="20"/>
  <c r="F941" i="20"/>
  <c r="B942" i="20"/>
  <c r="F942" i="20"/>
  <c r="B943" i="20"/>
  <c r="F943" i="20"/>
  <c r="B944" i="20"/>
  <c r="F944" i="20"/>
  <c r="B945" i="20"/>
  <c r="F945" i="20"/>
  <c r="B946" i="20"/>
  <c r="F946" i="20"/>
  <c r="B947" i="20"/>
  <c r="F947" i="20"/>
  <c r="B948" i="20"/>
  <c r="F948" i="20"/>
  <c r="B949" i="20"/>
  <c r="F949" i="20"/>
  <c r="B950" i="20"/>
  <c r="F950" i="20"/>
  <c r="B951" i="20"/>
  <c r="F951" i="20"/>
  <c r="B952" i="20"/>
  <c r="F952" i="20"/>
  <c r="B953" i="20"/>
  <c r="F953" i="20"/>
  <c r="B954" i="20"/>
  <c r="F954" i="20"/>
  <c r="B955" i="20"/>
  <c r="F955" i="20"/>
  <c r="B956" i="20"/>
  <c r="F956" i="20"/>
  <c r="B957" i="20"/>
  <c r="F957" i="20"/>
  <c r="B958" i="20"/>
  <c r="F958" i="20"/>
  <c r="B959" i="20"/>
  <c r="F959" i="20"/>
  <c r="B960" i="20"/>
  <c r="F960" i="20"/>
  <c r="B961" i="20"/>
  <c r="F961" i="20"/>
  <c r="B962" i="20"/>
  <c r="F962" i="20"/>
  <c r="B963" i="20"/>
  <c r="F963" i="20"/>
  <c r="B964" i="20"/>
  <c r="F964" i="20"/>
  <c r="B965" i="20"/>
  <c r="F965" i="20"/>
  <c r="B966" i="20"/>
  <c r="F966" i="20"/>
  <c r="B967" i="20"/>
  <c r="F967" i="20"/>
  <c r="B968" i="20"/>
  <c r="F968" i="20"/>
  <c r="B969" i="20"/>
  <c r="F969" i="20"/>
  <c r="B970" i="20"/>
  <c r="F970" i="20"/>
  <c r="B971" i="20"/>
  <c r="F971" i="20"/>
  <c r="B972" i="20"/>
  <c r="F972" i="20"/>
  <c r="B973" i="20"/>
  <c r="F973" i="20"/>
  <c r="B974" i="20"/>
  <c r="F974" i="20"/>
  <c r="B975" i="20"/>
  <c r="F975" i="20"/>
  <c r="B976" i="20"/>
  <c r="F976" i="20"/>
  <c r="B977" i="20"/>
  <c r="F977" i="20"/>
  <c r="B978" i="20"/>
  <c r="F978" i="20"/>
  <c r="B979" i="20"/>
  <c r="F979" i="20"/>
  <c r="B980" i="20"/>
  <c r="F980" i="20"/>
  <c r="B981" i="20"/>
  <c r="F981" i="20"/>
  <c r="B982" i="20"/>
  <c r="F982" i="20"/>
  <c r="B983" i="20"/>
  <c r="F983" i="20"/>
  <c r="B984" i="20"/>
  <c r="F984" i="20"/>
  <c r="B985" i="20"/>
  <c r="F985" i="20"/>
  <c r="B986" i="20"/>
  <c r="F986" i="20"/>
  <c r="B987" i="20"/>
  <c r="F987" i="20"/>
  <c r="B988" i="20"/>
  <c r="F988" i="20"/>
  <c r="B989" i="20"/>
  <c r="F989" i="20"/>
  <c r="B990" i="20"/>
  <c r="F990" i="20"/>
  <c r="B991" i="20"/>
  <c r="F991" i="20"/>
  <c r="B992" i="20"/>
  <c r="F992" i="20"/>
  <c r="B993" i="20"/>
  <c r="F993" i="20"/>
  <c r="B994" i="20"/>
  <c r="F994" i="20"/>
  <c r="B995" i="20"/>
  <c r="F995" i="20"/>
  <c r="B996" i="20"/>
  <c r="F996" i="20"/>
  <c r="B997" i="20"/>
  <c r="F997" i="20"/>
  <c r="B998" i="20"/>
  <c r="F998" i="20"/>
  <c r="B999" i="20"/>
  <c r="F999" i="20"/>
  <c r="B1000" i="20"/>
  <c r="F1000" i="20"/>
  <c r="B1001" i="20"/>
  <c r="F1001" i="20"/>
  <c r="B1002" i="20"/>
  <c r="F1002" i="20"/>
  <c r="B1003" i="20"/>
  <c r="F1003" i="20"/>
  <c r="B1004" i="20"/>
  <c r="F1004" i="20"/>
  <c r="B1005" i="20"/>
  <c r="F1005" i="20"/>
  <c r="B1006" i="20"/>
  <c r="F1006" i="20"/>
  <c r="B1007" i="20"/>
  <c r="F1007" i="20"/>
  <c r="B1008" i="20"/>
  <c r="F1008" i="20"/>
  <c r="B1009" i="20"/>
  <c r="F1009" i="20"/>
  <c r="B1010" i="20"/>
  <c r="F1010" i="20"/>
  <c r="B1011" i="20"/>
  <c r="F1011" i="20"/>
  <c r="B1012" i="20"/>
  <c r="F1012" i="20"/>
  <c r="B1013" i="20"/>
  <c r="F1013" i="20"/>
  <c r="B1014" i="20"/>
  <c r="F1014" i="20"/>
  <c r="B1015" i="20"/>
  <c r="F1015" i="20"/>
  <c r="B1016" i="20"/>
  <c r="F1016" i="20"/>
  <c r="B1017" i="20"/>
  <c r="F1017" i="20"/>
  <c r="B1018" i="20"/>
  <c r="F1018" i="20"/>
  <c r="B1019" i="20"/>
  <c r="F1019" i="20"/>
  <c r="B1020" i="20"/>
  <c r="F1020" i="20"/>
  <c r="B1021" i="20"/>
  <c r="F1021" i="20"/>
  <c r="B1022" i="20"/>
  <c r="F1022" i="20"/>
  <c r="B1023" i="20"/>
  <c r="F1023" i="20"/>
  <c r="B1024" i="20"/>
  <c r="F1024" i="20"/>
  <c r="B1025" i="20"/>
  <c r="F1025" i="20"/>
  <c r="B1026" i="20"/>
  <c r="F1026" i="20"/>
  <c r="B1027" i="20"/>
  <c r="F1027" i="20"/>
  <c r="B1028" i="20"/>
  <c r="F1028" i="20"/>
  <c r="B1029" i="20"/>
  <c r="F1029" i="20"/>
  <c r="B1030" i="20"/>
  <c r="F1030" i="20"/>
  <c r="B1031" i="20"/>
  <c r="F1031" i="20"/>
  <c r="B1032" i="20"/>
  <c r="F1032" i="20"/>
  <c r="B1033" i="20"/>
  <c r="F1033" i="20"/>
  <c r="B1034" i="20"/>
  <c r="F1034" i="20"/>
  <c r="B1035" i="20"/>
  <c r="F1035" i="20"/>
  <c r="B1036" i="20"/>
  <c r="F1036" i="20"/>
  <c r="B1037" i="20"/>
  <c r="F1037" i="20"/>
  <c r="B1038" i="20"/>
  <c r="F1038" i="20"/>
  <c r="B1039" i="20"/>
  <c r="F1039" i="20"/>
  <c r="B1040" i="20"/>
  <c r="F1040" i="20"/>
  <c r="B1041" i="20"/>
  <c r="F1041" i="20"/>
  <c r="B1042" i="20"/>
  <c r="F1042" i="20"/>
  <c r="B1043" i="20"/>
  <c r="F1043" i="20"/>
  <c r="B1044" i="20"/>
  <c r="F1044" i="20"/>
  <c r="B1045" i="20"/>
  <c r="F1045" i="20"/>
  <c r="B1046" i="20"/>
  <c r="F1046" i="20"/>
  <c r="B1047" i="20"/>
  <c r="F1047" i="20"/>
  <c r="B1048" i="20"/>
  <c r="F1048" i="20"/>
  <c r="B1049" i="20"/>
  <c r="F1049" i="20"/>
  <c r="B1050" i="20"/>
  <c r="F1050" i="20"/>
  <c r="B1051" i="20"/>
  <c r="F1051" i="20"/>
  <c r="B1052" i="20"/>
  <c r="F1052" i="20"/>
  <c r="B1053" i="20"/>
  <c r="F1053" i="20"/>
  <c r="B1054" i="20"/>
  <c r="F1054" i="20"/>
  <c r="B1055" i="20"/>
  <c r="F1055" i="20"/>
  <c r="B1056" i="20"/>
  <c r="F1056" i="20"/>
  <c r="B1057" i="20"/>
  <c r="F1057" i="20"/>
  <c r="B1058" i="20"/>
  <c r="F1058" i="20"/>
  <c r="B1059" i="20"/>
  <c r="F1059" i="20"/>
  <c r="B1060" i="20"/>
  <c r="F1060" i="20"/>
  <c r="B1061" i="20"/>
  <c r="F1061" i="20"/>
  <c r="B1062" i="20"/>
  <c r="F1062" i="20"/>
  <c r="B1063" i="20"/>
  <c r="F1063" i="20"/>
  <c r="B1064" i="20"/>
  <c r="F1064" i="20"/>
  <c r="B1065" i="20"/>
  <c r="F1065" i="20"/>
  <c r="B1066" i="20"/>
  <c r="F1066" i="20"/>
  <c r="B1067" i="20"/>
  <c r="F1067" i="20"/>
  <c r="B1068" i="20"/>
  <c r="F1068" i="20"/>
  <c r="B1069" i="20"/>
  <c r="F1069" i="20"/>
  <c r="B1070" i="20"/>
  <c r="F1070" i="20"/>
  <c r="B1071" i="20"/>
  <c r="F1071" i="20"/>
  <c r="B1072" i="20"/>
  <c r="F1072" i="20"/>
  <c r="B1073" i="20"/>
  <c r="F1073" i="20"/>
  <c r="B1074" i="20"/>
  <c r="F1074" i="20"/>
  <c r="B1075" i="20"/>
  <c r="F1075" i="20"/>
  <c r="B1076" i="20"/>
  <c r="F1076" i="20"/>
  <c r="B1077" i="20"/>
  <c r="F1077" i="20"/>
  <c r="B1078" i="20"/>
  <c r="F1078" i="20"/>
  <c r="B1079" i="20"/>
  <c r="F1079" i="20"/>
  <c r="B1080" i="20"/>
  <c r="F1080" i="20"/>
  <c r="B1081" i="20"/>
  <c r="F1081" i="20"/>
  <c r="B1082" i="20"/>
  <c r="F1082" i="20"/>
  <c r="B1083" i="20"/>
  <c r="F1083" i="20"/>
  <c r="B1084" i="20"/>
  <c r="F1084" i="20"/>
  <c r="B1085" i="20"/>
  <c r="F1085" i="20"/>
  <c r="B1086" i="20"/>
  <c r="F1086" i="20"/>
  <c r="B1087" i="20"/>
  <c r="F1087" i="20"/>
  <c r="B1088" i="20"/>
  <c r="F1088" i="20"/>
  <c r="B1089" i="20"/>
  <c r="F1089" i="20"/>
  <c r="B1090" i="20"/>
  <c r="F1090" i="20"/>
  <c r="B1091" i="20"/>
  <c r="F1091" i="20"/>
  <c r="B1092" i="20"/>
  <c r="F1092" i="20"/>
  <c r="B1093" i="20"/>
  <c r="F1093" i="20"/>
  <c r="B1094" i="20"/>
  <c r="F1094" i="20"/>
  <c r="B1095" i="20"/>
  <c r="F1095" i="20"/>
  <c r="B1096" i="20"/>
  <c r="F1096" i="20"/>
  <c r="B1097" i="20"/>
  <c r="F1097" i="20"/>
  <c r="B1098" i="20"/>
  <c r="F1098" i="20"/>
  <c r="B1099" i="20"/>
  <c r="F1099" i="20"/>
  <c r="B1100" i="20"/>
  <c r="F1100" i="20"/>
  <c r="B1101" i="20"/>
  <c r="F1101" i="20"/>
  <c r="B1102" i="20"/>
  <c r="F1102" i="20"/>
  <c r="B1103" i="20"/>
  <c r="F1103" i="20"/>
  <c r="B1104" i="20"/>
  <c r="F1104" i="20"/>
  <c r="B1105" i="20"/>
  <c r="F1105" i="20"/>
  <c r="B1106" i="20"/>
  <c r="F1106" i="20"/>
  <c r="B1107" i="20"/>
  <c r="F1107" i="20"/>
  <c r="B1108" i="20"/>
  <c r="F1108" i="20"/>
  <c r="B1109" i="20"/>
  <c r="F1109" i="20"/>
  <c r="B1110" i="20"/>
  <c r="F1110" i="20"/>
  <c r="B1111" i="20"/>
  <c r="F1111" i="20"/>
  <c r="B1112" i="20"/>
  <c r="F1112" i="20"/>
  <c r="B1113" i="20"/>
  <c r="F1113" i="20"/>
  <c r="B1114" i="20"/>
  <c r="F1114" i="20"/>
  <c r="B1115" i="20"/>
  <c r="F1115" i="20"/>
  <c r="B1116" i="20"/>
  <c r="F1116" i="20"/>
  <c r="B1117" i="20"/>
  <c r="F1117" i="20"/>
  <c r="B1118" i="20"/>
  <c r="F1118" i="20"/>
  <c r="B1119" i="20"/>
  <c r="F1119" i="20"/>
  <c r="B1120" i="20"/>
  <c r="F1120" i="20"/>
  <c r="B1121" i="20"/>
  <c r="F1121" i="20"/>
  <c r="B1122" i="20"/>
  <c r="F1122" i="20"/>
  <c r="B1123" i="20"/>
  <c r="F1123" i="20"/>
  <c r="B1124" i="20"/>
  <c r="F1124" i="20"/>
  <c r="B1125" i="20"/>
  <c r="F1125" i="20"/>
  <c r="B1126" i="20"/>
  <c r="F1126" i="20"/>
  <c r="B1127" i="20"/>
  <c r="F1127" i="20"/>
  <c r="B1128" i="20"/>
  <c r="F1128" i="20"/>
  <c r="B1129" i="20"/>
  <c r="F1129" i="20"/>
  <c r="B1130" i="20"/>
  <c r="F1130" i="20"/>
  <c r="B1131" i="20"/>
  <c r="F1131" i="20"/>
  <c r="B1132" i="20"/>
  <c r="F1132" i="20"/>
  <c r="B1133" i="20"/>
  <c r="F1133" i="20"/>
  <c r="B1134" i="20"/>
  <c r="F1134" i="20"/>
  <c r="B1135" i="20"/>
  <c r="F1135" i="20"/>
  <c r="B1136" i="20"/>
  <c r="F1136" i="20"/>
  <c r="B1137" i="20"/>
  <c r="F1137" i="20"/>
  <c r="B1138" i="20"/>
  <c r="F1138" i="20"/>
  <c r="B1139" i="20"/>
  <c r="F1139" i="20"/>
  <c r="B1140" i="20"/>
  <c r="F1140" i="20"/>
  <c r="B1141" i="20"/>
  <c r="F1141" i="20"/>
  <c r="B1142" i="20"/>
  <c r="F1142" i="20"/>
  <c r="B1143" i="20"/>
  <c r="F1143" i="20"/>
  <c r="B1144" i="20"/>
  <c r="F1144" i="20"/>
  <c r="B1145" i="20"/>
  <c r="F1145" i="20"/>
  <c r="B1146" i="20"/>
  <c r="F1146" i="20"/>
  <c r="B1147" i="20"/>
  <c r="F1147" i="20"/>
  <c r="B1148" i="20"/>
  <c r="F1148" i="20"/>
  <c r="B1149" i="20"/>
  <c r="F1149" i="20"/>
  <c r="B1150" i="20"/>
  <c r="F1150" i="20"/>
  <c r="B1151" i="20"/>
  <c r="F1151" i="20"/>
  <c r="B1152" i="20"/>
  <c r="F1152" i="20"/>
  <c r="B1153" i="20"/>
  <c r="F1153" i="20"/>
  <c r="B1154" i="20"/>
  <c r="F1154" i="20"/>
  <c r="B1155" i="20"/>
  <c r="F1155" i="20"/>
  <c r="B1156" i="20"/>
  <c r="F1156" i="20"/>
  <c r="B1157" i="20"/>
  <c r="F1157" i="20"/>
  <c r="B1158" i="20"/>
  <c r="F1158" i="20"/>
  <c r="B1159" i="20"/>
  <c r="F1159" i="20"/>
  <c r="B1160" i="20"/>
  <c r="F1160" i="20"/>
  <c r="B1161" i="20"/>
  <c r="F1161" i="20"/>
  <c r="B1162" i="20"/>
  <c r="F1162" i="20"/>
  <c r="B1163" i="20"/>
  <c r="F1163" i="20"/>
  <c r="B1164" i="20"/>
  <c r="F1164" i="20"/>
  <c r="B1165" i="20"/>
  <c r="F1165" i="20"/>
  <c r="B1166" i="20"/>
  <c r="F1166" i="20"/>
  <c r="B1167" i="20"/>
  <c r="F1167" i="20"/>
  <c r="B1168" i="20"/>
  <c r="F1168" i="20"/>
  <c r="B1169" i="20"/>
  <c r="F1169" i="20"/>
  <c r="B1170" i="20"/>
  <c r="F1170" i="20"/>
  <c r="B1171" i="20"/>
  <c r="F1171" i="20"/>
  <c r="B1172" i="20"/>
  <c r="F1172" i="20"/>
  <c r="B1173" i="20"/>
  <c r="F1173" i="20"/>
  <c r="B1174" i="20"/>
  <c r="F1174" i="20"/>
  <c r="B1175" i="20"/>
  <c r="F1175" i="20"/>
  <c r="B1176" i="20"/>
  <c r="F1176" i="20"/>
  <c r="B1177" i="20"/>
  <c r="F1177" i="20"/>
  <c r="B1178" i="20"/>
  <c r="F1178" i="20"/>
  <c r="B1179" i="20"/>
  <c r="F1179" i="20"/>
  <c r="B1180" i="20"/>
  <c r="F1180" i="20"/>
  <c r="B1181" i="20"/>
  <c r="F1181" i="20"/>
  <c r="B1182" i="20"/>
  <c r="F1182" i="20"/>
  <c r="B1183" i="20"/>
  <c r="F1183" i="20"/>
  <c r="B1184" i="20"/>
  <c r="F1184" i="20"/>
  <c r="B1185" i="20"/>
  <c r="F1185" i="20"/>
  <c r="B1186" i="20"/>
  <c r="F1186" i="20"/>
  <c r="B1187" i="20"/>
  <c r="F1187" i="20"/>
  <c r="B1188" i="20"/>
  <c r="F1188" i="20"/>
  <c r="B1189" i="20"/>
  <c r="F1189" i="20"/>
  <c r="B1190" i="20"/>
  <c r="F1190" i="20"/>
  <c r="B1191" i="20"/>
  <c r="F1191" i="20"/>
  <c r="B1192" i="20"/>
  <c r="F1192" i="20"/>
  <c r="B1193" i="20"/>
  <c r="F1193" i="20"/>
  <c r="B1194" i="20"/>
  <c r="F1194" i="20"/>
  <c r="B1195" i="20"/>
  <c r="F1195" i="20"/>
  <c r="B1196" i="20"/>
  <c r="F1196" i="20"/>
  <c r="B1197" i="20"/>
  <c r="F1197" i="20"/>
  <c r="B1198" i="20"/>
  <c r="F1198" i="20"/>
  <c r="B1199" i="20"/>
  <c r="F1199" i="20"/>
  <c r="B1200" i="20"/>
  <c r="F1200" i="20"/>
  <c r="B1201" i="20"/>
  <c r="F1201" i="20"/>
  <c r="B1202" i="20"/>
  <c r="F1202" i="20"/>
  <c r="B1203" i="20"/>
  <c r="F1203" i="20"/>
  <c r="B1204" i="20"/>
  <c r="F1204" i="20"/>
  <c r="B1205" i="20"/>
  <c r="F1205" i="20"/>
  <c r="B1206" i="20"/>
  <c r="F1206" i="20"/>
  <c r="B1207" i="20"/>
  <c r="F1207" i="20"/>
  <c r="B1208" i="20"/>
  <c r="F1208" i="20"/>
  <c r="B1209" i="20"/>
  <c r="F1209" i="20"/>
  <c r="B1210" i="20"/>
  <c r="F1210" i="20"/>
  <c r="B1211" i="20"/>
  <c r="F1211" i="20"/>
  <c r="B1212" i="20"/>
  <c r="F1212" i="20"/>
  <c r="B1213" i="20"/>
  <c r="F1213" i="20"/>
  <c r="B1214" i="20"/>
  <c r="F1214" i="20"/>
  <c r="B1215" i="20"/>
  <c r="F1215" i="20"/>
  <c r="B1216" i="20"/>
  <c r="F1216" i="20"/>
  <c r="B1217" i="20"/>
  <c r="F1217" i="20"/>
  <c r="B1218" i="20"/>
  <c r="F1218" i="20"/>
  <c r="B1219" i="20"/>
  <c r="F1219" i="20"/>
  <c r="B1220" i="20"/>
  <c r="F1220" i="20"/>
  <c r="B1221" i="20"/>
  <c r="F1221" i="20"/>
  <c r="B1222" i="20"/>
  <c r="F1222" i="20"/>
  <c r="B1223" i="20"/>
  <c r="F1223" i="20"/>
  <c r="B1224" i="20"/>
  <c r="F1224" i="20"/>
  <c r="B1225" i="20"/>
  <c r="F1225" i="20"/>
  <c r="B1226" i="20"/>
  <c r="F1226" i="20"/>
  <c r="B1227" i="20"/>
  <c r="F1227" i="20"/>
  <c r="B1228" i="20"/>
  <c r="F1228" i="20"/>
  <c r="B1229" i="20"/>
  <c r="F1229" i="20"/>
  <c r="B1230" i="20"/>
  <c r="F1230" i="20"/>
  <c r="B1231" i="20"/>
  <c r="F1231" i="20"/>
  <c r="B1232" i="20"/>
  <c r="F1232" i="20"/>
  <c r="B1233" i="20"/>
  <c r="F1233" i="20"/>
  <c r="B1234" i="20"/>
  <c r="F1234" i="20"/>
  <c r="B1235" i="20"/>
  <c r="F1235" i="20"/>
  <c r="B1236" i="20"/>
  <c r="F1236" i="20"/>
  <c r="B1237" i="20"/>
  <c r="F1237" i="20"/>
  <c r="B1238" i="20"/>
  <c r="F1238" i="20"/>
  <c r="B1239" i="20"/>
  <c r="F1239" i="20"/>
  <c r="B1240" i="20"/>
  <c r="F1240" i="20"/>
  <c r="B1241" i="20"/>
  <c r="F1241" i="20"/>
  <c r="B1242" i="20"/>
  <c r="F1242" i="20"/>
  <c r="B1243" i="20"/>
  <c r="F1243" i="20"/>
  <c r="B1244" i="20"/>
  <c r="F1244" i="20"/>
  <c r="B1245" i="20"/>
  <c r="F1245" i="20"/>
  <c r="B1246" i="20"/>
  <c r="F1246" i="20"/>
  <c r="B1247" i="20"/>
  <c r="F1247" i="20"/>
  <c r="B1248" i="20"/>
  <c r="F1248" i="20"/>
  <c r="B1249" i="20"/>
  <c r="F1249" i="20"/>
  <c r="B1250" i="20"/>
  <c r="F1250" i="20"/>
  <c r="B1251" i="20"/>
  <c r="F1251" i="20"/>
  <c r="B1252" i="20"/>
  <c r="F1252" i="20"/>
  <c r="B1253" i="20"/>
  <c r="F1253" i="20"/>
  <c r="B1254" i="20"/>
  <c r="F1254" i="20"/>
  <c r="B1255" i="20"/>
  <c r="F1255" i="20"/>
  <c r="B1256" i="20"/>
  <c r="F1256" i="20"/>
  <c r="B1257" i="20"/>
  <c r="F1257" i="20"/>
  <c r="B1258" i="20"/>
  <c r="F1258" i="20"/>
  <c r="B1259" i="20"/>
  <c r="F1259" i="20"/>
  <c r="B1260" i="20"/>
  <c r="F1260" i="20"/>
  <c r="B1261" i="20"/>
  <c r="F1261" i="20"/>
  <c r="B1262" i="20"/>
  <c r="F1262" i="20"/>
  <c r="B1263" i="20"/>
  <c r="F1263" i="20"/>
  <c r="B1264" i="20"/>
  <c r="F1264" i="20"/>
  <c r="B1265" i="20"/>
  <c r="F1265" i="20"/>
  <c r="B1266" i="20"/>
  <c r="F1266" i="20"/>
  <c r="B1267" i="20"/>
  <c r="F1267" i="20"/>
  <c r="B1268" i="20"/>
  <c r="F1268" i="20"/>
  <c r="B1269" i="20"/>
  <c r="F1269" i="20"/>
  <c r="B1270" i="20"/>
  <c r="F1270" i="20"/>
  <c r="B1271" i="20"/>
  <c r="F1271" i="20"/>
  <c r="B1272" i="20"/>
  <c r="F1272" i="20"/>
  <c r="B1273" i="20"/>
  <c r="F1273" i="20"/>
  <c r="B1274" i="20"/>
  <c r="F1274" i="20"/>
  <c r="B1275" i="20"/>
  <c r="F1275" i="20"/>
  <c r="B1276" i="20"/>
  <c r="F1276" i="20"/>
  <c r="B1277" i="20"/>
  <c r="F1277" i="20"/>
  <c r="B1278" i="20"/>
  <c r="F1278" i="20"/>
  <c r="B1279" i="20"/>
  <c r="F1279" i="20"/>
  <c r="B1280" i="20"/>
  <c r="F1280" i="20"/>
  <c r="B1281" i="20"/>
  <c r="F1281" i="20"/>
  <c r="B1282" i="20"/>
  <c r="F1282" i="20"/>
  <c r="B1283" i="20"/>
  <c r="F1283" i="20"/>
  <c r="B1284" i="20"/>
  <c r="F1284" i="20"/>
  <c r="B1285" i="20"/>
  <c r="F1285" i="20"/>
  <c r="B1286" i="20"/>
  <c r="F1286" i="20"/>
  <c r="B1287" i="20"/>
  <c r="F1287" i="20"/>
  <c r="B1288" i="20"/>
  <c r="F1288" i="20"/>
  <c r="B1289" i="20"/>
  <c r="F1289" i="20"/>
  <c r="B1290" i="20"/>
  <c r="F1290" i="20"/>
  <c r="B1291" i="20"/>
  <c r="F1291" i="20"/>
  <c r="B1292" i="20"/>
  <c r="F1292" i="20"/>
  <c r="B1293" i="20"/>
  <c r="F1293" i="20"/>
  <c r="B1294" i="20"/>
  <c r="F1294" i="20"/>
  <c r="B1295" i="20"/>
  <c r="F1295" i="20"/>
  <c r="B1296" i="20"/>
  <c r="F1296" i="20"/>
  <c r="B1297" i="20"/>
  <c r="F1297" i="20"/>
  <c r="B1298" i="20"/>
  <c r="F1298" i="20"/>
  <c r="B1299" i="20"/>
  <c r="F1299" i="20"/>
  <c r="B1300" i="20"/>
  <c r="F1300" i="20"/>
  <c r="B1301" i="20"/>
  <c r="F1301" i="20"/>
  <c r="B1302" i="20"/>
  <c r="F1302" i="20"/>
  <c r="B1303" i="20"/>
  <c r="F1303" i="20"/>
  <c r="B1304" i="20"/>
  <c r="F1304" i="20"/>
  <c r="B1305" i="20"/>
  <c r="F1305" i="20"/>
  <c r="B1306" i="20"/>
  <c r="F1306" i="20"/>
  <c r="B1307" i="20"/>
  <c r="F1307" i="20"/>
  <c r="B1308" i="20"/>
  <c r="F1308" i="20"/>
  <c r="B1309" i="20"/>
  <c r="F1309" i="20"/>
  <c r="B1310" i="20"/>
  <c r="F1310" i="20"/>
  <c r="B1311" i="20"/>
  <c r="F1311" i="20"/>
  <c r="B1312" i="20"/>
  <c r="F1312" i="20"/>
  <c r="B1313" i="20"/>
  <c r="F1313" i="20"/>
  <c r="B1314" i="20"/>
  <c r="F1314" i="20"/>
  <c r="B1315" i="20"/>
  <c r="F1315" i="20"/>
  <c r="B1316" i="20"/>
  <c r="F1316" i="20"/>
  <c r="B1317" i="20"/>
  <c r="F1317" i="20"/>
  <c r="B1318" i="20"/>
  <c r="F1318" i="20"/>
  <c r="B1319" i="20"/>
  <c r="F1319" i="20"/>
  <c r="B1320" i="20"/>
  <c r="F1320" i="20"/>
  <c r="B1321" i="20"/>
  <c r="F1321" i="20"/>
  <c r="B1322" i="20"/>
  <c r="F1322" i="20"/>
  <c r="B1323" i="20"/>
  <c r="F1323" i="20"/>
  <c r="B1324" i="20"/>
  <c r="F1324" i="20"/>
  <c r="B1325" i="20"/>
  <c r="F1325" i="20"/>
  <c r="B1326" i="20"/>
  <c r="F1326" i="20"/>
  <c r="B1327" i="20"/>
  <c r="F1327" i="20"/>
  <c r="B1328" i="20"/>
  <c r="F1328" i="20"/>
  <c r="B1329" i="20"/>
  <c r="F1329" i="20"/>
  <c r="B1330" i="20"/>
  <c r="F1330" i="20"/>
  <c r="B1331" i="20"/>
  <c r="F1331" i="20"/>
  <c r="B1332" i="20"/>
  <c r="F1332" i="20"/>
  <c r="B1333" i="20"/>
  <c r="F1333" i="20"/>
  <c r="B1334" i="20"/>
  <c r="F1334" i="20"/>
  <c r="B1335" i="20"/>
  <c r="F1335" i="20"/>
  <c r="B1336" i="20"/>
  <c r="F1336" i="20"/>
  <c r="B1337" i="20"/>
  <c r="F1337" i="20"/>
  <c r="B1338" i="20"/>
  <c r="F1338" i="20"/>
  <c r="B1339" i="20"/>
  <c r="F1339" i="20"/>
  <c r="B1340" i="20"/>
  <c r="F1340" i="20"/>
  <c r="B1341" i="20"/>
  <c r="F1341" i="20"/>
  <c r="B1342" i="20"/>
  <c r="F1342" i="20"/>
  <c r="B1343" i="20"/>
  <c r="F1343" i="20"/>
  <c r="B1344" i="20"/>
  <c r="F1344" i="20"/>
  <c r="B1345" i="20"/>
  <c r="F1345" i="20"/>
  <c r="B1346" i="20"/>
  <c r="F1346" i="20"/>
  <c r="B1347" i="20"/>
  <c r="F1347" i="20"/>
  <c r="B1348" i="20"/>
  <c r="F1348" i="20"/>
  <c r="B1349" i="20"/>
  <c r="F1349" i="20"/>
  <c r="B1350" i="20"/>
  <c r="F1350" i="20"/>
  <c r="B1351" i="20"/>
  <c r="F1351" i="20"/>
  <c r="B1352" i="20"/>
  <c r="F1352" i="20"/>
  <c r="B1353" i="20"/>
  <c r="F1353" i="20"/>
  <c r="B1354" i="20"/>
  <c r="F1354" i="20"/>
  <c r="B1355" i="20"/>
  <c r="F1355" i="20"/>
  <c r="B1356" i="20"/>
  <c r="F1356" i="20"/>
  <c r="B1357" i="20"/>
  <c r="F1357" i="20"/>
  <c r="B1358" i="20"/>
  <c r="F1358" i="20"/>
  <c r="B1359" i="20"/>
  <c r="F1359" i="20"/>
  <c r="B1360" i="20"/>
  <c r="F1360" i="20"/>
  <c r="B1361" i="20"/>
  <c r="F1361" i="20"/>
  <c r="B1362" i="20"/>
  <c r="F1362" i="20"/>
  <c r="B1363" i="20"/>
  <c r="F1363" i="20"/>
  <c r="B1364" i="20"/>
  <c r="F1364" i="20"/>
  <c r="B1365" i="20"/>
  <c r="F1365" i="20"/>
  <c r="B1366" i="20"/>
  <c r="F1366" i="20"/>
  <c r="B1367" i="20"/>
  <c r="F1367" i="20"/>
  <c r="B1368" i="20"/>
  <c r="F1368" i="20"/>
  <c r="B1369" i="20"/>
  <c r="F1369" i="20"/>
  <c r="B1370" i="20"/>
  <c r="F1370" i="20"/>
  <c r="B1371" i="20"/>
  <c r="F1371" i="20"/>
  <c r="B1372" i="20"/>
  <c r="F1372" i="20"/>
  <c r="B1373" i="20"/>
  <c r="F1373" i="20"/>
  <c r="B1374" i="20"/>
  <c r="F1374" i="20"/>
  <c r="B1375" i="20"/>
  <c r="F1375" i="20"/>
  <c r="B1376" i="20"/>
  <c r="F1376" i="20"/>
  <c r="B1377" i="20"/>
  <c r="F1377" i="20"/>
  <c r="B1378" i="20"/>
  <c r="F1378" i="20"/>
  <c r="B1379" i="20"/>
  <c r="F1379" i="20"/>
  <c r="B1380" i="20"/>
  <c r="F1380" i="20"/>
  <c r="B1381" i="20"/>
  <c r="F1381" i="20"/>
  <c r="B1382" i="20"/>
  <c r="F1382" i="20"/>
  <c r="B1383" i="20"/>
  <c r="F1383" i="20"/>
  <c r="B1384" i="20"/>
  <c r="F1384" i="20"/>
  <c r="B1385" i="20"/>
  <c r="F1385" i="20"/>
  <c r="B1386" i="20"/>
  <c r="F1386" i="20"/>
  <c r="B1387" i="20"/>
  <c r="F1387" i="20"/>
  <c r="B1388" i="20"/>
  <c r="F1388" i="20"/>
  <c r="B1389" i="20"/>
  <c r="F1389" i="20"/>
  <c r="B1390" i="20"/>
  <c r="F1390" i="20"/>
  <c r="B1391" i="20"/>
  <c r="F1391" i="20"/>
  <c r="B1392" i="20"/>
  <c r="F1392" i="20"/>
  <c r="B1393" i="20"/>
  <c r="F1393" i="20"/>
  <c r="B1394" i="20"/>
  <c r="F1394" i="20"/>
  <c r="B1395" i="20"/>
  <c r="F1395" i="20"/>
  <c r="B1396" i="20"/>
  <c r="F1396" i="20"/>
  <c r="B1397" i="20"/>
  <c r="F1397" i="20"/>
  <c r="B1398" i="20"/>
  <c r="F1398" i="20"/>
  <c r="B1399" i="20"/>
  <c r="F1399" i="20"/>
  <c r="B1400" i="20"/>
  <c r="F1400" i="20"/>
  <c r="B1401" i="20"/>
  <c r="F1401" i="20"/>
  <c r="B1402" i="20"/>
  <c r="F1402" i="20"/>
  <c r="B1403" i="20"/>
  <c r="F1403" i="20"/>
  <c r="B1404" i="20"/>
  <c r="F1404" i="20"/>
  <c r="B1405" i="20"/>
  <c r="F1405" i="20"/>
  <c r="B1406" i="20"/>
  <c r="F1406" i="20"/>
  <c r="B1407" i="20"/>
  <c r="F1407" i="20"/>
  <c r="B1408" i="20"/>
  <c r="F1408" i="20"/>
  <c r="B1409" i="20"/>
  <c r="F1409" i="20"/>
  <c r="B1410" i="20"/>
  <c r="F1410" i="20"/>
  <c r="B1411" i="20"/>
  <c r="F1411" i="20"/>
  <c r="B1412" i="20"/>
  <c r="F1412" i="20"/>
  <c r="B1413" i="20"/>
  <c r="F1413" i="20"/>
  <c r="B1414" i="20"/>
  <c r="F1414" i="20"/>
  <c r="B1415" i="20"/>
  <c r="F1415" i="20"/>
  <c r="B1416" i="20"/>
  <c r="F1416" i="20"/>
  <c r="B1417" i="20"/>
  <c r="F1417" i="20"/>
  <c r="B1418" i="20"/>
  <c r="F1418" i="20"/>
  <c r="B1419" i="20"/>
  <c r="F1419" i="20"/>
  <c r="B1420" i="20"/>
  <c r="F1420" i="20"/>
  <c r="B1421" i="20"/>
  <c r="F1421" i="20"/>
  <c r="B1422" i="20"/>
  <c r="F1422" i="20"/>
  <c r="B1423" i="20"/>
  <c r="F1423" i="20"/>
  <c r="B1424" i="20"/>
  <c r="F1424" i="20"/>
  <c r="B1425" i="20"/>
  <c r="F1425" i="20"/>
  <c r="B1426" i="20"/>
  <c r="F1426" i="20"/>
  <c r="B1427" i="20"/>
  <c r="F1427" i="20"/>
  <c r="B1428" i="20"/>
  <c r="F1428" i="20"/>
  <c r="B1429" i="20"/>
  <c r="F1429" i="20"/>
  <c r="B1430" i="20"/>
  <c r="F1430" i="20"/>
  <c r="B1431" i="20"/>
  <c r="F1431" i="20"/>
  <c r="B1432" i="20"/>
  <c r="F1432" i="20"/>
  <c r="B1433" i="20"/>
  <c r="F1433" i="20"/>
  <c r="B1434" i="20"/>
  <c r="F1434" i="20"/>
  <c r="B1435" i="20"/>
  <c r="F1435" i="20"/>
  <c r="B1436" i="20"/>
  <c r="F1436" i="20"/>
  <c r="B1437" i="20"/>
  <c r="F1437" i="20"/>
  <c r="B1438" i="20"/>
  <c r="F1438" i="20"/>
  <c r="B1439" i="20"/>
  <c r="F1439" i="20"/>
  <c r="B1440" i="20"/>
  <c r="F1440" i="20"/>
  <c r="B1441" i="20"/>
  <c r="F1441" i="20"/>
  <c r="B1442" i="20"/>
  <c r="F1442" i="20"/>
  <c r="B1443" i="20"/>
  <c r="F1443" i="20"/>
  <c r="B1444" i="20"/>
  <c r="F1444" i="20"/>
  <c r="B1445" i="20"/>
  <c r="F1445" i="20"/>
  <c r="B1446" i="20"/>
  <c r="F1446" i="20"/>
  <c r="B1447" i="20"/>
  <c r="F1447" i="20"/>
  <c r="B1448" i="20"/>
  <c r="F1448" i="20"/>
  <c r="B1449" i="20"/>
  <c r="F1449" i="20"/>
  <c r="B1450" i="20"/>
  <c r="F1450" i="20"/>
  <c r="B1451" i="20"/>
  <c r="F1451" i="20"/>
  <c r="B1452" i="20"/>
  <c r="F1452" i="20"/>
  <c r="B1453" i="20"/>
  <c r="F1453" i="20"/>
  <c r="B1454" i="20"/>
  <c r="F1454" i="20"/>
  <c r="B1455" i="20"/>
  <c r="F1455" i="20"/>
  <c r="B1456" i="20"/>
  <c r="F1456" i="20"/>
  <c r="B1457" i="20"/>
  <c r="F1457" i="20"/>
  <c r="B1458" i="20"/>
  <c r="F1458" i="20"/>
  <c r="B1459" i="20"/>
  <c r="F1459" i="20"/>
  <c r="B1460" i="20"/>
  <c r="F1460" i="20"/>
  <c r="B1461" i="20"/>
  <c r="F1461" i="20"/>
  <c r="B1462" i="20"/>
  <c r="F1462" i="20"/>
  <c r="B1463" i="20"/>
  <c r="F1463" i="20"/>
  <c r="B1464" i="20"/>
  <c r="F1464" i="20"/>
  <c r="B1465" i="20"/>
  <c r="F1465" i="20"/>
  <c r="B1466" i="20"/>
  <c r="F1466" i="20"/>
  <c r="B1467" i="20"/>
  <c r="F1467" i="20"/>
  <c r="B1468" i="20"/>
  <c r="F1468" i="20"/>
  <c r="B1469" i="20"/>
  <c r="F1469" i="20"/>
  <c r="B1470" i="20"/>
  <c r="F1470" i="20"/>
  <c r="B1471" i="20"/>
  <c r="F1471" i="20"/>
  <c r="B1472" i="20"/>
  <c r="F1472" i="20"/>
  <c r="B1473" i="20"/>
  <c r="F1473" i="20"/>
  <c r="B1474" i="20"/>
  <c r="F1474" i="20"/>
  <c r="B1475" i="20"/>
  <c r="F1475" i="20"/>
  <c r="B1476" i="20"/>
  <c r="F1476" i="20"/>
  <c r="B1477" i="20"/>
  <c r="F1477" i="20"/>
  <c r="B1478" i="20"/>
  <c r="F1478" i="20"/>
  <c r="B1479" i="20"/>
  <c r="F1479" i="20"/>
  <c r="B1480" i="20"/>
  <c r="F1480" i="20"/>
  <c r="B1481" i="20"/>
  <c r="F1481" i="20"/>
  <c r="B1482" i="20"/>
  <c r="F1482" i="20"/>
  <c r="B1483" i="20"/>
  <c r="F1483" i="20"/>
  <c r="B1484" i="20"/>
  <c r="F1484" i="20"/>
  <c r="B1485" i="20"/>
  <c r="F1485" i="20"/>
  <c r="B1486" i="20"/>
  <c r="F1486" i="20"/>
  <c r="B1487" i="20"/>
  <c r="F1487" i="20"/>
  <c r="B1488" i="20"/>
  <c r="F1488" i="20"/>
  <c r="B1489" i="20"/>
  <c r="F1489" i="20"/>
  <c r="B1490" i="20"/>
  <c r="F1490" i="20"/>
  <c r="B1491" i="20"/>
  <c r="F1491" i="20"/>
  <c r="B1492" i="20"/>
  <c r="F1492" i="20"/>
  <c r="B1493" i="20"/>
  <c r="F1493" i="20"/>
  <c r="B1494" i="20"/>
  <c r="F1494" i="20"/>
  <c r="B1495" i="20"/>
  <c r="F1495" i="20"/>
  <c r="B1496" i="20"/>
  <c r="F1496" i="20"/>
  <c r="B1497" i="20"/>
  <c r="F1497" i="20"/>
  <c r="B1498" i="20"/>
  <c r="F1498" i="20"/>
  <c r="B1499" i="20"/>
  <c r="F1499" i="20"/>
  <c r="B1500" i="20"/>
  <c r="F1500" i="20"/>
  <c r="B1501" i="20"/>
  <c r="F1501" i="20"/>
  <c r="B1502" i="20"/>
  <c r="F1502" i="20"/>
  <c r="B1503" i="20"/>
  <c r="F1503" i="20"/>
  <c r="B1504" i="20"/>
  <c r="F1504" i="20"/>
  <c r="B1505" i="20"/>
  <c r="F1505" i="20"/>
  <c r="B1506" i="20"/>
  <c r="F1506" i="20"/>
  <c r="B1507" i="20"/>
  <c r="F1507" i="20"/>
  <c r="B1508" i="20"/>
  <c r="F1508" i="20"/>
  <c r="B1509" i="20"/>
  <c r="F1509" i="20"/>
  <c r="B1510" i="20"/>
  <c r="F1510" i="20"/>
  <c r="B1511" i="20"/>
  <c r="F1511" i="20"/>
  <c r="B1512" i="20"/>
  <c r="F1512" i="20"/>
  <c r="B1513" i="20"/>
  <c r="F1513" i="20"/>
  <c r="B1514" i="20"/>
  <c r="F1514" i="20"/>
  <c r="B1515" i="20"/>
  <c r="F1515" i="20"/>
  <c r="B1516" i="20"/>
  <c r="F1516" i="20"/>
  <c r="B1517" i="20"/>
  <c r="F1517" i="20"/>
  <c r="B1518" i="20"/>
  <c r="F1518" i="20"/>
  <c r="B1519" i="20"/>
  <c r="F1519" i="20"/>
  <c r="B1520" i="20"/>
  <c r="F1520" i="20"/>
  <c r="B1521" i="20"/>
  <c r="F1521" i="20"/>
  <c r="B1522" i="20"/>
  <c r="F1522" i="20"/>
  <c r="B1523" i="20"/>
  <c r="F1523" i="20"/>
  <c r="B1524" i="20"/>
  <c r="F1524" i="20"/>
  <c r="B1525" i="20"/>
  <c r="F1525" i="20"/>
  <c r="B1526" i="20"/>
  <c r="F1526" i="20"/>
  <c r="B1527" i="20"/>
  <c r="F1527" i="20"/>
  <c r="B1528" i="20"/>
  <c r="F1528" i="20"/>
  <c r="B1529" i="20"/>
  <c r="F1529" i="20"/>
  <c r="B1530" i="20"/>
  <c r="F1530" i="20"/>
  <c r="B1531" i="20"/>
  <c r="F1531" i="20"/>
  <c r="B1532" i="20"/>
  <c r="F1532" i="20"/>
  <c r="B1533" i="20"/>
  <c r="F1533" i="20"/>
  <c r="B1534" i="20"/>
  <c r="F1534" i="20"/>
  <c r="B1535" i="20"/>
  <c r="F1535" i="20"/>
  <c r="B1536" i="20"/>
  <c r="F1536" i="20"/>
  <c r="B1537" i="20"/>
  <c r="F1537" i="20"/>
  <c r="B1538" i="20"/>
  <c r="F1538" i="20"/>
  <c r="B1539" i="20"/>
  <c r="F1539" i="20"/>
  <c r="B1540" i="20"/>
  <c r="F1540" i="20"/>
  <c r="B1541" i="20"/>
  <c r="F1541" i="20"/>
  <c r="F45" i="22"/>
  <c r="F51" i="22"/>
  <c r="M52" i="22"/>
  <c r="I51" i="22"/>
  <c r="D5" i="13"/>
  <c r="D6" i="13"/>
  <c r="I7" i="19"/>
  <c r="F54" i="11"/>
  <c r="D54" i="11" s="1"/>
  <c r="F53" i="11"/>
  <c r="G53" i="11" s="1"/>
  <c r="B53" i="11" s="1"/>
  <c r="F52" i="11"/>
  <c r="G52" i="11" s="1"/>
  <c r="F51" i="11"/>
  <c r="G51" i="11" s="1"/>
  <c r="B51" i="11" s="1"/>
  <c r="F50" i="11"/>
  <c r="D50" i="11" s="1"/>
  <c r="F49" i="11"/>
  <c r="G49" i="11" s="1"/>
  <c r="B49" i="11" s="1"/>
  <c r="F48" i="11"/>
  <c r="D48" i="11" s="1"/>
  <c r="F47" i="11"/>
  <c r="D47" i="11" s="1"/>
  <c r="F46" i="11"/>
  <c r="G46" i="11" s="1"/>
  <c r="F45" i="11"/>
  <c r="D45" i="11" s="1"/>
  <c r="F44" i="11"/>
  <c r="G44" i="11" s="1"/>
  <c r="F43" i="11"/>
  <c r="F42" i="11"/>
  <c r="D42" i="11" s="1"/>
  <c r="F41" i="11"/>
  <c r="G41" i="11" s="1"/>
  <c r="B41" i="11" s="1"/>
  <c r="D41" i="11"/>
  <c r="F40" i="11"/>
  <c r="G40" i="11" s="1"/>
  <c r="F39" i="11"/>
  <c r="D39" i="11" s="1"/>
  <c r="F38" i="11"/>
  <c r="D38" i="11" s="1"/>
  <c r="F37" i="11"/>
  <c r="F36" i="11"/>
  <c r="G36" i="11" s="1"/>
  <c r="F35" i="11"/>
  <c r="D35" i="11" s="1"/>
  <c r="F34" i="11"/>
  <c r="D34" i="11" s="1"/>
  <c r="F33" i="11"/>
  <c r="G33" i="11" s="1"/>
  <c r="B33" i="11" s="1"/>
  <c r="F32" i="11"/>
  <c r="D32" i="11" s="1"/>
  <c r="F31" i="11"/>
  <c r="D31" i="11" s="1"/>
  <c r="F30" i="11"/>
  <c r="G30" i="11" s="1"/>
  <c r="F29" i="11"/>
  <c r="D29" i="11" s="1"/>
  <c r="F28" i="11"/>
  <c r="D28" i="11" s="1"/>
  <c r="F27" i="11"/>
  <c r="D27" i="11" s="1"/>
  <c r="F26" i="11"/>
  <c r="F25" i="11"/>
  <c r="D25" i="11" s="1"/>
  <c r="F24" i="11"/>
  <c r="G24" i="11" s="1"/>
  <c r="F23" i="11"/>
  <c r="G23" i="11" s="1"/>
  <c r="B23" i="11" s="1"/>
  <c r="F22" i="11"/>
  <c r="G22" i="11" s="1"/>
  <c r="F21" i="11"/>
  <c r="D21" i="11" s="1"/>
  <c r="F20" i="11"/>
  <c r="G20" i="11" s="1"/>
  <c r="F19" i="11"/>
  <c r="G19" i="11" s="1"/>
  <c r="B19" i="11" s="1"/>
  <c r="F18" i="11"/>
  <c r="D18" i="11" s="1"/>
  <c r="F17" i="11"/>
  <c r="D17" i="11" s="1"/>
  <c r="F16" i="11"/>
  <c r="G16" i="11" s="1"/>
  <c r="F15" i="11"/>
  <c r="D15" i="11"/>
  <c r="F14" i="11"/>
  <c r="D14" i="11" s="1"/>
  <c r="F13" i="11"/>
  <c r="F12" i="11"/>
  <c r="G12" i="11" s="1"/>
  <c r="F11" i="11"/>
  <c r="D11" i="11" s="1"/>
  <c r="G38" i="11"/>
  <c r="G15" i="11"/>
  <c r="B15" i="11" s="1"/>
  <c r="G11" i="11"/>
  <c r="B11" i="11" s="1"/>
  <c r="F339" i="9"/>
  <c r="F338" i="9"/>
  <c r="F337" i="9"/>
  <c r="F336" i="9"/>
  <c r="F335" i="9"/>
  <c r="F334" i="9"/>
  <c r="F333" i="9"/>
  <c r="F332" i="9"/>
  <c r="F331" i="9"/>
  <c r="F330" i="9"/>
  <c r="F329" i="9"/>
  <c r="F328" i="9"/>
  <c r="F327" i="9"/>
  <c r="F326" i="9"/>
  <c r="F325" i="9"/>
  <c r="F324" i="9"/>
  <c r="F323" i="9"/>
  <c r="F322" i="9"/>
  <c r="F321" i="9"/>
  <c r="F320" i="9"/>
  <c r="F319" i="9"/>
  <c r="F318" i="9"/>
  <c r="F317" i="9"/>
  <c r="F316" i="9"/>
  <c r="F315" i="9"/>
  <c r="F314" i="9"/>
  <c r="F313" i="9"/>
  <c r="F312" i="9"/>
  <c r="F311" i="9"/>
  <c r="F310" i="9"/>
  <c r="F309" i="9"/>
  <c r="F308" i="9"/>
  <c r="F307" i="9"/>
  <c r="F306" i="9"/>
  <c r="F305" i="9"/>
  <c r="F304" i="9"/>
  <c r="F303" i="9"/>
  <c r="F302" i="9"/>
  <c r="F301" i="9"/>
  <c r="F300" i="9"/>
  <c r="F299" i="9"/>
  <c r="F298" i="9"/>
  <c r="F297" i="9"/>
  <c r="F296" i="9"/>
  <c r="F295" i="9"/>
  <c r="F294" i="9"/>
  <c r="F293" i="9"/>
  <c r="F292" i="9"/>
  <c r="F291" i="9"/>
  <c r="F290" i="9"/>
  <c r="F289" i="9"/>
  <c r="F288" i="9"/>
  <c r="F287" i="9"/>
  <c r="F286" i="9"/>
  <c r="F285" i="9"/>
  <c r="F284" i="9"/>
  <c r="F283" i="9"/>
  <c r="F282" i="9"/>
  <c r="F281" i="9"/>
  <c r="F280" i="9"/>
  <c r="F279" i="9"/>
  <c r="F278" i="9"/>
  <c r="F277" i="9"/>
  <c r="F276" i="9"/>
  <c r="F275" i="9"/>
  <c r="F274" i="9"/>
  <c r="F273" i="9"/>
  <c r="F272" i="9"/>
  <c r="F271" i="9"/>
  <c r="F270" i="9"/>
  <c r="F269" i="9"/>
  <c r="F268" i="9"/>
  <c r="F267" i="9"/>
  <c r="F266" i="9"/>
  <c r="F265" i="9"/>
  <c r="F264" i="9"/>
  <c r="F263" i="9"/>
  <c r="F262" i="9"/>
  <c r="F261" i="9"/>
  <c r="F260" i="9"/>
  <c r="F259" i="9"/>
  <c r="F258" i="9"/>
  <c r="F257" i="9"/>
  <c r="F256" i="9"/>
  <c r="F255" i="9"/>
  <c r="F254" i="9"/>
  <c r="F253" i="9"/>
  <c r="F252" i="9"/>
  <c r="F251" i="9"/>
  <c r="F250" i="9"/>
  <c r="F249" i="9"/>
  <c r="F248" i="9"/>
  <c r="F247" i="9"/>
  <c r="F246" i="9"/>
  <c r="F245" i="9"/>
  <c r="F244" i="9"/>
  <c r="F243" i="9"/>
  <c r="F242" i="9"/>
  <c r="F241" i="9"/>
  <c r="F240" i="9"/>
  <c r="F239" i="9"/>
  <c r="F238" i="9"/>
  <c r="F237" i="9"/>
  <c r="F236" i="9"/>
  <c r="F235" i="9"/>
  <c r="F234" i="9"/>
  <c r="F233" i="9"/>
  <c r="F232" i="9"/>
  <c r="F231" i="9"/>
  <c r="F230" i="9"/>
  <c r="F229" i="9"/>
  <c r="F228" i="9"/>
  <c r="F227" i="9"/>
  <c r="F226" i="9"/>
  <c r="F225" i="9"/>
  <c r="F224" i="9"/>
  <c r="F223" i="9"/>
  <c r="F222" i="9"/>
  <c r="F221" i="9"/>
  <c r="F220" i="9"/>
  <c r="F219" i="9"/>
  <c r="F218" i="9"/>
  <c r="F217" i="9"/>
  <c r="F216" i="9"/>
  <c r="F215" i="9"/>
  <c r="F214" i="9"/>
  <c r="F213" i="9"/>
  <c r="F212" i="9"/>
  <c r="F211" i="9"/>
  <c r="F210" i="9"/>
  <c r="F209" i="9"/>
  <c r="F208" i="9"/>
  <c r="F207" i="9"/>
  <c r="F206" i="9"/>
  <c r="F205" i="9"/>
  <c r="F204" i="9"/>
  <c r="F203" i="9"/>
  <c r="F202" i="9"/>
  <c r="F201" i="9"/>
  <c r="F200" i="9"/>
  <c r="F199" i="9"/>
  <c r="F198" i="9"/>
  <c r="F197" i="9"/>
  <c r="F196" i="9"/>
  <c r="F195" i="9"/>
  <c r="F194" i="9"/>
  <c r="F193" i="9"/>
  <c r="F192" i="9"/>
  <c r="F191" i="9"/>
  <c r="F190" i="9"/>
  <c r="F189" i="9"/>
  <c r="F188" i="9"/>
  <c r="F187" i="9"/>
  <c r="F186" i="9"/>
  <c r="F185" i="9"/>
  <c r="F184" i="9"/>
  <c r="F183" i="9"/>
  <c r="F182" i="9"/>
  <c r="F181" i="9"/>
  <c r="F180" i="9"/>
  <c r="F179" i="9"/>
  <c r="F178" i="9"/>
  <c r="F177" i="9"/>
  <c r="F176" i="9"/>
  <c r="F175" i="9"/>
  <c r="F174" i="9"/>
  <c r="F173" i="9"/>
  <c r="F172" i="9"/>
  <c r="F171" i="9"/>
  <c r="F170" i="9"/>
  <c r="F169" i="9"/>
  <c r="F168" i="9"/>
  <c r="F167" i="9"/>
  <c r="F166" i="9"/>
  <c r="F165" i="9"/>
  <c r="F164" i="9"/>
  <c r="F163" i="9"/>
  <c r="F162" i="9"/>
  <c r="F161" i="9"/>
  <c r="F160" i="9"/>
  <c r="F159" i="9"/>
  <c r="F158" i="9"/>
  <c r="F157" i="9"/>
  <c r="F156" i="9"/>
  <c r="F155" i="9"/>
  <c r="F154" i="9"/>
  <c r="F153" i="9"/>
  <c r="F152" i="9"/>
  <c r="F151" i="9"/>
  <c r="F150" i="9"/>
  <c r="F149" i="9"/>
  <c r="F148" i="9"/>
  <c r="F147" i="9"/>
  <c r="F146" i="9"/>
  <c r="F145" i="9"/>
  <c r="F144" i="9"/>
  <c r="F143" i="9"/>
  <c r="F142" i="9"/>
  <c r="F141" i="9"/>
  <c r="F140" i="9"/>
  <c r="F139" i="9"/>
  <c r="F138" i="9"/>
  <c r="F137" i="9"/>
  <c r="F136" i="9"/>
  <c r="F135" i="9"/>
  <c r="F134" i="9"/>
  <c r="F133" i="9"/>
  <c r="F132" i="9"/>
  <c r="F131" i="9"/>
  <c r="F130" i="9"/>
  <c r="F129" i="9"/>
  <c r="F128" i="9"/>
  <c r="F127" i="9"/>
  <c r="F126" i="9"/>
  <c r="F125" i="9"/>
  <c r="F124" i="9"/>
  <c r="F123" i="9"/>
  <c r="F122" i="9"/>
  <c r="F121" i="9"/>
  <c r="F120" i="9"/>
  <c r="F119" i="9"/>
  <c r="F118" i="9"/>
  <c r="F117" i="9"/>
  <c r="F116" i="9"/>
  <c r="F115" i="9"/>
  <c r="F114" i="9"/>
  <c r="F113" i="9"/>
  <c r="F112" i="9"/>
  <c r="F111" i="9"/>
  <c r="F110" i="9"/>
  <c r="F109" i="9"/>
  <c r="F108" i="9"/>
  <c r="F107" i="9"/>
  <c r="F106" i="9"/>
  <c r="F105" i="9"/>
  <c r="F104" i="9"/>
  <c r="F103" i="9"/>
  <c r="F102" i="9"/>
  <c r="F101" i="9"/>
  <c r="F100" i="9"/>
  <c r="F99" i="9"/>
  <c r="F98" i="9"/>
  <c r="F97" i="9"/>
  <c r="F96" i="9"/>
  <c r="F95" i="9"/>
  <c r="F94" i="9"/>
  <c r="F93" i="9"/>
  <c r="F92" i="9"/>
  <c r="F91" i="9"/>
  <c r="F90" i="9"/>
  <c r="F89" i="9"/>
  <c r="F88" i="9"/>
  <c r="F87" i="9"/>
  <c r="F86" i="9"/>
  <c r="F85" i="9"/>
  <c r="F84" i="9"/>
  <c r="F83" i="9"/>
  <c r="F82" i="9"/>
  <c r="F81" i="9"/>
  <c r="F80" i="9"/>
  <c r="F79" i="9"/>
  <c r="F78" i="9"/>
  <c r="F77" i="9"/>
  <c r="F76" i="9"/>
  <c r="F75" i="9"/>
  <c r="F74" i="9"/>
  <c r="F73" i="9"/>
  <c r="F72" i="9"/>
  <c r="F71" i="9"/>
  <c r="F70" i="9"/>
  <c r="F69" i="9"/>
  <c r="F68" i="9"/>
  <c r="F67" i="9"/>
  <c r="F66" i="9"/>
  <c r="F65" i="9"/>
  <c r="F64" i="9"/>
  <c r="F63" i="9"/>
  <c r="F62" i="9"/>
  <c r="F61" i="9"/>
  <c r="F60" i="9"/>
  <c r="F59" i="9"/>
  <c r="F58" i="9"/>
  <c r="F57" i="9"/>
  <c r="F56" i="9"/>
  <c r="F55" i="9"/>
  <c r="F54" i="9"/>
  <c r="F53" i="9"/>
  <c r="F52" i="9"/>
  <c r="F51" i="9"/>
  <c r="F50" i="9"/>
  <c r="F49" i="9"/>
  <c r="F48" i="9"/>
  <c r="F47" i="9"/>
  <c r="F46" i="9"/>
  <c r="F45" i="9"/>
  <c r="F44" i="9"/>
  <c r="F43" i="9"/>
  <c r="F42" i="9"/>
  <c r="F41" i="9"/>
  <c r="F40" i="9"/>
  <c r="F39" i="9"/>
  <c r="F38" i="9"/>
  <c r="F37" i="9"/>
  <c r="F36" i="9"/>
  <c r="F35" i="9"/>
  <c r="F34" i="9"/>
  <c r="F33" i="9"/>
  <c r="F32" i="9"/>
  <c r="F28" i="9"/>
  <c r="F27" i="9"/>
  <c r="F26" i="9"/>
  <c r="F25" i="9"/>
  <c r="F24" i="9"/>
  <c r="F23" i="9"/>
  <c r="F22" i="9"/>
  <c r="F21" i="9"/>
  <c r="F20" i="9"/>
  <c r="F19" i="9"/>
  <c r="F18" i="9"/>
  <c r="F17" i="9"/>
  <c r="F16" i="9"/>
  <c r="F15" i="9"/>
  <c r="F14" i="9"/>
  <c r="F13" i="9"/>
  <c r="F12" i="9"/>
  <c r="F11" i="9"/>
  <c r="F5" i="9"/>
  <c r="F29" i="9"/>
  <c r="F30" i="9"/>
  <c r="F31" i="9"/>
  <c r="F10" i="9"/>
  <c r="F9" i="9"/>
  <c r="F8" i="9"/>
  <c r="F7" i="9"/>
  <c r="F6" i="9"/>
  <c r="F4" i="9"/>
  <c r="E339" i="9"/>
  <c r="E338" i="9"/>
  <c r="E337" i="9"/>
  <c r="E336" i="9"/>
  <c r="E335" i="9"/>
  <c r="E334" i="9"/>
  <c r="E333" i="9"/>
  <c r="E332" i="9"/>
  <c r="E331" i="9"/>
  <c r="E330" i="9"/>
  <c r="E329" i="9"/>
  <c r="E328" i="9"/>
  <c r="E327" i="9"/>
  <c r="E326" i="9"/>
  <c r="E325" i="9"/>
  <c r="E324" i="9"/>
  <c r="E323" i="9"/>
  <c r="E322" i="9"/>
  <c r="E321" i="9"/>
  <c r="E320" i="9"/>
  <c r="E319" i="9"/>
  <c r="E318" i="9"/>
  <c r="E317" i="9"/>
  <c r="E316" i="9"/>
  <c r="E315" i="9"/>
  <c r="E314" i="9"/>
  <c r="E313" i="9"/>
  <c r="E311" i="9"/>
  <c r="E310" i="9"/>
  <c r="E309" i="9"/>
  <c r="E308" i="9"/>
  <c r="E307" i="9"/>
  <c r="E306" i="9"/>
  <c r="E305" i="9"/>
  <c r="E304" i="9"/>
  <c r="E303" i="9"/>
  <c r="E302" i="9"/>
  <c r="E301" i="9"/>
  <c r="E300" i="9"/>
  <c r="E299" i="9"/>
  <c r="E298" i="9"/>
  <c r="E297" i="9"/>
  <c r="E296" i="9"/>
  <c r="E295" i="9"/>
  <c r="E294" i="9"/>
  <c r="E293" i="9"/>
  <c r="E292" i="9"/>
  <c r="E291" i="9"/>
  <c r="E290" i="9"/>
  <c r="E289" i="9"/>
  <c r="E288" i="9"/>
  <c r="E287" i="9"/>
  <c r="E286" i="9"/>
  <c r="E285" i="9"/>
  <c r="E283" i="9"/>
  <c r="E282" i="9"/>
  <c r="E281" i="9"/>
  <c r="E280" i="9"/>
  <c r="E279" i="9"/>
  <c r="E278" i="9"/>
  <c r="E277" i="9"/>
  <c r="E276" i="9"/>
  <c r="E275" i="9"/>
  <c r="E274" i="9"/>
  <c r="E273" i="9"/>
  <c r="E272" i="9"/>
  <c r="E271" i="9"/>
  <c r="E270" i="9"/>
  <c r="E269" i="9"/>
  <c r="E268" i="9"/>
  <c r="E267" i="9"/>
  <c r="E266" i="9"/>
  <c r="E265" i="9"/>
  <c r="E264" i="9"/>
  <c r="E263" i="9"/>
  <c r="E262" i="9"/>
  <c r="E261" i="9"/>
  <c r="E260" i="9"/>
  <c r="E259" i="9"/>
  <c r="E258" i="9"/>
  <c r="E257" i="9"/>
  <c r="E255" i="9"/>
  <c r="E254" i="9"/>
  <c r="E253" i="9"/>
  <c r="E252" i="9"/>
  <c r="E251" i="9"/>
  <c r="E250" i="9"/>
  <c r="E249" i="9"/>
  <c r="E248" i="9"/>
  <c r="E247" i="9"/>
  <c r="E246" i="9"/>
  <c r="E245" i="9"/>
  <c r="E244" i="9"/>
  <c r="E243" i="9"/>
  <c r="E242" i="9"/>
  <c r="E241" i="9"/>
  <c r="E240" i="9"/>
  <c r="E239" i="9"/>
  <c r="E238" i="9"/>
  <c r="E237" i="9"/>
  <c r="E236" i="9"/>
  <c r="E235" i="9"/>
  <c r="E234" i="9"/>
  <c r="E233" i="9"/>
  <c r="E232" i="9"/>
  <c r="E231" i="9"/>
  <c r="E230" i="9"/>
  <c r="E229" i="9"/>
  <c r="E227" i="9"/>
  <c r="E226" i="9"/>
  <c r="E225" i="9"/>
  <c r="E224" i="9"/>
  <c r="E223" i="9"/>
  <c r="E222" i="9"/>
  <c r="E221" i="9"/>
  <c r="E220" i="9"/>
  <c r="E219" i="9"/>
  <c r="E218" i="9"/>
  <c r="E217" i="9"/>
  <c r="E216" i="9"/>
  <c r="E215" i="9"/>
  <c r="E214" i="9"/>
  <c r="E213" i="9"/>
  <c r="E212" i="9"/>
  <c r="E211" i="9"/>
  <c r="E210" i="9"/>
  <c r="E209" i="9"/>
  <c r="E208" i="9"/>
  <c r="E207" i="9"/>
  <c r="E206" i="9"/>
  <c r="E205" i="9"/>
  <c r="E204" i="9"/>
  <c r="E203" i="9"/>
  <c r="E202" i="9"/>
  <c r="E201" i="9"/>
  <c r="E199" i="9"/>
  <c r="E198" i="9"/>
  <c r="E197" i="9"/>
  <c r="E196" i="9"/>
  <c r="E195" i="9"/>
  <c r="E194" i="9"/>
  <c r="E193" i="9"/>
  <c r="E192" i="9"/>
  <c r="E191" i="9"/>
  <c r="E190" i="9"/>
  <c r="E189" i="9"/>
  <c r="E188" i="9"/>
  <c r="E187" i="9"/>
  <c r="E186" i="9"/>
  <c r="E185" i="9"/>
  <c r="E184" i="9"/>
  <c r="E183" i="9"/>
  <c r="E182" i="9"/>
  <c r="E181" i="9"/>
  <c r="E180" i="9"/>
  <c r="E179" i="9"/>
  <c r="E178" i="9"/>
  <c r="E177" i="9"/>
  <c r="E176" i="9"/>
  <c r="E175" i="9"/>
  <c r="E174" i="9"/>
  <c r="E173" i="9"/>
  <c r="E171" i="9"/>
  <c r="E170" i="9"/>
  <c r="E169" i="9"/>
  <c r="E168" i="9"/>
  <c r="E167" i="9"/>
  <c r="E166" i="9"/>
  <c r="E165" i="9"/>
  <c r="E164" i="9"/>
  <c r="E163" i="9"/>
  <c r="E162" i="9"/>
  <c r="E161" i="9"/>
  <c r="E160" i="9"/>
  <c r="E159" i="9"/>
  <c r="E158" i="9"/>
  <c r="E157" i="9"/>
  <c r="E156" i="9"/>
  <c r="E155" i="9"/>
  <c r="E154" i="9"/>
  <c r="E153" i="9"/>
  <c r="E152" i="9"/>
  <c r="E151" i="9"/>
  <c r="E150" i="9"/>
  <c r="E149" i="9"/>
  <c r="E148" i="9"/>
  <c r="E147" i="9"/>
  <c r="E146" i="9"/>
  <c r="E145" i="9"/>
  <c r="E143" i="9"/>
  <c r="E142" i="9"/>
  <c r="E141" i="9"/>
  <c r="E140" i="9"/>
  <c r="E139" i="9"/>
  <c r="E138" i="9"/>
  <c r="E137" i="9"/>
  <c r="E136" i="9"/>
  <c r="E135" i="9"/>
  <c r="E134" i="9"/>
  <c r="E133" i="9"/>
  <c r="E132" i="9"/>
  <c r="E131" i="9"/>
  <c r="E130" i="9"/>
  <c r="E129" i="9"/>
  <c r="E128" i="9"/>
  <c r="E127" i="9"/>
  <c r="E126" i="9"/>
  <c r="E125" i="9"/>
  <c r="E124" i="9"/>
  <c r="E123" i="9"/>
  <c r="E122" i="9"/>
  <c r="E121" i="9"/>
  <c r="E120" i="9"/>
  <c r="E119" i="9"/>
  <c r="E118" i="9"/>
  <c r="E117" i="9"/>
  <c r="E115" i="9"/>
  <c r="E114" i="9"/>
  <c r="E113" i="9"/>
  <c r="E112" i="9"/>
  <c r="E111" i="9"/>
  <c r="E110" i="9"/>
  <c r="E109" i="9"/>
  <c r="E108" i="9"/>
  <c r="E107" i="9"/>
  <c r="E106" i="9"/>
  <c r="E105" i="9"/>
  <c r="E104" i="9"/>
  <c r="E103" i="9"/>
  <c r="E102" i="9"/>
  <c r="E101" i="9"/>
  <c r="E100" i="9"/>
  <c r="E99" i="9"/>
  <c r="E98" i="9"/>
  <c r="E97" i="9"/>
  <c r="E96" i="9"/>
  <c r="E95" i="9"/>
  <c r="E94" i="9"/>
  <c r="E93" i="9"/>
  <c r="E92" i="9"/>
  <c r="E91" i="9"/>
  <c r="E90" i="9"/>
  <c r="E89" i="9"/>
  <c r="E87" i="9"/>
  <c r="E86" i="9"/>
  <c r="E85" i="9"/>
  <c r="E84" i="9"/>
  <c r="E83" i="9"/>
  <c r="E82" i="9"/>
  <c r="E81" i="9"/>
  <c r="E80" i="9"/>
  <c r="E79" i="9"/>
  <c r="E78" i="9"/>
  <c r="E77" i="9"/>
  <c r="E76" i="9"/>
  <c r="E75" i="9"/>
  <c r="E74" i="9"/>
  <c r="E73" i="9"/>
  <c r="E72" i="9"/>
  <c r="E71" i="9"/>
  <c r="E70" i="9"/>
  <c r="E69" i="9"/>
  <c r="E68" i="9"/>
  <c r="E67" i="9"/>
  <c r="E66" i="9"/>
  <c r="E65" i="9"/>
  <c r="E64" i="9"/>
  <c r="E63" i="9"/>
  <c r="E62" i="9"/>
  <c r="E61" i="9"/>
  <c r="E59" i="9"/>
  <c r="E58" i="9"/>
  <c r="E57" i="9"/>
  <c r="E56" i="9"/>
  <c r="E55" i="9"/>
  <c r="E54" i="9"/>
  <c r="E53" i="9"/>
  <c r="E52" i="9"/>
  <c r="E51" i="9"/>
  <c r="E50" i="9"/>
  <c r="E49" i="9"/>
  <c r="E48" i="9"/>
  <c r="E47" i="9"/>
  <c r="E46" i="9"/>
  <c r="E45" i="9"/>
  <c r="E44" i="9"/>
  <c r="E43" i="9"/>
  <c r="E42" i="9"/>
  <c r="E41" i="9"/>
  <c r="E40" i="9"/>
  <c r="E39" i="9"/>
  <c r="E38" i="9"/>
  <c r="E37" i="9"/>
  <c r="E36" i="9"/>
  <c r="E35" i="9"/>
  <c r="E34" i="9"/>
  <c r="E33" i="9"/>
  <c r="K339" i="9"/>
  <c r="J339" i="9"/>
  <c r="K338" i="9"/>
  <c r="J338" i="9"/>
  <c r="K337" i="9"/>
  <c r="J337" i="9"/>
  <c r="K336" i="9"/>
  <c r="J336" i="9"/>
  <c r="K335" i="9"/>
  <c r="J335" i="9"/>
  <c r="K334" i="9"/>
  <c r="J334" i="9"/>
  <c r="K333" i="9"/>
  <c r="J333" i="9"/>
  <c r="K332" i="9"/>
  <c r="J332" i="9"/>
  <c r="K331" i="9"/>
  <c r="J331" i="9"/>
  <c r="K330" i="9"/>
  <c r="J330" i="9"/>
  <c r="K329" i="9"/>
  <c r="J329" i="9"/>
  <c r="K328" i="9"/>
  <c r="J328" i="9"/>
  <c r="K327" i="9"/>
  <c r="J327" i="9"/>
  <c r="K326" i="9"/>
  <c r="J326" i="9"/>
  <c r="K325" i="9"/>
  <c r="J325" i="9"/>
  <c r="K324" i="9"/>
  <c r="J324" i="9"/>
  <c r="K323" i="9"/>
  <c r="J323" i="9"/>
  <c r="K322" i="9"/>
  <c r="J322" i="9"/>
  <c r="K321" i="9"/>
  <c r="J321" i="9"/>
  <c r="K320" i="9"/>
  <c r="J320" i="9"/>
  <c r="K319" i="9"/>
  <c r="J319" i="9"/>
  <c r="K318" i="9"/>
  <c r="J318" i="9"/>
  <c r="K317" i="9"/>
  <c r="J317" i="9"/>
  <c r="K316" i="9"/>
  <c r="J316" i="9"/>
  <c r="K315" i="9"/>
  <c r="J315" i="9"/>
  <c r="K314" i="9"/>
  <c r="J314" i="9"/>
  <c r="K313" i="9"/>
  <c r="J313" i="9"/>
  <c r="K312" i="9"/>
  <c r="J312" i="9"/>
  <c r="K311" i="9"/>
  <c r="J311" i="9"/>
  <c r="K310" i="9"/>
  <c r="J310" i="9"/>
  <c r="K49" i="11" s="1"/>
  <c r="K50" i="11" s="1"/>
  <c r="K309" i="9"/>
  <c r="J309" i="9"/>
  <c r="K308" i="9"/>
  <c r="J308" i="9"/>
  <c r="K307" i="9"/>
  <c r="J307" i="9"/>
  <c r="K306" i="9"/>
  <c r="J306" i="9"/>
  <c r="K305" i="9"/>
  <c r="J305" i="9"/>
  <c r="K304" i="9"/>
  <c r="J304" i="9"/>
  <c r="K303" i="9"/>
  <c r="J303" i="9"/>
  <c r="K302" i="9"/>
  <c r="J302" i="9"/>
  <c r="K301" i="9"/>
  <c r="J301" i="9"/>
  <c r="K300" i="9"/>
  <c r="J300" i="9"/>
  <c r="K299" i="9"/>
  <c r="J299" i="9"/>
  <c r="K298" i="9"/>
  <c r="J298" i="9"/>
  <c r="K297" i="9"/>
  <c r="J297" i="9"/>
  <c r="K296" i="9"/>
  <c r="J296" i="9"/>
  <c r="K295" i="9"/>
  <c r="J295" i="9"/>
  <c r="K294" i="9"/>
  <c r="J294" i="9"/>
  <c r="K293" i="9"/>
  <c r="J293" i="9"/>
  <c r="K292" i="9"/>
  <c r="J292" i="9"/>
  <c r="K291" i="9"/>
  <c r="J291" i="9"/>
  <c r="K290" i="9"/>
  <c r="J290" i="9"/>
  <c r="K289" i="9"/>
  <c r="J289" i="9"/>
  <c r="K288" i="9"/>
  <c r="J288" i="9"/>
  <c r="K287" i="9"/>
  <c r="J287" i="9"/>
  <c r="K286" i="9"/>
  <c r="J286" i="9"/>
  <c r="K285" i="9"/>
  <c r="J285" i="9"/>
  <c r="K284" i="9"/>
  <c r="J284" i="9"/>
  <c r="K283" i="9"/>
  <c r="J283" i="9"/>
  <c r="K282" i="9"/>
  <c r="L45" i="11" s="1"/>
  <c r="L46" i="11" s="1"/>
  <c r="J282" i="9"/>
  <c r="K281" i="9"/>
  <c r="J281" i="9"/>
  <c r="K280" i="9"/>
  <c r="J280" i="9"/>
  <c r="K279" i="9"/>
  <c r="J279" i="9"/>
  <c r="K278" i="9"/>
  <c r="J278" i="9"/>
  <c r="K277" i="9"/>
  <c r="J277" i="9"/>
  <c r="K276" i="9"/>
  <c r="J276" i="9"/>
  <c r="K275" i="9"/>
  <c r="J275" i="9"/>
  <c r="K274" i="9"/>
  <c r="J274" i="9"/>
  <c r="K273" i="9"/>
  <c r="J273" i="9"/>
  <c r="K272" i="9"/>
  <c r="J272" i="9"/>
  <c r="K271" i="9"/>
  <c r="J271" i="9"/>
  <c r="K270" i="9"/>
  <c r="J270" i="9"/>
  <c r="K269" i="9"/>
  <c r="J269" i="9"/>
  <c r="K268" i="9"/>
  <c r="J268" i="9"/>
  <c r="K267" i="9"/>
  <c r="J267" i="9"/>
  <c r="K266" i="9"/>
  <c r="J266" i="9"/>
  <c r="K265" i="9"/>
  <c r="J265" i="9"/>
  <c r="K264" i="9"/>
  <c r="J264" i="9"/>
  <c r="K263" i="9"/>
  <c r="J263" i="9"/>
  <c r="K262" i="9"/>
  <c r="J262" i="9"/>
  <c r="K261" i="9"/>
  <c r="J261" i="9"/>
  <c r="K260" i="9"/>
  <c r="J260" i="9"/>
  <c r="K259" i="9"/>
  <c r="J259" i="9"/>
  <c r="K258" i="9"/>
  <c r="J258" i="9"/>
  <c r="K257" i="9"/>
  <c r="J257" i="9"/>
  <c r="K256" i="9"/>
  <c r="J256" i="9"/>
  <c r="K255" i="9"/>
  <c r="J255" i="9"/>
  <c r="K254" i="9"/>
  <c r="L41" i="11" s="1"/>
  <c r="L42" i="11" s="1"/>
  <c r="J254" i="9"/>
  <c r="K253" i="9"/>
  <c r="J253" i="9"/>
  <c r="K252" i="9"/>
  <c r="J252" i="9"/>
  <c r="K251" i="9"/>
  <c r="J251" i="9"/>
  <c r="K250" i="9"/>
  <c r="J250" i="9"/>
  <c r="K249" i="9"/>
  <c r="J249" i="9"/>
  <c r="K248" i="9"/>
  <c r="J248" i="9"/>
  <c r="K247" i="9"/>
  <c r="J247" i="9"/>
  <c r="K246" i="9"/>
  <c r="J246" i="9"/>
  <c r="K245" i="9"/>
  <c r="J245" i="9"/>
  <c r="K244" i="9"/>
  <c r="J244" i="9"/>
  <c r="K243" i="9"/>
  <c r="J243" i="9"/>
  <c r="K242" i="9"/>
  <c r="J242" i="9"/>
  <c r="K241" i="9"/>
  <c r="J241" i="9"/>
  <c r="K240" i="9"/>
  <c r="J240" i="9"/>
  <c r="K239" i="9"/>
  <c r="J239" i="9"/>
  <c r="K238" i="9"/>
  <c r="J238" i="9"/>
  <c r="K237" i="9"/>
  <c r="J237" i="9"/>
  <c r="K236" i="9"/>
  <c r="J236" i="9"/>
  <c r="K235" i="9"/>
  <c r="J235" i="9"/>
  <c r="K234" i="9"/>
  <c r="J234" i="9"/>
  <c r="K233" i="9"/>
  <c r="J233" i="9"/>
  <c r="K232" i="9"/>
  <c r="J232" i="9"/>
  <c r="K231" i="9"/>
  <c r="J231" i="9"/>
  <c r="K230" i="9"/>
  <c r="J230" i="9"/>
  <c r="K229" i="9"/>
  <c r="J229" i="9"/>
  <c r="K228" i="9"/>
  <c r="J228" i="9"/>
  <c r="K227" i="9"/>
  <c r="J227" i="9"/>
  <c r="K226" i="9"/>
  <c r="J226" i="9"/>
  <c r="K225" i="9"/>
  <c r="J225" i="9"/>
  <c r="K224" i="9"/>
  <c r="J224" i="9"/>
  <c r="K223" i="9"/>
  <c r="J223" i="9"/>
  <c r="K222" i="9"/>
  <c r="J222" i="9"/>
  <c r="K221" i="9"/>
  <c r="J221" i="9"/>
  <c r="K220" i="9"/>
  <c r="J220" i="9"/>
  <c r="K219" i="9"/>
  <c r="J219" i="9"/>
  <c r="K218" i="9"/>
  <c r="J218" i="9"/>
  <c r="K217" i="9"/>
  <c r="J217" i="9"/>
  <c r="K216" i="9"/>
  <c r="J216" i="9"/>
  <c r="K215" i="9"/>
  <c r="J215" i="9"/>
  <c r="K214" i="9"/>
  <c r="J214" i="9"/>
  <c r="K213" i="9"/>
  <c r="J213" i="9"/>
  <c r="K212" i="9"/>
  <c r="J212" i="9"/>
  <c r="K211" i="9"/>
  <c r="J211" i="9"/>
  <c r="K210" i="9"/>
  <c r="J210" i="9"/>
  <c r="K209" i="9"/>
  <c r="J209" i="9"/>
  <c r="K208" i="9"/>
  <c r="J208" i="9"/>
  <c r="K207" i="9"/>
  <c r="J207" i="9"/>
  <c r="K206" i="9"/>
  <c r="J206" i="9"/>
  <c r="K205" i="9"/>
  <c r="J205" i="9"/>
  <c r="K204" i="9"/>
  <c r="J204" i="9"/>
  <c r="K203" i="9"/>
  <c r="J203" i="9"/>
  <c r="K202" i="9"/>
  <c r="J202" i="9"/>
  <c r="K201" i="9"/>
  <c r="J201" i="9"/>
  <c r="K200" i="9"/>
  <c r="J200" i="9"/>
  <c r="K199" i="9"/>
  <c r="J199" i="9"/>
  <c r="K198" i="9"/>
  <c r="J198" i="9"/>
  <c r="K197" i="9"/>
  <c r="J197" i="9"/>
  <c r="K196" i="9"/>
  <c r="J196" i="9"/>
  <c r="K195" i="9"/>
  <c r="J195" i="9"/>
  <c r="K194" i="9"/>
  <c r="J194" i="9"/>
  <c r="K193" i="9"/>
  <c r="J193" i="9"/>
  <c r="K192" i="9"/>
  <c r="J192" i="9"/>
  <c r="K191" i="9"/>
  <c r="J191" i="9"/>
  <c r="K190" i="9"/>
  <c r="J190" i="9"/>
  <c r="K189" i="9"/>
  <c r="J189" i="9"/>
  <c r="K188" i="9"/>
  <c r="J188" i="9"/>
  <c r="K187" i="9"/>
  <c r="J187" i="9"/>
  <c r="K186" i="9"/>
  <c r="J186" i="9"/>
  <c r="K185" i="9"/>
  <c r="J185" i="9"/>
  <c r="K184" i="9"/>
  <c r="J184" i="9"/>
  <c r="K183" i="9"/>
  <c r="J183" i="9"/>
  <c r="K182" i="9"/>
  <c r="J182" i="9"/>
  <c r="K181" i="9"/>
  <c r="J181" i="9"/>
  <c r="K180" i="9"/>
  <c r="J180" i="9"/>
  <c r="K179" i="9"/>
  <c r="J179" i="9"/>
  <c r="K178" i="9"/>
  <c r="J178" i="9"/>
  <c r="K177" i="9"/>
  <c r="J177" i="9"/>
  <c r="K176" i="9"/>
  <c r="J176" i="9"/>
  <c r="K175" i="9"/>
  <c r="J175" i="9"/>
  <c r="K174" i="9"/>
  <c r="J174" i="9"/>
  <c r="K173" i="9"/>
  <c r="J173" i="9"/>
  <c r="K172" i="9"/>
  <c r="J172" i="9"/>
  <c r="K171" i="9"/>
  <c r="J171" i="9"/>
  <c r="K170" i="9"/>
  <c r="J170" i="9"/>
  <c r="K169" i="9"/>
  <c r="J169" i="9"/>
  <c r="K168" i="9"/>
  <c r="J168" i="9"/>
  <c r="K167" i="9"/>
  <c r="J167" i="9"/>
  <c r="K166" i="9"/>
  <c r="J166" i="9"/>
  <c r="K165" i="9"/>
  <c r="J165" i="9"/>
  <c r="K164" i="9"/>
  <c r="J164" i="9"/>
  <c r="K163" i="9"/>
  <c r="J163" i="9"/>
  <c r="K162" i="9"/>
  <c r="J162" i="9"/>
  <c r="K161" i="9"/>
  <c r="J161" i="9"/>
  <c r="K160" i="9"/>
  <c r="J160" i="9"/>
  <c r="K159" i="9"/>
  <c r="J159" i="9"/>
  <c r="K158" i="9"/>
  <c r="J158" i="9"/>
  <c r="K157" i="9"/>
  <c r="J157" i="9"/>
  <c r="K156" i="9"/>
  <c r="J156" i="9"/>
  <c r="K155" i="9"/>
  <c r="J155" i="9"/>
  <c r="K154" i="9"/>
  <c r="J154" i="9"/>
  <c r="K153" i="9"/>
  <c r="J153" i="9"/>
  <c r="K152" i="9"/>
  <c r="J152" i="9"/>
  <c r="K151" i="9"/>
  <c r="J151" i="9"/>
  <c r="K150" i="9"/>
  <c r="J150" i="9"/>
  <c r="K149" i="9"/>
  <c r="J149" i="9"/>
  <c r="K148" i="9"/>
  <c r="J148" i="9"/>
  <c r="K147" i="9"/>
  <c r="J147" i="9"/>
  <c r="K146" i="9"/>
  <c r="J146" i="9"/>
  <c r="K145" i="9"/>
  <c r="J145" i="9"/>
  <c r="K144" i="9"/>
  <c r="J144" i="9"/>
  <c r="K143" i="9"/>
  <c r="J143" i="9"/>
  <c r="K142" i="9"/>
  <c r="J142" i="9"/>
  <c r="K141" i="9"/>
  <c r="J141" i="9"/>
  <c r="K140" i="9"/>
  <c r="J140" i="9"/>
  <c r="K139" i="9"/>
  <c r="J139" i="9"/>
  <c r="K138" i="9"/>
  <c r="J138" i="9"/>
  <c r="K137" i="9"/>
  <c r="J137" i="9"/>
  <c r="K136" i="9"/>
  <c r="J136" i="9"/>
  <c r="K135" i="9"/>
  <c r="J135" i="9"/>
  <c r="K134" i="9"/>
  <c r="J134" i="9"/>
  <c r="K133" i="9"/>
  <c r="J133" i="9"/>
  <c r="K132" i="9"/>
  <c r="J132" i="9"/>
  <c r="K131" i="9"/>
  <c r="J131" i="9"/>
  <c r="K130" i="9"/>
  <c r="J130" i="9"/>
  <c r="K129" i="9"/>
  <c r="J129" i="9"/>
  <c r="K128" i="9"/>
  <c r="J128" i="9"/>
  <c r="K127" i="9"/>
  <c r="J127" i="9"/>
  <c r="K126" i="9"/>
  <c r="J126" i="9"/>
  <c r="K125" i="9"/>
  <c r="J125" i="9"/>
  <c r="K124" i="9"/>
  <c r="J124" i="9"/>
  <c r="K123" i="9"/>
  <c r="J123" i="9"/>
  <c r="K122" i="9"/>
  <c r="J122" i="9"/>
  <c r="K121" i="9"/>
  <c r="J121" i="9"/>
  <c r="K120" i="9"/>
  <c r="J120" i="9"/>
  <c r="K119" i="9"/>
  <c r="J119" i="9"/>
  <c r="K118" i="9"/>
  <c r="J118" i="9"/>
  <c r="K117" i="9"/>
  <c r="J117" i="9"/>
  <c r="K116" i="9"/>
  <c r="J116" i="9"/>
  <c r="K115" i="9"/>
  <c r="J115" i="9"/>
  <c r="K114" i="9"/>
  <c r="J114" i="9"/>
  <c r="K113" i="9"/>
  <c r="J113" i="9"/>
  <c r="K112" i="9"/>
  <c r="J112" i="9"/>
  <c r="K111" i="9"/>
  <c r="J111" i="9"/>
  <c r="K110" i="9"/>
  <c r="J110" i="9"/>
  <c r="K109" i="9"/>
  <c r="J109" i="9"/>
  <c r="K108" i="9"/>
  <c r="J108" i="9"/>
  <c r="K107" i="9"/>
  <c r="J107" i="9"/>
  <c r="K106" i="9"/>
  <c r="J106" i="9"/>
  <c r="K105" i="9"/>
  <c r="J105" i="9"/>
  <c r="K104" i="9"/>
  <c r="J104" i="9"/>
  <c r="K103" i="9"/>
  <c r="J103" i="9"/>
  <c r="K102" i="9"/>
  <c r="J102" i="9"/>
  <c r="K101" i="9"/>
  <c r="J101" i="9"/>
  <c r="K100" i="9"/>
  <c r="J100" i="9"/>
  <c r="K99" i="9"/>
  <c r="J99" i="9"/>
  <c r="K98" i="9"/>
  <c r="J98" i="9"/>
  <c r="K97" i="9"/>
  <c r="J97" i="9"/>
  <c r="K96" i="9"/>
  <c r="J96" i="9"/>
  <c r="K95" i="9"/>
  <c r="J95" i="9"/>
  <c r="K94" i="9"/>
  <c r="J94" i="9"/>
  <c r="K93" i="9"/>
  <c r="J93" i="9"/>
  <c r="K92" i="9"/>
  <c r="J92" i="9"/>
  <c r="K91" i="9"/>
  <c r="J91" i="9"/>
  <c r="K90" i="9"/>
  <c r="J90" i="9"/>
  <c r="K89" i="9"/>
  <c r="J89" i="9"/>
  <c r="K88" i="9"/>
  <c r="J88" i="9"/>
  <c r="K87" i="9"/>
  <c r="J87" i="9"/>
  <c r="K86" i="9"/>
  <c r="J86" i="9"/>
  <c r="K85" i="9"/>
  <c r="J85" i="9"/>
  <c r="K84" i="9"/>
  <c r="J84" i="9"/>
  <c r="K83" i="9"/>
  <c r="J83" i="9"/>
  <c r="K82" i="9"/>
  <c r="J82" i="9"/>
  <c r="K81" i="9"/>
  <c r="J81" i="9"/>
  <c r="K80" i="9"/>
  <c r="J80" i="9"/>
  <c r="K79" i="9"/>
  <c r="J79" i="9"/>
  <c r="K78" i="9"/>
  <c r="J78" i="9"/>
  <c r="K77" i="9"/>
  <c r="J77" i="9"/>
  <c r="K76" i="9"/>
  <c r="J76" i="9"/>
  <c r="K75" i="9"/>
  <c r="J75" i="9"/>
  <c r="K74" i="9"/>
  <c r="J74" i="9"/>
  <c r="K73" i="9"/>
  <c r="J73" i="9"/>
  <c r="K72" i="9"/>
  <c r="J72" i="9"/>
  <c r="K71" i="9"/>
  <c r="J71" i="9"/>
  <c r="K70" i="9"/>
  <c r="J70" i="9"/>
  <c r="K69" i="9"/>
  <c r="J69" i="9"/>
  <c r="K68" i="9"/>
  <c r="J68" i="9"/>
  <c r="K67" i="9"/>
  <c r="J67" i="9"/>
  <c r="K66" i="9"/>
  <c r="J66" i="9"/>
  <c r="K65" i="9"/>
  <c r="J65" i="9"/>
  <c r="K64" i="9"/>
  <c r="J64" i="9"/>
  <c r="K63" i="9"/>
  <c r="J63" i="9"/>
  <c r="K62" i="9"/>
  <c r="J62" i="9"/>
  <c r="K61" i="9"/>
  <c r="J61" i="9"/>
  <c r="K60" i="9"/>
  <c r="J60" i="9"/>
  <c r="K59" i="9"/>
  <c r="J59" i="9"/>
  <c r="K58" i="9"/>
  <c r="J58" i="9"/>
  <c r="K57" i="9"/>
  <c r="J57" i="9"/>
  <c r="K56" i="9"/>
  <c r="J56" i="9"/>
  <c r="K55" i="9"/>
  <c r="J55" i="9"/>
  <c r="K54" i="9"/>
  <c r="J54" i="9"/>
  <c r="K53" i="9"/>
  <c r="J53" i="9"/>
  <c r="K52" i="9"/>
  <c r="J52" i="9"/>
  <c r="K51" i="9"/>
  <c r="J51" i="9"/>
  <c r="K50" i="9"/>
  <c r="J50" i="9"/>
  <c r="K49" i="9"/>
  <c r="J49" i="9"/>
  <c r="K48" i="9"/>
  <c r="J48" i="9"/>
  <c r="K47" i="9"/>
  <c r="J47" i="9"/>
  <c r="K46" i="9"/>
  <c r="J46" i="9"/>
  <c r="K45" i="9"/>
  <c r="J45" i="9"/>
  <c r="K44" i="9"/>
  <c r="J44" i="9"/>
  <c r="K43" i="9"/>
  <c r="J43" i="9"/>
  <c r="K42" i="9"/>
  <c r="J42" i="9"/>
  <c r="K41" i="9"/>
  <c r="J41" i="9"/>
  <c r="K40" i="9"/>
  <c r="J40" i="9"/>
  <c r="K39" i="9"/>
  <c r="J39" i="9"/>
  <c r="K38" i="9"/>
  <c r="J38" i="9"/>
  <c r="K37" i="9"/>
  <c r="J37" i="9"/>
  <c r="K36" i="9"/>
  <c r="J36" i="9"/>
  <c r="K35" i="9"/>
  <c r="J35" i="9"/>
  <c r="K34" i="9"/>
  <c r="J34" i="9"/>
  <c r="K33" i="9"/>
  <c r="J33" i="9"/>
  <c r="K32" i="9"/>
  <c r="J32" i="9"/>
  <c r="K31" i="9"/>
  <c r="K30" i="9"/>
  <c r="K29" i="9"/>
  <c r="K28" i="9"/>
  <c r="K27" i="9"/>
  <c r="K26" i="9"/>
  <c r="K25" i="9"/>
  <c r="K24" i="9"/>
  <c r="K23" i="9"/>
  <c r="K22" i="9"/>
  <c r="K21" i="9"/>
  <c r="K20" i="9"/>
  <c r="K19" i="9"/>
  <c r="K18" i="9"/>
  <c r="K17" i="9"/>
  <c r="K16" i="9"/>
  <c r="K15" i="9"/>
  <c r="K14" i="9"/>
  <c r="K13" i="9"/>
  <c r="K12" i="9"/>
  <c r="K11" i="9"/>
  <c r="K10" i="9"/>
  <c r="K9" i="9"/>
  <c r="K8" i="9"/>
  <c r="K7" i="9"/>
  <c r="K6" i="9"/>
  <c r="K5" i="9"/>
  <c r="J31" i="9"/>
  <c r="J30" i="9"/>
  <c r="K9" i="11" s="1"/>
  <c r="K10" i="11" s="1"/>
  <c r="J29" i="9"/>
  <c r="J28" i="9"/>
  <c r="J27" i="9"/>
  <c r="J26" i="9"/>
  <c r="J25" i="9"/>
  <c r="J24" i="9"/>
  <c r="J23" i="9"/>
  <c r="J22" i="9"/>
  <c r="J21" i="9"/>
  <c r="J20" i="9"/>
  <c r="J19" i="9"/>
  <c r="J18" i="9"/>
  <c r="J17" i="9"/>
  <c r="J16" i="9"/>
  <c r="J15" i="9"/>
  <c r="J14" i="9"/>
  <c r="J13" i="9"/>
  <c r="J12" i="9"/>
  <c r="J11" i="9"/>
  <c r="J10" i="9"/>
  <c r="J9" i="9"/>
  <c r="J8" i="9"/>
  <c r="J7" i="9"/>
  <c r="J6" i="9"/>
  <c r="J5" i="9"/>
  <c r="K4" i="9"/>
  <c r="J4" i="9"/>
  <c r="F10" i="11"/>
  <c r="D10" i="11" s="1"/>
  <c r="F9" i="11"/>
  <c r="D9" i="11" s="1"/>
  <c r="G9" i="11"/>
  <c r="B9" i="11" s="1"/>
  <c r="F8" i="11"/>
  <c r="G8" i="11" s="1"/>
  <c r="F7" i="11"/>
  <c r="D7" i="11" s="1"/>
  <c r="E6" i="9"/>
  <c r="E7" i="9"/>
  <c r="E8" i="9"/>
  <c r="E9" i="9"/>
  <c r="E10" i="9"/>
  <c r="E11" i="9"/>
  <c r="E12" i="9"/>
  <c r="E13" i="9"/>
  <c r="E14" i="9"/>
  <c r="E15" i="9"/>
  <c r="E16" i="9"/>
  <c r="E17" i="9"/>
  <c r="E18" i="9"/>
  <c r="E19" i="9"/>
  <c r="E20" i="9"/>
  <c r="E21" i="9"/>
  <c r="E22" i="9"/>
  <c r="E23" i="9"/>
  <c r="E24" i="9"/>
  <c r="E25" i="9"/>
  <c r="E26" i="9"/>
  <c r="E27" i="9"/>
  <c r="E28" i="9"/>
  <c r="E29" i="9"/>
  <c r="E30" i="9"/>
  <c r="E31" i="9"/>
  <c r="E5" i="9"/>
  <c r="EL233" i="28" l="1"/>
  <c r="CD233" i="28"/>
  <c r="DV25" i="28"/>
  <c r="FR25" i="28" s="1"/>
  <c r="CL25" i="28"/>
  <c r="CX25" i="28"/>
  <c r="ET25" i="28" s="1"/>
  <c r="DJ25" i="28"/>
  <c r="FF25" i="28" s="1"/>
  <c r="DJ343" i="28"/>
  <c r="FF343" i="28" s="1"/>
  <c r="DV343" i="28"/>
  <c r="FR343" i="28" s="1"/>
  <c r="DG19" i="28"/>
  <c r="FC19" i="28" s="1"/>
  <c r="CU19" i="28"/>
  <c r="DZ418" i="28"/>
  <c r="FV418" i="28" s="1"/>
  <c r="DB418" i="28"/>
  <c r="EX418" i="28" s="1"/>
  <c r="CW368" i="28"/>
  <c r="DI368" i="28"/>
  <c r="FE368" i="28" s="1"/>
  <c r="CP9" i="28"/>
  <c r="DZ9" i="28"/>
  <c r="FV9" i="28" s="1"/>
  <c r="DT266" i="28"/>
  <c r="FP266" i="28" s="1"/>
  <c r="EF266" i="28"/>
  <c r="GB266" i="28" s="1"/>
  <c r="DT70" i="28"/>
  <c r="FP70" i="28" s="1"/>
  <c r="CV70" i="28"/>
  <c r="EF70" i="28"/>
  <c r="GB70" i="28" s="1"/>
  <c r="BU613" i="28"/>
  <c r="BP601" i="28"/>
  <c r="CB601" i="28" s="1"/>
  <c r="DL601" i="28" s="1"/>
  <c r="FH601" i="28" s="1"/>
  <c r="BX574" i="28"/>
  <c r="CJ574" i="28" s="1"/>
  <c r="EF574" i="28" s="1"/>
  <c r="GB574" i="28" s="1"/>
  <c r="BW543" i="28"/>
  <c r="CI543" i="28" s="1"/>
  <c r="EE543" i="28" s="1"/>
  <c r="GA543" i="28" s="1"/>
  <c r="BT533" i="28"/>
  <c r="EN533" i="28" s="1"/>
  <c r="BP497" i="28"/>
  <c r="BV492" i="28"/>
  <c r="CH492" i="28" s="1"/>
  <c r="BP487" i="28"/>
  <c r="CB487" i="28" s="1"/>
  <c r="CN487" i="28" s="1"/>
  <c r="BU485" i="28"/>
  <c r="CG485" i="28" s="1"/>
  <c r="BR484" i="28"/>
  <c r="CD484" i="28" s="1"/>
  <c r="DZ484" i="28" s="1"/>
  <c r="FV484" i="28" s="1"/>
  <c r="BS447" i="28"/>
  <c r="BQ398" i="28"/>
  <c r="CC398" i="28" s="1"/>
  <c r="BO395" i="28"/>
  <c r="CA395" i="28" s="1"/>
  <c r="BV394" i="28"/>
  <c r="CH394" i="28" s="1"/>
  <c r="CT394" i="28" s="1"/>
  <c r="BQ389" i="28"/>
  <c r="EK389" i="28" s="1"/>
  <c r="BR368" i="28"/>
  <c r="BO338" i="28"/>
  <c r="CA338" i="28" s="1"/>
  <c r="BV337" i="28"/>
  <c r="CH337" i="28" s="1"/>
  <c r="DR337" i="28" s="1"/>
  <c r="FN337" i="28" s="1"/>
  <c r="BS315" i="28"/>
  <c r="BS297" i="28"/>
  <c r="CE297" i="28" s="1"/>
  <c r="BP296" i="28"/>
  <c r="BU293" i="28"/>
  <c r="BV287" i="28"/>
  <c r="CH287" i="28" s="1"/>
  <c r="DR287" i="28" s="1"/>
  <c r="FN287" i="28" s="1"/>
  <c r="BS286" i="28"/>
  <c r="CE286" i="28" s="1"/>
  <c r="CQ286" i="28" s="1"/>
  <c r="EK278" i="28"/>
  <c r="CL277" i="28"/>
  <c r="BR243" i="28"/>
  <c r="CD243" i="28" s="1"/>
  <c r="BW234" i="28"/>
  <c r="EQ234" i="28" s="1"/>
  <c r="BP218" i="28"/>
  <c r="CB218" i="28" s="1"/>
  <c r="BW209" i="28"/>
  <c r="BU204" i="28"/>
  <c r="CG204" i="28" s="1"/>
  <c r="CF192" i="28"/>
  <c r="EB192" i="28" s="1"/>
  <c r="FX192" i="28" s="1"/>
  <c r="DD191" i="28"/>
  <c r="EZ191" i="28" s="1"/>
  <c r="BR186" i="28"/>
  <c r="CD186" i="28" s="1"/>
  <c r="CP186" i="28" s="1"/>
  <c r="BV177" i="28"/>
  <c r="BW176" i="28"/>
  <c r="CI176" i="28" s="1"/>
  <c r="BP158" i="28"/>
  <c r="BQ144" i="28"/>
  <c r="BQ119" i="28"/>
  <c r="CC119" i="28" s="1"/>
  <c r="BS110" i="28"/>
  <c r="CE110" i="28" s="1"/>
  <c r="DC110" i="28" s="1"/>
  <c r="EY110" i="28" s="1"/>
  <c r="BO109" i="28"/>
  <c r="BX102" i="28"/>
  <c r="BY72" i="28"/>
  <c r="CK72" i="28" s="1"/>
  <c r="BU50" i="28"/>
  <c r="CG50" i="28" s="1"/>
  <c r="CS50" i="28" s="1"/>
  <c r="BR34" i="28"/>
  <c r="CD34" i="28" s="1"/>
  <c r="CL11" i="28"/>
  <c r="ER566" i="28"/>
  <c r="BU555" i="28"/>
  <c r="CG555" i="28" s="1"/>
  <c r="DS278" i="28"/>
  <c r="FO278" i="28" s="1"/>
  <c r="ER175" i="28"/>
  <c r="ER174" i="28"/>
  <c r="BX117" i="28"/>
  <c r="CJ117" i="28" s="1"/>
  <c r="EI615" i="28"/>
  <c r="BR613" i="28"/>
  <c r="CD613" i="28" s="1"/>
  <c r="DN613" i="28" s="1"/>
  <c r="FJ613" i="28" s="1"/>
  <c r="EI606" i="28"/>
  <c r="BW605" i="28"/>
  <c r="CI605" i="28" s="1"/>
  <c r="DG605" i="28" s="1"/>
  <c r="FC605" i="28" s="1"/>
  <c r="BU600" i="28"/>
  <c r="BU574" i="28"/>
  <c r="CG574" i="28" s="1"/>
  <c r="DE574" i="28" s="1"/>
  <c r="FA574" i="28" s="1"/>
  <c r="BQ573" i="28"/>
  <c r="CC573" i="28" s="1"/>
  <c r="BU518" i="28"/>
  <c r="CG518" i="28" s="1"/>
  <c r="BO513" i="28"/>
  <c r="CA513" i="28" s="1"/>
  <c r="DW513" i="28" s="1"/>
  <c r="FS513" i="28" s="1"/>
  <c r="BW505" i="28"/>
  <c r="CI505" i="28" s="1"/>
  <c r="DJ488" i="28"/>
  <c r="FF488" i="28" s="1"/>
  <c r="EO487" i="28"/>
  <c r="BW484" i="28"/>
  <c r="CI484" i="28" s="1"/>
  <c r="BT471" i="28"/>
  <c r="CF471" i="28" s="1"/>
  <c r="BU458" i="28"/>
  <c r="BY415" i="28"/>
  <c r="BU404" i="28"/>
  <c r="CG404" i="28" s="1"/>
  <c r="EL378" i="28"/>
  <c r="EL377" i="28"/>
  <c r="BW338" i="28"/>
  <c r="CI338" i="28" s="1"/>
  <c r="DS338" i="28" s="1"/>
  <c r="FO338" i="28" s="1"/>
  <c r="BX326" i="28"/>
  <c r="CJ326" i="28" s="1"/>
  <c r="BO273" i="28"/>
  <c r="CA273" i="28" s="1"/>
  <c r="CM273" i="28" s="1"/>
  <c r="ER260" i="28"/>
  <c r="EQ259" i="28"/>
  <c r="EQ258" i="28"/>
  <c r="EL230" i="28"/>
  <c r="BP211" i="28"/>
  <c r="CB211" i="28" s="1"/>
  <c r="BR204" i="28"/>
  <c r="EL204" i="28" s="1"/>
  <c r="EN180" i="28"/>
  <c r="BQ176" i="28"/>
  <c r="CC176" i="28" s="1"/>
  <c r="EN175" i="28"/>
  <c r="BS170" i="28"/>
  <c r="CE170" i="28" s="1"/>
  <c r="EN123" i="28"/>
  <c r="BU118" i="28"/>
  <c r="CG118" i="28" s="1"/>
  <c r="DE118" i="28" s="1"/>
  <c r="BU107" i="28"/>
  <c r="BO96" i="28"/>
  <c r="CA96" i="28" s="1"/>
  <c r="ER91" i="28"/>
  <c r="BU61" i="28"/>
  <c r="CG61" i="28" s="1"/>
  <c r="BU52" i="28"/>
  <c r="CG52" i="28" s="1"/>
  <c r="EQ19" i="28"/>
  <c r="DH14" i="28"/>
  <c r="FD14" i="28" s="1"/>
  <c r="BT7" i="28"/>
  <c r="CF7" i="28" s="1"/>
  <c r="CR7" i="28" s="1"/>
  <c r="EO627" i="28"/>
  <c r="BR616" i="28"/>
  <c r="CD616" i="28" s="1"/>
  <c r="DN616" i="28" s="1"/>
  <c r="FJ616" i="28" s="1"/>
  <c r="BT600" i="28"/>
  <c r="CF600" i="28" s="1"/>
  <c r="BW582" i="28"/>
  <c r="BO563" i="28"/>
  <c r="CA563" i="28" s="1"/>
  <c r="BS559" i="28"/>
  <c r="EM559" i="28" s="1"/>
  <c r="BT554" i="28"/>
  <c r="CF554" i="28" s="1"/>
  <c r="DP554" i="28" s="1"/>
  <c r="FL554" i="28" s="1"/>
  <c r="BU537" i="28"/>
  <c r="CG537" i="28" s="1"/>
  <c r="BQ532" i="28"/>
  <c r="BT453" i="28"/>
  <c r="BS413" i="28"/>
  <c r="CE413" i="28" s="1"/>
  <c r="BY388" i="28"/>
  <c r="CK388" i="28" s="1"/>
  <c r="CW388" i="28" s="1"/>
  <c r="BP385" i="28"/>
  <c r="CB385" i="28" s="1"/>
  <c r="DL385" i="28" s="1"/>
  <c r="FH385" i="28" s="1"/>
  <c r="BO380" i="28"/>
  <c r="CA380" i="28" s="1"/>
  <c r="BX378" i="28"/>
  <c r="CJ378" i="28" s="1"/>
  <c r="DT378" i="28" s="1"/>
  <c r="FP378" i="28" s="1"/>
  <c r="BY377" i="28"/>
  <c r="BV376" i="28"/>
  <c r="BN368" i="28"/>
  <c r="BR327" i="28"/>
  <c r="CD327" i="28" s="1"/>
  <c r="BW325" i="28"/>
  <c r="CI325" i="28" s="1"/>
  <c r="EE325" i="28" s="1"/>
  <c r="GA325" i="28" s="1"/>
  <c r="BP307" i="28"/>
  <c r="EQ280" i="28"/>
  <c r="BX279" i="28"/>
  <c r="ER279" i="28" s="1"/>
  <c r="BR261" i="28"/>
  <c r="CD261" i="28" s="1"/>
  <c r="BV252" i="28"/>
  <c r="BT242" i="28"/>
  <c r="BW221" i="28"/>
  <c r="BP219" i="28"/>
  <c r="EK175" i="28"/>
  <c r="BY166" i="28"/>
  <c r="EO162" i="28"/>
  <c r="BT160" i="28"/>
  <c r="BX158" i="28"/>
  <c r="BQ152" i="28"/>
  <c r="CC152" i="28" s="1"/>
  <c r="BN136" i="28"/>
  <c r="EH136" i="28" s="1"/>
  <c r="BP79" i="28"/>
  <c r="DY20" i="28"/>
  <c r="FU20" i="28" s="1"/>
  <c r="BQ16" i="28"/>
  <c r="CC16" i="28" s="1"/>
  <c r="BR36" i="28"/>
  <c r="CD36" i="28" s="1"/>
  <c r="BY546" i="28"/>
  <c r="CK546" i="28" s="1"/>
  <c r="BY537" i="28"/>
  <c r="CK537" i="28" s="1"/>
  <c r="DU537" i="28" s="1"/>
  <c r="FQ537" i="28" s="1"/>
  <c r="BT473" i="28"/>
  <c r="BY445" i="28"/>
  <c r="CZ22" i="28"/>
  <c r="EV22" i="28" s="1"/>
  <c r="EN588" i="28"/>
  <c r="ER557" i="28"/>
  <c r="EL465" i="28"/>
  <c r="BO345" i="28"/>
  <c r="CA345" i="28" s="1"/>
  <c r="CM345" i="28" s="1"/>
  <c r="ER267" i="28"/>
  <c r="BW14" i="28"/>
  <c r="CI14" i="28" s="1"/>
  <c r="BT13" i="28"/>
  <c r="CF13" i="28" s="1"/>
  <c r="BN584" i="28"/>
  <c r="BS565" i="28"/>
  <c r="CE565" i="28" s="1"/>
  <c r="DO565" i="28" s="1"/>
  <c r="FK565" i="28" s="1"/>
  <c r="BS545" i="28"/>
  <c r="BP544" i="28"/>
  <c r="DD411" i="28"/>
  <c r="EZ411" i="28" s="1"/>
  <c r="EL548" i="28"/>
  <c r="BQ428" i="28"/>
  <c r="CC428" i="28" s="1"/>
  <c r="BW623" i="28"/>
  <c r="BX584" i="28"/>
  <c r="CJ584" i="28" s="1"/>
  <c r="BQ551" i="28"/>
  <c r="EN522" i="28"/>
  <c r="BP511" i="28"/>
  <c r="CU492" i="28"/>
  <c r="BU470" i="28"/>
  <c r="BX465" i="28"/>
  <c r="CJ465" i="28" s="1"/>
  <c r="EF465" i="28" s="1"/>
  <c r="GB465" i="28" s="1"/>
  <c r="EQ430" i="28"/>
  <c r="EQ429" i="28"/>
  <c r="BV306" i="28"/>
  <c r="CH306" i="28" s="1"/>
  <c r="BR285" i="28"/>
  <c r="CD285" i="28" s="1"/>
  <c r="DZ285" i="28" s="1"/>
  <c r="FV285" i="28" s="1"/>
  <c r="BT264" i="28"/>
  <c r="CF264" i="28" s="1"/>
  <c r="BX258" i="28"/>
  <c r="CJ258" i="28" s="1"/>
  <c r="EI249" i="28"/>
  <c r="EH195" i="28"/>
  <c r="EK183" i="28"/>
  <c r="BT84" i="28"/>
  <c r="CF84" i="28" s="1"/>
  <c r="BQ626" i="28"/>
  <c r="BW622" i="28"/>
  <c r="CI622" i="28" s="1"/>
  <c r="EI609" i="28"/>
  <c r="BO605" i="28"/>
  <c r="CA605" i="28" s="1"/>
  <c r="DK605" i="28" s="1"/>
  <c r="FG605" i="28" s="1"/>
  <c r="BW603" i="28"/>
  <c r="ER599" i="28"/>
  <c r="BU596" i="28"/>
  <c r="CG596" i="28" s="1"/>
  <c r="CS596" i="28" s="1"/>
  <c r="BS556" i="28"/>
  <c r="CE556" i="28" s="1"/>
  <c r="EA556" i="28" s="1"/>
  <c r="FW556" i="28" s="1"/>
  <c r="BP551" i="28"/>
  <c r="BX539" i="28"/>
  <c r="CJ539" i="28" s="1"/>
  <c r="BV532" i="28"/>
  <c r="BS520" i="28"/>
  <c r="CE520" i="28" s="1"/>
  <c r="DO520" i="28" s="1"/>
  <c r="FK520" i="28" s="1"/>
  <c r="BS513" i="28"/>
  <c r="BS507" i="28"/>
  <c r="BV475" i="28"/>
  <c r="CH475" i="28" s="1"/>
  <c r="DR475" i="28" s="1"/>
  <c r="FN475" i="28" s="1"/>
  <c r="BO473" i="28"/>
  <c r="CA473" i="28" s="1"/>
  <c r="EL457" i="28"/>
  <c r="BQ454" i="28"/>
  <c r="CC454" i="28" s="1"/>
  <c r="DY454" i="28" s="1"/>
  <c r="FU454" i="28" s="1"/>
  <c r="BP444" i="28"/>
  <c r="CB444" i="28" s="1"/>
  <c r="EN429" i="28"/>
  <c r="BV422" i="28"/>
  <c r="EP422" i="28" s="1"/>
  <c r="BY364" i="28"/>
  <c r="CK364" i="28" s="1"/>
  <c r="BW337" i="28"/>
  <c r="BW319" i="28"/>
  <c r="EQ319" i="28" s="1"/>
  <c r="BX316" i="28"/>
  <c r="BT315" i="28"/>
  <c r="BT291" i="28"/>
  <c r="CF291" i="28" s="1"/>
  <c r="EB291" i="28" s="1"/>
  <c r="FX291" i="28" s="1"/>
  <c r="BV281" i="28"/>
  <c r="EK270" i="28"/>
  <c r="BV267" i="28"/>
  <c r="CH267" i="28" s="1"/>
  <c r="DF267" i="28" s="1"/>
  <c r="FB267" i="28" s="1"/>
  <c r="BQ266" i="28"/>
  <c r="CC266" i="28" s="1"/>
  <c r="BW265" i="28"/>
  <c r="CI265" i="28" s="1"/>
  <c r="CU265" i="28" s="1"/>
  <c r="BP257" i="28"/>
  <c r="CB257" i="28" s="1"/>
  <c r="DZ249" i="28"/>
  <c r="FV249" i="28" s="1"/>
  <c r="BY242" i="28"/>
  <c r="BU241" i="28"/>
  <c r="BO229" i="28"/>
  <c r="BY208" i="28"/>
  <c r="CK208" i="28" s="1"/>
  <c r="DI208" i="28" s="1"/>
  <c r="FE208" i="28" s="1"/>
  <c r="BU187" i="28"/>
  <c r="CG187" i="28" s="1"/>
  <c r="CS187" i="28" s="1"/>
  <c r="BT162" i="28"/>
  <c r="CF162" i="28" s="1"/>
  <c r="DD162" i="28" s="1"/>
  <c r="EZ162" i="28" s="1"/>
  <c r="BN157" i="28"/>
  <c r="EH157" i="28" s="1"/>
  <c r="BN153" i="28"/>
  <c r="BZ153" i="28" s="1"/>
  <c r="BV137" i="28"/>
  <c r="BN133" i="28"/>
  <c r="BZ133" i="28" s="1"/>
  <c r="BX126" i="28"/>
  <c r="CJ126" i="28" s="1"/>
  <c r="BQ113" i="28"/>
  <c r="BP81" i="28"/>
  <c r="CB81" i="28" s="1"/>
  <c r="BU55" i="28"/>
  <c r="CG55" i="28" s="1"/>
  <c r="CS55" i="28" s="1"/>
  <c r="BP51" i="28"/>
  <c r="BW45" i="28"/>
  <c r="EO599" i="28"/>
  <c r="EI519" i="28"/>
  <c r="BT492" i="28"/>
  <c r="CF492" i="28" s="1"/>
  <c r="CR492" i="28" s="1"/>
  <c r="EB429" i="28"/>
  <c r="FX429" i="28" s="1"/>
  <c r="EO413" i="28"/>
  <c r="BW348" i="28"/>
  <c r="CI348" i="28" s="1"/>
  <c r="BT265" i="28"/>
  <c r="CF265" i="28" s="1"/>
  <c r="EB265" i="28" s="1"/>
  <c r="FX265" i="28" s="1"/>
  <c r="BS58" i="28"/>
  <c r="CE58" i="28" s="1"/>
  <c r="CQ58" i="28" s="1"/>
  <c r="BV33" i="28"/>
  <c r="BT623" i="28"/>
  <c r="BV604" i="28"/>
  <c r="CH604" i="28" s="1"/>
  <c r="EL579" i="28"/>
  <c r="BX559" i="28"/>
  <c r="CJ559" i="28" s="1"/>
  <c r="DH559" i="28" s="1"/>
  <c r="FD559" i="28" s="1"/>
  <c r="BQ552" i="28"/>
  <c r="BS533" i="28"/>
  <c r="BX517" i="28"/>
  <c r="BY484" i="28"/>
  <c r="CK484" i="28" s="1"/>
  <c r="ER479" i="28"/>
  <c r="EO477" i="28"/>
  <c r="BO459" i="28"/>
  <c r="BQ451" i="28"/>
  <c r="CC451" i="28" s="1"/>
  <c r="BX400" i="28"/>
  <c r="CJ400" i="28" s="1"/>
  <c r="DT400" i="28" s="1"/>
  <c r="FP400" i="28" s="1"/>
  <c r="BY396" i="28"/>
  <c r="BO384" i="28"/>
  <c r="CA384" i="28" s="1"/>
  <c r="DK384" i="28" s="1"/>
  <c r="FG384" i="28" s="1"/>
  <c r="EO382" i="28"/>
  <c r="ER303" i="28"/>
  <c r="BY299" i="28"/>
  <c r="CK299" i="28" s="1"/>
  <c r="BX294" i="28"/>
  <c r="CJ294" i="28" s="1"/>
  <c r="BW242" i="28"/>
  <c r="CI242" i="28" s="1"/>
  <c r="BX234" i="28"/>
  <c r="CJ234" i="28" s="1"/>
  <c r="DT234" i="28" s="1"/>
  <c r="FP234" i="28" s="1"/>
  <c r="EL198" i="28"/>
  <c r="BP198" i="28"/>
  <c r="BX189" i="28"/>
  <c r="ER189" i="28" s="1"/>
  <c r="BY179" i="28"/>
  <c r="ES179" i="28" s="1"/>
  <c r="BV178" i="28"/>
  <c r="CH178" i="28" s="1"/>
  <c r="BO113" i="28"/>
  <c r="CA113" i="28" s="1"/>
  <c r="DK113" i="28" s="1"/>
  <c r="EL599" i="28"/>
  <c r="CV599" i="28"/>
  <c r="BS593" i="28"/>
  <c r="CE593" i="28" s="1"/>
  <c r="DC593" i="28" s="1"/>
  <c r="EY593" i="28" s="1"/>
  <c r="BP592" i="28"/>
  <c r="CB592" i="28" s="1"/>
  <c r="BU589" i="28"/>
  <c r="CG589" i="28" s="1"/>
  <c r="BR570" i="28"/>
  <c r="CD570" i="28" s="1"/>
  <c r="DN570" i="28" s="1"/>
  <c r="FJ570" i="28" s="1"/>
  <c r="BS557" i="28"/>
  <c r="CE557" i="28" s="1"/>
  <c r="DC557" i="28" s="1"/>
  <c r="EY557" i="28" s="1"/>
  <c r="BR553" i="28"/>
  <c r="CD553" i="28" s="1"/>
  <c r="DZ553" i="28" s="1"/>
  <c r="FV553" i="28" s="1"/>
  <c r="BP552" i="28"/>
  <c r="BP520" i="28"/>
  <c r="BR514" i="28"/>
  <c r="CD514" i="28" s="1"/>
  <c r="CP514" i="28" s="1"/>
  <c r="BP507" i="28"/>
  <c r="BX478" i="28"/>
  <c r="CJ478" i="28" s="1"/>
  <c r="BS464" i="28"/>
  <c r="CE464" i="28" s="1"/>
  <c r="EI449" i="28"/>
  <c r="BX448" i="28"/>
  <c r="CJ448" i="28" s="1"/>
  <c r="DT448" i="28" s="1"/>
  <c r="FP448" i="28" s="1"/>
  <c r="BT435" i="28"/>
  <c r="CF435" i="28" s="1"/>
  <c r="EQ432" i="28"/>
  <c r="BX429" i="28"/>
  <c r="BV424" i="28"/>
  <c r="BS407" i="28"/>
  <c r="BN405" i="28"/>
  <c r="BS398" i="28"/>
  <c r="BX396" i="28"/>
  <c r="BW390" i="28"/>
  <c r="CI390" i="28" s="1"/>
  <c r="BO388" i="28"/>
  <c r="CA388" i="28" s="1"/>
  <c r="CM388" i="28" s="1"/>
  <c r="DE382" i="28"/>
  <c r="FA382" i="28" s="1"/>
  <c r="BQ378" i="28"/>
  <c r="CC378" i="28" s="1"/>
  <c r="BP373" i="28"/>
  <c r="EJ373" i="28" s="1"/>
  <c r="BS363" i="28"/>
  <c r="CE363" i="28" s="1"/>
  <c r="DC363" i="28" s="1"/>
  <c r="EY363" i="28" s="1"/>
  <c r="BS345" i="28"/>
  <c r="BV341" i="28"/>
  <c r="BY303" i="28"/>
  <c r="CK303" i="28" s="1"/>
  <c r="BS281" i="28"/>
  <c r="CE281" i="28" s="1"/>
  <c r="DO281" i="28" s="1"/>
  <c r="FK281" i="28" s="1"/>
  <c r="BP280" i="28"/>
  <c r="CB280" i="28" s="1"/>
  <c r="EH271" i="28"/>
  <c r="EI254" i="28"/>
  <c r="BX251" i="28"/>
  <c r="CJ251" i="28" s="1"/>
  <c r="CV251" i="28" s="1"/>
  <c r="BY236" i="28"/>
  <c r="CK236" i="28" s="1"/>
  <c r="BX233" i="28"/>
  <c r="CJ233" i="28" s="1"/>
  <c r="DH233" i="28" s="1"/>
  <c r="FD233" i="28" s="1"/>
  <c r="BX213" i="28"/>
  <c r="BQ211" i="28"/>
  <c r="CC211" i="28" s="1"/>
  <c r="CO211" i="28" s="1"/>
  <c r="BP203" i="28"/>
  <c r="CB203" i="28" s="1"/>
  <c r="BR199" i="28"/>
  <c r="CD199" i="28" s="1"/>
  <c r="EI198" i="28"/>
  <c r="BR187" i="28"/>
  <c r="CD187" i="28" s="1"/>
  <c r="CP187" i="28" s="1"/>
  <c r="BQ162" i="28"/>
  <c r="CC162" i="28" s="1"/>
  <c r="BS145" i="28"/>
  <c r="CE145" i="28" s="1"/>
  <c r="DO145" i="28" s="1"/>
  <c r="FK145" i="28" s="1"/>
  <c r="BN139" i="28"/>
  <c r="BZ139" i="28" s="1"/>
  <c r="BW138" i="28"/>
  <c r="BQ134" i="28"/>
  <c r="CC134" i="28" s="1"/>
  <c r="BX131" i="28"/>
  <c r="BU129" i="28"/>
  <c r="CG129" i="28" s="1"/>
  <c r="DE129" i="28" s="1"/>
  <c r="FA129" i="28" s="1"/>
  <c r="BT126" i="28"/>
  <c r="CF126" i="28" s="1"/>
  <c r="BN113" i="28"/>
  <c r="BZ113" i="28" s="1"/>
  <c r="CX113" i="28" s="1"/>
  <c r="ET113" i="28" s="1"/>
  <c r="BP99" i="28"/>
  <c r="CB99" i="28" s="1"/>
  <c r="CN99" i="28" s="1"/>
  <c r="BY85" i="28"/>
  <c r="BU72" i="28"/>
  <c r="CG72" i="28" s="1"/>
  <c r="DQ72" i="28" s="1"/>
  <c r="FM72" i="28" s="1"/>
  <c r="EH71" i="28"/>
  <c r="BQ62" i="28"/>
  <c r="CC62" i="28" s="1"/>
  <c r="BT42" i="28"/>
  <c r="ER39" i="28"/>
  <c r="BT32" i="28"/>
  <c r="EQ28" i="28"/>
  <c r="BY15" i="28"/>
  <c r="EQ631" i="28"/>
  <c r="BY610" i="28"/>
  <c r="ES610" i="28" s="1"/>
  <c r="BQ607" i="28"/>
  <c r="BN606" i="28"/>
  <c r="BZ606" i="28" s="1"/>
  <c r="ER581" i="28"/>
  <c r="ER560" i="28"/>
  <c r="BT547" i="28"/>
  <c r="CF547" i="28" s="1"/>
  <c r="CR547" i="28" s="1"/>
  <c r="BP546" i="28"/>
  <c r="CB546" i="28" s="1"/>
  <c r="BV539" i="28"/>
  <c r="CH539" i="28" s="1"/>
  <c r="DF539" i="28" s="1"/>
  <c r="BP489" i="28"/>
  <c r="CB489" i="28" s="1"/>
  <c r="BV476" i="28"/>
  <c r="BP455" i="28"/>
  <c r="CB455" i="28" s="1"/>
  <c r="ER415" i="28"/>
  <c r="BT408" i="28"/>
  <c r="BQ406" i="28"/>
  <c r="BR398" i="28"/>
  <c r="CD398" i="28" s="1"/>
  <c r="DB398" i="28" s="1"/>
  <c r="EX398" i="28" s="1"/>
  <c r="BO397" i="28"/>
  <c r="CA397" i="28" s="1"/>
  <c r="DK397" i="28" s="1"/>
  <c r="FG397" i="28" s="1"/>
  <c r="BQ379" i="28"/>
  <c r="BP378" i="28"/>
  <c r="BW371" i="28"/>
  <c r="BU369" i="28"/>
  <c r="CG369" i="28" s="1"/>
  <c r="DE369" i="28" s="1"/>
  <c r="FA369" i="28" s="1"/>
  <c r="BY350" i="28"/>
  <c r="CK350" i="28" s="1"/>
  <c r="DU350" i="28" s="1"/>
  <c r="FQ350" i="28" s="1"/>
  <c r="BN326" i="28"/>
  <c r="BZ326" i="28" s="1"/>
  <c r="BY271" i="28"/>
  <c r="CK271" i="28" s="1"/>
  <c r="EK256" i="28"/>
  <c r="BP247" i="28"/>
  <c r="CB247" i="28" s="1"/>
  <c r="EL201" i="28"/>
  <c r="EC198" i="28"/>
  <c r="FY198" i="28" s="1"/>
  <c r="BO140" i="28"/>
  <c r="CA140" i="28" s="1"/>
  <c r="DK140" i="28" s="1"/>
  <c r="FG140" i="28" s="1"/>
  <c r="BV127" i="28"/>
  <c r="BU111" i="28"/>
  <c r="BV101" i="28"/>
  <c r="CH101" i="28" s="1"/>
  <c r="EL77" i="28"/>
  <c r="BY56" i="28"/>
  <c r="CK56" i="28" s="1"/>
  <c r="BN27" i="28"/>
  <c r="BZ27" i="28" s="1"/>
  <c r="BX633" i="28"/>
  <c r="CJ633" i="28" s="1"/>
  <c r="CV633" i="28" s="1"/>
  <c r="EI611" i="28"/>
  <c r="EF581" i="28"/>
  <c r="GB581" i="28" s="1"/>
  <c r="CV560" i="28"/>
  <c r="EL418" i="28"/>
  <c r="ER416" i="28"/>
  <c r="EI201" i="28"/>
  <c r="DE198" i="28"/>
  <c r="FA198" i="28" s="1"/>
  <c r="EK76" i="28"/>
  <c r="EO75" i="28"/>
  <c r="BQ54" i="28"/>
  <c r="CC54" i="28" s="1"/>
  <c r="DM54" i="28" s="1"/>
  <c r="FI54" i="28" s="1"/>
  <c r="BV34" i="28"/>
  <c r="BY7" i="28"/>
  <c r="CK7" i="28" s="1"/>
  <c r="BU632" i="28"/>
  <c r="CG632" i="28" s="1"/>
  <c r="BN627" i="28"/>
  <c r="BZ627" i="28" s="1"/>
  <c r="BP613" i="28"/>
  <c r="CB613" i="28" s="1"/>
  <c r="BU611" i="28"/>
  <c r="CG611" i="28" s="1"/>
  <c r="EC611" i="28" s="1"/>
  <c r="FY611" i="28" s="1"/>
  <c r="BU605" i="28"/>
  <c r="BN587" i="28"/>
  <c r="BZ587" i="28" s="1"/>
  <c r="DT581" i="28"/>
  <c r="FP581" i="28" s="1"/>
  <c r="BP531" i="28"/>
  <c r="CB531" i="28" s="1"/>
  <c r="BV523" i="28"/>
  <c r="BR516" i="28"/>
  <c r="BY480" i="28"/>
  <c r="CK480" i="28" s="1"/>
  <c r="BY478" i="28"/>
  <c r="ES478" i="28" s="1"/>
  <c r="BW458" i="28"/>
  <c r="BU429" i="28"/>
  <c r="CG429" i="28" s="1"/>
  <c r="CS429" i="28" s="1"/>
  <c r="BP407" i="28"/>
  <c r="BW405" i="28"/>
  <c r="BW401" i="28"/>
  <c r="BO379" i="28"/>
  <c r="BS369" i="28"/>
  <c r="CE369" i="28" s="1"/>
  <c r="EA369" i="28" s="1"/>
  <c r="FW369" i="28" s="1"/>
  <c r="ER351" i="28"/>
  <c r="BP345" i="28"/>
  <c r="CB345" i="28" s="1"/>
  <c r="BW331" i="28"/>
  <c r="BU330" i="28"/>
  <c r="CG330" i="28" s="1"/>
  <c r="BQ319" i="28"/>
  <c r="EK319" i="28" s="1"/>
  <c r="BU277" i="28"/>
  <c r="BW272" i="28"/>
  <c r="CI272" i="28" s="1"/>
  <c r="BS242" i="28"/>
  <c r="BO241" i="28"/>
  <c r="BV234" i="28"/>
  <c r="CH234" i="28" s="1"/>
  <c r="BP215" i="28"/>
  <c r="CB215" i="28" s="1"/>
  <c r="CN215" i="28" s="1"/>
  <c r="BU213" i="28"/>
  <c r="CG213" i="28" s="1"/>
  <c r="DQ213" i="28" s="1"/>
  <c r="FM213" i="28" s="1"/>
  <c r="DV185" i="28"/>
  <c r="FR185" i="28" s="1"/>
  <c r="BY180" i="28"/>
  <c r="BY174" i="28"/>
  <c r="BY135" i="28"/>
  <c r="CK135" i="28" s="1"/>
  <c r="BO105" i="28"/>
  <c r="BT101" i="28"/>
  <c r="CF101" i="28" s="1"/>
  <c r="BQ100" i="28"/>
  <c r="CC100" i="28" s="1"/>
  <c r="CO100" i="28" s="1"/>
  <c r="BQ97" i="28"/>
  <c r="BN86" i="28"/>
  <c r="BZ86" i="28" s="1"/>
  <c r="DV86" i="28" s="1"/>
  <c r="FR86" i="28" s="1"/>
  <c r="BR83" i="28"/>
  <c r="CD83" i="28" s="1"/>
  <c r="EL75" i="28"/>
  <c r="BQ42" i="28"/>
  <c r="CC42" i="28" s="1"/>
  <c r="BQ33" i="28"/>
  <c r="CC33" i="28" s="1"/>
  <c r="BX27" i="28"/>
  <c r="CJ27" i="28" s="1"/>
  <c r="BQ588" i="28"/>
  <c r="BW566" i="28"/>
  <c r="CI566" i="28" s="1"/>
  <c r="EM539" i="28"/>
  <c r="BQ466" i="28"/>
  <c r="CC466" i="28" s="1"/>
  <c r="BQ456" i="28"/>
  <c r="CC456" i="28" s="1"/>
  <c r="BN438" i="28"/>
  <c r="BZ438" i="28" s="1"/>
  <c r="BU431" i="28"/>
  <c r="CG431" i="28" s="1"/>
  <c r="DQ431" i="28" s="1"/>
  <c r="FM431" i="28" s="1"/>
  <c r="BO398" i="28"/>
  <c r="CA398" i="28" s="1"/>
  <c r="BN385" i="28"/>
  <c r="BN379" i="28"/>
  <c r="BZ379" i="28" s="1"/>
  <c r="DJ379" i="28" s="1"/>
  <c r="FF379" i="28" s="1"/>
  <c r="EH351" i="28"/>
  <c r="BQ308" i="28"/>
  <c r="BP274" i="28"/>
  <c r="BS269" i="28"/>
  <c r="BQ253" i="28"/>
  <c r="CC253" i="28" s="1"/>
  <c r="BQ244" i="28"/>
  <c r="CC244" i="28" s="1"/>
  <c r="BT233" i="28"/>
  <c r="CF233" i="28" s="1"/>
  <c r="BV225" i="28"/>
  <c r="CH225" i="28" s="1"/>
  <c r="BW199" i="28"/>
  <c r="BW197" i="28"/>
  <c r="CI197" i="28" s="1"/>
  <c r="CU197" i="28" s="1"/>
  <c r="BX140" i="28"/>
  <c r="CJ140" i="28" s="1"/>
  <c r="BX135" i="28"/>
  <c r="BV134" i="28"/>
  <c r="CH134" i="28" s="1"/>
  <c r="BR132" i="28"/>
  <c r="CD132" i="28" s="1"/>
  <c r="BR118" i="28"/>
  <c r="CD118" i="28" s="1"/>
  <c r="DN118" i="28" s="1"/>
  <c r="FJ118" i="28" s="1"/>
  <c r="BW117" i="28"/>
  <c r="BN105" i="28"/>
  <c r="BS101" i="28"/>
  <c r="CE101" i="28" s="1"/>
  <c r="BY95" i="28"/>
  <c r="BT71" i="28"/>
  <c r="CF71" i="28" s="1"/>
  <c r="DD71" i="28" s="1"/>
  <c r="EZ71" i="28" s="1"/>
  <c r="BW61" i="28"/>
  <c r="BP33" i="28"/>
  <c r="CB33" i="28" s="1"/>
  <c r="BX21" i="28"/>
  <c r="BQ629" i="28"/>
  <c r="CC629" i="28" s="1"/>
  <c r="BV619" i="28"/>
  <c r="CH619" i="28" s="1"/>
  <c r="CT619" i="28" s="1"/>
  <c r="BV600" i="28"/>
  <c r="BT590" i="28"/>
  <c r="CF590" i="28" s="1"/>
  <c r="CR590" i="28" s="1"/>
  <c r="BR574" i="28"/>
  <c r="EL574" i="28" s="1"/>
  <c r="BQ564" i="28"/>
  <c r="CC564" i="28" s="1"/>
  <c r="EI562" i="28"/>
  <c r="BY551" i="28"/>
  <c r="BV550" i="28"/>
  <c r="BY512" i="28"/>
  <c r="BQ574" i="28"/>
  <c r="EK574" i="28" s="1"/>
  <c r="BT565" i="28"/>
  <c r="CF565" i="28" s="1"/>
  <c r="DD565" i="28" s="1"/>
  <c r="EZ565" i="28" s="1"/>
  <c r="BX562" i="28"/>
  <c r="CJ562" i="28" s="1"/>
  <c r="BQ554" i="28"/>
  <c r="EK554" i="28" s="1"/>
  <c r="BX546" i="28"/>
  <c r="CJ546" i="28" s="1"/>
  <c r="DH546" i="28" s="1"/>
  <c r="FD546" i="28" s="1"/>
  <c r="EO532" i="28"/>
  <c r="BN525" i="28"/>
  <c r="BZ525" i="28" s="1"/>
  <c r="CX525" i="28" s="1"/>
  <c r="ET525" i="28" s="1"/>
  <c r="BW513" i="28"/>
  <c r="CI513" i="28" s="1"/>
  <c r="BU510" i="28"/>
  <c r="BS436" i="28"/>
  <c r="BS425" i="28"/>
  <c r="EN420" i="28"/>
  <c r="BN389" i="28"/>
  <c r="BZ389" i="28" s="1"/>
  <c r="BP380" i="28"/>
  <c r="EJ380" i="28" s="1"/>
  <c r="BX314" i="28"/>
  <c r="ER306" i="28"/>
  <c r="BV300" i="28"/>
  <c r="CH300" i="28" s="1"/>
  <c r="ED300" i="28" s="1"/>
  <c r="FZ300" i="28" s="1"/>
  <c r="BY262" i="28"/>
  <c r="ES256" i="28"/>
  <c r="BP244" i="28"/>
  <c r="EJ244" i="28" s="1"/>
  <c r="BQ242" i="28"/>
  <c r="CC242" i="28" s="1"/>
  <c r="BT236" i="28"/>
  <c r="BT234" i="28"/>
  <c r="CF234" i="28" s="1"/>
  <c r="BV217" i="28"/>
  <c r="CH217" i="28" s="1"/>
  <c r="BN215" i="28"/>
  <c r="BZ215" i="28" s="1"/>
  <c r="CX215" i="28" s="1"/>
  <c r="ET215" i="28" s="1"/>
  <c r="BX210" i="28"/>
  <c r="BN204" i="28"/>
  <c r="BV199" i="28"/>
  <c r="CH199" i="28" s="1"/>
  <c r="DF199" i="28" s="1"/>
  <c r="FB199" i="28" s="1"/>
  <c r="BT196" i="28"/>
  <c r="CF196" i="28" s="1"/>
  <c r="BR189" i="28"/>
  <c r="CD189" i="28" s="1"/>
  <c r="EH186" i="28"/>
  <c r="EO168" i="28"/>
  <c r="ER166" i="28"/>
  <c r="BN155" i="28"/>
  <c r="BS119" i="28"/>
  <c r="CE119" i="28" s="1"/>
  <c r="BQ118" i="28"/>
  <c r="CC118" i="28" s="1"/>
  <c r="DY118" i="28" s="1"/>
  <c r="FU118" i="28" s="1"/>
  <c r="BV117" i="28"/>
  <c r="BO115" i="28"/>
  <c r="BP106" i="28"/>
  <c r="BQ93" i="28"/>
  <c r="BN77" i="28"/>
  <c r="BZ77" i="28" s="1"/>
  <c r="CX77" i="28" s="1"/>
  <c r="ET77" i="28" s="1"/>
  <c r="BR71" i="28"/>
  <c r="CD71" i="28" s="1"/>
  <c r="ER70" i="28"/>
  <c r="EI69" i="28"/>
  <c r="BU56" i="28"/>
  <c r="CG56" i="28" s="1"/>
  <c r="BN54" i="28"/>
  <c r="BZ54" i="28" s="1"/>
  <c r="CX54" i="28" s="1"/>
  <c r="ET54" i="28" s="1"/>
  <c r="BX19" i="28"/>
  <c r="BV7" i="28"/>
  <c r="CH7" i="28" s="1"/>
  <c r="EH514" i="28"/>
  <c r="BQ513" i="28"/>
  <c r="CC513" i="28" s="1"/>
  <c r="DM513" i="28" s="1"/>
  <c r="FI513" i="28" s="1"/>
  <c r="BW445" i="28"/>
  <c r="CI445" i="28" s="1"/>
  <c r="CU445" i="28" s="1"/>
  <c r="BR436" i="28"/>
  <c r="BR425" i="28"/>
  <c r="CD425" i="28" s="1"/>
  <c r="DB425" i="28" s="1"/>
  <c r="EX425" i="28" s="1"/>
  <c r="BV397" i="28"/>
  <c r="CH397" i="28" s="1"/>
  <c r="BQ352" i="28"/>
  <c r="CC352" i="28" s="1"/>
  <c r="CO352" i="28" s="1"/>
  <c r="EI335" i="28"/>
  <c r="EL306" i="28"/>
  <c r="BS246" i="28"/>
  <c r="BR229" i="28"/>
  <c r="BV180" i="28"/>
  <c r="BV174" i="28"/>
  <c r="EP174" i="28" s="1"/>
  <c r="EN168" i="28"/>
  <c r="BP160" i="28"/>
  <c r="BQ153" i="28"/>
  <c r="BU147" i="28"/>
  <c r="BS85" i="28"/>
  <c r="BR84" i="28"/>
  <c r="CD84" i="28" s="1"/>
  <c r="DZ84" i="28" s="1"/>
  <c r="FV84" i="28" s="1"/>
  <c r="BO83" i="28"/>
  <c r="CA83" i="28" s="1"/>
  <c r="BQ71" i="28"/>
  <c r="CC71" i="28" s="1"/>
  <c r="DY71" i="28" s="1"/>
  <c r="FU71" i="28" s="1"/>
  <c r="BY69" i="28"/>
  <c r="CK69" i="28" s="1"/>
  <c r="BR46" i="28"/>
  <c r="BN33" i="28"/>
  <c r="BX20" i="28"/>
  <c r="ER20" i="28" s="1"/>
  <c r="BW632" i="28"/>
  <c r="BQ609" i="28"/>
  <c r="CC609" i="28" s="1"/>
  <c r="BP598" i="28"/>
  <c r="CB598" i="28" s="1"/>
  <c r="DX598" i="28" s="1"/>
  <c r="BV576" i="28"/>
  <c r="CH576" i="28" s="1"/>
  <c r="DR576" i="28" s="1"/>
  <c r="FN576" i="28" s="1"/>
  <c r="BV561" i="28"/>
  <c r="CH561" i="28" s="1"/>
  <c r="DF561" i="28" s="1"/>
  <c r="FB561" i="28" s="1"/>
  <c r="BN547" i="28"/>
  <c r="BZ547" i="28" s="1"/>
  <c r="BV537" i="28"/>
  <c r="BR533" i="28"/>
  <c r="CD533" i="28" s="1"/>
  <c r="EI530" i="28"/>
  <c r="EH529" i="28"/>
  <c r="EN528" i="28"/>
  <c r="EK527" i="28"/>
  <c r="BT526" i="28"/>
  <c r="CF526" i="28" s="1"/>
  <c r="BS510" i="28"/>
  <c r="BY508" i="28"/>
  <c r="ES508" i="28" s="1"/>
  <c r="BW469" i="28"/>
  <c r="CI469" i="28" s="1"/>
  <c r="BQ457" i="28"/>
  <c r="CC457" i="28" s="1"/>
  <c r="DA457" i="28" s="1"/>
  <c r="EW457" i="28" s="1"/>
  <c r="BN456" i="28"/>
  <c r="BZ456" i="28" s="1"/>
  <c r="DV456" i="28" s="1"/>
  <c r="FR456" i="28" s="1"/>
  <c r="BN446" i="28"/>
  <c r="BR431" i="28"/>
  <c r="CD431" i="28" s="1"/>
  <c r="EQ422" i="28"/>
  <c r="BN408" i="28"/>
  <c r="BU397" i="28"/>
  <c r="CG397" i="28" s="1"/>
  <c r="BY352" i="28"/>
  <c r="CK352" i="28" s="1"/>
  <c r="BS331" i="28"/>
  <c r="BN324" i="28"/>
  <c r="BY311" i="28"/>
  <c r="CK311" i="28" s="1"/>
  <c r="DI311" i="28" s="1"/>
  <c r="FE311" i="28" s="1"/>
  <c r="BU310" i="28"/>
  <c r="BX301" i="28"/>
  <c r="BQ299" i="28"/>
  <c r="BX297" i="28"/>
  <c r="CJ297" i="28" s="1"/>
  <c r="DT297" i="28" s="1"/>
  <c r="FP297" i="28" s="1"/>
  <c r="DQ287" i="28"/>
  <c r="FM287" i="28" s="1"/>
  <c r="BU286" i="28"/>
  <c r="CG286" i="28" s="1"/>
  <c r="BP266" i="28"/>
  <c r="CB266" i="28" s="1"/>
  <c r="CN266" i="28" s="1"/>
  <c r="BQ249" i="28"/>
  <c r="CC249" i="28" s="1"/>
  <c r="DA249" i="28" s="1"/>
  <c r="EW249" i="28" s="1"/>
  <c r="BS238" i="28"/>
  <c r="BW218" i="28"/>
  <c r="CI218" i="28" s="1"/>
  <c r="BX211" i="28"/>
  <c r="CJ211" i="28" s="1"/>
  <c r="DH211" i="28" s="1"/>
  <c r="FD211" i="28" s="1"/>
  <c r="BY203" i="28"/>
  <c r="CK203" i="28" s="1"/>
  <c r="DU203" i="28" s="1"/>
  <c r="FQ203" i="28" s="1"/>
  <c r="BW202" i="28"/>
  <c r="CI202" i="28" s="1"/>
  <c r="BS191" i="28"/>
  <c r="CE191" i="28" s="1"/>
  <c r="BR184" i="28"/>
  <c r="CD184" i="28" s="1"/>
  <c r="BP183" i="28"/>
  <c r="EJ183" i="28" s="1"/>
  <c r="EL176" i="28"/>
  <c r="BQ170" i="28"/>
  <c r="CC170" i="28" s="1"/>
  <c r="EL169" i="28"/>
  <c r="EI167" i="28"/>
  <c r="BY141" i="28"/>
  <c r="CK141" i="28" s="1"/>
  <c r="BS139" i="28"/>
  <c r="CE139" i="28" s="1"/>
  <c r="BU135" i="28"/>
  <c r="EN120" i="28"/>
  <c r="BT117" i="28"/>
  <c r="EN117" i="28" s="1"/>
  <c r="ER114" i="28"/>
  <c r="BS112" i="28"/>
  <c r="BV109" i="28"/>
  <c r="BN106" i="28"/>
  <c r="EH106" i="28" s="1"/>
  <c r="BY48" i="28"/>
  <c r="CK48" i="28" s="1"/>
  <c r="DU48" i="28" s="1"/>
  <c r="FQ48" i="28" s="1"/>
  <c r="BP9" i="28"/>
  <c r="EO622" i="28"/>
  <c r="BV633" i="28"/>
  <c r="BV632" i="28"/>
  <c r="CH632" i="28" s="1"/>
  <c r="BS615" i="28"/>
  <c r="BR610" i="28"/>
  <c r="BU603" i="28"/>
  <c r="CG603" i="28" s="1"/>
  <c r="BP585" i="28"/>
  <c r="CB585" i="28" s="1"/>
  <c r="DX585" i="28" s="1"/>
  <c r="FT585" i="28" s="1"/>
  <c r="BU576" i="28"/>
  <c r="CG576" i="28" s="1"/>
  <c r="BQ565" i="28"/>
  <c r="BU561" i="28"/>
  <c r="BU546" i="28"/>
  <c r="CG546" i="28" s="1"/>
  <c r="DQ546" i="28" s="1"/>
  <c r="FM546" i="28" s="1"/>
  <c r="BR540" i="28"/>
  <c r="CD540" i="28" s="1"/>
  <c r="DB540" i="28" s="1"/>
  <c r="EX540" i="28" s="1"/>
  <c r="BO533" i="28"/>
  <c r="CA533" i="28" s="1"/>
  <c r="CY533" i="28" s="1"/>
  <c r="EU533" i="28" s="1"/>
  <c r="EH530" i="28"/>
  <c r="BW528" i="28"/>
  <c r="CI528" i="28" s="1"/>
  <c r="EH527" i="28"/>
  <c r="BS524" i="28"/>
  <c r="CE524" i="28" s="1"/>
  <c r="EA524" i="28" s="1"/>
  <c r="FW524" i="28" s="1"/>
  <c r="BS505" i="28"/>
  <c r="CE505" i="28" s="1"/>
  <c r="CQ505" i="28" s="1"/>
  <c r="EQ499" i="28"/>
  <c r="BV487" i="28"/>
  <c r="BS477" i="28"/>
  <c r="CE477" i="28" s="1"/>
  <c r="BS468" i="28"/>
  <c r="BO467" i="28"/>
  <c r="CA467" i="28" s="1"/>
  <c r="CM467" i="28" s="1"/>
  <c r="BN421" i="28"/>
  <c r="BZ421" i="28" s="1"/>
  <c r="BV419" i="28"/>
  <c r="EP419" i="28" s="1"/>
  <c r="BV415" i="28"/>
  <c r="BN369" i="28"/>
  <c r="BZ369" i="28" s="1"/>
  <c r="BS361" i="28"/>
  <c r="BY359" i="28"/>
  <c r="CK359" i="28" s="1"/>
  <c r="CW359" i="28" s="1"/>
  <c r="BN354" i="28"/>
  <c r="BZ354" i="28" s="1"/>
  <c r="DP336" i="28"/>
  <c r="FL336" i="28" s="1"/>
  <c r="BR335" i="28"/>
  <c r="CD335" i="28" s="1"/>
  <c r="DZ335" i="28" s="1"/>
  <c r="FV335" i="28" s="1"/>
  <c r="BP330" i="28"/>
  <c r="CB330" i="28" s="1"/>
  <c r="BQ325" i="28"/>
  <c r="CC325" i="28" s="1"/>
  <c r="BS321" i="28"/>
  <c r="BY297" i="28"/>
  <c r="CK297" i="28" s="1"/>
  <c r="BO293" i="28"/>
  <c r="BY292" i="28"/>
  <c r="DE287" i="28"/>
  <c r="FA287" i="28" s="1"/>
  <c r="BN283" i="28"/>
  <c r="BZ283" i="28" s="1"/>
  <c r="DV283" i="28" s="1"/>
  <c r="FR283" i="28" s="1"/>
  <c r="EH275" i="28"/>
  <c r="EQ274" i="28"/>
  <c r="BV261" i="28"/>
  <c r="CH261" i="28" s="1"/>
  <c r="CT261" i="28" s="1"/>
  <c r="EI244" i="28"/>
  <c r="ER243" i="28"/>
  <c r="BT222" i="28"/>
  <c r="CF222" i="28" s="1"/>
  <c r="EI219" i="28"/>
  <c r="BT214" i="28"/>
  <c r="CF214" i="28" s="1"/>
  <c r="DD214" i="28" s="1"/>
  <c r="EZ214" i="28" s="1"/>
  <c r="BV194" i="28"/>
  <c r="EK169" i="28"/>
  <c r="BU167" i="28"/>
  <c r="CG167" i="28" s="1"/>
  <c r="EC167" i="28" s="1"/>
  <c r="FY167" i="28" s="1"/>
  <c r="BS150" i="28"/>
  <c r="BP119" i="28"/>
  <c r="BS117" i="28"/>
  <c r="CE117" i="28" s="1"/>
  <c r="DC117" i="28" s="1"/>
  <c r="EF114" i="28"/>
  <c r="GB114" i="28" s="1"/>
  <c r="BU88" i="28"/>
  <c r="CG88" i="28" s="1"/>
  <c r="BV87" i="28"/>
  <c r="CH87" i="28" s="1"/>
  <c r="ED87" i="28" s="1"/>
  <c r="FZ87" i="28" s="1"/>
  <c r="BX79" i="28"/>
  <c r="CJ79" i="28" s="1"/>
  <c r="CV79" i="28" s="1"/>
  <c r="BO75" i="28"/>
  <c r="CA75" i="28" s="1"/>
  <c r="BS61" i="28"/>
  <c r="CE61" i="28" s="1"/>
  <c r="BY58" i="28"/>
  <c r="EL32" i="28"/>
  <c r="BV20" i="28"/>
  <c r="EP20" i="28" s="1"/>
  <c r="BS7" i="28"/>
  <c r="CE7" i="28" s="1"/>
  <c r="BV572" i="28"/>
  <c r="CH572" i="28" s="1"/>
  <c r="DF572" i="28" s="1"/>
  <c r="FB572" i="28" s="1"/>
  <c r="BS560" i="28"/>
  <c r="CE560" i="28" s="1"/>
  <c r="EA560" i="28" s="1"/>
  <c r="FW560" i="28" s="1"/>
  <c r="CP543" i="28"/>
  <c r="BQ540" i="28"/>
  <c r="BN539" i="28"/>
  <c r="BZ539" i="28" s="1"/>
  <c r="EO534" i="28"/>
  <c r="EK501" i="28"/>
  <c r="EH499" i="28"/>
  <c r="BY498" i="28"/>
  <c r="BX470" i="28"/>
  <c r="CJ470" i="28" s="1"/>
  <c r="BU469" i="28"/>
  <c r="CG469" i="28" s="1"/>
  <c r="BU459" i="28"/>
  <c r="CG459" i="28" s="1"/>
  <c r="BU441" i="28"/>
  <c r="CG441" i="28" s="1"/>
  <c r="BQ440" i="28"/>
  <c r="CC440" i="28" s="1"/>
  <c r="BP431" i="28"/>
  <c r="CB431" i="28" s="1"/>
  <c r="EH423" i="28"/>
  <c r="BN422" i="28"/>
  <c r="BZ422" i="28" s="1"/>
  <c r="BT333" i="28"/>
  <c r="BN320" i="28"/>
  <c r="BZ320" i="28" s="1"/>
  <c r="BX315" i="28"/>
  <c r="BW305" i="28"/>
  <c r="CI305" i="28" s="1"/>
  <c r="CU305" i="28" s="1"/>
  <c r="BN293" i="28"/>
  <c r="BZ293" i="28" s="1"/>
  <c r="DJ293" i="28" s="1"/>
  <c r="FF293" i="28" s="1"/>
  <c r="CS287" i="28"/>
  <c r="EN274" i="28"/>
  <c r="BQ225" i="28"/>
  <c r="BT210" i="28"/>
  <c r="CF210" i="28" s="1"/>
  <c r="BU177" i="28"/>
  <c r="CG177" i="28" s="1"/>
  <c r="DN176" i="28"/>
  <c r="FJ176" i="28" s="1"/>
  <c r="BO170" i="28"/>
  <c r="CA170" i="28" s="1"/>
  <c r="BW168" i="28"/>
  <c r="CI168" i="28" s="1"/>
  <c r="EE168" i="28" s="1"/>
  <c r="GA168" i="28" s="1"/>
  <c r="BN156" i="28"/>
  <c r="BZ156" i="28" s="1"/>
  <c r="BS135" i="28"/>
  <c r="CE135" i="28" s="1"/>
  <c r="BQ102" i="28"/>
  <c r="CC102" i="28" s="1"/>
  <c r="BY88" i="28"/>
  <c r="CK88" i="28" s="1"/>
  <c r="DI88" i="28" s="1"/>
  <c r="FE88" i="28" s="1"/>
  <c r="BP85" i="28"/>
  <c r="BQ56" i="28"/>
  <c r="BW48" i="28"/>
  <c r="EQ48" i="28" s="1"/>
  <c r="BO46" i="28"/>
  <c r="BY14" i="28"/>
  <c r="BQ610" i="28"/>
  <c r="CC610" i="28" s="1"/>
  <c r="DA610" i="28" s="1"/>
  <c r="EW610" i="28" s="1"/>
  <c r="BP523" i="28"/>
  <c r="CB523" i="28" s="1"/>
  <c r="BT632" i="28"/>
  <c r="BN609" i="28"/>
  <c r="EH609" i="28" s="1"/>
  <c r="BW608" i="28"/>
  <c r="BQ606" i="28"/>
  <c r="BQ599" i="28"/>
  <c r="CC599" i="28" s="1"/>
  <c r="DA599" i="28" s="1"/>
  <c r="EW599" i="28" s="1"/>
  <c r="BW588" i="28"/>
  <c r="BW547" i="28"/>
  <c r="BO545" i="28"/>
  <c r="CA545" i="28" s="1"/>
  <c r="DK545" i="28" s="1"/>
  <c r="FG545" i="28" s="1"/>
  <c r="BX543" i="28"/>
  <c r="CJ543" i="28" s="1"/>
  <c r="BQ529" i="28"/>
  <c r="CC529" i="28" s="1"/>
  <c r="DA529" i="28" s="1"/>
  <c r="EW529" i="28" s="1"/>
  <c r="BT527" i="28"/>
  <c r="CF527" i="28" s="1"/>
  <c r="EI501" i="28"/>
  <c r="BR500" i="28"/>
  <c r="CD500" i="28" s="1"/>
  <c r="BQ474" i="28"/>
  <c r="CC474" i="28" s="1"/>
  <c r="BY467" i="28"/>
  <c r="ES467" i="28" s="1"/>
  <c r="BT459" i="28"/>
  <c r="CF459" i="28" s="1"/>
  <c r="BO452" i="28"/>
  <c r="CA452" i="28" s="1"/>
  <c r="BS445" i="28"/>
  <c r="BR437" i="28"/>
  <c r="CD437" i="28" s="1"/>
  <c r="BY422" i="28"/>
  <c r="BW408" i="28"/>
  <c r="BU392" i="28"/>
  <c r="CG392" i="28" s="1"/>
  <c r="CS392" i="28" s="1"/>
  <c r="BW380" i="28"/>
  <c r="CI380" i="28" s="1"/>
  <c r="BN376" i="28"/>
  <c r="BZ376" i="28" s="1"/>
  <c r="EQ364" i="28"/>
  <c r="BY336" i="28"/>
  <c r="BS333" i="28"/>
  <c r="CE333" i="28" s="1"/>
  <c r="BP331" i="28"/>
  <c r="CB331" i="28" s="1"/>
  <c r="DL331" i="28" s="1"/>
  <c r="FH331" i="28" s="1"/>
  <c r="BW315" i="28"/>
  <c r="CI315" i="28" s="1"/>
  <c r="BX307" i="28"/>
  <c r="CJ307" i="28" s="1"/>
  <c r="CV307" i="28" s="1"/>
  <c r="BY293" i="28"/>
  <c r="EQ288" i="28"/>
  <c r="BW286" i="28"/>
  <c r="CI286" i="28" s="1"/>
  <c r="BP284" i="28"/>
  <c r="CB284" i="28" s="1"/>
  <c r="BP278" i="28"/>
  <c r="BP271" i="28"/>
  <c r="CB271" i="28" s="1"/>
  <c r="BY264" i="28"/>
  <c r="BN249" i="28"/>
  <c r="BV248" i="28"/>
  <c r="CH248" i="28" s="1"/>
  <c r="ED248" i="28" s="1"/>
  <c r="FZ248" i="28" s="1"/>
  <c r="BR244" i="28"/>
  <c r="CD244" i="28" s="1"/>
  <c r="BQ217" i="28"/>
  <c r="CC217" i="28" s="1"/>
  <c r="BR214" i="28"/>
  <c r="BS210" i="28"/>
  <c r="EK189" i="28"/>
  <c r="BQ188" i="28"/>
  <c r="CC188" i="28" s="1"/>
  <c r="CO188" i="28" s="1"/>
  <c r="BN177" i="28"/>
  <c r="BZ177" i="28" s="1"/>
  <c r="DF176" i="28"/>
  <c r="FB176" i="28" s="1"/>
  <c r="BT171" i="28"/>
  <c r="CF171" i="28" s="1"/>
  <c r="BN170" i="28"/>
  <c r="BZ170" i="28" s="1"/>
  <c r="CX170" i="28" s="1"/>
  <c r="ET170" i="28" s="1"/>
  <c r="BV141" i="28"/>
  <c r="BN116" i="28"/>
  <c r="BZ116" i="28" s="1"/>
  <c r="BX93" i="28"/>
  <c r="BO85" i="28"/>
  <c r="BS64" i="28"/>
  <c r="EM64" i="28" s="1"/>
  <c r="BQ61" i="28"/>
  <c r="BW58" i="28"/>
  <c r="EQ58" i="28" s="1"/>
  <c r="BS57" i="28"/>
  <c r="BV45" i="28"/>
  <c r="BY38" i="28"/>
  <c r="ES38" i="28" s="1"/>
  <c r="EQ8" i="28"/>
  <c r="BW592" i="28"/>
  <c r="CI592" i="28" s="1"/>
  <c r="BS632" i="28"/>
  <c r="BR624" i="28"/>
  <c r="CD624" i="28" s="1"/>
  <c r="BS596" i="28"/>
  <c r="EM596" i="28" s="1"/>
  <c r="BW558" i="28"/>
  <c r="BQ556" i="28"/>
  <c r="BU552" i="28"/>
  <c r="BO540" i="28"/>
  <c r="BT516" i="28"/>
  <c r="CF516" i="28" s="1"/>
  <c r="EB516" i="28" s="1"/>
  <c r="FX516" i="28" s="1"/>
  <c r="BX509" i="28"/>
  <c r="ER509" i="28" s="1"/>
  <c r="DB501" i="28"/>
  <c r="EX501" i="28" s="1"/>
  <c r="BQ500" i="28"/>
  <c r="CC500" i="28" s="1"/>
  <c r="BY499" i="28"/>
  <c r="CK499" i="28" s="1"/>
  <c r="CW499" i="28" s="1"/>
  <c r="BR472" i="28"/>
  <c r="CD472" i="28" s="1"/>
  <c r="DB472" i="28" s="1"/>
  <c r="EX472" i="28" s="1"/>
  <c r="BX471" i="28"/>
  <c r="CJ471" i="28" s="1"/>
  <c r="BS469" i="28"/>
  <c r="CE469" i="28" s="1"/>
  <c r="EA469" i="28" s="1"/>
  <c r="FW469" i="28" s="1"/>
  <c r="BW465" i="28"/>
  <c r="BY461" i="28"/>
  <c r="CK461" i="28" s="1"/>
  <c r="BY457" i="28"/>
  <c r="BQ449" i="28"/>
  <c r="BY448" i="28"/>
  <c r="BO440" i="28"/>
  <c r="BS427" i="28"/>
  <c r="CE427" i="28" s="1"/>
  <c r="EH424" i="28"/>
  <c r="BP414" i="28"/>
  <c r="CB414" i="28" s="1"/>
  <c r="BT407" i="28"/>
  <c r="BP388" i="28"/>
  <c r="EJ388" i="28" s="1"/>
  <c r="EK364" i="28"/>
  <c r="BP361" i="28"/>
  <c r="CB361" i="28" s="1"/>
  <c r="BY337" i="28"/>
  <c r="CK337" i="28" s="1"/>
  <c r="BW335" i="28"/>
  <c r="BQ327" i="28"/>
  <c r="CC327" i="28" s="1"/>
  <c r="BS296" i="28"/>
  <c r="BY287" i="28"/>
  <c r="CK287" i="28" s="1"/>
  <c r="BO279" i="28"/>
  <c r="BO278" i="28"/>
  <c r="EQ276" i="28"/>
  <c r="EI242" i="28"/>
  <c r="BS231" i="28"/>
  <c r="CE231" i="28" s="1"/>
  <c r="BW219" i="28"/>
  <c r="CI219" i="28" s="1"/>
  <c r="DG219" i="28" s="1"/>
  <c r="FC219" i="28" s="1"/>
  <c r="BP217" i="28"/>
  <c r="CB217" i="28" s="1"/>
  <c r="BT198" i="28"/>
  <c r="CF198" i="28" s="1"/>
  <c r="BN192" i="28"/>
  <c r="EH189" i="28"/>
  <c r="BU182" i="28"/>
  <c r="BN178" i="28"/>
  <c r="BZ178" i="28" s="1"/>
  <c r="DB176" i="28"/>
  <c r="EX176" i="28" s="1"/>
  <c r="BP150" i="28"/>
  <c r="CB150" i="28" s="1"/>
  <c r="BP147" i="28"/>
  <c r="BU141" i="28"/>
  <c r="BU119" i="28"/>
  <c r="CG119" i="28" s="1"/>
  <c r="BP117" i="28"/>
  <c r="CB117" i="28" s="1"/>
  <c r="BO106" i="28"/>
  <c r="CA106" i="28" s="1"/>
  <c r="BW105" i="28"/>
  <c r="CI105" i="28" s="1"/>
  <c r="BS74" i="28"/>
  <c r="CE74" i="28" s="1"/>
  <c r="BV65" i="28"/>
  <c r="CH65" i="28" s="1"/>
  <c r="DR65" i="28" s="1"/>
  <c r="FN65" i="28" s="1"/>
  <c r="BY33" i="28"/>
  <c r="CK33" i="28" s="1"/>
  <c r="DI33" i="28" s="1"/>
  <c r="FE33" i="28" s="1"/>
  <c r="EK7" i="28"/>
  <c r="BW518" i="28"/>
  <c r="CI518" i="28" s="1"/>
  <c r="EN505" i="28"/>
  <c r="ER484" i="28"/>
  <c r="EL443" i="28"/>
  <c r="DS364" i="28"/>
  <c r="FO364" i="28" s="1"/>
  <c r="BP255" i="28"/>
  <c r="CB255" i="28" s="1"/>
  <c r="BQ210" i="28"/>
  <c r="CC210" i="28" s="1"/>
  <c r="DM210" i="28" s="1"/>
  <c r="FI210" i="28" s="1"/>
  <c r="BW204" i="28"/>
  <c r="CP176" i="28"/>
  <c r="EN172" i="28"/>
  <c r="BS166" i="28"/>
  <c r="BO150" i="28"/>
  <c r="CA150" i="28" s="1"/>
  <c r="BS144" i="28"/>
  <c r="BP135" i="28"/>
  <c r="BT119" i="28"/>
  <c r="CF119" i="28" s="1"/>
  <c r="BV105" i="28"/>
  <c r="CH105" i="28" s="1"/>
  <c r="BT104" i="28"/>
  <c r="CF104" i="28" s="1"/>
  <c r="BQ95" i="28"/>
  <c r="BX49" i="28"/>
  <c r="CJ49" i="28" s="1"/>
  <c r="CV49" i="28" s="1"/>
  <c r="BQ36" i="28"/>
  <c r="CC36" i="28" s="1"/>
  <c r="BU23" i="28"/>
  <c r="CG23" i="28" s="1"/>
  <c r="CS23" i="28" s="1"/>
  <c r="BV14" i="28"/>
  <c r="CH14" i="28" s="1"/>
  <c r="BS13" i="28"/>
  <c r="EB8" i="28"/>
  <c r="FX8" i="28" s="1"/>
  <c r="DT7" i="28"/>
  <c r="FP7" i="28" s="1"/>
  <c r="EL5" i="28"/>
  <c r="J50" i="22"/>
  <c r="I48" i="22"/>
  <c r="H51" i="22"/>
  <c r="L52" i="22"/>
  <c r="F52" i="22"/>
  <c r="L48" i="22"/>
  <c r="P45" i="22"/>
  <c r="K45" i="22"/>
  <c r="N47" i="22"/>
  <c r="H45" i="22"/>
  <c r="K51" i="22"/>
  <c r="C17" i="21"/>
  <c r="C45" i="21"/>
  <c r="G42" i="11"/>
  <c r="G54" i="11"/>
  <c r="G21" i="11"/>
  <c r="B21" i="11" s="1"/>
  <c r="EC593" i="28"/>
  <c r="FY593" i="28" s="1"/>
  <c r="DQ593" i="28"/>
  <c r="FM593" i="28" s="1"/>
  <c r="DW551" i="28"/>
  <c r="FS551" i="28" s="1"/>
  <c r="CY551" i="28"/>
  <c r="EU551" i="28" s="1"/>
  <c r="DQ518" i="28"/>
  <c r="FM518" i="28" s="1"/>
  <c r="EC518" i="28"/>
  <c r="FY518" i="28" s="1"/>
  <c r="EM571" i="28"/>
  <c r="CE571" i="28"/>
  <c r="CX531" i="28"/>
  <c r="ET531" i="28" s="1"/>
  <c r="CL531" i="28"/>
  <c r="DY501" i="28"/>
  <c r="FU501" i="28" s="1"/>
  <c r="DA501" i="28"/>
  <c r="EW501" i="28" s="1"/>
  <c r="DQ615" i="28"/>
  <c r="FM615" i="28" s="1"/>
  <c r="CS615" i="28"/>
  <c r="CE545" i="28"/>
  <c r="EM545" i="28"/>
  <c r="DY506" i="28"/>
  <c r="FU506" i="28" s="1"/>
  <c r="CO506" i="28"/>
  <c r="DA506" i="28"/>
  <c r="EW506" i="28" s="1"/>
  <c r="DM506" i="28"/>
  <c r="FI506" i="28" s="1"/>
  <c r="EK406" i="28"/>
  <c r="CC406" i="28"/>
  <c r="ES524" i="28"/>
  <c r="DD522" i="28"/>
  <c r="EZ522" i="28" s="1"/>
  <c r="DP522" i="28"/>
  <c r="FL522" i="28" s="1"/>
  <c r="CI458" i="28"/>
  <c r="EQ458" i="28"/>
  <c r="DH571" i="28"/>
  <c r="FD571" i="28" s="1"/>
  <c r="EF571" i="28"/>
  <c r="GB571" i="28" s="1"/>
  <c r="CP465" i="28"/>
  <c r="DZ465" i="28"/>
  <c r="FV465" i="28" s="1"/>
  <c r="CD436" i="28"/>
  <c r="DB436" i="28" s="1"/>
  <c r="EX436" i="28" s="1"/>
  <c r="EL436" i="28"/>
  <c r="EP633" i="28"/>
  <c r="CH633" i="28"/>
  <c r="CH487" i="28"/>
  <c r="EP487" i="28"/>
  <c r="CM609" i="28"/>
  <c r="DW609" i="28"/>
  <c r="FS609" i="28" s="1"/>
  <c r="CY609" i="28"/>
  <c r="EU609" i="28" s="1"/>
  <c r="DD459" i="28"/>
  <c r="EZ459" i="28" s="1"/>
  <c r="EB459" i="28"/>
  <c r="FX459" i="28" s="1"/>
  <c r="DS514" i="28"/>
  <c r="FO514" i="28" s="1"/>
  <c r="EE514" i="28"/>
  <c r="GA514" i="28" s="1"/>
  <c r="E48" i="22"/>
  <c r="BY524" i="28"/>
  <c r="CK524" i="28" s="1"/>
  <c r="BT446" i="28"/>
  <c r="CF446" i="28" s="1"/>
  <c r="DJ422" i="28"/>
  <c r="FF422" i="28" s="1"/>
  <c r="CX422" i="28"/>
  <c r="ET422" i="28" s="1"/>
  <c r="CQ297" i="28"/>
  <c r="DC297" i="28"/>
  <c r="EY297" i="28" s="1"/>
  <c r="BO478" i="28"/>
  <c r="CA478" i="28" s="1"/>
  <c r="DW478" i="28" s="1"/>
  <c r="FS478" i="28" s="1"/>
  <c r="EI478" i="28"/>
  <c r="ES422" i="28"/>
  <c r="CK422" i="28"/>
  <c r="EG422" i="28" s="1"/>
  <c r="GC422" i="28" s="1"/>
  <c r="CE306" i="28"/>
  <c r="EM306" i="28"/>
  <c r="D36" i="11"/>
  <c r="C31" i="21"/>
  <c r="EO618" i="28"/>
  <c r="BO616" i="28"/>
  <c r="CA616" i="28" s="1"/>
  <c r="BT595" i="28"/>
  <c r="BW576" i="28"/>
  <c r="CI576" i="28" s="1"/>
  <c r="BV575" i="28"/>
  <c r="BP573" i="28"/>
  <c r="EJ573" i="28" s="1"/>
  <c r="BY570" i="28"/>
  <c r="BQ560" i="28"/>
  <c r="CC560" i="28" s="1"/>
  <c r="BS558" i="28"/>
  <c r="BQ557" i="28"/>
  <c r="CC557" i="28" s="1"/>
  <c r="BY553" i="28"/>
  <c r="BV546" i="28"/>
  <c r="BN523" i="28"/>
  <c r="BZ523" i="28" s="1"/>
  <c r="DJ523" i="28" s="1"/>
  <c r="FF523" i="28" s="1"/>
  <c r="BX511" i="28"/>
  <c r="BN510" i="28"/>
  <c r="BZ510" i="28" s="1"/>
  <c r="CX510" i="28" s="1"/>
  <c r="ET510" i="28" s="1"/>
  <c r="EK506" i="28"/>
  <c r="EO491" i="28"/>
  <c r="BQ487" i="28"/>
  <c r="CC487" i="28" s="1"/>
  <c r="CO487" i="28" s="1"/>
  <c r="EK487" i="28"/>
  <c r="BS484" i="28"/>
  <c r="CE484" i="28" s="1"/>
  <c r="CQ484" i="28" s="1"/>
  <c r="BN478" i="28"/>
  <c r="BX462" i="28"/>
  <c r="CJ462" i="28" s="1"/>
  <c r="ER462" i="28"/>
  <c r="BN458" i="28"/>
  <c r="BZ458" i="28" s="1"/>
  <c r="DV458" i="28" s="1"/>
  <c r="FR458" i="28" s="1"/>
  <c r="BT413" i="28"/>
  <c r="CF413" i="28" s="1"/>
  <c r="EB413" i="28" s="1"/>
  <c r="FX413" i="28" s="1"/>
  <c r="EN413" i="28"/>
  <c r="DS409" i="28"/>
  <c r="FO409" i="28" s="1"/>
  <c r="CU409" i="28"/>
  <c r="DG409" i="28"/>
  <c r="FC409" i="28" s="1"/>
  <c r="EE409" i="28"/>
  <c r="GA409" i="28" s="1"/>
  <c r="CS370" i="28"/>
  <c r="DE370" i="28"/>
  <c r="FA370" i="28" s="1"/>
  <c r="DQ142" i="28"/>
  <c r="FM142" i="28" s="1"/>
  <c r="DE142" i="28"/>
  <c r="FA142" i="28" s="1"/>
  <c r="BV630" i="28"/>
  <c r="EP630" i="28" s="1"/>
  <c r="EL618" i="28"/>
  <c r="BR617" i="28"/>
  <c r="CD617" i="28" s="1"/>
  <c r="CP617" i="28" s="1"/>
  <c r="BV606" i="28"/>
  <c r="EP606" i="28" s="1"/>
  <c r="BY602" i="28"/>
  <c r="CK602" i="28" s="1"/>
  <c r="BY599" i="28"/>
  <c r="BV598" i="28"/>
  <c r="CH598" i="28" s="1"/>
  <c r="BQ592" i="28"/>
  <c r="CC592" i="28" s="1"/>
  <c r="BU581" i="28"/>
  <c r="CG581" i="28" s="1"/>
  <c r="DE581" i="28" s="1"/>
  <c r="FA581" i="28" s="1"/>
  <c r="BO579" i="28"/>
  <c r="CA579" i="28" s="1"/>
  <c r="CM579" i="28" s="1"/>
  <c r="BR568" i="28"/>
  <c r="BP560" i="28"/>
  <c r="BP557" i="28"/>
  <c r="EJ557" i="28" s="1"/>
  <c r="BV528" i="28"/>
  <c r="EQ521" i="28"/>
  <c r="EH520" i="28"/>
  <c r="BN513" i="28"/>
  <c r="BZ513" i="28" s="1"/>
  <c r="CL513" i="28" s="1"/>
  <c r="EH509" i="28"/>
  <c r="BR499" i="28"/>
  <c r="CD499" i="28" s="1"/>
  <c r="EL499" i="28"/>
  <c r="BW495" i="28"/>
  <c r="CI495" i="28" s="1"/>
  <c r="BU492" i="28"/>
  <c r="CG492" i="28" s="1"/>
  <c r="EN491" i="28"/>
  <c r="BU464" i="28"/>
  <c r="CG464" i="28" s="1"/>
  <c r="BS461" i="28"/>
  <c r="EC429" i="28"/>
  <c r="FY429" i="28" s="1"/>
  <c r="BT427" i="28"/>
  <c r="CF427" i="28" s="1"/>
  <c r="BT605" i="28"/>
  <c r="CF605" i="28" s="1"/>
  <c r="BX602" i="28"/>
  <c r="BS600" i="28"/>
  <c r="CE600" i="28" s="1"/>
  <c r="CQ600" i="28" s="1"/>
  <c r="BU598" i="28"/>
  <c r="BR595" i="28"/>
  <c r="CD595" i="28" s="1"/>
  <c r="EJ592" i="28"/>
  <c r="BN573" i="28"/>
  <c r="BP566" i="28"/>
  <c r="EJ566" i="28" s="1"/>
  <c r="BV524" i="28"/>
  <c r="BP498" i="28"/>
  <c r="CB498" i="28" s="1"/>
  <c r="DL498" i="28" s="1"/>
  <c r="FH498" i="28" s="1"/>
  <c r="BV462" i="28"/>
  <c r="CH462" i="28" s="1"/>
  <c r="EP462" i="28"/>
  <c r="CK457" i="28"/>
  <c r="DI457" i="28" s="1"/>
  <c r="FE457" i="28" s="1"/>
  <c r="ES457" i="28"/>
  <c r="EM448" i="28"/>
  <c r="CE448" i="28"/>
  <c r="DO448" i="28" s="1"/>
  <c r="FK448" i="28" s="1"/>
  <c r="EN415" i="28"/>
  <c r="BT415" i="28"/>
  <c r="CF415" i="28" s="1"/>
  <c r="EB415" i="28" s="1"/>
  <c r="FX415" i="28" s="1"/>
  <c r="BR413" i="28"/>
  <c r="CD413" i="28" s="1"/>
  <c r="EL413" i="28"/>
  <c r="BQ410" i="28"/>
  <c r="CC410" i="28" s="1"/>
  <c r="EK410" i="28"/>
  <c r="BO377" i="28"/>
  <c r="CA377" i="28" s="1"/>
  <c r="EI377" i="28"/>
  <c r="DW370" i="28"/>
  <c r="FS370" i="28" s="1"/>
  <c r="CM370" i="28"/>
  <c r="CY370" i="28"/>
  <c r="EU370" i="28" s="1"/>
  <c r="DK370" i="28"/>
  <c r="FG370" i="28" s="1"/>
  <c r="D16" i="11"/>
  <c r="BQ633" i="28"/>
  <c r="CC633" i="28" s="1"/>
  <c r="BQ624" i="28"/>
  <c r="BX615" i="28"/>
  <c r="CJ615" i="28" s="1"/>
  <c r="BU607" i="28"/>
  <c r="CG607" i="28" s="1"/>
  <c r="DQ607" i="28" s="1"/>
  <c r="FM607" i="28" s="1"/>
  <c r="BT606" i="28"/>
  <c r="CF606" i="28" s="1"/>
  <c r="DD606" i="28" s="1"/>
  <c r="EZ606" i="28" s="1"/>
  <c r="BR600" i="28"/>
  <c r="CD600" i="28" s="1"/>
  <c r="DN600" i="28" s="1"/>
  <c r="FJ600" i="28" s="1"/>
  <c r="BP593" i="28"/>
  <c r="CB593" i="28" s="1"/>
  <c r="CZ593" i="28" s="1"/>
  <c r="EV593" i="28" s="1"/>
  <c r="BW591" i="28"/>
  <c r="CI591" i="28" s="1"/>
  <c r="CU591" i="28" s="1"/>
  <c r="BT577" i="28"/>
  <c r="CF577" i="28" s="1"/>
  <c r="DD577" i="28" s="1"/>
  <c r="EZ577" i="28" s="1"/>
  <c r="BY573" i="28"/>
  <c r="BP568" i="28"/>
  <c r="BN564" i="28"/>
  <c r="BZ564" i="28" s="1"/>
  <c r="BN557" i="28"/>
  <c r="BV551" i="28"/>
  <c r="CH551" i="28" s="1"/>
  <c r="BS546" i="28"/>
  <c r="EM546" i="28" s="1"/>
  <c r="ER534" i="28"/>
  <c r="BV525" i="28"/>
  <c r="CH525" i="28" s="1"/>
  <c r="BW522" i="28"/>
  <c r="CI522" i="28" s="1"/>
  <c r="DG522" i="28" s="1"/>
  <c r="FC522" i="28" s="1"/>
  <c r="BW520" i="28"/>
  <c r="CI520" i="28" s="1"/>
  <c r="EN519" i="28"/>
  <c r="CX509" i="28"/>
  <c r="ET509" i="28" s="1"/>
  <c r="CK508" i="28"/>
  <c r="CW508" i="28" s="1"/>
  <c r="EO505" i="28"/>
  <c r="ER495" i="28"/>
  <c r="BX495" i="28"/>
  <c r="CJ495" i="28" s="1"/>
  <c r="BV494" i="28"/>
  <c r="CH494" i="28" s="1"/>
  <c r="CS493" i="28"/>
  <c r="DE493" i="28"/>
  <c r="FA493" i="28" s="1"/>
  <c r="BR492" i="28"/>
  <c r="CD492" i="28" s="1"/>
  <c r="CP492" i="28" s="1"/>
  <c r="EB491" i="28"/>
  <c r="FX491" i="28" s="1"/>
  <c r="EK490" i="28"/>
  <c r="EQ489" i="28"/>
  <c r="BN429" i="28"/>
  <c r="BZ429" i="28" s="1"/>
  <c r="EO421" i="28"/>
  <c r="BU421" i="28"/>
  <c r="CG421" i="28" s="1"/>
  <c r="DQ421" i="28" s="1"/>
  <c r="FM421" i="28" s="1"/>
  <c r="EJ378" i="28"/>
  <c r="CB378" i="28"/>
  <c r="CZ378" i="28" s="1"/>
  <c r="EV378" i="28" s="1"/>
  <c r="EG318" i="28"/>
  <c r="GC318" i="28" s="1"/>
  <c r="DI318" i="28"/>
  <c r="FE318" i="28" s="1"/>
  <c r="EB289" i="28"/>
  <c r="FX289" i="28" s="1"/>
  <c r="CR289" i="28"/>
  <c r="DB168" i="28"/>
  <c r="EX168" i="28" s="1"/>
  <c r="DN168" i="28"/>
  <c r="FJ168" i="28" s="1"/>
  <c r="DZ168" i="28"/>
  <c r="FV168" i="28" s="1"/>
  <c r="K47" i="22"/>
  <c r="CS633" i="28"/>
  <c r="BP633" i="28"/>
  <c r="CB633" i="28" s="1"/>
  <c r="BP624" i="28"/>
  <c r="BO618" i="28"/>
  <c r="CA618" i="28" s="1"/>
  <c r="CM618" i="28" s="1"/>
  <c r="BW617" i="28"/>
  <c r="CI617" i="28" s="1"/>
  <c r="DG617" i="28" s="1"/>
  <c r="FC617" i="28" s="1"/>
  <c r="BV616" i="28"/>
  <c r="BT603" i="28"/>
  <c r="CF603" i="28" s="1"/>
  <c r="EB603" i="28" s="1"/>
  <c r="FX603" i="28" s="1"/>
  <c r="BV602" i="28"/>
  <c r="CH602" i="28" s="1"/>
  <c r="BS601" i="28"/>
  <c r="BS598" i="28"/>
  <c r="CE598" i="28" s="1"/>
  <c r="BQ589" i="28"/>
  <c r="BT582" i="28"/>
  <c r="CF582" i="28" s="1"/>
  <c r="DD582" i="28" s="1"/>
  <c r="EZ582" i="28" s="1"/>
  <c r="BW581" i="28"/>
  <c r="EQ581" i="28" s="1"/>
  <c r="EM577" i="28"/>
  <c r="BS576" i="28"/>
  <c r="CE576" i="28" s="1"/>
  <c r="EA576" i="28" s="1"/>
  <c r="FW576" i="28" s="1"/>
  <c r="BX573" i="28"/>
  <c r="ER573" i="28" s="1"/>
  <c r="BO568" i="28"/>
  <c r="CA568" i="28" s="1"/>
  <c r="CM568" i="28" s="1"/>
  <c r="BN566" i="28"/>
  <c r="BZ566" i="28" s="1"/>
  <c r="BY560" i="28"/>
  <c r="BU554" i="28"/>
  <c r="EO554" i="28" s="1"/>
  <c r="BT549" i="28"/>
  <c r="BR545" i="28"/>
  <c r="BP543" i="28"/>
  <c r="ER541" i="28"/>
  <c r="CM533" i="28"/>
  <c r="BU525" i="28"/>
  <c r="CG525" i="28" s="1"/>
  <c r="DQ525" i="28" s="1"/>
  <c r="FM525" i="28" s="1"/>
  <c r="BU516" i="28"/>
  <c r="CG516" i="28" s="1"/>
  <c r="CJ509" i="28"/>
  <c r="CA508" i="28"/>
  <c r="BR506" i="28"/>
  <c r="CD506" i="28" s="1"/>
  <c r="DZ506" i="28" s="1"/>
  <c r="FV506" i="28" s="1"/>
  <c r="BS503" i="28"/>
  <c r="DS489" i="28"/>
  <c r="FO489" i="28" s="1"/>
  <c r="EO473" i="28"/>
  <c r="BN471" i="28"/>
  <c r="BZ471" i="28" s="1"/>
  <c r="BX464" i="28"/>
  <c r="CJ464" i="28" s="1"/>
  <c r="DT464" i="28" s="1"/>
  <c r="FP464" i="28" s="1"/>
  <c r="ER464" i="28"/>
  <c r="BT422" i="28"/>
  <c r="CF422" i="28" s="1"/>
  <c r="EB422" i="28" s="1"/>
  <c r="FX422" i="28" s="1"/>
  <c r="EN422" i="28"/>
  <c r="CX389" i="28"/>
  <c r="ET389" i="28" s="1"/>
  <c r="DJ389" i="28"/>
  <c r="FF389" i="28" s="1"/>
  <c r="DV389" i="28"/>
  <c r="FR389" i="28" s="1"/>
  <c r="DT382" i="28"/>
  <c r="FP382" i="28" s="1"/>
  <c r="EF382" i="28"/>
  <c r="GB382" i="28" s="1"/>
  <c r="BR178" i="28"/>
  <c r="CD178" i="28" s="1"/>
  <c r="EL178" i="28"/>
  <c r="BQ171" i="28"/>
  <c r="CC171" i="28" s="1"/>
  <c r="EK171" i="28"/>
  <c r="BR630" i="28"/>
  <c r="EL626" i="28"/>
  <c r="EK625" i="28"/>
  <c r="DZ624" i="28"/>
  <c r="FV624" i="28" s="1"/>
  <c r="BR615" i="28"/>
  <c r="CD615" i="28" s="1"/>
  <c r="BW573" i="28"/>
  <c r="CI573" i="28" s="1"/>
  <c r="DG573" i="28" s="1"/>
  <c r="FC573" i="28" s="1"/>
  <c r="EH567" i="28"/>
  <c r="BT550" i="28"/>
  <c r="CF550" i="28" s="1"/>
  <c r="BQ546" i="28"/>
  <c r="EL534" i="28"/>
  <c r="BX533" i="28"/>
  <c r="CJ533" i="28" s="1"/>
  <c r="EH519" i="28"/>
  <c r="EQ517" i="28"/>
  <c r="EM505" i="28"/>
  <c r="DD491" i="28"/>
  <c r="EZ491" i="28" s="1"/>
  <c r="BR490" i="28"/>
  <c r="CD490" i="28" s="1"/>
  <c r="DZ490" i="28" s="1"/>
  <c r="FV490" i="28" s="1"/>
  <c r="EI471" i="28"/>
  <c r="DK452" i="28"/>
  <c r="FG452" i="28" s="1"/>
  <c r="CM452" i="28"/>
  <c r="BQ423" i="28"/>
  <c r="CC423" i="28" s="1"/>
  <c r="EK423" i="28"/>
  <c r="BN414" i="28"/>
  <c r="BZ414" i="28" s="1"/>
  <c r="EH414" i="28"/>
  <c r="EL409" i="28"/>
  <c r="BR409" i="28"/>
  <c r="CD409" i="28" s="1"/>
  <c r="BW360" i="28"/>
  <c r="CI360" i="28" s="1"/>
  <c r="DG360" i="28" s="1"/>
  <c r="FC360" i="28" s="1"/>
  <c r="EQ360" i="28"/>
  <c r="EL289" i="28"/>
  <c r="BR289" i="28"/>
  <c r="CD289" i="28" s="1"/>
  <c r="O51" i="22"/>
  <c r="G45" i="22"/>
  <c r="DB624" i="28"/>
  <c r="EX624" i="28" s="1"/>
  <c r="BT608" i="28"/>
  <c r="BP605" i="28"/>
  <c r="CB605" i="28" s="1"/>
  <c r="CZ605" i="28" s="1"/>
  <c r="EV605" i="28" s="1"/>
  <c r="BT602" i="28"/>
  <c r="CF602" i="28" s="1"/>
  <c r="BQ601" i="28"/>
  <c r="BQ598" i="28"/>
  <c r="CC598" i="28" s="1"/>
  <c r="BT583" i="28"/>
  <c r="CF583" i="28" s="1"/>
  <c r="BR582" i="28"/>
  <c r="CD582" i="28" s="1"/>
  <c r="BP569" i="28"/>
  <c r="CB569" i="28" s="1"/>
  <c r="BY568" i="28"/>
  <c r="BW564" i="28"/>
  <c r="CI564" i="28" s="1"/>
  <c r="CU564" i="28" s="1"/>
  <c r="BY558" i="28"/>
  <c r="BS553" i="28"/>
  <c r="CE553" i="28" s="1"/>
  <c r="DC553" i="28" s="1"/>
  <c r="EY553" i="28" s="1"/>
  <c r="EL543" i="28"/>
  <c r="BN543" i="28"/>
  <c r="BZ543" i="28" s="1"/>
  <c r="BX521" i="28"/>
  <c r="BT508" i="28"/>
  <c r="CF508" i="28" s="1"/>
  <c r="EL501" i="28"/>
  <c r="BX346" i="28"/>
  <c r="CJ346" i="28" s="1"/>
  <c r="ER346" i="28"/>
  <c r="EN428" i="28"/>
  <c r="BT428" i="28"/>
  <c r="CF428" i="28" s="1"/>
  <c r="DD428" i="28" s="1"/>
  <c r="EZ428" i="28" s="1"/>
  <c r="EI417" i="28"/>
  <c r="BO417" i="28"/>
  <c r="CA417" i="28" s="1"/>
  <c r="DK417" i="28" s="1"/>
  <c r="FG417" i="28" s="1"/>
  <c r="BO178" i="28"/>
  <c r="CA178" i="28" s="1"/>
  <c r="EI178" i="28"/>
  <c r="M51" i="22"/>
  <c r="E45" i="22"/>
  <c r="BQ631" i="28"/>
  <c r="CC628" i="28"/>
  <c r="DA628" i="28" s="1"/>
  <c r="EW628" i="28" s="1"/>
  <c r="BU624" i="28"/>
  <c r="CG624" i="28" s="1"/>
  <c r="DQ624" i="28" s="1"/>
  <c r="FM624" i="28" s="1"/>
  <c r="EI623" i="28"/>
  <c r="BS617" i="28"/>
  <c r="BS613" i="28"/>
  <c r="BN605" i="28"/>
  <c r="BZ605" i="28" s="1"/>
  <c r="CL605" i="28" s="1"/>
  <c r="BO596" i="28"/>
  <c r="CA596" i="28" s="1"/>
  <c r="BN588" i="28"/>
  <c r="BS581" i="28"/>
  <c r="CE581" i="28" s="1"/>
  <c r="BO578" i="28"/>
  <c r="CA578" i="28" s="1"/>
  <c r="CY578" i="28" s="1"/>
  <c r="EU578" i="28" s="1"/>
  <c r="BW568" i="28"/>
  <c r="BU539" i="28"/>
  <c r="CG539" i="28" s="1"/>
  <c r="BZ537" i="28"/>
  <c r="CX537" i="28" s="1"/>
  <c r="ET537" i="28" s="1"/>
  <c r="BO526" i="28"/>
  <c r="CA526" i="28" s="1"/>
  <c r="BS495" i="28"/>
  <c r="CE495" i="28" s="1"/>
  <c r="BU471" i="28"/>
  <c r="CG471" i="28" s="1"/>
  <c r="BN418" i="28"/>
  <c r="BZ418" i="28" s="1"/>
  <c r="EH418" i="28"/>
  <c r="BN417" i="28"/>
  <c r="BZ417" i="28" s="1"/>
  <c r="EH417" i="28"/>
  <c r="DY373" i="28"/>
  <c r="FU373" i="28" s="1"/>
  <c r="CO373" i="28"/>
  <c r="BO339" i="28"/>
  <c r="CA339" i="28" s="1"/>
  <c r="EI339" i="28"/>
  <c r="DR306" i="28"/>
  <c r="FN306" i="28" s="1"/>
  <c r="ED306" i="28"/>
  <c r="FZ306" i="28" s="1"/>
  <c r="BW281" i="28"/>
  <c r="CI281" i="28" s="1"/>
  <c r="EQ281" i="28"/>
  <c r="CG273" i="28"/>
  <c r="DQ273" i="28" s="1"/>
  <c r="FM273" i="28" s="1"/>
  <c r="EO273" i="28"/>
  <c r="BY627" i="28"/>
  <c r="ES627" i="28" s="1"/>
  <c r="BY625" i="28"/>
  <c r="BT619" i="28"/>
  <c r="BV615" i="28"/>
  <c r="BO587" i="28"/>
  <c r="CA587" i="28" s="1"/>
  <c r="EH531" i="28"/>
  <c r="EI516" i="28"/>
  <c r="EK463" i="28"/>
  <c r="DK422" i="28"/>
  <c r="FG422" i="28" s="1"/>
  <c r="CY422" i="28"/>
  <c r="EU422" i="28" s="1"/>
  <c r="ES415" i="28"/>
  <c r="CK415" i="28"/>
  <c r="CV348" i="28"/>
  <c r="EF348" i="28"/>
  <c r="GB348" i="28" s="1"/>
  <c r="BO624" i="28"/>
  <c r="CA624" i="28" s="1"/>
  <c r="DK624" i="28" s="1"/>
  <c r="FG624" i="28" s="1"/>
  <c r="BY612" i="28"/>
  <c r="BY604" i="28"/>
  <c r="BV574" i="28"/>
  <c r="BQ562" i="28"/>
  <c r="EK562" i="28" s="1"/>
  <c r="BO554" i="28"/>
  <c r="CA554" i="28" s="1"/>
  <c r="CY554" i="28" s="1"/>
  <c r="EU554" i="28" s="1"/>
  <c r="EH516" i="28"/>
  <c r="BP515" i="28"/>
  <c r="CB515" i="28" s="1"/>
  <c r="BV490" i="28"/>
  <c r="BR467" i="28"/>
  <c r="EL467" i="28" s="1"/>
  <c r="BT441" i="28"/>
  <c r="EN441" i="28" s="1"/>
  <c r="BV343" i="28"/>
  <c r="CH343" i="28" s="1"/>
  <c r="DE311" i="28"/>
  <c r="FA311" i="28" s="1"/>
  <c r="CS311" i="28"/>
  <c r="DQ311" i="28"/>
  <c r="FM311" i="28" s="1"/>
  <c r="EC311" i="28"/>
  <c r="FY311" i="28" s="1"/>
  <c r="BO243" i="28"/>
  <c r="CA243" i="28" s="1"/>
  <c r="CY243" i="28" s="1"/>
  <c r="EU243" i="28" s="1"/>
  <c r="EI243" i="28"/>
  <c r="L51" i="22"/>
  <c r="K48" i="20"/>
  <c r="C678" i="20" s="1"/>
  <c r="EE631" i="28"/>
  <c r="GA631" i="28" s="1"/>
  <c r="BN631" i="28"/>
  <c r="BX629" i="28"/>
  <c r="CJ629" i="28" s="1"/>
  <c r="DT629" i="28" s="1"/>
  <c r="FP629" i="28" s="1"/>
  <c r="BW625" i="28"/>
  <c r="BO622" i="28"/>
  <c r="CA622" i="28" s="1"/>
  <c r="BS618" i="28"/>
  <c r="CE618" i="28" s="1"/>
  <c r="DO618" i="28" s="1"/>
  <c r="BP581" i="28"/>
  <c r="CB581" i="28" s="1"/>
  <c r="BW575" i="28"/>
  <c r="BP561" i="28"/>
  <c r="EJ561" i="28" s="1"/>
  <c r="BT558" i="28"/>
  <c r="CF558" i="28" s="1"/>
  <c r="DP558" i="28" s="1"/>
  <c r="FL558" i="28" s="1"/>
  <c r="BQ555" i="28"/>
  <c r="EL551" i="28"/>
  <c r="BN550" i="28"/>
  <c r="BZ550" i="28" s="1"/>
  <c r="BS538" i="28"/>
  <c r="EM538" i="28" s="1"/>
  <c r="BO537" i="28"/>
  <c r="CA537" i="28" s="1"/>
  <c r="BV536" i="28"/>
  <c r="BO504" i="28"/>
  <c r="CA504" i="28" s="1"/>
  <c r="DW504" i="28" s="1"/>
  <c r="FS504" i="28" s="1"/>
  <c r="EN500" i="28"/>
  <c r="BW488" i="28"/>
  <c r="CI488" i="28" s="1"/>
  <c r="EE488" i="28" s="1"/>
  <c r="GA488" i="28" s="1"/>
  <c r="BW471" i="28"/>
  <c r="CI471" i="28" s="1"/>
  <c r="BY462" i="28"/>
  <c r="BY443" i="28"/>
  <c r="CK443" i="28" s="1"/>
  <c r="DU443" i="28" s="1"/>
  <c r="FQ443" i="28" s="1"/>
  <c r="BQ430" i="28"/>
  <c r="CC430" i="28" s="1"/>
  <c r="EK430" i="28"/>
  <c r="CS312" i="28"/>
  <c r="DE312" i="28"/>
  <c r="FA312" i="28" s="1"/>
  <c r="DH294" i="28"/>
  <c r="FD294" i="28" s="1"/>
  <c r="DT294" i="28"/>
  <c r="FP294" i="28" s="1"/>
  <c r="BX268" i="28"/>
  <c r="CJ268" i="28" s="1"/>
  <c r="DT268" i="28" s="1"/>
  <c r="FP268" i="28" s="1"/>
  <c r="ER268" i="28"/>
  <c r="BW263" i="28"/>
  <c r="CI263" i="28" s="1"/>
  <c r="EQ263" i="28"/>
  <c r="DH195" i="28"/>
  <c r="FD195" i="28" s="1"/>
  <c r="EF195" i="28"/>
  <c r="GB195" i="28" s="1"/>
  <c r="O46" i="22"/>
  <c r="BR632" i="28"/>
  <c r="CD632" i="28" s="1"/>
  <c r="CU631" i="28"/>
  <c r="BV625" i="28"/>
  <c r="BW587" i="28"/>
  <c r="CI587" i="28" s="1"/>
  <c r="BX586" i="28"/>
  <c r="CJ586" i="28" s="1"/>
  <c r="CV586" i="28" s="1"/>
  <c r="EI551" i="28"/>
  <c r="EO550" i="28"/>
  <c r="DT549" i="28"/>
  <c r="FP549" i="28" s="1"/>
  <c r="BU531" i="28"/>
  <c r="CG531" i="28" s="1"/>
  <c r="DQ531" i="28" s="1"/>
  <c r="FM531" i="28" s="1"/>
  <c r="BX503" i="28"/>
  <c r="CJ503" i="28" s="1"/>
  <c r="BU488" i="28"/>
  <c r="CG488" i="28" s="1"/>
  <c r="DE488" i="28" s="1"/>
  <c r="FA488" i="28" s="1"/>
  <c r="EI487" i="28"/>
  <c r="CC478" i="28"/>
  <c r="CO478" i="28" s="1"/>
  <c r="DI400" i="28"/>
  <c r="FE400" i="28" s="1"/>
  <c r="CW400" i="28"/>
  <c r="EG400" i="28"/>
  <c r="GC400" i="28" s="1"/>
  <c r="BU348" i="28"/>
  <c r="CG348" i="28" s="1"/>
  <c r="DE348" i="28" s="1"/>
  <c r="FA348" i="28" s="1"/>
  <c r="EO348" i="28"/>
  <c r="CY332" i="28"/>
  <c r="EU332" i="28" s="1"/>
  <c r="DK332" i="28"/>
  <c r="FG332" i="28" s="1"/>
  <c r="DW332" i="28"/>
  <c r="FS332" i="28" s="1"/>
  <c r="CM332" i="28"/>
  <c r="CX246" i="28"/>
  <c r="ET246" i="28" s="1"/>
  <c r="DJ246" i="28"/>
  <c r="FF246" i="28" s="1"/>
  <c r="G18" i="11"/>
  <c r="G45" i="11"/>
  <c r="B45" i="11" s="1"/>
  <c r="K46" i="20"/>
  <c r="C646" i="20" s="1"/>
  <c r="ER590" i="28"/>
  <c r="EQ514" i="28"/>
  <c r="EK499" i="28"/>
  <c r="BY455" i="28"/>
  <c r="CK455" i="28" s="1"/>
  <c r="BP432" i="28"/>
  <c r="CB432" i="28" s="1"/>
  <c r="DL432" i="28" s="1"/>
  <c r="FH432" i="28" s="1"/>
  <c r="M45" i="22"/>
  <c r="BY632" i="28"/>
  <c r="CK632" i="28" s="1"/>
  <c r="EG632" i="28" s="1"/>
  <c r="GC632" i="28" s="1"/>
  <c r="BS626" i="28"/>
  <c r="CE626" i="28" s="1"/>
  <c r="BV624" i="28"/>
  <c r="CH624" i="28" s="1"/>
  <c r="BN614" i="28"/>
  <c r="BW537" i="28"/>
  <c r="CI537" i="28" s="1"/>
  <c r="DG537" i="28" s="1"/>
  <c r="FC537" i="28" s="1"/>
  <c r="BS536" i="28"/>
  <c r="CE536" i="28" s="1"/>
  <c r="EN529" i="28"/>
  <c r="BN501" i="28"/>
  <c r="BZ501" i="28" s="1"/>
  <c r="BT472" i="28"/>
  <c r="BR470" i="28"/>
  <c r="DB452" i="28"/>
  <c r="EX452" i="28" s="1"/>
  <c r="CP452" i="28"/>
  <c r="BP441" i="28"/>
  <c r="CB441" i="28" s="1"/>
  <c r="BN430" i="28"/>
  <c r="BZ430" i="28" s="1"/>
  <c r="EH430" i="28"/>
  <c r="G34" i="11"/>
  <c r="D46" i="11"/>
  <c r="BO631" i="28"/>
  <c r="CA631" i="28" s="1"/>
  <c r="BV629" i="28"/>
  <c r="EP629" i="28" s="1"/>
  <c r="BS625" i="28"/>
  <c r="CE625" i="28" s="1"/>
  <c r="BU586" i="28"/>
  <c r="ER571" i="28"/>
  <c r="BY552" i="28"/>
  <c r="CK552" i="28" s="1"/>
  <c r="BO550" i="28"/>
  <c r="CA550" i="28" s="1"/>
  <c r="CM550" i="28" s="1"/>
  <c r="BW546" i="28"/>
  <c r="BT544" i="28"/>
  <c r="CF544" i="28" s="1"/>
  <c r="CR544" i="28" s="1"/>
  <c r="BO521" i="28"/>
  <c r="CA521" i="28" s="1"/>
  <c r="CY521" i="28" s="1"/>
  <c r="EU521" i="28" s="1"/>
  <c r="BS518" i="28"/>
  <c r="CE518" i="28" s="1"/>
  <c r="EA518" i="28" s="1"/>
  <c r="FW518" i="28" s="1"/>
  <c r="BU480" i="28"/>
  <c r="CG480" i="28" s="1"/>
  <c r="BN468" i="28"/>
  <c r="BO441" i="28"/>
  <c r="K46" i="22"/>
  <c r="EO593" i="28"/>
  <c r="EN586" i="28"/>
  <c r="DT560" i="28"/>
  <c r="FP560" i="28" s="1"/>
  <c r="EN559" i="28"/>
  <c r="ED556" i="28"/>
  <c r="FZ556" i="28" s="1"/>
  <c r="DZ514" i="28"/>
  <c r="FV514" i="28" s="1"/>
  <c r="BV496" i="28"/>
  <c r="EO486" i="28"/>
  <c r="EO484" i="28"/>
  <c r="BV481" i="28"/>
  <c r="CH481" i="28" s="1"/>
  <c r="DF481" i="28" s="1"/>
  <c r="FB481" i="28" s="1"/>
  <c r="BV479" i="28"/>
  <c r="CH479" i="28" s="1"/>
  <c r="BP452" i="28"/>
  <c r="CB452" i="28" s="1"/>
  <c r="EI433" i="28"/>
  <c r="BO433" i="28"/>
  <c r="CA433" i="28" s="1"/>
  <c r="BN361" i="28"/>
  <c r="BZ361" i="28" s="1"/>
  <c r="EH361" i="28"/>
  <c r="EL350" i="28"/>
  <c r="BR350" i="28"/>
  <c r="CD350" i="28" s="1"/>
  <c r="EN269" i="28"/>
  <c r="BT269" i="28"/>
  <c r="CF269" i="28" s="1"/>
  <c r="CR269" i="28" s="1"/>
  <c r="C47" i="21"/>
  <c r="O48" i="22"/>
  <c r="G35" i="11"/>
  <c r="B35" i="11" s="1"/>
  <c r="G27" i="11"/>
  <c r="B27" i="11" s="1"/>
  <c r="BW614" i="28"/>
  <c r="EQ614" i="28" s="1"/>
  <c r="BV609" i="28"/>
  <c r="BS586" i="28"/>
  <c r="CE586" i="28" s="1"/>
  <c r="CQ586" i="28" s="1"/>
  <c r="EL571" i="28"/>
  <c r="BQ569" i="28"/>
  <c r="BN567" i="28"/>
  <c r="BZ567" i="28" s="1"/>
  <c r="EO565" i="28"/>
  <c r="DH560" i="28"/>
  <c r="FD560" i="28" s="1"/>
  <c r="BN559" i="28"/>
  <c r="DO556" i="28"/>
  <c r="FK556" i="28" s="1"/>
  <c r="BV548" i="28"/>
  <c r="BN541" i="28"/>
  <c r="BQ539" i="28"/>
  <c r="CC539" i="28" s="1"/>
  <c r="BP536" i="28"/>
  <c r="CO529" i="28"/>
  <c r="BO509" i="28"/>
  <c r="ER497" i="28"/>
  <c r="EQ496" i="28"/>
  <c r="BV495" i="28"/>
  <c r="CH495" i="28" s="1"/>
  <c r="DF495" i="28" s="1"/>
  <c r="FB495" i="28" s="1"/>
  <c r="EM484" i="28"/>
  <c r="BN469" i="28"/>
  <c r="BW467" i="28"/>
  <c r="CI467" i="28" s="1"/>
  <c r="BW451" i="28"/>
  <c r="ES445" i="28"/>
  <c r="CK445" i="28"/>
  <c r="CU353" i="28"/>
  <c r="DG353" i="28"/>
  <c r="FC353" i="28" s="1"/>
  <c r="DS353" i="28"/>
  <c r="FO353" i="28" s="1"/>
  <c r="EE353" i="28"/>
  <c r="GA353" i="28" s="1"/>
  <c r="BP348" i="28"/>
  <c r="CB348" i="28" s="1"/>
  <c r="W40" i="22"/>
  <c r="M48" i="22"/>
  <c r="BS629" i="28"/>
  <c r="BQ612" i="28"/>
  <c r="BY561" i="28"/>
  <c r="BW554" i="28"/>
  <c r="CI554" i="28" s="1"/>
  <c r="DS554" i="28" s="1"/>
  <c r="FO554" i="28" s="1"/>
  <c r="BT545" i="28"/>
  <c r="CF545" i="28" s="1"/>
  <c r="BP539" i="28"/>
  <c r="EJ539" i="28" s="1"/>
  <c r="BN534" i="28"/>
  <c r="BZ534" i="28" s="1"/>
  <c r="BS532" i="28"/>
  <c r="CE532" i="28" s="1"/>
  <c r="BS527" i="28"/>
  <c r="CE527" i="28" s="1"/>
  <c r="EL497" i="28"/>
  <c r="EB479" i="28"/>
  <c r="FX479" i="28" s="1"/>
  <c r="DD479" i="28"/>
  <c r="EZ479" i="28" s="1"/>
  <c r="BS476" i="28"/>
  <c r="CE476" i="28" s="1"/>
  <c r="EA476" i="28" s="1"/>
  <c r="FW476" i="28" s="1"/>
  <c r="BT455" i="28"/>
  <c r="BT444" i="28"/>
  <c r="CF444" i="28" s="1"/>
  <c r="DP444" i="28" s="1"/>
  <c r="FL444" i="28" s="1"/>
  <c r="BP434" i="28"/>
  <c r="CB434" i="28" s="1"/>
  <c r="EO409" i="28"/>
  <c r="ER322" i="28"/>
  <c r="BX322" i="28"/>
  <c r="CJ322" i="28" s="1"/>
  <c r="BO292" i="28"/>
  <c r="CA292" i="28" s="1"/>
  <c r="DK292" i="28" s="1"/>
  <c r="FG292" i="28" s="1"/>
  <c r="EI292" i="28"/>
  <c r="BR264" i="28"/>
  <c r="CD264" i="28" s="1"/>
  <c r="EL264" i="28"/>
  <c r="BQ208" i="28"/>
  <c r="CC208" i="28" s="1"/>
  <c r="DB189" i="28"/>
  <c r="EX189" i="28" s="1"/>
  <c r="DZ189" i="28"/>
  <c r="FV189" i="28" s="1"/>
  <c r="N46" i="22"/>
  <c r="BV620" i="28"/>
  <c r="CH620" i="28" s="1"/>
  <c r="DF620" i="28" s="1"/>
  <c r="FB620" i="28" s="1"/>
  <c r="BT609" i="28"/>
  <c r="EN609" i="28" s="1"/>
  <c r="BP604" i="28"/>
  <c r="BS599" i="28"/>
  <c r="CE599" i="28" s="1"/>
  <c r="BP597" i="28"/>
  <c r="BX593" i="28"/>
  <c r="CJ593" i="28" s="1"/>
  <c r="EF593" i="28" s="1"/>
  <c r="GB593" i="28" s="1"/>
  <c r="BT579" i="28"/>
  <c r="BU567" i="28"/>
  <c r="CG567" i="28" s="1"/>
  <c r="CS567" i="28" s="1"/>
  <c r="BO560" i="28"/>
  <c r="CA560" i="28" s="1"/>
  <c r="DW560" i="28" s="1"/>
  <c r="FS560" i="28" s="1"/>
  <c r="BO557" i="28"/>
  <c r="CA557" i="28" s="1"/>
  <c r="CQ556" i="28"/>
  <c r="EK528" i="28"/>
  <c r="EM498" i="28"/>
  <c r="BS496" i="28"/>
  <c r="CE496" i="28" s="1"/>
  <c r="BT488" i="28"/>
  <c r="CF488" i="28" s="1"/>
  <c r="EN488" i="28"/>
  <c r="CE460" i="28"/>
  <c r="ER457" i="28"/>
  <c r="BX457" i="28"/>
  <c r="CJ457" i="28" s="1"/>
  <c r="EF457" i="28" s="1"/>
  <c r="GB457" i="28" s="1"/>
  <c r="BS440" i="28"/>
  <c r="EM440" i="28" s="1"/>
  <c r="CM393" i="28"/>
  <c r="CY393" i="28"/>
  <c r="EU393" i="28" s="1"/>
  <c r="DK393" i="28"/>
  <c r="FG393" i="28" s="1"/>
  <c r="DW393" i="28"/>
  <c r="FS393" i="28" s="1"/>
  <c r="ER355" i="28"/>
  <c r="BX355" i="28"/>
  <c r="CJ355" i="28" s="1"/>
  <c r="BW257" i="28"/>
  <c r="CI257" i="28" s="1"/>
  <c r="EQ257" i="28"/>
  <c r="O50" i="22"/>
  <c r="E52" i="22"/>
  <c r="EJ586" i="28"/>
  <c r="EF496" i="28"/>
  <c r="GB496" i="28" s="1"/>
  <c r="BX485" i="28"/>
  <c r="CJ485" i="28" s="1"/>
  <c r="CV485" i="28" s="1"/>
  <c r="ER485" i="28"/>
  <c r="DU297" i="28"/>
  <c r="FQ297" i="28" s="1"/>
  <c r="EG297" i="28"/>
  <c r="GC297" i="28" s="1"/>
  <c r="BT217" i="28"/>
  <c r="CF217" i="28" s="1"/>
  <c r="DC191" i="28"/>
  <c r="DO191" i="28"/>
  <c r="FK191" i="28" s="1"/>
  <c r="EA191" i="28"/>
  <c r="FW191" i="28" s="1"/>
  <c r="G10" i="11"/>
  <c r="F46" i="22"/>
  <c r="EO604" i="28"/>
  <c r="BQ602" i="28"/>
  <c r="BO582" i="28"/>
  <c r="CA582" i="28" s="1"/>
  <c r="BN576" i="28"/>
  <c r="CV574" i="28"/>
  <c r="BP570" i="28"/>
  <c r="EJ570" i="28" s="1"/>
  <c r="EN568" i="28"/>
  <c r="BW534" i="28"/>
  <c r="EQ534" i="28" s="1"/>
  <c r="BP527" i="28"/>
  <c r="CB527" i="28" s="1"/>
  <c r="BY519" i="28"/>
  <c r="BQ514" i="28"/>
  <c r="CC514" i="28" s="1"/>
  <c r="BW470" i="28"/>
  <c r="BP449" i="28"/>
  <c r="EE418" i="28"/>
  <c r="GA418" i="28" s="1"/>
  <c r="BX412" i="28"/>
  <c r="CJ412" i="28" s="1"/>
  <c r="CV412" i="28" s="1"/>
  <c r="ER412" i="28"/>
  <c r="DJ411" i="28"/>
  <c r="FF411" i="28" s="1"/>
  <c r="CX411" i="28"/>
  <c r="ET411" i="28" s="1"/>
  <c r="EH386" i="28"/>
  <c r="BZ386" i="28"/>
  <c r="DV386" i="28" s="1"/>
  <c r="FR386" i="28" s="1"/>
  <c r="EB357" i="28"/>
  <c r="FX357" i="28" s="1"/>
  <c r="E46" i="22"/>
  <c r="BW621" i="28"/>
  <c r="EQ621" i="28" s="1"/>
  <c r="BP611" i="28"/>
  <c r="CB611" i="28" s="1"/>
  <c r="CN611" i="28" s="1"/>
  <c r="EK609" i="28"/>
  <c r="BN607" i="28"/>
  <c r="BZ607" i="28" s="1"/>
  <c r="CL607" i="28" s="1"/>
  <c r="EI604" i="28"/>
  <c r="BW594" i="28"/>
  <c r="CI594" i="28" s="1"/>
  <c r="ER575" i="28"/>
  <c r="CD574" i="28"/>
  <c r="DN574" i="28" s="1"/>
  <c r="FJ574" i="28" s="1"/>
  <c r="BU540" i="28"/>
  <c r="CG540" i="28" s="1"/>
  <c r="DE540" i="28" s="1"/>
  <c r="FA540" i="28" s="1"/>
  <c r="BW536" i="28"/>
  <c r="CI536" i="28" s="1"/>
  <c r="BV534" i="28"/>
  <c r="CH534" i="28" s="1"/>
  <c r="CT534" i="28" s="1"/>
  <c r="EQ525" i="28"/>
  <c r="EN513" i="28"/>
  <c r="BV509" i="28"/>
  <c r="CH509" i="28" s="1"/>
  <c r="CT509" i="28" s="1"/>
  <c r="EI476" i="28"/>
  <c r="BO476" i="28"/>
  <c r="CA476" i="28" s="1"/>
  <c r="EH425" i="28"/>
  <c r="CN246" i="28"/>
  <c r="DL246" i="28"/>
  <c r="FH246" i="28" s="1"/>
  <c r="G25" i="11"/>
  <c r="B25" i="11" s="1"/>
  <c r="G32" i="11"/>
  <c r="C39" i="21"/>
  <c r="DN611" i="28"/>
  <c r="FJ611" i="28" s="1"/>
  <c r="EO606" i="28"/>
  <c r="CT576" i="28"/>
  <c r="BX568" i="28"/>
  <c r="CJ568" i="28" s="1"/>
  <c r="BO565" i="28"/>
  <c r="CA565" i="28" s="1"/>
  <c r="BV557" i="28"/>
  <c r="CH557" i="28" s="1"/>
  <c r="BN532" i="28"/>
  <c r="CL525" i="28"/>
  <c r="EK510" i="28"/>
  <c r="BV497" i="28"/>
  <c r="EH492" i="28"/>
  <c r="EL477" i="28"/>
  <c r="BR477" i="28"/>
  <c r="CD477" i="28" s="1"/>
  <c r="BN476" i="28"/>
  <c r="BZ476" i="28" s="1"/>
  <c r="CV423" i="28"/>
  <c r="ES411" i="28"/>
  <c r="CK411" i="28"/>
  <c r="CW411" i="28" s="1"/>
  <c r="EM210" i="28"/>
  <c r="CE210" i="28"/>
  <c r="G50" i="11"/>
  <c r="EM562" i="28"/>
  <c r="BN545" i="28"/>
  <c r="EH545" i="28" s="1"/>
  <c r="BT535" i="28"/>
  <c r="DY527" i="28"/>
  <c r="FU527" i="28" s="1"/>
  <c r="EK526" i="28"/>
  <c r="BY514" i="28"/>
  <c r="CK514" i="28" s="1"/>
  <c r="CV496" i="28"/>
  <c r="BQ415" i="28"/>
  <c r="CC415" i="28" s="1"/>
  <c r="ER287" i="28"/>
  <c r="BX287" i="28"/>
  <c r="CJ287" i="28" s="1"/>
  <c r="CA278" i="28"/>
  <c r="CY278" i="28" s="1"/>
  <c r="EU278" i="28" s="1"/>
  <c r="EI278" i="28"/>
  <c r="G39" i="11"/>
  <c r="B39" i="11" s="1"/>
  <c r="K24" i="20"/>
  <c r="C294" i="20" s="1"/>
  <c r="C295" i="20" s="1"/>
  <c r="BV623" i="28"/>
  <c r="CH623" i="28" s="1"/>
  <c r="BT621" i="28"/>
  <c r="BP619" i="28"/>
  <c r="EJ619" i="28" s="1"/>
  <c r="EK610" i="28"/>
  <c r="DH606" i="28"/>
  <c r="FD606" i="28" s="1"/>
  <c r="BY605" i="28"/>
  <c r="CN602" i="28"/>
  <c r="BX600" i="28"/>
  <c r="BO597" i="28"/>
  <c r="CA597" i="28" s="1"/>
  <c r="DK597" i="28" s="1"/>
  <c r="FG597" i="28" s="1"/>
  <c r="BW595" i="28"/>
  <c r="CI595" i="28" s="1"/>
  <c r="BQ591" i="28"/>
  <c r="CC591" i="28" s="1"/>
  <c r="BN590" i="28"/>
  <c r="BZ590" i="28" s="1"/>
  <c r="BN579" i="28"/>
  <c r="EH579" i="28" s="1"/>
  <c r="BO577" i="28"/>
  <c r="CA577" i="28" s="1"/>
  <c r="DK577" i="28" s="1"/>
  <c r="FG577" i="28" s="1"/>
  <c r="BY575" i="28"/>
  <c r="CK575" i="28" s="1"/>
  <c r="BS573" i="28"/>
  <c r="BY569" i="28"/>
  <c r="CK569" i="28" s="1"/>
  <c r="BR561" i="28"/>
  <c r="CD561" i="28" s="1"/>
  <c r="BT542" i="28"/>
  <c r="EN542" i="28" s="1"/>
  <c r="CB525" i="28"/>
  <c r="CZ525" i="28" s="1"/>
  <c r="EV525" i="28" s="1"/>
  <c r="EH524" i="28"/>
  <c r="BT511" i="28"/>
  <c r="CF511" i="28" s="1"/>
  <c r="BP500" i="28"/>
  <c r="EJ500" i="28" s="1"/>
  <c r="EB493" i="28"/>
  <c r="FX493" i="28" s="1"/>
  <c r="BU447" i="28"/>
  <c r="CG447" i="28" s="1"/>
  <c r="BT442" i="28"/>
  <c r="BY435" i="28"/>
  <c r="BR422" i="28"/>
  <c r="CD422" i="28" s="1"/>
  <c r="BP492" i="28"/>
  <c r="BT478" i="28"/>
  <c r="CF478" i="28" s="1"/>
  <c r="BT476" i="28"/>
  <c r="BS474" i="28"/>
  <c r="BQ470" i="28"/>
  <c r="CC470" i="28" s="1"/>
  <c r="BQ467" i="28"/>
  <c r="CC467" i="28" s="1"/>
  <c r="BT464" i="28"/>
  <c r="CF464" i="28" s="1"/>
  <c r="DP464" i="28" s="1"/>
  <c r="FL464" i="28" s="1"/>
  <c r="BS463" i="28"/>
  <c r="CE463" i="28" s="1"/>
  <c r="CQ463" i="28" s="1"/>
  <c r="BT456" i="28"/>
  <c r="BU442" i="28"/>
  <c r="BR432" i="28"/>
  <c r="CD432" i="28" s="1"/>
  <c r="BY429" i="28"/>
  <c r="BN428" i="28"/>
  <c r="BZ428" i="28" s="1"/>
  <c r="CL428" i="28" s="1"/>
  <c r="DZ425" i="28"/>
  <c r="FV425" i="28" s="1"/>
  <c r="BR423" i="28"/>
  <c r="CD423" i="28" s="1"/>
  <c r="CP423" i="28" s="1"/>
  <c r="BY421" i="28"/>
  <c r="BP411" i="28"/>
  <c r="CB411" i="28" s="1"/>
  <c r="BY408" i="28"/>
  <c r="BW402" i="28"/>
  <c r="BQ392" i="28"/>
  <c r="CC392" i="28" s="1"/>
  <c r="BW389" i="28"/>
  <c r="CI389" i="28" s="1"/>
  <c r="DS389" i="28" s="1"/>
  <c r="FO389" i="28" s="1"/>
  <c r="BO386" i="28"/>
  <c r="BR355" i="28"/>
  <c r="CD355" i="28" s="1"/>
  <c r="BO346" i="28"/>
  <c r="CA346" i="28" s="1"/>
  <c r="EH344" i="28"/>
  <c r="BR322" i="28"/>
  <c r="CD322" i="28" s="1"/>
  <c r="BV298" i="28"/>
  <c r="BW295" i="28"/>
  <c r="EQ295" i="28" s="1"/>
  <c r="DZ266" i="28"/>
  <c r="FV266" i="28" s="1"/>
  <c r="EQ260" i="28"/>
  <c r="BX230" i="28"/>
  <c r="CJ230" i="28" s="1"/>
  <c r="DH230" i="28" s="1"/>
  <c r="FD230" i="28" s="1"/>
  <c r="BY226" i="28"/>
  <c r="CK226" i="28" s="1"/>
  <c r="BP222" i="28"/>
  <c r="BN221" i="28"/>
  <c r="BZ221" i="28" s="1"/>
  <c r="BO207" i="28"/>
  <c r="CA207" i="28" s="1"/>
  <c r="DK207" i="28" s="1"/>
  <c r="FG207" i="28" s="1"/>
  <c r="BQ178" i="28"/>
  <c r="CC178" i="28" s="1"/>
  <c r="EK178" i="28"/>
  <c r="BR167" i="28"/>
  <c r="CD167" i="28" s="1"/>
  <c r="DB167" i="28" s="1"/>
  <c r="EX167" i="28" s="1"/>
  <c r="EL167" i="28"/>
  <c r="BV402" i="28"/>
  <c r="BP381" i="28"/>
  <c r="CB381" i="28" s="1"/>
  <c r="DL381" i="28" s="1"/>
  <c r="FH381" i="28" s="1"/>
  <c r="BP376" i="28"/>
  <c r="BU332" i="28"/>
  <c r="CG332" i="28" s="1"/>
  <c r="CS332" i="28" s="1"/>
  <c r="BU327" i="28"/>
  <c r="CG327" i="28" s="1"/>
  <c r="BY316" i="28"/>
  <c r="BT306" i="28"/>
  <c r="DH266" i="28"/>
  <c r="FD266" i="28" s="1"/>
  <c r="BT241" i="28"/>
  <c r="CF241" i="28" s="1"/>
  <c r="DP241" i="28" s="1"/>
  <c r="FL241" i="28" s="1"/>
  <c r="ER238" i="28"/>
  <c r="BR217" i="28"/>
  <c r="CD217" i="28" s="1"/>
  <c r="EL217" i="28"/>
  <c r="BR208" i="28"/>
  <c r="CD208" i="28" s="1"/>
  <c r="EL208" i="28"/>
  <c r="BR172" i="28"/>
  <c r="CD172" i="28" s="1"/>
  <c r="CP172" i="28" s="1"/>
  <c r="EL172" i="28"/>
  <c r="DB88" i="28"/>
  <c r="EX88" i="28" s="1"/>
  <c r="DN88" i="28"/>
  <c r="FJ88" i="28" s="1"/>
  <c r="BX418" i="28"/>
  <c r="CJ418" i="28" s="1"/>
  <c r="EF418" i="28" s="1"/>
  <c r="GB418" i="28" s="1"/>
  <c r="ER382" i="28"/>
  <c r="EN353" i="28"/>
  <c r="CV266" i="28"/>
  <c r="EI259" i="28"/>
  <c r="EH183" i="28"/>
  <c r="DI11" i="28"/>
  <c r="FE11" i="28" s="1"/>
  <c r="CW11" i="28"/>
  <c r="ER231" i="28"/>
  <c r="BO217" i="28"/>
  <c r="CA217" i="28" s="1"/>
  <c r="CY217" i="28" s="1"/>
  <c r="EU217" i="28" s="1"/>
  <c r="EI217" i="28"/>
  <c r="CG184" i="28"/>
  <c r="EC184" i="28" s="1"/>
  <c r="FY184" i="28" s="1"/>
  <c r="DO153" i="28"/>
  <c r="FK153" i="28" s="1"/>
  <c r="CQ153" i="28"/>
  <c r="DC153" i="28"/>
  <c r="EY153" i="28" s="1"/>
  <c r="EA153" i="28"/>
  <c r="FW153" i="28" s="1"/>
  <c r="BO145" i="28"/>
  <c r="CA145" i="28" s="1"/>
  <c r="EI145" i="28"/>
  <c r="BX467" i="28"/>
  <c r="BP442" i="28"/>
  <c r="BQ424" i="28"/>
  <c r="CC424" i="28" s="1"/>
  <c r="BS419" i="28"/>
  <c r="CE419" i="28" s="1"/>
  <c r="DO419" i="28" s="1"/>
  <c r="FK419" i="28" s="1"/>
  <c r="BU417" i="28"/>
  <c r="CG417" i="28" s="1"/>
  <c r="EQ409" i="28"/>
  <c r="BN406" i="28"/>
  <c r="BS403" i="28"/>
  <c r="BT395" i="28"/>
  <c r="EN395" i="28" s="1"/>
  <c r="BX392" i="28"/>
  <c r="ER392" i="28" s="1"/>
  <c r="BT369" i="28"/>
  <c r="CF369" i="28" s="1"/>
  <c r="BN367" i="28"/>
  <c r="EH367" i="28" s="1"/>
  <c r="BX362" i="28"/>
  <c r="CJ362" i="28" s="1"/>
  <c r="DH362" i="28" s="1"/>
  <c r="FD362" i="28" s="1"/>
  <c r="BR357" i="28"/>
  <c r="CX343" i="28"/>
  <c r="ET343" i="28" s="1"/>
  <c r="BV331" i="28"/>
  <c r="BV329" i="28"/>
  <c r="BY317" i="28"/>
  <c r="BN312" i="28"/>
  <c r="BP306" i="28"/>
  <c r="BS299" i="28"/>
  <c r="CE299" i="28" s="1"/>
  <c r="BY272" i="28"/>
  <c r="CK272" i="28" s="1"/>
  <c r="BX270" i="28"/>
  <c r="CJ270" i="28" s="1"/>
  <c r="BV258" i="28"/>
  <c r="CH258" i="28" s="1"/>
  <c r="DR258" i="28" s="1"/>
  <c r="FN258" i="28" s="1"/>
  <c r="EN257" i="28"/>
  <c r="BT257" i="28"/>
  <c r="CF257" i="28" s="1"/>
  <c r="BN256" i="28"/>
  <c r="BZ256" i="28" s="1"/>
  <c r="EN252" i="28"/>
  <c r="BQ246" i="28"/>
  <c r="CC246" i="28" s="1"/>
  <c r="BY238" i="28"/>
  <c r="BR219" i="28"/>
  <c r="CD219" i="28" s="1"/>
  <c r="EH208" i="28"/>
  <c r="BQ205" i="28"/>
  <c r="EM119" i="28"/>
  <c r="CN97" i="28"/>
  <c r="DX97" i="28"/>
  <c r="FT97" i="28" s="1"/>
  <c r="ES386" i="28"/>
  <c r="EL252" i="28"/>
  <c r="BO222" i="28"/>
  <c r="CA222" i="28" s="1"/>
  <c r="EO211" i="28"/>
  <c r="BU211" i="28"/>
  <c r="CG211" i="28" s="1"/>
  <c r="CS211" i="28" s="1"/>
  <c r="EH204" i="28"/>
  <c r="BZ204" i="28"/>
  <c r="EH179" i="28"/>
  <c r="BN179" i="28"/>
  <c r="BZ179" i="28" s="1"/>
  <c r="BR174" i="28"/>
  <c r="CD174" i="28" s="1"/>
  <c r="DZ174" i="28" s="1"/>
  <c r="FV174" i="28" s="1"/>
  <c r="EL174" i="28"/>
  <c r="ER44" i="28"/>
  <c r="BX44" i="28"/>
  <c r="CJ44" i="28" s="1"/>
  <c r="EI251" i="28"/>
  <c r="BS220" i="28"/>
  <c r="CE220" i="28" s="1"/>
  <c r="BQ180" i="28"/>
  <c r="CC180" i="28" s="1"/>
  <c r="EK180" i="28"/>
  <c r="DI100" i="28"/>
  <c r="FE100" i="28" s="1"/>
  <c r="DU100" i="28"/>
  <c r="FQ100" i="28" s="1"/>
  <c r="BT460" i="28"/>
  <c r="BY454" i="28"/>
  <c r="BQ446" i="28"/>
  <c r="CC446" i="28" s="1"/>
  <c r="DA446" i="28" s="1"/>
  <c r="EW446" i="28" s="1"/>
  <c r="EI422" i="28"/>
  <c r="BP403" i="28"/>
  <c r="CB403" i="28" s="1"/>
  <c r="BP397" i="28"/>
  <c r="EI389" i="28"/>
  <c r="BU362" i="28"/>
  <c r="CG362" i="28" s="1"/>
  <c r="ER348" i="28"/>
  <c r="EL342" i="28"/>
  <c r="BV317" i="28"/>
  <c r="CH317" i="28" s="1"/>
  <c r="CT317" i="28" s="1"/>
  <c r="EO311" i="28"/>
  <c r="BS258" i="28"/>
  <c r="BU255" i="28"/>
  <c r="CG255" i="28" s="1"/>
  <c r="EO255" i="28"/>
  <c r="EH252" i="28"/>
  <c r="EF251" i="28"/>
  <c r="GB251" i="28" s="1"/>
  <c r="EK249" i="28"/>
  <c r="EH246" i="28"/>
  <c r="BQ226" i="28"/>
  <c r="EK226" i="28" s="1"/>
  <c r="BS499" i="28"/>
  <c r="BY488" i="28"/>
  <c r="ES488" i="28" s="1"/>
  <c r="BT486" i="28"/>
  <c r="BT470" i="28"/>
  <c r="BT467" i="28"/>
  <c r="EN467" i="28" s="1"/>
  <c r="BV465" i="28"/>
  <c r="CH465" i="28" s="1"/>
  <c r="BS437" i="28"/>
  <c r="EM437" i="28" s="1"/>
  <c r="BP420" i="28"/>
  <c r="EL416" i="28"/>
  <c r="BY410" i="28"/>
  <c r="CK410" i="28" s="1"/>
  <c r="BV406" i="28"/>
  <c r="CH406" i="28" s="1"/>
  <c r="DF406" i="28" s="1"/>
  <c r="FB406" i="28" s="1"/>
  <c r="EL400" i="28"/>
  <c r="BS400" i="28"/>
  <c r="CE400" i="28" s="1"/>
  <c r="BP395" i="28"/>
  <c r="CB395" i="28" s="1"/>
  <c r="EH389" i="28"/>
  <c r="BW387" i="28"/>
  <c r="BU384" i="28"/>
  <c r="CG384" i="28" s="1"/>
  <c r="DQ384" i="28" s="1"/>
  <c r="FM384" i="28" s="1"/>
  <c r="BV367" i="28"/>
  <c r="CH367" i="28" s="1"/>
  <c r="BR365" i="28"/>
  <c r="CD365" i="28" s="1"/>
  <c r="BY360" i="28"/>
  <c r="BX356" i="28"/>
  <c r="ER356" i="28" s="1"/>
  <c r="EQ351" i="28"/>
  <c r="BV344" i="28"/>
  <c r="DM341" i="28"/>
  <c r="FI341" i="28" s="1"/>
  <c r="BT339" i="28"/>
  <c r="CF339" i="28" s="1"/>
  <c r="CR339" i="28" s="1"/>
  <c r="BT327" i="28"/>
  <c r="CF327" i="28" s="1"/>
  <c r="CR327" i="28" s="1"/>
  <c r="BU317" i="28"/>
  <c r="EL311" i="28"/>
  <c r="BU307" i="28"/>
  <c r="EL303" i="28"/>
  <c r="EL297" i="28"/>
  <c r="BQ287" i="28"/>
  <c r="EK287" i="28" s="1"/>
  <c r="BW284" i="28"/>
  <c r="BX275" i="28"/>
  <c r="CJ275" i="28" s="1"/>
  <c r="CV275" i="28" s="1"/>
  <c r="BU272" i="28"/>
  <c r="BX254" i="28"/>
  <c r="CJ254" i="28" s="1"/>
  <c r="ER254" i="28"/>
  <c r="EL248" i="28"/>
  <c r="BU244" i="28"/>
  <c r="CG244" i="28" s="1"/>
  <c r="BQ243" i="28"/>
  <c r="EK243" i="28" s="1"/>
  <c r="EM231" i="28"/>
  <c r="BU221" i="28"/>
  <c r="CG221" i="28" s="1"/>
  <c r="EO221" i="28"/>
  <c r="DE44" i="28"/>
  <c r="FA44" i="28" s="1"/>
  <c r="CS44" i="28"/>
  <c r="DQ44" i="28"/>
  <c r="FM44" i="28" s="1"/>
  <c r="BP493" i="28"/>
  <c r="BS482" i="28"/>
  <c r="CE482" i="28" s="1"/>
  <c r="DO482" i="28" s="1"/>
  <c r="FK482" i="28" s="1"/>
  <c r="BP472" i="28"/>
  <c r="BW454" i="28"/>
  <c r="CI454" i="28" s="1"/>
  <c r="BR438" i="28"/>
  <c r="CD438" i="28" s="1"/>
  <c r="EF416" i="28"/>
  <c r="GB416" i="28" s="1"/>
  <c r="BN403" i="28"/>
  <c r="BZ403" i="28" s="1"/>
  <c r="BN397" i="28"/>
  <c r="ER393" i="28"/>
  <c r="BW393" i="28"/>
  <c r="BW378" i="28"/>
  <c r="CI378" i="28" s="1"/>
  <c r="BP372" i="28"/>
  <c r="CB372" i="28" s="1"/>
  <c r="DX372" i="28" s="1"/>
  <c r="FT372" i="28" s="1"/>
  <c r="BS362" i="28"/>
  <c r="CE362" i="28" s="1"/>
  <c r="BY357" i="28"/>
  <c r="CK357" i="28" s="1"/>
  <c r="BU352" i="28"/>
  <c r="CG352" i="28" s="1"/>
  <c r="EO351" i="28"/>
  <c r="BT350" i="28"/>
  <c r="CF350" i="28" s="1"/>
  <c r="DD350" i="28" s="1"/>
  <c r="EZ350" i="28" s="1"/>
  <c r="EN349" i="28"/>
  <c r="DA341" i="28"/>
  <c r="EW341" i="28" s="1"/>
  <c r="BQ331" i="28"/>
  <c r="BS327" i="28"/>
  <c r="CE327" i="28" s="1"/>
  <c r="BT326" i="28"/>
  <c r="BX321" i="28"/>
  <c r="BT307" i="28"/>
  <c r="CF307" i="28" s="1"/>
  <c r="DH302" i="28"/>
  <c r="FD302" i="28" s="1"/>
  <c r="ER299" i="28"/>
  <c r="EI297" i="28"/>
  <c r="EL294" i="28"/>
  <c r="BU291" i="28"/>
  <c r="CG291" i="28" s="1"/>
  <c r="BP286" i="28"/>
  <c r="CB286" i="28" s="1"/>
  <c r="EK273" i="28"/>
  <c r="BS270" i="28"/>
  <c r="CE270" i="28" s="1"/>
  <c r="CQ270" i="28" s="1"/>
  <c r="BU265" i="28"/>
  <c r="CG265" i="28" s="1"/>
  <c r="EC265" i="28" s="1"/>
  <c r="FY265" i="28" s="1"/>
  <c r="ER264" i="28"/>
  <c r="BV259" i="28"/>
  <c r="DQ258" i="28"/>
  <c r="FM258" i="28" s="1"/>
  <c r="BU256" i="28"/>
  <c r="CG256" i="28" s="1"/>
  <c r="DE256" i="28" s="1"/>
  <c r="FA256" i="28" s="1"/>
  <c r="EO256" i="28"/>
  <c r="ER250" i="28"/>
  <c r="EI248" i="28"/>
  <c r="EO192" i="28"/>
  <c r="BU192" i="28"/>
  <c r="CG192" i="28" s="1"/>
  <c r="EH180" i="28"/>
  <c r="BN180" i="28"/>
  <c r="BZ180" i="28" s="1"/>
  <c r="CX180" i="28" s="1"/>
  <c r="ET180" i="28" s="1"/>
  <c r="BU155" i="28"/>
  <c r="CG155" i="28" s="1"/>
  <c r="EO155" i="28"/>
  <c r="BQ400" i="28"/>
  <c r="ER339" i="28"/>
  <c r="EI303" i="28"/>
  <c r="CV302" i="28"/>
  <c r="BN302" i="28"/>
  <c r="BZ302" i="28" s="1"/>
  <c r="BQ294" i="28"/>
  <c r="EK294" i="28" s="1"/>
  <c r="BY280" i="28"/>
  <c r="CK280" i="28" s="1"/>
  <c r="DU280" i="28" s="1"/>
  <c r="FQ280" i="28" s="1"/>
  <c r="BS272" i="28"/>
  <c r="EM272" i="28" s="1"/>
  <c r="EO264" i="28"/>
  <c r="EH257" i="28"/>
  <c r="BN257" i="28"/>
  <c r="BZ257" i="28" s="1"/>
  <c r="DY249" i="28"/>
  <c r="FU249" i="28" s="1"/>
  <c r="DW248" i="28"/>
  <c r="FS248" i="28" s="1"/>
  <c r="BN242" i="28"/>
  <c r="BX229" i="28"/>
  <c r="CJ229" i="28" s="1"/>
  <c r="BU222" i="28"/>
  <c r="CG222" i="28" s="1"/>
  <c r="DE222" i="28" s="1"/>
  <c r="FA222" i="28" s="1"/>
  <c r="EO222" i="28"/>
  <c r="EM221" i="28"/>
  <c r="CE221" i="28"/>
  <c r="BX219" i="28"/>
  <c r="CJ219" i="28" s="1"/>
  <c r="DX211" i="28"/>
  <c r="FT211" i="28" s="1"/>
  <c r="DL211" i="28"/>
  <c r="FH211" i="28" s="1"/>
  <c r="BX149" i="28"/>
  <c r="CJ149" i="28" s="1"/>
  <c r="ER149" i="28"/>
  <c r="BR7" i="28"/>
  <c r="CD7" i="28" s="1"/>
  <c r="DZ7" i="28" s="1"/>
  <c r="FV7" i="28" s="1"/>
  <c r="EL7" i="28"/>
  <c r="BX472" i="28"/>
  <c r="CJ472" i="28" s="1"/>
  <c r="CV472" i="28" s="1"/>
  <c r="DK446" i="28"/>
  <c r="FG446" i="28" s="1"/>
  <c r="BY442" i="28"/>
  <c r="CK442" i="28" s="1"/>
  <c r="CV416" i="28"/>
  <c r="BY401" i="28"/>
  <c r="EI397" i="28"/>
  <c r="BU395" i="28"/>
  <c r="CG395" i="28" s="1"/>
  <c r="BO394" i="28"/>
  <c r="CA394" i="28" s="1"/>
  <c r="DK394" i="28" s="1"/>
  <c r="FG394" i="28" s="1"/>
  <c r="BX389" i="28"/>
  <c r="CJ389" i="28" s="1"/>
  <c r="EF389" i="28" s="1"/>
  <c r="GB389" i="28" s="1"/>
  <c r="BX388" i="28"/>
  <c r="BU381" i="28"/>
  <c r="CG381" i="28" s="1"/>
  <c r="BQ350" i="28"/>
  <c r="CC350" i="28" s="1"/>
  <c r="DA350" i="28" s="1"/>
  <c r="EW350" i="28" s="1"/>
  <c r="EO339" i="28"/>
  <c r="BV334" i="28"/>
  <c r="BY305" i="28"/>
  <c r="CS302" i="28"/>
  <c r="DN299" i="28"/>
  <c r="FJ299" i="28" s="1"/>
  <c r="DQ294" i="28"/>
  <c r="FM294" i="28" s="1"/>
  <c r="BP294" i="28"/>
  <c r="CB294" i="28" s="1"/>
  <c r="BV289" i="28"/>
  <c r="CH289" i="28" s="1"/>
  <c r="CT289" i="28" s="1"/>
  <c r="BN287" i="28"/>
  <c r="BZ287" i="28" s="1"/>
  <c r="BX280" i="28"/>
  <c r="BS276" i="28"/>
  <c r="CE276" i="28" s="1"/>
  <c r="BQ274" i="28"/>
  <c r="CC274" i="28" s="1"/>
  <c r="DY274" i="28" s="1"/>
  <c r="FU274" i="28" s="1"/>
  <c r="BQ265" i="28"/>
  <c r="CC265" i="28" s="1"/>
  <c r="DY265" i="28" s="1"/>
  <c r="FU265" i="28" s="1"/>
  <c r="BV245" i="28"/>
  <c r="BY244" i="28"/>
  <c r="CK244" i="28" s="1"/>
  <c r="BT223" i="28"/>
  <c r="CF223" i="28" s="1"/>
  <c r="BQ212" i="28"/>
  <c r="BO211" i="28"/>
  <c r="CA211" i="28" s="1"/>
  <c r="DW211" i="28" s="1"/>
  <c r="FS211" i="28" s="1"/>
  <c r="EI211" i="28"/>
  <c r="BX204" i="28"/>
  <c r="BN181" i="28"/>
  <c r="BZ181" i="28" s="1"/>
  <c r="EH181" i="28"/>
  <c r="EQ138" i="28"/>
  <c r="CI138" i="28"/>
  <c r="EE138" i="28" s="1"/>
  <c r="GA138" i="28" s="1"/>
  <c r="CO134" i="28"/>
  <c r="DA134" i="28"/>
  <c r="EW134" i="28" s="1"/>
  <c r="BP35" i="28"/>
  <c r="CB35" i="28" s="1"/>
  <c r="DX35" i="28" s="1"/>
  <c r="FT35" i="28" s="1"/>
  <c r="DY12" i="28"/>
  <c r="FU12" i="28" s="1"/>
  <c r="CO12" i="28"/>
  <c r="DA12" i="28"/>
  <c r="EW12" i="28" s="1"/>
  <c r="DM12" i="28"/>
  <c r="FI12" i="28" s="1"/>
  <c r="DA7" i="28"/>
  <c r="EW7" i="28" s="1"/>
  <c r="CO7" i="28"/>
  <c r="DM7" i="28"/>
  <c r="FI7" i="28" s="1"/>
  <c r="BV480" i="28"/>
  <c r="BW473" i="28"/>
  <c r="BP471" i="28"/>
  <c r="CB471" i="28" s="1"/>
  <c r="CN471" i="28" s="1"/>
  <c r="BO458" i="28"/>
  <c r="BT454" i="28"/>
  <c r="BS452" i="28"/>
  <c r="EM452" i="28" s="1"/>
  <c r="BY447" i="28"/>
  <c r="CK447" i="28" s="1"/>
  <c r="BX442" i="28"/>
  <c r="BW440" i="28"/>
  <c r="CI440" i="28" s="1"/>
  <c r="DG440" i="28" s="1"/>
  <c r="FC440" i="28" s="1"/>
  <c r="BW435" i="28"/>
  <c r="EQ435" i="28" s="1"/>
  <c r="BU407" i="28"/>
  <c r="CG407" i="28" s="1"/>
  <c r="DQ407" i="28" s="1"/>
  <c r="FM407" i="28" s="1"/>
  <c r="EL403" i="28"/>
  <c r="BX401" i="28"/>
  <c r="CJ401" i="28" s="1"/>
  <c r="EI393" i="28"/>
  <c r="BT385" i="28"/>
  <c r="CF385" i="28" s="1"/>
  <c r="BT381" i="28"/>
  <c r="EN381" i="28" s="1"/>
  <c r="BQ374" i="28"/>
  <c r="CC374" i="28" s="1"/>
  <c r="BX369" i="28"/>
  <c r="BR367" i="28"/>
  <c r="EN362" i="28"/>
  <c r="BY355" i="28"/>
  <c r="EJ354" i="28"/>
  <c r="BO350" i="28"/>
  <c r="CA350" i="28" s="1"/>
  <c r="BY346" i="28"/>
  <c r="CK346" i="28" s="1"/>
  <c r="BU334" i="28"/>
  <c r="BQ326" i="28"/>
  <c r="BV309" i="28"/>
  <c r="CP299" i="28"/>
  <c r="DK294" i="28"/>
  <c r="FG294" i="28" s="1"/>
  <c r="BR291" i="28"/>
  <c r="BV285" i="28"/>
  <c r="CH285" i="28" s="1"/>
  <c r="BT282" i="28"/>
  <c r="BU278" i="28"/>
  <c r="BR276" i="28"/>
  <c r="CD276" i="28" s="1"/>
  <c r="DB276" i="28" s="1"/>
  <c r="EX276" i="28" s="1"/>
  <c r="BY274" i="28"/>
  <c r="CK274" i="28" s="1"/>
  <c r="DI274" i="28" s="1"/>
  <c r="FE274" i="28" s="1"/>
  <c r="BN273" i="28"/>
  <c r="BZ273" i="28" s="1"/>
  <c r="CX273" i="28" s="1"/>
  <c r="ET273" i="28" s="1"/>
  <c r="BP270" i="28"/>
  <c r="BS259" i="28"/>
  <c r="CE259" i="28" s="1"/>
  <c r="BS234" i="28"/>
  <c r="CE234" i="28" s="1"/>
  <c r="EA234" i="28" s="1"/>
  <c r="FW234" i="28" s="1"/>
  <c r="BS233" i="28"/>
  <c r="CE233" i="28" s="1"/>
  <c r="BP232" i="28"/>
  <c r="CB232" i="28" s="1"/>
  <c r="DL232" i="28" s="1"/>
  <c r="FH232" i="28" s="1"/>
  <c r="BV229" i="28"/>
  <c r="BV219" i="28"/>
  <c r="BX214" i="28"/>
  <c r="CJ214" i="28" s="1"/>
  <c r="DH214" i="28" s="1"/>
  <c r="FD214" i="28" s="1"/>
  <c r="BO453" i="28"/>
  <c r="EI453" i="28" s="1"/>
  <c r="BQ433" i="28"/>
  <c r="BS430" i="28"/>
  <c r="BY426" i="28"/>
  <c r="CK426" i="28" s="1"/>
  <c r="BN400" i="28"/>
  <c r="EH365" i="28"/>
  <c r="EH362" i="28"/>
  <c r="BU341" i="28"/>
  <c r="CG341" i="28" s="1"/>
  <c r="BT334" i="28"/>
  <c r="BT321" i="28"/>
  <c r="CF321" i="28" s="1"/>
  <c r="DP321" i="28" s="1"/>
  <c r="FL321" i="28" s="1"/>
  <c r="BU285" i="28"/>
  <c r="BS282" i="28"/>
  <c r="CE282" i="28" s="1"/>
  <c r="BO270" i="28"/>
  <c r="CA270" i="28" s="1"/>
  <c r="EH264" i="28"/>
  <c r="CU258" i="28"/>
  <c r="DG258" i="28"/>
  <c r="FC258" i="28" s="1"/>
  <c r="DS258" i="28"/>
  <c r="FO258" i="28" s="1"/>
  <c r="EI255" i="28"/>
  <c r="BO255" i="28"/>
  <c r="CA255" i="28" s="1"/>
  <c r="CM255" i="28" s="1"/>
  <c r="EN202" i="28"/>
  <c r="BT202" i="28"/>
  <c r="CF202" i="28" s="1"/>
  <c r="DD202" i="28" s="1"/>
  <c r="EZ202" i="28" s="1"/>
  <c r="BX94" i="28"/>
  <c r="CJ94" i="28" s="1"/>
  <c r="ER94" i="28"/>
  <c r="DG86" i="28"/>
  <c r="FC86" i="28" s="1"/>
  <c r="CU86" i="28"/>
  <c r="BN459" i="28"/>
  <c r="BV444" i="28"/>
  <c r="BV441" i="28"/>
  <c r="BY438" i="28"/>
  <c r="CK438" i="28" s="1"/>
  <c r="DI438" i="28" s="1"/>
  <c r="FE438" i="28" s="1"/>
  <c r="BR430" i="28"/>
  <c r="BX426" i="28"/>
  <c r="BP425" i="28"/>
  <c r="CB425" i="28" s="1"/>
  <c r="CN425" i="28" s="1"/>
  <c r="EL406" i="28"/>
  <c r="BU388" i="28"/>
  <c r="BQ383" i="28"/>
  <c r="BT368" i="28"/>
  <c r="BV352" i="28"/>
  <c r="BV351" i="28"/>
  <c r="CH351" i="28" s="1"/>
  <c r="BY340" i="28"/>
  <c r="CK340" i="28" s="1"/>
  <c r="DI340" i="28" s="1"/>
  <c r="FE340" i="28" s="1"/>
  <c r="BY332" i="28"/>
  <c r="CK332" i="28" s="1"/>
  <c r="BW328" i="28"/>
  <c r="BN325" i="28"/>
  <c r="BW322" i="28"/>
  <c r="EQ322" i="28" s="1"/>
  <c r="BS318" i="28"/>
  <c r="BY315" i="28"/>
  <c r="BW314" i="28"/>
  <c r="CI314" i="28" s="1"/>
  <c r="DG314" i="28" s="1"/>
  <c r="FC314" i="28" s="1"/>
  <c r="BX310" i="28"/>
  <c r="BW298" i="28"/>
  <c r="BU280" i="28"/>
  <c r="BS278" i="28"/>
  <c r="CE278" i="28" s="1"/>
  <c r="EA278" i="28" s="1"/>
  <c r="FW278" i="28" s="1"/>
  <c r="BR277" i="28"/>
  <c r="CD277" i="28" s="1"/>
  <c r="DB277" i="28" s="1"/>
  <c r="EX277" i="28" s="1"/>
  <c r="BX273" i="28"/>
  <c r="ER273" i="28" s="1"/>
  <c r="BS263" i="28"/>
  <c r="BW249" i="28"/>
  <c r="BN232" i="28"/>
  <c r="BZ232" i="28" s="1"/>
  <c r="DJ232" i="28" s="1"/>
  <c r="FF232" i="28" s="1"/>
  <c r="BV214" i="28"/>
  <c r="CH214" i="28" s="1"/>
  <c r="BY201" i="28"/>
  <c r="CK201" i="28" s="1"/>
  <c r="DM86" i="28"/>
  <c r="FI86" i="28" s="1"/>
  <c r="DA86" i="28"/>
  <c r="EW86" i="28" s="1"/>
  <c r="CM44" i="28"/>
  <c r="CY44" i="28"/>
  <c r="EU44" i="28" s="1"/>
  <c r="BQ393" i="28"/>
  <c r="BS368" i="28"/>
  <c r="BT363" i="28"/>
  <c r="CF363" i="28" s="1"/>
  <c r="EB363" i="28" s="1"/>
  <c r="FX363" i="28" s="1"/>
  <c r="BR360" i="28"/>
  <c r="CD360" i="28" s="1"/>
  <c r="BN337" i="28"/>
  <c r="BV328" i="28"/>
  <c r="BN297" i="28"/>
  <c r="EH291" i="28"/>
  <c r="BO291" i="28"/>
  <c r="EI291" i="28" s="1"/>
  <c r="DQ289" i="28"/>
  <c r="FM289" i="28" s="1"/>
  <c r="BQ282" i="28"/>
  <c r="CC282" i="28" s="1"/>
  <c r="DM282" i="28" s="1"/>
  <c r="FI282" i="28" s="1"/>
  <c r="EQ270" i="28"/>
  <c r="EI256" i="28"/>
  <c r="BO256" i="28"/>
  <c r="CA256" i="28" s="1"/>
  <c r="BR206" i="28"/>
  <c r="CD206" i="28" s="1"/>
  <c r="BN124" i="28"/>
  <c r="BZ124" i="28" s="1"/>
  <c r="CX124" i="28" s="1"/>
  <c r="ET124" i="28" s="1"/>
  <c r="EH124" i="28"/>
  <c r="EK13" i="28"/>
  <c r="BQ13" i="28"/>
  <c r="CC13" i="28" s="1"/>
  <c r="CI319" i="28"/>
  <c r="EL156" i="28"/>
  <c r="BR156" i="28"/>
  <c r="CD156" i="28" s="1"/>
  <c r="DZ156" i="28" s="1"/>
  <c r="FV156" i="28" s="1"/>
  <c r="ES95" i="28"/>
  <c r="CK95" i="28"/>
  <c r="BO20" i="28"/>
  <c r="CA20" i="28" s="1"/>
  <c r="DJ19" i="28"/>
  <c r="FF19" i="28" s="1"/>
  <c r="CL19" i="28"/>
  <c r="CX19" i="28"/>
  <c r="ET19" i="28" s="1"/>
  <c r="BP488" i="28"/>
  <c r="BN457" i="28"/>
  <c r="BZ457" i="28" s="1"/>
  <c r="BO454" i="28"/>
  <c r="CA454" i="28" s="1"/>
  <c r="DW454" i="28" s="1"/>
  <c r="FS454" i="28" s="1"/>
  <c r="BX450" i="28"/>
  <c r="BT447" i="28"/>
  <c r="BS441" i="28"/>
  <c r="CE441" i="28" s="1"/>
  <c r="BV436" i="28"/>
  <c r="EP436" i="28" s="1"/>
  <c r="BO430" i="28"/>
  <c r="EI430" i="28" s="1"/>
  <c r="BY418" i="28"/>
  <c r="BO400" i="28"/>
  <c r="CA400" i="28" s="1"/>
  <c r="CY400" i="28" s="1"/>
  <c r="EU400" i="28" s="1"/>
  <c r="BY365" i="28"/>
  <c r="CK365" i="28" s="1"/>
  <c r="CW365" i="28" s="1"/>
  <c r="EH358" i="28"/>
  <c r="BO358" i="28"/>
  <c r="CA358" i="28" s="1"/>
  <c r="BS349" i="28"/>
  <c r="CY348" i="28"/>
  <c r="EU348" i="28" s="1"/>
  <c r="EN336" i="28"/>
  <c r="BT322" i="28"/>
  <c r="BP318" i="28"/>
  <c r="BQ309" i="28"/>
  <c r="BP289" i="28"/>
  <c r="EJ289" i="28" s="1"/>
  <c r="EL282" i="28"/>
  <c r="BU269" i="28"/>
  <c r="CG269" i="28" s="1"/>
  <c r="EO263" i="28"/>
  <c r="EK257" i="28"/>
  <c r="BP245" i="28"/>
  <c r="BV215" i="28"/>
  <c r="BT169" i="28"/>
  <c r="CF169" i="28" s="1"/>
  <c r="EB169" i="28" s="1"/>
  <c r="FX169" i="28" s="1"/>
  <c r="BP480" i="28"/>
  <c r="EJ480" i="28" s="1"/>
  <c r="BQ476" i="28"/>
  <c r="CC476" i="28" s="1"/>
  <c r="DM476" i="28" s="1"/>
  <c r="FI476" i="28" s="1"/>
  <c r="BQ475" i="28"/>
  <c r="CC475" i="28" s="1"/>
  <c r="DM475" i="28" s="1"/>
  <c r="FI475" i="28" s="1"/>
  <c r="BQ473" i="28"/>
  <c r="BY458" i="28"/>
  <c r="ES458" i="28" s="1"/>
  <c r="BU436" i="28"/>
  <c r="CG436" i="28" s="1"/>
  <c r="BR429" i="28"/>
  <c r="BV408" i="28"/>
  <c r="CH408" i="28" s="1"/>
  <c r="CT408" i="28" s="1"/>
  <c r="BT394" i="28"/>
  <c r="CF394" i="28" s="1"/>
  <c r="BR390" i="28"/>
  <c r="BW384" i="28"/>
  <c r="BP382" i="28"/>
  <c r="EJ382" i="28" s="1"/>
  <c r="BX379" i="28"/>
  <c r="BQ377" i="28"/>
  <c r="BW374" i="28"/>
  <c r="CI374" i="28" s="1"/>
  <c r="DG374" i="28" s="1"/>
  <c r="FC374" i="28" s="1"/>
  <c r="BS372" i="28"/>
  <c r="CE372" i="28" s="1"/>
  <c r="BO360" i="28"/>
  <c r="CA360" i="28" s="1"/>
  <c r="CR358" i="28"/>
  <c r="BN347" i="28"/>
  <c r="BZ347" i="28" s="1"/>
  <c r="BS346" i="28"/>
  <c r="CE346" i="28" s="1"/>
  <c r="DO346" i="28" s="1"/>
  <c r="FK346" i="28" s="1"/>
  <c r="BS324" i="28"/>
  <c r="CE324" i="28" s="1"/>
  <c r="DC324" i="28" s="1"/>
  <c r="EY324" i="28" s="1"/>
  <c r="BR319" i="28"/>
  <c r="CD319" i="28" s="1"/>
  <c r="DB319" i="28" s="1"/>
  <c r="EX319" i="28" s="1"/>
  <c r="ES318" i="28"/>
  <c r="BQ313" i="28"/>
  <c r="BP309" i="28"/>
  <c r="CB309" i="28" s="1"/>
  <c r="BX293" i="28"/>
  <c r="EI287" i="28"/>
  <c r="BP285" i="28"/>
  <c r="EI282" i="28"/>
  <c r="BX276" i="28"/>
  <c r="CJ276" i="28" s="1"/>
  <c r="CV276" i="28" s="1"/>
  <c r="BT272" i="28"/>
  <c r="CF272" i="28" s="1"/>
  <c r="BP252" i="28"/>
  <c r="BS249" i="28"/>
  <c r="CE249" i="28" s="1"/>
  <c r="CI58" i="28"/>
  <c r="ER19" i="28"/>
  <c r="CJ19" i="28"/>
  <c r="EF19" i="28" s="1"/>
  <c r="GB19" i="28" s="1"/>
  <c r="BO480" i="28"/>
  <c r="BO474" i="28"/>
  <c r="BP473" i="28"/>
  <c r="BY469" i="28"/>
  <c r="BX458" i="28"/>
  <c r="CJ458" i="28" s="1"/>
  <c r="BW449" i="28"/>
  <c r="CI449" i="28" s="1"/>
  <c r="CU449" i="28" s="1"/>
  <c r="BQ444" i="28"/>
  <c r="CC444" i="28" s="1"/>
  <c r="DY444" i="28" s="1"/>
  <c r="FU444" i="28" s="1"/>
  <c r="BP435" i="28"/>
  <c r="BR428" i="28"/>
  <c r="BU422" i="28"/>
  <c r="CG422" i="28" s="1"/>
  <c r="BP413" i="28"/>
  <c r="BV404" i="28"/>
  <c r="BS402" i="28"/>
  <c r="CE402" i="28" s="1"/>
  <c r="BQ396" i="28"/>
  <c r="BU391" i="28"/>
  <c r="EO391" i="28" s="1"/>
  <c r="BP377" i="28"/>
  <c r="BT370" i="28"/>
  <c r="EN370" i="28" s="1"/>
  <c r="EI336" i="28"/>
  <c r="BQ335" i="28"/>
  <c r="BT332" i="28"/>
  <c r="EN332" i="28" s="1"/>
  <c r="BS329" i="28"/>
  <c r="EM329" i="28" s="1"/>
  <c r="BR328" i="28"/>
  <c r="BR324" i="28"/>
  <c r="CD324" i="28" s="1"/>
  <c r="BN318" i="28"/>
  <c r="BV316" i="28"/>
  <c r="BV307" i="28"/>
  <c r="BS303" i="28"/>
  <c r="BW293" i="28"/>
  <c r="EQ293" i="28" s="1"/>
  <c r="BW290" i="28"/>
  <c r="CI290" i="28" s="1"/>
  <c r="DG290" i="28" s="1"/>
  <c r="FC290" i="28" s="1"/>
  <c r="BQ272" i="28"/>
  <c r="CC272" i="28" s="1"/>
  <c r="DY272" i="28" s="1"/>
  <c r="FU272" i="28" s="1"/>
  <c r="DZ263" i="28"/>
  <c r="FV263" i="28" s="1"/>
  <c r="BS261" i="28"/>
  <c r="CE261" i="28" s="1"/>
  <c r="BW227" i="28"/>
  <c r="BS211" i="28"/>
  <c r="CE211" i="28" s="1"/>
  <c r="BW207" i="28"/>
  <c r="CI207" i="28" s="1"/>
  <c r="BR197" i="28"/>
  <c r="CD197" i="28" s="1"/>
  <c r="BY178" i="28"/>
  <c r="CK178" i="28" s="1"/>
  <c r="EG178" i="28" s="1"/>
  <c r="GC178" i="28" s="1"/>
  <c r="ES178" i="28"/>
  <c r="BX171" i="28"/>
  <c r="CJ171" i="28" s="1"/>
  <c r="ER171" i="28"/>
  <c r="EM150" i="28"/>
  <c r="CE150" i="28"/>
  <c r="DO150" i="28" s="1"/>
  <c r="FK150" i="28" s="1"/>
  <c r="EH125" i="28"/>
  <c r="BN125" i="28"/>
  <c r="BZ125" i="28" s="1"/>
  <c r="CL125" i="28" s="1"/>
  <c r="ES297" i="28"/>
  <c r="BR269" i="28"/>
  <c r="CD269" i="28" s="1"/>
  <c r="DB269" i="28" s="1"/>
  <c r="EX269" i="28" s="1"/>
  <c r="DB263" i="28"/>
  <c r="EX263" i="28" s="1"/>
  <c r="EJ214" i="28"/>
  <c r="BO204" i="28"/>
  <c r="CA204" i="28" s="1"/>
  <c r="DK204" i="28" s="1"/>
  <c r="FG204" i="28" s="1"/>
  <c r="BR165" i="28"/>
  <c r="CD165" i="28" s="1"/>
  <c r="CP165" i="28" s="1"/>
  <c r="EL165" i="28"/>
  <c r="DQ88" i="28"/>
  <c r="FM88" i="28" s="1"/>
  <c r="DE88" i="28"/>
  <c r="FA88" i="28" s="1"/>
  <c r="BO401" i="28"/>
  <c r="CA401" i="28" s="1"/>
  <c r="CM401" i="28" s="1"/>
  <c r="BV400" i="28"/>
  <c r="CH400" i="28" s="1"/>
  <c r="CT400" i="28" s="1"/>
  <c r="BO396" i="28"/>
  <c r="CA396" i="28" s="1"/>
  <c r="BQ394" i="28"/>
  <c r="CC394" i="28" s="1"/>
  <c r="BW392" i="28"/>
  <c r="CI392" i="28" s="1"/>
  <c r="BN388" i="28"/>
  <c r="BZ388" i="28" s="1"/>
  <c r="CL388" i="28" s="1"/>
  <c r="BU365" i="28"/>
  <c r="BU364" i="28"/>
  <c r="CG364" i="28" s="1"/>
  <c r="EC364" i="28" s="1"/>
  <c r="FY364" i="28" s="1"/>
  <c r="BX337" i="28"/>
  <c r="CJ337" i="28" s="1"/>
  <c r="EF337" i="28" s="1"/>
  <c r="GB337" i="28" s="1"/>
  <c r="BR315" i="28"/>
  <c r="CD315" i="28" s="1"/>
  <c r="BN313" i="28"/>
  <c r="BZ313" i="28" s="1"/>
  <c r="CL313" i="28" s="1"/>
  <c r="BO304" i="28"/>
  <c r="CA304" i="28" s="1"/>
  <c r="EI300" i="28"/>
  <c r="ER284" i="28"/>
  <c r="BX283" i="28"/>
  <c r="CJ283" i="28" s="1"/>
  <c r="DQ168" i="28"/>
  <c r="FM168" i="28" s="1"/>
  <c r="CS168" i="28"/>
  <c r="CV159" i="28"/>
  <c r="DT159" i="28"/>
  <c r="FP159" i="28" s="1"/>
  <c r="EO74" i="28"/>
  <c r="BU74" i="28"/>
  <c r="CG74" i="28" s="1"/>
  <c r="CS74" i="28" s="1"/>
  <c r="BX474" i="28"/>
  <c r="ER474" i="28" s="1"/>
  <c r="BV469" i="28"/>
  <c r="CH469" i="28" s="1"/>
  <c r="DR469" i="28" s="1"/>
  <c r="FN469" i="28" s="1"/>
  <c r="BV453" i="28"/>
  <c r="BN441" i="28"/>
  <c r="BZ441" i="28" s="1"/>
  <c r="BQ422" i="28"/>
  <c r="CC422" i="28" s="1"/>
  <c r="EH411" i="28"/>
  <c r="BN401" i="28"/>
  <c r="BZ401" i="28" s="1"/>
  <c r="DV401" i="28" s="1"/>
  <c r="FR401" i="28" s="1"/>
  <c r="BQ399" i="28"/>
  <c r="CC399" i="28" s="1"/>
  <c r="BN396" i="28"/>
  <c r="BZ396" i="28" s="1"/>
  <c r="CX396" i="28" s="1"/>
  <c r="ET396" i="28" s="1"/>
  <c r="BV392" i="28"/>
  <c r="CH392" i="28" s="1"/>
  <c r="BR391" i="28"/>
  <c r="CD391" i="28" s="1"/>
  <c r="BT386" i="28"/>
  <c r="BV385" i="28"/>
  <c r="BT379" i="28"/>
  <c r="BQ360" i="28"/>
  <c r="CC360" i="28" s="1"/>
  <c r="BN335" i="28"/>
  <c r="BZ335" i="28" s="1"/>
  <c r="CX335" i="28" s="1"/>
  <c r="ET335" i="28" s="1"/>
  <c r="BQ332" i="28"/>
  <c r="CC332" i="28" s="1"/>
  <c r="BO324" i="28"/>
  <c r="CA324" i="28" s="1"/>
  <c r="BW320" i="28"/>
  <c r="BQ315" i="28"/>
  <c r="CC315" i="28" s="1"/>
  <c r="DA315" i="28" s="1"/>
  <c r="EW315" i="28" s="1"/>
  <c r="BX309" i="28"/>
  <c r="BN306" i="28"/>
  <c r="BZ306" i="28" s="1"/>
  <c r="BP303" i="28"/>
  <c r="BO298" i="28"/>
  <c r="CA298" i="28" s="1"/>
  <c r="DK298" i="28" s="1"/>
  <c r="FG298" i="28" s="1"/>
  <c r="EQ278" i="28"/>
  <c r="BO269" i="28"/>
  <c r="CA269" i="28" s="1"/>
  <c r="EL268" i="28"/>
  <c r="BV264" i="28"/>
  <c r="CH264" i="28" s="1"/>
  <c r="ED264" i="28" s="1"/>
  <c r="FZ264" i="28" s="1"/>
  <c r="BP261" i="28"/>
  <c r="CB261" i="28" s="1"/>
  <c r="DL261" i="28" s="1"/>
  <c r="FH261" i="28" s="1"/>
  <c r="BN241" i="28"/>
  <c r="EH241" i="28" s="1"/>
  <c r="CP226" i="28"/>
  <c r="DB226" i="28"/>
  <c r="EX226" i="28" s="1"/>
  <c r="BX217" i="28"/>
  <c r="CJ217" i="28" s="1"/>
  <c r="ER217" i="28"/>
  <c r="BU209" i="28"/>
  <c r="CG209" i="28" s="1"/>
  <c r="DQ209" i="28" s="1"/>
  <c r="FM209" i="28" s="1"/>
  <c r="BX208" i="28"/>
  <c r="CJ208" i="28" s="1"/>
  <c r="ER208" i="28"/>
  <c r="CY126" i="28"/>
  <c r="EU126" i="28" s="1"/>
  <c r="DK126" i="28"/>
  <c r="FG126" i="28" s="1"/>
  <c r="DW126" i="28"/>
  <c r="FS126" i="28" s="1"/>
  <c r="EH298" i="28"/>
  <c r="BO157" i="28"/>
  <c r="CA157" i="28" s="1"/>
  <c r="EI157" i="28"/>
  <c r="BW428" i="28"/>
  <c r="CI428" i="28" s="1"/>
  <c r="CU428" i="28" s="1"/>
  <c r="EK420" i="28"/>
  <c r="EI418" i="28"/>
  <c r="BQ357" i="28"/>
  <c r="CC357" i="28" s="1"/>
  <c r="CO357" i="28" s="1"/>
  <c r="BW355" i="28"/>
  <c r="CI355" i="28" s="1"/>
  <c r="DS355" i="28" s="1"/>
  <c r="FO355" i="28" s="1"/>
  <c r="BX345" i="28"/>
  <c r="CJ345" i="28" s="1"/>
  <c r="EF345" i="28" s="1"/>
  <c r="GB345" i="28" s="1"/>
  <c r="EK280" i="28"/>
  <c r="EM278" i="28"/>
  <c r="BT267" i="28"/>
  <c r="CF267" i="28" s="1"/>
  <c r="BW261" i="28"/>
  <c r="CI261" i="28" s="1"/>
  <c r="EE261" i="28" s="1"/>
  <c r="GA261" i="28" s="1"/>
  <c r="EL227" i="28"/>
  <c r="BR227" i="28"/>
  <c r="CD227" i="28" s="1"/>
  <c r="BT178" i="28"/>
  <c r="CF178" i="28" s="1"/>
  <c r="DD178" i="28" s="1"/>
  <c r="EZ178" i="28" s="1"/>
  <c r="EN178" i="28"/>
  <c r="BU159" i="28"/>
  <c r="CG159" i="28" s="1"/>
  <c r="EO159" i="28"/>
  <c r="DU33" i="28"/>
  <c r="FQ33" i="28" s="1"/>
  <c r="BV473" i="28"/>
  <c r="EQ454" i="28"/>
  <c r="BX447" i="28"/>
  <c r="ER447" i="28" s="1"/>
  <c r="BW444" i="28"/>
  <c r="EQ444" i="28" s="1"/>
  <c r="BN436" i="28"/>
  <c r="BZ436" i="28" s="1"/>
  <c r="CL436" i="28" s="1"/>
  <c r="EK427" i="28"/>
  <c r="EQ425" i="28"/>
  <c r="BR421" i="28"/>
  <c r="CD421" i="28" s="1"/>
  <c r="BQ413" i="28"/>
  <c r="CC413" i="28" s="1"/>
  <c r="DM413" i="28" s="1"/>
  <c r="FI413" i="28" s="1"/>
  <c r="BT355" i="28"/>
  <c r="CF355" i="28" s="1"/>
  <c r="CR355" i="28" s="1"/>
  <c r="CU354" i="28"/>
  <c r="BT346" i="28"/>
  <c r="CF346" i="28" s="1"/>
  <c r="EQ344" i="28"/>
  <c r="BV313" i="28"/>
  <c r="CH313" i="28" s="1"/>
  <c r="BY310" i="28"/>
  <c r="CK310" i="28" s="1"/>
  <c r="BW306" i="28"/>
  <c r="BW301" i="28"/>
  <c r="BQ281" i="28"/>
  <c r="CC281" i="28" s="1"/>
  <c r="EL278" i="28"/>
  <c r="BQ267" i="28"/>
  <c r="CC267" i="28" s="1"/>
  <c r="BU261" i="28"/>
  <c r="CG261" i="28" s="1"/>
  <c r="DQ261" i="28" s="1"/>
  <c r="FM261" i="28" s="1"/>
  <c r="ES260" i="28"/>
  <c r="ER256" i="28"/>
  <c r="BR171" i="28"/>
  <c r="CD171" i="28" s="1"/>
  <c r="EL171" i="28"/>
  <c r="BT167" i="28"/>
  <c r="CF167" i="28" s="1"/>
  <c r="EN167" i="28"/>
  <c r="EC75" i="28"/>
  <c r="FY75" i="28" s="1"/>
  <c r="CS75" i="28"/>
  <c r="DE75" i="28"/>
  <c r="FA75" i="28" s="1"/>
  <c r="DQ75" i="28"/>
  <c r="FM75" i="28" s="1"/>
  <c r="BO88" i="28"/>
  <c r="CA88" i="28" s="1"/>
  <c r="DW88" i="28" s="1"/>
  <c r="FS88" i="28" s="1"/>
  <c r="BT86" i="28"/>
  <c r="CF86" i="28" s="1"/>
  <c r="BT72" i="28"/>
  <c r="CF72" i="28" s="1"/>
  <c r="EQ71" i="28"/>
  <c r="BR52" i="28"/>
  <c r="CD52" i="28" s="1"/>
  <c r="BU43" i="28"/>
  <c r="CG43" i="28" s="1"/>
  <c r="DQ43" i="28" s="1"/>
  <c r="FM43" i="28" s="1"/>
  <c r="BO41" i="28"/>
  <c r="CA41" i="28" s="1"/>
  <c r="CY41" i="28" s="1"/>
  <c r="EU41" i="28" s="1"/>
  <c r="BV39" i="28"/>
  <c r="BN37" i="28"/>
  <c r="BZ37" i="28" s="1"/>
  <c r="BQ10" i="28"/>
  <c r="CC10" i="28" s="1"/>
  <c r="CO10" i="28" s="1"/>
  <c r="BU6" i="28"/>
  <c r="CG6" i="28" s="1"/>
  <c r="BR72" i="28"/>
  <c r="CD72" i="28" s="1"/>
  <c r="DB72" i="28" s="1"/>
  <c r="EX72" i="28" s="1"/>
  <c r="BT129" i="28"/>
  <c r="CF129" i="28" s="1"/>
  <c r="DD129" i="28" s="1"/>
  <c r="EZ129" i="28" s="1"/>
  <c r="EQ105" i="28"/>
  <c r="BS218" i="28"/>
  <c r="CE218" i="28" s="1"/>
  <c r="BR215" i="28"/>
  <c r="CD215" i="28" s="1"/>
  <c r="BY212" i="28"/>
  <c r="CK212" i="28" s="1"/>
  <c r="BR210" i="28"/>
  <c r="CD210" i="28" s="1"/>
  <c r="BW206" i="28"/>
  <c r="BX203" i="28"/>
  <c r="CJ203" i="28" s="1"/>
  <c r="DT203" i="28" s="1"/>
  <c r="FP203" i="28" s="1"/>
  <c r="BX183" i="28"/>
  <c r="CJ183" i="28" s="1"/>
  <c r="BX182" i="28"/>
  <c r="BY164" i="28"/>
  <c r="CK164" i="28" s="1"/>
  <c r="BQ156" i="28"/>
  <c r="BY139" i="28"/>
  <c r="BV133" i="28"/>
  <c r="CH133" i="28" s="1"/>
  <c r="DF133" i="28" s="1"/>
  <c r="FB133" i="28" s="1"/>
  <c r="CU128" i="28"/>
  <c r="BX119" i="28"/>
  <c r="CJ119" i="28" s="1"/>
  <c r="BN109" i="28"/>
  <c r="BY107" i="28"/>
  <c r="BU106" i="28"/>
  <c r="CG106" i="28" s="1"/>
  <c r="EP105" i="28"/>
  <c r="EQ101" i="28"/>
  <c r="BN96" i="28"/>
  <c r="BZ96" i="28" s="1"/>
  <c r="CX96" i="28" s="1"/>
  <c r="ET96" i="28" s="1"/>
  <c r="BS91" i="28"/>
  <c r="BS81" i="28"/>
  <c r="BX76" i="28"/>
  <c r="CJ76" i="28" s="1"/>
  <c r="DH76" i="28" s="1"/>
  <c r="FD76" i="28" s="1"/>
  <c r="BV75" i="28"/>
  <c r="EP75" i="28" s="1"/>
  <c r="BS71" i="28"/>
  <c r="BT63" i="28"/>
  <c r="BU58" i="28"/>
  <c r="CG58" i="28" s="1"/>
  <c r="EC58" i="28" s="1"/>
  <c r="FY58" i="28" s="1"/>
  <c r="BR54" i="28"/>
  <c r="CD54" i="28" s="1"/>
  <c r="DN54" i="28" s="1"/>
  <c r="FJ54" i="28" s="1"/>
  <c r="BV51" i="28"/>
  <c r="BR43" i="28"/>
  <c r="CD43" i="28" s="1"/>
  <c r="BS39" i="28"/>
  <c r="BW33" i="28"/>
  <c r="CI33" i="28" s="1"/>
  <c r="BW32" i="28"/>
  <c r="BU24" i="28"/>
  <c r="BX16" i="28"/>
  <c r="CJ16" i="28" s="1"/>
  <c r="BP16" i="28"/>
  <c r="BX9" i="28"/>
  <c r="CJ9" i="28" s="1"/>
  <c r="CV9" i="28" s="1"/>
  <c r="ER108" i="28"/>
  <c r="DP8" i="28"/>
  <c r="FL8" i="28" s="1"/>
  <c r="EI126" i="28"/>
  <c r="ES106" i="28"/>
  <c r="EP72" i="28"/>
  <c r="BT16" i="28"/>
  <c r="CF16" i="28" s="1"/>
  <c r="ER15" i="28"/>
  <c r="DD8" i="28"/>
  <c r="EZ8" i="28" s="1"/>
  <c r="EI93" i="28"/>
  <c r="EL56" i="28"/>
  <c r="EP68" i="28"/>
  <c r="BW196" i="28"/>
  <c r="CI196" i="28" s="1"/>
  <c r="CU196" i="28" s="1"/>
  <c r="BN184" i="28"/>
  <c r="BZ184" i="28" s="1"/>
  <c r="DV184" i="28" s="1"/>
  <c r="FR184" i="28" s="1"/>
  <c r="BP177" i="28"/>
  <c r="BY176" i="28"/>
  <c r="CK176" i="28" s="1"/>
  <c r="BV155" i="28"/>
  <c r="CH155" i="28" s="1"/>
  <c r="ED155" i="28" s="1"/>
  <c r="FZ155" i="28" s="1"/>
  <c r="BU153" i="28"/>
  <c r="BU151" i="28"/>
  <c r="CG151" i="28" s="1"/>
  <c r="EC151" i="28" s="1"/>
  <c r="FY151" i="28" s="1"/>
  <c r="BS146" i="28"/>
  <c r="BW145" i="28"/>
  <c r="BS129" i="28"/>
  <c r="BP123" i="28"/>
  <c r="BW118" i="28"/>
  <c r="CI118" i="28" s="1"/>
  <c r="EJ115" i="28"/>
  <c r="BQ104" i="28"/>
  <c r="BP102" i="28"/>
  <c r="CB102" i="28" s="1"/>
  <c r="CN102" i="28" s="1"/>
  <c r="BU97" i="28"/>
  <c r="CG97" i="28" s="1"/>
  <c r="EC97" i="28" s="1"/>
  <c r="FY97" i="28" s="1"/>
  <c r="BW91" i="28"/>
  <c r="BV82" i="28"/>
  <c r="CH82" i="28" s="1"/>
  <c r="BV79" i="28"/>
  <c r="CH79" i="28" s="1"/>
  <c r="CT79" i="28" s="1"/>
  <c r="BV73" i="28"/>
  <c r="BO71" i="28"/>
  <c r="CA71" i="28" s="1"/>
  <c r="DR68" i="28"/>
  <c r="FN68" i="28" s="1"/>
  <c r="BX63" i="28"/>
  <c r="CJ63" i="28" s="1"/>
  <c r="EF63" i="28" s="1"/>
  <c r="GB63" i="28" s="1"/>
  <c r="BO59" i="28"/>
  <c r="BO57" i="28"/>
  <c r="CA57" i="28" s="1"/>
  <c r="CY57" i="28" s="1"/>
  <c r="EU57" i="28" s="1"/>
  <c r="EI56" i="28"/>
  <c r="BN55" i="28"/>
  <c r="BN51" i="28"/>
  <c r="BZ51" i="28" s="1"/>
  <c r="CX51" i="28" s="1"/>
  <c r="ET51" i="28" s="1"/>
  <c r="BV47" i="28"/>
  <c r="EP47" i="28" s="1"/>
  <c r="BU42" i="28"/>
  <c r="CG42" i="28" s="1"/>
  <c r="DE42" i="28" s="1"/>
  <c r="FA42" i="28" s="1"/>
  <c r="BW39" i="28"/>
  <c r="BO25" i="28"/>
  <c r="CA25" i="28" s="1"/>
  <c r="EQ23" i="28"/>
  <c r="DA20" i="28"/>
  <c r="EW20" i="28" s="1"/>
  <c r="BT226" i="28"/>
  <c r="CF226" i="28" s="1"/>
  <c r="BQ224" i="28"/>
  <c r="BT213" i="28"/>
  <c r="BU175" i="28"/>
  <c r="CG175" i="28" s="1"/>
  <c r="BW149" i="28"/>
  <c r="EQ149" i="28" s="1"/>
  <c r="BT144" i="28"/>
  <c r="CF144" i="28" s="1"/>
  <c r="BR137" i="28"/>
  <c r="CD137" i="28" s="1"/>
  <c r="DN137" i="28" s="1"/>
  <c r="FJ137" i="28" s="1"/>
  <c r="BY134" i="28"/>
  <c r="EO123" i="28"/>
  <c r="BR116" i="28"/>
  <c r="CD116" i="28" s="1"/>
  <c r="DN116" i="28" s="1"/>
  <c r="FJ116" i="28" s="1"/>
  <c r="DT114" i="28"/>
  <c r="FP114" i="28" s="1"/>
  <c r="BV91" i="28"/>
  <c r="BY83" i="28"/>
  <c r="ES83" i="28" s="1"/>
  <c r="EL74" i="28"/>
  <c r="DH70" i="28"/>
  <c r="FD70" i="28" s="1"/>
  <c r="DM68" i="28"/>
  <c r="FI68" i="28" s="1"/>
  <c r="BX66" i="28"/>
  <c r="CJ66" i="28" s="1"/>
  <c r="BW49" i="28"/>
  <c r="CO20" i="28"/>
  <c r="BR160" i="28"/>
  <c r="BT159" i="28"/>
  <c r="BS151" i="28"/>
  <c r="CE151" i="28" s="1"/>
  <c r="BV149" i="28"/>
  <c r="CH149" i="28" s="1"/>
  <c r="BQ146" i="28"/>
  <c r="CC146" i="28" s="1"/>
  <c r="BQ137" i="28"/>
  <c r="CC137" i="28" s="1"/>
  <c r="BS97" i="28"/>
  <c r="CE97" i="28" s="1"/>
  <c r="BW95" i="28"/>
  <c r="BU87" i="28"/>
  <c r="BX83" i="28"/>
  <c r="EH74" i="28"/>
  <c r="BY59" i="28"/>
  <c r="BY57" i="28"/>
  <c r="BT47" i="28"/>
  <c r="EN47" i="28" s="1"/>
  <c r="BW40" i="28"/>
  <c r="BN36" i="28"/>
  <c r="BZ36" i="28" s="1"/>
  <c r="EH13" i="28"/>
  <c r="BW229" i="28"/>
  <c r="CI229" i="28" s="1"/>
  <c r="CU229" i="28" s="1"/>
  <c r="BS222" i="28"/>
  <c r="EQ182" i="28"/>
  <c r="BQ160" i="28"/>
  <c r="BS155" i="28"/>
  <c r="BT145" i="28"/>
  <c r="CF145" i="28" s="1"/>
  <c r="CR145" i="28" s="1"/>
  <c r="BR144" i="28"/>
  <c r="DQ139" i="28"/>
  <c r="FM139" i="28" s="1"/>
  <c r="BQ138" i="28"/>
  <c r="CC138" i="28" s="1"/>
  <c r="EQ122" i="28"/>
  <c r="BY102" i="28"/>
  <c r="ES102" i="28" s="1"/>
  <c r="BR97" i="28"/>
  <c r="CD97" i="28" s="1"/>
  <c r="DZ97" i="28" s="1"/>
  <c r="FV97" i="28" s="1"/>
  <c r="BV95" i="28"/>
  <c r="CH95" i="28" s="1"/>
  <c r="BX59" i="28"/>
  <c r="ER59" i="28" s="1"/>
  <c r="BX57" i="28"/>
  <c r="CJ57" i="28" s="1"/>
  <c r="DT57" i="28" s="1"/>
  <c r="FP57" i="28" s="1"/>
  <c r="BW51" i="28"/>
  <c r="BS47" i="28"/>
  <c r="EO44" i="28"/>
  <c r="BR42" i="28"/>
  <c r="BW24" i="28"/>
  <c r="CI24" i="28" s="1"/>
  <c r="EN19" i="28"/>
  <c r="BP200" i="28"/>
  <c r="CB200" i="28" s="1"/>
  <c r="BV184" i="28"/>
  <c r="CH184" i="28" s="1"/>
  <c r="BT183" i="28"/>
  <c r="CF183" i="28" s="1"/>
  <c r="ER163" i="28"/>
  <c r="EI138" i="28"/>
  <c r="EQ134" i="28"/>
  <c r="BR124" i="28"/>
  <c r="CD124" i="28" s="1"/>
  <c r="EN122" i="28"/>
  <c r="BV110" i="28"/>
  <c r="BP103" i="28"/>
  <c r="EI44" i="28"/>
  <c r="BW25" i="28"/>
  <c r="CI25" i="28" s="1"/>
  <c r="EH19" i="28"/>
  <c r="BT249" i="28"/>
  <c r="CF249" i="28" s="1"/>
  <c r="DD249" i="28" s="1"/>
  <c r="EZ249" i="28" s="1"/>
  <c r="BT247" i="28"/>
  <c r="CF247" i="28" s="1"/>
  <c r="BS240" i="28"/>
  <c r="CE240" i="28" s="1"/>
  <c r="EA240" i="28" s="1"/>
  <c r="FW240" i="28" s="1"/>
  <c r="BU229" i="28"/>
  <c r="BO225" i="28"/>
  <c r="CA225" i="28" s="1"/>
  <c r="CM225" i="28" s="1"/>
  <c r="BU195" i="28"/>
  <c r="BQ194" i="28"/>
  <c r="CC194" i="28" s="1"/>
  <c r="BS189" i="28"/>
  <c r="CE189" i="28" s="1"/>
  <c r="CQ189" i="28" s="1"/>
  <c r="BW174" i="28"/>
  <c r="CI174" i="28" s="1"/>
  <c r="DS174" i="28" s="1"/>
  <c r="FO174" i="28" s="1"/>
  <c r="BP165" i="28"/>
  <c r="BO160" i="28"/>
  <c r="BQ159" i="28"/>
  <c r="BP153" i="28"/>
  <c r="BN146" i="28"/>
  <c r="BN137" i="28"/>
  <c r="BU134" i="28"/>
  <c r="BO131" i="28"/>
  <c r="CA131" i="28" s="1"/>
  <c r="BR127" i="28"/>
  <c r="EN121" i="28"/>
  <c r="BX113" i="28"/>
  <c r="CJ113" i="28" s="1"/>
  <c r="BS111" i="28"/>
  <c r="CE111" i="28" s="1"/>
  <c r="BU110" i="28"/>
  <c r="CG110" i="28" s="1"/>
  <c r="DE110" i="28" s="1"/>
  <c r="FA110" i="28" s="1"/>
  <c r="BW102" i="28"/>
  <c r="CI102" i="28" s="1"/>
  <c r="BV100" i="28"/>
  <c r="CH100" i="28" s="1"/>
  <c r="BT95" i="28"/>
  <c r="BV88" i="28"/>
  <c r="BR81" i="28"/>
  <c r="CD81" i="28" s="1"/>
  <c r="BN60" i="28"/>
  <c r="BZ60" i="28" s="1"/>
  <c r="BV57" i="28"/>
  <c r="BT48" i="28"/>
  <c r="BT40" i="28"/>
  <c r="BW20" i="28"/>
  <c r="CI20" i="28" s="1"/>
  <c r="DG20" i="28" s="1"/>
  <c r="FC20" i="28" s="1"/>
  <c r="EK12" i="28"/>
  <c r="BP194" i="28"/>
  <c r="CB194" i="28" s="1"/>
  <c r="EL189" i="28"/>
  <c r="BV188" i="28"/>
  <c r="BV185" i="28"/>
  <c r="CH185" i="28" s="1"/>
  <c r="DR185" i="28" s="1"/>
  <c r="FN185" i="28" s="1"/>
  <c r="BN163" i="28"/>
  <c r="EM153" i="28"/>
  <c r="EO145" i="28"/>
  <c r="BQ145" i="28"/>
  <c r="EK145" i="28" s="1"/>
  <c r="BO144" i="28"/>
  <c r="ES140" i="28"/>
  <c r="BN138" i="28"/>
  <c r="EN136" i="28"/>
  <c r="BN123" i="28"/>
  <c r="BZ123" i="28" s="1"/>
  <c r="CL123" i="28" s="1"/>
  <c r="EI121" i="28"/>
  <c r="BW113" i="28"/>
  <c r="CI113" i="28" s="1"/>
  <c r="CU113" i="28" s="1"/>
  <c r="BN108" i="28"/>
  <c r="BZ108" i="28" s="1"/>
  <c r="BN103" i="28"/>
  <c r="BZ103" i="28" s="1"/>
  <c r="DJ103" i="28" s="1"/>
  <c r="FF103" i="28" s="1"/>
  <c r="BO97" i="28"/>
  <c r="CA97" i="28" s="1"/>
  <c r="CY97" i="28" s="1"/>
  <c r="EU97" i="28" s="1"/>
  <c r="BS95" i="28"/>
  <c r="BY77" i="28"/>
  <c r="BY60" i="28"/>
  <c r="ES60" i="28" s="1"/>
  <c r="BU57" i="28"/>
  <c r="BP47" i="28"/>
  <c r="EJ47" i="28" s="1"/>
  <c r="BO42" i="28"/>
  <c r="CA42" i="28" s="1"/>
  <c r="BS40" i="28"/>
  <c r="BV26" i="28"/>
  <c r="BO13" i="28"/>
  <c r="CA13" i="28" s="1"/>
  <c r="DK13" i="28" s="1"/>
  <c r="FG13" i="28" s="1"/>
  <c r="BS256" i="28"/>
  <c r="BP234" i="28"/>
  <c r="BW230" i="28"/>
  <c r="BS229" i="28"/>
  <c r="CE229" i="28" s="1"/>
  <c r="CQ229" i="28" s="1"/>
  <c r="BQ214" i="28"/>
  <c r="CC214" i="28" s="1"/>
  <c r="BN211" i="28"/>
  <c r="BZ211" i="28" s="1"/>
  <c r="DJ211" i="28" s="1"/>
  <c r="FF211" i="28" s="1"/>
  <c r="BU203" i="28"/>
  <c r="BP196" i="28"/>
  <c r="CB196" i="28" s="1"/>
  <c r="DX196" i="28" s="1"/>
  <c r="FT196" i="28" s="1"/>
  <c r="BO194" i="28"/>
  <c r="BW193" i="28"/>
  <c r="EQ193" i="28" s="1"/>
  <c r="BS186" i="28"/>
  <c r="BU185" i="28"/>
  <c r="BS184" i="28"/>
  <c r="BT174" i="28"/>
  <c r="CF174" i="28" s="1"/>
  <c r="EO171" i="28"/>
  <c r="BX167" i="28"/>
  <c r="CJ167" i="28" s="1"/>
  <c r="ER159" i="28"/>
  <c r="EI156" i="28"/>
  <c r="EL145" i="28"/>
  <c r="BN144" i="28"/>
  <c r="BX139" i="28"/>
  <c r="CJ139" i="28" s="1"/>
  <c r="DH139" i="28" s="1"/>
  <c r="FD139" i="28" s="1"/>
  <c r="BX138" i="28"/>
  <c r="CJ138" i="28" s="1"/>
  <c r="BV104" i="28"/>
  <c r="BT100" i="28"/>
  <c r="CF100" i="28" s="1"/>
  <c r="BV86" i="28"/>
  <c r="EP86" i="28" s="1"/>
  <c r="BW74" i="28"/>
  <c r="CI74" i="28" s="1"/>
  <c r="BV72" i="28"/>
  <c r="CH72" i="28" s="1"/>
  <c r="BV70" i="28"/>
  <c r="BQ67" i="28"/>
  <c r="CC67" i="28" s="1"/>
  <c r="BS55" i="28"/>
  <c r="CE55" i="28" s="1"/>
  <c r="DC55" i="28" s="1"/>
  <c r="EY55" i="28" s="1"/>
  <c r="BT53" i="28"/>
  <c r="BO47" i="28"/>
  <c r="CA47" i="28" s="1"/>
  <c r="DK47" i="28" s="1"/>
  <c r="FG47" i="28" s="1"/>
  <c r="BO19" i="28"/>
  <c r="CA19" i="28" s="1"/>
  <c r="BY17" i="28"/>
  <c r="CK17" i="28" s="1"/>
  <c r="EN11" i="28"/>
  <c r="EI6" i="28"/>
  <c r="BP214" i="28"/>
  <c r="CB214" i="28" s="1"/>
  <c r="CN214" i="28" s="1"/>
  <c r="BX200" i="28"/>
  <c r="CJ200" i="28" s="1"/>
  <c r="DT200" i="28" s="1"/>
  <c r="FP200" i="28" s="1"/>
  <c r="EP178" i="28"/>
  <c r="EJ166" i="28"/>
  <c r="EH156" i="28"/>
  <c r="EL152" i="28"/>
  <c r="BP152" i="28"/>
  <c r="BU132" i="28"/>
  <c r="CG132" i="28" s="1"/>
  <c r="DP121" i="28"/>
  <c r="FL121" i="28" s="1"/>
  <c r="BS100" i="28"/>
  <c r="CE100" i="28" s="1"/>
  <c r="CQ100" i="28" s="1"/>
  <c r="EI96" i="28"/>
  <c r="BP92" i="28"/>
  <c r="CB92" i="28" s="1"/>
  <c r="BU86" i="28"/>
  <c r="CG86" i="28" s="1"/>
  <c r="EC86" i="28" s="1"/>
  <c r="FY86" i="28" s="1"/>
  <c r="BU84" i="28"/>
  <c r="BS53" i="28"/>
  <c r="CE53" i="28" s="1"/>
  <c r="BT50" i="28"/>
  <c r="BQ48" i="28"/>
  <c r="CC48" i="28" s="1"/>
  <c r="EO41" i="28"/>
  <c r="BQ40" i="28"/>
  <c r="CC40" i="28" s="1"/>
  <c r="CO40" i="28" s="1"/>
  <c r="EL11" i="28"/>
  <c r="EH6" i="28"/>
  <c r="BW232" i="28"/>
  <c r="EQ232" i="28" s="1"/>
  <c r="BY224" i="28"/>
  <c r="CK224" i="28" s="1"/>
  <c r="EG224" i="28" s="1"/>
  <c r="GC224" i="28" s="1"/>
  <c r="BO214" i="28"/>
  <c r="CA214" i="28" s="1"/>
  <c r="ER209" i="28"/>
  <c r="BS203" i="28"/>
  <c r="CE203" i="28" s="1"/>
  <c r="EA203" i="28" s="1"/>
  <c r="FW203" i="28" s="1"/>
  <c r="BW200" i="28"/>
  <c r="EQ200" i="28" s="1"/>
  <c r="BY172" i="28"/>
  <c r="EI166" i="28"/>
  <c r="BY157" i="28"/>
  <c r="EI152" i="28"/>
  <c r="EO149" i="28"/>
  <c r="DK121" i="28"/>
  <c r="FG121" i="28" s="1"/>
  <c r="BP121" i="28"/>
  <c r="BN118" i="28"/>
  <c r="BZ118" i="28" s="1"/>
  <c r="CL118" i="28" s="1"/>
  <c r="BY109" i="28"/>
  <c r="CK109" i="28" s="1"/>
  <c r="BQ90" i="28"/>
  <c r="CC90" i="28" s="1"/>
  <c r="EL88" i="28"/>
  <c r="EH78" i="28"/>
  <c r="EQ72" i="28"/>
  <c r="BP62" i="28"/>
  <c r="CB62" i="28" s="1"/>
  <c r="DX62" i="28" s="1"/>
  <c r="FT62" i="28" s="1"/>
  <c r="BQ55" i="28"/>
  <c r="BS50" i="28"/>
  <c r="EK42" i="28"/>
  <c r="EL41" i="28"/>
  <c r="BW35" i="28"/>
  <c r="CI35" i="28" s="1"/>
  <c r="CU35" i="28" s="1"/>
  <c r="BS26" i="28"/>
  <c r="CE26" i="28" s="1"/>
  <c r="DC26" i="28" s="1"/>
  <c r="EY26" i="28" s="1"/>
  <c r="BS22" i="28"/>
  <c r="CE22" i="28" s="1"/>
  <c r="EA22" i="28" s="1"/>
  <c r="FW22" i="28" s="1"/>
  <c r="EH18" i="28"/>
  <c r="BP18" i="28"/>
  <c r="EP14" i="28"/>
  <c r="BV254" i="28"/>
  <c r="CH254" i="28" s="1"/>
  <c r="DR254" i="28" s="1"/>
  <c r="FN254" i="28" s="1"/>
  <c r="BP251" i="28"/>
  <c r="BY250" i="28"/>
  <c r="BW239" i="28"/>
  <c r="BT237" i="28"/>
  <c r="EN237" i="28" s="1"/>
  <c r="BY234" i="28"/>
  <c r="BR203" i="28"/>
  <c r="CD203" i="28" s="1"/>
  <c r="CP203" i="28" s="1"/>
  <c r="BV200" i="28"/>
  <c r="EP200" i="28" s="1"/>
  <c r="BR185" i="28"/>
  <c r="CD185" i="28" s="1"/>
  <c r="BP168" i="28"/>
  <c r="CB168" i="28" s="1"/>
  <c r="BN167" i="28"/>
  <c r="BZ167" i="28" s="1"/>
  <c r="CL167" i="28" s="1"/>
  <c r="DX166" i="28"/>
  <c r="FT166" i="28" s="1"/>
  <c r="BO163" i="28"/>
  <c r="CA163" i="28" s="1"/>
  <c r="BU152" i="28"/>
  <c r="CG152" i="28" s="1"/>
  <c r="BN152" i="28"/>
  <c r="BZ152" i="28" s="1"/>
  <c r="EL149" i="28"/>
  <c r="BY143" i="28"/>
  <c r="BW135" i="28"/>
  <c r="CI135" i="28" s="1"/>
  <c r="EE135" i="28" s="1"/>
  <c r="GA135" i="28" s="1"/>
  <c r="DD121" i="28"/>
  <c r="EZ121" i="28" s="1"/>
  <c r="BS116" i="28"/>
  <c r="CE116" i="28" s="1"/>
  <c r="DO116" i="28" s="1"/>
  <c r="BQ114" i="28"/>
  <c r="CC114" i="28" s="1"/>
  <c r="CO114" i="28" s="1"/>
  <c r="BQ112" i="28"/>
  <c r="BX109" i="28"/>
  <c r="BN92" i="28"/>
  <c r="BZ92" i="28" s="1"/>
  <c r="CS90" i="28"/>
  <c r="BP90" i="28"/>
  <c r="CB90" i="28" s="1"/>
  <c r="BO74" i="28"/>
  <c r="CA74" i="28" s="1"/>
  <c r="CM74" i="28" s="1"/>
  <c r="EO73" i="28"/>
  <c r="BS70" i="28"/>
  <c r="CE70" i="28" s="1"/>
  <c r="DC70" i="28" s="1"/>
  <c r="EY70" i="28" s="1"/>
  <c r="BY61" i="28"/>
  <c r="BO40" i="28"/>
  <c r="CA40" i="28" s="1"/>
  <c r="BV35" i="28"/>
  <c r="BU25" i="28"/>
  <c r="CG25" i="28" s="1"/>
  <c r="DG11" i="28"/>
  <c r="FC11" i="28" s="1"/>
  <c r="BS11" i="28"/>
  <c r="EM11" i="28" s="1"/>
  <c r="BV239" i="28"/>
  <c r="BS237" i="28"/>
  <c r="CE237" i="28" s="1"/>
  <c r="BS230" i="28"/>
  <c r="BU223" i="28"/>
  <c r="CG223" i="28" s="1"/>
  <c r="DE223" i="28" s="1"/>
  <c r="FA223" i="28" s="1"/>
  <c r="BN207" i="28"/>
  <c r="BP206" i="28"/>
  <c r="BU200" i="28"/>
  <c r="BY197" i="28"/>
  <c r="ES197" i="28" s="1"/>
  <c r="BW194" i="28"/>
  <c r="CI194" i="28" s="1"/>
  <c r="BY191" i="28"/>
  <c r="BP187" i="28"/>
  <c r="CB187" i="28" s="1"/>
  <c r="CN187" i="28" s="1"/>
  <c r="BO184" i="28"/>
  <c r="CA184" i="28" s="1"/>
  <c r="EH171" i="28"/>
  <c r="BY162" i="28"/>
  <c r="CK162" i="28" s="1"/>
  <c r="DU162" i="28" s="1"/>
  <c r="FQ162" i="28" s="1"/>
  <c r="BY160" i="28"/>
  <c r="CK160" i="28" s="1"/>
  <c r="BX127" i="28"/>
  <c r="BS124" i="28"/>
  <c r="CY121" i="28"/>
  <c r="EU121" i="28" s="1"/>
  <c r="BP114" i="28"/>
  <c r="CB114" i="28" s="1"/>
  <c r="DX114" i="28" s="1"/>
  <c r="FT114" i="28" s="1"/>
  <c r="BP112" i="28"/>
  <c r="BW109" i="28"/>
  <c r="CI109" i="28" s="1"/>
  <c r="CU109" i="28" s="1"/>
  <c r="BX95" i="28"/>
  <c r="CJ95" i="28" s="1"/>
  <c r="BN95" i="28"/>
  <c r="BW80" i="28"/>
  <c r="CI80" i="28" s="1"/>
  <c r="DD78" i="28"/>
  <c r="EZ78" i="28" s="1"/>
  <c r="EQ77" i="28"/>
  <c r="BQ69" i="28"/>
  <c r="CC69" i="28" s="1"/>
  <c r="DY69" i="28" s="1"/>
  <c r="FU69" i="28" s="1"/>
  <c r="BT60" i="28"/>
  <c r="CF60" i="28" s="1"/>
  <c r="DP60" i="28" s="1"/>
  <c r="FL60" i="28" s="1"/>
  <c r="BT58" i="28"/>
  <c r="CF58" i="28" s="1"/>
  <c r="DD58" i="28" s="1"/>
  <c r="EZ58" i="28" s="1"/>
  <c r="BP53" i="28"/>
  <c r="CB53" i="28" s="1"/>
  <c r="DX53" i="28" s="1"/>
  <c r="FT53" i="28" s="1"/>
  <c r="EI48" i="28"/>
  <c r="BP41" i="28"/>
  <c r="BT37" i="28"/>
  <c r="CF37" i="28" s="1"/>
  <c r="DP37" i="28" s="1"/>
  <c r="FL37" i="28" s="1"/>
  <c r="BP31" i="28"/>
  <c r="CB31" i="28" s="1"/>
  <c r="DX31" i="28" s="1"/>
  <c r="FT31" i="28" s="1"/>
  <c r="BY21" i="28"/>
  <c r="CK21" i="28" s="1"/>
  <c r="DI21" i="28" s="1"/>
  <c r="FE21" i="28" s="1"/>
  <c r="CX11" i="28"/>
  <c r="ET11" i="28" s="1"/>
  <c r="BP185" i="28"/>
  <c r="CB185" i="28" s="1"/>
  <c r="BU181" i="28"/>
  <c r="EO181" i="28" s="1"/>
  <c r="BV172" i="28"/>
  <c r="CH172" i="28" s="1"/>
  <c r="BY150" i="28"/>
  <c r="CK150" i="28" s="1"/>
  <c r="DI150" i="28" s="1"/>
  <c r="FE150" i="28" s="1"/>
  <c r="BY148" i="28"/>
  <c r="CK148" i="28" s="1"/>
  <c r="CR121" i="28"/>
  <c r="BQ116" i="28"/>
  <c r="CC116" i="28" s="1"/>
  <c r="EO91" i="28"/>
  <c r="CO78" i="28"/>
  <c r="EO77" i="28"/>
  <c r="BP69" i="28"/>
  <c r="CB69" i="28" s="1"/>
  <c r="BS37" i="28"/>
  <c r="CE37" i="28" s="1"/>
  <c r="BT35" i="28"/>
  <c r="CF35" i="28" s="1"/>
  <c r="DD35" i="28" s="1"/>
  <c r="EZ35" i="28" s="1"/>
  <c r="EJ22" i="28"/>
  <c r="BW18" i="28"/>
  <c r="CI18" i="28" s="1"/>
  <c r="BV8" i="28"/>
  <c r="BS254" i="28"/>
  <c r="BQ237" i="28"/>
  <c r="BQ230" i="28"/>
  <c r="BY228" i="28"/>
  <c r="BW225" i="28"/>
  <c r="CI225" i="28" s="1"/>
  <c r="DG225" i="28" s="1"/>
  <c r="FC225" i="28" s="1"/>
  <c r="BS223" i="28"/>
  <c r="CE223" i="28" s="1"/>
  <c r="BY222" i="28"/>
  <c r="CK222" i="28" s="1"/>
  <c r="EG222" i="28" s="1"/>
  <c r="GC222" i="28" s="1"/>
  <c r="BY209" i="28"/>
  <c r="CK209" i="28" s="1"/>
  <c r="BW201" i="28"/>
  <c r="BU194" i="28"/>
  <c r="CG194" i="28" s="1"/>
  <c r="BY168" i="28"/>
  <c r="BT164" i="28"/>
  <c r="EN164" i="28" s="1"/>
  <c r="BV154" i="28"/>
  <c r="CH154" i="28" s="1"/>
  <c r="ED154" i="28" s="1"/>
  <c r="FZ154" i="28" s="1"/>
  <c r="BV143" i="28"/>
  <c r="CH143" i="28" s="1"/>
  <c r="BW133" i="28"/>
  <c r="CI133" i="28" s="1"/>
  <c r="BV128" i="28"/>
  <c r="BS122" i="28"/>
  <c r="CE122" i="28" s="1"/>
  <c r="BN114" i="28"/>
  <c r="EJ113" i="28"/>
  <c r="BN112" i="28"/>
  <c r="BS108" i="28"/>
  <c r="CE108" i="28" s="1"/>
  <c r="DO108" i="28" s="1"/>
  <c r="FK108" i="28" s="1"/>
  <c r="BR105" i="28"/>
  <c r="CD105" i="28" s="1"/>
  <c r="BS103" i="28"/>
  <c r="CE103" i="28" s="1"/>
  <c r="BV98" i="28"/>
  <c r="BX97" i="28"/>
  <c r="CJ97" i="28" s="1"/>
  <c r="CV97" i="28" s="1"/>
  <c r="BR95" i="28"/>
  <c r="CD95" i="28" s="1"/>
  <c r="DN95" i="28" s="1"/>
  <c r="FJ95" i="28" s="1"/>
  <c r="BO93" i="28"/>
  <c r="CA93" i="28" s="1"/>
  <c r="CX86" i="28"/>
  <c r="ET86" i="28" s="1"/>
  <c r="BN81" i="28"/>
  <c r="BZ81" i="28" s="1"/>
  <c r="BQ80" i="28"/>
  <c r="CC80" i="28" s="1"/>
  <c r="DY80" i="28" s="1"/>
  <c r="FU80" i="28" s="1"/>
  <c r="BO78" i="28"/>
  <c r="CA78" i="28" s="1"/>
  <c r="CM78" i="28" s="1"/>
  <c r="EN77" i="28"/>
  <c r="BP72" i="28"/>
  <c r="BN56" i="28"/>
  <c r="BN53" i="28"/>
  <c r="EL50" i="28"/>
  <c r="BY43" i="28"/>
  <c r="CK43" i="28" s="1"/>
  <c r="ER42" i="28"/>
  <c r="BY41" i="28"/>
  <c r="CK41" i="28" s="1"/>
  <c r="CW41" i="28" s="1"/>
  <c r="BN41" i="28"/>
  <c r="BZ41" i="28" s="1"/>
  <c r="BS36" i="28"/>
  <c r="CE36" i="28" s="1"/>
  <c r="BN31" i="28"/>
  <c r="BY28" i="28"/>
  <c r="BO26" i="28"/>
  <c r="CA26" i="28" s="1"/>
  <c r="ER17" i="28"/>
  <c r="CU11" i="28"/>
  <c r="BP11" i="28"/>
  <c r="EP225" i="28"/>
  <c r="BR223" i="28"/>
  <c r="CD223" i="28" s="1"/>
  <c r="BN203" i="28"/>
  <c r="BZ203" i="28" s="1"/>
  <c r="BV201" i="28"/>
  <c r="CH201" i="28" s="1"/>
  <c r="DR201" i="28" s="1"/>
  <c r="FN201" i="28" s="1"/>
  <c r="BR182" i="28"/>
  <c r="BV179" i="28"/>
  <c r="CH179" i="28" s="1"/>
  <c r="ED179" i="28" s="1"/>
  <c r="FZ179" i="28" s="1"/>
  <c r="BV163" i="28"/>
  <c r="CH163" i="28" s="1"/>
  <c r="ED163" i="28" s="1"/>
  <c r="FZ163" i="28" s="1"/>
  <c r="BV162" i="28"/>
  <c r="CH162" i="28" s="1"/>
  <c r="ED162" i="28" s="1"/>
  <c r="FZ162" i="28" s="1"/>
  <c r="BW156" i="28"/>
  <c r="CI156" i="28" s="1"/>
  <c r="CU156" i="28" s="1"/>
  <c r="BT142" i="28"/>
  <c r="CF142" i="28" s="1"/>
  <c r="BQ141" i="28"/>
  <c r="BV138" i="28"/>
  <c r="CH138" i="28" s="1"/>
  <c r="BU137" i="28"/>
  <c r="BO132" i="28"/>
  <c r="CA132" i="28" s="1"/>
  <c r="BR130" i="28"/>
  <c r="CD130" i="28" s="1"/>
  <c r="CP130" i="28" s="1"/>
  <c r="BU128" i="28"/>
  <c r="BW121" i="28"/>
  <c r="CI121" i="28" s="1"/>
  <c r="BY112" i="28"/>
  <c r="CK112" i="28" s="1"/>
  <c r="DI112" i="28" s="1"/>
  <c r="FE112" i="28" s="1"/>
  <c r="BT109" i="28"/>
  <c r="BY93" i="28"/>
  <c r="CK93" i="28" s="1"/>
  <c r="BX90" i="28"/>
  <c r="CJ90" i="28" s="1"/>
  <c r="DT90" i="28" s="1"/>
  <c r="FP90" i="28" s="1"/>
  <c r="BO86" i="28"/>
  <c r="BN80" i="28"/>
  <c r="BZ80" i="28" s="1"/>
  <c r="EH69" i="28"/>
  <c r="BY31" i="28"/>
  <c r="CK31" i="28" s="1"/>
  <c r="BX28" i="28"/>
  <c r="ER28" i="28" s="1"/>
  <c r="BY23" i="28"/>
  <c r="BP258" i="28"/>
  <c r="BS245" i="28"/>
  <c r="CE245" i="28" s="1"/>
  <c r="BW228" i="28"/>
  <c r="BU225" i="28"/>
  <c r="CG225" i="28" s="1"/>
  <c r="CS225" i="28" s="1"/>
  <c r="BQ223" i="28"/>
  <c r="BV213" i="28"/>
  <c r="CH213" i="28" s="1"/>
  <c r="BX205" i="28"/>
  <c r="CJ205" i="28" s="1"/>
  <c r="EF205" i="28" s="1"/>
  <c r="GB205" i="28" s="1"/>
  <c r="BY198" i="28"/>
  <c r="CK198" i="28" s="1"/>
  <c r="BP192" i="28"/>
  <c r="BS174" i="28"/>
  <c r="CE174" i="28" s="1"/>
  <c r="CQ174" i="28" s="1"/>
  <c r="BS172" i="28"/>
  <c r="BY152" i="28"/>
  <c r="CK152" i="28" s="1"/>
  <c r="BP141" i="28"/>
  <c r="CB141" i="28" s="1"/>
  <c r="BP140" i="28"/>
  <c r="CB140" i="28" s="1"/>
  <c r="CN140" i="28" s="1"/>
  <c r="BR135" i="28"/>
  <c r="CD135" i="28" s="1"/>
  <c r="DZ135" i="28" s="1"/>
  <c r="FV135" i="28" s="1"/>
  <c r="BT134" i="28"/>
  <c r="CF134" i="28" s="1"/>
  <c r="BT133" i="28"/>
  <c r="CF133" i="28" s="1"/>
  <c r="BN121" i="28"/>
  <c r="BZ121" i="28" s="1"/>
  <c r="BQ106" i="28"/>
  <c r="EK106" i="28" s="1"/>
  <c r="BQ103" i="28"/>
  <c r="BT98" i="28"/>
  <c r="CF98" i="28" s="1"/>
  <c r="EB98" i="28" s="1"/>
  <c r="FX98" i="28" s="1"/>
  <c r="BO95" i="28"/>
  <c r="CA95" i="28" s="1"/>
  <c r="CM95" i="28" s="1"/>
  <c r="BY92" i="28"/>
  <c r="BX88" i="28"/>
  <c r="CJ88" i="28" s="1"/>
  <c r="BW84" i="28"/>
  <c r="CI84" i="28" s="1"/>
  <c r="EE84" i="28" s="1"/>
  <c r="GA84" i="28" s="1"/>
  <c r="BN70" i="28"/>
  <c r="BZ70" i="28" s="1"/>
  <c r="BW65" i="28"/>
  <c r="BT61" i="28"/>
  <c r="CF61" i="28" s="1"/>
  <c r="EL58" i="28"/>
  <c r="BP58" i="28"/>
  <c r="EL55" i="28"/>
  <c r="EI51" i="28"/>
  <c r="BW43" i="28"/>
  <c r="BP37" i="28"/>
  <c r="CB37" i="28" s="1"/>
  <c r="BQ35" i="28"/>
  <c r="CC35" i="28" s="1"/>
  <c r="DA35" i="28" s="1"/>
  <c r="EW35" i="28" s="1"/>
  <c r="BX31" i="28"/>
  <c r="CJ31" i="28" s="1"/>
  <c r="BY29" i="28"/>
  <c r="BX23" i="28"/>
  <c r="EO17" i="28"/>
  <c r="CP11" i="28"/>
  <c r="EN5" i="28"/>
  <c r="K53" i="11"/>
  <c r="K54" i="11" s="1"/>
  <c r="L37" i="11"/>
  <c r="L38" i="11" s="1"/>
  <c r="L25" i="11"/>
  <c r="L26" i="11" s="1"/>
  <c r="DM591" i="28"/>
  <c r="FI591" i="28" s="1"/>
  <c r="DA591" i="28"/>
  <c r="EW591" i="28" s="1"/>
  <c r="DY591" i="28"/>
  <c r="FU591" i="28" s="1"/>
  <c r="CO591" i="28"/>
  <c r="DS622" i="28"/>
  <c r="FO622" i="28" s="1"/>
  <c r="EE622" i="28"/>
  <c r="CU622" i="28"/>
  <c r="DG622" i="28"/>
  <c r="FC622" i="28" s="1"/>
  <c r="DE618" i="28"/>
  <c r="FA618" i="28" s="1"/>
  <c r="EC618" i="28"/>
  <c r="FY618" i="28" s="1"/>
  <c r="CC631" i="28"/>
  <c r="DY631" i="28" s="1"/>
  <c r="FU631" i="28" s="1"/>
  <c r="EK631" i="28"/>
  <c r="CF569" i="28"/>
  <c r="EN569" i="28"/>
  <c r="D17" i="23"/>
  <c r="D13" i="23"/>
  <c r="D21" i="23"/>
  <c r="BX461" i="28"/>
  <c r="CJ461" i="28" s="1"/>
  <c r="ER461" i="28"/>
  <c r="D37" i="23"/>
  <c r="D16" i="23"/>
  <c r="EM629" i="28"/>
  <c r="CE629" i="28"/>
  <c r="BP606" i="28"/>
  <c r="CB606" i="28" s="1"/>
  <c r="CN606" i="28" s="1"/>
  <c r="CG564" i="28"/>
  <c r="EO564" i="28"/>
  <c r="CY624" i="28"/>
  <c r="EU624" i="28" s="1"/>
  <c r="BX616" i="28"/>
  <c r="CJ616" i="28" s="1"/>
  <c r="DH616" i="28" s="1"/>
  <c r="FD616" i="28" s="1"/>
  <c r="ER616" i="28"/>
  <c r="DG615" i="28"/>
  <c r="FC615" i="28" s="1"/>
  <c r="DP517" i="28"/>
  <c r="FL517" i="28" s="1"/>
  <c r="EB517" i="28"/>
  <c r="FX517" i="28" s="1"/>
  <c r="CR517" i="28"/>
  <c r="DD517" i="28"/>
  <c r="EZ517" i="28" s="1"/>
  <c r="CG510" i="28"/>
  <c r="DE510" i="28" s="1"/>
  <c r="FA510" i="28" s="1"/>
  <c r="EO510" i="28"/>
  <c r="CE503" i="28"/>
  <c r="DO503" i="28" s="1"/>
  <c r="EM503" i="28"/>
  <c r="DO480" i="28"/>
  <c r="FK480" i="28" s="1"/>
  <c r="CQ480" i="28"/>
  <c r="DC480" i="28"/>
  <c r="EY480" i="28" s="1"/>
  <c r="CX414" i="28"/>
  <c r="ET414" i="28" s="1"/>
  <c r="DJ414" i="28"/>
  <c r="FF414" i="28" s="1"/>
  <c r="DV414" i="28"/>
  <c r="FR414" i="28" s="1"/>
  <c r="BS394" i="28"/>
  <c r="CE394" i="28" s="1"/>
  <c r="CG391" i="28"/>
  <c r="CS391" i="28" s="1"/>
  <c r="DD394" i="28"/>
  <c r="EZ394" i="28" s="1"/>
  <c r="EB394" i="28"/>
  <c r="FX394" i="28" s="1"/>
  <c r="DY629" i="28"/>
  <c r="FU629" i="28" s="1"/>
  <c r="CO629" i="28"/>
  <c r="CY591" i="28"/>
  <c r="EU591" i="28" s="1"/>
  <c r="CM591" i="28"/>
  <c r="DK591" i="28"/>
  <c r="FG591" i="28" s="1"/>
  <c r="DU575" i="28"/>
  <c r="FQ575" i="28" s="1"/>
  <c r="DI575" i="28"/>
  <c r="FE575" i="28" s="1"/>
  <c r="EI566" i="28"/>
  <c r="BO566" i="28"/>
  <c r="CA566" i="28" s="1"/>
  <c r="CM566" i="28" s="1"/>
  <c r="DT559" i="28"/>
  <c r="FP559" i="28" s="1"/>
  <c r="EF559" i="28"/>
  <c r="GB559" i="28" s="1"/>
  <c r="DF552" i="28"/>
  <c r="FB552" i="28" s="1"/>
  <c r="DR552" i="28"/>
  <c r="FN552" i="28" s="1"/>
  <c r="ED552" i="28"/>
  <c r="FZ552" i="28" s="1"/>
  <c r="CX524" i="28"/>
  <c r="ET524" i="28" s="1"/>
  <c r="DV524" i="28"/>
  <c r="FR524" i="28" s="1"/>
  <c r="CL524" i="28"/>
  <c r="DJ524" i="28"/>
  <c r="FF524" i="28" s="1"/>
  <c r="BU521" i="28"/>
  <c r="CG521" i="28" s="1"/>
  <c r="CS521" i="28" s="1"/>
  <c r="BQ416" i="28"/>
  <c r="CC416" i="28" s="1"/>
  <c r="DA416" i="28" s="1"/>
  <c r="EW416" i="28" s="1"/>
  <c r="EK416" i="28"/>
  <c r="ER625" i="28"/>
  <c r="BX625" i="28"/>
  <c r="CJ625" i="28" s="1"/>
  <c r="EL581" i="28"/>
  <c r="BR581" i="28"/>
  <c r="CD581" i="28" s="1"/>
  <c r="CM563" i="28"/>
  <c r="DW563" i="28"/>
  <c r="FS563" i="28" s="1"/>
  <c r="BT521" i="28"/>
  <c r="CF521" i="28" s="1"/>
  <c r="EN521" i="28"/>
  <c r="CU392" i="28"/>
  <c r="DG392" i="28"/>
  <c r="FC392" i="28" s="1"/>
  <c r="DS392" i="28"/>
  <c r="FO392" i="28" s="1"/>
  <c r="EE392" i="28"/>
  <c r="GA392" i="28" s="1"/>
  <c r="CP4" i="28"/>
  <c r="DZ4" i="28"/>
  <c r="FV4" i="28" s="1"/>
  <c r="DT579" i="28"/>
  <c r="FP579" i="28" s="1"/>
  <c r="DH579" i="28"/>
  <c r="FD579" i="28" s="1"/>
  <c r="BO534" i="28"/>
  <c r="CA534" i="28" s="1"/>
  <c r="EI534" i="28"/>
  <c r="EH584" i="28"/>
  <c r="BZ584" i="28"/>
  <c r="EK581" i="28"/>
  <c r="CC581" i="28"/>
  <c r="EK564" i="28"/>
  <c r="CY557" i="28"/>
  <c r="EU557" i="28" s="1"/>
  <c r="CM557" i="28"/>
  <c r="DK557" i="28"/>
  <c r="FG557" i="28" s="1"/>
  <c r="DW557" i="28"/>
  <c r="FS557" i="28" s="1"/>
  <c r="DC556" i="28"/>
  <c r="EY556" i="28" s="1"/>
  <c r="BR550" i="28"/>
  <c r="CD550" i="28" s="1"/>
  <c r="EJ549" i="28"/>
  <c r="CB529" i="28"/>
  <c r="CQ517" i="28"/>
  <c r="EA517" i="28"/>
  <c r="FW517" i="28" s="1"/>
  <c r="BY506" i="28"/>
  <c r="CK506" i="28" s="1"/>
  <c r="CX499" i="28"/>
  <c r="ET499" i="28" s="1"/>
  <c r="DJ499" i="28"/>
  <c r="FF499" i="28" s="1"/>
  <c r="ER494" i="28"/>
  <c r="BX494" i="28"/>
  <c r="CJ494" i="28" s="1"/>
  <c r="CV494" i="28" s="1"/>
  <c r="BO416" i="28"/>
  <c r="CA416" i="28" s="1"/>
  <c r="EI416" i="28"/>
  <c r="EN549" i="28"/>
  <c r="CF549" i="28"/>
  <c r="EB549" i="28" s="1"/>
  <c r="FX549" i="28" s="1"/>
  <c r="CQ231" i="28"/>
  <c r="DC231" i="28"/>
  <c r="EY231" i="28" s="1"/>
  <c r="BY633" i="28"/>
  <c r="CK633" i="28" s="1"/>
  <c r="DE632" i="28"/>
  <c r="FA632" i="28" s="1"/>
  <c r="EC632" i="28"/>
  <c r="FY632" i="28" s="1"/>
  <c r="ER572" i="28"/>
  <c r="EJ550" i="28"/>
  <c r="CB550" i="28"/>
  <c r="DX550" i="28" s="1"/>
  <c r="FT550" i="28" s="1"/>
  <c r="DO539" i="28"/>
  <c r="FK539" i="28" s="1"/>
  <c r="EA539" i="28"/>
  <c r="FW539" i="28" s="1"/>
  <c r="BX481" i="28"/>
  <c r="CJ481" i="28" s="1"/>
  <c r="DT481" i="28" s="1"/>
  <c r="FP481" i="28" s="1"/>
  <c r="ER481" i="28"/>
  <c r="EF478" i="28"/>
  <c r="GB478" i="28" s="1"/>
  <c r="CV478" i="28"/>
  <c r="BV565" i="28"/>
  <c r="CH565" i="28" s="1"/>
  <c r="D14" i="23"/>
  <c r="D43" i="23"/>
  <c r="BU625" i="28"/>
  <c r="CG625" i="28" s="1"/>
  <c r="EC625" i="28" s="1"/>
  <c r="FY625" i="28" s="1"/>
  <c r="EO625" i="28"/>
  <c r="CY611" i="28"/>
  <c r="EU611" i="28" s="1"/>
  <c r="DW611" i="28"/>
  <c r="FS611" i="28" s="1"/>
  <c r="BR603" i="28"/>
  <c r="CD603" i="28" s="1"/>
  <c r="EL603" i="28"/>
  <c r="BU601" i="28"/>
  <c r="CG601" i="28" s="1"/>
  <c r="EO601" i="28"/>
  <c r="EG598" i="28"/>
  <c r="CW598" i="28"/>
  <c r="BQ578" i="28"/>
  <c r="CC578" i="28" s="1"/>
  <c r="BR577" i="28"/>
  <c r="CD577" i="28" s="1"/>
  <c r="EL577" i="28"/>
  <c r="BU575" i="28"/>
  <c r="CG575" i="28" s="1"/>
  <c r="EO575" i="28"/>
  <c r="DG566" i="28"/>
  <c r="FC566" i="28" s="1"/>
  <c r="DS566" i="28"/>
  <c r="FO566" i="28" s="1"/>
  <c r="BU560" i="28"/>
  <c r="CG560" i="28" s="1"/>
  <c r="EO560" i="28"/>
  <c r="DH557" i="28"/>
  <c r="FD557" i="28" s="1"/>
  <c r="DT557" i="28"/>
  <c r="FP557" i="28" s="1"/>
  <c r="DK550" i="28"/>
  <c r="FG550" i="28" s="1"/>
  <c r="DW550" i="28"/>
  <c r="FS550" i="28" s="1"/>
  <c r="BO532" i="28"/>
  <c r="CA532" i="28" s="1"/>
  <c r="EI532" i="28"/>
  <c r="DM521" i="28"/>
  <c r="FI521" i="28" s="1"/>
  <c r="DY521" i="28"/>
  <c r="FU521" i="28" s="1"/>
  <c r="BN512" i="28"/>
  <c r="BZ512" i="28" s="1"/>
  <c r="EH512" i="28"/>
  <c r="BT507" i="28"/>
  <c r="CF507" i="28" s="1"/>
  <c r="EN507" i="28"/>
  <c r="BW481" i="28"/>
  <c r="CI481" i="28" s="1"/>
  <c r="BT625" i="28"/>
  <c r="CF625" i="28" s="1"/>
  <c r="DP625" i="28" s="1"/>
  <c r="BT575" i="28"/>
  <c r="CF575" i="28" s="1"/>
  <c r="CC540" i="28"/>
  <c r="EK540" i="28"/>
  <c r="BV530" i="28"/>
  <c r="EM507" i="28"/>
  <c r="CE507" i="28"/>
  <c r="BR464" i="28"/>
  <c r="CD464" i="28" s="1"/>
  <c r="EL464" i="28"/>
  <c r="D45" i="23"/>
  <c r="BV613" i="28"/>
  <c r="CH613" i="28" s="1"/>
  <c r="DF613" i="28" s="1"/>
  <c r="FB613" i="28" s="1"/>
  <c r="BX611" i="28"/>
  <c r="CJ611" i="28" s="1"/>
  <c r="CV611" i="28" s="1"/>
  <c r="ER611" i="28"/>
  <c r="EI539" i="28"/>
  <c r="BU530" i="28"/>
  <c r="CG530" i="28" s="1"/>
  <c r="EO530" i="28"/>
  <c r="CJ528" i="28"/>
  <c r="ER528" i="28"/>
  <c r="BR507" i="28"/>
  <c r="CD507" i="28" s="1"/>
  <c r="DB507" i="28" s="1"/>
  <c r="EX507" i="28" s="1"/>
  <c r="EL507" i="28"/>
  <c r="EN494" i="28"/>
  <c r="BT494" i="28"/>
  <c r="CF494" i="28" s="1"/>
  <c r="EB494" i="28" s="1"/>
  <c r="FX494" i="28" s="1"/>
  <c r="BU481" i="28"/>
  <c r="CG481" i="28" s="1"/>
  <c r="EO481" i="28"/>
  <c r="CB475" i="28"/>
  <c r="EJ475" i="28"/>
  <c r="DY10" i="28"/>
  <c r="FU10" i="28" s="1"/>
  <c r="EH526" i="28"/>
  <c r="BN526" i="28"/>
  <c r="BZ526" i="28" s="1"/>
  <c r="D42" i="23"/>
  <c r="BX624" i="28"/>
  <c r="CJ624" i="28" s="1"/>
  <c r="ER624" i="28"/>
  <c r="BO617" i="28"/>
  <c r="CA617" i="28" s="1"/>
  <c r="EI617" i="28"/>
  <c r="ES599" i="28"/>
  <c r="CK599" i="28"/>
  <c r="EG599" i="28" s="1"/>
  <c r="GC599" i="28" s="1"/>
  <c r="EM593" i="28"/>
  <c r="CI588" i="28"/>
  <c r="CU588" i="28" s="1"/>
  <c r="EQ588" i="28"/>
  <c r="BN578" i="28"/>
  <c r="BZ578" i="28" s="1"/>
  <c r="DJ578" i="28" s="1"/>
  <c r="FF578" i="28" s="1"/>
  <c r="EM573" i="28"/>
  <c r="CE573" i="28"/>
  <c r="DC573" i="28" s="1"/>
  <c r="EY573" i="28" s="1"/>
  <c r="BY544" i="28"/>
  <c r="CK544" i="28" s="1"/>
  <c r="CN542" i="28"/>
  <c r="EH539" i="28"/>
  <c r="BT530" i="28"/>
  <c r="CF530" i="28" s="1"/>
  <c r="CR530" i="28" s="1"/>
  <c r="EN530" i="28"/>
  <c r="DS528" i="28"/>
  <c r="FO528" i="28" s="1"/>
  <c r="CU528" i="28"/>
  <c r="DG528" i="28"/>
  <c r="FC528" i="28" s="1"/>
  <c r="EE528" i="28"/>
  <c r="GA528" i="28" s="1"/>
  <c r="BT481" i="28"/>
  <c r="BR434" i="28"/>
  <c r="CD434" i="28" s="1"/>
  <c r="EL434" i="28"/>
  <c r="BT633" i="28"/>
  <c r="EJ612" i="28"/>
  <c r="CB612" i="28"/>
  <c r="EO598" i="28"/>
  <c r="CG598" i="28"/>
  <c r="BY595" i="28"/>
  <c r="CK595" i="28" s="1"/>
  <c r="EM572" i="28"/>
  <c r="BX548" i="28"/>
  <c r="CJ548" i="28" s="1"/>
  <c r="ER548" i="28"/>
  <c r="BR518" i="28"/>
  <c r="CD518" i="28" s="1"/>
  <c r="CP518" i="28" s="1"/>
  <c r="BR606" i="28"/>
  <c r="CD606" i="28" s="1"/>
  <c r="EL606" i="28"/>
  <c r="CK568" i="28"/>
  <c r="ES568" i="28"/>
  <c r="D41" i="23"/>
  <c r="BY617" i="28"/>
  <c r="BO600" i="28"/>
  <c r="CA600" i="28" s="1"/>
  <c r="CM600" i="28" s="1"/>
  <c r="BX595" i="28"/>
  <c r="CJ595" i="28" s="1"/>
  <c r="CV593" i="28"/>
  <c r="CF567" i="28"/>
  <c r="BP553" i="28"/>
  <c r="EP532" i="28"/>
  <c r="CH532" i="28"/>
  <c r="DB530" i="28"/>
  <c r="EX530" i="28" s="1"/>
  <c r="CP530" i="28"/>
  <c r="DN530" i="28"/>
  <c r="FJ530" i="28" s="1"/>
  <c r="DZ530" i="28"/>
  <c r="FV530" i="28" s="1"/>
  <c r="EJ527" i="28"/>
  <c r="EL495" i="28"/>
  <c r="BR495" i="28"/>
  <c r="CD495" i="28" s="1"/>
  <c r="CI470" i="28"/>
  <c r="DS470" i="28" s="1"/>
  <c r="FO470" i="28" s="1"/>
  <c r="EQ470" i="28"/>
  <c r="CM526" i="28"/>
  <c r="DK526" i="28"/>
  <c r="FG526" i="28" s="1"/>
  <c r="BS619" i="28"/>
  <c r="CE619" i="28" s="1"/>
  <c r="DC619" i="28" s="1"/>
  <c r="EY619" i="28" s="1"/>
  <c r="D15" i="23"/>
  <c r="CT632" i="28"/>
  <c r="DF632" i="28"/>
  <c r="BZ609" i="28"/>
  <c r="CX609" i="28" s="1"/>
  <c r="ET609" i="28" s="1"/>
  <c r="DV607" i="28"/>
  <c r="FR607" i="28" s="1"/>
  <c r="BO601" i="28"/>
  <c r="CA601" i="28" s="1"/>
  <c r="DO598" i="28"/>
  <c r="FK598" i="28" s="1"/>
  <c r="EA598" i="28"/>
  <c r="BQ572" i="28"/>
  <c r="CC572" i="28" s="1"/>
  <c r="DM572" i="28" s="1"/>
  <c r="FI572" i="28" s="1"/>
  <c r="DA500" i="28"/>
  <c r="EW500" i="28" s="1"/>
  <c r="CO500" i="28"/>
  <c r="DM500" i="28"/>
  <c r="FI500" i="28" s="1"/>
  <c r="DY500" i="28"/>
  <c r="FU500" i="28" s="1"/>
  <c r="BQ495" i="28"/>
  <c r="CC495" i="28" s="1"/>
  <c r="EK495" i="28"/>
  <c r="DY524" i="28"/>
  <c r="FU524" i="28" s="1"/>
  <c r="CO524" i="28"/>
  <c r="DA524" i="28"/>
  <c r="EW524" i="28" s="1"/>
  <c r="DM524" i="28"/>
  <c r="FI524" i="28" s="1"/>
  <c r="BS611" i="28"/>
  <c r="CE611" i="28" s="1"/>
  <c r="BT610" i="28"/>
  <c r="CF610" i="28" s="1"/>
  <c r="BV595" i="28"/>
  <c r="CH595" i="28" s="1"/>
  <c r="BO573" i="28"/>
  <c r="CA573" i="28" s="1"/>
  <c r="CY573" i="28" s="1"/>
  <c r="EU573" i="28" s="1"/>
  <c r="EI573" i="28"/>
  <c r="CP551" i="28"/>
  <c r="DZ551" i="28"/>
  <c r="FV551" i="28" s="1"/>
  <c r="EO470" i="28"/>
  <c r="CG470" i="28"/>
  <c r="EM445" i="28"/>
  <c r="CE445" i="28"/>
  <c r="DO445" i="28" s="1"/>
  <c r="FK445" i="28" s="1"/>
  <c r="BP608" i="28"/>
  <c r="CB608" i="28" s="1"/>
  <c r="CV630" i="28"/>
  <c r="BN621" i="28"/>
  <c r="CB619" i="28"/>
  <c r="BQ614" i="28"/>
  <c r="EK614" i="28" s="1"/>
  <c r="DO609" i="28"/>
  <c r="FK609" i="28" s="1"/>
  <c r="CQ609" i="28"/>
  <c r="DJ607" i="28"/>
  <c r="FF607" i="28" s="1"/>
  <c r="EK591" i="28"/>
  <c r="EM566" i="28"/>
  <c r="BW545" i="28"/>
  <c r="CI545" i="28" s="1"/>
  <c r="EE545" i="28" s="1"/>
  <c r="GA545" i="28" s="1"/>
  <c r="EQ501" i="28"/>
  <c r="BW501" i="28"/>
  <c r="CI501" i="28" s="1"/>
  <c r="BT483" i="28"/>
  <c r="CF483" i="28" s="1"/>
  <c r="EB483" i="28" s="1"/>
  <c r="FX483" i="28" s="1"/>
  <c r="EO629" i="28"/>
  <c r="BX622" i="28"/>
  <c r="CJ622" i="28" s="1"/>
  <c r="EL610" i="28"/>
  <c r="CD610" i="28"/>
  <c r="CP610" i="28" s="1"/>
  <c r="CX607" i="28"/>
  <c r="ET607" i="28" s="1"/>
  <c r="ER604" i="28"/>
  <c r="BO592" i="28"/>
  <c r="CA592" i="28" s="1"/>
  <c r="EI591" i="28"/>
  <c r="BO584" i="28"/>
  <c r="CK573" i="28"/>
  <c r="ES573" i="28"/>
  <c r="CV570" i="28"/>
  <c r="DT570" i="28"/>
  <c r="FP570" i="28" s="1"/>
  <c r="BN552" i="28"/>
  <c r="EO538" i="28"/>
  <c r="BU538" i="28"/>
  <c r="CG538" i="28" s="1"/>
  <c r="CF533" i="28"/>
  <c r="ES519" i="28"/>
  <c r="CK519" i="28"/>
  <c r="CW519" i="28" s="1"/>
  <c r="CU484" i="28"/>
  <c r="DG484" i="28"/>
  <c r="FC484" i="28" s="1"/>
  <c r="CO446" i="28"/>
  <c r="BQ583" i="28"/>
  <c r="CC583" i="28" s="1"/>
  <c r="CO583" i="28" s="1"/>
  <c r="EL629" i="28"/>
  <c r="BS623" i="28"/>
  <c r="BO614" i="28"/>
  <c r="CA614" i="28" s="1"/>
  <c r="DK614" i="28" s="1"/>
  <c r="EO594" i="28"/>
  <c r="BU594" i="28"/>
  <c r="CG594" i="28" s="1"/>
  <c r="DQ594" i="28" s="1"/>
  <c r="FM594" i="28" s="1"/>
  <c r="EE591" i="28"/>
  <c r="GA591" i="28" s="1"/>
  <c r="CZ585" i="28"/>
  <c r="EV585" i="28" s="1"/>
  <c r="CN585" i="28"/>
  <c r="DL585" i="28"/>
  <c r="FH585" i="28" s="1"/>
  <c r="EM578" i="28"/>
  <c r="CE578" i="28"/>
  <c r="EN547" i="28"/>
  <c r="EK524" i="28"/>
  <c r="DA514" i="28"/>
  <c r="EW514" i="28" s="1"/>
  <c r="CO514" i="28"/>
  <c r="DY514" i="28"/>
  <c r="FU514" i="28" s="1"/>
  <c r="CP623" i="28"/>
  <c r="DB623" i="28"/>
  <c r="EX623" i="28" s="1"/>
  <c r="DN623" i="28"/>
  <c r="FJ623" i="28" s="1"/>
  <c r="CF622" i="28"/>
  <c r="EN622" i="28"/>
  <c r="BU612" i="28"/>
  <c r="BP610" i="28"/>
  <c r="BT597" i="28"/>
  <c r="CF597" i="28" s="1"/>
  <c r="BX592" i="28"/>
  <c r="CJ592" i="28" s="1"/>
  <c r="ER592" i="28"/>
  <c r="DW591" i="28"/>
  <c r="FS591" i="28" s="1"/>
  <c r="EN579" i="28"/>
  <c r="CF579" i="28"/>
  <c r="BQ541" i="28"/>
  <c r="CC541" i="28" s="1"/>
  <c r="DY541" i="28" s="1"/>
  <c r="FU541" i="28" s="1"/>
  <c r="EP536" i="28"/>
  <c r="CH536" i="28"/>
  <c r="DT533" i="28"/>
  <c r="FP533" i="28" s="1"/>
  <c r="CV533" i="28"/>
  <c r="DH533" i="28"/>
  <c r="FD533" i="28" s="1"/>
  <c r="DW514" i="28"/>
  <c r="FS514" i="28" s="1"/>
  <c r="CM514" i="28"/>
  <c r="CY514" i="28"/>
  <c r="EU514" i="28" s="1"/>
  <c r="DK514" i="28"/>
  <c r="FG514" i="28" s="1"/>
  <c r="EL485" i="28"/>
  <c r="BR485" i="28"/>
  <c r="CD485" i="28" s="1"/>
  <c r="CI473" i="28"/>
  <c r="EQ473" i="28"/>
  <c r="CC617" i="28"/>
  <c r="EK617" i="28"/>
  <c r="DM629" i="28"/>
  <c r="FI629" i="28" s="1"/>
  <c r="CI621" i="28"/>
  <c r="CU621" i="28" s="1"/>
  <c r="BP615" i="28"/>
  <c r="CB615" i="28" s="1"/>
  <c r="BO610" i="28"/>
  <c r="CA610" i="28" s="1"/>
  <c r="CY610" i="28" s="1"/>
  <c r="EU610" i="28" s="1"/>
  <c r="BW609" i="28"/>
  <c r="CM606" i="28"/>
  <c r="BP599" i="28"/>
  <c r="CB599" i="28" s="1"/>
  <c r="DX599" i="28" s="1"/>
  <c r="EK595" i="28"/>
  <c r="EQ592" i="28"/>
  <c r="BY582" i="28"/>
  <c r="CK582" i="28" s="1"/>
  <c r="BU536" i="28"/>
  <c r="CG536" i="28" s="1"/>
  <c r="DQ536" i="28" s="1"/>
  <c r="FM536" i="28" s="1"/>
  <c r="EO536" i="28"/>
  <c r="DA629" i="28"/>
  <c r="EW629" i="28" s="1"/>
  <c r="BN628" i="28"/>
  <c r="BY621" i="28"/>
  <c r="CK621" i="28" s="1"/>
  <c r="EG621" i="28" s="1"/>
  <c r="GC621" i="28" s="1"/>
  <c r="BO619" i="28"/>
  <c r="CA619" i="28" s="1"/>
  <c r="DW619" i="28" s="1"/>
  <c r="FS619" i="28" s="1"/>
  <c r="BP595" i="28"/>
  <c r="CB595" i="28" s="1"/>
  <c r="DX595" i="28" s="1"/>
  <c r="FT595" i="28" s="1"/>
  <c r="BV593" i="28"/>
  <c r="CH593" i="28" s="1"/>
  <c r="DF593" i="28" s="1"/>
  <c r="FB593" i="28" s="1"/>
  <c r="EL588" i="28"/>
  <c r="BW583" i="28"/>
  <c r="DD568" i="28"/>
  <c r="EZ568" i="28" s="1"/>
  <c r="DP568" i="28"/>
  <c r="FL568" i="28" s="1"/>
  <c r="DQ565" i="28"/>
  <c r="FM565" i="28" s="1"/>
  <c r="EC565" i="28"/>
  <c r="FY565" i="28" s="1"/>
  <c r="DH562" i="28"/>
  <c r="FD562" i="28" s="1"/>
  <c r="DT562" i="28"/>
  <c r="FP562" i="28" s="1"/>
  <c r="DM538" i="28"/>
  <c r="FI538" i="28" s="1"/>
  <c r="CO538" i="28"/>
  <c r="DA538" i="28"/>
  <c r="EW538" i="28" s="1"/>
  <c r="DA503" i="28"/>
  <c r="EW503" i="28" s="1"/>
  <c r="DY503" i="28"/>
  <c r="FU503" i="28" s="1"/>
  <c r="BS497" i="28"/>
  <c r="CE497" i="28" s="1"/>
  <c r="CQ497" i="28" s="1"/>
  <c r="D12" i="23"/>
  <c r="BX621" i="28"/>
  <c r="EK597" i="28"/>
  <c r="BQ594" i="28"/>
  <c r="BY591" i="28"/>
  <c r="BY587" i="28"/>
  <c r="BV583" i="28"/>
  <c r="CH583" i="28" s="1"/>
  <c r="CT583" i="28" s="1"/>
  <c r="EP583" i="28"/>
  <c r="EL561" i="28"/>
  <c r="BN548" i="28"/>
  <c r="BZ548" i="28" s="1"/>
  <c r="CL548" i="28" s="1"/>
  <c r="BP503" i="28"/>
  <c r="CB503" i="28" s="1"/>
  <c r="DX503" i="28" s="1"/>
  <c r="FT503" i="28" s="1"/>
  <c r="DS615" i="28"/>
  <c r="FO615" i="28" s="1"/>
  <c r="EE615" i="28"/>
  <c r="GA615" i="28" s="1"/>
  <c r="BT628" i="28"/>
  <c r="BN623" i="28"/>
  <c r="BY622" i="28"/>
  <c r="BU620" i="28"/>
  <c r="EQ605" i="28"/>
  <c r="EJ594" i="28"/>
  <c r="EV594" i="28" s="1"/>
  <c r="BY589" i="28"/>
  <c r="CK589" i="28" s="1"/>
  <c r="BU580" i="28"/>
  <c r="CG580" i="28" s="1"/>
  <c r="EC580" i="28" s="1"/>
  <c r="FY580" i="28" s="1"/>
  <c r="EF579" i="28"/>
  <c r="GB579" i="28" s="1"/>
  <c r="BW570" i="28"/>
  <c r="CI570" i="28" s="1"/>
  <c r="CU570" i="28" s="1"/>
  <c r="EL568" i="28"/>
  <c r="CD568" i="28"/>
  <c r="CP568" i="28" s="1"/>
  <c r="BR562" i="28"/>
  <c r="CD562" i="28" s="1"/>
  <c r="BR536" i="28"/>
  <c r="CD536" i="28" s="1"/>
  <c r="EL536" i="28"/>
  <c r="CE522" i="28"/>
  <c r="CE510" i="28"/>
  <c r="EM510" i="28"/>
  <c r="BW497" i="28"/>
  <c r="CI497" i="28" s="1"/>
  <c r="EQ497" i="28"/>
  <c r="CQ473" i="28"/>
  <c r="DO473" i="28"/>
  <c r="FK473" i="28" s="1"/>
  <c r="EA473" i="28"/>
  <c r="FW473" i="28" s="1"/>
  <c r="DH531" i="28"/>
  <c r="FD531" i="28" s="1"/>
  <c r="EF531" i="28"/>
  <c r="GB531" i="28" s="1"/>
  <c r="DT457" i="28"/>
  <c r="FP457" i="28" s="1"/>
  <c r="DH457" i="28"/>
  <c r="FD457" i="28" s="1"/>
  <c r="DH633" i="28"/>
  <c r="FD633" i="28" s="1"/>
  <c r="BT631" i="28"/>
  <c r="CF631" i="28" s="1"/>
  <c r="BR628" i="28"/>
  <c r="CD628" i="28" s="1"/>
  <c r="BX626" i="28"/>
  <c r="CJ626" i="28" s="1"/>
  <c r="EF626" i="28" s="1"/>
  <c r="GB626" i="28" s="1"/>
  <c r="DC618" i="28"/>
  <c r="EY618" i="28" s="1"/>
  <c r="CN596" i="28"/>
  <c r="CZ596" i="28"/>
  <c r="EV596" i="28" s="1"/>
  <c r="DS564" i="28"/>
  <c r="FO564" i="28" s="1"/>
  <c r="ED561" i="28"/>
  <c r="FZ561" i="28" s="1"/>
  <c r="CS531" i="28"/>
  <c r="EP524" i="28"/>
  <c r="CH524" i="28"/>
  <c r="BN503" i="28"/>
  <c r="BZ503" i="28" s="1"/>
  <c r="EH503" i="28"/>
  <c r="EL582" i="28"/>
  <c r="DE633" i="28"/>
  <c r="FA633" i="28" s="1"/>
  <c r="BV626" i="28"/>
  <c r="CH626" i="28" s="1"/>
  <c r="BR608" i="28"/>
  <c r="CD608" i="28" s="1"/>
  <c r="DB608" i="28" s="1"/>
  <c r="EX608" i="28" s="1"/>
  <c r="EL608" i="28"/>
  <c r="DE606" i="28"/>
  <c r="FA606" i="28" s="1"/>
  <c r="CS606" i="28"/>
  <c r="DQ606" i="28"/>
  <c r="FM606" i="28" s="1"/>
  <c r="DD604" i="28"/>
  <c r="EZ604" i="28" s="1"/>
  <c r="DP604" i="28"/>
  <c r="FL604" i="28" s="1"/>
  <c r="EO602" i="28"/>
  <c r="BR592" i="28"/>
  <c r="CD592" i="28" s="1"/>
  <c r="EL592" i="28"/>
  <c r="BV587" i="28"/>
  <c r="CH587" i="28" s="1"/>
  <c r="BX580" i="28"/>
  <c r="CJ580" i="28" s="1"/>
  <c r="ER580" i="28"/>
  <c r="EI571" i="28"/>
  <c r="BO571" i="28"/>
  <c r="CA571" i="28" s="1"/>
  <c r="CM571" i="28" s="1"/>
  <c r="CO539" i="28"/>
  <c r="DY539" i="28"/>
  <c r="FU539" i="28" s="1"/>
  <c r="CU523" i="28"/>
  <c r="DS523" i="28"/>
  <c r="FO523" i="28" s="1"/>
  <c r="DA520" i="28"/>
  <c r="EW520" i="28" s="1"/>
  <c r="CO520" i="28"/>
  <c r="DM520" i="28"/>
  <c r="FI520" i="28" s="1"/>
  <c r="DY520" i="28"/>
  <c r="FU520" i="28" s="1"/>
  <c r="BN515" i="28"/>
  <c r="BZ515" i="28" s="1"/>
  <c r="EH515" i="28"/>
  <c r="CK512" i="28"/>
  <c r="CW512" i="28" s="1"/>
  <c r="ES512" i="28"/>
  <c r="BU497" i="28"/>
  <c r="CG497" i="28" s="1"/>
  <c r="EO497" i="28"/>
  <c r="DU461" i="28"/>
  <c r="FQ461" i="28" s="1"/>
  <c r="CW461" i="28"/>
  <c r="EN623" i="28"/>
  <c r="CF623" i="28"/>
  <c r="D38" i="23"/>
  <c r="EI625" i="28"/>
  <c r="BR620" i="28"/>
  <c r="CD620" i="28" s="1"/>
  <c r="ER617" i="28"/>
  <c r="DC603" i="28"/>
  <c r="EY603" i="28" s="1"/>
  <c r="CQ603" i="28"/>
  <c r="EA603" i="28"/>
  <c r="FW603" i="28" s="1"/>
  <c r="EJ602" i="28"/>
  <c r="CP590" i="28"/>
  <c r="DN590" i="28"/>
  <c r="FJ590" i="28" s="1"/>
  <c r="BV589" i="28"/>
  <c r="DQ587" i="28"/>
  <c r="FM587" i="28" s="1"/>
  <c r="CS587" i="28"/>
  <c r="DE587" i="28"/>
  <c r="FA587" i="28" s="1"/>
  <c r="BW580" i="28"/>
  <c r="CI580" i="28" s="1"/>
  <c r="EM576" i="28"/>
  <c r="BN571" i="28"/>
  <c r="BZ571" i="28" s="1"/>
  <c r="CX571" i="28" s="1"/>
  <c r="ET571" i="28" s="1"/>
  <c r="BT497" i="28"/>
  <c r="CF497" i="28" s="1"/>
  <c r="EN497" i="28"/>
  <c r="BT489" i="28"/>
  <c r="CF489" i="28" s="1"/>
  <c r="DD489" i="28" s="1"/>
  <c r="EZ489" i="28" s="1"/>
  <c r="EN489" i="28"/>
  <c r="BX605" i="28"/>
  <c r="CJ605" i="28" s="1"/>
  <c r="BT598" i="28"/>
  <c r="CF598" i="28" s="1"/>
  <c r="DP598" i="28" s="1"/>
  <c r="FL598" i="28" s="1"/>
  <c r="BN577" i="28"/>
  <c r="BY535" i="28"/>
  <c r="DQ488" i="28"/>
  <c r="FM488" i="28" s="1"/>
  <c r="CS488" i="28"/>
  <c r="DM472" i="28"/>
  <c r="FI472" i="28" s="1"/>
  <c r="CO472" i="28"/>
  <c r="DQ461" i="28"/>
  <c r="FM461" i="28" s="1"/>
  <c r="EC461" i="28"/>
  <c r="FY461" i="28" s="1"/>
  <c r="CE457" i="28"/>
  <c r="EM457" i="28"/>
  <c r="EJ536" i="28"/>
  <c r="CB536" i="28"/>
  <c r="CZ536" i="28" s="1"/>
  <c r="CB507" i="28"/>
  <c r="DX507" i="28" s="1"/>
  <c r="FT507" i="28" s="1"/>
  <c r="EJ507" i="28"/>
  <c r="CU500" i="28"/>
  <c r="DG500" i="28"/>
  <c r="FC500" i="28" s="1"/>
  <c r="EE500" i="28"/>
  <c r="GA500" i="28" s="1"/>
  <c r="EI495" i="28"/>
  <c r="BO495" i="28"/>
  <c r="CA495" i="28" s="1"/>
  <c r="CX421" i="28"/>
  <c r="ET421" i="28" s="1"/>
  <c r="DJ421" i="28"/>
  <c r="FF421" i="28" s="1"/>
  <c r="DV421" i="28"/>
  <c r="FR421" i="28" s="1"/>
  <c r="BO630" i="28"/>
  <c r="DH599" i="28"/>
  <c r="FD599" i="28" s="1"/>
  <c r="ER569" i="28"/>
  <c r="BR565" i="28"/>
  <c r="CD565" i="28" s="1"/>
  <c r="EI553" i="28"/>
  <c r="BQ548" i="28"/>
  <c r="BN533" i="28"/>
  <c r="BZ533" i="28" s="1"/>
  <c r="DH509" i="28"/>
  <c r="FD509" i="28" s="1"/>
  <c r="EJ497" i="28"/>
  <c r="CB497" i="28"/>
  <c r="DL497" i="28" s="1"/>
  <c r="FH497" i="28" s="1"/>
  <c r="BN495" i="28"/>
  <c r="BZ495" i="28" s="1"/>
  <c r="EH495" i="28"/>
  <c r="ES483" i="28"/>
  <c r="CK483" i="28"/>
  <c r="CK471" i="28"/>
  <c r="ES471" i="28"/>
  <c r="DJ471" i="28"/>
  <c r="FF471" i="28" s="1"/>
  <c r="CX471" i="28"/>
  <c r="ET471" i="28" s="1"/>
  <c r="BN303" i="28"/>
  <c r="BZ303" i="28" s="1"/>
  <c r="CL303" i="28" s="1"/>
  <c r="BT570" i="28"/>
  <c r="CF570" i="28" s="1"/>
  <c r="DD570" i="28" s="1"/>
  <c r="EZ570" i="28" s="1"/>
  <c r="BP548" i="28"/>
  <c r="BO535" i="28"/>
  <c r="CA535" i="28" s="1"/>
  <c r="BO531" i="28"/>
  <c r="CA531" i="28" s="1"/>
  <c r="BW527" i="28"/>
  <c r="CI527" i="28" s="1"/>
  <c r="BV520" i="28"/>
  <c r="CH520" i="28" s="1"/>
  <c r="EE513" i="28"/>
  <c r="GA513" i="28" s="1"/>
  <c r="CU513" i="28"/>
  <c r="DG513" i="28"/>
  <c r="FC513" i="28" s="1"/>
  <c r="BR512" i="28"/>
  <c r="EL512" i="28" s="1"/>
  <c r="EH507" i="28"/>
  <c r="BN507" i="28"/>
  <c r="BZ507" i="28" s="1"/>
  <c r="EL423" i="28"/>
  <c r="ER421" i="28"/>
  <c r="BX421" i="28"/>
  <c r="CJ421" i="28" s="1"/>
  <c r="EO596" i="28"/>
  <c r="EB522" i="28"/>
  <c r="FX522" i="28" s="1"/>
  <c r="CR522" i="28"/>
  <c r="EH497" i="28"/>
  <c r="BN497" i="28"/>
  <c r="BZ497" i="28" s="1"/>
  <c r="DJ497" i="28" s="1"/>
  <c r="FF497" i="28" s="1"/>
  <c r="CY481" i="28"/>
  <c r="EU481" i="28" s="1"/>
  <c r="CM481" i="28"/>
  <c r="DE471" i="28"/>
  <c r="FA471" i="28" s="1"/>
  <c r="CS471" i="28"/>
  <c r="DQ471" i="28"/>
  <c r="FM471" i="28" s="1"/>
  <c r="CH424" i="28"/>
  <c r="EP424" i="28"/>
  <c r="BX535" i="28"/>
  <c r="CJ535" i="28" s="1"/>
  <c r="CV535" i="28" s="1"/>
  <c r="ER535" i="28"/>
  <c r="DP471" i="28"/>
  <c r="FL471" i="28" s="1"/>
  <c r="CR471" i="28"/>
  <c r="DD471" i="28"/>
  <c r="EZ471" i="28" s="1"/>
  <c r="EB471" i="28"/>
  <c r="FX471" i="28" s="1"/>
  <c r="ER454" i="28"/>
  <c r="CJ454" i="28"/>
  <c r="CI402" i="28"/>
  <c r="EE402" i="28" s="1"/>
  <c r="GA402" i="28" s="1"/>
  <c r="EQ402" i="28"/>
  <c r="EJ601" i="28"/>
  <c r="BU543" i="28"/>
  <c r="CG543" i="28" s="1"/>
  <c r="EO543" i="28"/>
  <c r="CL516" i="28"/>
  <c r="DV516" i="28"/>
  <c r="FR516" i="28" s="1"/>
  <c r="CM508" i="28"/>
  <c r="DW508" i="28"/>
  <c r="FS508" i="28" s="1"/>
  <c r="EB487" i="28"/>
  <c r="FX487" i="28" s="1"/>
  <c r="DD487" i="28"/>
  <c r="EZ487" i="28" s="1"/>
  <c r="CP462" i="28"/>
  <c r="DZ462" i="28"/>
  <c r="FV462" i="28" s="1"/>
  <c r="CZ443" i="28"/>
  <c r="EV443" i="28" s="1"/>
  <c r="DX443" i="28"/>
  <c r="FT443" i="28" s="1"/>
  <c r="EG425" i="28"/>
  <c r="GC425" i="28" s="1"/>
  <c r="CW425" i="28"/>
  <c r="EP402" i="28"/>
  <c r="CH402" i="28"/>
  <c r="DF402" i="28" s="1"/>
  <c r="EJ603" i="28"/>
  <c r="BR596" i="28"/>
  <c r="BS588" i="28"/>
  <c r="CE588" i="28" s="1"/>
  <c r="BP584" i="28"/>
  <c r="BT581" i="28"/>
  <c r="BU573" i="28"/>
  <c r="EL560" i="28"/>
  <c r="EP552" i="28"/>
  <c r="BU551" i="28"/>
  <c r="CG551" i="28" s="1"/>
  <c r="DE551" i="28" s="1"/>
  <c r="FA551" i="28" s="1"/>
  <c r="BN551" i="28"/>
  <c r="EH551" i="28" s="1"/>
  <c r="BY538" i="28"/>
  <c r="EI536" i="28"/>
  <c r="EL530" i="28"/>
  <c r="BS525" i="28"/>
  <c r="BW519" i="28"/>
  <c r="CI519" i="28" s="1"/>
  <c r="CU519" i="28" s="1"/>
  <c r="BW508" i="28"/>
  <c r="CI508" i="28" s="1"/>
  <c r="CU508" i="28" s="1"/>
  <c r="BV507" i="28"/>
  <c r="CH507" i="28" s="1"/>
  <c r="BX492" i="28"/>
  <c r="CJ492" i="28" s="1"/>
  <c r="DH492" i="28" s="1"/>
  <c r="FD492" i="28" s="1"/>
  <c r="ER492" i="28"/>
  <c r="DM487" i="28"/>
  <c r="FI487" i="28" s="1"/>
  <c r="DA487" i="28"/>
  <c r="EW487" i="28" s="1"/>
  <c r="DY487" i="28"/>
  <c r="FU487" i="28" s="1"/>
  <c r="EP453" i="28"/>
  <c r="CH453" i="28"/>
  <c r="BV450" i="28"/>
  <c r="CH450" i="28" s="1"/>
  <c r="DQ447" i="28"/>
  <c r="FM447" i="28" s="1"/>
  <c r="DE447" i="28"/>
  <c r="FA447" i="28" s="1"/>
  <c r="EC447" i="28"/>
  <c r="FY447" i="28" s="1"/>
  <c r="EL517" i="28"/>
  <c r="BO493" i="28"/>
  <c r="CA493" i="28" s="1"/>
  <c r="EI493" i="28"/>
  <c r="BR479" i="28"/>
  <c r="CD479" i="28" s="1"/>
  <c r="EL479" i="28"/>
  <c r="BU453" i="28"/>
  <c r="EN447" i="28"/>
  <c r="CF447" i="28"/>
  <c r="EP632" i="28"/>
  <c r="FB632" i="28" s="1"/>
  <c r="BW624" i="28"/>
  <c r="BS610" i="28"/>
  <c r="BR604" i="28"/>
  <c r="CD604" i="28" s="1"/>
  <c r="BN603" i="28"/>
  <c r="BT594" i="28"/>
  <c r="BN592" i="28"/>
  <c r="BZ592" i="28" s="1"/>
  <c r="BX589" i="28"/>
  <c r="BY580" i="28"/>
  <c r="BP572" i="28"/>
  <c r="CB572" i="28" s="1"/>
  <c r="EI568" i="28"/>
  <c r="BQ563" i="28"/>
  <c r="CC563" i="28" s="1"/>
  <c r="DA563" i="28" s="1"/>
  <c r="EW563" i="28" s="1"/>
  <c r="EM557" i="28"/>
  <c r="BT552" i="28"/>
  <c r="ER546" i="28"/>
  <c r="EI541" i="28"/>
  <c r="BX537" i="28"/>
  <c r="CJ537" i="28" s="1"/>
  <c r="ER537" i="28"/>
  <c r="BQ519" i="28"/>
  <c r="CC519" i="28" s="1"/>
  <c r="BQ517" i="28"/>
  <c r="CC517" i="28" s="1"/>
  <c r="DY517" i="28" s="1"/>
  <c r="FU517" i="28" s="1"/>
  <c r="EK517" i="28"/>
  <c r="CO515" i="28"/>
  <c r="ES514" i="28"/>
  <c r="BR498" i="28"/>
  <c r="CD498" i="28" s="1"/>
  <c r="BQ479" i="28"/>
  <c r="CC479" i="28" s="1"/>
  <c r="ER476" i="28"/>
  <c r="DA474" i="28"/>
  <c r="EW474" i="28" s="1"/>
  <c r="DM474" i="28"/>
  <c r="FI474" i="28" s="1"/>
  <c r="DG471" i="28"/>
  <c r="FC471" i="28" s="1"/>
  <c r="DS471" i="28"/>
  <c r="FO471" i="28" s="1"/>
  <c r="EE471" i="28"/>
  <c r="GA471" i="28" s="1"/>
  <c r="EP465" i="28"/>
  <c r="BO462" i="28"/>
  <c r="CA462" i="28" s="1"/>
  <c r="CY462" i="28" s="1"/>
  <c r="EU462" i="28" s="1"/>
  <c r="EI462" i="28"/>
  <c r="EN453" i="28"/>
  <c r="CF453" i="28"/>
  <c r="BN615" i="28"/>
  <c r="BY592" i="28"/>
  <c r="EJ577" i="28"/>
  <c r="BR573" i="28"/>
  <c r="CD573" i="28" s="1"/>
  <c r="DN573" i="28" s="1"/>
  <c r="FJ573" i="28" s="1"/>
  <c r="BU568" i="28"/>
  <c r="BT560" i="28"/>
  <c r="EN560" i="28" s="1"/>
  <c r="EM556" i="28"/>
  <c r="EN554" i="28"/>
  <c r="BV538" i="28"/>
  <c r="CH538" i="28" s="1"/>
  <c r="BW512" i="28"/>
  <c r="CI512" i="28" s="1"/>
  <c r="DG512" i="28" s="1"/>
  <c r="FC512" i="28" s="1"/>
  <c r="BS504" i="28"/>
  <c r="CE504" i="28" s="1"/>
  <c r="EA504" i="28" s="1"/>
  <c r="FW504" i="28" s="1"/>
  <c r="EC477" i="28"/>
  <c r="FY477" i="28" s="1"/>
  <c r="CS477" i="28"/>
  <c r="BS450" i="28"/>
  <c r="BQ426" i="28"/>
  <c r="CC426" i="28" s="1"/>
  <c r="EK426" i="28"/>
  <c r="BO628" i="28"/>
  <c r="EI628" i="28" s="1"/>
  <c r="BT611" i="28"/>
  <c r="BR607" i="28"/>
  <c r="CD607" i="28" s="1"/>
  <c r="CP607" i="28" s="1"/>
  <c r="BS583" i="28"/>
  <c r="BV579" i="28"/>
  <c r="CH579" i="28" s="1"/>
  <c r="CT579" i="28" s="1"/>
  <c r="BT576" i="28"/>
  <c r="DV563" i="28"/>
  <c r="FR563" i="28" s="1"/>
  <c r="BP559" i="28"/>
  <c r="CB559" i="28" s="1"/>
  <c r="CZ559" i="28" s="1"/>
  <c r="EV559" i="28" s="1"/>
  <c r="BS554" i="28"/>
  <c r="BR552" i="28"/>
  <c r="CD552" i="28" s="1"/>
  <c r="EA544" i="28"/>
  <c r="FW544" i="28" s="1"/>
  <c r="BY540" i="28"/>
  <c r="CK540" i="28" s="1"/>
  <c r="CW540" i="28" s="1"/>
  <c r="ER531" i="28"/>
  <c r="BO518" i="28"/>
  <c r="BW515" i="28"/>
  <c r="CI515" i="28" s="1"/>
  <c r="DG515" i="28" s="1"/>
  <c r="FC515" i="28" s="1"/>
  <c r="CX508" i="28"/>
  <c r="ET508" i="28" s="1"/>
  <c r="DJ508" i="28"/>
  <c r="FF508" i="28" s="1"/>
  <c r="BR504" i="28"/>
  <c r="CD504" i="28" s="1"/>
  <c r="DZ504" i="28" s="1"/>
  <c r="FV504" i="28" s="1"/>
  <c r="EL504" i="28"/>
  <c r="EQ502" i="28"/>
  <c r="BS501" i="28"/>
  <c r="EC485" i="28"/>
  <c r="FY485" i="28" s="1"/>
  <c r="DQ485" i="28"/>
  <c r="FM485" i="28" s="1"/>
  <c r="CP466" i="28"/>
  <c r="DZ466" i="28"/>
  <c r="FV466" i="28" s="1"/>
  <c r="CL438" i="28"/>
  <c r="DJ438" i="28"/>
  <c r="FF438" i="28" s="1"/>
  <c r="BN586" i="28"/>
  <c r="BT585" i="28"/>
  <c r="BN582" i="28"/>
  <c r="BZ582" i="28" s="1"/>
  <c r="CL582" i="28" s="1"/>
  <c r="BQ575" i="28"/>
  <c r="CC575" i="28" s="1"/>
  <c r="DA575" i="28" s="1"/>
  <c r="EW575" i="28" s="1"/>
  <c r="CJ573" i="28"/>
  <c r="CV573" i="28" s="1"/>
  <c r="BS570" i="28"/>
  <c r="CE570" i="28" s="1"/>
  <c r="BW569" i="28"/>
  <c r="CI569" i="28" s="1"/>
  <c r="BY564" i="28"/>
  <c r="BS548" i="28"/>
  <c r="BY545" i="28"/>
  <c r="CK545" i="28" s="1"/>
  <c r="BP541" i="28"/>
  <c r="BX540" i="28"/>
  <c r="CJ540" i="28" s="1"/>
  <c r="BQ535" i="28"/>
  <c r="CC535" i="28" s="1"/>
  <c r="BP533" i="28"/>
  <c r="CB533" i="28" s="1"/>
  <c r="DM528" i="28"/>
  <c r="FI528" i="28" s="1"/>
  <c r="BN528" i="28"/>
  <c r="BZ528" i="28" s="1"/>
  <c r="CL528" i="28" s="1"/>
  <c r="EH528" i="28"/>
  <c r="EP525" i="28"/>
  <c r="EI507" i="28"/>
  <c r="BY502" i="28"/>
  <c r="ES484" i="28"/>
  <c r="EN471" i="28"/>
  <c r="BR456" i="28"/>
  <c r="CD456" i="28" s="1"/>
  <c r="EL456" i="28"/>
  <c r="BN356" i="28"/>
  <c r="BZ356" i="28" s="1"/>
  <c r="DV356" i="28" s="1"/>
  <c r="FR356" i="28" s="1"/>
  <c r="EH356" i="28"/>
  <c r="EN345" i="28"/>
  <c r="BT345" i="28"/>
  <c r="CF345" i="28" s="1"/>
  <c r="CR345" i="28" s="1"/>
  <c r="EQ622" i="28"/>
  <c r="BQ613" i="28"/>
  <c r="CC613" i="28" s="1"/>
  <c r="BP607" i="28"/>
  <c r="BV603" i="28"/>
  <c r="CH603" i="28" s="1"/>
  <c r="EL590" i="28"/>
  <c r="BX588" i="28"/>
  <c r="CJ588" i="28" s="1"/>
  <c r="BN581" i="28"/>
  <c r="EN577" i="28"/>
  <c r="BP575" i="28"/>
  <c r="CY568" i="28"/>
  <c r="EU568" i="28" s="1"/>
  <c r="ES552" i="28"/>
  <c r="DO544" i="28"/>
  <c r="FK544" i="28" s="1"/>
  <c r="BP535" i="28"/>
  <c r="CB535" i="28" s="1"/>
  <c r="CN535" i="28" s="1"/>
  <c r="BW524" i="28"/>
  <c r="CI524" i="28" s="1"/>
  <c r="EQ523" i="28"/>
  <c r="BX520" i="28"/>
  <c r="ER520" i="28" s="1"/>
  <c r="BX519" i="28"/>
  <c r="CJ519" i="28" s="1"/>
  <c r="DH519" i="28" s="1"/>
  <c r="FD519" i="28" s="1"/>
  <c r="BS516" i="28"/>
  <c r="CE516" i="28" s="1"/>
  <c r="DC516" i="28" s="1"/>
  <c r="EY516" i="28" s="1"/>
  <c r="BY515" i="28"/>
  <c r="DK505" i="28"/>
  <c r="FG505" i="28" s="1"/>
  <c r="CM505" i="28"/>
  <c r="BX502" i="28"/>
  <c r="CJ502" i="28" s="1"/>
  <c r="ER502" i="28"/>
  <c r="BW498" i="28"/>
  <c r="CI498" i="28" s="1"/>
  <c r="EQ498" i="28"/>
  <c r="EI497" i="28"/>
  <c r="CK495" i="28"/>
  <c r="DI495" i="28" s="1"/>
  <c r="FE495" i="28" s="1"/>
  <c r="ES487" i="28"/>
  <c r="CE451" i="28"/>
  <c r="EA451" i="28" s="1"/>
  <c r="FW451" i="28" s="1"/>
  <c r="EM451" i="28"/>
  <c r="BV622" i="28"/>
  <c r="BO607" i="28"/>
  <c r="EI607" i="28" s="1"/>
  <c r="EK592" i="28"/>
  <c r="EI590" i="28"/>
  <c r="BS589" i="28"/>
  <c r="CE589" i="28" s="1"/>
  <c r="EO587" i="28"/>
  <c r="BR585" i="28"/>
  <c r="CD585" i="28" s="1"/>
  <c r="BT580" i="28"/>
  <c r="EN580" i="28" s="1"/>
  <c r="BQ570" i="28"/>
  <c r="CC570" i="28" s="1"/>
  <c r="BP555" i="28"/>
  <c r="CB555" i="28" s="1"/>
  <c r="BQ549" i="28"/>
  <c r="DC544" i="28"/>
  <c r="EY544" i="28" s="1"/>
  <c r="BY543" i="28"/>
  <c r="EI538" i="28"/>
  <c r="EJ531" i="28"/>
  <c r="BO529" i="28"/>
  <c r="BX525" i="28"/>
  <c r="EM523" i="28"/>
  <c r="BR509" i="28"/>
  <c r="EK496" i="28"/>
  <c r="BQ496" i="28"/>
  <c r="CC496" i="28" s="1"/>
  <c r="EJ489" i="28"/>
  <c r="BO439" i="28"/>
  <c r="CA439" i="28" s="1"/>
  <c r="DW439" i="28" s="1"/>
  <c r="FS439" i="28" s="1"/>
  <c r="EI439" i="28"/>
  <c r="DB365" i="28"/>
  <c r="EX365" i="28" s="1"/>
  <c r="DN365" i="28"/>
  <c r="FJ365" i="28" s="1"/>
  <c r="BR345" i="28"/>
  <c r="CD345" i="28" s="1"/>
  <c r="EL345" i="28"/>
  <c r="BN594" i="28"/>
  <c r="BZ594" i="28" s="1"/>
  <c r="CX594" i="28" s="1"/>
  <c r="ET594" i="28" s="1"/>
  <c r="BT592" i="28"/>
  <c r="CF592" i="28" s="1"/>
  <c r="DD592" i="28" s="1"/>
  <c r="EZ592" i="28" s="1"/>
  <c r="EH590" i="28"/>
  <c r="BR589" i="28"/>
  <c r="CD589" i="28" s="1"/>
  <c r="BQ585" i="28"/>
  <c r="BW577" i="28"/>
  <c r="BP576" i="28"/>
  <c r="CB576" i="28" s="1"/>
  <c r="CN576" i="28" s="1"/>
  <c r="BN575" i="28"/>
  <c r="BW567" i="28"/>
  <c r="BW562" i="28"/>
  <c r="BN556" i="28"/>
  <c r="BZ556" i="28" s="1"/>
  <c r="BY534" i="28"/>
  <c r="CK534" i="28" s="1"/>
  <c r="DI534" i="28" s="1"/>
  <c r="FE534" i="28" s="1"/>
  <c r="EK520" i="28"/>
  <c r="EN517" i="28"/>
  <c r="EQ510" i="28"/>
  <c r="DM507" i="28"/>
  <c r="FI507" i="28" s="1"/>
  <c r="CJ474" i="28"/>
  <c r="BO456" i="28"/>
  <c r="CA456" i="28" s="1"/>
  <c r="EI456" i="28"/>
  <c r="BO444" i="28"/>
  <c r="CA444" i="28" s="1"/>
  <c r="CY444" i="28" s="1"/>
  <c r="EU444" i="28" s="1"/>
  <c r="BN439" i="28"/>
  <c r="BZ439" i="28" s="1"/>
  <c r="CU378" i="28"/>
  <c r="DS378" i="28"/>
  <c r="FO378" i="28" s="1"/>
  <c r="EL373" i="28"/>
  <c r="BR373" i="28"/>
  <c r="CD373" i="28" s="1"/>
  <c r="DB373" i="28" s="1"/>
  <c r="EX373" i="28" s="1"/>
  <c r="BV628" i="28"/>
  <c r="CH628" i="28" s="1"/>
  <c r="DF628" i="28" s="1"/>
  <c r="FB628" i="28" s="1"/>
  <c r="BP625" i="28"/>
  <c r="BU621" i="28"/>
  <c r="BW619" i="28"/>
  <c r="CI619" i="28" s="1"/>
  <c r="DG619" i="28" s="1"/>
  <c r="FC619" i="28" s="1"/>
  <c r="BP617" i="28"/>
  <c r="BN613" i="28"/>
  <c r="EN605" i="28"/>
  <c r="BY596" i="28"/>
  <c r="BQ587" i="28"/>
  <c r="BV582" i="28"/>
  <c r="BS569" i="28"/>
  <c r="BV567" i="28"/>
  <c r="EP567" i="28" s="1"/>
  <c r="BW559" i="28"/>
  <c r="BN554" i="28"/>
  <c r="BZ554" i="28" s="1"/>
  <c r="BS542" i="28"/>
  <c r="BT540" i="28"/>
  <c r="BP538" i="28"/>
  <c r="BV526" i="28"/>
  <c r="EJ523" i="28"/>
  <c r="BU519" i="28"/>
  <c r="CG519" i="28" s="1"/>
  <c r="BV515" i="28"/>
  <c r="CH515" i="28" s="1"/>
  <c r="EI496" i="28"/>
  <c r="BO496" i="28"/>
  <c r="CA496" i="28" s="1"/>
  <c r="BX490" i="28"/>
  <c r="CJ490" i="28" s="1"/>
  <c r="ER490" i="28"/>
  <c r="BZ482" i="28"/>
  <c r="CX482" i="28" s="1"/>
  <c r="ET482" i="28" s="1"/>
  <c r="BN448" i="28"/>
  <c r="BZ448" i="28" s="1"/>
  <c r="CL448" i="28" s="1"/>
  <c r="BY623" i="28"/>
  <c r="CK623" i="28" s="1"/>
  <c r="DI623" i="28" s="1"/>
  <c r="FE623" i="28" s="1"/>
  <c r="EM618" i="28"/>
  <c r="FK618" i="28" s="1"/>
  <c r="BT616" i="28"/>
  <c r="BS604" i="28"/>
  <c r="EQ599" i="28"/>
  <c r="BO598" i="28"/>
  <c r="EQ591" i="28"/>
  <c r="BY588" i="28"/>
  <c r="CK588" i="28" s="1"/>
  <c r="BO585" i="28"/>
  <c r="BX578" i="28"/>
  <c r="CJ578" i="28" s="1"/>
  <c r="ER574" i="28"/>
  <c r="BN574" i="28"/>
  <c r="BZ574" i="28" s="1"/>
  <c r="DJ574" i="28" s="1"/>
  <c r="FF574" i="28" s="1"/>
  <c r="BV566" i="28"/>
  <c r="BY555" i="28"/>
  <c r="EJ546" i="28"/>
  <c r="EN545" i="28"/>
  <c r="BV543" i="28"/>
  <c r="EO535" i="28"/>
  <c r="BW533" i="28"/>
  <c r="ES529" i="28"/>
  <c r="BY518" i="28"/>
  <c r="BU515" i="28"/>
  <c r="BY511" i="28"/>
  <c r="CK511" i="28" s="1"/>
  <c r="ER500" i="28"/>
  <c r="CO494" i="28"/>
  <c r="DY494" i="28"/>
  <c r="FU494" i="28" s="1"/>
  <c r="EN473" i="28"/>
  <c r="CF473" i="28"/>
  <c r="DP473" i="28" s="1"/>
  <c r="FL473" i="28" s="1"/>
  <c r="BV468" i="28"/>
  <c r="CH468" i="28" s="1"/>
  <c r="CT468" i="28" s="1"/>
  <c r="BU466" i="28"/>
  <c r="CG466" i="28" s="1"/>
  <c r="DQ466" i="28" s="1"/>
  <c r="FM466" i="28" s="1"/>
  <c r="EO466" i="28"/>
  <c r="CV465" i="28"/>
  <c r="DH465" i="28"/>
  <c r="FD465" i="28" s="1"/>
  <c r="DT465" i="28"/>
  <c r="FP465" i="28" s="1"/>
  <c r="EP464" i="28"/>
  <c r="CH464" i="28"/>
  <c r="ES448" i="28"/>
  <c r="CK448" i="28"/>
  <c r="BP445" i="28"/>
  <c r="CB445" i="28" s="1"/>
  <c r="BS633" i="28"/>
  <c r="BW626" i="28"/>
  <c r="BN625" i="28"/>
  <c r="BY611" i="28"/>
  <c r="EL609" i="28"/>
  <c r="BW607" i="28"/>
  <c r="BR605" i="28"/>
  <c r="BN597" i="28"/>
  <c r="BU584" i="28"/>
  <c r="BP580" i="28"/>
  <c r="BY576" i="28"/>
  <c r="BY574" i="28"/>
  <c r="BS564" i="28"/>
  <c r="CE564" i="28" s="1"/>
  <c r="BT562" i="28"/>
  <c r="CF562" i="28" s="1"/>
  <c r="BW556" i="28"/>
  <c r="CI556" i="28" s="1"/>
  <c r="CU556" i="28" s="1"/>
  <c r="BW552" i="28"/>
  <c r="CI552" i="28" s="1"/>
  <c r="BQ550" i="28"/>
  <c r="CC550" i="28" s="1"/>
  <c r="DM550" i="28" s="1"/>
  <c r="FI550" i="28" s="1"/>
  <c r="BO546" i="28"/>
  <c r="BO544" i="28"/>
  <c r="BN538" i="28"/>
  <c r="CO528" i="28"/>
  <c r="DV525" i="28"/>
  <c r="FR525" i="28" s="1"/>
  <c r="BS508" i="28"/>
  <c r="CE508" i="28" s="1"/>
  <c r="DC508" i="28" s="1"/>
  <c r="EY508" i="28" s="1"/>
  <c r="EQ500" i="28"/>
  <c r="CL494" i="28"/>
  <c r="DJ494" i="28"/>
  <c r="FF494" i="28" s="1"/>
  <c r="DV494" i="28"/>
  <c r="FR494" i="28" s="1"/>
  <c r="EO493" i="28"/>
  <c r="BX482" i="28"/>
  <c r="CJ482" i="28" s="1"/>
  <c r="EN407" i="28"/>
  <c r="CF407" i="28"/>
  <c r="BY631" i="28"/>
  <c r="BY624" i="28"/>
  <c r="BY601" i="28"/>
  <c r="CK601" i="28" s="1"/>
  <c r="BP600" i="28"/>
  <c r="CB600" i="28" s="1"/>
  <c r="DL600" i="28" s="1"/>
  <c r="ES597" i="28"/>
  <c r="BN595" i="28"/>
  <c r="BZ595" i="28" s="1"/>
  <c r="DJ595" i="28" s="1"/>
  <c r="FF595" i="28" s="1"/>
  <c r="BV594" i="28"/>
  <c r="EP594" i="28" s="1"/>
  <c r="BY585" i="28"/>
  <c r="EN582" i="28"/>
  <c r="BN561" i="28"/>
  <c r="ES537" i="28"/>
  <c r="EP500" i="28"/>
  <c r="EN493" i="28"/>
  <c r="DE489" i="28"/>
  <c r="FA489" i="28" s="1"/>
  <c r="DQ489" i="28"/>
  <c r="FM489" i="28" s="1"/>
  <c r="BS486" i="28"/>
  <c r="CE486" i="28" s="1"/>
  <c r="BX483" i="28"/>
  <c r="CJ483" i="28" s="1"/>
  <c r="CV483" i="28" s="1"/>
  <c r="ER483" i="28"/>
  <c r="EL481" i="28"/>
  <c r="BY433" i="28"/>
  <c r="CK433" i="28" s="1"/>
  <c r="EG433" i="28" s="1"/>
  <c r="GC433" i="28" s="1"/>
  <c r="EM407" i="28"/>
  <c r="CE407" i="28"/>
  <c r="DO407" i="28" s="1"/>
  <c r="FK407" i="28" s="1"/>
  <c r="EM381" i="28"/>
  <c r="BS381" i="28"/>
  <c r="CE381" i="28" s="1"/>
  <c r="CQ381" i="28" s="1"/>
  <c r="BY630" i="28"/>
  <c r="BY629" i="28"/>
  <c r="ES629" i="28" s="1"/>
  <c r="BT615" i="28"/>
  <c r="CF615" i="28" s="1"/>
  <c r="BT614" i="28"/>
  <c r="CF614" i="28" s="1"/>
  <c r="BX601" i="28"/>
  <c r="CJ601" i="28" s="1"/>
  <c r="EF601" i="28" s="1"/>
  <c r="GB601" i="28" s="1"/>
  <c r="EQ594" i="28"/>
  <c r="BR586" i="28"/>
  <c r="CD586" i="28" s="1"/>
  <c r="DB586" i="28" s="1"/>
  <c r="EX586" i="28" s="1"/>
  <c r="BY579" i="28"/>
  <c r="ES579" i="28" s="1"/>
  <c r="BU578" i="28"/>
  <c r="BW574" i="28"/>
  <c r="CI574" i="28" s="1"/>
  <c r="DG574" i="28" s="1"/>
  <c r="FC574" i="28" s="1"/>
  <c r="BU557" i="28"/>
  <c r="CG557" i="28" s="1"/>
  <c r="BQ553" i="28"/>
  <c r="CC553" i="28" s="1"/>
  <c r="DY553" i="28" s="1"/>
  <c r="FU553" i="28" s="1"/>
  <c r="CE538" i="28"/>
  <c r="DJ525" i="28"/>
  <c r="FF525" i="28" s="1"/>
  <c r="BR525" i="28"/>
  <c r="CD525" i="28" s="1"/>
  <c r="BR515" i="28"/>
  <c r="DY502" i="28"/>
  <c r="FU502" i="28" s="1"/>
  <c r="CO502" i="28"/>
  <c r="DA502" i="28"/>
  <c r="EW502" i="28" s="1"/>
  <c r="EM493" i="28"/>
  <c r="BT490" i="28"/>
  <c r="CF490" i="28" s="1"/>
  <c r="EN490" i="28"/>
  <c r="BY489" i="28"/>
  <c r="EC488" i="28"/>
  <c r="FY488" i="28" s="1"/>
  <c r="EL486" i="28"/>
  <c r="BR486" i="28"/>
  <c r="CD486" i="28" s="1"/>
  <c r="DB486" i="28" s="1"/>
  <c r="EX486" i="28" s="1"/>
  <c r="DY472" i="28"/>
  <c r="FU472" i="28" s="1"/>
  <c r="BY464" i="28"/>
  <c r="CK464" i="28" s="1"/>
  <c r="DU464" i="28" s="1"/>
  <c r="FQ464" i="28" s="1"/>
  <c r="EH459" i="28"/>
  <c r="BZ459" i="28"/>
  <c r="ER433" i="28"/>
  <c r="BX433" i="28"/>
  <c r="CJ433" i="28" s="1"/>
  <c r="DH433" i="28" s="1"/>
  <c r="FD433" i="28" s="1"/>
  <c r="EK383" i="28"/>
  <c r="CC383" i="28"/>
  <c r="BP621" i="28"/>
  <c r="CB621" i="28" s="1"/>
  <c r="BW620" i="28"/>
  <c r="CI620" i="28" s="1"/>
  <c r="ES613" i="28"/>
  <c r="BY590" i="28"/>
  <c r="EM589" i="28"/>
  <c r="BV581" i="28"/>
  <c r="BN569" i="28"/>
  <c r="BP564" i="28"/>
  <c r="CB564" i="28" s="1"/>
  <c r="CN564" i="28" s="1"/>
  <c r="BU563" i="28"/>
  <c r="EH547" i="28"/>
  <c r="BN542" i="28"/>
  <c r="BS534" i="28"/>
  <c r="BU524" i="28"/>
  <c r="DK510" i="28"/>
  <c r="FG510" i="28" s="1"/>
  <c r="DW510" i="28"/>
  <c r="FS510" i="28" s="1"/>
  <c r="BY497" i="28"/>
  <c r="CK497" i="28" s="1"/>
  <c r="CW497" i="28" s="1"/>
  <c r="EN485" i="28"/>
  <c r="BV483" i="28"/>
  <c r="CH483" i="28" s="1"/>
  <c r="BP476" i="28"/>
  <c r="CB476" i="28" s="1"/>
  <c r="BS467" i="28"/>
  <c r="CE467" i="28" s="1"/>
  <c r="CQ467" i="28" s="1"/>
  <c r="EQ451" i="28"/>
  <c r="CI451" i="28"/>
  <c r="DO413" i="28"/>
  <c r="FK413" i="28" s="1"/>
  <c r="DC413" i="28"/>
  <c r="EY413" i="28" s="1"/>
  <c r="EA413" i="28"/>
  <c r="FW413" i="28" s="1"/>
  <c r="BN632" i="28"/>
  <c r="BZ632" i="28" s="1"/>
  <c r="BW630" i="28"/>
  <c r="BW629" i="28"/>
  <c r="CI629" i="28" s="1"/>
  <c r="BQ619" i="28"/>
  <c r="EK619" i="28" s="1"/>
  <c r="BV610" i="28"/>
  <c r="BN604" i="28"/>
  <c r="ES602" i="28"/>
  <c r="BV597" i="28"/>
  <c r="BW589" i="28"/>
  <c r="BV585" i="28"/>
  <c r="BQ584" i="28"/>
  <c r="BO572" i="28"/>
  <c r="CA572" i="28" s="1"/>
  <c r="BT563" i="28"/>
  <c r="CC562" i="28"/>
  <c r="BT555" i="28"/>
  <c r="DB543" i="28"/>
  <c r="EX543" i="28" s="1"/>
  <c r="BS529" i="28"/>
  <c r="BY528" i="28"/>
  <c r="CK528" i="28" s="1"/>
  <c r="BP526" i="28"/>
  <c r="BV522" i="28"/>
  <c r="DG514" i="28"/>
  <c r="FC514" i="28" s="1"/>
  <c r="CU514" i="28"/>
  <c r="BT510" i="28"/>
  <c r="CF510" i="28" s="1"/>
  <c r="EQ507" i="28"/>
  <c r="BW507" i="28"/>
  <c r="CI507" i="28" s="1"/>
  <c r="BW506" i="28"/>
  <c r="CI506" i="28" s="1"/>
  <c r="DS506" i="28" s="1"/>
  <c r="FO506" i="28" s="1"/>
  <c r="DS500" i="28"/>
  <c r="FO500" i="28" s="1"/>
  <c r="BN498" i="28"/>
  <c r="BZ498" i="28" s="1"/>
  <c r="DV498" i="28" s="1"/>
  <c r="FR498" i="28" s="1"/>
  <c r="EH498" i="28"/>
  <c r="EC493" i="28"/>
  <c r="FY493" i="28" s="1"/>
  <c r="EO483" i="28"/>
  <c r="BU483" i="28"/>
  <c r="CG483" i="28" s="1"/>
  <c r="CB480" i="28"/>
  <c r="DA472" i="28"/>
  <c r="EW472" i="28" s="1"/>
  <c r="EL462" i="28"/>
  <c r="BS388" i="28"/>
  <c r="CE388" i="28" s="1"/>
  <c r="ER458" i="28"/>
  <c r="BU444" i="28"/>
  <c r="CG444" i="28" s="1"/>
  <c r="DE444" i="28" s="1"/>
  <c r="FA444" i="28" s="1"/>
  <c r="CO434" i="28"/>
  <c r="DM434" i="28"/>
  <c r="FI434" i="28" s="1"/>
  <c r="DA434" i="28"/>
  <c r="EW434" i="28" s="1"/>
  <c r="DY434" i="28"/>
  <c r="FU434" i="28" s="1"/>
  <c r="ER419" i="28"/>
  <c r="BX419" i="28"/>
  <c r="CJ419" i="28" s="1"/>
  <c r="DH419" i="28" s="1"/>
  <c r="FD419" i="28" s="1"/>
  <c r="BN416" i="28"/>
  <c r="BZ416" i="28" s="1"/>
  <c r="EH416" i="28"/>
  <c r="CM407" i="28"/>
  <c r="DW407" i="28"/>
  <c r="FS407" i="28" s="1"/>
  <c r="DU404" i="28"/>
  <c r="FQ404" i="28" s="1"/>
  <c r="ER443" i="28"/>
  <c r="BX443" i="28"/>
  <c r="CJ443" i="28" s="1"/>
  <c r="ER426" i="28"/>
  <c r="CJ426" i="28"/>
  <c r="EF426" i="28" s="1"/>
  <c r="GB426" i="28" s="1"/>
  <c r="ER420" i="28"/>
  <c r="BX420" i="28"/>
  <c r="CJ420" i="28" s="1"/>
  <c r="EF420" i="28" s="1"/>
  <c r="GB420" i="28" s="1"/>
  <c r="BX414" i="28"/>
  <c r="CJ414" i="28" s="1"/>
  <c r="DT414" i="28" s="1"/>
  <c r="FP414" i="28" s="1"/>
  <c r="ER414" i="28"/>
  <c r="BR382" i="28"/>
  <c r="CD382" i="28" s="1"/>
  <c r="EL382" i="28"/>
  <c r="BX349" i="28"/>
  <c r="CJ349" i="28" s="1"/>
  <c r="ER349" i="28"/>
  <c r="ER505" i="28"/>
  <c r="BR494" i="28"/>
  <c r="CD494" i="28" s="1"/>
  <c r="DB494" i="28" s="1"/>
  <c r="EX494" i="28" s="1"/>
  <c r="BN490" i="28"/>
  <c r="BZ490" i="28" s="1"/>
  <c r="BX487" i="28"/>
  <c r="CJ487" i="28" s="1"/>
  <c r="EI481" i="28"/>
  <c r="CK458" i="28"/>
  <c r="EO441" i="28"/>
  <c r="BR433" i="28"/>
  <c r="CD433" i="28" s="1"/>
  <c r="EL433" i="28"/>
  <c r="EQ414" i="28"/>
  <c r="BW414" i="28"/>
  <c r="CI414" i="28" s="1"/>
  <c r="EJ413" i="28"/>
  <c r="CB413" i="28"/>
  <c r="BX407" i="28"/>
  <c r="CJ407" i="28" s="1"/>
  <c r="ER407" i="28"/>
  <c r="EN368" i="28"/>
  <c r="CF368" i="28"/>
  <c r="DP251" i="28"/>
  <c r="FL251" i="28" s="1"/>
  <c r="CR251" i="28"/>
  <c r="DD251" i="28"/>
  <c r="EZ251" i="28" s="1"/>
  <c r="EB251" i="28"/>
  <c r="FX251" i="28" s="1"/>
  <c r="BW485" i="28"/>
  <c r="CI485" i="28" s="1"/>
  <c r="EE485" i="28" s="1"/>
  <c r="GA485" i="28" s="1"/>
  <c r="EI467" i="28"/>
  <c r="BO450" i="28"/>
  <c r="CA450" i="28" s="1"/>
  <c r="EN424" i="28"/>
  <c r="BT424" i="28"/>
  <c r="CF424" i="28" s="1"/>
  <c r="EN334" i="28"/>
  <c r="CF334" i="28"/>
  <c r="CR334" i="28" s="1"/>
  <c r="BZ312" i="28"/>
  <c r="EH312" i="28"/>
  <c r="DK472" i="28"/>
  <c r="FG472" i="28" s="1"/>
  <c r="CY472" i="28"/>
  <c r="EU472" i="28" s="1"/>
  <c r="BX449" i="28"/>
  <c r="CJ449" i="28" s="1"/>
  <c r="EF449" i="28" s="1"/>
  <c r="GB449" i="28" s="1"/>
  <c r="BU443" i="28"/>
  <c r="CG443" i="28" s="1"/>
  <c r="EO443" i="28"/>
  <c r="ES442" i="28"/>
  <c r="BU414" i="28"/>
  <c r="CG414" i="28" s="1"/>
  <c r="CS414" i="28" s="1"/>
  <c r="EO414" i="28"/>
  <c r="EI382" i="28"/>
  <c r="BO382" i="28"/>
  <c r="CA382" i="28" s="1"/>
  <c r="CD368" i="28"/>
  <c r="DZ368" i="28" s="1"/>
  <c r="FV368" i="28" s="1"/>
  <c r="EL368" i="28"/>
  <c r="BY363" i="28"/>
  <c r="CK363" i="28" s="1"/>
  <c r="ES363" i="28"/>
  <c r="EG361" i="28"/>
  <c r="GC361" i="28" s="1"/>
  <c r="DI361" i="28"/>
  <c r="FE361" i="28" s="1"/>
  <c r="DB360" i="28"/>
  <c r="EX360" i="28" s="1"/>
  <c r="DZ360" i="28"/>
  <c r="FV360" i="28" s="1"/>
  <c r="EI258" i="28"/>
  <c r="BO258" i="28"/>
  <c r="CA258" i="28" s="1"/>
  <c r="CM257" i="28"/>
  <c r="DK257" i="28"/>
  <c r="FG257" i="28" s="1"/>
  <c r="BT443" i="28"/>
  <c r="CF443" i="28" s="1"/>
  <c r="CO417" i="28"/>
  <c r="DY417" i="28"/>
  <c r="FU417" i="28" s="1"/>
  <c r="BX405" i="28"/>
  <c r="CJ405" i="28" s="1"/>
  <c r="ER405" i="28"/>
  <c r="EQ401" i="28"/>
  <c r="CI401" i="28"/>
  <c r="CZ392" i="28"/>
  <c r="EV392" i="28" s="1"/>
  <c r="CN392" i="28"/>
  <c r="BX363" i="28"/>
  <c r="CJ363" i="28" s="1"/>
  <c r="DE417" i="28"/>
  <c r="FA417" i="28" s="1"/>
  <c r="EC417" i="28"/>
  <c r="FY417" i="28" s="1"/>
  <c r="EQ363" i="28"/>
  <c r="BW363" i="28"/>
  <c r="CI363" i="28" s="1"/>
  <c r="EE363" i="28" s="1"/>
  <c r="GA363" i="28" s="1"/>
  <c r="EM361" i="28"/>
  <c r="CE361" i="28"/>
  <c r="EA361" i="28" s="1"/>
  <c r="FW361" i="28" s="1"/>
  <c r="BU350" i="28"/>
  <c r="CG350" i="28" s="1"/>
  <c r="EO350" i="28"/>
  <c r="DT270" i="28"/>
  <c r="FP270" i="28" s="1"/>
  <c r="CV270" i="28"/>
  <c r="DH270" i="28"/>
  <c r="FD270" i="28" s="1"/>
  <c r="EF270" i="28"/>
  <c r="GB270" i="28" s="1"/>
  <c r="BV489" i="28"/>
  <c r="CH489" i="28" s="1"/>
  <c r="CY467" i="28"/>
  <c r="EU467" i="28" s="1"/>
  <c r="BX455" i="28"/>
  <c r="BO448" i="28"/>
  <c r="BS432" i="28"/>
  <c r="CP431" i="28"/>
  <c r="DZ431" i="28"/>
  <c r="FV431" i="28" s="1"/>
  <c r="DG430" i="28"/>
  <c r="FC430" i="28" s="1"/>
  <c r="CU430" i="28"/>
  <c r="BR420" i="28"/>
  <c r="CD420" i="28" s="1"/>
  <c r="EL420" i="28"/>
  <c r="DD417" i="28"/>
  <c r="EZ417" i="28" s="1"/>
  <c r="EB417" i="28"/>
  <c r="FX417" i="28" s="1"/>
  <c r="BS415" i="28"/>
  <c r="CE415" i="28" s="1"/>
  <c r="CM377" i="28"/>
  <c r="DK377" i="28"/>
  <c r="FG377" i="28" s="1"/>
  <c r="DW377" i="28"/>
  <c r="FS377" i="28" s="1"/>
  <c r="EI424" i="28"/>
  <c r="CQ417" i="28"/>
  <c r="DC417" i="28"/>
  <c r="EY417" i="28" s="1"/>
  <c r="BQ351" i="28"/>
  <c r="CC351" i="28" s="1"/>
  <c r="EK351" i="28"/>
  <c r="EL476" i="28"/>
  <c r="BY476" i="28"/>
  <c r="BP462" i="28"/>
  <c r="BY460" i="28"/>
  <c r="ES460" i="28" s="1"/>
  <c r="BP456" i="28"/>
  <c r="BU450" i="28"/>
  <c r="EJ443" i="28"/>
  <c r="BT434" i="28"/>
  <c r="BW404" i="28"/>
  <c r="CI404" i="28" s="1"/>
  <c r="BT340" i="28"/>
  <c r="CF340" i="28" s="1"/>
  <c r="CR340" i="28" s="1"/>
  <c r="EN340" i="28"/>
  <c r="EK476" i="28"/>
  <c r="BT450" i="28"/>
  <c r="CF450" i="28" s="1"/>
  <c r="CA440" i="28"/>
  <c r="EI440" i="28"/>
  <c r="BO420" i="28"/>
  <c r="CA420" i="28" s="1"/>
  <c r="DK420" i="28" s="1"/>
  <c r="FG420" i="28" s="1"/>
  <c r="EI420" i="28"/>
  <c r="EQ406" i="28"/>
  <c r="CI406" i="28"/>
  <c r="CU406" i="28" s="1"/>
  <c r="EH397" i="28"/>
  <c r="BZ397" i="28"/>
  <c r="BT364" i="28"/>
  <c r="CF364" i="28" s="1"/>
  <c r="EN364" i="28"/>
  <c r="DF319" i="28"/>
  <c r="FB319" i="28" s="1"/>
  <c r="DR319" i="28"/>
  <c r="FN319" i="28" s="1"/>
  <c r="EK318" i="28"/>
  <c r="CC318" i="28"/>
  <c r="EE315" i="28"/>
  <c r="GA315" i="28" s="1"/>
  <c r="CU315" i="28"/>
  <c r="DG315" i="28"/>
  <c r="FC315" i="28" s="1"/>
  <c r="BP486" i="28"/>
  <c r="BN473" i="28"/>
  <c r="BQ471" i="28"/>
  <c r="EK471" i="28" s="1"/>
  <c r="EP469" i="28"/>
  <c r="CK467" i="28"/>
  <c r="EG467" i="28" s="1"/>
  <c r="GC467" i="28" s="1"/>
  <c r="BP467" i="28"/>
  <c r="EO452" i="28"/>
  <c r="BU452" i="28"/>
  <c r="CG452" i="28" s="1"/>
  <c r="DE452" i="28" s="1"/>
  <c r="FA452" i="28" s="1"/>
  <c r="EG437" i="28"/>
  <c r="GC437" i="28" s="1"/>
  <c r="CW437" i="28"/>
  <c r="DU437" i="28"/>
  <c r="FQ437" i="28" s="1"/>
  <c r="DH400" i="28"/>
  <c r="FD400" i="28" s="1"/>
  <c r="CV400" i="28"/>
  <c r="CH395" i="28"/>
  <c r="DR395" i="28" s="1"/>
  <c r="FN395" i="28" s="1"/>
  <c r="BP490" i="28"/>
  <c r="BS487" i="28"/>
  <c r="CE487" i="28" s="1"/>
  <c r="CQ487" i="28" s="1"/>
  <c r="BY477" i="28"/>
  <c r="CK477" i="28" s="1"/>
  <c r="ER470" i="28"/>
  <c r="EM469" i="28"/>
  <c r="BX469" i="28"/>
  <c r="CJ469" i="28" s="1"/>
  <c r="BR468" i="28"/>
  <c r="CD468" i="28" s="1"/>
  <c r="BN463" i="28"/>
  <c r="DZ457" i="28"/>
  <c r="FV457" i="28" s="1"/>
  <c r="BO457" i="28"/>
  <c r="CA457" i="28" s="1"/>
  <c r="EI457" i="28"/>
  <c r="BT452" i="28"/>
  <c r="EI450" i="28"/>
  <c r="BT449" i="28"/>
  <c r="CF449" i="28" s="1"/>
  <c r="BV447" i="28"/>
  <c r="CH447" i="28" s="1"/>
  <c r="DR447" i="28" s="1"/>
  <c r="FN447" i="28" s="1"/>
  <c r="EB435" i="28"/>
  <c r="FX435" i="28" s="1"/>
  <c r="DP435" i="28"/>
  <c r="FL435" i="28" s="1"/>
  <c r="CR435" i="28"/>
  <c r="EH432" i="28"/>
  <c r="BN432" i="28"/>
  <c r="BZ432" i="28" s="1"/>
  <c r="EH415" i="28"/>
  <c r="BN415" i="28"/>
  <c r="BZ415" i="28" s="1"/>
  <c r="CX415" i="28" s="1"/>
  <c r="ET415" i="28" s="1"/>
  <c r="EO412" i="28"/>
  <c r="BU412" i="28"/>
  <c r="CG412" i="28" s="1"/>
  <c r="BX371" i="28"/>
  <c r="CJ371" i="28" s="1"/>
  <c r="ER371" i="28"/>
  <c r="BT553" i="28"/>
  <c r="BW551" i="28"/>
  <c r="CI551" i="28" s="1"/>
  <c r="CU551" i="28" s="1"/>
  <c r="BY550" i="28"/>
  <c r="CK550" i="28" s="1"/>
  <c r="EJ542" i="28"/>
  <c r="BS540" i="28"/>
  <c r="BW539" i="28"/>
  <c r="BP512" i="28"/>
  <c r="CB512" i="28" s="1"/>
  <c r="BT509" i="28"/>
  <c r="CF509" i="28" s="1"/>
  <c r="EK502" i="28"/>
  <c r="BU495" i="28"/>
  <c r="CG495" i="28" s="1"/>
  <c r="BS492" i="28"/>
  <c r="BN486" i="28"/>
  <c r="BS478" i="28"/>
  <c r="BN475" i="28"/>
  <c r="BN467" i="28"/>
  <c r="BZ467" i="28" s="1"/>
  <c r="DJ467" i="28" s="1"/>
  <c r="FF467" i="28" s="1"/>
  <c r="EO461" i="28"/>
  <c r="EG455" i="28"/>
  <c r="GC455" i="28" s="1"/>
  <c r="BS449" i="28"/>
  <c r="EJ423" i="28"/>
  <c r="BP423" i="28"/>
  <c r="CB423" i="28" s="1"/>
  <c r="BO409" i="28"/>
  <c r="CA409" i="28" s="1"/>
  <c r="EI409" i="28"/>
  <c r="CI408" i="28"/>
  <c r="EE408" i="28" s="1"/>
  <c r="GA408" i="28" s="1"/>
  <c r="EQ408" i="28"/>
  <c r="BW399" i="28"/>
  <c r="CI399" i="28" s="1"/>
  <c r="DS399" i="28" s="1"/>
  <c r="FO399" i="28" s="1"/>
  <c r="CF395" i="28"/>
  <c r="EB395" i="28" s="1"/>
  <c r="FX395" i="28" s="1"/>
  <c r="EQ371" i="28"/>
  <c r="CI371" i="28"/>
  <c r="EK322" i="28"/>
  <c r="CC322" i="28"/>
  <c r="DM322" i="28" s="1"/>
  <c r="FI322" i="28" s="1"/>
  <c r="BU511" i="28"/>
  <c r="EI510" i="28"/>
  <c r="BT495" i="28"/>
  <c r="CF495" i="28" s="1"/>
  <c r="EH471" i="28"/>
  <c r="BP468" i="28"/>
  <c r="EK461" i="28"/>
  <c r="EN444" i="28"/>
  <c r="BX438" i="28"/>
  <c r="CJ438" i="28" s="1"/>
  <c r="BV399" i="28"/>
  <c r="CH399" i="28" s="1"/>
  <c r="DR399" i="28" s="1"/>
  <c r="FN399" i="28" s="1"/>
  <c r="EP399" i="28"/>
  <c r="DQ370" i="28"/>
  <c r="FM370" i="28" s="1"/>
  <c r="EC370" i="28"/>
  <c r="FY370" i="28" s="1"/>
  <c r="BX508" i="28"/>
  <c r="CJ508" i="28" s="1"/>
  <c r="BS500" i="28"/>
  <c r="BY491" i="28"/>
  <c r="CK491" i="28" s="1"/>
  <c r="DI491" i="28" s="1"/>
  <c r="FE491" i="28" s="1"/>
  <c r="EK444" i="28"/>
  <c r="BW438" i="28"/>
  <c r="CI438" i="28" s="1"/>
  <c r="DB406" i="28"/>
  <c r="EX406" i="28" s="1"/>
  <c r="DZ406" i="28"/>
  <c r="FV406" i="28" s="1"/>
  <c r="BU399" i="28"/>
  <c r="CG399" i="28" s="1"/>
  <c r="EO399" i="28"/>
  <c r="CT383" i="28"/>
  <c r="DR383" i="28"/>
  <c r="FN383" i="28" s="1"/>
  <c r="BZ381" i="28"/>
  <c r="CX381" i="28" s="1"/>
  <c r="ET381" i="28" s="1"/>
  <c r="EH381" i="28"/>
  <c r="BZ324" i="28"/>
  <c r="EH324" i="28"/>
  <c r="DZ294" i="28"/>
  <c r="FV294" i="28" s="1"/>
  <c r="CP294" i="28"/>
  <c r="DB294" i="28"/>
  <c r="EX294" i="28" s="1"/>
  <c r="DN294" i="28"/>
  <c r="FJ294" i="28" s="1"/>
  <c r="EO285" i="28"/>
  <c r="CG285" i="28"/>
  <c r="BY510" i="28"/>
  <c r="CK510" i="28" s="1"/>
  <c r="EC487" i="28"/>
  <c r="FY487" i="28" s="1"/>
  <c r="BY479" i="28"/>
  <c r="CK479" i="28" s="1"/>
  <c r="DI479" i="28" s="1"/>
  <c r="FE479" i="28" s="1"/>
  <c r="BP478" i="28"/>
  <c r="BT469" i="28"/>
  <c r="EK466" i="28"/>
  <c r="BR460" i="28"/>
  <c r="BY456" i="28"/>
  <c r="CK456" i="28" s="1"/>
  <c r="EG456" i="28" s="1"/>
  <c r="GC456" i="28" s="1"/>
  <c r="BO455" i="28"/>
  <c r="BU454" i="28"/>
  <c r="BN450" i="28"/>
  <c r="EJ444" i="28"/>
  <c r="BZ433" i="28"/>
  <c r="CX433" i="28" s="1"/>
  <c r="ET433" i="28" s="1"/>
  <c r="BX428" i="28"/>
  <c r="CJ428" i="28" s="1"/>
  <c r="DP354" i="28"/>
  <c r="FL354" i="28" s="1"/>
  <c r="EB354" i="28"/>
  <c r="FX354" i="28" s="1"/>
  <c r="BX510" i="28"/>
  <c r="CJ510" i="28" s="1"/>
  <c r="CV510" i="28" s="1"/>
  <c r="EK494" i="28"/>
  <c r="EQ492" i="28"/>
  <c r="EC490" i="28"/>
  <c r="FY490" i="28" s="1"/>
  <c r="BO486" i="28"/>
  <c r="CA486" i="28" s="1"/>
  <c r="BX480" i="28"/>
  <c r="BS470" i="28"/>
  <c r="DO469" i="28"/>
  <c r="FK469" i="28" s="1"/>
  <c r="BY468" i="28"/>
  <c r="BU448" i="28"/>
  <c r="CG448" i="28" s="1"/>
  <c r="BX445" i="28"/>
  <c r="CJ445" i="28" s="1"/>
  <c r="DT445" i="28" s="1"/>
  <c r="FP445" i="28" s="1"/>
  <c r="ER445" i="28"/>
  <c r="BU438" i="28"/>
  <c r="CG438" i="28" s="1"/>
  <c r="DQ438" i="28" s="1"/>
  <c r="FM438" i="28" s="1"/>
  <c r="BU432" i="28"/>
  <c r="EO432" i="28" s="1"/>
  <c r="EK429" i="28"/>
  <c r="BQ429" i="28"/>
  <c r="CC429" i="28" s="1"/>
  <c r="DA429" i="28" s="1"/>
  <c r="EW429" i="28" s="1"/>
  <c r="DH423" i="28"/>
  <c r="FD423" i="28" s="1"/>
  <c r="EF423" i="28"/>
  <c r="GB423" i="28" s="1"/>
  <c r="DG410" i="28"/>
  <c r="FC410" i="28" s="1"/>
  <c r="DS410" i="28"/>
  <c r="FO410" i="28" s="1"/>
  <c r="EJ406" i="28"/>
  <c r="CB406" i="28"/>
  <c r="EQ387" i="28"/>
  <c r="CI387" i="28"/>
  <c r="DS387" i="28" s="1"/>
  <c r="FO387" i="28" s="1"/>
  <c r="CL354" i="28"/>
  <c r="CX354" i="28"/>
  <c r="ET354" i="28" s="1"/>
  <c r="DJ354" i="28"/>
  <c r="FF354" i="28" s="1"/>
  <c r="BU295" i="28"/>
  <c r="CG295" i="28" s="1"/>
  <c r="DQ295" i="28" s="1"/>
  <c r="FM295" i="28" s="1"/>
  <c r="EO295" i="28"/>
  <c r="BX552" i="28"/>
  <c r="ES547" i="28"/>
  <c r="BR546" i="28"/>
  <c r="EL546" i="28" s="1"/>
  <c r="BW544" i="28"/>
  <c r="CI544" i="28" s="1"/>
  <c r="BR521" i="28"/>
  <c r="BP516" i="28"/>
  <c r="BS514" i="28"/>
  <c r="BY501" i="28"/>
  <c r="CR498" i="28"/>
  <c r="EH494" i="28"/>
  <c r="BY486" i="28"/>
  <c r="BW480" i="28"/>
  <c r="DS478" i="28"/>
  <c r="FO478" i="28" s="1"/>
  <c r="EK474" i="28"/>
  <c r="EK472" i="28"/>
  <c r="BV471" i="28"/>
  <c r="CH471" i="28" s="1"/>
  <c r="DF469" i="28"/>
  <c r="FB469" i="28" s="1"/>
  <c r="BS454" i="28"/>
  <c r="BY446" i="28"/>
  <c r="CK446" i="28" s="1"/>
  <c r="DI446" i="28" s="1"/>
  <c r="FE446" i="28" s="1"/>
  <c r="BO412" i="28"/>
  <c r="CA412" i="28" s="1"/>
  <c r="EI412" i="28"/>
  <c r="EI406" i="28"/>
  <c r="BO406" i="28"/>
  <c r="CA406" i="28" s="1"/>
  <c r="CI405" i="28"/>
  <c r="EQ405" i="28"/>
  <c r="DB378" i="28"/>
  <c r="EX378" i="28" s="1"/>
  <c r="DN378" i="28"/>
  <c r="FJ378" i="28" s="1"/>
  <c r="DE327" i="28"/>
  <c r="FA327" i="28" s="1"/>
  <c r="EC327" i="28"/>
  <c r="FY327" i="28" s="1"/>
  <c r="DA325" i="28"/>
  <c r="EW325" i="28" s="1"/>
  <c r="CO325" i="28"/>
  <c r="DE490" i="28"/>
  <c r="FA490" i="28" s="1"/>
  <c r="DK485" i="28"/>
  <c r="FG485" i="28" s="1"/>
  <c r="ES480" i="28"/>
  <c r="DC469" i="28"/>
  <c r="EY469" i="28" s="1"/>
  <c r="BW468" i="28"/>
  <c r="EQ468" i="28" s="1"/>
  <c r="BQ464" i="28"/>
  <c r="BN461" i="28"/>
  <c r="BV459" i="28"/>
  <c r="EP459" i="28" s="1"/>
  <c r="BR453" i="28"/>
  <c r="CD453" i="28" s="1"/>
  <c r="DZ453" i="28" s="1"/>
  <c r="FV453" i="28" s="1"/>
  <c r="BN412" i="28"/>
  <c r="BZ412" i="28" s="1"/>
  <c r="DV412" i="28" s="1"/>
  <c r="FR412" i="28" s="1"/>
  <c r="EH412" i="28"/>
  <c r="DA410" i="28"/>
  <c r="EW410" i="28" s="1"/>
  <c r="CO410" i="28"/>
  <c r="BO402" i="28"/>
  <c r="CA402" i="28" s="1"/>
  <c r="BX394" i="28"/>
  <c r="CJ394" i="28" s="1"/>
  <c r="ER394" i="28"/>
  <c r="BZ380" i="28"/>
  <c r="DJ380" i="28" s="1"/>
  <c r="FF380" i="28" s="1"/>
  <c r="EH380" i="28"/>
  <c r="CS490" i="28"/>
  <c r="BW486" i="28"/>
  <c r="CI486" i="28" s="1"/>
  <c r="EE486" i="28" s="1"/>
  <c r="GA486" i="28" s="1"/>
  <c r="EI482" i="28"/>
  <c r="BP469" i="28"/>
  <c r="BN466" i="28"/>
  <c r="EH466" i="28" s="1"/>
  <c r="EL452" i="28"/>
  <c r="BN447" i="28"/>
  <c r="BZ447" i="28" s="1"/>
  <c r="BQ443" i="28"/>
  <c r="EJ440" i="28"/>
  <c r="EN432" i="28"/>
  <c r="DA421" i="28"/>
  <c r="EW421" i="28" s="1"/>
  <c r="DY421" i="28"/>
  <c r="FU421" i="28" s="1"/>
  <c r="CJ388" i="28"/>
  <c r="ER388" i="28"/>
  <c r="CE357" i="28"/>
  <c r="DC357" i="28" s="1"/>
  <c r="EY357" i="28" s="1"/>
  <c r="EM357" i="28"/>
  <c r="BV501" i="28"/>
  <c r="BS494" i="28"/>
  <c r="CE494" i="28" s="1"/>
  <c r="DC494" i="28" s="1"/>
  <c r="EY494" i="28" s="1"/>
  <c r="DS492" i="28"/>
  <c r="FO492" i="28" s="1"/>
  <c r="BS490" i="28"/>
  <c r="DP479" i="28"/>
  <c r="FL479" i="28" s="1"/>
  <c r="CR479" i="28"/>
  <c r="CU478" i="28"/>
  <c r="BS471" i="28"/>
  <c r="CE471" i="28" s="1"/>
  <c r="BO469" i="28"/>
  <c r="CA469" i="28" s="1"/>
  <c r="BU468" i="28"/>
  <c r="BT462" i="28"/>
  <c r="EJ452" i="28"/>
  <c r="BW452" i="28"/>
  <c r="CI452" i="28" s="1"/>
  <c r="EN449" i="28"/>
  <c r="EN437" i="28"/>
  <c r="EL432" i="28"/>
  <c r="BX427" i="28"/>
  <c r="BU416" i="28"/>
  <c r="CG416" i="28" s="1"/>
  <c r="EO416" i="28"/>
  <c r="CV410" i="28"/>
  <c r="DH410" i="28"/>
  <c r="FD410" i="28" s="1"/>
  <c r="DT410" i="28"/>
  <c r="FP410" i="28" s="1"/>
  <c r="EF410" i="28"/>
  <c r="GB410" i="28" s="1"/>
  <c r="EI399" i="28"/>
  <c r="BO399" i="28"/>
  <c r="CA399" i="28" s="1"/>
  <c r="CY398" i="28"/>
  <c r="EU398" i="28" s="1"/>
  <c r="DK398" i="28"/>
  <c r="FG398" i="28" s="1"/>
  <c r="ES327" i="28"/>
  <c r="BP499" i="28"/>
  <c r="BP485" i="28"/>
  <c r="DI480" i="28"/>
  <c r="FE480" i="28" s="1"/>
  <c r="EK475" i="28"/>
  <c r="BT468" i="28"/>
  <c r="EN459" i="28"/>
  <c r="BX453" i="28"/>
  <c r="DD435" i="28"/>
  <c r="EZ435" i="28" s="1"/>
  <c r="EK432" i="28"/>
  <c r="BW424" i="28"/>
  <c r="CI424" i="28" s="1"/>
  <c r="BW421" i="28"/>
  <c r="CI421" i="28" s="1"/>
  <c r="EO394" i="28"/>
  <c r="BU394" i="28"/>
  <c r="CG394" i="28" s="1"/>
  <c r="EC394" i="28" s="1"/>
  <c r="FY394" i="28" s="1"/>
  <c r="BT390" i="28"/>
  <c r="CF390" i="28" s="1"/>
  <c r="CR390" i="28" s="1"/>
  <c r="BT373" i="28"/>
  <c r="CF373" i="28" s="1"/>
  <c r="BN301" i="28"/>
  <c r="BZ301" i="28" s="1"/>
  <c r="DV301" i="28" s="1"/>
  <c r="FR301" i="28" s="1"/>
  <c r="DQ371" i="28"/>
  <c r="FM371" i="28" s="1"/>
  <c r="CS371" i="28"/>
  <c r="DE371" i="28"/>
  <c r="FA371" i="28" s="1"/>
  <c r="EC371" i="28"/>
  <c r="FY371" i="28" s="1"/>
  <c r="CO364" i="28"/>
  <c r="DA364" i="28"/>
  <c r="EW364" i="28" s="1"/>
  <c r="DM364" i="28"/>
  <c r="FI364" i="28" s="1"/>
  <c r="EO323" i="28"/>
  <c r="DQ312" i="28"/>
  <c r="FM312" i="28" s="1"/>
  <c r="EC312" i="28"/>
  <c r="FY312" i="28" s="1"/>
  <c r="ER293" i="28"/>
  <c r="CJ293" i="28"/>
  <c r="EH258" i="28"/>
  <c r="BN258" i="28"/>
  <c r="BZ258" i="28" s="1"/>
  <c r="EH403" i="28"/>
  <c r="BV308" i="28"/>
  <c r="CH308" i="28" s="1"/>
  <c r="DR308" i="28" s="1"/>
  <c r="FN308" i="28" s="1"/>
  <c r="EP308" i="28"/>
  <c r="BU296" i="28"/>
  <c r="CG296" i="28" s="1"/>
  <c r="DQ296" i="28" s="1"/>
  <c r="FM296" i="28" s="1"/>
  <c r="EO296" i="28"/>
  <c r="BX290" i="28"/>
  <c r="CJ290" i="28" s="1"/>
  <c r="CK258" i="28"/>
  <c r="DI258" i="28" s="1"/>
  <c r="FE258" i="28" s="1"/>
  <c r="ES258" i="28"/>
  <c r="DG344" i="28"/>
  <c r="FC344" i="28" s="1"/>
  <c r="DS344" i="28"/>
  <c r="FO344" i="28" s="1"/>
  <c r="EN338" i="28"/>
  <c r="BT338" i="28"/>
  <c r="CF338" i="28" s="1"/>
  <c r="CR338" i="28" s="1"/>
  <c r="CP336" i="28"/>
  <c r="DB336" i="28"/>
  <c r="EX336" i="28" s="1"/>
  <c r="DN336" i="28"/>
  <c r="FJ336" i="28" s="1"/>
  <c r="DZ336" i="28"/>
  <c r="FV336" i="28" s="1"/>
  <c r="BX323" i="28"/>
  <c r="CJ323" i="28" s="1"/>
  <c r="ER323" i="28"/>
  <c r="EQ320" i="28"/>
  <c r="CI320" i="28"/>
  <c r="EE320" i="28" s="1"/>
  <c r="GA320" i="28" s="1"/>
  <c r="BX312" i="28"/>
  <c r="CJ312" i="28" s="1"/>
  <c r="ER312" i="28"/>
  <c r="CS308" i="28"/>
  <c r="DE308" i="28"/>
  <c r="FA308" i="28" s="1"/>
  <c r="BP299" i="28"/>
  <c r="CB299" i="28" s="1"/>
  <c r="CZ299" i="28" s="1"/>
  <c r="EV299" i="28" s="1"/>
  <c r="BV398" i="28"/>
  <c r="BR371" i="28"/>
  <c r="CD371" i="28" s="1"/>
  <c r="EL371" i="28"/>
  <c r="CE368" i="28"/>
  <c r="EM368" i="28"/>
  <c r="EM349" i="28"/>
  <c r="CE349" i="28"/>
  <c r="CN336" i="28"/>
  <c r="DL336" i="28"/>
  <c r="FH336" i="28" s="1"/>
  <c r="BO299" i="28"/>
  <c r="CA299" i="28" s="1"/>
  <c r="EI299" i="28"/>
  <c r="CB285" i="28"/>
  <c r="EJ285" i="28"/>
  <c r="EK282" i="28"/>
  <c r="BQ277" i="28"/>
  <c r="CC277" i="28" s="1"/>
  <c r="CO277" i="28" s="1"/>
  <c r="EK277" i="28"/>
  <c r="CC243" i="28"/>
  <c r="DM128" i="28"/>
  <c r="FI128" i="28" s="1"/>
  <c r="CO128" i="28"/>
  <c r="DA128" i="28"/>
  <c r="EW128" i="28" s="1"/>
  <c r="DY128" i="28"/>
  <c r="FU128" i="28" s="1"/>
  <c r="EL367" i="28"/>
  <c r="CD367" i="28"/>
  <c r="DS343" i="28"/>
  <c r="FO343" i="28" s="1"/>
  <c r="EE343" i="28"/>
  <c r="GA343" i="28" s="1"/>
  <c r="DZ338" i="28"/>
  <c r="FV338" i="28" s="1"/>
  <c r="CP338" i="28"/>
  <c r="CT325" i="28"/>
  <c r="DF325" i="28"/>
  <c r="FB325" i="28" s="1"/>
  <c r="ES324" i="28"/>
  <c r="BU313" i="28"/>
  <c r="CG313" i="28" s="1"/>
  <c r="DQ313" i="28" s="1"/>
  <c r="FM313" i="28" s="1"/>
  <c r="EO313" i="28"/>
  <c r="BN299" i="28"/>
  <c r="BZ299" i="28" s="1"/>
  <c r="DV299" i="28" s="1"/>
  <c r="FR299" i="28" s="1"/>
  <c r="BU232" i="28"/>
  <c r="CG232" i="28" s="1"/>
  <c r="DQ232" i="28" s="1"/>
  <c r="FM232" i="28" s="1"/>
  <c r="EO232" i="28"/>
  <c r="BZ99" i="28"/>
  <c r="CL99" i="28" s="1"/>
  <c r="EH99" i="28"/>
  <c r="BP371" i="28"/>
  <c r="CB371" i="28" s="1"/>
  <c r="DX371" i="28" s="1"/>
  <c r="FT371" i="28" s="1"/>
  <c r="BU354" i="28"/>
  <c r="CG354" i="28" s="1"/>
  <c r="EC354" i="28" s="1"/>
  <c r="FY354" i="28" s="1"/>
  <c r="EO354" i="28"/>
  <c r="CX347" i="28"/>
  <c r="ET347" i="28" s="1"/>
  <c r="DJ347" i="28"/>
  <c r="FF347" i="28" s="1"/>
  <c r="BU337" i="28"/>
  <c r="CG337" i="28" s="1"/>
  <c r="ER336" i="28"/>
  <c r="BX336" i="28"/>
  <c r="CJ336" i="28" s="1"/>
  <c r="DH336" i="28" s="1"/>
  <c r="FD336" i="28" s="1"/>
  <c r="DE323" i="28"/>
  <c r="FA323" i="28" s="1"/>
  <c r="DQ323" i="28"/>
  <c r="FM323" i="28" s="1"/>
  <c r="BU309" i="28"/>
  <c r="CG309" i="28" s="1"/>
  <c r="CS309" i="28" s="1"/>
  <c r="EO309" i="28"/>
  <c r="CL389" i="28"/>
  <c r="BU378" i="28"/>
  <c r="CG378" i="28" s="1"/>
  <c r="DE378" i="28" s="1"/>
  <c r="FA378" i="28" s="1"/>
  <c r="EO378" i="28"/>
  <c r="BS313" i="28"/>
  <c r="CE313" i="28" s="1"/>
  <c r="CP305" i="28"/>
  <c r="DB305" i="28"/>
  <c r="EX305" i="28" s="1"/>
  <c r="DN305" i="28"/>
  <c r="FJ305" i="28" s="1"/>
  <c r="DZ305" i="28"/>
  <c r="FV305" i="28" s="1"/>
  <c r="EJ296" i="28"/>
  <c r="CB296" i="28"/>
  <c r="BR245" i="28"/>
  <c r="CD245" i="28" s="1"/>
  <c r="DB245" i="28" s="1"/>
  <c r="EX245" i="28" s="1"/>
  <c r="EL245" i="28"/>
  <c r="BN217" i="28"/>
  <c r="BZ217" i="28" s="1"/>
  <c r="EP394" i="28"/>
  <c r="CC389" i="28"/>
  <c r="DM389" i="28" s="1"/>
  <c r="FI389" i="28" s="1"/>
  <c r="DR358" i="28"/>
  <c r="FN358" i="28" s="1"/>
  <c r="CT358" i="28"/>
  <c r="ED358" i="28"/>
  <c r="FZ358" i="28" s="1"/>
  <c r="BO349" i="28"/>
  <c r="CA349" i="28" s="1"/>
  <c r="DK349" i="28" s="1"/>
  <c r="FG349" i="28" s="1"/>
  <c r="EI349" i="28"/>
  <c r="BX347" i="28"/>
  <c r="CJ347" i="28" s="1"/>
  <c r="ER347" i="28"/>
  <c r="CK281" i="28"/>
  <c r="EG281" i="28" s="1"/>
  <c r="GC281" i="28" s="1"/>
  <c r="ES281" i="28"/>
  <c r="BR232" i="28"/>
  <c r="CD232" i="28" s="1"/>
  <c r="DB232" i="28" s="1"/>
  <c r="EX232" i="28" s="1"/>
  <c r="EL232" i="28"/>
  <c r="CH219" i="28"/>
  <c r="ED219" i="28" s="1"/>
  <c r="FZ219" i="28" s="1"/>
  <c r="EP219" i="28"/>
  <c r="CI145" i="28"/>
  <c r="DS145" i="28" s="1"/>
  <c r="FO145" i="28" s="1"/>
  <c r="EQ145" i="28"/>
  <c r="BR396" i="28"/>
  <c r="EN394" i="28"/>
  <c r="EJ392" i="28"/>
  <c r="BT388" i="28"/>
  <c r="BR361" i="28"/>
  <c r="CD361" i="28" s="1"/>
  <c r="EI355" i="28"/>
  <c r="BO355" i="28"/>
  <c r="CA355" i="28" s="1"/>
  <c r="DV349" i="28"/>
  <c r="FR349" i="28" s="1"/>
  <c r="CL349" i="28"/>
  <c r="CX349" i="28"/>
  <c r="ET349" i="28" s="1"/>
  <c r="EA346" i="28"/>
  <c r="FW346" i="28" s="1"/>
  <c r="EH338" i="28"/>
  <c r="BP293" i="28"/>
  <c r="CB293" i="28" s="1"/>
  <c r="EL285" i="28"/>
  <c r="BV426" i="28"/>
  <c r="ES425" i="28"/>
  <c r="BV412" i="28"/>
  <c r="BP408" i="28"/>
  <c r="EK399" i="28"/>
  <c r="EP383" i="28"/>
  <c r="ES377" i="28"/>
  <c r="CK377" i="28"/>
  <c r="DU377" i="28" s="1"/>
  <c r="FQ377" i="28" s="1"/>
  <c r="EH355" i="28"/>
  <c r="BN355" i="28"/>
  <c r="BZ355" i="28" s="1"/>
  <c r="BR326" i="28"/>
  <c r="CD326" i="28" s="1"/>
  <c r="EL326" i="28"/>
  <c r="EK325" i="28"/>
  <c r="BQ323" i="28"/>
  <c r="CC323" i="28" s="1"/>
  <c r="CA293" i="28"/>
  <c r="DW293" i="28" s="1"/>
  <c r="FS293" i="28" s="1"/>
  <c r="EI293" i="28"/>
  <c r="EO279" i="28"/>
  <c r="CG279" i="28"/>
  <c r="BR273" i="28"/>
  <c r="CD273" i="28" s="1"/>
  <c r="BO260" i="28"/>
  <c r="CA260" i="28" s="1"/>
  <c r="DK260" i="28" s="1"/>
  <c r="FG260" i="28" s="1"/>
  <c r="EI260" i="28"/>
  <c r="DC259" i="28"/>
  <c r="EY259" i="28" s="1"/>
  <c r="EA259" i="28"/>
  <c r="FW259" i="28" s="1"/>
  <c r="EN421" i="28"/>
  <c r="BP396" i="28"/>
  <c r="CB396" i="28" s="1"/>
  <c r="EL394" i="28"/>
  <c r="BY394" i="28"/>
  <c r="BW391" i="28"/>
  <c r="EP359" i="28"/>
  <c r="CH359" i="28"/>
  <c r="CK355" i="28"/>
  <c r="ES355" i="28"/>
  <c r="CW352" i="28"/>
  <c r="DI352" i="28"/>
  <c r="FE352" i="28" s="1"/>
  <c r="DU352" i="28"/>
  <c r="EG352" i="28"/>
  <c r="GC352" i="28" s="1"/>
  <c r="CF333" i="28"/>
  <c r="EN333" i="28"/>
  <c r="EQ328" i="28"/>
  <c r="CI328" i="28"/>
  <c r="EM279" i="28"/>
  <c r="CE279" i="28"/>
  <c r="EL234" i="28"/>
  <c r="BR234" i="28"/>
  <c r="CD234" i="28" s="1"/>
  <c r="BN485" i="28"/>
  <c r="BZ485" i="28" s="1"/>
  <c r="DV485" i="28" s="1"/>
  <c r="FR485" i="28" s="1"/>
  <c r="BX460" i="28"/>
  <c r="BR444" i="28"/>
  <c r="CD444" i="28" s="1"/>
  <c r="BQ437" i="28"/>
  <c r="EK437" i="28" s="1"/>
  <c r="BY431" i="28"/>
  <c r="BW423" i="28"/>
  <c r="CI423" i="28" s="1"/>
  <c r="BY389" i="28"/>
  <c r="CK389" i="28" s="1"/>
  <c r="EG389" i="28" s="1"/>
  <c r="GC389" i="28" s="1"/>
  <c r="BQ388" i="28"/>
  <c r="DV358" i="28"/>
  <c r="FR358" i="28" s="1"/>
  <c r="CX358" i="28"/>
  <c r="ET358" i="28" s="1"/>
  <c r="EP351" i="28"/>
  <c r="CL344" i="28"/>
  <c r="CX344" i="28"/>
  <c r="ET344" i="28" s="1"/>
  <c r="EK317" i="28"/>
  <c r="CC317" i="28"/>
  <c r="CI296" i="28"/>
  <c r="DS296" i="28" s="1"/>
  <c r="FO296" i="28" s="1"/>
  <c r="EQ296" i="28"/>
  <c r="BS288" i="28"/>
  <c r="CE288" i="28" s="1"/>
  <c r="BU284" i="28"/>
  <c r="CG284" i="28" s="1"/>
  <c r="EO284" i="28"/>
  <c r="BP273" i="28"/>
  <c r="CB273" i="28" s="1"/>
  <c r="BW436" i="28"/>
  <c r="BV425" i="28"/>
  <c r="CH425" i="28" s="1"/>
  <c r="DH412" i="28"/>
  <c r="FD412" i="28" s="1"/>
  <c r="BS412" i="28"/>
  <c r="BN407" i="28"/>
  <c r="EH407" i="28" s="1"/>
  <c r="BU403" i="28"/>
  <c r="CG403" i="28" s="1"/>
  <c r="DE403" i="28" s="1"/>
  <c r="FA403" i="28" s="1"/>
  <c r="EO403" i="28"/>
  <c r="BY398" i="28"/>
  <c r="BT397" i="28"/>
  <c r="BS392" i="28"/>
  <c r="BN384" i="28"/>
  <c r="BZ384" i="28" s="1"/>
  <c r="CL384" i="28" s="1"/>
  <c r="BS383" i="28"/>
  <c r="BV377" i="28"/>
  <c r="CH377" i="28" s="1"/>
  <c r="ED377" i="28" s="1"/>
  <c r="FZ377" i="28" s="1"/>
  <c r="BV366" i="28"/>
  <c r="DA352" i="28"/>
  <c r="EW352" i="28" s="1"/>
  <c r="DM352" i="28"/>
  <c r="FI352" i="28" s="1"/>
  <c r="DY352" i="28"/>
  <c r="FU352" i="28" s="1"/>
  <c r="EO342" i="28"/>
  <c r="BU342" i="28"/>
  <c r="CG342" i="28" s="1"/>
  <c r="BX341" i="28"/>
  <c r="CJ341" i="28" s="1"/>
  <c r="BQ321" i="28"/>
  <c r="CC321" i="28" s="1"/>
  <c r="BT284" i="28"/>
  <c r="CF284" i="28" s="1"/>
  <c r="EB284" i="28" s="1"/>
  <c r="FX284" i="28" s="1"/>
  <c r="CE269" i="28"/>
  <c r="CQ269" i="28" s="1"/>
  <c r="EM269" i="28"/>
  <c r="EK159" i="28"/>
  <c r="CC159" i="28"/>
  <c r="EL440" i="28"/>
  <c r="BS438" i="28"/>
  <c r="BU425" i="28"/>
  <c r="CG425" i="28" s="1"/>
  <c r="BS420" i="28"/>
  <c r="CE420" i="28" s="1"/>
  <c r="DC420" i="28" s="1"/>
  <c r="EY420" i="28" s="1"/>
  <c r="BP402" i="28"/>
  <c r="BU390" i="28"/>
  <c r="BP387" i="28"/>
  <c r="BO381" i="28"/>
  <c r="CA381" i="28" s="1"/>
  <c r="ES368" i="28"/>
  <c r="ES364" i="28"/>
  <c r="BS359" i="28"/>
  <c r="ES352" i="28"/>
  <c r="EJ336" i="28"/>
  <c r="DH333" i="28"/>
  <c r="FD333" i="28" s="1"/>
  <c r="CV333" i="28"/>
  <c r="DT333" i="28"/>
  <c r="FP333" i="28" s="1"/>
  <c r="EF333" i="28"/>
  <c r="GB333" i="28" s="1"/>
  <c r="ES299" i="28"/>
  <c r="CR161" i="28"/>
  <c r="DP161" i="28"/>
  <c r="FL161" i="28" s="1"/>
  <c r="EK440" i="28"/>
  <c r="BY439" i="28"/>
  <c r="CK439" i="28" s="1"/>
  <c r="BO432" i="28"/>
  <c r="BY427" i="28"/>
  <c r="CK427" i="28" s="1"/>
  <c r="BV410" i="28"/>
  <c r="BU401" i="28"/>
  <c r="BR397" i="28"/>
  <c r="CD397" i="28" s="1"/>
  <c r="BS395" i="28"/>
  <c r="CE395" i="28" s="1"/>
  <c r="DO395" i="28" s="1"/>
  <c r="FK395" i="28" s="1"/>
  <c r="BV389" i="28"/>
  <c r="CH389" i="28" s="1"/>
  <c r="DR389" i="28" s="1"/>
  <c r="FN389" i="28" s="1"/>
  <c r="DD377" i="28"/>
  <c r="EZ377" i="28" s="1"/>
  <c r="DP377" i="28"/>
  <c r="FL377" i="28" s="1"/>
  <c r="EQ358" i="28"/>
  <c r="BW358" i="28"/>
  <c r="CI358" i="28" s="1"/>
  <c r="DT303" i="28"/>
  <c r="FP303" i="28" s="1"/>
  <c r="CV303" i="28"/>
  <c r="DH303" i="28"/>
  <c r="FD303" i="28" s="1"/>
  <c r="CO269" i="28"/>
  <c r="DA269" i="28"/>
  <c r="EW269" i="28" s="1"/>
  <c r="DM269" i="28"/>
  <c r="FI269" i="28" s="1"/>
  <c r="DY269" i="28"/>
  <c r="FU269" i="28" s="1"/>
  <c r="BW223" i="28"/>
  <c r="CZ179" i="28"/>
  <c r="EV179" i="28" s="1"/>
  <c r="DL179" i="28"/>
  <c r="FH179" i="28" s="1"/>
  <c r="BN443" i="28"/>
  <c r="BQ438" i="28"/>
  <c r="BX435" i="28"/>
  <c r="EJ414" i="28"/>
  <c r="CJ392" i="28"/>
  <c r="DI388" i="28"/>
  <c r="FE388" i="28" s="1"/>
  <c r="DU388" i="28"/>
  <c r="EG388" i="28"/>
  <c r="GC388" i="28" s="1"/>
  <c r="EM377" i="28"/>
  <c r="BS377" i="28"/>
  <c r="CE377" i="28" s="1"/>
  <c r="DC377" i="28" s="1"/>
  <c r="EY377" i="28" s="1"/>
  <c r="EP358" i="28"/>
  <c r="BW352" i="28"/>
  <c r="CI352" i="28" s="1"/>
  <c r="CU352" i="28" s="1"/>
  <c r="EQ352" i="28"/>
  <c r="DV351" i="28"/>
  <c r="FR351" i="28" s="1"/>
  <c r="BP347" i="28"/>
  <c r="CB347" i="28" s="1"/>
  <c r="DN342" i="28"/>
  <c r="FJ342" i="28" s="1"/>
  <c r="CP342" i="28"/>
  <c r="DB342" i="28"/>
  <c r="EX342" i="28" s="1"/>
  <c r="DZ342" i="28"/>
  <c r="FV342" i="28" s="1"/>
  <c r="EN330" i="28"/>
  <c r="CF330" i="28"/>
  <c r="CR330" i="28" s="1"/>
  <c r="CE302" i="28"/>
  <c r="BQ284" i="28"/>
  <c r="CC284" i="28" s="1"/>
  <c r="BX255" i="28"/>
  <c r="CJ255" i="28" s="1"/>
  <c r="DH255" i="28" s="1"/>
  <c r="FD255" i="28" s="1"/>
  <c r="ER255" i="28"/>
  <c r="BV484" i="28"/>
  <c r="CH484" i="28" s="1"/>
  <c r="EH457" i="28"/>
  <c r="BY452" i="28"/>
  <c r="BQ441" i="28"/>
  <c r="EQ431" i="28"/>
  <c r="BP428" i="28"/>
  <c r="BU424" i="28"/>
  <c r="CG424" i="28" s="1"/>
  <c r="DP422" i="28"/>
  <c r="FL422" i="28" s="1"/>
  <c r="CR422" i="28"/>
  <c r="BS414" i="28"/>
  <c r="CE414" i="28" s="1"/>
  <c r="BS411" i="28"/>
  <c r="EM411" i="28" s="1"/>
  <c r="EL405" i="28"/>
  <c r="BQ405" i="28"/>
  <c r="EH401" i="28"/>
  <c r="BU398" i="28"/>
  <c r="ES395" i="28"/>
  <c r="BT389" i="28"/>
  <c r="BU376" i="28"/>
  <c r="CG376" i="28" s="1"/>
  <c r="DE376" i="28" s="1"/>
  <c r="FA376" i="28" s="1"/>
  <c r="CB373" i="28"/>
  <c r="BW365" i="28"/>
  <c r="CI365" i="28" s="1"/>
  <c r="CU365" i="28" s="1"/>
  <c r="EQ365" i="28"/>
  <c r="BY356" i="28"/>
  <c r="CK356" i="28" s="1"/>
  <c r="BX350" i="28"/>
  <c r="CJ350" i="28" s="1"/>
  <c r="BO347" i="28"/>
  <c r="CA347" i="28" s="1"/>
  <c r="EI347" i="28"/>
  <c r="CJ317" i="28"/>
  <c r="ER317" i="28"/>
  <c r="BO306" i="28"/>
  <c r="CA306" i="28" s="1"/>
  <c r="CM306" i="28" s="1"/>
  <c r="EI306" i="28"/>
  <c r="EQ302" i="28"/>
  <c r="CI302" i="28"/>
  <c r="BX300" i="28"/>
  <c r="CJ300" i="28" s="1"/>
  <c r="DG261" i="28"/>
  <c r="FC261" i="28" s="1"/>
  <c r="BW255" i="28"/>
  <c r="CI255" i="28" s="1"/>
  <c r="EQ255" i="28"/>
  <c r="DB227" i="28"/>
  <c r="EX227" i="28" s="1"/>
  <c r="DN227" i="28"/>
  <c r="FJ227" i="28" s="1"/>
  <c r="BN445" i="28"/>
  <c r="BW437" i="28"/>
  <c r="EQ437" i="28" s="1"/>
  <c r="BV435" i="28"/>
  <c r="BS410" i="28"/>
  <c r="DW401" i="28"/>
  <c r="FS401" i="28" s="1"/>
  <c r="BR401" i="28"/>
  <c r="EJ395" i="28"/>
  <c r="DJ369" i="28"/>
  <c r="FF369" i="28" s="1"/>
  <c r="CL369" i="28"/>
  <c r="CX369" i="28"/>
  <c r="ET369" i="28" s="1"/>
  <c r="DV369" i="28"/>
  <c r="FR369" i="28" s="1"/>
  <c r="BQ366" i="28"/>
  <c r="CO345" i="28"/>
  <c r="DA345" i="28"/>
  <c r="EW345" i="28" s="1"/>
  <c r="DX340" i="28"/>
  <c r="FT340" i="28" s="1"/>
  <c r="DL340" i="28"/>
  <c r="FH340" i="28" s="1"/>
  <c r="CE329" i="28"/>
  <c r="DC329" i="28" s="1"/>
  <c r="EY329" i="28" s="1"/>
  <c r="EO303" i="28"/>
  <c r="BU303" i="28"/>
  <c r="CG303" i="28" s="1"/>
  <c r="CK288" i="28"/>
  <c r="DU288" i="28" s="1"/>
  <c r="FQ288" i="28" s="1"/>
  <c r="ES288" i="28"/>
  <c r="CD237" i="28"/>
  <c r="EL237" i="28"/>
  <c r="BQ436" i="28"/>
  <c r="EL431" i="28"/>
  <c r="EM413" i="28"/>
  <c r="BO405" i="28"/>
  <c r="CX386" i="28"/>
  <c r="ET386" i="28" s="1"/>
  <c r="CB380" i="28"/>
  <c r="DL380" i="28" s="1"/>
  <c r="FH380" i="28" s="1"/>
  <c r="ES369" i="28"/>
  <c r="CK369" i="28"/>
  <c r="EG369" i="28" s="1"/>
  <c r="GC369" i="28" s="1"/>
  <c r="BP366" i="28"/>
  <c r="CB366" i="28" s="1"/>
  <c r="DY364" i="28"/>
  <c r="FU364" i="28" s="1"/>
  <c r="CP350" i="28"/>
  <c r="DZ350" i="28"/>
  <c r="FV350" i="28" s="1"/>
  <c r="DX348" i="28"/>
  <c r="FT348" i="28" s="1"/>
  <c r="DL348" i="28"/>
  <c r="FH348" i="28" s="1"/>
  <c r="BY347" i="28"/>
  <c r="ES347" i="28" s="1"/>
  <c r="BO340" i="28"/>
  <c r="CA340" i="28" s="1"/>
  <c r="CL298" i="28"/>
  <c r="DJ298" i="28"/>
  <c r="FF298" i="28" s="1"/>
  <c r="DV298" i="28"/>
  <c r="FR298" i="28" s="1"/>
  <c r="EB275" i="28"/>
  <c r="FX275" i="28" s="1"/>
  <c r="CR275" i="28"/>
  <c r="BX269" i="28"/>
  <c r="CJ269" i="28" s="1"/>
  <c r="ER269" i="28"/>
  <c r="BW262" i="28"/>
  <c r="CI262" i="28" s="1"/>
  <c r="CU262" i="28" s="1"/>
  <c r="EQ262" i="28"/>
  <c r="EK237" i="28"/>
  <c r="CC237" i="28"/>
  <c r="BV443" i="28"/>
  <c r="CH443" i="28" s="1"/>
  <c r="BO442" i="28"/>
  <c r="BX440" i="28"/>
  <c r="BP436" i="28"/>
  <c r="EN435" i="28"/>
  <c r="ER425" i="28"/>
  <c r="BO425" i="28"/>
  <c r="DK401" i="28"/>
  <c r="FG401" i="28" s="1"/>
  <c r="BP401" i="28"/>
  <c r="CB401" i="28" s="1"/>
  <c r="BY397" i="28"/>
  <c r="CK397" i="28" s="1"/>
  <c r="EG395" i="28"/>
  <c r="GC395" i="28" s="1"/>
  <c r="BP394" i="28"/>
  <c r="BW382" i="28"/>
  <c r="EP375" i="28"/>
  <c r="BP353" i="28"/>
  <c r="CB353" i="28" s="1"/>
  <c r="DX353" i="28" s="1"/>
  <c r="FT353" i="28" s="1"/>
  <c r="EO349" i="28"/>
  <c r="BN342" i="28"/>
  <c r="BZ342" i="28" s="1"/>
  <c r="EH342" i="28"/>
  <c r="BX331" i="28"/>
  <c r="CJ331" i="28" s="1"/>
  <c r="ER331" i="28"/>
  <c r="EM303" i="28"/>
  <c r="CE303" i="28"/>
  <c r="DP255" i="28"/>
  <c r="FL255" i="28" s="1"/>
  <c r="DD255" i="28"/>
  <c r="EZ255" i="28" s="1"/>
  <c r="BY444" i="28"/>
  <c r="BY432" i="28"/>
  <c r="CK432" i="28" s="1"/>
  <c r="EM427" i="28"/>
  <c r="BP416" i="28"/>
  <c r="CB416" i="28" s="1"/>
  <c r="BY402" i="28"/>
  <c r="CK402" i="28" s="1"/>
  <c r="CW402" i="28" s="1"/>
  <c r="BQ376" i="28"/>
  <c r="EH348" i="28"/>
  <c r="BN348" i="28"/>
  <c r="BZ348" i="28" s="1"/>
  <c r="BX340" i="28"/>
  <c r="CJ340" i="28" s="1"/>
  <c r="DT340" i="28" s="1"/>
  <c r="FP340" i="28" s="1"/>
  <c r="ER340" i="28"/>
  <c r="EK333" i="28"/>
  <c r="BT300" i="28"/>
  <c r="BX444" i="28"/>
  <c r="EJ425" i="28"/>
  <c r="BP424" i="28"/>
  <c r="CB424" i="28" s="1"/>
  <c r="DZ422" i="28"/>
  <c r="FV422" i="28" s="1"/>
  <c r="BS421" i="28"/>
  <c r="CE421" i="28" s="1"/>
  <c r="DO421" i="28" s="1"/>
  <c r="FK421" i="28" s="1"/>
  <c r="EL415" i="28"/>
  <c r="BR415" i="28"/>
  <c r="CD415" i="28" s="1"/>
  <c r="CP415" i="28" s="1"/>
  <c r="EN411" i="28"/>
  <c r="BS404" i="28"/>
  <c r="EH379" i="28"/>
  <c r="BV374" i="28"/>
  <c r="BQ367" i="28"/>
  <c r="EL365" i="28"/>
  <c r="ES350" i="28"/>
  <c r="EK349" i="28"/>
  <c r="EO310" i="28"/>
  <c r="CG310" i="28"/>
  <c r="DE310" i="28" s="1"/>
  <c r="FA310" i="28" s="1"/>
  <c r="DA280" i="28"/>
  <c r="EW280" i="28" s="1"/>
  <c r="DY280" i="28"/>
  <c r="FU280" i="28" s="1"/>
  <c r="CE246" i="28"/>
  <c r="EM246" i="28"/>
  <c r="EN201" i="28"/>
  <c r="CF201" i="28"/>
  <c r="BS443" i="28"/>
  <c r="BQ439" i="28"/>
  <c r="BV428" i="28"/>
  <c r="DV422" i="28"/>
  <c r="FR422" i="28" s="1"/>
  <c r="BY416" i="28"/>
  <c r="CK416" i="28" s="1"/>
  <c r="BY407" i="28"/>
  <c r="EO404" i="28"/>
  <c r="BT396" i="28"/>
  <c r="DI395" i="28"/>
  <c r="EN385" i="28"/>
  <c r="BT382" i="28"/>
  <c r="CF382" i="28" s="1"/>
  <c r="BV381" i="28"/>
  <c r="CH381" i="28" s="1"/>
  <c r="BP367" i="28"/>
  <c r="CB367" i="28" s="1"/>
  <c r="BO362" i="28"/>
  <c r="EH349" i="28"/>
  <c r="DP339" i="28"/>
  <c r="FL339" i="28" s="1"/>
  <c r="EB339" i="28"/>
  <c r="FX339" i="28" s="1"/>
  <c r="BU331" i="28"/>
  <c r="CG331" i="28" s="1"/>
  <c r="EO331" i="28"/>
  <c r="DJ275" i="28"/>
  <c r="FF275" i="28" s="1"/>
  <c r="DV275" i="28"/>
  <c r="FR275" i="28" s="1"/>
  <c r="BS262" i="28"/>
  <c r="CE262" i="28" s="1"/>
  <c r="CQ262" i="28" s="1"/>
  <c r="DZ202" i="28"/>
  <c r="FV202" i="28" s="1"/>
  <c r="CP202" i="28"/>
  <c r="DN202" i="28"/>
  <c r="FJ202" i="28" s="1"/>
  <c r="EI411" i="28"/>
  <c r="CW395" i="28"/>
  <c r="EJ385" i="28"/>
  <c r="EO381" i="28"/>
  <c r="CG372" i="28"/>
  <c r="EO371" i="28"/>
  <c r="BV364" i="28"/>
  <c r="DC362" i="28"/>
  <c r="EY362" i="28" s="1"/>
  <c r="DK338" i="28"/>
  <c r="FG338" i="28" s="1"/>
  <c r="CM338" i="28"/>
  <c r="CY338" i="28"/>
  <c r="EU338" i="28" s="1"/>
  <c r="DW338" i="28"/>
  <c r="FS338" i="28" s="1"/>
  <c r="CS298" i="28"/>
  <c r="EC298" i="28"/>
  <c r="FY298" i="28" s="1"/>
  <c r="CL279" i="28"/>
  <c r="DJ279" i="28"/>
  <c r="FF279" i="28" s="1"/>
  <c r="EO250" i="28"/>
  <c r="BU250" i="28"/>
  <c r="CG250" i="28" s="1"/>
  <c r="CS250" i="28" s="1"/>
  <c r="CP243" i="28"/>
  <c r="DZ243" i="28"/>
  <c r="FV243" i="28" s="1"/>
  <c r="CF213" i="28"/>
  <c r="EN213" i="28"/>
  <c r="BY202" i="28"/>
  <c r="CK202" i="28" s="1"/>
  <c r="EE16" i="28"/>
  <c r="GA16" i="28" s="1"/>
  <c r="CU16" i="28"/>
  <c r="DG16" i="28"/>
  <c r="FC16" i="28" s="1"/>
  <c r="DS16" i="28"/>
  <c r="FO16" i="28" s="1"/>
  <c r="BX10" i="28"/>
  <c r="CJ10" i="28" s="1"/>
  <c r="DT10" i="28" s="1"/>
  <c r="FP10" i="28" s="1"/>
  <c r="ER10" i="28"/>
  <c r="BR369" i="28"/>
  <c r="BX352" i="28"/>
  <c r="CJ352" i="28" s="1"/>
  <c r="EF352" i="28" s="1"/>
  <c r="GB352" i="28" s="1"/>
  <c r="CT306" i="28"/>
  <c r="DF306" i="28"/>
  <c r="FB306" i="28" s="1"/>
  <c r="DO297" i="28"/>
  <c r="FK297" i="28" s="1"/>
  <c r="CA291" i="28"/>
  <c r="DW291" i="28" s="1"/>
  <c r="FS291" i="28" s="1"/>
  <c r="BU283" i="28"/>
  <c r="CG283" i="28" s="1"/>
  <c r="BW271" i="28"/>
  <c r="CI271" i="28" s="1"/>
  <c r="EI235" i="28"/>
  <c r="BO235" i="28"/>
  <c r="CA235" i="28" s="1"/>
  <c r="DK235" i="28" s="1"/>
  <c r="FG235" i="28" s="1"/>
  <c r="EN173" i="28"/>
  <c r="BT173" i="28"/>
  <c r="CF173" i="28" s="1"/>
  <c r="DI162" i="28"/>
  <c r="FE162" i="28" s="1"/>
  <c r="EG162" i="28"/>
  <c r="GC162" i="28" s="1"/>
  <c r="BW279" i="28"/>
  <c r="CI279" i="28" s="1"/>
  <c r="EQ279" i="28"/>
  <c r="BT271" i="28"/>
  <c r="CF271" i="28" s="1"/>
  <c r="CR271" i="28" s="1"/>
  <c r="DQ243" i="28"/>
  <c r="FM243" i="28" s="1"/>
  <c r="CS243" i="28"/>
  <c r="DE243" i="28"/>
  <c r="FA243" i="28" s="1"/>
  <c r="EC243" i="28"/>
  <c r="FY243" i="28" s="1"/>
  <c r="BN235" i="28"/>
  <c r="BZ235" i="28" s="1"/>
  <c r="DJ235" i="28" s="1"/>
  <c r="FF235" i="28" s="1"/>
  <c r="CQ223" i="28"/>
  <c r="DO223" i="28"/>
  <c r="FK223" i="28" s="1"/>
  <c r="EK181" i="28"/>
  <c r="BQ181" i="28"/>
  <c r="CC181" i="28" s="1"/>
  <c r="BS173" i="28"/>
  <c r="BU164" i="28"/>
  <c r="CG164" i="28" s="1"/>
  <c r="EO164" i="28"/>
  <c r="CO146" i="28"/>
  <c r="DA146" i="28"/>
  <c r="EW146" i="28" s="1"/>
  <c r="BV257" i="28"/>
  <c r="CH257" i="28" s="1"/>
  <c r="BX240" i="28"/>
  <c r="CJ240" i="28" s="1"/>
  <c r="ER240" i="28"/>
  <c r="CP223" i="28"/>
  <c r="DB223" i="28"/>
  <c r="EX223" i="28" s="1"/>
  <c r="DN223" i="28"/>
  <c r="FJ223" i="28" s="1"/>
  <c r="DZ223" i="28"/>
  <c r="FV223" i="28" s="1"/>
  <c r="EQ209" i="28"/>
  <c r="CI209" i="28"/>
  <c r="DG209" i="28" s="1"/>
  <c r="FC209" i="28" s="1"/>
  <c r="EC202" i="28"/>
  <c r="FY202" i="28" s="1"/>
  <c r="CS202" i="28"/>
  <c r="DE202" i="28"/>
  <c r="FA202" i="28" s="1"/>
  <c r="DQ202" i="28"/>
  <c r="FM202" i="28" s="1"/>
  <c r="DE192" i="28"/>
  <c r="FA192" i="28" s="1"/>
  <c r="CS192" i="28"/>
  <c r="DQ192" i="28"/>
  <c r="FM192" i="28" s="1"/>
  <c r="EC192" i="28"/>
  <c r="FY192" i="28" s="1"/>
  <c r="CR149" i="28"/>
  <c r="EB149" i="28"/>
  <c r="FX149" i="28" s="1"/>
  <c r="DT256" i="28"/>
  <c r="FP256" i="28" s="1"/>
  <c r="CV256" i="28"/>
  <c r="DH256" i="28"/>
  <c r="FD256" i="28" s="1"/>
  <c r="EF256" i="28"/>
  <c r="GB256" i="28" s="1"/>
  <c r="BY249" i="28"/>
  <c r="CK249" i="28" s="1"/>
  <c r="CW249" i="28" s="1"/>
  <c r="EH242" i="28"/>
  <c r="BZ242" i="28"/>
  <c r="CO238" i="28"/>
  <c r="DY238" i="28"/>
  <c r="FU238" i="28" s="1"/>
  <c r="BS164" i="28"/>
  <c r="CE164" i="28" s="1"/>
  <c r="DQ152" i="28"/>
  <c r="FM152" i="28" s="1"/>
  <c r="CS152" i="28"/>
  <c r="DE152" i="28"/>
  <c r="FA152" i="28" s="1"/>
  <c r="EC152" i="28"/>
  <c r="FY152" i="28" s="1"/>
  <c r="DN311" i="28"/>
  <c r="FJ311" i="28" s="1"/>
  <c r="CC294" i="28"/>
  <c r="BQ283" i="28"/>
  <c r="CC283" i="28" s="1"/>
  <c r="CO283" i="28" s="1"/>
  <c r="EK283" i="28"/>
  <c r="BT279" i="28"/>
  <c r="CF279" i="28" s="1"/>
  <c r="EN279" i="28"/>
  <c r="DH267" i="28"/>
  <c r="FD267" i="28" s="1"/>
  <c r="CV267" i="28"/>
  <c r="ES265" i="28"/>
  <c r="BX253" i="28"/>
  <c r="CJ253" i="28" s="1"/>
  <c r="ER253" i="28"/>
  <c r="EL251" i="28"/>
  <c r="BR251" i="28"/>
  <c r="CD251" i="28" s="1"/>
  <c r="DB251" i="28" s="1"/>
  <c r="EX251" i="28" s="1"/>
  <c r="ER249" i="28"/>
  <c r="BX249" i="28"/>
  <c r="CJ249" i="28" s="1"/>
  <c r="CK205" i="28"/>
  <c r="DU205" i="28" s="1"/>
  <c r="FQ205" i="28" s="1"/>
  <c r="ES205" i="28"/>
  <c r="BO108" i="28"/>
  <c r="CA108" i="28" s="1"/>
  <c r="EI108" i="28"/>
  <c r="EH290" i="28"/>
  <c r="BZ290" i="28"/>
  <c r="EQ284" i="28"/>
  <c r="CI284" i="28"/>
  <c r="EK262" i="28"/>
  <c r="BQ262" i="28"/>
  <c r="CC262" i="28" s="1"/>
  <c r="DA262" i="28" s="1"/>
  <c r="EW262" i="28" s="1"/>
  <c r="BQ259" i="28"/>
  <c r="CC259" i="28" s="1"/>
  <c r="DA259" i="28" s="1"/>
  <c r="EW259" i="28" s="1"/>
  <c r="EK259" i="28"/>
  <c r="EQ249" i="28"/>
  <c r="CI249" i="28"/>
  <c r="EQ199" i="28"/>
  <c r="CI199" i="28"/>
  <c r="DF150" i="28"/>
  <c r="FB150" i="28" s="1"/>
  <c r="ED150" i="28"/>
  <c r="FZ150" i="28" s="1"/>
  <c r="BV253" i="28"/>
  <c r="CV238" i="28"/>
  <c r="DH238" i="28"/>
  <c r="FD238" i="28" s="1"/>
  <c r="BO230" i="28"/>
  <c r="CA230" i="28" s="1"/>
  <c r="EI230" i="28"/>
  <c r="DA211" i="28"/>
  <c r="EW211" i="28" s="1"/>
  <c r="EQ192" i="28"/>
  <c r="BT166" i="28"/>
  <c r="CF166" i="28" s="1"/>
  <c r="CR166" i="28" s="1"/>
  <c r="EN166" i="28"/>
  <c r="DY152" i="28"/>
  <c r="FU152" i="28" s="1"/>
  <c r="CO152" i="28"/>
  <c r="DO135" i="28"/>
  <c r="FK135" i="28" s="1"/>
  <c r="DC135" i="28"/>
  <c r="EY135" i="28" s="1"/>
  <c r="EA135" i="28"/>
  <c r="FW135" i="28" s="1"/>
  <c r="CQ135" i="28"/>
  <c r="EM333" i="28"/>
  <c r="BR321" i="28"/>
  <c r="CD321" i="28" s="1"/>
  <c r="BO301" i="28"/>
  <c r="EQ286" i="28"/>
  <c r="EH283" i="28"/>
  <c r="BQ279" i="28"/>
  <c r="CC279" i="28" s="1"/>
  <c r="EK279" i="28"/>
  <c r="CO267" i="28"/>
  <c r="DM267" i="28"/>
  <c r="FI267" i="28" s="1"/>
  <c r="EO249" i="28"/>
  <c r="BU249" i="28"/>
  <c r="CG249" i="28" s="1"/>
  <c r="DW219" i="28"/>
  <c r="FS219" i="28" s="1"/>
  <c r="CM219" i="28"/>
  <c r="CY219" i="28"/>
  <c r="EU219" i="28" s="1"/>
  <c r="DK219" i="28"/>
  <c r="FG219" i="28" s="1"/>
  <c r="EM166" i="28"/>
  <c r="CE166" i="28"/>
  <c r="EA166" i="28" s="1"/>
  <c r="FW166" i="28" s="1"/>
  <c r="DX150" i="28"/>
  <c r="FT150" i="28" s="1"/>
  <c r="CZ150" i="28"/>
  <c r="EV150" i="28" s="1"/>
  <c r="EN149" i="28"/>
  <c r="BY136" i="28"/>
  <c r="CK136" i="28" s="1"/>
  <c r="BP77" i="28"/>
  <c r="CB77" i="28" s="1"/>
  <c r="BT296" i="28"/>
  <c r="BT295" i="28"/>
  <c r="CO281" i="28"/>
  <c r="DA281" i="28"/>
  <c r="EW281" i="28" s="1"/>
  <c r="DM281" i="28"/>
  <c r="FI281" i="28" s="1"/>
  <c r="DY281" i="28"/>
  <c r="FU281" i="28" s="1"/>
  <c r="DJ262" i="28"/>
  <c r="FF262" i="28" s="1"/>
  <c r="CX262" i="28"/>
  <c r="ET262" i="28" s="1"/>
  <c r="EH259" i="28"/>
  <c r="BN259" i="28"/>
  <c r="BZ259" i="28" s="1"/>
  <c r="CX259" i="28" s="1"/>
  <c r="ET259" i="28" s="1"/>
  <c r="EH251" i="28"/>
  <c r="BN251" i="28"/>
  <c r="BZ251" i="28" s="1"/>
  <c r="DW247" i="28"/>
  <c r="FS247" i="28" s="1"/>
  <c r="CM247" i="28"/>
  <c r="CY247" i="28"/>
  <c r="EU247" i="28" s="1"/>
  <c r="DK247" i="28"/>
  <c r="FG247" i="28" s="1"/>
  <c r="BX221" i="28"/>
  <c r="CJ221" i="28" s="1"/>
  <c r="EF221" i="28" s="1"/>
  <c r="GB221" i="28" s="1"/>
  <c r="ER221" i="28"/>
  <c r="BW190" i="28"/>
  <c r="CI190" i="28" s="1"/>
  <c r="EQ190" i="28"/>
  <c r="CX174" i="28"/>
  <c r="ET174" i="28" s="1"/>
  <c r="DV174" i="28"/>
  <c r="FR174" i="28" s="1"/>
  <c r="EC138" i="28"/>
  <c r="FY138" i="28" s="1"/>
  <c r="CS138" i="28"/>
  <c r="BX136" i="28"/>
  <c r="CJ136" i="28" s="1"/>
  <c r="CV136" i="28" s="1"/>
  <c r="ER136" i="28"/>
  <c r="ER69" i="28"/>
  <c r="BX69" i="28"/>
  <c r="CJ69" i="28" s="1"/>
  <c r="BT374" i="28"/>
  <c r="EN361" i="28"/>
  <c r="ER327" i="28"/>
  <c r="BT316" i="28"/>
  <c r="EH293" i="28"/>
  <c r="BS284" i="28"/>
  <c r="CE284" i="28" s="1"/>
  <c r="EJ280" i="28"/>
  <c r="EJ275" i="28"/>
  <c r="EK251" i="28"/>
  <c r="BV250" i="28"/>
  <c r="EP250" i="28" s="1"/>
  <c r="CT226" i="28"/>
  <c r="DF226" i="28"/>
  <c r="FB226" i="28" s="1"/>
  <c r="BX218" i="28"/>
  <c r="CJ218" i="28" s="1"/>
  <c r="ER218" i="28"/>
  <c r="BV190" i="28"/>
  <c r="DA166" i="28"/>
  <c r="EW166" i="28" s="1"/>
  <c r="DM166" i="28"/>
  <c r="FI166" i="28" s="1"/>
  <c r="DN81" i="28"/>
  <c r="FJ81" i="28" s="1"/>
  <c r="DZ81" i="28"/>
  <c r="FV81" i="28" s="1"/>
  <c r="BQ387" i="28"/>
  <c r="CC387" i="28" s="1"/>
  <c r="BQ381" i="28"/>
  <c r="CC381" i="28" s="1"/>
  <c r="BW377" i="28"/>
  <c r="EQ377" i="28" s="1"/>
  <c r="BW368" i="28"/>
  <c r="BT366" i="28"/>
  <c r="CF366" i="28" s="1"/>
  <c r="BS365" i="28"/>
  <c r="BN360" i="28"/>
  <c r="BZ360" i="28" s="1"/>
  <c r="CL360" i="28" s="1"/>
  <c r="BS358" i="28"/>
  <c r="BQ355" i="28"/>
  <c r="CC355" i="28" s="1"/>
  <c r="BP351" i="28"/>
  <c r="EL331" i="28"/>
  <c r="EM327" i="28"/>
  <c r="BY325" i="28"/>
  <c r="CK325" i="28" s="1"/>
  <c r="DI325" i="28" s="1"/>
  <c r="FE325" i="28" s="1"/>
  <c r="DD321" i="28"/>
  <c r="EZ321" i="28" s="1"/>
  <c r="BS309" i="28"/>
  <c r="EM309" i="28" s="1"/>
  <c r="ER305" i="28"/>
  <c r="EI298" i="28"/>
  <c r="CL281" i="28"/>
  <c r="DJ281" i="28"/>
  <c r="FF281" i="28" s="1"/>
  <c r="EI273" i="28"/>
  <c r="CP264" i="28"/>
  <c r="DB264" i="28"/>
  <c r="EX264" i="28" s="1"/>
  <c r="DN264" i="28"/>
  <c r="FJ264" i="28" s="1"/>
  <c r="BR253" i="28"/>
  <c r="CD253" i="28" s="1"/>
  <c r="EL253" i="28"/>
  <c r="DN249" i="28"/>
  <c r="FJ249" i="28" s="1"/>
  <c r="CP249" i="28"/>
  <c r="DK248" i="28"/>
  <c r="FG248" i="28" s="1"/>
  <c r="CY248" i="28"/>
  <c r="EU248" i="28" s="1"/>
  <c r="DO236" i="28"/>
  <c r="FK236" i="28" s="1"/>
  <c r="CQ236" i="28"/>
  <c r="DC236" i="28"/>
  <c r="EY236" i="28" s="1"/>
  <c r="EA236" i="28"/>
  <c r="FW236" i="28" s="1"/>
  <c r="BY216" i="28"/>
  <c r="CK216" i="28" s="1"/>
  <c r="EG216" i="28" s="1"/>
  <c r="GC216" i="28" s="1"/>
  <c r="BU197" i="28"/>
  <c r="CG197" i="28" s="1"/>
  <c r="DQ197" i="28" s="1"/>
  <c r="FM197" i="28" s="1"/>
  <c r="BU190" i="28"/>
  <c r="CG190" i="28" s="1"/>
  <c r="DG176" i="28"/>
  <c r="FC176" i="28" s="1"/>
  <c r="DS176" i="28"/>
  <c r="FO176" i="28" s="1"/>
  <c r="EJ112" i="28"/>
  <c r="CB112" i="28"/>
  <c r="CG84" i="28"/>
  <c r="EC84" i="28" s="1"/>
  <c r="FY84" i="28" s="1"/>
  <c r="EO84" i="28"/>
  <c r="BW70" i="28"/>
  <c r="CI70" i="28" s="1"/>
  <c r="EQ70" i="28"/>
  <c r="BR374" i="28"/>
  <c r="BY372" i="28"/>
  <c r="DG364" i="28"/>
  <c r="FC364" i="28" s="1"/>
  <c r="BR358" i="28"/>
  <c r="EQ354" i="28"/>
  <c r="DZ340" i="28"/>
  <c r="FV340" i="28" s="1"/>
  <c r="BT335" i="28"/>
  <c r="CF335" i="28" s="1"/>
  <c r="BN333" i="28"/>
  <c r="CR321" i="28"/>
  <c r="BP317" i="28"/>
  <c r="BT293" i="28"/>
  <c r="BT290" i="28"/>
  <c r="CF290" i="28" s="1"/>
  <c r="CR290" i="28" s="1"/>
  <c r="BX278" i="28"/>
  <c r="CJ278" i="28" s="1"/>
  <c r="BX261" i="28"/>
  <c r="CJ261" i="28" s="1"/>
  <c r="ER261" i="28"/>
  <c r="BQ254" i="28"/>
  <c r="CC254" i="28" s="1"/>
  <c r="DM254" i="28" s="1"/>
  <c r="FI254" i="28" s="1"/>
  <c r="EK254" i="28"/>
  <c r="BY248" i="28"/>
  <c r="ES248" i="28" s="1"/>
  <c r="BX247" i="28"/>
  <c r="CJ247" i="28" s="1"/>
  <c r="DH247" i="28" s="1"/>
  <c r="FD247" i="28" s="1"/>
  <c r="ER247" i="28"/>
  <c r="DN236" i="28"/>
  <c r="FJ236" i="28" s="1"/>
  <c r="DZ236" i="28"/>
  <c r="FV236" i="28" s="1"/>
  <c r="CP236" i="28"/>
  <c r="DB236" i="28"/>
  <c r="EX236" i="28" s="1"/>
  <c r="EP224" i="28"/>
  <c r="CH224" i="28"/>
  <c r="DR224" i="28" s="1"/>
  <c r="FN224" i="28" s="1"/>
  <c r="DD210" i="28"/>
  <c r="EZ210" i="28" s="1"/>
  <c r="DP210" i="28"/>
  <c r="FL210" i="28" s="1"/>
  <c r="DX200" i="28"/>
  <c r="FT200" i="28" s="1"/>
  <c r="CZ200" i="28"/>
  <c r="EV200" i="28" s="1"/>
  <c r="DL200" i="28"/>
  <c r="FH200" i="28" s="1"/>
  <c r="DD190" i="28"/>
  <c r="EZ190" i="28" s="1"/>
  <c r="DP190" i="28"/>
  <c r="FL190" i="28" s="1"/>
  <c r="BW169" i="28"/>
  <c r="CI169" i="28" s="1"/>
  <c r="EQ169" i="28"/>
  <c r="BX372" i="28"/>
  <c r="BR363" i="28"/>
  <c r="CD363" i="28" s="1"/>
  <c r="EB361" i="28"/>
  <c r="FX361" i="28" s="1"/>
  <c r="ES358" i="28"/>
  <c r="BS335" i="28"/>
  <c r="CE335" i="28" s="1"/>
  <c r="BX330" i="28"/>
  <c r="CJ330" i="28" s="1"/>
  <c r="BP327" i="28"/>
  <c r="BU324" i="28"/>
  <c r="EI320" i="28"/>
  <c r="BW318" i="28"/>
  <c r="CI318" i="28" s="1"/>
  <c r="DS318" i="28" s="1"/>
  <c r="FO318" i="28" s="1"/>
  <c r="BU314" i="28"/>
  <c r="CG314" i="28" s="1"/>
  <c r="DQ314" i="28" s="1"/>
  <c r="FM314" i="28" s="1"/>
  <c r="ES311" i="28"/>
  <c r="EJ309" i="28"/>
  <c r="BN307" i="28"/>
  <c r="BZ307" i="28" s="1"/>
  <c r="CX307" i="28" s="1"/>
  <c r="ET307" i="28" s="1"/>
  <c r="BQ303" i="28"/>
  <c r="CC303" i="28" s="1"/>
  <c r="CO303" i="28" s="1"/>
  <c r="BT302" i="28"/>
  <c r="CF302" i="28" s="1"/>
  <c r="DD302" i="28" s="1"/>
  <c r="EZ302" i="28" s="1"/>
  <c r="BS293" i="28"/>
  <c r="BR286" i="28"/>
  <c r="CD286" i="28" s="1"/>
  <c r="EL286" i="28"/>
  <c r="CU278" i="28"/>
  <c r="DG278" i="28"/>
  <c r="FC278" i="28" s="1"/>
  <c r="BU267" i="28"/>
  <c r="CG267" i="28" s="1"/>
  <c r="EO267" i="28"/>
  <c r="BP254" i="28"/>
  <c r="CB254" i="28" s="1"/>
  <c r="CM236" i="28"/>
  <c r="CY236" i="28"/>
  <c r="EU236" i="28" s="1"/>
  <c r="DP235" i="28"/>
  <c r="FL235" i="28" s="1"/>
  <c r="CV233" i="28"/>
  <c r="BY186" i="28"/>
  <c r="CK186" i="28" s="1"/>
  <c r="DI186" i="28" s="1"/>
  <c r="FE186" i="28" s="1"/>
  <c r="BR140" i="28"/>
  <c r="CD140" i="28" s="1"/>
  <c r="DB140" i="28" s="1"/>
  <c r="EX140" i="28" s="1"/>
  <c r="BZ114" i="28"/>
  <c r="EH114" i="28"/>
  <c r="CP81" i="28"/>
  <c r="EL437" i="28"/>
  <c r="BV418" i="28"/>
  <c r="BX408" i="28"/>
  <c r="CJ408" i="28" s="1"/>
  <c r="DH408" i="28" s="1"/>
  <c r="BQ386" i="28"/>
  <c r="CC386" i="28" s="1"/>
  <c r="BU380" i="28"/>
  <c r="CG380" i="28" s="1"/>
  <c r="BV370" i="28"/>
  <c r="CH370" i="28" s="1"/>
  <c r="CU364" i="28"/>
  <c r="BP364" i="28"/>
  <c r="EJ364" i="28" s="1"/>
  <c r="EK354" i="28"/>
  <c r="BU353" i="28"/>
  <c r="CG353" i="28" s="1"/>
  <c r="BY345" i="28"/>
  <c r="EN339" i="28"/>
  <c r="BW332" i="28"/>
  <c r="BW330" i="28"/>
  <c r="BT324" i="28"/>
  <c r="EH320" i="28"/>
  <c r="BS320" i="28"/>
  <c r="BP316" i="28"/>
  <c r="BT314" i="28"/>
  <c r="ER276" i="28"/>
  <c r="CX266" i="28"/>
  <c r="ET266" i="28" s="1"/>
  <c r="EN259" i="28"/>
  <c r="DY251" i="28"/>
  <c r="FU251" i="28" s="1"/>
  <c r="EK238" i="28"/>
  <c r="DP233" i="28"/>
  <c r="FL233" i="28" s="1"/>
  <c r="EB233" i="28"/>
  <c r="FX233" i="28" s="1"/>
  <c r="EQ226" i="28"/>
  <c r="BV216" i="28"/>
  <c r="CH216" i="28" s="1"/>
  <c r="BS194" i="28"/>
  <c r="CE194" i="28" s="1"/>
  <c r="BX186" i="28"/>
  <c r="CJ186" i="28" s="1"/>
  <c r="DH186" i="28" s="1"/>
  <c r="FD186" i="28" s="1"/>
  <c r="CP177" i="28"/>
  <c r="DN177" i="28"/>
  <c r="FJ177" i="28" s="1"/>
  <c r="BU169" i="28"/>
  <c r="CG169" i="28" s="1"/>
  <c r="DQ169" i="28" s="1"/>
  <c r="FM169" i="28" s="1"/>
  <c r="EO169" i="28"/>
  <c r="BV390" i="28"/>
  <c r="BT380" i="28"/>
  <c r="BP369" i="28"/>
  <c r="BO364" i="28"/>
  <c r="CA364" i="28" s="1"/>
  <c r="BV361" i="28"/>
  <c r="EN358" i="28"/>
  <c r="BV346" i="28"/>
  <c r="BS339" i="28"/>
  <c r="BN327" i="28"/>
  <c r="BZ327" i="28" s="1"/>
  <c r="EL325" i="28"/>
  <c r="BO309" i="28"/>
  <c r="BP287" i="28"/>
  <c r="CB287" i="28" s="1"/>
  <c r="DL287" i="28" s="1"/>
  <c r="FH287" i="28" s="1"/>
  <c r="EL284" i="28"/>
  <c r="BP282" i="28"/>
  <c r="EL259" i="28"/>
  <c r="EK250" i="28"/>
  <c r="CC250" i="28"/>
  <c r="DM250" i="28" s="1"/>
  <c r="FI250" i="28" s="1"/>
  <c r="EH249" i="28"/>
  <c r="BZ249" i="28"/>
  <c r="EP248" i="28"/>
  <c r="BU247" i="28"/>
  <c r="CG247" i="28" s="1"/>
  <c r="EO247" i="28"/>
  <c r="EM237" i="28"/>
  <c r="EP226" i="28"/>
  <c r="CQ218" i="28"/>
  <c r="DO218" i="28"/>
  <c r="FK218" i="28" s="1"/>
  <c r="BR194" i="28"/>
  <c r="CD194" i="28" s="1"/>
  <c r="CP194" i="28" s="1"/>
  <c r="BW186" i="28"/>
  <c r="CI186" i="28" s="1"/>
  <c r="DG186" i="28" s="1"/>
  <c r="FC186" i="28" s="1"/>
  <c r="EQ186" i="28"/>
  <c r="DT88" i="28"/>
  <c r="FP88" i="28" s="1"/>
  <c r="DH88" i="28"/>
  <c r="FD88" i="28" s="1"/>
  <c r="BX387" i="28"/>
  <c r="BQ371" i="28"/>
  <c r="BO366" i="28"/>
  <c r="CA366" i="28" s="1"/>
  <c r="BU360" i="28"/>
  <c r="BT351" i="28"/>
  <c r="CF351" i="28" s="1"/>
  <c r="CR351" i="28" s="1"/>
  <c r="BP335" i="28"/>
  <c r="BS334" i="28"/>
  <c r="CE334" i="28" s="1"/>
  <c r="DC334" i="28" s="1"/>
  <c r="EY334" i="28" s="1"/>
  <c r="BT325" i="28"/>
  <c r="BP323" i="28"/>
  <c r="BT318" i="28"/>
  <c r="EL314" i="28"/>
  <c r="BS298" i="28"/>
  <c r="EM298" i="28" s="1"/>
  <c r="BP290" i="28"/>
  <c r="CB290" i="28" s="1"/>
  <c r="BQ288" i="28"/>
  <c r="CC288" i="28" s="1"/>
  <c r="EN276" i="28"/>
  <c r="DY273" i="28"/>
  <c r="FU273" i="28" s="1"/>
  <c r="DM273" i="28"/>
  <c r="FI273" i="28" s="1"/>
  <c r="EQ264" i="28"/>
  <c r="BW264" i="28"/>
  <c r="CI264" i="28" s="1"/>
  <c r="CV257" i="28"/>
  <c r="BS251" i="28"/>
  <c r="CE251" i="28" s="1"/>
  <c r="EB247" i="28"/>
  <c r="FX247" i="28" s="1"/>
  <c r="DP247" i="28"/>
  <c r="FL247" i="28" s="1"/>
  <c r="CU236" i="28"/>
  <c r="EE236" i="28"/>
  <c r="GA236" i="28" s="1"/>
  <c r="EN226" i="28"/>
  <c r="BQ221" i="28"/>
  <c r="CC221" i="28" s="1"/>
  <c r="CS209" i="28"/>
  <c r="DE209" i="28"/>
  <c r="FA209" i="28" s="1"/>
  <c r="EC209" i="28"/>
  <c r="FY209" i="28" s="1"/>
  <c r="BV186" i="28"/>
  <c r="CH186" i="28" s="1"/>
  <c r="DF186" i="28" s="1"/>
  <c r="FB186" i="28" s="1"/>
  <c r="BS169" i="28"/>
  <c r="CE169" i="28" s="1"/>
  <c r="CQ169" i="28" s="1"/>
  <c r="BQ375" i="28"/>
  <c r="BV373" i="28"/>
  <c r="DD361" i="28"/>
  <c r="EZ361" i="28" s="1"/>
  <c r="BV355" i="28"/>
  <c r="CH355" i="28" s="1"/>
  <c r="DR355" i="28" s="1"/>
  <c r="FN355" i="28" s="1"/>
  <c r="BY353" i="28"/>
  <c r="CK353" i="28" s="1"/>
  <c r="BX342" i="28"/>
  <c r="CJ342" i="28" s="1"/>
  <c r="CV342" i="28" s="1"/>
  <c r="BS340" i="28"/>
  <c r="CE340" i="28" s="1"/>
  <c r="EA340" i="28" s="1"/>
  <c r="FW340" i="28" s="1"/>
  <c r="EN328" i="28"/>
  <c r="BQ324" i="28"/>
  <c r="EK315" i="28"/>
  <c r="BQ314" i="28"/>
  <c r="EP306" i="28"/>
  <c r="BT305" i="28"/>
  <c r="BS300" i="28"/>
  <c r="EL295" i="28"/>
  <c r="DO278" i="28"/>
  <c r="FK278" i="28" s="1"/>
  <c r="DC278" i="28"/>
  <c r="EY278" i="28" s="1"/>
  <c r="EK276" i="28"/>
  <c r="EH272" i="28"/>
  <c r="BP268" i="28"/>
  <c r="CL266" i="28"/>
  <c r="ER245" i="28"/>
  <c r="EK230" i="28"/>
  <c r="CC230" i="28"/>
  <c r="ES228" i="28"/>
  <c r="CK228" i="28"/>
  <c r="BW120" i="28"/>
  <c r="CI120" i="28" s="1"/>
  <c r="CU120" i="28" s="1"/>
  <c r="EQ120" i="28"/>
  <c r="BW439" i="28"/>
  <c r="CI439" i="28" s="1"/>
  <c r="BN437" i="28"/>
  <c r="BZ437" i="28" s="1"/>
  <c r="BO426" i="28"/>
  <c r="BP419" i="28"/>
  <c r="CB419" i="28" s="1"/>
  <c r="DL419" i="28" s="1"/>
  <c r="FH419" i="28" s="1"/>
  <c r="BV417" i="28"/>
  <c r="EL402" i="28"/>
  <c r="EX402" i="28" s="1"/>
  <c r="BN395" i="28"/>
  <c r="BU385" i="28"/>
  <c r="BW376" i="28"/>
  <c r="BP368" i="28"/>
  <c r="CR361" i="28"/>
  <c r="BS360" i="28"/>
  <c r="BX359" i="28"/>
  <c r="BV348" i="28"/>
  <c r="CH348" i="28" s="1"/>
  <c r="BY344" i="28"/>
  <c r="BS330" i="28"/>
  <c r="BN323" i="28"/>
  <c r="BP314" i="28"/>
  <c r="ER302" i="28"/>
  <c r="BQ298" i="28"/>
  <c r="EM289" i="28"/>
  <c r="EO287" i="28"/>
  <c r="BY286" i="28"/>
  <c r="EM281" i="28"/>
  <c r="CE280" i="28"/>
  <c r="EH276" i="28"/>
  <c r="EO245" i="28"/>
  <c r="EI226" i="28"/>
  <c r="ED217" i="28"/>
  <c r="FZ217" i="28" s="1"/>
  <c r="DF217" i="28"/>
  <c r="FB217" i="28" s="1"/>
  <c r="EN214" i="28"/>
  <c r="BT89" i="28"/>
  <c r="CF89" i="28" s="1"/>
  <c r="EK373" i="28"/>
  <c r="BQ370" i="28"/>
  <c r="CC370" i="28" s="1"/>
  <c r="ES365" i="28"/>
  <c r="EB358" i="28"/>
  <c r="FX358" i="28" s="1"/>
  <c r="DS354" i="28"/>
  <c r="FO354" i="28" s="1"/>
  <c r="CX340" i="28"/>
  <c r="ET340" i="28" s="1"/>
  <c r="BV327" i="28"/>
  <c r="EP327" i="28" s="1"/>
  <c r="DB325" i="28"/>
  <c r="EX325" i="28" s="1"/>
  <c r="BW321" i="28"/>
  <c r="CI321" i="28" s="1"/>
  <c r="BO313" i="28"/>
  <c r="CA313" i="28" s="1"/>
  <c r="EO312" i="28"/>
  <c r="BV310" i="28"/>
  <c r="CH310" i="28" s="1"/>
  <c r="CT310" i="28" s="1"/>
  <c r="EO308" i="28"/>
  <c r="BO308" i="28"/>
  <c r="BQ297" i="28"/>
  <c r="ER292" i="28"/>
  <c r="EL287" i="28"/>
  <c r="EH268" i="28"/>
  <c r="BN268" i="28"/>
  <c r="BZ268" i="28" s="1"/>
  <c r="CL268" i="28" s="1"/>
  <c r="EO262" i="28"/>
  <c r="BS252" i="28"/>
  <c r="CE252" i="28" s="1"/>
  <c r="EN249" i="28"/>
  <c r="EJ219" i="28"/>
  <c r="CB219" i="28"/>
  <c r="EN210" i="28"/>
  <c r="EQ204" i="28"/>
  <c r="CI204" i="28"/>
  <c r="DS204" i="28" s="1"/>
  <c r="FO204" i="28" s="1"/>
  <c r="BQ191" i="28"/>
  <c r="CC191" i="28" s="1"/>
  <c r="DY191" i="28" s="1"/>
  <c r="FU191" i="28" s="1"/>
  <c r="EK191" i="28"/>
  <c r="BU120" i="28"/>
  <c r="CG120" i="28" s="1"/>
  <c r="EO120" i="28"/>
  <c r="CF91" i="28"/>
  <c r="EN91" i="28"/>
  <c r="BY382" i="28"/>
  <c r="BV379" i="28"/>
  <c r="CH379" i="28" s="1"/>
  <c r="BN377" i="28"/>
  <c r="BZ377" i="28" s="1"/>
  <c r="DV377" i="28" s="1"/>
  <c r="FR377" i="28" s="1"/>
  <c r="BQ372" i="28"/>
  <c r="BV365" i="28"/>
  <c r="BY343" i="28"/>
  <c r="CK343" i="28" s="1"/>
  <c r="BO334" i="28"/>
  <c r="BW329" i="28"/>
  <c r="BQ328" i="28"/>
  <c r="BW326" i="28"/>
  <c r="BT312" i="28"/>
  <c r="BT299" i="28"/>
  <c r="EO292" i="28"/>
  <c r="BY291" i="28"/>
  <c r="CK291" i="28" s="1"/>
  <c r="DI291" i="28" s="1"/>
  <c r="FE291" i="28" s="1"/>
  <c r="BW287" i="28"/>
  <c r="CI287" i="28" s="1"/>
  <c r="CX279" i="28"/>
  <c r="ET279" i="28" s="1"/>
  <c r="EJ261" i="28"/>
  <c r="BT260" i="28"/>
  <c r="CF260" i="28" s="1"/>
  <c r="DP260" i="28" s="1"/>
  <c r="FL260" i="28" s="1"/>
  <c r="EN260" i="28"/>
  <c r="BQ255" i="28"/>
  <c r="CC255" i="28" s="1"/>
  <c r="EQ239" i="28"/>
  <c r="CI239" i="28"/>
  <c r="BV228" i="28"/>
  <c r="CH228" i="28" s="1"/>
  <c r="DD217" i="28"/>
  <c r="EZ217" i="28" s="1"/>
  <c r="EB217" i="28"/>
  <c r="FX217" i="28" s="1"/>
  <c r="CO179" i="28"/>
  <c r="DA179" i="28"/>
  <c r="EW179" i="28" s="1"/>
  <c r="DF178" i="28"/>
  <c r="FB178" i="28" s="1"/>
  <c r="ED178" i="28"/>
  <c r="FZ178" i="28" s="1"/>
  <c r="BO143" i="28"/>
  <c r="CA143" i="28" s="1"/>
  <c r="EI143" i="28"/>
  <c r="BT384" i="28"/>
  <c r="BU379" i="28"/>
  <c r="BY374" i="28"/>
  <c r="EN365" i="28"/>
  <c r="BU358" i="28"/>
  <c r="CG358" i="28" s="1"/>
  <c r="BS354" i="28"/>
  <c r="BQ347" i="28"/>
  <c r="CC347" i="28" s="1"/>
  <c r="BY339" i="28"/>
  <c r="CK339" i="28" s="1"/>
  <c r="BN336" i="28"/>
  <c r="BP322" i="28"/>
  <c r="BU321" i="28"/>
  <c r="BP305" i="28"/>
  <c r="CB305" i="28" s="1"/>
  <c r="BQ292" i="28"/>
  <c r="BQ290" i="28"/>
  <c r="CC290" i="28" s="1"/>
  <c r="CJ279" i="28"/>
  <c r="EF279" i="28" s="1"/>
  <c r="GB279" i="28" s="1"/>
  <c r="DD265" i="28"/>
  <c r="EZ265" i="28" s="1"/>
  <c r="EJ262" i="28"/>
  <c r="DG257" i="28"/>
  <c r="FC257" i="28" s="1"/>
  <c r="DS257" i="28"/>
  <c r="FO257" i="28" s="1"/>
  <c r="CO252" i="28"/>
  <c r="DY252" i="28"/>
  <c r="FU252" i="28" s="1"/>
  <c r="BX244" i="28"/>
  <c r="CJ244" i="28" s="1"/>
  <c r="DT244" i="28" s="1"/>
  <c r="FP244" i="28" s="1"/>
  <c r="EP239" i="28"/>
  <c r="CH239" i="28"/>
  <c r="CC226" i="28"/>
  <c r="DA226" i="28" s="1"/>
  <c r="EW226" i="28" s="1"/>
  <c r="ED225" i="28"/>
  <c r="FZ225" i="28" s="1"/>
  <c r="CT225" i="28"/>
  <c r="DF225" i="28"/>
  <c r="FB225" i="28" s="1"/>
  <c r="DR225" i="28"/>
  <c r="FN225" i="28" s="1"/>
  <c r="EK222" i="28"/>
  <c r="EK211" i="28"/>
  <c r="BO191" i="28"/>
  <c r="CA191" i="28" s="1"/>
  <c r="DK191" i="28" s="1"/>
  <c r="FG191" i="28" s="1"/>
  <c r="BR387" i="28"/>
  <c r="BS378" i="28"/>
  <c r="BS376" i="28"/>
  <c r="BX374" i="28"/>
  <c r="ER370" i="28"/>
  <c r="BX368" i="28"/>
  <c r="CJ368" i="28" s="1"/>
  <c r="BY366" i="28"/>
  <c r="BX364" i="28"/>
  <c r="CJ364" i="28" s="1"/>
  <c r="CV364" i="28" s="1"/>
  <c r="BU363" i="28"/>
  <c r="EO363" i="28" s="1"/>
  <c r="BO361" i="28"/>
  <c r="BS352" i="28"/>
  <c r="BP333" i="28"/>
  <c r="BO328" i="28"/>
  <c r="CA328" i="28" s="1"/>
  <c r="DK328" i="28" s="1"/>
  <c r="FG328" i="28" s="1"/>
  <c r="DE319" i="28"/>
  <c r="FA319" i="28" s="1"/>
  <c r="BP311" i="28"/>
  <c r="EN307" i="28"/>
  <c r="BQ306" i="28"/>
  <c r="CC306" i="28" s="1"/>
  <c r="EC294" i="28"/>
  <c r="FY294" i="28" s="1"/>
  <c r="BN294" i="28"/>
  <c r="EF287" i="28"/>
  <c r="GB287" i="28" s="1"/>
  <c r="EH262" i="28"/>
  <c r="DP234" i="28"/>
  <c r="FL234" i="28" s="1"/>
  <c r="EB234" i="28"/>
  <c r="FX234" i="28" s="1"/>
  <c r="EF232" i="28"/>
  <c r="GB232" i="28" s="1"/>
  <c r="CV232" i="28"/>
  <c r="DH232" i="28"/>
  <c r="FD232" i="28" s="1"/>
  <c r="DT232" i="28"/>
  <c r="FP232" i="28" s="1"/>
  <c r="BR225" i="28"/>
  <c r="CD225" i="28" s="1"/>
  <c r="EM223" i="28"/>
  <c r="DZ217" i="28"/>
  <c r="FV217" i="28" s="1"/>
  <c r="DN217" i="28"/>
  <c r="FJ217" i="28" s="1"/>
  <c r="EH191" i="28"/>
  <c r="BN191" i="28"/>
  <c r="BZ191" i="28" s="1"/>
  <c r="DV191" i="28" s="1"/>
  <c r="FR191" i="28" s="1"/>
  <c r="DV179" i="28"/>
  <c r="FR179" i="28" s="1"/>
  <c r="CX179" i="28"/>
  <c r="ET179" i="28" s="1"/>
  <c r="BQ99" i="28"/>
  <c r="CC99" i="28" s="1"/>
  <c r="EK93" i="28"/>
  <c r="CC93" i="28"/>
  <c r="BS379" i="28"/>
  <c r="BU356" i="28"/>
  <c r="BS337" i="28"/>
  <c r="BN328" i="28"/>
  <c r="BY323" i="28"/>
  <c r="EP313" i="28"/>
  <c r="BW309" i="28"/>
  <c r="BN305" i="28"/>
  <c r="DT302" i="28"/>
  <c r="FP302" i="28" s="1"/>
  <c r="BP301" i="28"/>
  <c r="DW294" i="28"/>
  <c r="FS294" i="28" s="1"/>
  <c r="BY290" i="28"/>
  <c r="CK290" i="28" s="1"/>
  <c r="BT287" i="28"/>
  <c r="BV284" i="28"/>
  <c r="EL277" i="28"/>
  <c r="DL262" i="28"/>
  <c r="FH262" i="28" s="1"/>
  <c r="BY255" i="28"/>
  <c r="ES255" i="28" s="1"/>
  <c r="BO252" i="28"/>
  <c r="CA252" i="28" s="1"/>
  <c r="EI252" i="28"/>
  <c r="BN248" i="28"/>
  <c r="BZ248" i="28" s="1"/>
  <c r="CL248" i="28" s="1"/>
  <c r="EC245" i="28"/>
  <c r="FY245" i="28" s="1"/>
  <c r="CS245" i="28"/>
  <c r="DE245" i="28"/>
  <c r="FA245" i="28" s="1"/>
  <c r="DQ245" i="28"/>
  <c r="FM245" i="28" s="1"/>
  <c r="CJ213" i="28"/>
  <c r="ER213" i="28"/>
  <c r="CP179" i="28"/>
  <c r="DB179" i="28"/>
  <c r="EX179" i="28" s="1"/>
  <c r="DN179" i="28"/>
  <c r="FJ179" i="28" s="1"/>
  <c r="DZ179" i="28"/>
  <c r="FV179" i="28" s="1"/>
  <c r="BT240" i="28"/>
  <c r="CF240" i="28" s="1"/>
  <c r="BV238" i="28"/>
  <c r="BN236" i="28"/>
  <c r="EC222" i="28"/>
  <c r="FY222" i="28" s="1"/>
  <c r="CR206" i="28"/>
  <c r="BX196" i="28"/>
  <c r="CJ196" i="28" s="1"/>
  <c r="EH155" i="28"/>
  <c r="BZ155" i="28"/>
  <c r="CN141" i="28"/>
  <c r="DL141" i="28"/>
  <c r="FH141" i="28" s="1"/>
  <c r="DZ120" i="28"/>
  <c r="FV120" i="28" s="1"/>
  <c r="CP120" i="28"/>
  <c r="DB120" i="28"/>
  <c r="EX120" i="28" s="1"/>
  <c r="DN120" i="28"/>
  <c r="FJ120" i="28" s="1"/>
  <c r="EO96" i="28"/>
  <c r="CG96" i="28"/>
  <c r="BQ94" i="28"/>
  <c r="CC94" i="28" s="1"/>
  <c r="ER199" i="28"/>
  <c r="BX199" i="28"/>
  <c r="CJ199" i="28" s="1"/>
  <c r="DT199" i="28" s="1"/>
  <c r="FP199" i="28" s="1"/>
  <c r="BN187" i="28"/>
  <c r="BZ187" i="28" s="1"/>
  <c r="EH187" i="28"/>
  <c r="DB157" i="28"/>
  <c r="EX157" i="28" s="1"/>
  <c r="DZ157" i="28"/>
  <c r="FV157" i="28" s="1"/>
  <c r="EH146" i="28"/>
  <c r="BZ146" i="28"/>
  <c r="DJ146" i="28" s="1"/>
  <c r="FF146" i="28" s="1"/>
  <c r="BO141" i="28"/>
  <c r="BP130" i="28"/>
  <c r="CB130" i="28" s="1"/>
  <c r="CH104" i="28"/>
  <c r="ED104" i="28" s="1"/>
  <c r="FZ104" i="28" s="1"/>
  <c r="EP104" i="28"/>
  <c r="EJ103" i="28"/>
  <c r="CB103" i="28"/>
  <c r="DL103" i="28" s="1"/>
  <c r="FH103" i="28" s="1"/>
  <c r="BR91" i="28"/>
  <c r="CD91" i="28" s="1"/>
  <c r="DZ91" i="28" s="1"/>
  <c r="FV91" i="28" s="1"/>
  <c r="EL91" i="28"/>
  <c r="BR89" i="28"/>
  <c r="CD89" i="28" s="1"/>
  <c r="EO70" i="28"/>
  <c r="BU70" i="28"/>
  <c r="CG70" i="28" s="1"/>
  <c r="DN240" i="28"/>
  <c r="FJ240" i="28" s="1"/>
  <c r="DB240" i="28"/>
  <c r="EX240" i="28" s="1"/>
  <c r="CN211" i="28"/>
  <c r="EQ172" i="28"/>
  <c r="BW172" i="28"/>
  <c r="CI172" i="28" s="1"/>
  <c r="BW152" i="28"/>
  <c r="CI152" i="28" s="1"/>
  <c r="BU136" i="28"/>
  <c r="CG136" i="28" s="1"/>
  <c r="EC136" i="28" s="1"/>
  <c r="FY136" i="28" s="1"/>
  <c r="EO136" i="28"/>
  <c r="EI103" i="28"/>
  <c r="BO103" i="28"/>
  <c r="CA103" i="28" s="1"/>
  <c r="CM103" i="28" s="1"/>
  <c r="DQ222" i="28"/>
  <c r="FM222" i="28" s="1"/>
  <c r="BZ157" i="28"/>
  <c r="BV152" i="28"/>
  <c r="CH152" i="28" s="1"/>
  <c r="DU141" i="28"/>
  <c r="FQ141" i="28" s="1"/>
  <c r="CW141" i="28"/>
  <c r="BN130" i="28"/>
  <c r="BZ130" i="28" s="1"/>
  <c r="EH130" i="28"/>
  <c r="CR127" i="28"/>
  <c r="DD127" i="28"/>
  <c r="EZ127" i="28" s="1"/>
  <c r="BP91" i="28"/>
  <c r="CB91" i="28" s="1"/>
  <c r="CZ91" i="28" s="1"/>
  <c r="EV91" i="28" s="1"/>
  <c r="EJ91" i="28"/>
  <c r="EB86" i="28"/>
  <c r="FX86" i="28" s="1"/>
  <c r="CR86" i="28"/>
  <c r="DS84" i="28"/>
  <c r="FO84" i="28" s="1"/>
  <c r="CU84" i="28"/>
  <c r="DG84" i="28"/>
  <c r="FC84" i="28" s="1"/>
  <c r="DT22" i="28"/>
  <c r="FP22" i="28" s="1"/>
  <c r="DH22" i="28"/>
  <c r="FD22" i="28" s="1"/>
  <c r="EF22" i="28"/>
  <c r="GB22" i="28" s="1"/>
  <c r="EQ236" i="28"/>
  <c r="DN188" i="28"/>
  <c r="FJ188" i="28" s="1"/>
  <c r="CP188" i="28"/>
  <c r="CY177" i="28"/>
  <c r="EU177" i="28" s="1"/>
  <c r="DK177" i="28"/>
  <c r="FG177" i="28" s="1"/>
  <c r="CA89" i="28"/>
  <c r="EI89" i="28"/>
  <c r="BX85" i="28"/>
  <c r="CJ85" i="28" s="1"/>
  <c r="CV85" i="28" s="1"/>
  <c r="CS222" i="28"/>
  <c r="EO204" i="28"/>
  <c r="CB183" i="28"/>
  <c r="BU179" i="28"/>
  <c r="CG179" i="28" s="1"/>
  <c r="DQ179" i="28" s="1"/>
  <c r="FM179" i="28" s="1"/>
  <c r="EO179" i="28"/>
  <c r="DJ153" i="28"/>
  <c r="FF153" i="28" s="1"/>
  <c r="CL153" i="28"/>
  <c r="CX153" i="28"/>
  <c r="ET153" i="28" s="1"/>
  <c r="DD145" i="28"/>
  <c r="EZ145" i="28" s="1"/>
  <c r="DP145" i="28"/>
  <c r="FL145" i="28" s="1"/>
  <c r="EB145" i="28"/>
  <c r="FX145" i="28" s="1"/>
  <c r="EQ85" i="28"/>
  <c r="BW85" i="28"/>
  <c r="CI85" i="28" s="1"/>
  <c r="DG85" i="28" s="1"/>
  <c r="FC85" i="28" s="1"/>
  <c r="BW31" i="28"/>
  <c r="CI31" i="28" s="1"/>
  <c r="BR162" i="28"/>
  <c r="CD162" i="28" s="1"/>
  <c r="CP162" i="28" s="1"/>
  <c r="EL162" i="28"/>
  <c r="BS161" i="28"/>
  <c r="CE161" i="28" s="1"/>
  <c r="DP133" i="28"/>
  <c r="FL133" i="28" s="1"/>
  <c r="CR133" i="28"/>
  <c r="DD133" i="28"/>
  <c r="EZ133" i="28" s="1"/>
  <c r="EB133" i="28"/>
  <c r="FX133" i="28" s="1"/>
  <c r="EL115" i="28"/>
  <c r="CD115" i="28"/>
  <c r="DZ115" i="28" s="1"/>
  <c r="FV115" i="28" s="1"/>
  <c r="BV31" i="28"/>
  <c r="CH31" i="28" s="1"/>
  <c r="EP31" i="28"/>
  <c r="BY240" i="28"/>
  <c r="EM236" i="28"/>
  <c r="EP221" i="28"/>
  <c r="EJ215" i="28"/>
  <c r="BS200" i="28"/>
  <c r="CE200" i="28" s="1"/>
  <c r="BU193" i="28"/>
  <c r="BR191" i="28"/>
  <c r="BY190" i="28"/>
  <c r="EM182" i="28"/>
  <c r="EH174" i="28"/>
  <c r="CO162" i="28"/>
  <c r="DM162" i="28"/>
  <c r="FI162" i="28" s="1"/>
  <c r="BW147" i="28"/>
  <c r="CI147" i="28" s="1"/>
  <c r="CU147" i="28" s="1"/>
  <c r="EQ147" i="28"/>
  <c r="DL139" i="28"/>
  <c r="FH139" i="28" s="1"/>
  <c r="CN139" i="28"/>
  <c r="DX139" i="28"/>
  <c r="FT139" i="28" s="1"/>
  <c r="EK97" i="28"/>
  <c r="CC97" i="28"/>
  <c r="DR95" i="28"/>
  <c r="FN95" i="28" s="1"/>
  <c r="ED95" i="28"/>
  <c r="FZ95" i="28" s="1"/>
  <c r="BS217" i="28"/>
  <c r="BV206" i="28"/>
  <c r="CH206" i="28" s="1"/>
  <c r="CT206" i="28" s="1"/>
  <c r="BR200" i="28"/>
  <c r="BN198" i="28"/>
  <c r="BZ198" i="28" s="1"/>
  <c r="DJ198" i="28" s="1"/>
  <c r="FF198" i="28" s="1"/>
  <c r="BV197" i="28"/>
  <c r="CH197" i="28" s="1"/>
  <c r="BX190" i="28"/>
  <c r="CJ190" i="28" s="1"/>
  <c r="BT185" i="28"/>
  <c r="CF185" i="28" s="1"/>
  <c r="EN185" i="28"/>
  <c r="EL177" i="28"/>
  <c r="EP176" i="28"/>
  <c r="BQ151" i="28"/>
  <c r="CC151" i="28" s="1"/>
  <c r="CO151" i="28" s="1"/>
  <c r="BX125" i="28"/>
  <c r="CJ125" i="28" s="1"/>
  <c r="EF125" i="28" s="1"/>
  <c r="GB125" i="28" s="1"/>
  <c r="ER125" i="28"/>
  <c r="CI91" i="28"/>
  <c r="EQ91" i="28"/>
  <c r="DK87" i="28"/>
  <c r="FG87" i="28" s="1"/>
  <c r="DW87" i="28"/>
  <c r="FS87" i="28" s="1"/>
  <c r="DP85" i="28"/>
  <c r="FL85" i="28" s="1"/>
  <c r="CR85" i="28"/>
  <c r="DD85" i="28"/>
  <c r="EZ85" i="28" s="1"/>
  <c r="EB85" i="28"/>
  <c r="FX85" i="28" s="1"/>
  <c r="ER45" i="28"/>
  <c r="BX45" i="28"/>
  <c r="CJ45" i="28" s="1"/>
  <c r="DH45" i="28" s="1"/>
  <c r="FD45" i="28" s="1"/>
  <c r="BX35" i="28"/>
  <c r="CJ35" i="28" s="1"/>
  <c r="ER35" i="28"/>
  <c r="BT250" i="28"/>
  <c r="EN250" i="28" s="1"/>
  <c r="EL238" i="28"/>
  <c r="BN229" i="28"/>
  <c r="BN226" i="28"/>
  <c r="EL223" i="28"/>
  <c r="EL221" i="28"/>
  <c r="BW216" i="28"/>
  <c r="BQ213" i="28"/>
  <c r="BP210" i="28"/>
  <c r="CB210" i="28" s="1"/>
  <c r="BQ200" i="28"/>
  <c r="BQ184" i="28"/>
  <c r="CC184" i="28" s="1"/>
  <c r="EK184" i="28"/>
  <c r="DJ183" i="28"/>
  <c r="FF183" i="28" s="1"/>
  <c r="CL183" i="28"/>
  <c r="CX183" i="28"/>
  <c r="ET183" i="28" s="1"/>
  <c r="BO181" i="28"/>
  <c r="EI181" i="28" s="1"/>
  <c r="EK177" i="28"/>
  <c r="DH167" i="28"/>
  <c r="FD167" i="28" s="1"/>
  <c r="EF167" i="28"/>
  <c r="GB167" i="28" s="1"/>
  <c r="BR158" i="28"/>
  <c r="CD158" i="28" s="1"/>
  <c r="DZ158" i="28" s="1"/>
  <c r="FV158" i="28" s="1"/>
  <c r="EJ150" i="28"/>
  <c r="DT133" i="28"/>
  <c r="FP133" i="28" s="1"/>
  <c r="EF133" i="28"/>
  <c r="GB133" i="28" s="1"/>
  <c r="DS125" i="28"/>
  <c r="FO125" i="28" s="1"/>
  <c r="EE125" i="28"/>
  <c r="GA125" i="28" s="1"/>
  <c r="CA109" i="28"/>
  <c r="CY109" i="28" s="1"/>
  <c r="EU109" i="28" s="1"/>
  <c r="EI109" i="28"/>
  <c r="BN87" i="28"/>
  <c r="BZ87" i="28" s="1"/>
  <c r="BY278" i="28"/>
  <c r="ES278" i="28" s="1"/>
  <c r="EP265" i="28"/>
  <c r="EJ255" i="28"/>
  <c r="EC223" i="28"/>
  <c r="FY223" i="28" s="1"/>
  <c r="DI222" i="28"/>
  <c r="FE222" i="28" s="1"/>
  <c r="CW222" i="28"/>
  <c r="BY215" i="28"/>
  <c r="ES215" i="28" s="1"/>
  <c r="BP213" i="28"/>
  <c r="EJ204" i="28"/>
  <c r="ER202" i="28"/>
  <c r="BT197" i="28"/>
  <c r="EI177" i="28"/>
  <c r="BO172" i="28"/>
  <c r="CA172" i="28" s="1"/>
  <c r="CY172" i="28" s="1"/>
  <c r="EU172" i="28" s="1"/>
  <c r="EI172" i="28"/>
  <c r="DA170" i="28"/>
  <c r="EW170" i="28" s="1"/>
  <c r="CO170" i="28"/>
  <c r="DY170" i="28"/>
  <c r="FU170" i="28" s="1"/>
  <c r="CX156" i="28"/>
  <c r="ET156" i="28" s="1"/>
  <c r="DV156" i="28"/>
  <c r="FR156" i="28" s="1"/>
  <c r="DE123" i="28"/>
  <c r="FA123" i="28" s="1"/>
  <c r="CS123" i="28"/>
  <c r="EC123" i="28"/>
  <c r="FY123" i="28" s="1"/>
  <c r="EK113" i="28"/>
  <c r="CC113" i="28"/>
  <c r="DY113" i="28" s="1"/>
  <c r="FU113" i="28" s="1"/>
  <c r="EH109" i="28"/>
  <c r="BZ109" i="28"/>
  <c r="CX109" i="28" s="1"/>
  <c r="ET109" i="28" s="1"/>
  <c r="CL107" i="28"/>
  <c r="CX107" i="28"/>
  <c r="ET107" i="28" s="1"/>
  <c r="DV107" i="28"/>
  <c r="FR107" i="28" s="1"/>
  <c r="CC106" i="28"/>
  <c r="DM106" i="28" s="1"/>
  <c r="FI106" i="28" s="1"/>
  <c r="DF95" i="28"/>
  <c r="FB95" i="28" s="1"/>
  <c r="EN83" i="28"/>
  <c r="BT83" i="28"/>
  <c r="CF83" i="28" s="1"/>
  <c r="DP83" i="28" s="1"/>
  <c r="FL83" i="28" s="1"/>
  <c r="BR79" i="28"/>
  <c r="CD79" i="28" s="1"/>
  <c r="DN79" i="28" s="1"/>
  <c r="FJ79" i="28" s="1"/>
  <c r="EL79" i="28"/>
  <c r="BY261" i="28"/>
  <c r="CK261" i="28" s="1"/>
  <c r="CW261" i="28" s="1"/>
  <c r="BP259" i="28"/>
  <c r="BW247" i="28"/>
  <c r="CI247" i="28" s="1"/>
  <c r="EJ228" i="28"/>
  <c r="BS228" i="28"/>
  <c r="EM228" i="28" s="1"/>
  <c r="EQ225" i="28"/>
  <c r="BV223" i="28"/>
  <c r="BX215" i="28"/>
  <c r="BO213" i="28"/>
  <c r="BY211" i="28"/>
  <c r="CK211" i="28" s="1"/>
  <c r="EL210" i="28"/>
  <c r="BN210" i="28"/>
  <c r="BZ210" i="28" s="1"/>
  <c r="BW208" i="28"/>
  <c r="EO202" i="28"/>
  <c r="EL197" i="28"/>
  <c r="BQ193" i="28"/>
  <c r="BT188" i="28"/>
  <c r="CF188" i="28" s="1"/>
  <c r="EN188" i="28"/>
  <c r="BO179" i="28"/>
  <c r="DW177" i="28"/>
  <c r="FS177" i="28" s="1"/>
  <c r="CJ131" i="28"/>
  <c r="ER131" i="28"/>
  <c r="EP100" i="28"/>
  <c r="EL81" i="28"/>
  <c r="BQ79" i="28"/>
  <c r="CC79" i="28" s="1"/>
  <c r="EK79" i="28"/>
  <c r="BP243" i="28"/>
  <c r="CB243" i="28" s="1"/>
  <c r="BO233" i="28"/>
  <c r="CA233" i="28" s="1"/>
  <c r="BW224" i="28"/>
  <c r="BY221" i="28"/>
  <c r="BP220" i="28"/>
  <c r="BW215" i="28"/>
  <c r="CI215" i="28" s="1"/>
  <c r="BN213" i="28"/>
  <c r="BZ213" i="28" s="1"/>
  <c r="EK210" i="28"/>
  <c r="BY210" i="28"/>
  <c r="BV208" i="28"/>
  <c r="BY199" i="28"/>
  <c r="CK199" i="28" s="1"/>
  <c r="BS195" i="28"/>
  <c r="BX178" i="28"/>
  <c r="CJ178" i="28" s="1"/>
  <c r="ER178" i="28"/>
  <c r="BS177" i="28"/>
  <c r="EM177" i="28" s="1"/>
  <c r="BP174" i="28"/>
  <c r="BX156" i="28"/>
  <c r="CJ156" i="28" s="1"/>
  <c r="ER156" i="28"/>
  <c r="BS149" i="28"/>
  <c r="ES141" i="28"/>
  <c r="DD125" i="28"/>
  <c r="EZ125" i="28" s="1"/>
  <c r="DP125" i="28"/>
  <c r="FL125" i="28" s="1"/>
  <c r="EB125" i="28"/>
  <c r="FX125" i="28" s="1"/>
  <c r="ES116" i="28"/>
  <c r="BX107" i="28"/>
  <c r="CJ107" i="28" s="1"/>
  <c r="CV107" i="28" s="1"/>
  <c r="EH103" i="28"/>
  <c r="EK103" i="28"/>
  <c r="CC103" i="28"/>
  <c r="EN100" i="28"/>
  <c r="BT285" i="28"/>
  <c r="BT280" i="28"/>
  <c r="CF280" i="28" s="1"/>
  <c r="BV278" i="28"/>
  <c r="BP276" i="28"/>
  <c r="EJ276" i="28" s="1"/>
  <c r="BU246" i="28"/>
  <c r="CG246" i="28" s="1"/>
  <c r="CS246" i="28" s="1"/>
  <c r="BU239" i="28"/>
  <c r="CG239" i="28" s="1"/>
  <c r="DE239" i="28" s="1"/>
  <c r="FA239" i="28" s="1"/>
  <c r="EO225" i="28"/>
  <c r="DH208" i="28"/>
  <c r="FD208" i="28" s="1"/>
  <c r="EP199" i="28"/>
  <c r="BN194" i="28"/>
  <c r="BY192" i="28"/>
  <c r="EL188" i="28"/>
  <c r="BY184" i="28"/>
  <c r="EQ178" i="28"/>
  <c r="BW178" i="28"/>
  <c r="CI178" i="28" s="1"/>
  <c r="DG178" i="28" s="1"/>
  <c r="FC178" i="28" s="1"/>
  <c r="ER169" i="28"/>
  <c r="EK168" i="28"/>
  <c r="BQ168" i="28"/>
  <c r="CC168" i="28" s="1"/>
  <c r="DM168" i="28" s="1"/>
  <c r="FI168" i="28" s="1"/>
  <c r="DN167" i="28"/>
  <c r="FJ167" i="28" s="1"/>
  <c r="DZ167" i="28"/>
  <c r="FV167" i="28" s="1"/>
  <c r="CP167" i="28"/>
  <c r="EH153" i="28"/>
  <c r="DN149" i="28"/>
  <c r="FJ149" i="28" s="1"/>
  <c r="CP149" i="28"/>
  <c r="DB149" i="28"/>
  <c r="EX149" i="28" s="1"/>
  <c r="DZ149" i="28"/>
  <c r="FV149" i="28" s="1"/>
  <c r="EK147" i="28"/>
  <c r="BR143" i="28"/>
  <c r="CD143" i="28" s="1"/>
  <c r="EM131" i="28"/>
  <c r="CE131" i="28"/>
  <c r="EP128" i="28"/>
  <c r="CH128" i="28"/>
  <c r="ED128" i="28" s="1"/>
  <c r="FZ128" i="28" s="1"/>
  <c r="BU124" i="28"/>
  <c r="CG124" i="28" s="1"/>
  <c r="EO124" i="28"/>
  <c r="BW107" i="28"/>
  <c r="CI107" i="28" s="1"/>
  <c r="CU107" i="28" s="1"/>
  <c r="EK100" i="28"/>
  <c r="DA83" i="28"/>
  <c r="EW83" i="28" s="1"/>
  <c r="DY83" i="28"/>
  <c r="FU83" i="28" s="1"/>
  <c r="BO79" i="28"/>
  <c r="CA79" i="28" s="1"/>
  <c r="EI79" i="28"/>
  <c r="EM71" i="28"/>
  <c r="CE71" i="28"/>
  <c r="BV286" i="28"/>
  <c r="BV271" i="28"/>
  <c r="EP261" i="28"/>
  <c r="BT246" i="28"/>
  <c r="CF246" i="28" s="1"/>
  <c r="BQ245" i="28"/>
  <c r="BY241" i="28"/>
  <c r="DZ240" i="28"/>
  <c r="FV240" i="28" s="1"/>
  <c r="BT239" i="28"/>
  <c r="CF239" i="28" s="1"/>
  <c r="DP239" i="28" s="1"/>
  <c r="FL239" i="28" s="1"/>
  <c r="BN220" i="28"/>
  <c r="BV205" i="28"/>
  <c r="CH205" i="28" s="1"/>
  <c r="DX204" i="28"/>
  <c r="FT204" i="28" s="1"/>
  <c r="CI200" i="28"/>
  <c r="DS200" i="28" s="1"/>
  <c r="FO200" i="28" s="1"/>
  <c r="BP197" i="28"/>
  <c r="CB197" i="28" s="1"/>
  <c r="CN197" i="28" s="1"/>
  <c r="EI193" i="28"/>
  <c r="EN190" i="28"/>
  <c r="BV182" i="28"/>
  <c r="CM177" i="28"/>
  <c r="EP171" i="28"/>
  <c r="CB145" i="28"/>
  <c r="CZ145" i="28" s="1"/>
  <c r="EV145" i="28" s="1"/>
  <c r="EJ145" i="28"/>
  <c r="EJ141" i="28"/>
  <c r="CD131" i="28"/>
  <c r="EL131" i="28"/>
  <c r="EJ121" i="28"/>
  <c r="CB121" i="28"/>
  <c r="BV107" i="28"/>
  <c r="CH107" i="28" s="1"/>
  <c r="EP98" i="28"/>
  <c r="CH98" i="28"/>
  <c r="ED98" i="28" s="1"/>
  <c r="FZ98" i="28" s="1"/>
  <c r="BQ73" i="28"/>
  <c r="CC73" i="28" s="1"/>
  <c r="EK73" i="28"/>
  <c r="BY282" i="28"/>
  <c r="BU274" i="28"/>
  <c r="EH267" i="28"/>
  <c r="BP256" i="28"/>
  <c r="CB256" i="28" s="1"/>
  <c r="EH253" i="28"/>
  <c r="BY243" i="28"/>
  <c r="BN234" i="28"/>
  <c r="BZ234" i="28" s="1"/>
  <c r="BY220" i="28"/>
  <c r="EQ218" i="28"/>
  <c r="BT215" i="28"/>
  <c r="BV207" i="28"/>
  <c r="EP207" i="28" s="1"/>
  <c r="DW204" i="28"/>
  <c r="FS204" i="28" s="1"/>
  <c r="CH200" i="28"/>
  <c r="EK190" i="28"/>
  <c r="BY185" i="28"/>
  <c r="BP180" i="28"/>
  <c r="CB180" i="28" s="1"/>
  <c r="CN180" i="28" s="1"/>
  <c r="BX170" i="28"/>
  <c r="CJ170" i="28" s="1"/>
  <c r="ER170" i="28"/>
  <c r="EJ165" i="28"/>
  <c r="CB165" i="28"/>
  <c r="DV153" i="28"/>
  <c r="FR153" i="28" s="1"/>
  <c r="ER143" i="28"/>
  <c r="BX143" i="28"/>
  <c r="CJ143" i="28" s="1"/>
  <c r="CV143" i="28" s="1"/>
  <c r="EG141" i="28"/>
  <c r="GC141" i="28" s="1"/>
  <c r="CL119" i="28"/>
  <c r="DV119" i="28"/>
  <c r="FR119" i="28" s="1"/>
  <c r="CX119" i="28"/>
  <c r="ET119" i="28" s="1"/>
  <c r="DJ119" i="28"/>
  <c r="FF119" i="28" s="1"/>
  <c r="BY105" i="28"/>
  <c r="CK105" i="28" s="1"/>
  <c r="BT288" i="28"/>
  <c r="BY279" i="28"/>
  <c r="EL265" i="28"/>
  <c r="BR246" i="28"/>
  <c r="BP240" i="28"/>
  <c r="CB240" i="28" s="1"/>
  <c r="CZ240" i="28" s="1"/>
  <c r="EV240" i="28" s="1"/>
  <c r="EN233" i="28"/>
  <c r="BV231" i="28"/>
  <c r="BV230" i="28"/>
  <c r="EP230" i="28" s="1"/>
  <c r="BS224" i="28"/>
  <c r="EM218" i="28"/>
  <c r="BV198" i="28"/>
  <c r="CH198" i="28" s="1"/>
  <c r="BV196" i="28"/>
  <c r="EH176" i="28"/>
  <c r="BN176" i="28"/>
  <c r="BZ176" i="28" s="1"/>
  <c r="CX176" i="28" s="1"/>
  <c r="ET176" i="28" s="1"/>
  <c r="BO149" i="28"/>
  <c r="CA149" i="28" s="1"/>
  <c r="CY149" i="28" s="1"/>
  <c r="EU149" i="28" s="1"/>
  <c r="EI149" i="28"/>
  <c r="DI141" i="28"/>
  <c r="FE141" i="28" s="1"/>
  <c r="ER93" i="28"/>
  <c r="CJ93" i="28"/>
  <c r="EF93" i="28" s="1"/>
  <c r="GB93" i="28" s="1"/>
  <c r="BX277" i="28"/>
  <c r="BV273" i="28"/>
  <c r="BS271" i="28"/>
  <c r="BP269" i="28"/>
  <c r="BS267" i="28"/>
  <c r="EM267" i="28" s="1"/>
  <c r="BV266" i="28"/>
  <c r="ES261" i="28"/>
  <c r="BT248" i="28"/>
  <c r="CF248" i="28" s="1"/>
  <c r="DD248" i="28" s="1"/>
  <c r="DQ225" i="28"/>
  <c r="FM225" i="28" s="1"/>
  <c r="BR224" i="28"/>
  <c r="BW220" i="28"/>
  <c r="EQ220" i="28" s="1"/>
  <c r="DL204" i="28"/>
  <c r="FH204" i="28" s="1"/>
  <c r="EL192" i="28"/>
  <c r="BX191" i="28"/>
  <c r="BV189" i="28"/>
  <c r="ER172" i="28"/>
  <c r="EH169" i="28"/>
  <c r="EP93" i="28"/>
  <c r="CH93" i="28"/>
  <c r="DF93" i="28" s="1"/>
  <c r="FB93" i="28" s="1"/>
  <c r="BR288" i="28"/>
  <c r="BR271" i="28"/>
  <c r="BS255" i="28"/>
  <c r="EQ251" i="28"/>
  <c r="BY251" i="28"/>
  <c r="BS248" i="28"/>
  <c r="CP240" i="28"/>
  <c r="BN240" i="28"/>
  <c r="BZ240" i="28" s="1"/>
  <c r="BP239" i="28"/>
  <c r="CB239" i="28" s="1"/>
  <c r="EI233" i="28"/>
  <c r="EO227" i="28"/>
  <c r="BO223" i="28"/>
  <c r="BV220" i="28"/>
  <c r="EP220" i="28" s="1"/>
  <c r="BS199" i="28"/>
  <c r="CE199" i="28" s="1"/>
  <c r="BY194" i="28"/>
  <c r="CK194" i="28" s="1"/>
  <c r="CI193" i="28"/>
  <c r="DG193" i="28" s="1"/>
  <c r="FC193" i="28" s="1"/>
  <c r="EI192" i="28"/>
  <c r="DN174" i="28"/>
  <c r="FJ174" i="28" s="1"/>
  <c r="DB174" i="28"/>
  <c r="EX174" i="28" s="1"/>
  <c r="EP172" i="28"/>
  <c r="BU170" i="28"/>
  <c r="CG170" i="28" s="1"/>
  <c r="EO170" i="28"/>
  <c r="ES164" i="28"/>
  <c r="BQ139" i="28"/>
  <c r="CQ122" i="28"/>
  <c r="DO122" i="28"/>
  <c r="FK122" i="28" s="1"/>
  <c r="BU114" i="28"/>
  <c r="CG114" i="28" s="1"/>
  <c r="DQ114" i="28" s="1"/>
  <c r="FM114" i="28" s="1"/>
  <c r="EO114" i="28"/>
  <c r="BY113" i="28"/>
  <c r="CK113" i="28" s="1"/>
  <c r="CW113" i="28" s="1"/>
  <c r="EO104" i="28"/>
  <c r="BU104" i="28"/>
  <c r="CG104" i="28" s="1"/>
  <c r="CS104" i="28" s="1"/>
  <c r="DF101" i="28"/>
  <c r="FB101" i="28" s="1"/>
  <c r="ED101" i="28"/>
  <c r="FZ101" i="28" s="1"/>
  <c r="BS96" i="28"/>
  <c r="CE96" i="28" s="1"/>
  <c r="DO96" i="28" s="1"/>
  <c r="FK96" i="28" s="1"/>
  <c r="BN285" i="28"/>
  <c r="BZ285" i="28" s="1"/>
  <c r="DJ285" i="28" s="1"/>
  <c r="FF285" i="28" s="1"/>
  <c r="BV279" i="28"/>
  <c r="BY263" i="28"/>
  <c r="DA256" i="28"/>
  <c r="EW256" i="28" s="1"/>
  <c r="EM227" i="28"/>
  <c r="EH215" i="28"/>
  <c r="BR207" i="28"/>
  <c r="CN204" i="28"/>
  <c r="BS204" i="28"/>
  <c r="CE204" i="28" s="1"/>
  <c r="EA204" i="28" s="1"/>
  <c r="FW204" i="28" s="1"/>
  <c r="EN196" i="28"/>
  <c r="BX194" i="28"/>
  <c r="CJ194" i="28" s="1"/>
  <c r="EQ179" i="28"/>
  <c r="BN175" i="28"/>
  <c r="BZ175" i="28" s="1"/>
  <c r="DV175" i="28" s="1"/>
  <c r="FR175" i="28" s="1"/>
  <c r="EH175" i="28"/>
  <c r="EO172" i="28"/>
  <c r="BW155" i="28"/>
  <c r="BU154" i="28"/>
  <c r="CG154" i="28" s="1"/>
  <c r="EO154" i="28"/>
  <c r="BR151" i="28"/>
  <c r="CD151" i="28" s="1"/>
  <c r="DB151" i="28" s="1"/>
  <c r="EX151" i="28" s="1"/>
  <c r="DA140" i="28"/>
  <c r="EW140" i="28" s="1"/>
  <c r="DY140" i="28"/>
  <c r="FU140" i="28" s="1"/>
  <c r="EJ139" i="28"/>
  <c r="BY129" i="28"/>
  <c r="CK129" i="28" s="1"/>
  <c r="BR122" i="28"/>
  <c r="CD122" i="28" s="1"/>
  <c r="EL122" i="28"/>
  <c r="BV102" i="28"/>
  <c r="CH102" i="28" s="1"/>
  <c r="EM57" i="28"/>
  <c r="CE57" i="28"/>
  <c r="DC57" i="28" s="1"/>
  <c r="EY57" i="28" s="1"/>
  <c r="BS266" i="28"/>
  <c r="BP260" i="28"/>
  <c r="CB260" i="28" s="1"/>
  <c r="CL253" i="28"/>
  <c r="BT243" i="28"/>
  <c r="BY232" i="28"/>
  <c r="BR231" i="28"/>
  <c r="BO224" i="28"/>
  <c r="BT220" i="28"/>
  <c r="CF220" i="28" s="1"/>
  <c r="BQ207" i="28"/>
  <c r="EK207" i="28" s="1"/>
  <c r="BP202" i="28"/>
  <c r="CB202" i="28" s="1"/>
  <c r="EL196" i="28"/>
  <c r="EL185" i="28"/>
  <c r="BO183" i="28"/>
  <c r="EN181" i="28"/>
  <c r="BT181" i="28"/>
  <c r="CF181" i="28" s="1"/>
  <c r="EK179" i="28"/>
  <c r="BR173" i="28"/>
  <c r="CD173" i="28" s="1"/>
  <c r="DN173" i="28" s="1"/>
  <c r="FJ173" i="28" s="1"/>
  <c r="EM170" i="28"/>
  <c r="EI168" i="28"/>
  <c r="BX129" i="28"/>
  <c r="BU112" i="28"/>
  <c r="CG112" i="28" s="1"/>
  <c r="EO112" i="28"/>
  <c r="BQ96" i="28"/>
  <c r="CC96" i="28" s="1"/>
  <c r="BQ289" i="28"/>
  <c r="CC289" i="28" s="1"/>
  <c r="DY289" i="28" s="1"/>
  <c r="FU289" i="28" s="1"/>
  <c r="BR272" i="28"/>
  <c r="CD272" i="28" s="1"/>
  <c r="BO271" i="28"/>
  <c r="EK261" i="28"/>
  <c r="BY257" i="28"/>
  <c r="BP248" i="28"/>
  <c r="BR247" i="28"/>
  <c r="CD247" i="28" s="1"/>
  <c r="DZ247" i="28" s="1"/>
  <c r="FV247" i="28" s="1"/>
  <c r="ES246" i="28"/>
  <c r="BS243" i="28"/>
  <c r="EM243" i="28" s="1"/>
  <c r="BQ236" i="28"/>
  <c r="BQ231" i="28"/>
  <c r="CC231" i="28" s="1"/>
  <c r="DA231" i="28" s="1"/>
  <c r="EW231" i="28" s="1"/>
  <c r="BN224" i="28"/>
  <c r="BQ204" i="28"/>
  <c r="DL196" i="28"/>
  <c r="FH196" i="28" s="1"/>
  <c r="BT186" i="28"/>
  <c r="CF186" i="28" s="1"/>
  <c r="EH185" i="28"/>
  <c r="BY169" i="28"/>
  <c r="CK169" i="28" s="1"/>
  <c r="DU169" i="28" s="1"/>
  <c r="FQ169" i="28" s="1"/>
  <c r="EH168" i="28"/>
  <c r="ER140" i="28"/>
  <c r="DA138" i="28"/>
  <c r="EW138" i="28" s="1"/>
  <c r="DM138" i="28"/>
  <c r="FI138" i="28" s="1"/>
  <c r="EH89" i="28"/>
  <c r="BV312" i="28"/>
  <c r="BT310" i="28"/>
  <c r="BU301" i="28"/>
  <c r="CG301" i="28" s="1"/>
  <c r="BW299" i="28"/>
  <c r="BT297" i="28"/>
  <c r="CF297" i="28" s="1"/>
  <c r="BQ296" i="28"/>
  <c r="BN288" i="28"/>
  <c r="BW285" i="28"/>
  <c r="CI285" i="28" s="1"/>
  <c r="BS277" i="28"/>
  <c r="CE277" i="28" s="1"/>
  <c r="BV263" i="28"/>
  <c r="CO256" i="28"/>
  <c r="EN248" i="28"/>
  <c r="BX239" i="28"/>
  <c r="CJ239" i="28" s="1"/>
  <c r="BP236" i="28"/>
  <c r="BP230" i="28"/>
  <c r="BP225" i="28"/>
  <c r="CB225" i="28" s="1"/>
  <c r="CN225" i="28" s="1"/>
  <c r="ES222" i="28"/>
  <c r="BN205" i="28"/>
  <c r="BX197" i="28"/>
  <c r="EJ172" i="28"/>
  <c r="BY165" i="28"/>
  <c r="CK165" i="28" s="1"/>
  <c r="BX164" i="28"/>
  <c r="CJ164" i="28" s="1"/>
  <c r="ER164" i="28"/>
  <c r="BR154" i="28"/>
  <c r="CD154" i="28" s="1"/>
  <c r="EL154" i="28"/>
  <c r="CZ139" i="28"/>
  <c r="EV139" i="28" s="1"/>
  <c r="BX120" i="28"/>
  <c r="CJ120" i="28" s="1"/>
  <c r="ER120" i="28"/>
  <c r="CE112" i="28"/>
  <c r="DC112" i="28" s="1"/>
  <c r="EY112" i="28" s="1"/>
  <c r="EM112" i="28"/>
  <c r="EH107" i="28"/>
  <c r="BQ77" i="28"/>
  <c r="CC77" i="28" s="1"/>
  <c r="EK77" i="28"/>
  <c r="BU69" i="28"/>
  <c r="CG69" i="28" s="1"/>
  <c r="EO69" i="28"/>
  <c r="BU31" i="28"/>
  <c r="CG31" i="28" s="1"/>
  <c r="BN12" i="28"/>
  <c r="BZ12" i="28" s="1"/>
  <c r="EH12" i="28"/>
  <c r="EK172" i="28"/>
  <c r="ES162" i="28"/>
  <c r="BX150" i="28"/>
  <c r="CJ150" i="28" s="1"/>
  <c r="DS134" i="28"/>
  <c r="FO134" i="28" s="1"/>
  <c r="BR70" i="28"/>
  <c r="CD70" i="28" s="1"/>
  <c r="DN70" i="28" s="1"/>
  <c r="FJ70" i="28" s="1"/>
  <c r="EL70" i="28"/>
  <c r="EQ21" i="28"/>
  <c r="BW21" i="28"/>
  <c r="CI21" i="28" s="1"/>
  <c r="DS21" i="28" s="1"/>
  <c r="FO21" i="28" s="1"/>
  <c r="CO86" i="28"/>
  <c r="BQ70" i="28"/>
  <c r="CC70" i="28" s="1"/>
  <c r="EK70" i="28"/>
  <c r="EP51" i="28"/>
  <c r="CH51" i="28"/>
  <c r="BX43" i="28"/>
  <c r="CJ43" i="28" s="1"/>
  <c r="DT27" i="28"/>
  <c r="FP27" i="28" s="1"/>
  <c r="EF27" i="28"/>
  <c r="GB27" i="28" s="1"/>
  <c r="BQ186" i="28"/>
  <c r="CC186" i="28" s="1"/>
  <c r="EK185" i="28"/>
  <c r="BY182" i="28"/>
  <c r="CC115" i="28"/>
  <c r="CE66" i="28"/>
  <c r="DC66" i="28" s="1"/>
  <c r="EY66" i="28" s="1"/>
  <c r="CY61" i="28"/>
  <c r="EU61" i="28" s="1"/>
  <c r="CM61" i="28"/>
  <c r="BZ57" i="28"/>
  <c r="EH57" i="28"/>
  <c r="BP55" i="28"/>
  <c r="CB55" i="28" s="1"/>
  <c r="BU51" i="28"/>
  <c r="CG51" i="28" s="1"/>
  <c r="EO51" i="28"/>
  <c r="DU41" i="28"/>
  <c r="FQ41" i="28" s="1"/>
  <c r="EG41" i="28"/>
  <c r="GC41" i="28" s="1"/>
  <c r="EA37" i="28"/>
  <c r="FW37" i="28" s="1"/>
  <c r="CQ37" i="28"/>
  <c r="DC37" i="28"/>
  <c r="EY37" i="28" s="1"/>
  <c r="DO37" i="28"/>
  <c r="FK37" i="28" s="1"/>
  <c r="ER22" i="28"/>
  <c r="BW15" i="28"/>
  <c r="CI15" i="28" s="1"/>
  <c r="DG15" i="28" s="1"/>
  <c r="FC15" i="28" s="1"/>
  <c r="EQ15" i="28"/>
  <c r="DE168" i="28"/>
  <c r="FA168" i="28" s="1"/>
  <c r="BX145" i="28"/>
  <c r="CJ145" i="28" s="1"/>
  <c r="BX78" i="28"/>
  <c r="CJ78" i="28" s="1"/>
  <c r="DT78" i="28" s="1"/>
  <c r="FP78" i="28" s="1"/>
  <c r="ER78" i="28"/>
  <c r="DG74" i="28"/>
  <c r="FC74" i="28" s="1"/>
  <c r="CU74" i="28"/>
  <c r="DS74" i="28"/>
  <c r="FO74" i="28" s="1"/>
  <c r="EI55" i="28"/>
  <c r="BO55" i="28"/>
  <c r="CA55" i="28" s="1"/>
  <c r="DK55" i="28" s="1"/>
  <c r="FG55" i="28" s="1"/>
  <c r="ER50" i="28"/>
  <c r="BX50" i="28"/>
  <c r="CJ50" i="28" s="1"/>
  <c r="EP27" i="28"/>
  <c r="BW78" i="28"/>
  <c r="CI78" i="28" s="1"/>
  <c r="EQ78" i="28"/>
  <c r="BV67" i="28"/>
  <c r="CH67" i="28" s="1"/>
  <c r="DK45" i="28"/>
  <c r="FG45" i="28" s="1"/>
  <c r="DW45" i="28"/>
  <c r="FS45" i="28" s="1"/>
  <c r="BT23" i="28"/>
  <c r="CF23" i="28" s="1"/>
  <c r="EN23" i="28"/>
  <c r="EL112" i="28"/>
  <c r="EJ99" i="28"/>
  <c r="EJ89" i="28"/>
  <c r="EH79" i="28"/>
  <c r="EO67" i="28"/>
  <c r="BU67" i="28"/>
  <c r="CG67" i="28" s="1"/>
  <c r="EJ65" i="28"/>
  <c r="CB65" i="28"/>
  <c r="CN65" i="28" s="1"/>
  <c r="CI57" i="28"/>
  <c r="EQ57" i="28"/>
  <c r="CD49" i="28"/>
  <c r="EL49" i="28"/>
  <c r="BT26" i="28"/>
  <c r="CF26" i="28" s="1"/>
  <c r="EB26" i="28" s="1"/>
  <c r="FX26" i="28" s="1"/>
  <c r="EN26" i="28"/>
  <c r="BR17" i="28"/>
  <c r="CD17" i="28" s="1"/>
  <c r="EL17" i="28"/>
  <c r="BT15" i="28"/>
  <c r="CF15" i="28" s="1"/>
  <c r="DP15" i="28" s="1"/>
  <c r="FL15" i="28" s="1"/>
  <c r="EN15" i="28"/>
  <c r="EI99" i="28"/>
  <c r="EO78" i="28"/>
  <c r="BU78" i="28"/>
  <c r="CG78" i="28" s="1"/>
  <c r="DQ78" i="28" s="1"/>
  <c r="FM78" i="28" s="1"/>
  <c r="EH31" i="28"/>
  <c r="BZ31" i="28"/>
  <c r="BU83" i="28"/>
  <c r="BS67" i="28"/>
  <c r="CE67" i="28" s="1"/>
  <c r="EJ51" i="28"/>
  <c r="CB51" i="28"/>
  <c r="DX51" i="28" s="1"/>
  <c r="FT51" i="28" s="1"/>
  <c r="BO28" i="28"/>
  <c r="CA28" i="28" s="1"/>
  <c r="CM28" i="28" s="1"/>
  <c r="BR26" i="28"/>
  <c r="BP173" i="28"/>
  <c r="CB173" i="28" s="1"/>
  <c r="EI164" i="28"/>
  <c r="BX160" i="28"/>
  <c r="BP159" i="28"/>
  <c r="BN154" i="28"/>
  <c r="BZ154" i="28" s="1"/>
  <c r="DV154" i="28" s="1"/>
  <c r="FR154" i="28" s="1"/>
  <c r="BO130" i="28"/>
  <c r="CA130" i="28" s="1"/>
  <c r="EK127" i="28"/>
  <c r="BY125" i="28"/>
  <c r="ES125" i="28" s="1"/>
  <c r="EO116" i="28"/>
  <c r="BY111" i="28"/>
  <c r="ES111" i="28" s="1"/>
  <c r="EN85" i="28"/>
  <c r="EI83" i="28"/>
  <c r="DT71" i="28"/>
  <c r="FP71" i="28" s="1"/>
  <c r="EF71" i="28"/>
  <c r="GB71" i="28" s="1"/>
  <c r="BT57" i="28"/>
  <c r="BU39" i="28"/>
  <c r="CG39" i="28" s="1"/>
  <c r="DQ39" i="28" s="1"/>
  <c r="FM39" i="28" s="1"/>
  <c r="EO39" i="28"/>
  <c r="DP169" i="28"/>
  <c r="FL169" i="28" s="1"/>
  <c r="CI149" i="28"/>
  <c r="CU149" i="28" s="1"/>
  <c r="EI136" i="28"/>
  <c r="BW136" i="28"/>
  <c r="CI136" i="28" s="1"/>
  <c r="EE136" i="28" s="1"/>
  <c r="GA136" i="28" s="1"/>
  <c r="ER133" i="28"/>
  <c r="DG127" i="28"/>
  <c r="FC127" i="28" s="1"/>
  <c r="EN125" i="28"/>
  <c r="EI122" i="28"/>
  <c r="EL120" i="28"/>
  <c r="BO118" i="28"/>
  <c r="CA118" i="28" s="1"/>
  <c r="BX111" i="28"/>
  <c r="CJ111" i="28" s="1"/>
  <c r="BT102" i="28"/>
  <c r="EH85" i="28"/>
  <c r="EH83" i="28"/>
  <c r="BS83" i="28"/>
  <c r="CE83" i="28" s="1"/>
  <c r="ES73" i="28"/>
  <c r="DX43" i="28"/>
  <c r="FT43" i="28" s="1"/>
  <c r="CN43" i="28"/>
  <c r="CZ43" i="28"/>
  <c r="EV43" i="28" s="1"/>
  <c r="DD169" i="28"/>
  <c r="EZ169" i="28" s="1"/>
  <c r="BV169" i="28"/>
  <c r="BV164" i="28"/>
  <c r="BO151" i="28"/>
  <c r="BS127" i="28"/>
  <c r="EI125" i="28"/>
  <c r="EH122" i="28"/>
  <c r="EM116" i="28"/>
  <c r="FK116" i="28" s="1"/>
  <c r="BS114" i="28"/>
  <c r="CE114" i="28" s="1"/>
  <c r="CQ114" i="28" s="1"/>
  <c r="BW111" i="28"/>
  <c r="CI111" i="28" s="1"/>
  <c r="DG111" i="28" s="1"/>
  <c r="FC111" i="28" s="1"/>
  <c r="BY101" i="28"/>
  <c r="BY74" i="28"/>
  <c r="CK74" i="28" s="1"/>
  <c r="BP67" i="28"/>
  <c r="ES66" i="28"/>
  <c r="BX64" i="28"/>
  <c r="CJ64" i="28" s="1"/>
  <c r="ER64" i="28"/>
  <c r="BO38" i="28"/>
  <c r="CA38" i="28" s="1"/>
  <c r="BN29" i="28"/>
  <c r="BZ29" i="28" s="1"/>
  <c r="EH29" i="28"/>
  <c r="BR8" i="28"/>
  <c r="CD8" i="28" s="1"/>
  <c r="EL8" i="28"/>
  <c r="ER183" i="28"/>
  <c r="BY173" i="28"/>
  <c r="BT165" i="28"/>
  <c r="CF165" i="28" s="1"/>
  <c r="BQ157" i="28"/>
  <c r="BN151" i="28"/>
  <c r="BV148" i="28"/>
  <c r="EP148" i="28" s="1"/>
  <c r="BX144" i="28"/>
  <c r="BW143" i="28"/>
  <c r="BN140" i="28"/>
  <c r="EB136" i="28"/>
  <c r="FX136" i="28" s="1"/>
  <c r="EP133" i="28"/>
  <c r="DW122" i="28"/>
  <c r="FS122" i="28" s="1"/>
  <c r="EH118" i="28"/>
  <c r="BU113" i="28"/>
  <c r="CG113" i="28" s="1"/>
  <c r="BV111" i="28"/>
  <c r="BQ110" i="28"/>
  <c r="BX101" i="28"/>
  <c r="ER101" i="28" s="1"/>
  <c r="BT80" i="28"/>
  <c r="CF80" i="28" s="1"/>
  <c r="DP80" i="28" s="1"/>
  <c r="FL80" i="28" s="1"/>
  <c r="EN80" i="28"/>
  <c r="DF79" i="28"/>
  <c r="BO67" i="28"/>
  <c r="CA67" i="28" s="1"/>
  <c r="DW67" i="28" s="1"/>
  <c r="FS67" i="28" s="1"/>
  <c r="EI67" i="28"/>
  <c r="CC65" i="28"/>
  <c r="CO65" i="28" s="1"/>
  <c r="CR58" i="28"/>
  <c r="EN53" i="28"/>
  <c r="CF53" i="28"/>
  <c r="BR39" i="28"/>
  <c r="CD39" i="28" s="1"/>
  <c r="EL39" i="28"/>
  <c r="ES29" i="28"/>
  <c r="CK29" i="28"/>
  <c r="CL26" i="28"/>
  <c r="CX26" i="28"/>
  <c r="ET26" i="28" s="1"/>
  <c r="DJ26" i="28"/>
  <c r="FF26" i="28" s="1"/>
  <c r="DV26" i="28"/>
  <c r="FR26" i="28" s="1"/>
  <c r="CK23" i="28"/>
  <c r="CW23" i="28" s="1"/>
  <c r="ES23" i="28"/>
  <c r="CJ21" i="28"/>
  <c r="ER21" i="28"/>
  <c r="BY171" i="28"/>
  <c r="BP157" i="28"/>
  <c r="CB157" i="28" s="1"/>
  <c r="EK152" i="28"/>
  <c r="BO147" i="28"/>
  <c r="BV145" i="28"/>
  <c r="CH145" i="28" s="1"/>
  <c r="EL137" i="28"/>
  <c r="DS131" i="28"/>
  <c r="FO131" i="28" s="1"/>
  <c r="BP124" i="28"/>
  <c r="BX118" i="28"/>
  <c r="CJ118" i="28" s="1"/>
  <c r="EK102" i="28"/>
  <c r="BT97" i="28"/>
  <c r="CF97" i="28" s="1"/>
  <c r="BP96" i="28"/>
  <c r="BN91" i="28"/>
  <c r="BV84" i="28"/>
  <c r="CH84" i="28" s="1"/>
  <c r="EK81" i="28"/>
  <c r="BQ81" i="28"/>
  <c r="CC81" i="28" s="1"/>
  <c r="CO81" i="28" s="1"/>
  <c r="EN78" i="28"/>
  <c r="DZ71" i="28"/>
  <c r="FV71" i="28" s="1"/>
  <c r="CP71" i="28"/>
  <c r="DB71" i="28"/>
  <c r="EX71" i="28" s="1"/>
  <c r="DN71" i="28"/>
  <c r="FJ71" i="28" s="1"/>
  <c r="EI61" i="28"/>
  <c r="CI49" i="28"/>
  <c r="EQ49" i="28"/>
  <c r="EJ25" i="28"/>
  <c r="CB18" i="28"/>
  <c r="CN18" i="28" s="1"/>
  <c r="EJ18" i="28"/>
  <c r="ES15" i="28"/>
  <c r="CK15" i="28"/>
  <c r="BS190" i="28"/>
  <c r="CE190" i="28" s="1"/>
  <c r="CR169" i="28"/>
  <c r="BY163" i="28"/>
  <c r="CK163" i="28" s="1"/>
  <c r="BV156" i="28"/>
  <c r="EH154" i="28"/>
  <c r="BW150" i="28"/>
  <c r="BW146" i="28"/>
  <c r="BW142" i="28"/>
  <c r="EP138" i="28"/>
  <c r="BV129" i="28"/>
  <c r="CH129" i="28" s="1"/>
  <c r="BV123" i="28"/>
  <c r="BS120" i="28"/>
  <c r="BW116" i="28"/>
  <c r="BT115" i="28"/>
  <c r="CF115" i="28" s="1"/>
  <c r="BT111" i="28"/>
  <c r="EJ102" i="28"/>
  <c r="ES93" i="28"/>
  <c r="BW93" i="28"/>
  <c r="CI93" i="28" s="1"/>
  <c r="EL78" i="28"/>
  <c r="BX65" i="28"/>
  <c r="CJ65" i="28" s="1"/>
  <c r="BU64" i="28"/>
  <c r="CG64" i="28" s="1"/>
  <c r="CS64" i="28" s="1"/>
  <c r="EO64" i="28"/>
  <c r="DT63" i="28"/>
  <c r="FP63" i="28" s="1"/>
  <c r="CV63" i="28"/>
  <c r="DH63" i="28"/>
  <c r="FD63" i="28" s="1"/>
  <c r="CV42" i="28"/>
  <c r="DH42" i="28"/>
  <c r="FD42" i="28" s="1"/>
  <c r="CU33" i="28"/>
  <c r="EE33" i="28"/>
  <c r="GA33" i="28" s="1"/>
  <c r="CX18" i="28"/>
  <c r="ET18" i="28" s="1"/>
  <c r="DJ18" i="28"/>
  <c r="FF18" i="28" s="1"/>
  <c r="BO8" i="28"/>
  <c r="CA8" i="28" s="1"/>
  <c r="DK8" i="28" s="1"/>
  <c r="FG8" i="28" s="1"/>
  <c r="EI8" i="28"/>
  <c r="ES176" i="28"/>
  <c r="BV173" i="28"/>
  <c r="EL157" i="28"/>
  <c r="EO148" i="28"/>
  <c r="BV142" i="28"/>
  <c r="EI140" i="28"/>
  <c r="ED133" i="28"/>
  <c r="FZ133" i="28" s="1"/>
  <c r="BY131" i="28"/>
  <c r="BY130" i="28"/>
  <c r="BO127" i="28"/>
  <c r="BV126" i="28"/>
  <c r="CH126" i="28" s="1"/>
  <c r="BV116" i="28"/>
  <c r="BY108" i="28"/>
  <c r="BS107" i="28"/>
  <c r="EM107" i="28" s="1"/>
  <c r="BN104" i="28"/>
  <c r="BZ104" i="28" s="1"/>
  <c r="BX99" i="28"/>
  <c r="CJ99" i="28" s="1"/>
  <c r="EJ93" i="28"/>
  <c r="EO90" i="28"/>
  <c r="CK83" i="28"/>
  <c r="CW83" i="28" s="1"/>
  <c r="EK78" i="28"/>
  <c r="DK61" i="28"/>
  <c r="FG61" i="28" s="1"/>
  <c r="CX8" i="28"/>
  <c r="ET8" i="28" s="1"/>
  <c r="DV8" i="28"/>
  <c r="FR8" i="28" s="1"/>
  <c r="BY187" i="28"/>
  <c r="BX181" i="28"/>
  <c r="BU180" i="28"/>
  <c r="BX179" i="28"/>
  <c r="ER179" i="28" s="1"/>
  <c r="BS178" i="28"/>
  <c r="BW163" i="28"/>
  <c r="CI163" i="28" s="1"/>
  <c r="CU163" i="28" s="1"/>
  <c r="BN162" i="28"/>
  <c r="BV161" i="28"/>
  <c r="BY155" i="28"/>
  <c r="CK155" i="28" s="1"/>
  <c r="DI155" i="28" s="1"/>
  <c r="FE155" i="28" s="1"/>
  <c r="BW153" i="28"/>
  <c r="CI153" i="28" s="1"/>
  <c r="CU153" i="28" s="1"/>
  <c r="BS143" i="28"/>
  <c r="EL138" i="28"/>
  <c r="BY138" i="28"/>
  <c r="BS132" i="28"/>
  <c r="BR107" i="28"/>
  <c r="BQ105" i="28"/>
  <c r="CC105" i="28" s="1"/>
  <c r="BX103" i="28"/>
  <c r="CJ103" i="28" s="1"/>
  <c r="ER103" i="28"/>
  <c r="EM90" i="28"/>
  <c r="BN90" i="28"/>
  <c r="BZ90" i="28" s="1"/>
  <c r="DJ90" i="28" s="1"/>
  <c r="FF90" i="28" s="1"/>
  <c r="EQ81" i="28"/>
  <c r="BY62" i="28"/>
  <c r="BV59" i="28"/>
  <c r="EE18" i="28"/>
  <c r="GA18" i="28" s="1"/>
  <c r="CU18" i="28"/>
  <c r="DG18" i="28"/>
  <c r="FC18" i="28" s="1"/>
  <c r="EL184" i="28"/>
  <c r="BP175" i="28"/>
  <c r="BP169" i="28"/>
  <c r="EJ157" i="28"/>
  <c r="BS156" i="28"/>
  <c r="BV153" i="28"/>
  <c r="BY151" i="28"/>
  <c r="CK151" i="28" s="1"/>
  <c r="CW151" i="28" s="1"/>
  <c r="EI150" i="28"/>
  <c r="BX141" i="28"/>
  <c r="BU140" i="28"/>
  <c r="BV135" i="28"/>
  <c r="BS123" i="28"/>
  <c r="BR117" i="28"/>
  <c r="CD117" i="28" s="1"/>
  <c r="EL117" i="28"/>
  <c r="BT116" i="28"/>
  <c r="CF116" i="28" s="1"/>
  <c r="EB116" i="28" s="1"/>
  <c r="BQ111" i="28"/>
  <c r="BX110" i="28"/>
  <c r="BQ107" i="28"/>
  <c r="CC107" i="28" s="1"/>
  <c r="ES88" i="28"/>
  <c r="ER77" i="28"/>
  <c r="BX77" i="28"/>
  <c r="CJ77" i="28" s="1"/>
  <c r="EF72" i="28"/>
  <c r="GB72" i="28" s="1"/>
  <c r="DT62" i="28"/>
  <c r="FP62" i="28" s="1"/>
  <c r="CV62" i="28"/>
  <c r="DH62" i="28"/>
  <c r="FD62" i="28" s="1"/>
  <c r="EF62" i="28"/>
  <c r="GB62" i="28" s="1"/>
  <c r="EI57" i="28"/>
  <c r="DU56" i="28"/>
  <c r="FQ56" i="28" s="1"/>
  <c r="CW56" i="28"/>
  <c r="EG56" i="28"/>
  <c r="GC56" i="28" s="1"/>
  <c r="BP184" i="28"/>
  <c r="BY177" i="28"/>
  <c r="CK177" i="28" s="1"/>
  <c r="DU177" i="28" s="1"/>
  <c r="FQ177" i="28" s="1"/>
  <c r="BN165" i="28"/>
  <c r="EQ159" i="28"/>
  <c r="BQ154" i="28"/>
  <c r="CC154" i="28" s="1"/>
  <c r="BX151" i="28"/>
  <c r="CJ151" i="28" s="1"/>
  <c r="BV147" i="28"/>
  <c r="EP147" i="28" s="1"/>
  <c r="BW139" i="28"/>
  <c r="CI139" i="28" s="1"/>
  <c r="BS133" i="28"/>
  <c r="EM126" i="28"/>
  <c r="BQ117" i="28"/>
  <c r="BW110" i="28"/>
  <c r="CI110" i="28" s="1"/>
  <c r="BP107" i="28"/>
  <c r="EP101" i="28"/>
  <c r="DD98" i="28"/>
  <c r="EZ98" i="28" s="1"/>
  <c r="BY91" i="28"/>
  <c r="EC90" i="28"/>
  <c r="FY90" i="28" s="1"/>
  <c r="BW87" i="28"/>
  <c r="EO81" i="28"/>
  <c r="EB78" i="28"/>
  <c r="FX78" i="28" s="1"/>
  <c r="DB74" i="28"/>
  <c r="EX74" i="28" s="1"/>
  <c r="DN74" i="28"/>
  <c r="FJ74" i="28" s="1"/>
  <c r="DZ74" i="28"/>
  <c r="FV74" i="28" s="1"/>
  <c r="EC72" i="28"/>
  <c r="FY72" i="28" s="1"/>
  <c r="BQ64" i="28"/>
  <c r="CC64" i="28" s="1"/>
  <c r="DY64" i="28" s="1"/>
  <c r="FU64" i="28" s="1"/>
  <c r="EN59" i="28"/>
  <c r="BT59" i="28"/>
  <c r="CF59" i="28" s="1"/>
  <c r="EB59" i="28" s="1"/>
  <c r="FX59" i="28" s="1"/>
  <c r="DE56" i="28"/>
  <c r="FA56" i="28" s="1"/>
  <c r="DQ56" i="28"/>
  <c r="FM56" i="28" s="1"/>
  <c r="CS6" i="28"/>
  <c r="DE6" i="28"/>
  <c r="FA6" i="28" s="1"/>
  <c r="DQ6" i="28"/>
  <c r="FM6" i="28" s="1"/>
  <c r="EC6" i="28"/>
  <c r="FY6" i="28" s="1"/>
  <c r="BV159" i="28"/>
  <c r="EN153" i="28"/>
  <c r="BR150" i="28"/>
  <c r="BP143" i="28"/>
  <c r="CB143" i="28" s="1"/>
  <c r="BR142" i="28"/>
  <c r="BT135" i="28"/>
  <c r="CF135" i="28" s="1"/>
  <c r="BU130" i="28"/>
  <c r="ER121" i="28"/>
  <c r="BO114" i="28"/>
  <c r="CA114" i="28" s="1"/>
  <c r="ER113" i="28"/>
  <c r="BO104" i="28"/>
  <c r="CA104" i="28" s="1"/>
  <c r="EN101" i="28"/>
  <c r="BO100" i="28"/>
  <c r="CA100" i="28" s="1"/>
  <c r="CM100" i="28" s="1"/>
  <c r="BY89" i="28"/>
  <c r="EE86" i="28"/>
  <c r="GA86" i="28" s="1"/>
  <c r="BP84" i="28"/>
  <c r="CB84" i="28" s="1"/>
  <c r="EN81" i="28"/>
  <c r="DE72" i="28"/>
  <c r="FA72" i="28" s="1"/>
  <c r="DA69" i="28"/>
  <c r="EW69" i="28" s="1"/>
  <c r="EH20" i="28"/>
  <c r="BN20" i="28"/>
  <c r="BZ20" i="28" s="1"/>
  <c r="BU186" i="28"/>
  <c r="EI161" i="28"/>
  <c r="BV151" i="28"/>
  <c r="BQ142" i="28"/>
  <c r="BW137" i="28"/>
  <c r="EQ113" i="28"/>
  <c r="EM111" i="28"/>
  <c r="BW106" i="28"/>
  <c r="CI106" i="28" s="1"/>
  <c r="DS106" i="28" s="1"/>
  <c r="FO106" i="28" s="1"/>
  <c r="BY104" i="28"/>
  <c r="BT103" i="28"/>
  <c r="CF103" i="28" s="1"/>
  <c r="EM101" i="28"/>
  <c r="EG95" i="28"/>
  <c r="GC95" i="28" s="1"/>
  <c r="BV90" i="28"/>
  <c r="CH90" i="28" s="1"/>
  <c r="ED90" i="28" s="1"/>
  <c r="FZ90" i="28" s="1"/>
  <c r="BP88" i="28"/>
  <c r="BQ85" i="28"/>
  <c r="CC85" i="28" s="1"/>
  <c r="DY85" i="28" s="1"/>
  <c r="FU85" i="28" s="1"/>
  <c r="BY82" i="28"/>
  <c r="BV81" i="28"/>
  <c r="CH81" i="28" s="1"/>
  <c r="CO69" i="28"/>
  <c r="BU62" i="28"/>
  <c r="CG62" i="28" s="1"/>
  <c r="EO62" i="28"/>
  <c r="CC56" i="28"/>
  <c r="CO56" i="28" s="1"/>
  <c r="EK56" i="28"/>
  <c r="EM24" i="28"/>
  <c r="CE24" i="28"/>
  <c r="DC24" i="28" s="1"/>
  <c r="EY24" i="28" s="1"/>
  <c r="ES18" i="28"/>
  <c r="EJ11" i="28"/>
  <c r="CB11" i="28"/>
  <c r="CN11" i="28" s="1"/>
  <c r="DK6" i="28"/>
  <c r="FG6" i="28" s="1"/>
  <c r="CY6" i="28"/>
  <c r="EU6" i="28" s="1"/>
  <c r="DW6" i="28"/>
  <c r="FS6" i="28" s="1"/>
  <c r="BT155" i="28"/>
  <c r="BN145" i="28"/>
  <c r="BN143" i="28"/>
  <c r="EH143" i="28" s="1"/>
  <c r="CM140" i="28"/>
  <c r="BT139" i="28"/>
  <c r="BP133" i="28"/>
  <c r="BO129" i="28"/>
  <c r="BY121" i="28"/>
  <c r="ES121" i="28" s="1"/>
  <c r="BX96" i="28"/>
  <c r="BV94" i="28"/>
  <c r="BT87" i="28"/>
  <c r="BP86" i="28"/>
  <c r="EJ81" i="28"/>
  <c r="DV78" i="28"/>
  <c r="FR78" i="28" s="1"/>
  <c r="DP77" i="28"/>
  <c r="FL77" i="28" s="1"/>
  <c r="DD77" i="28"/>
  <c r="EZ77" i="28" s="1"/>
  <c r="CO42" i="28"/>
  <c r="DA42" i="28"/>
  <c r="EW42" i="28" s="1"/>
  <c r="DP30" i="28"/>
  <c r="FL30" i="28" s="1"/>
  <c r="BS187" i="28"/>
  <c r="BO180" i="28"/>
  <c r="BV165" i="28"/>
  <c r="DK145" i="28"/>
  <c r="FG145" i="28" s="1"/>
  <c r="BY145" i="28"/>
  <c r="BQ135" i="28"/>
  <c r="BY132" i="28"/>
  <c r="EP124" i="28"/>
  <c r="BY117" i="28"/>
  <c r="BW104" i="28"/>
  <c r="CI104" i="28" s="1"/>
  <c r="CU104" i="28" s="1"/>
  <c r="BW99" i="28"/>
  <c r="CI99" i="28" s="1"/>
  <c r="BO98" i="28"/>
  <c r="CA98" i="28" s="1"/>
  <c r="DK98" i="28" s="1"/>
  <c r="FG98" i="28" s="1"/>
  <c r="DQ90" i="28"/>
  <c r="FM90" i="28" s="1"/>
  <c r="BN88" i="28"/>
  <c r="DY86" i="28"/>
  <c r="FU86" i="28" s="1"/>
  <c r="BY84" i="28"/>
  <c r="CS72" i="28"/>
  <c r="ER58" i="28"/>
  <c r="BX58" i="28"/>
  <c r="CJ58" i="28" s="1"/>
  <c r="EC52" i="28"/>
  <c r="FY52" i="28" s="1"/>
  <c r="DQ52" i="28"/>
  <c r="FM52" i="28" s="1"/>
  <c r="BP233" i="28"/>
  <c r="BP226" i="28"/>
  <c r="EJ226" i="28" s="1"/>
  <c r="BX220" i="28"/>
  <c r="CJ220" i="28" s="1"/>
  <c r="BY217" i="28"/>
  <c r="BN214" i="28"/>
  <c r="BW195" i="28"/>
  <c r="CI195" i="28" s="1"/>
  <c r="EE195" i="28" s="1"/>
  <c r="GA195" i="28" s="1"/>
  <c r="BY183" i="28"/>
  <c r="CK179" i="28"/>
  <c r="EG179" i="28" s="1"/>
  <c r="GC179" i="28" s="1"/>
  <c r="EQ177" i="28"/>
  <c r="BV160" i="28"/>
  <c r="CH160" i="28" s="1"/>
  <c r="ES155" i="28"/>
  <c r="BN150" i="28"/>
  <c r="BP134" i="28"/>
  <c r="CB134" i="28" s="1"/>
  <c r="CN134" i="28" s="1"/>
  <c r="EQ128" i="28"/>
  <c r="EL126" i="28"/>
  <c r="BW114" i="28"/>
  <c r="CI114" i="28" s="1"/>
  <c r="BR110" i="28"/>
  <c r="CD110" i="28" s="1"/>
  <c r="DZ110" i="28" s="1"/>
  <c r="FV110" i="28" s="1"/>
  <c r="BW100" i="28"/>
  <c r="CI100" i="28" s="1"/>
  <c r="DI95" i="28"/>
  <c r="FE95" i="28" s="1"/>
  <c r="BU89" i="28"/>
  <c r="BX84" i="28"/>
  <c r="BS79" i="28"/>
  <c r="CE79" i="28" s="1"/>
  <c r="DP78" i="28"/>
  <c r="FL78" i="28" s="1"/>
  <c r="BT73" i="28"/>
  <c r="CF73" i="28" s="1"/>
  <c r="EN73" i="28"/>
  <c r="BO65" i="28"/>
  <c r="BR62" i="28"/>
  <c r="CD62" i="28" s="1"/>
  <c r="DZ62" i="28" s="1"/>
  <c r="FV62" i="28" s="1"/>
  <c r="EL62" i="28"/>
  <c r="DN52" i="28"/>
  <c r="FJ52" i="28" s="1"/>
  <c r="DZ52" i="28"/>
  <c r="FV52" i="28" s="1"/>
  <c r="DK48" i="28"/>
  <c r="FG48" i="28" s="1"/>
  <c r="CS41" i="28"/>
  <c r="BU36" i="28"/>
  <c r="CG36" i="28" s="1"/>
  <c r="CM48" i="28"/>
  <c r="BX41" i="28"/>
  <c r="CJ41" i="28" s="1"/>
  <c r="BW30" i="28"/>
  <c r="CI30" i="28" s="1"/>
  <c r="DS30" i="28" s="1"/>
  <c r="FO30" i="28" s="1"/>
  <c r="ES56" i="28"/>
  <c r="CI48" i="28"/>
  <c r="EQ35" i="28"/>
  <c r="EL15" i="28"/>
  <c r="EO35" i="28"/>
  <c r="EM26" i="28"/>
  <c r="CE11" i="28"/>
  <c r="EI49" i="28"/>
  <c r="EK26" i="28"/>
  <c r="EH8" i="28"/>
  <c r="ER4" i="28"/>
  <c r="EH49" i="28"/>
  <c r="EI26" i="28"/>
  <c r="CJ20" i="28"/>
  <c r="DH20" i="28" s="1"/>
  <c r="FD20" i="28" s="1"/>
  <c r="EQ4" i="28"/>
  <c r="EO10" i="28"/>
  <c r="ES6" i="28"/>
  <c r="EO4" i="28"/>
  <c r="BY64" i="28"/>
  <c r="CK64" i="28" s="1"/>
  <c r="BN61" i="28"/>
  <c r="CY49" i="28"/>
  <c r="EU49" i="28" s="1"/>
  <c r="EO43" i="28"/>
  <c r="EI39" i="28"/>
  <c r="EE35" i="28"/>
  <c r="GA35" i="28" s="1"/>
  <c r="BY35" i="28"/>
  <c r="BS23" i="28"/>
  <c r="CE23" i="28" s="1"/>
  <c r="DC23" i="28" s="1"/>
  <c r="EY23" i="28" s="1"/>
  <c r="EN18" i="28"/>
  <c r="EN10" i="28"/>
  <c r="EN4" i="28"/>
  <c r="BS49" i="28"/>
  <c r="CE49" i="28" s="1"/>
  <c r="CQ49" i="28" s="1"/>
  <c r="EM43" i="28"/>
  <c r="BT39" i="28"/>
  <c r="BR23" i="28"/>
  <c r="CD23" i="28" s="1"/>
  <c r="BU21" i="28"/>
  <c r="CG21" i="28" s="1"/>
  <c r="DQ21" i="28" s="1"/>
  <c r="FM21" i="28" s="1"/>
  <c r="BV15" i="28"/>
  <c r="EI62" i="28"/>
  <c r="BV62" i="28"/>
  <c r="EP62" i="28" s="1"/>
  <c r="BR61" i="28"/>
  <c r="CD61" i="28" s="1"/>
  <c r="BY45" i="28"/>
  <c r="CK45" i="28" s="1"/>
  <c r="EL43" i="28"/>
  <c r="DS35" i="28"/>
  <c r="FO35" i="28" s="1"/>
  <c r="DP28" i="28"/>
  <c r="FL28" i="28" s="1"/>
  <c r="BP8" i="28"/>
  <c r="EJ8" i="28" s="1"/>
  <c r="BR59" i="28"/>
  <c r="CD59" i="28" s="1"/>
  <c r="BQ49" i="28"/>
  <c r="BV48" i="28"/>
  <c r="CH48" i="28" s="1"/>
  <c r="DR48" i="28" s="1"/>
  <c r="FN48" i="28" s="1"/>
  <c r="BN46" i="28"/>
  <c r="BZ46" i="28" s="1"/>
  <c r="CX46" i="28" s="1"/>
  <c r="ET46" i="28" s="1"/>
  <c r="EJ43" i="28"/>
  <c r="DG35" i="28"/>
  <c r="FC35" i="28" s="1"/>
  <c r="BS31" i="28"/>
  <c r="DP18" i="28"/>
  <c r="FL18" i="28" s="1"/>
  <c r="ER13" i="28"/>
  <c r="BT62" i="28"/>
  <c r="CK60" i="28"/>
  <c r="CW60" i="28" s="1"/>
  <c r="BV44" i="28"/>
  <c r="CH44" i="28" s="1"/>
  <c r="BS41" i="28"/>
  <c r="BQ39" i="28"/>
  <c r="BP36" i="28"/>
  <c r="CB36" i="28" s="1"/>
  <c r="BR31" i="28"/>
  <c r="CJ28" i="28"/>
  <c r="EQ27" i="28"/>
  <c r="BO23" i="28"/>
  <c r="BR21" i="28"/>
  <c r="BV19" i="28"/>
  <c r="CH19" i="28" s="1"/>
  <c r="ED19" i="28" s="1"/>
  <c r="FZ19" i="28" s="1"/>
  <c r="BS15" i="28"/>
  <c r="EQ13" i="28"/>
  <c r="BY12" i="28"/>
  <c r="BT64" i="28"/>
  <c r="EN64" i="28" s="1"/>
  <c r="BW52" i="28"/>
  <c r="BW42" i="28"/>
  <c r="CI42" i="28" s="1"/>
  <c r="BY34" i="28"/>
  <c r="BQ31" i="28"/>
  <c r="BP26" i="28"/>
  <c r="BR25" i="28"/>
  <c r="EO13" i="28"/>
  <c r="EO11" i="28"/>
  <c r="BU68" i="28"/>
  <c r="ER53" i="28"/>
  <c r="BQ50" i="28"/>
  <c r="CC50" i="28" s="1"/>
  <c r="EO45" i="28"/>
  <c r="EK41" i="28"/>
  <c r="EN37" i="28"/>
  <c r="BS35" i="28"/>
  <c r="BP21" i="28"/>
  <c r="CB21" i="28" s="1"/>
  <c r="DX21" i="28" s="1"/>
  <c r="FT21" i="28" s="1"/>
  <c r="BY16" i="28"/>
  <c r="BP6" i="28"/>
  <c r="CB6" i="28" s="1"/>
  <c r="BS5" i="28"/>
  <c r="BS78" i="28"/>
  <c r="BS77" i="28"/>
  <c r="EM77" i="28" s="1"/>
  <c r="BV69" i="28"/>
  <c r="CH69" i="28" s="1"/>
  <c r="BX56" i="28"/>
  <c r="BP50" i="28"/>
  <c r="CB50" i="28" s="1"/>
  <c r="EL45" i="28"/>
  <c r="BW34" i="28"/>
  <c r="EQ34" i="28" s="1"/>
  <c r="BX30" i="28"/>
  <c r="ER30" i="28" s="1"/>
  <c r="EK27" i="28"/>
  <c r="BY27" i="28"/>
  <c r="BO21" i="28"/>
  <c r="CA21" i="28" s="1"/>
  <c r="DD18" i="28"/>
  <c r="EZ18" i="28" s="1"/>
  <c r="BP15" i="28"/>
  <c r="BV13" i="28"/>
  <c r="BP71" i="28"/>
  <c r="CB71" i="28" s="1"/>
  <c r="BW56" i="28"/>
  <c r="BQ53" i="28"/>
  <c r="CC53" i="28" s="1"/>
  <c r="DY53" i="28" s="1"/>
  <c r="FU53" i="28" s="1"/>
  <c r="EI45" i="28"/>
  <c r="CN35" i="28"/>
  <c r="EO25" i="28"/>
  <c r="DW13" i="28"/>
  <c r="FS13" i="28" s="1"/>
  <c r="BS10" i="28"/>
  <c r="BY9" i="28"/>
  <c r="BV76" i="28"/>
  <c r="ER72" i="28"/>
  <c r="BP64" i="28"/>
  <c r="EJ64" i="28" s="1"/>
  <c r="BV55" i="28"/>
  <c r="CH55" i="28" s="1"/>
  <c r="DF55" i="28" s="1"/>
  <c r="FB55" i="28" s="1"/>
  <c r="BS52" i="28"/>
  <c r="ES48" i="28"/>
  <c r="BU20" i="28"/>
  <c r="CG20" i="28" s="1"/>
  <c r="BV18" i="28"/>
  <c r="BU15" i="28"/>
  <c r="CG15" i="28" s="1"/>
  <c r="DQ15" i="28" s="1"/>
  <c r="FM15" i="28" s="1"/>
  <c r="BP5" i="28"/>
  <c r="BS4" i="28"/>
  <c r="BP78" i="28"/>
  <c r="EK68" i="28"/>
  <c r="BO43" i="28"/>
  <c r="EC41" i="28"/>
  <c r="FY41" i="28" s="1"/>
  <c r="BT34" i="28"/>
  <c r="EK33" i="28"/>
  <c r="BU30" i="28"/>
  <c r="BV22" i="28"/>
  <c r="BT21" i="28"/>
  <c r="CF21" i="28" s="1"/>
  <c r="DP21" i="28" s="1"/>
  <c r="FL21" i="28" s="1"/>
  <c r="BP19" i="28"/>
  <c r="CR18" i="28"/>
  <c r="EG11" i="28"/>
  <c r="GC11" i="28" s="1"/>
  <c r="BY79" i="28"/>
  <c r="CK79" i="28" s="1"/>
  <c r="BY71" i="28"/>
  <c r="EK69" i="28"/>
  <c r="BT56" i="28"/>
  <c r="BQ52" i="28"/>
  <c r="BN35" i="28"/>
  <c r="BS34" i="28"/>
  <c r="CE34" i="28" s="1"/>
  <c r="EJ33" i="28"/>
  <c r="EN30" i="28"/>
  <c r="DM27" i="28"/>
  <c r="FI27" i="28" s="1"/>
  <c r="EK25" i="28"/>
  <c r="BX25" i="28"/>
  <c r="BY24" i="28"/>
  <c r="BU22" i="28"/>
  <c r="BQ21" i="28"/>
  <c r="CC21" i="28" s="1"/>
  <c r="DA21" i="28" s="1"/>
  <c r="EW21" i="28" s="1"/>
  <c r="EO20" i="28"/>
  <c r="BS20" i="28"/>
  <c r="EE19" i="28"/>
  <c r="GA19" i="28" s="1"/>
  <c r="BS14" i="28"/>
  <c r="BP10" i="28"/>
  <c r="CB10" i="28" s="1"/>
  <c r="BP7" i="28"/>
  <c r="EJ69" i="28"/>
  <c r="BW66" i="28"/>
  <c r="BN63" i="28"/>
  <c r="BZ63" i="28" s="1"/>
  <c r="BS56" i="28"/>
  <c r="CE56" i="28" s="1"/>
  <c r="DC56" i="28" s="1"/>
  <c r="EY56" i="28" s="1"/>
  <c r="BY51" i="28"/>
  <c r="BW50" i="28"/>
  <c r="CI50" i="28" s="1"/>
  <c r="DW48" i="28"/>
  <c r="FS48" i="28" s="1"/>
  <c r="BW41" i="28"/>
  <c r="CI41" i="28" s="1"/>
  <c r="CU41" i="28" s="1"/>
  <c r="EM36" i="28"/>
  <c r="EO34" i="28"/>
  <c r="BN21" i="28"/>
  <c r="BZ21" i="28" s="1"/>
  <c r="BR20" i="28"/>
  <c r="CD20" i="28" s="1"/>
  <c r="BV17" i="28"/>
  <c r="BQ15" i="28"/>
  <c r="CC15" i="28" s="1"/>
  <c r="DM15" i="28" s="1"/>
  <c r="FI15" i="28" s="1"/>
  <c r="DZ11" i="28"/>
  <c r="FV11" i="28" s="1"/>
  <c r="BW10" i="28"/>
  <c r="CI10" i="28" s="1"/>
  <c r="EE10" i="28" s="1"/>
  <c r="GA10" i="28" s="1"/>
  <c r="EF7" i="28"/>
  <c r="GB7" i="28" s="1"/>
  <c r="BV6" i="28"/>
  <c r="EP6" i="28" s="1"/>
  <c r="BY5" i="28"/>
  <c r="BP4" i="28"/>
  <c r="BN68" i="28"/>
  <c r="BV66" i="28"/>
  <c r="BY63" i="28"/>
  <c r="BU54" i="28"/>
  <c r="CG54" i="28" s="1"/>
  <c r="DT53" i="28"/>
  <c r="FP53" i="28" s="1"/>
  <c r="BV50" i="28"/>
  <c r="CH50" i="28" s="1"/>
  <c r="BY44" i="28"/>
  <c r="EQ42" i="28"/>
  <c r="BV41" i="28"/>
  <c r="CH41" i="28" s="1"/>
  <c r="DF41" i="28" s="1"/>
  <c r="FB41" i="28" s="1"/>
  <c r="EI36" i="28"/>
  <c r="BQ32" i="28"/>
  <c r="CC32" i="28" s="1"/>
  <c r="CO32" i="28" s="1"/>
  <c r="DA27" i="28"/>
  <c r="EW27" i="28" s="1"/>
  <c r="EH25" i="28"/>
  <c r="DV19" i="28"/>
  <c r="FR19" i="28" s="1"/>
  <c r="BY19" i="28"/>
  <c r="BP12" i="28"/>
  <c r="BV119" i="28"/>
  <c r="EP114" i="28"/>
  <c r="BO107" i="28"/>
  <c r="EL97" i="28"/>
  <c r="EI66" i="28"/>
  <c r="BP61" i="28"/>
  <c r="BS60" i="28"/>
  <c r="BS46" i="28"/>
  <c r="BX40" i="28"/>
  <c r="BX37" i="28"/>
  <c r="BR22" i="28"/>
  <c r="CD22" i="28" s="1"/>
  <c r="DB22" i="28" s="1"/>
  <c r="EX22" i="28" s="1"/>
  <c r="EL20" i="28"/>
  <c r="BP20" i="28"/>
  <c r="DN11" i="28"/>
  <c r="FJ11" i="28" s="1"/>
  <c r="DY7" i="28"/>
  <c r="FU7" i="28" s="1"/>
  <c r="D10" i="23"/>
  <c r="D46" i="23"/>
  <c r="D20" i="23"/>
  <c r="D35" i="23"/>
  <c r="D18" i="23"/>
  <c r="H52" i="22"/>
  <c r="P49" i="22"/>
  <c r="M47" i="22"/>
  <c r="N49" i="22"/>
  <c r="M49" i="22"/>
  <c r="K49" i="22"/>
  <c r="I50" i="22"/>
  <c r="P46" i="22"/>
  <c r="W50" i="22"/>
  <c r="G49" i="22"/>
  <c r="E47" i="22"/>
  <c r="F50" i="22"/>
  <c r="N48" i="22"/>
  <c r="L46" i="22"/>
  <c r="O52" i="22"/>
  <c r="N52" i="22"/>
  <c r="L50" i="22"/>
  <c r="K48" i="22"/>
  <c r="G48" i="22"/>
  <c r="K52" i="22"/>
  <c r="H48" i="22"/>
  <c r="H46" i="22"/>
  <c r="C11" i="21"/>
  <c r="K16" i="20"/>
  <c r="C166" i="20" s="1"/>
  <c r="C167" i="20" s="1"/>
  <c r="C35" i="21"/>
  <c r="K38" i="20"/>
  <c r="C518" i="20" s="1"/>
  <c r="C519" i="20" s="1"/>
  <c r="K36" i="20"/>
  <c r="C486" i="20" s="1"/>
  <c r="C487" i="20" s="1"/>
  <c r="C488" i="20" s="1"/>
  <c r="C1063" i="20"/>
  <c r="C296" i="20"/>
  <c r="C1064" i="20" s="1"/>
  <c r="C679" i="20"/>
  <c r="C1447" i="20" s="1"/>
  <c r="C1446" i="20"/>
  <c r="C584" i="20"/>
  <c r="C1352" i="20" s="1"/>
  <c r="C1062" i="20"/>
  <c r="G31" i="11"/>
  <c r="B31" i="11" s="1"/>
  <c r="G48" i="11"/>
  <c r="D19" i="11"/>
  <c r="D49" i="11"/>
  <c r="D20" i="11"/>
  <c r="D51" i="11"/>
  <c r="G47" i="11"/>
  <c r="B47" i="11" s="1"/>
  <c r="D23" i="11"/>
  <c r="G17" i="11"/>
  <c r="B17" i="11" s="1"/>
  <c r="D12" i="11"/>
  <c r="D44" i="11"/>
  <c r="G28" i="11"/>
  <c r="D8" i="11"/>
  <c r="G14" i="11"/>
  <c r="G7" i="11"/>
  <c r="B7" i="11" s="1"/>
  <c r="G29" i="11"/>
  <c r="B29" i="11" s="1"/>
  <c r="C424" i="20"/>
  <c r="C1191" i="20"/>
  <c r="C775" i="20"/>
  <c r="C8" i="20"/>
  <c r="C743" i="20"/>
  <c r="C1510" i="20"/>
  <c r="CV622" i="28"/>
  <c r="EF622" i="28"/>
  <c r="GB622" i="28" s="1"/>
  <c r="DT622" i="28"/>
  <c r="FP622" i="28" s="1"/>
  <c r="DH622" i="28"/>
  <c r="FD622" i="28" s="1"/>
  <c r="BU610" i="28"/>
  <c r="CG610" i="28" s="1"/>
  <c r="EO610" i="28"/>
  <c r="D33" i="11"/>
  <c r="BS628" i="28"/>
  <c r="CE628" i="28" s="1"/>
  <c r="DS595" i="28"/>
  <c r="FO595" i="28" s="1"/>
  <c r="DG595" i="28"/>
  <c r="FC595" i="28" s="1"/>
  <c r="CU595" i="28"/>
  <c r="EE595" i="28"/>
  <c r="GA595" i="28" s="1"/>
  <c r="C135" i="20"/>
  <c r="C902" i="20"/>
  <c r="C391" i="20"/>
  <c r="C1158" i="20"/>
  <c r="DC626" i="28"/>
  <c r="EY626" i="28" s="1"/>
  <c r="CQ626" i="28"/>
  <c r="DO626" i="28"/>
  <c r="EA626" i="28"/>
  <c r="FW626" i="28" s="1"/>
  <c r="DZ533" i="28"/>
  <c r="FV533" i="28" s="1"/>
  <c r="DN533" i="28"/>
  <c r="FJ533" i="28" s="1"/>
  <c r="CP533" i="28"/>
  <c r="DB533" i="28"/>
  <c r="EX533" i="28" s="1"/>
  <c r="K28" i="20"/>
  <c r="C358" i="20" s="1"/>
  <c r="C33" i="21"/>
  <c r="BN591" i="28"/>
  <c r="BZ591" i="28" s="1"/>
  <c r="C1031" i="20"/>
  <c r="DL581" i="28"/>
  <c r="FH581" i="28" s="1"/>
  <c r="CZ581" i="28"/>
  <c r="EV581" i="28" s="1"/>
  <c r="DX581" i="28"/>
  <c r="FT581" i="28" s="1"/>
  <c r="CN581" i="28"/>
  <c r="L7" i="11"/>
  <c r="L8" i="11" s="1"/>
  <c r="C1094" i="20"/>
  <c r="C327" i="20"/>
  <c r="DR621" i="28"/>
  <c r="FN621" i="28" s="1"/>
  <c r="DF621" i="28"/>
  <c r="ED621" i="28"/>
  <c r="FZ621" i="28" s="1"/>
  <c r="CT621" i="28"/>
  <c r="K7" i="11"/>
  <c r="K8" i="11" s="1"/>
  <c r="C1032" i="20"/>
  <c r="D22" i="11"/>
  <c r="C774" i="20"/>
  <c r="CI630" i="28"/>
  <c r="EQ630" i="28"/>
  <c r="BO603" i="28"/>
  <c r="CA603" i="28" s="1"/>
  <c r="EI603" i="28"/>
  <c r="C1478" i="20"/>
  <c r="C711" i="20"/>
  <c r="L23" i="11"/>
  <c r="L24" i="11" s="1"/>
  <c r="M46" i="22"/>
  <c r="L31" i="11"/>
  <c r="L32" i="11" s="1"/>
  <c r="D52" i="11"/>
  <c r="EA625" i="28"/>
  <c r="FW625" i="28" s="1"/>
  <c r="DO625" i="28"/>
  <c r="FK625" i="28" s="1"/>
  <c r="DC625" i="28"/>
  <c r="CQ625" i="28"/>
  <c r="K33" i="11"/>
  <c r="K34" i="11" s="1"/>
  <c r="D26" i="11"/>
  <c r="G26" i="11"/>
  <c r="D40" i="11"/>
  <c r="L33" i="11"/>
  <c r="L34" i="11" s="1"/>
  <c r="C647" i="20"/>
  <c r="C1414" i="20"/>
  <c r="K50" i="22"/>
  <c r="C49" i="21"/>
  <c r="K44" i="20"/>
  <c r="C614" i="20" s="1"/>
  <c r="BZ631" i="28"/>
  <c r="EH631" i="28"/>
  <c r="EL583" i="28"/>
  <c r="CD583" i="28"/>
  <c r="K25" i="11"/>
  <c r="K26" i="11" s="1"/>
  <c r="K31" i="11"/>
  <c r="K32" i="11" s="1"/>
  <c r="K23" i="11"/>
  <c r="K24" i="11" s="1"/>
  <c r="L53" i="11"/>
  <c r="L54" i="11" s="1"/>
  <c r="L13" i="11"/>
  <c r="L14" i="11" s="1"/>
  <c r="K21" i="11"/>
  <c r="K22" i="11" s="1"/>
  <c r="K39" i="11"/>
  <c r="K40" i="11" s="1"/>
  <c r="K41" i="11"/>
  <c r="K42" i="11" s="1"/>
  <c r="K43" i="11"/>
  <c r="K44" i="11" s="1"/>
  <c r="K45" i="11"/>
  <c r="K46" i="11" s="1"/>
  <c r="K47" i="11"/>
  <c r="K48" i="11" s="1"/>
  <c r="K51" i="11"/>
  <c r="K52" i="11" s="1"/>
  <c r="D13" i="11"/>
  <c r="G13" i="11"/>
  <c r="B13" i="11" s="1"/>
  <c r="CZ633" i="28"/>
  <c r="DL633" i="28"/>
  <c r="FH633" i="28" s="1"/>
  <c r="DX633" i="28"/>
  <c r="FT633" i="28" s="1"/>
  <c r="CN633" i="28"/>
  <c r="CZ612" i="28"/>
  <c r="EV612" i="28" s="1"/>
  <c r="DL612" i="28"/>
  <c r="FH612" i="28" s="1"/>
  <c r="CN612" i="28"/>
  <c r="DX612" i="28"/>
  <c r="CE631" i="28"/>
  <c r="EM631" i="28"/>
  <c r="K35" i="11"/>
  <c r="K36" i="11" s="1"/>
  <c r="CZ619" i="28"/>
  <c r="EV619" i="28" s="1"/>
  <c r="CN619" i="28"/>
  <c r="DL619" i="28"/>
  <c r="FH619" i="28" s="1"/>
  <c r="DX619" i="28"/>
  <c r="FT619" i="28" s="1"/>
  <c r="K37" i="11"/>
  <c r="K38" i="11" s="1"/>
  <c r="K29" i="11"/>
  <c r="K30" i="11" s="1"/>
  <c r="K13" i="11"/>
  <c r="K14" i="11" s="1"/>
  <c r="D43" i="11"/>
  <c r="G43" i="11"/>
  <c r="B43" i="11" s="1"/>
  <c r="K27" i="11"/>
  <c r="K28" i="11" s="1"/>
  <c r="L17" i="11"/>
  <c r="L18" i="11" s="1"/>
  <c r="L21" i="11"/>
  <c r="L22" i="11" s="1"/>
  <c r="C1190" i="20"/>
  <c r="C265" i="20"/>
  <c r="K19" i="11"/>
  <c r="K20" i="11" s="1"/>
  <c r="L9" i="11"/>
  <c r="L10" i="11" s="1"/>
  <c r="L29" i="11"/>
  <c r="L30" i="11" s="1"/>
  <c r="H49" i="22"/>
  <c r="M50" i="22"/>
  <c r="H50" i="22"/>
  <c r="G46" i="22"/>
  <c r="BZ613" i="28"/>
  <c r="EH613" i="28"/>
  <c r="BZ562" i="28"/>
  <c r="EH562" i="28"/>
  <c r="CR614" i="28"/>
  <c r="DD614" i="28"/>
  <c r="EZ614" i="28" s="1"/>
  <c r="EB614" i="28"/>
  <c r="FX614" i="28" s="1"/>
  <c r="DP614" i="28"/>
  <c r="FL614" i="28" s="1"/>
  <c r="DN633" i="28"/>
  <c r="FJ633" i="28" s="1"/>
  <c r="DZ633" i="28"/>
  <c r="FV633" i="28" s="1"/>
  <c r="CP633" i="28"/>
  <c r="CH631" i="28"/>
  <c r="EP631" i="28"/>
  <c r="CD630" i="28"/>
  <c r="EL630" i="28"/>
  <c r="DH624" i="28"/>
  <c r="FD624" i="28" s="1"/>
  <c r="DK616" i="28"/>
  <c r="FG616" i="28" s="1"/>
  <c r="DW616" i="28"/>
  <c r="FS616" i="28" s="1"/>
  <c r="CM616" i="28"/>
  <c r="CY616" i="28"/>
  <c r="EU616" i="28" s="1"/>
  <c r="CH612" i="28"/>
  <c r="CY604" i="28"/>
  <c r="EU604" i="28" s="1"/>
  <c r="DW604" i="28"/>
  <c r="FS604" i="28" s="1"/>
  <c r="CM604" i="28"/>
  <c r="DK604" i="28"/>
  <c r="FG604" i="28" s="1"/>
  <c r="CU594" i="28"/>
  <c r="DG594" i="28"/>
  <c r="FC594" i="28" s="1"/>
  <c r="DS594" i="28"/>
  <c r="FO594" i="28" s="1"/>
  <c r="EE594" i="28"/>
  <c r="GA594" i="28" s="1"/>
  <c r="C455" i="20"/>
  <c r="C1222" i="20"/>
  <c r="DI633" i="28"/>
  <c r="DU633" i="28"/>
  <c r="FQ633" i="28" s="1"/>
  <c r="CW633" i="28"/>
  <c r="EG633" i="28"/>
  <c r="GC633" i="28" s="1"/>
  <c r="P50" i="22"/>
  <c r="ER621" i="28"/>
  <c r="CJ621" i="28"/>
  <c r="DJ592" i="28"/>
  <c r="FF592" i="28" s="1"/>
  <c r="CL592" i="28"/>
  <c r="CX592" i="28"/>
  <c r="ET592" i="28" s="1"/>
  <c r="DV592" i="28"/>
  <c r="FR592" i="28" s="1"/>
  <c r="CV585" i="28"/>
  <c r="DT585" i="28"/>
  <c r="FP585" i="28" s="1"/>
  <c r="EF585" i="28"/>
  <c r="GB585" i="28" s="1"/>
  <c r="DH585" i="28"/>
  <c r="FD585" i="28" s="1"/>
  <c r="EJ584" i="28"/>
  <c r="CB584" i="28"/>
  <c r="ED623" i="28"/>
  <c r="FZ623" i="28" s="1"/>
  <c r="CT623" i="28"/>
  <c r="DF623" i="28"/>
  <c r="FB623" i="28" s="1"/>
  <c r="DR623" i="28"/>
  <c r="C103" i="20"/>
  <c r="CY625" i="28"/>
  <c r="EU625" i="28" s="1"/>
  <c r="DW625" i="28"/>
  <c r="FS625" i="28" s="1"/>
  <c r="CM625" i="28"/>
  <c r="DK625" i="28"/>
  <c r="FG625" i="28" s="1"/>
  <c r="CY623" i="28"/>
  <c r="EU623" i="28" s="1"/>
  <c r="DK623" i="28"/>
  <c r="FG623" i="28" s="1"/>
  <c r="CM623" i="28"/>
  <c r="DW623" i="28"/>
  <c r="FS623" i="28" s="1"/>
  <c r="ES617" i="28"/>
  <c r="CK617" i="28"/>
  <c r="DR551" i="28"/>
  <c r="FN551" i="28" s="1"/>
  <c r="DF551" i="28"/>
  <c r="FB551" i="28" s="1"/>
  <c r="CT551" i="28"/>
  <c r="ED551" i="28"/>
  <c r="FZ551" i="28" s="1"/>
  <c r="BY618" i="28"/>
  <c r="CK618" i="28" s="1"/>
  <c r="ES618" i="28"/>
  <c r="EP609" i="28"/>
  <c r="CH609" i="28"/>
  <c r="CG605" i="28"/>
  <c r="EO605" i="28"/>
  <c r="CP589" i="28"/>
  <c r="DZ589" i="28"/>
  <c r="FV589" i="28" s="1"/>
  <c r="DB589" i="28"/>
  <c r="EX589" i="28" s="1"/>
  <c r="DN589" i="28"/>
  <c r="FJ589" i="28" s="1"/>
  <c r="EK605" i="28"/>
  <c r="CC605" i="28"/>
  <c r="CC588" i="28"/>
  <c r="EK588" i="28"/>
  <c r="EK587" i="28"/>
  <c r="CC587" i="28"/>
  <c r="CT626" i="28"/>
  <c r="DF626" i="28"/>
  <c r="FB626" i="28" s="1"/>
  <c r="DR626" i="28"/>
  <c r="ED626" i="28"/>
  <c r="FZ626" i="28" s="1"/>
  <c r="C998" i="20"/>
  <c r="C231" i="20"/>
  <c r="BT630" i="28"/>
  <c r="DE627" i="28"/>
  <c r="FA627" i="28" s="1"/>
  <c r="EC627" i="28"/>
  <c r="FY627" i="28" s="1"/>
  <c r="DQ627" i="28"/>
  <c r="FM627" i="28" s="1"/>
  <c r="CS627" i="28"/>
  <c r="EH615" i="28"/>
  <c r="BZ615" i="28"/>
  <c r="BQ608" i="28"/>
  <c r="CC608" i="28" s="1"/>
  <c r="CV615" i="28"/>
  <c r="DT615" i="28"/>
  <c r="FP615" i="28" s="1"/>
  <c r="DH615" i="28"/>
  <c r="FD615" i="28" s="1"/>
  <c r="EF615" i="28"/>
  <c r="GB615" i="28" s="1"/>
  <c r="CE623" i="28"/>
  <c r="EM623" i="28"/>
  <c r="EP615" i="28"/>
  <c r="CH615" i="28"/>
  <c r="DS620" i="28"/>
  <c r="FO620" i="28" s="1"/>
  <c r="CU620" i="28"/>
  <c r="EE620" i="28"/>
  <c r="GA620" i="28" s="1"/>
  <c r="DG620" i="28"/>
  <c r="FC620" i="28" s="1"/>
  <c r="BP627" i="28"/>
  <c r="CB627" i="28" s="1"/>
  <c r="G37" i="11"/>
  <c r="B37" i="11" s="1"/>
  <c r="D37" i="11"/>
  <c r="ES630" i="28"/>
  <c r="CK630" i="28"/>
  <c r="ER602" i="28"/>
  <c r="CJ602" i="28"/>
  <c r="BU590" i="28"/>
  <c r="CG590" i="28" s="1"/>
  <c r="EO590" i="28"/>
  <c r="D53" i="11"/>
  <c r="C1350" i="20"/>
  <c r="BR631" i="28"/>
  <c r="CD631" i="28" s="1"/>
  <c r="CH630" i="28"/>
  <c r="EH627" i="28"/>
  <c r="EN621" i="28"/>
  <c r="CF621" i="28"/>
  <c r="DT616" i="28"/>
  <c r="FP616" i="28" s="1"/>
  <c r="EF616" i="28"/>
  <c r="GB616" i="28" s="1"/>
  <c r="CV616" i="28"/>
  <c r="BP614" i="28"/>
  <c r="CB614" i="28" s="1"/>
  <c r="CJ613" i="28"/>
  <c r="ER613" i="28"/>
  <c r="CU612" i="28"/>
  <c r="EE612" i="28"/>
  <c r="GA612" i="28" s="1"/>
  <c r="DG612" i="28"/>
  <c r="FC612" i="28" s="1"/>
  <c r="DA598" i="28"/>
  <c r="EW598" i="28" s="1"/>
  <c r="DM598" i="28"/>
  <c r="FI598" i="28" s="1"/>
  <c r="DY598" i="28"/>
  <c r="FU598" i="28" s="1"/>
  <c r="CO598" i="28"/>
  <c r="CP562" i="28"/>
  <c r="DB562" i="28"/>
  <c r="EX562" i="28" s="1"/>
  <c r="DN562" i="28"/>
  <c r="FJ562" i="28" s="1"/>
  <c r="DZ562" i="28"/>
  <c r="FV562" i="28" s="1"/>
  <c r="L11" i="11"/>
  <c r="L12" i="11" s="1"/>
  <c r="K15" i="11"/>
  <c r="K16" i="11" s="1"/>
  <c r="CO631" i="28"/>
  <c r="DA631" i="28"/>
  <c r="EW631" i="28" s="1"/>
  <c r="DM631" i="28"/>
  <c r="FI631" i="28" s="1"/>
  <c r="CX630" i="28"/>
  <c r="DJ630" i="28"/>
  <c r="FF630" i="28" s="1"/>
  <c r="BP628" i="28"/>
  <c r="CX627" i="28"/>
  <c r="ET627" i="28" s="1"/>
  <c r="DJ627" i="28"/>
  <c r="FF627" i="28" s="1"/>
  <c r="CL627" i="28"/>
  <c r="EL625" i="28"/>
  <c r="BX623" i="28"/>
  <c r="CJ623" i="28" s="1"/>
  <c r="DI621" i="28"/>
  <c r="CW621" i="28"/>
  <c r="DU621" i="28"/>
  <c r="FQ621" i="28" s="1"/>
  <c r="BN619" i="28"/>
  <c r="BQ615" i="28"/>
  <c r="CC615" i="28" s="1"/>
  <c r="BV611" i="28"/>
  <c r="CH611" i="28" s="1"/>
  <c r="CT587" i="28"/>
  <c r="ED587" i="28"/>
  <c r="FZ587" i="28" s="1"/>
  <c r="DF587" i="28"/>
  <c r="FB587" i="28" s="1"/>
  <c r="DR587" i="28"/>
  <c r="FN587" i="28" s="1"/>
  <c r="L15" i="11"/>
  <c r="L16" i="11" s="1"/>
  <c r="L19" i="11"/>
  <c r="L20" i="11" s="1"/>
  <c r="D30" i="11"/>
  <c r="C55" i="21"/>
  <c r="DY632" i="28"/>
  <c r="CM631" i="28"/>
  <c r="DK631" i="28"/>
  <c r="FG631" i="28" s="1"/>
  <c r="DW631" i="28"/>
  <c r="FS631" i="28" s="1"/>
  <c r="BP626" i="28"/>
  <c r="CB626" i="28" s="1"/>
  <c r="BQ620" i="28"/>
  <c r="CC620" i="28" s="1"/>
  <c r="ES619" i="28"/>
  <c r="CK619" i="28"/>
  <c r="DH617" i="28"/>
  <c r="FD617" i="28" s="1"/>
  <c r="CV617" i="28"/>
  <c r="DT617" i="28"/>
  <c r="FP617" i="28" s="1"/>
  <c r="CH616" i="28"/>
  <c r="EP616" i="28"/>
  <c r="BZ614" i="28"/>
  <c r="EH614" i="28"/>
  <c r="DN608" i="28"/>
  <c r="FJ608" i="28" s="1"/>
  <c r="EP604" i="28"/>
  <c r="DG597" i="28"/>
  <c r="FC597" i="28" s="1"/>
  <c r="CU597" i="28"/>
  <c r="DS597" i="28"/>
  <c r="FO597" i="28" s="1"/>
  <c r="EE597" i="28"/>
  <c r="GA597" i="28" s="1"/>
  <c r="DW587" i="28"/>
  <c r="FS587" i="28" s="1"/>
  <c r="CY587" i="28"/>
  <c r="EU587" i="28" s="1"/>
  <c r="DK587" i="28"/>
  <c r="FG587" i="28" s="1"/>
  <c r="CM587" i="28"/>
  <c r="CP585" i="28"/>
  <c r="DZ585" i="28"/>
  <c r="FV585" i="28" s="1"/>
  <c r="DB585" i="28"/>
  <c r="EX585" i="28" s="1"/>
  <c r="DN585" i="28"/>
  <c r="FJ585" i="28" s="1"/>
  <c r="DO577" i="28"/>
  <c r="FK577" i="28" s="1"/>
  <c r="CQ577" i="28"/>
  <c r="EA577" i="28"/>
  <c r="FW577" i="28" s="1"/>
  <c r="BV560" i="28"/>
  <c r="CH560" i="28" s="1"/>
  <c r="CJ521" i="28"/>
  <c r="ER521" i="28"/>
  <c r="L27" i="11"/>
  <c r="L28" i="11" s="1"/>
  <c r="L35" i="11"/>
  <c r="L36" i="11" s="1"/>
  <c r="C1030" i="20"/>
  <c r="J46" i="22"/>
  <c r="CK629" i="28"/>
  <c r="BO626" i="28"/>
  <c r="CA626" i="28" s="1"/>
  <c r="EI626" i="28"/>
  <c r="BU616" i="28"/>
  <c r="CG616" i="28" s="1"/>
  <c r="EO616" i="28"/>
  <c r="CF611" i="28"/>
  <c r="EN611" i="28"/>
  <c r="CH606" i="28"/>
  <c r="CI603" i="28"/>
  <c r="EQ603" i="28"/>
  <c r="CR597" i="28"/>
  <c r="DP597" i="28"/>
  <c r="FL597" i="28" s="1"/>
  <c r="BY562" i="28"/>
  <c r="CK562" i="28" s="1"/>
  <c r="L39" i="11"/>
  <c r="L40" i="11" s="1"/>
  <c r="L43" i="11"/>
  <c r="L44" i="11" s="1"/>
  <c r="EK632" i="28"/>
  <c r="EN631" i="28"/>
  <c r="CH629" i="28"/>
  <c r="DV627" i="28"/>
  <c r="FR627" i="28" s="1"/>
  <c r="BN626" i="28"/>
  <c r="BZ626" i="28" s="1"/>
  <c r="EP624" i="28"/>
  <c r="DP622" i="28"/>
  <c r="FL622" i="28" s="1"/>
  <c r="EB622" i="28"/>
  <c r="CU619" i="28"/>
  <c r="EE619" i="28"/>
  <c r="GA619" i="28" s="1"/>
  <c r="DS619" i="28"/>
  <c r="FO619" i="28" s="1"/>
  <c r="EM617" i="28"/>
  <c r="CE617" i="28"/>
  <c r="CI608" i="28"/>
  <c r="EQ608" i="28"/>
  <c r="CC606" i="28"/>
  <c r="EK606" i="28"/>
  <c r="BV605" i="28"/>
  <c r="CH605" i="28" s="1"/>
  <c r="CU587" i="28"/>
  <c r="EE587" i="28"/>
  <c r="GA587" i="28" s="1"/>
  <c r="DG587" i="28"/>
  <c r="FC587" i="28" s="1"/>
  <c r="DS587" i="28"/>
  <c r="FO587" i="28" s="1"/>
  <c r="DH584" i="28"/>
  <c r="FD584" i="28" s="1"/>
  <c r="CV584" i="28"/>
  <c r="DT584" i="28"/>
  <c r="EF584" i="28"/>
  <c r="GB584" i="28" s="1"/>
  <c r="CH574" i="28"/>
  <c r="EP574" i="28"/>
  <c r="DI569" i="28"/>
  <c r="FE569" i="28" s="1"/>
  <c r="EG569" i="28"/>
  <c r="GC569" i="28" s="1"/>
  <c r="CW569" i="28"/>
  <c r="DU569" i="28"/>
  <c r="FQ569" i="28" s="1"/>
  <c r="L47" i="11"/>
  <c r="L48" i="11" s="1"/>
  <c r="L51" i="11"/>
  <c r="L52" i="11" s="1"/>
  <c r="C23" i="21"/>
  <c r="K18" i="20"/>
  <c r="C198" i="20" s="1"/>
  <c r="BP632" i="28"/>
  <c r="CB632" i="28" s="1"/>
  <c r="EC629" i="28"/>
  <c r="FY629" i="28" s="1"/>
  <c r="DE629" i="28"/>
  <c r="FA629" i="28" s="1"/>
  <c r="CS629" i="28"/>
  <c r="DQ629" i="28"/>
  <c r="FM629" i="28" s="1"/>
  <c r="DU623" i="28"/>
  <c r="CW623" i="28"/>
  <c r="EG623" i="28"/>
  <c r="GC623" i="28" s="1"/>
  <c r="EM622" i="28"/>
  <c r="CE622" i="28"/>
  <c r="CG621" i="28"/>
  <c r="EO621" i="28"/>
  <c r="EJ620" i="28"/>
  <c r="DN617" i="28"/>
  <c r="FJ617" i="28" s="1"/>
  <c r="DB617" i="28"/>
  <c r="EX617" i="28" s="1"/>
  <c r="DZ617" i="28"/>
  <c r="FV617" i="28" s="1"/>
  <c r="ED602" i="28"/>
  <c r="FZ602" i="28" s="1"/>
  <c r="CT602" i="28"/>
  <c r="DF602" i="28"/>
  <c r="DR602" i="28"/>
  <c r="FN602" i="28" s="1"/>
  <c r="EP600" i="28"/>
  <c r="CH600" i="28"/>
  <c r="CP593" i="28"/>
  <c r="DB593" i="28"/>
  <c r="EX593" i="28" s="1"/>
  <c r="DZ593" i="28"/>
  <c r="FV593" i="28" s="1"/>
  <c r="DN593" i="28"/>
  <c r="FJ593" i="28" s="1"/>
  <c r="BW565" i="28"/>
  <c r="CI565" i="28" s="1"/>
  <c r="DF633" i="28"/>
  <c r="FB633" i="28" s="1"/>
  <c r="DR633" i="28"/>
  <c r="FN633" i="28" s="1"/>
  <c r="ED633" i="28"/>
  <c r="FZ633" i="28" s="1"/>
  <c r="CT633" i="28"/>
  <c r="DN625" i="28"/>
  <c r="FJ625" i="28" s="1"/>
  <c r="DZ625" i="28"/>
  <c r="FV625" i="28" s="1"/>
  <c r="CP625" i="28"/>
  <c r="DF624" i="28"/>
  <c r="FB624" i="28" s="1"/>
  <c r="DR624" i="28"/>
  <c r="FN624" i="28" s="1"/>
  <c r="ED624" i="28"/>
  <c r="CP622" i="28"/>
  <c r="DN622" i="28"/>
  <c r="FJ622" i="28" s="1"/>
  <c r="DZ622" i="28"/>
  <c r="FV622" i="28" s="1"/>
  <c r="DB622" i="28"/>
  <c r="EX622" i="28" s="1"/>
  <c r="EJ615" i="28"/>
  <c r="EJ611" i="28"/>
  <c r="EB600" i="28"/>
  <c r="FX600" i="28" s="1"/>
  <c r="CR600" i="28"/>
  <c r="DD600" i="28"/>
  <c r="EZ600" i="28" s="1"/>
  <c r="DP600" i="28"/>
  <c r="FL600" i="28" s="1"/>
  <c r="CF595" i="28"/>
  <c r="EN595" i="28"/>
  <c r="CX590" i="28"/>
  <c r="ET590" i="28" s="1"/>
  <c r="DJ590" i="28"/>
  <c r="FF590" i="28" s="1"/>
  <c r="CL590" i="28"/>
  <c r="DV590" i="28"/>
  <c r="FR590" i="28" s="1"/>
  <c r="CC546" i="28"/>
  <c r="EK546" i="28"/>
  <c r="DH629" i="28"/>
  <c r="FD629" i="28" s="1"/>
  <c r="EF629" i="28"/>
  <c r="GB629" i="28" s="1"/>
  <c r="CV629" i="28"/>
  <c r="CN622" i="28"/>
  <c r="DL622" i="28"/>
  <c r="FH622" i="28" s="1"/>
  <c r="DX622" i="28"/>
  <c r="FT622" i="28" s="1"/>
  <c r="BS621" i="28"/>
  <c r="CE621" i="28" s="1"/>
  <c r="ED618" i="28"/>
  <c r="FZ618" i="28" s="1"/>
  <c r="DR618" i="28"/>
  <c r="CT618" i="28"/>
  <c r="DF618" i="28"/>
  <c r="FB618" i="28" s="1"/>
  <c r="CY617" i="28"/>
  <c r="EU617" i="28" s="1"/>
  <c r="DK617" i="28"/>
  <c r="FG617" i="28" s="1"/>
  <c r="BT612" i="28"/>
  <c r="CF612" i="28" s="1"/>
  <c r="ER597" i="28"/>
  <c r="BX597" i="28"/>
  <c r="CJ597" i="28" s="1"/>
  <c r="BN596" i="28"/>
  <c r="BZ596" i="28" s="1"/>
  <c r="CZ586" i="28"/>
  <c r="EV586" i="28" s="1"/>
  <c r="DL586" i="28"/>
  <c r="FH586" i="28" s="1"/>
  <c r="CN586" i="28"/>
  <c r="DX586" i="28"/>
  <c r="FT586" i="28" s="1"/>
  <c r="EN581" i="28"/>
  <c r="CF581" i="28"/>
  <c r="EP623" i="28"/>
  <c r="DK622" i="28"/>
  <c r="FG622" i="28" s="1"/>
  <c r="CM622" i="28"/>
  <c r="DW622" i="28"/>
  <c r="FS622" i="28" s="1"/>
  <c r="CY622" i="28"/>
  <c r="EU622" i="28" s="1"/>
  <c r="BR621" i="28"/>
  <c r="CD621" i="28" s="1"/>
  <c r="DX613" i="28"/>
  <c r="FT613" i="28" s="1"/>
  <c r="CN613" i="28"/>
  <c r="CZ613" i="28"/>
  <c r="EV613" i="28" s="1"/>
  <c r="DL613" i="28"/>
  <c r="BS612" i="28"/>
  <c r="CE612" i="28" s="1"/>
  <c r="CJ600" i="28"/>
  <c r="ER600" i="28"/>
  <c r="BV599" i="28"/>
  <c r="CH599" i="28" s="1"/>
  <c r="EP589" i="28"/>
  <c r="CH589" i="28"/>
  <c r="CH523" i="28"/>
  <c r="EP523" i="28"/>
  <c r="K17" i="11"/>
  <c r="K18" i="11" s="1"/>
  <c r="G47" i="22"/>
  <c r="EB631" i="28"/>
  <c r="FX631" i="28" s="1"/>
  <c r="BS624" i="28"/>
  <c r="CE624" i="28" s="1"/>
  <c r="BN622" i="28"/>
  <c r="BZ622" i="28" s="1"/>
  <c r="EA618" i="28"/>
  <c r="FW618" i="28" s="1"/>
  <c r="CQ618" i="28"/>
  <c r="EG613" i="28"/>
  <c r="GC613" i="28" s="1"/>
  <c r="DI613" i="28"/>
  <c r="FE613" i="28" s="1"/>
  <c r="DU613" i="28"/>
  <c r="FQ613" i="28" s="1"/>
  <c r="CW613" i="28"/>
  <c r="BR612" i="28"/>
  <c r="DZ606" i="28"/>
  <c r="FV606" i="28" s="1"/>
  <c r="DN606" i="28"/>
  <c r="FJ606" i="28" s="1"/>
  <c r="CP606" i="28"/>
  <c r="DB606" i="28"/>
  <c r="EX606" i="28" s="1"/>
  <c r="BW600" i="28"/>
  <c r="CI600" i="28" s="1"/>
  <c r="EQ600" i="28"/>
  <c r="CH586" i="28"/>
  <c r="EP586" i="28"/>
  <c r="DH543" i="28"/>
  <c r="FD543" i="28" s="1"/>
  <c r="CV543" i="28"/>
  <c r="DT543" i="28"/>
  <c r="FP543" i="28" s="1"/>
  <c r="EF543" i="28"/>
  <c r="GB543" i="28" s="1"/>
  <c r="CH528" i="28"/>
  <c r="EP528" i="28"/>
  <c r="BU630" i="28"/>
  <c r="CG630" i="28" s="1"/>
  <c r="DN629" i="28"/>
  <c r="FJ629" i="28" s="1"/>
  <c r="CP629" i="28"/>
  <c r="DB629" i="28"/>
  <c r="EX629" i="28" s="1"/>
  <c r="DL621" i="28"/>
  <c r="FH621" i="28" s="1"/>
  <c r="CZ621" i="28"/>
  <c r="CY618" i="28"/>
  <c r="EU618" i="28" s="1"/>
  <c r="DW618" i="28"/>
  <c r="FS618" i="28" s="1"/>
  <c r="DK618" i="28"/>
  <c r="FG618" i="28" s="1"/>
  <c r="CG613" i="28"/>
  <c r="EO613" i="28"/>
  <c r="CK611" i="28"/>
  <c r="ES611" i="28"/>
  <c r="CT604" i="28"/>
  <c r="ED604" i="28"/>
  <c r="FZ604" i="28" s="1"/>
  <c r="DF604" i="28"/>
  <c r="FB604" i="28" s="1"/>
  <c r="DR604" i="28"/>
  <c r="BT599" i="28"/>
  <c r="CF599" i="28" s="1"/>
  <c r="EN599" i="28"/>
  <c r="BU597" i="28"/>
  <c r="CG597" i="28" s="1"/>
  <c r="EO597" i="28"/>
  <c r="EQ595" i="28"/>
  <c r="DD589" i="28"/>
  <c r="EZ589" i="28" s="1"/>
  <c r="EB589" i="28"/>
  <c r="FX589" i="28" s="1"/>
  <c r="CR589" i="28"/>
  <c r="DP589" i="28"/>
  <c r="FL589" i="28" s="1"/>
  <c r="DQ576" i="28"/>
  <c r="FM576" i="28" s="1"/>
  <c r="CS576" i="28"/>
  <c r="DE576" i="28"/>
  <c r="FA576" i="28" s="1"/>
  <c r="EC576" i="28"/>
  <c r="FY576" i="28" s="1"/>
  <c r="CN615" i="28"/>
  <c r="CZ615" i="28"/>
  <c r="EV615" i="28" s="1"/>
  <c r="DL615" i="28"/>
  <c r="DX615" i="28"/>
  <c r="FT615" i="28" s="1"/>
  <c r="DT608" i="28"/>
  <c r="FP608" i="28" s="1"/>
  <c r="EF608" i="28"/>
  <c r="GB608" i="28" s="1"/>
  <c r="DH608" i="28"/>
  <c r="FD608" i="28" s="1"/>
  <c r="CJ607" i="28"/>
  <c r="ER607" i="28"/>
  <c r="DJ606" i="28"/>
  <c r="FF606" i="28" s="1"/>
  <c r="CL606" i="28"/>
  <c r="CX606" i="28"/>
  <c r="ET606" i="28" s="1"/>
  <c r="CN603" i="28"/>
  <c r="DL603" i="28"/>
  <c r="FH603" i="28" s="1"/>
  <c r="CZ603" i="28"/>
  <c r="EV603" i="28" s="1"/>
  <c r="DX603" i="28"/>
  <c r="FT603" i="28" s="1"/>
  <c r="CH594" i="28"/>
  <c r="ES580" i="28"/>
  <c r="CK580" i="28"/>
  <c r="D44" i="23"/>
  <c r="D11" i="23"/>
  <c r="DY633" i="28"/>
  <c r="FU633" i="28" s="1"/>
  <c r="DM633" i="28"/>
  <c r="FI633" i="28" s="1"/>
  <c r="CO633" i="28"/>
  <c r="DA633" i="28"/>
  <c r="BP631" i="28"/>
  <c r="CB631" i="28" s="1"/>
  <c r="BS630" i="28"/>
  <c r="CE630" i="28" s="1"/>
  <c r="EJ629" i="28"/>
  <c r="CB629" i="28"/>
  <c r="BO612" i="28"/>
  <c r="CA612" i="28" s="1"/>
  <c r="EM610" i="28"/>
  <c r="CE610" i="28"/>
  <c r="CC607" i="28"/>
  <c r="EK607" i="28"/>
  <c r="CX605" i="28"/>
  <c r="ET605" i="28" s="1"/>
  <c r="DJ605" i="28"/>
  <c r="FF605" i="28" s="1"/>
  <c r="DV605" i="28"/>
  <c r="FR605" i="28" s="1"/>
  <c r="DQ603" i="28"/>
  <c r="FM603" i="28" s="1"/>
  <c r="CS603" i="28"/>
  <c r="DE603" i="28"/>
  <c r="FA603" i="28" s="1"/>
  <c r="EC603" i="28"/>
  <c r="FY603" i="28" s="1"/>
  <c r="EN600" i="28"/>
  <c r="BT593" i="28"/>
  <c r="CF593" i="28" s="1"/>
  <c r="CM589" i="28"/>
  <c r="CY589" i="28"/>
  <c r="EU589" i="28" s="1"/>
  <c r="DW589" i="28"/>
  <c r="FS589" i="28" s="1"/>
  <c r="DK589" i="28"/>
  <c r="FG589" i="28" s="1"/>
  <c r="L49" i="11"/>
  <c r="L50" i="11" s="1"/>
  <c r="D40" i="23"/>
  <c r="BO629" i="28"/>
  <c r="CA629" i="28" s="1"/>
  <c r="CK627" i="28"/>
  <c r="EJ621" i="28"/>
  <c r="CK610" i="28"/>
  <c r="CF609" i="28"/>
  <c r="BZ581" i="28"/>
  <c r="EH581" i="28"/>
  <c r="BQ544" i="28"/>
  <c r="D24" i="11"/>
  <c r="O49" i="22"/>
  <c r="I49" i="22"/>
  <c r="F49" i="22"/>
  <c r="EQ629" i="28"/>
  <c r="CA628" i="28"/>
  <c r="DN626" i="28"/>
  <c r="FJ626" i="28" s="1"/>
  <c r="CP626" i="28"/>
  <c r="DB626" i="28"/>
  <c r="EX626" i="28" s="1"/>
  <c r="BN624" i="28"/>
  <c r="BZ624" i="28" s="1"/>
  <c r="EP618" i="28"/>
  <c r="BY607" i="28"/>
  <c r="CK607" i="28" s="1"/>
  <c r="CS598" i="28"/>
  <c r="DQ598" i="28"/>
  <c r="FM598" i="28" s="1"/>
  <c r="EC598" i="28"/>
  <c r="FY598" i="28" s="1"/>
  <c r="DE598" i="28"/>
  <c r="FA598" i="28" s="1"/>
  <c r="BZ573" i="28"/>
  <c r="EH573" i="28"/>
  <c r="DF545" i="28"/>
  <c r="FB545" i="28" s="1"/>
  <c r="ED545" i="28"/>
  <c r="FZ545" i="28" s="1"/>
  <c r="CT545" i="28"/>
  <c r="DR545" i="28"/>
  <c r="FN545" i="28" s="1"/>
  <c r="C1318" i="20"/>
  <c r="C551" i="20"/>
  <c r="EK633" i="28"/>
  <c r="ED632" i="28"/>
  <c r="FZ632" i="28" s="1"/>
  <c r="DR632" i="28"/>
  <c r="FN632" i="28" s="1"/>
  <c r="DD631" i="28"/>
  <c r="EZ631" i="28" s="1"/>
  <c r="BP630" i="28"/>
  <c r="EQ628" i="28"/>
  <c r="CI628" i="28"/>
  <c r="BZ628" i="28"/>
  <c r="EH628" i="28"/>
  <c r="EE621" i="28"/>
  <c r="GA621" i="28" s="1"/>
  <c r="EN619" i="28"/>
  <c r="CF619" i="28"/>
  <c r="CZ611" i="28"/>
  <c r="EV611" i="28" s="1"/>
  <c r="DB604" i="28"/>
  <c r="EX604" i="28" s="1"/>
  <c r="DN604" i="28"/>
  <c r="FJ604" i="28" s="1"/>
  <c r="DZ604" i="28"/>
  <c r="FV604" i="28" s="1"/>
  <c r="CP604" i="28"/>
  <c r="EK603" i="28"/>
  <c r="CC603" i="28"/>
  <c r="BO599" i="28"/>
  <c r="CA599" i="28" s="1"/>
  <c r="EI599" i="28"/>
  <c r="DB595" i="28"/>
  <c r="EX595" i="28" s="1"/>
  <c r="DZ595" i="28"/>
  <c r="FV595" i="28" s="1"/>
  <c r="CP595" i="28"/>
  <c r="DN595" i="28"/>
  <c r="FJ595" i="28" s="1"/>
  <c r="EE592" i="28"/>
  <c r="GA592" i="28" s="1"/>
  <c r="CU592" i="28"/>
  <c r="DS592" i="28"/>
  <c r="FO592" i="28" s="1"/>
  <c r="DG592" i="28"/>
  <c r="FC592" i="28" s="1"/>
  <c r="DB577" i="28"/>
  <c r="EX577" i="28" s="1"/>
  <c r="DZ577" i="28"/>
  <c r="FV577" i="28" s="1"/>
  <c r="DN577" i="28"/>
  <c r="FJ577" i="28" s="1"/>
  <c r="CP577" i="28"/>
  <c r="DG629" i="28"/>
  <c r="FC629" i="28" s="1"/>
  <c r="EE629" i="28"/>
  <c r="GA629" i="28" s="1"/>
  <c r="CU629" i="28"/>
  <c r="DS629" i="28"/>
  <c r="FO629" i="28" s="1"/>
  <c r="DT626" i="28"/>
  <c r="FP626" i="28" s="1"/>
  <c r="CV626" i="28"/>
  <c r="DH626" i="28"/>
  <c r="FD626" i="28" s="1"/>
  <c r="BT618" i="28"/>
  <c r="CF618" i="28" s="1"/>
  <c r="CE614" i="28"/>
  <c r="EM614" i="28"/>
  <c r="CL609" i="28"/>
  <c r="DV609" i="28"/>
  <c r="FR609" i="28" s="1"/>
  <c r="DJ609" i="28"/>
  <c r="FF609" i="28" s="1"/>
  <c r="EJ609" i="28"/>
  <c r="CB609" i="28"/>
  <c r="DZ608" i="28"/>
  <c r="FV608" i="28" s="1"/>
  <c r="CT601" i="28"/>
  <c r="DF601" i="28"/>
  <c r="DR601" i="28"/>
  <c r="FN601" i="28" s="1"/>
  <c r="DA596" i="28"/>
  <c r="EW596" i="28" s="1"/>
  <c r="DM596" i="28"/>
  <c r="FI596" i="28" s="1"/>
  <c r="CO596" i="28"/>
  <c r="DY596" i="28"/>
  <c r="FU596" i="28" s="1"/>
  <c r="DR558" i="28"/>
  <c r="FN558" i="28" s="1"/>
  <c r="DF558" i="28"/>
  <c r="FB558" i="28" s="1"/>
  <c r="CT558" i="28"/>
  <c r="ED558" i="28"/>
  <c r="FZ558" i="28" s="1"/>
  <c r="CH554" i="28"/>
  <c r="EP554" i="28"/>
  <c r="DO545" i="28"/>
  <c r="FK545" i="28" s="1"/>
  <c r="DC545" i="28"/>
  <c r="EY545" i="28" s="1"/>
  <c r="CQ545" i="28"/>
  <c r="EA545" i="28"/>
  <c r="FW545" i="28" s="1"/>
  <c r="DV630" i="28"/>
  <c r="FR630" i="28" s="1"/>
  <c r="DX621" i="28"/>
  <c r="FT621" i="28" s="1"/>
  <c r="CK620" i="28"/>
  <c r="ES620" i="28"/>
  <c r="BZ620" i="28"/>
  <c r="EH620" i="28"/>
  <c r="BW613" i="28"/>
  <c r="CI613" i="28" s="1"/>
  <c r="CP592" i="28"/>
  <c r="DZ592" i="28"/>
  <c r="FV592" i="28" s="1"/>
  <c r="DB592" i="28"/>
  <c r="EX592" i="28" s="1"/>
  <c r="DN592" i="28"/>
  <c r="FJ592" i="28" s="1"/>
  <c r="P52" i="22"/>
  <c r="D19" i="23"/>
  <c r="CY631" i="28"/>
  <c r="EU631" i="28" s="1"/>
  <c r="EN626" i="28"/>
  <c r="CF626" i="28"/>
  <c r="BQ622" i="28"/>
  <c r="CC622" i="28" s="1"/>
  <c r="DB618" i="28"/>
  <c r="EX618" i="28" s="1"/>
  <c r="DZ618" i="28"/>
  <c r="FV618" i="28" s="1"/>
  <c r="EF617" i="28"/>
  <c r="GB617" i="28" s="1"/>
  <c r="CG612" i="28"/>
  <c r="EO612" i="28"/>
  <c r="CR610" i="28"/>
  <c r="EB610" i="28"/>
  <c r="FX610" i="28" s="1"/>
  <c r="DP610" i="28"/>
  <c r="FL610" i="28" s="1"/>
  <c r="DD610" i="28"/>
  <c r="EZ610" i="28" s="1"/>
  <c r="EC607" i="28"/>
  <c r="FY607" i="28" s="1"/>
  <c r="DE607" i="28"/>
  <c r="FA607" i="28" s="1"/>
  <c r="CS607" i="28"/>
  <c r="BS606" i="28"/>
  <c r="CE606" i="28" s="1"/>
  <c r="EF604" i="28"/>
  <c r="GB604" i="28" s="1"/>
  <c r="DH604" i="28"/>
  <c r="FD604" i="28" s="1"/>
  <c r="DT604" i="28"/>
  <c r="FP604" i="28" s="1"/>
  <c r="BN600" i="28"/>
  <c r="BZ600" i="28" s="1"/>
  <c r="EN589" i="28"/>
  <c r="CX587" i="28"/>
  <c r="ET587" i="28" s="1"/>
  <c r="DV587" i="28"/>
  <c r="FR587" i="28" s="1"/>
  <c r="CL587" i="28"/>
  <c r="DJ587" i="28"/>
  <c r="FF587" i="28" s="1"/>
  <c r="BS561" i="28"/>
  <c r="CE561" i="28" s="1"/>
  <c r="DU545" i="28"/>
  <c r="FQ545" i="28" s="1"/>
  <c r="CW545" i="28"/>
  <c r="EG545" i="28"/>
  <c r="GC545" i="28" s="1"/>
  <c r="DI545" i="28"/>
  <c r="FE545" i="28" s="1"/>
  <c r="CS632" i="28"/>
  <c r="DQ632" i="28"/>
  <c r="FM632" i="28" s="1"/>
  <c r="DZ629" i="28"/>
  <c r="FV629" i="28" s="1"/>
  <c r="BX627" i="28"/>
  <c r="CT624" i="28"/>
  <c r="CI623" i="28"/>
  <c r="EQ623" i="28"/>
  <c r="CT620" i="28"/>
  <c r="ED620" i="28"/>
  <c r="DR620" i="28"/>
  <c r="FN620" i="28" s="1"/>
  <c r="BY614" i="28"/>
  <c r="EH606" i="28"/>
  <c r="DQ604" i="28"/>
  <c r="FM604" i="28" s="1"/>
  <c r="CS604" i="28"/>
  <c r="DE604" i="28"/>
  <c r="FA604" i="28" s="1"/>
  <c r="EC604" i="28"/>
  <c r="FY604" i="28" s="1"/>
  <c r="DW601" i="28"/>
  <c r="FS601" i="28" s="1"/>
  <c r="CY601" i="28"/>
  <c r="DK601" i="28"/>
  <c r="FG601" i="28" s="1"/>
  <c r="CM601" i="28"/>
  <c r="DC564" i="28"/>
  <c r="EY564" i="28" s="1"/>
  <c r="EA564" i="28"/>
  <c r="DO564" i="28"/>
  <c r="FK564" i="28" s="1"/>
  <c r="CQ564" i="28"/>
  <c r="CE632" i="28"/>
  <c r="EM632" i="28"/>
  <c r="BY628" i="28"/>
  <c r="CK628" i="28" s="1"/>
  <c r="EK626" i="28"/>
  <c r="CC626" i="28"/>
  <c r="CK625" i="28"/>
  <c r="ES625" i="28"/>
  <c r="CB625" i="28"/>
  <c r="EJ625" i="28"/>
  <c r="EO620" i="28"/>
  <c r="CG620" i="28"/>
  <c r="BP618" i="28"/>
  <c r="CB618" i="28" s="1"/>
  <c r="EM615" i="28"/>
  <c r="CE615" i="28"/>
  <c r="BS607" i="28"/>
  <c r="CE607" i="28" s="1"/>
  <c r="CD605" i="28"/>
  <c r="EL605" i="28"/>
  <c r="DI601" i="28"/>
  <c r="DU601" i="28"/>
  <c r="FQ601" i="28" s="1"/>
  <c r="EG601" i="28"/>
  <c r="GC601" i="28" s="1"/>
  <c r="CW601" i="28"/>
  <c r="DU598" i="28"/>
  <c r="FQ598" i="28" s="1"/>
  <c r="DI598" i="28"/>
  <c r="FE598" i="28" s="1"/>
  <c r="CT555" i="28"/>
  <c r="ED555" i="28"/>
  <c r="FZ555" i="28" s="1"/>
  <c r="DR555" i="28"/>
  <c r="FN555" i="28" s="1"/>
  <c r="DF555" i="28"/>
  <c r="FB555" i="28" s="1"/>
  <c r="K10" i="20"/>
  <c r="C70" i="20" s="1"/>
  <c r="E49" i="22"/>
  <c r="DZ632" i="28"/>
  <c r="FV632" i="28" s="1"/>
  <c r="DN632" i="28"/>
  <c r="FJ632" i="28" s="1"/>
  <c r="CP632" i="28"/>
  <c r="DB632" i="28"/>
  <c r="EX632" i="28" s="1"/>
  <c r="BV627" i="28"/>
  <c r="ES626" i="28"/>
  <c r="DX620" i="28"/>
  <c r="CN620" i="28"/>
  <c r="CZ620" i="28"/>
  <c r="EV620" i="28" s="1"/>
  <c r="BV608" i="28"/>
  <c r="CH608" i="28" s="1"/>
  <c r="DM632" i="28"/>
  <c r="FI632" i="28" s="1"/>
  <c r="DA632" i="28"/>
  <c r="EW632" i="28" s="1"/>
  <c r="CH625" i="28"/>
  <c r="EP625" i="28"/>
  <c r="BZ625" i="28"/>
  <c r="EH625" i="28"/>
  <c r="BN618" i="28"/>
  <c r="BV614" i="28"/>
  <c r="CH614" i="28" s="1"/>
  <c r="EK612" i="28"/>
  <c r="CC612" i="28"/>
  <c r="EA611" i="28"/>
  <c r="FW611" i="28" s="1"/>
  <c r="DO611" i="28"/>
  <c r="FK611" i="28" s="1"/>
  <c r="DC611" i="28"/>
  <c r="EY611" i="28" s="1"/>
  <c r="CQ611" i="28"/>
  <c r="DV606" i="28"/>
  <c r="FR606" i="28" s="1"/>
  <c r="CN592" i="28"/>
  <c r="DL592" i="28"/>
  <c r="FH592" i="28" s="1"/>
  <c r="CZ592" i="28"/>
  <c r="EV592" i="28" s="1"/>
  <c r="DX592" i="28"/>
  <c r="FT592" i="28" s="1"/>
  <c r="DT588" i="28"/>
  <c r="FP588" i="28" s="1"/>
  <c r="CV588" i="28"/>
  <c r="DH588" i="28"/>
  <c r="FD588" i="28" s="1"/>
  <c r="EF588" i="28"/>
  <c r="GB588" i="28" s="1"/>
  <c r="EQ577" i="28"/>
  <c r="CI577" i="28"/>
  <c r="N50" i="22"/>
  <c r="E50" i="22"/>
  <c r="EJ633" i="28"/>
  <c r="EK624" i="28"/>
  <c r="CC624" i="28"/>
  <c r="CN621" i="28"/>
  <c r="CA621" i="28"/>
  <c r="EI621" i="28"/>
  <c r="BS616" i="28"/>
  <c r="CE616" i="28" s="1"/>
  <c r="CP615" i="28"/>
  <c r="DB615" i="28"/>
  <c r="EX615" i="28" s="1"/>
  <c r="CP611" i="28"/>
  <c r="DZ611" i="28"/>
  <c r="FV611" i="28" s="1"/>
  <c r="BX610" i="28"/>
  <c r="CJ610" i="28" s="1"/>
  <c r="EQ582" i="28"/>
  <c r="CI582" i="28"/>
  <c r="CV578" i="28"/>
  <c r="DH578" i="28"/>
  <c r="FD578" i="28" s="1"/>
  <c r="DT578" i="28"/>
  <c r="FP578" i="28" s="1"/>
  <c r="EF578" i="28"/>
  <c r="GB578" i="28" s="1"/>
  <c r="EM567" i="28"/>
  <c r="CE567" i="28"/>
  <c r="BO633" i="28"/>
  <c r="CA633" i="28" s="1"/>
  <c r="EI633" i="28"/>
  <c r="BU628" i="28"/>
  <c r="CG628" i="28" s="1"/>
  <c r="BS627" i="28"/>
  <c r="CE627" i="28" s="1"/>
  <c r="EJ624" i="28"/>
  <c r="CB624" i="28"/>
  <c r="DG621" i="28"/>
  <c r="FC621" i="28" s="1"/>
  <c r="DS621" i="28"/>
  <c r="FO621" i="28" s="1"/>
  <c r="EQ620" i="28"/>
  <c r="DB616" i="28"/>
  <c r="EX616" i="28" s="1"/>
  <c r="DZ616" i="28"/>
  <c r="FV616" i="28" s="1"/>
  <c r="CP616" i="28"/>
  <c r="DK615" i="28"/>
  <c r="FG615" i="28" s="1"/>
  <c r="CM615" i="28"/>
  <c r="DW615" i="28"/>
  <c r="FS615" i="28" s="1"/>
  <c r="CY615" i="28"/>
  <c r="EU615" i="28" s="1"/>
  <c r="EN614" i="28"/>
  <c r="DX611" i="28"/>
  <c r="FT611" i="28" s="1"/>
  <c r="DL611" i="28"/>
  <c r="FH611" i="28" s="1"/>
  <c r="CK605" i="28"/>
  <c r="ES605" i="28"/>
  <c r="CR602" i="28"/>
  <c r="EB602" i="28"/>
  <c r="FX602" i="28" s="1"/>
  <c r="DD602" i="28"/>
  <c r="EZ602" i="28" s="1"/>
  <c r="DP602" i="28"/>
  <c r="ER585" i="28"/>
  <c r="DN582" i="28"/>
  <c r="FJ582" i="28" s="1"/>
  <c r="DZ582" i="28"/>
  <c r="FV582" i="28" s="1"/>
  <c r="CP582" i="28"/>
  <c r="DB582" i="28"/>
  <c r="EX582" i="28" s="1"/>
  <c r="EA571" i="28"/>
  <c r="FW571" i="28" s="1"/>
  <c r="DC571" i="28"/>
  <c r="EY571" i="28" s="1"/>
  <c r="DO571" i="28"/>
  <c r="FK571" i="28" s="1"/>
  <c r="CQ571" i="28"/>
  <c r="CC571" i="28"/>
  <c r="EK571" i="28"/>
  <c r="BQ621" i="28"/>
  <c r="DB609" i="28"/>
  <c r="EX609" i="28" s="1"/>
  <c r="DN609" i="28"/>
  <c r="FJ609" i="28" s="1"/>
  <c r="CP609" i="28"/>
  <c r="DZ609" i="28"/>
  <c r="FV609" i="28" s="1"/>
  <c r="BY608" i="28"/>
  <c r="CK608" i="28" s="1"/>
  <c r="EB606" i="28"/>
  <c r="FX606" i="28" s="1"/>
  <c r="CR606" i="28"/>
  <c r="CU605" i="28"/>
  <c r="EE605" i="28"/>
  <c r="GA605" i="28" s="1"/>
  <c r="CR604" i="28"/>
  <c r="DY597" i="28"/>
  <c r="FU597" i="28" s="1"/>
  <c r="DM597" i="28"/>
  <c r="FI597" i="28" s="1"/>
  <c r="CO597" i="28"/>
  <c r="EL595" i="28"/>
  <c r="DM595" i="28"/>
  <c r="FI595" i="28" s="1"/>
  <c r="DY595" i="28"/>
  <c r="FU595" i="28" s="1"/>
  <c r="CX593" i="28"/>
  <c r="ET593" i="28" s="1"/>
  <c r="DV593" i="28"/>
  <c r="FR593" i="28" s="1"/>
  <c r="DH590" i="28"/>
  <c r="FD590" i="28" s="1"/>
  <c r="CV590" i="28"/>
  <c r="EF590" i="28"/>
  <c r="GB590" i="28" s="1"/>
  <c r="EE556" i="28"/>
  <c r="GA556" i="28" s="1"/>
  <c r="BW549" i="28"/>
  <c r="CI549" i="28" s="1"/>
  <c r="DT547" i="28"/>
  <c r="FP547" i="28" s="1"/>
  <c r="CV547" i="28"/>
  <c r="DH547" i="28"/>
  <c r="FD547" i="28" s="1"/>
  <c r="EF547" i="28"/>
  <c r="GB547" i="28" s="1"/>
  <c r="CQ538" i="28"/>
  <c r="DO538" i="28"/>
  <c r="FK538" i="28" s="1"/>
  <c r="EA538" i="28"/>
  <c r="FW538" i="28" s="1"/>
  <c r="DC538" i="28"/>
  <c r="EY538" i="28" s="1"/>
  <c r="DJ515" i="28"/>
  <c r="FF515" i="28" s="1"/>
  <c r="CL515" i="28"/>
  <c r="CX515" i="28"/>
  <c r="ET515" i="28" s="1"/>
  <c r="DV515" i="28"/>
  <c r="FR515" i="28" s="1"/>
  <c r="DP509" i="28"/>
  <c r="FL509" i="28" s="1"/>
  <c r="DD509" i="28"/>
  <c r="EZ509" i="28" s="1"/>
  <c r="EB509" i="28"/>
  <c r="FX509" i="28" s="1"/>
  <c r="CR509" i="28"/>
  <c r="BN633" i="28"/>
  <c r="BZ633" i="28" s="1"/>
  <c r="BO632" i="28"/>
  <c r="CA632" i="28" s="1"/>
  <c r="EF630" i="28"/>
  <c r="GB630" i="28" s="1"/>
  <c r="BT627" i="28"/>
  <c r="BS620" i="28"/>
  <c r="CE620" i="28" s="1"/>
  <c r="BY616" i="28"/>
  <c r="ED613" i="28"/>
  <c r="FZ613" i="28" s="1"/>
  <c r="EQ612" i="28"/>
  <c r="EM609" i="28"/>
  <c r="CY606" i="28"/>
  <c r="EU606" i="28" s="1"/>
  <c r="DK606" i="28"/>
  <c r="FG606" i="28" s="1"/>
  <c r="EH605" i="28"/>
  <c r="EP602" i="28"/>
  <c r="EM599" i="28"/>
  <c r="CQ598" i="28"/>
  <c r="EF595" i="28"/>
  <c r="GB595" i="28" s="1"/>
  <c r="CV595" i="28"/>
  <c r="DQ592" i="28"/>
  <c r="FM592" i="28" s="1"/>
  <c r="EC592" i="28"/>
  <c r="FY592" i="28" s="1"/>
  <c r="CS592" i="28"/>
  <c r="DE592" i="28"/>
  <c r="FA592" i="28" s="1"/>
  <c r="BR591" i="28"/>
  <c r="CD591" i="28" s="1"/>
  <c r="EL591" i="28"/>
  <c r="EC589" i="28"/>
  <c r="FY589" i="28" s="1"/>
  <c r="DE589" i="28"/>
  <c r="FA589" i="28" s="1"/>
  <c r="DQ589" i="28"/>
  <c r="FM589" i="28" s="1"/>
  <c r="CS589" i="28"/>
  <c r="CK586" i="28"/>
  <c r="ES586" i="28"/>
  <c r="EI584" i="28"/>
  <c r="CA584" i="28"/>
  <c r="DS574" i="28"/>
  <c r="FO574" i="28" s="1"/>
  <c r="CU574" i="28"/>
  <c r="CX567" i="28"/>
  <c r="ET567" i="28" s="1"/>
  <c r="DJ567" i="28"/>
  <c r="FF567" i="28" s="1"/>
  <c r="DV567" i="28"/>
  <c r="FR567" i="28" s="1"/>
  <c r="CL567" i="28"/>
  <c r="DX564" i="28"/>
  <c r="BT561" i="28"/>
  <c r="CF561" i="28" s="1"/>
  <c r="BV553" i="28"/>
  <c r="CH553" i="28" s="1"/>
  <c r="CO550" i="28"/>
  <c r="DY550" i="28"/>
  <c r="FU550" i="28" s="1"/>
  <c r="BU549" i="28"/>
  <c r="EF530" i="28"/>
  <c r="GB530" i="28" s="1"/>
  <c r="DH530" i="28"/>
  <c r="FD530" i="28" s="1"/>
  <c r="DT530" i="28"/>
  <c r="FP530" i="28" s="1"/>
  <c r="CV530" i="28"/>
  <c r="DD529" i="28"/>
  <c r="EZ529" i="28" s="1"/>
  <c r="DP529" i="28"/>
  <c r="FL529" i="28" s="1"/>
  <c r="EB529" i="28"/>
  <c r="FX529" i="28" s="1"/>
  <c r="DU510" i="28"/>
  <c r="FQ510" i="28" s="1"/>
  <c r="EG510" i="28"/>
  <c r="GC510" i="28" s="1"/>
  <c r="CW510" i="28"/>
  <c r="DI510" i="28"/>
  <c r="FE510" i="28" s="1"/>
  <c r="K8" i="20"/>
  <c r="C38" i="20" s="1"/>
  <c r="BX631" i="28"/>
  <c r="CJ631" i="28" s="1"/>
  <c r="ER631" i="28"/>
  <c r="BR627" i="28"/>
  <c r="EA619" i="28"/>
  <c r="FW619" i="28" s="1"/>
  <c r="BW616" i="28"/>
  <c r="CI616" i="28" s="1"/>
  <c r="EB615" i="28"/>
  <c r="FX615" i="28" s="1"/>
  <c r="DE615" i="28"/>
  <c r="FA615" i="28" s="1"/>
  <c r="EC615" i="28"/>
  <c r="FY615" i="28" s="1"/>
  <c r="BX614" i="28"/>
  <c r="BN612" i="28"/>
  <c r="BU608" i="28"/>
  <c r="CG608" i="28" s="1"/>
  <c r="EO608" i="28"/>
  <c r="EP603" i="28"/>
  <c r="EN602" i="28"/>
  <c r="EK601" i="28"/>
  <c r="CC601" i="28"/>
  <c r="CO599" i="28"/>
  <c r="DM599" i="28"/>
  <c r="FI599" i="28" s="1"/>
  <c r="CT595" i="28"/>
  <c r="ED595" i="28"/>
  <c r="FZ595" i="28" s="1"/>
  <c r="DR595" i="28"/>
  <c r="DF595" i="28"/>
  <c r="FB595" i="28" s="1"/>
  <c r="CO592" i="28"/>
  <c r="DY592" i="28"/>
  <c r="FU592" i="28" s="1"/>
  <c r="DA592" i="28"/>
  <c r="EW592" i="28" s="1"/>
  <c r="DM592" i="28"/>
  <c r="FI592" i="28" s="1"/>
  <c r="EJ591" i="28"/>
  <c r="DS588" i="28"/>
  <c r="FO588" i="28" s="1"/>
  <c r="EE588" i="28"/>
  <c r="GA588" i="28" s="1"/>
  <c r="EO586" i="28"/>
  <c r="CG586" i="28"/>
  <c r="DT580" i="28"/>
  <c r="FP580" i="28" s="1"/>
  <c r="CW575" i="28"/>
  <c r="CG573" i="28"/>
  <c r="EO573" i="28"/>
  <c r="EC571" i="28"/>
  <c r="FY571" i="28" s="1"/>
  <c r="DQ571" i="28"/>
  <c r="FM571" i="28" s="1"/>
  <c r="CS571" i="28"/>
  <c r="DQ567" i="28"/>
  <c r="FM567" i="28" s="1"/>
  <c r="DE567" i="28"/>
  <c r="FA567" i="28" s="1"/>
  <c r="EC567" i="28"/>
  <c r="FY567" i="28" s="1"/>
  <c r="CO560" i="28"/>
  <c r="DA560" i="28"/>
  <c r="EW560" i="28" s="1"/>
  <c r="DY560" i="28"/>
  <c r="FU560" i="28" s="1"/>
  <c r="DM560" i="28"/>
  <c r="FI560" i="28" s="1"/>
  <c r="DA543" i="28"/>
  <c r="EW543" i="28" s="1"/>
  <c r="CO543" i="28"/>
  <c r="DM543" i="28"/>
  <c r="FI543" i="28" s="1"/>
  <c r="DY543" i="28"/>
  <c r="FU543" i="28" s="1"/>
  <c r="DQ530" i="28"/>
  <c r="FM530" i="28" s="1"/>
  <c r="EC530" i="28"/>
  <c r="FY530" i="28" s="1"/>
  <c r="CS530" i="28"/>
  <c r="DE530" i="28"/>
  <c r="FA530" i="28" s="1"/>
  <c r="EP517" i="28"/>
  <c r="CH517" i="28"/>
  <c r="BP484" i="28"/>
  <c r="CB484" i="28" s="1"/>
  <c r="EJ484" i="28"/>
  <c r="ES481" i="28"/>
  <c r="CK481" i="28"/>
  <c r="D39" i="23"/>
  <c r="BW633" i="28"/>
  <c r="CI633" i="28" s="1"/>
  <c r="BX632" i="28"/>
  <c r="CJ632" i="28" s="1"/>
  <c r="ER632" i="28"/>
  <c r="EH630" i="28"/>
  <c r="BQ627" i="28"/>
  <c r="BX620" i="28"/>
  <c r="CC619" i="28"/>
  <c r="DZ613" i="28"/>
  <c r="DM613" i="28"/>
  <c r="FI613" i="28" s="1"/>
  <c r="DA613" i="28"/>
  <c r="EW613" i="28" s="1"/>
  <c r="CO613" i="28"/>
  <c r="DY613" i="28"/>
  <c r="FU613" i="28" s="1"/>
  <c r="CK612" i="28"/>
  <c r="ES612" i="28"/>
  <c r="BW611" i="28"/>
  <c r="CI611" i="28" s="1"/>
  <c r="BW610" i="28"/>
  <c r="CI610" i="28" s="1"/>
  <c r="DO600" i="28"/>
  <c r="EJ599" i="28"/>
  <c r="FT599" i="28" s="1"/>
  <c r="BU595" i="28"/>
  <c r="DE588" i="28"/>
  <c r="FA588" i="28" s="1"/>
  <c r="EC588" i="28"/>
  <c r="FY588" i="28" s="1"/>
  <c r="CK587" i="28"/>
  <c r="ES587" i="28"/>
  <c r="EB586" i="28"/>
  <c r="FX586" i="28" s="1"/>
  <c r="DP586" i="28"/>
  <c r="FL586" i="28" s="1"/>
  <c r="DD586" i="28"/>
  <c r="EZ586" i="28" s="1"/>
  <c r="ED583" i="28"/>
  <c r="FZ583" i="28" s="1"/>
  <c r="DF583" i="28"/>
  <c r="FB583" i="28" s="1"/>
  <c r="CI581" i="28"/>
  <c r="DH580" i="28"/>
  <c r="FD580" i="28" s="1"/>
  <c r="EB577" i="28"/>
  <c r="FX577" i="28" s="1"/>
  <c r="CR577" i="28"/>
  <c r="DP577" i="28"/>
  <c r="FL577" i="28" s="1"/>
  <c r="EK569" i="28"/>
  <c r="CC569" i="28"/>
  <c r="DY558" i="28"/>
  <c r="FU558" i="28" s="1"/>
  <c r="DM558" i="28"/>
  <c r="FI558" i="28" s="1"/>
  <c r="CO558" i="28"/>
  <c r="BR557" i="28"/>
  <c r="CD557" i="28" s="1"/>
  <c r="EL557" i="28"/>
  <c r="CC554" i="28"/>
  <c r="EJ543" i="28"/>
  <c r="CB543" i="28"/>
  <c r="BX538" i="28"/>
  <c r="CJ538" i="28" s="1"/>
  <c r="ER538" i="28"/>
  <c r="BO511" i="28"/>
  <c r="CA511" i="28" s="1"/>
  <c r="CL543" i="28"/>
  <c r="CX543" i="28"/>
  <c r="ET543" i="28" s="1"/>
  <c r="DJ543" i="28"/>
  <c r="FF543" i="28" s="1"/>
  <c r="DV543" i="28"/>
  <c r="FR543" i="28" s="1"/>
  <c r="BN484" i="28"/>
  <c r="BZ484" i="28" s="1"/>
  <c r="EF633" i="28"/>
  <c r="GB633" i="28" s="1"/>
  <c r="DB628" i="28"/>
  <c r="EX628" i="28" s="1"/>
  <c r="BX628" i="28"/>
  <c r="CJ628" i="28" s="1"/>
  <c r="BO627" i="28"/>
  <c r="CA627" i="28" s="1"/>
  <c r="DQ626" i="28"/>
  <c r="FM626" i="28" s="1"/>
  <c r="EP620" i="28"/>
  <c r="DR613" i="28"/>
  <c r="CZ608" i="28"/>
  <c r="EV608" i="28" s="1"/>
  <c r="DX606" i="28"/>
  <c r="FT606" i="28" s="1"/>
  <c r="CZ606" i="28"/>
  <c r="EV606" i="28" s="1"/>
  <c r="DE602" i="28"/>
  <c r="DQ602" i="28"/>
  <c r="FM602" i="28" s="1"/>
  <c r="CS602" i="28"/>
  <c r="DX601" i="28"/>
  <c r="FT601" i="28" s="1"/>
  <c r="ES601" i="28"/>
  <c r="BN599" i="28"/>
  <c r="BZ599" i="28" s="1"/>
  <c r="EN597" i="28"/>
  <c r="CH596" i="28"/>
  <c r="CD596" i="28"/>
  <c r="EL596" i="28"/>
  <c r="EM595" i="28"/>
  <c r="BS595" i="28"/>
  <c r="CE595" i="28" s="1"/>
  <c r="DL594" i="28"/>
  <c r="FH594" i="28" s="1"/>
  <c r="CN594" i="28"/>
  <c r="DX594" i="28"/>
  <c r="FT594" i="28" s="1"/>
  <c r="DJ593" i="28"/>
  <c r="FF593" i="28" s="1"/>
  <c r="DT592" i="28"/>
  <c r="FP592" i="28" s="1"/>
  <c r="EF592" i="28"/>
  <c r="GB592" i="28" s="1"/>
  <c r="CV592" i="28"/>
  <c r="DH592" i="28"/>
  <c r="FD592" i="28" s="1"/>
  <c r="BQ590" i="28"/>
  <c r="CC590" i="28" s="1"/>
  <c r="EG588" i="28"/>
  <c r="DI588" i="28"/>
  <c r="FE588" i="28" s="1"/>
  <c r="BW585" i="28"/>
  <c r="CI585" i="28" s="1"/>
  <c r="DG584" i="28"/>
  <c r="FC584" i="28" s="1"/>
  <c r="CU584" i="28"/>
  <c r="EE584" i="28"/>
  <c r="GA584" i="28" s="1"/>
  <c r="DS584" i="28"/>
  <c r="FO584" i="28" s="1"/>
  <c r="DB573" i="28"/>
  <c r="EX573" i="28" s="1"/>
  <c r="DZ573" i="28"/>
  <c r="FV573" i="28" s="1"/>
  <c r="CP573" i="28"/>
  <c r="DY572" i="28"/>
  <c r="FU572" i="28" s="1"/>
  <c r="CO572" i="28"/>
  <c r="DA572" i="28"/>
  <c r="EW572" i="28" s="1"/>
  <c r="CM572" i="28"/>
  <c r="DK572" i="28"/>
  <c r="FG572" i="28" s="1"/>
  <c r="CY572" i="28"/>
  <c r="EU572" i="28" s="1"/>
  <c r="DW572" i="28"/>
  <c r="FS572" i="28" s="1"/>
  <c r="BX558" i="28"/>
  <c r="CJ558" i="28" s="1"/>
  <c r="CN555" i="28"/>
  <c r="CZ555" i="28"/>
  <c r="EV555" i="28" s="1"/>
  <c r="DL555" i="28"/>
  <c r="FH555" i="28" s="1"/>
  <c r="DJ530" i="28"/>
  <c r="FF530" i="28" s="1"/>
  <c r="DV530" i="28"/>
  <c r="FR530" i="28" s="1"/>
  <c r="CL530" i="28"/>
  <c r="CX530" i="28"/>
  <c r="ET530" i="28" s="1"/>
  <c r="CC602" i="28"/>
  <c r="EK602" i="28"/>
  <c r="DZ600" i="28"/>
  <c r="CP600" i="28"/>
  <c r="BP590" i="28"/>
  <c r="CB590" i="28" s="1"/>
  <c r="CO581" i="28"/>
  <c r="DY581" i="28"/>
  <c r="FU581" i="28" s="1"/>
  <c r="DA581" i="28"/>
  <c r="EW581" i="28" s="1"/>
  <c r="EK576" i="28"/>
  <c r="CC576" i="28"/>
  <c r="DX572" i="28"/>
  <c r="FT572" i="28" s="1"/>
  <c r="DL572" i="28"/>
  <c r="FH572" i="28" s="1"/>
  <c r="CN572" i="28"/>
  <c r="CZ572" i="28"/>
  <c r="EV572" i="28" s="1"/>
  <c r="EF569" i="28"/>
  <c r="GB569" i="28" s="1"/>
  <c r="CV569" i="28"/>
  <c r="DT569" i="28"/>
  <c r="FP569" i="28" s="1"/>
  <c r="DB568" i="28"/>
  <c r="EX568" i="28" s="1"/>
  <c r="DN568" i="28"/>
  <c r="FJ568" i="28" s="1"/>
  <c r="BP565" i="28"/>
  <c r="CB565" i="28" s="1"/>
  <c r="ES560" i="28"/>
  <c r="CK560" i="28"/>
  <c r="CC551" i="28"/>
  <c r="EK551" i="28"/>
  <c r="EP522" i="28"/>
  <c r="CH522" i="28"/>
  <c r="BY517" i="28"/>
  <c r="EM611" i="28"/>
  <c r="EJ610" i="28"/>
  <c r="CB610" i="28"/>
  <c r="DY609" i="28"/>
  <c r="FU609" i="28" s="1"/>
  <c r="DA609" i="28"/>
  <c r="EW609" i="28" s="1"/>
  <c r="CO609" i="28"/>
  <c r="BV607" i="28"/>
  <c r="CH607" i="28" s="1"/>
  <c r="BY606" i="28"/>
  <c r="CK606" i="28" s="1"/>
  <c r="ES606" i="28"/>
  <c r="CK604" i="28"/>
  <c r="ES604" i="28"/>
  <c r="CB604" i="28"/>
  <c r="EJ604" i="28"/>
  <c r="EV602" i="28"/>
  <c r="BQ600" i="28"/>
  <c r="CC600" i="28" s="1"/>
  <c r="EL598" i="28"/>
  <c r="EQ596" i="28"/>
  <c r="CI596" i="28"/>
  <c r="ER594" i="28"/>
  <c r="CS594" i="28"/>
  <c r="DE594" i="28"/>
  <c r="FA594" i="28" s="1"/>
  <c r="BQ593" i="28"/>
  <c r="CC593" i="28" s="1"/>
  <c r="DT590" i="28"/>
  <c r="FP590" i="28" s="1"/>
  <c r="ER584" i="28"/>
  <c r="BX583" i="28"/>
  <c r="CJ583" i="28" s="1"/>
  <c r="CM582" i="28"/>
  <c r="DW582" i="28"/>
  <c r="FS582" i="28" s="1"/>
  <c r="CY582" i="28"/>
  <c r="EU582" i="28" s="1"/>
  <c r="CA576" i="28"/>
  <c r="EI576" i="28"/>
  <c r="EJ575" i="28"/>
  <c r="CB575" i="28"/>
  <c r="DB574" i="28"/>
  <c r="EX574" i="28" s="1"/>
  <c r="CP574" i="28"/>
  <c r="DZ574" i="28"/>
  <c r="FV574" i="28" s="1"/>
  <c r="EA573" i="28"/>
  <c r="FW573" i="28" s="1"/>
  <c r="CQ573" i="28"/>
  <c r="DO573" i="28"/>
  <c r="FK573" i="28" s="1"/>
  <c r="EP558" i="28"/>
  <c r="CS551" i="28"/>
  <c r="EC551" i="28"/>
  <c r="FY551" i="28" s="1"/>
  <c r="DQ551" i="28"/>
  <c r="FM551" i="28" s="1"/>
  <c r="DT540" i="28"/>
  <c r="FP540" i="28" s="1"/>
  <c r="DH540" i="28"/>
  <c r="FD540" i="28" s="1"/>
  <c r="EF540" i="28"/>
  <c r="GB540" i="28" s="1"/>
  <c r="CV540" i="28"/>
  <c r="BT538" i="28"/>
  <c r="CF538" i="28" s="1"/>
  <c r="EE617" i="28"/>
  <c r="GA617" i="28" s="1"/>
  <c r="DS617" i="28"/>
  <c r="FO617" i="28" s="1"/>
  <c r="EJ617" i="28"/>
  <c r="CB617" i="28"/>
  <c r="BQ616" i="28"/>
  <c r="CC616" i="28" s="1"/>
  <c r="BR614" i="28"/>
  <c r="CD614" i="28" s="1"/>
  <c r="BO608" i="28"/>
  <c r="CA608" i="28" s="1"/>
  <c r="EI608" i="28"/>
  <c r="EO607" i="28"/>
  <c r="DP606" i="28"/>
  <c r="FL606" i="28" s="1"/>
  <c r="CV606" i="28"/>
  <c r="EF606" i="28"/>
  <c r="GB606" i="28" s="1"/>
  <c r="DS605" i="28"/>
  <c r="FO605" i="28" s="1"/>
  <c r="DW605" i="28"/>
  <c r="FS605" i="28" s="1"/>
  <c r="CM605" i="28"/>
  <c r="EB604" i="28"/>
  <c r="FX604" i="28" s="1"/>
  <c r="DV602" i="28"/>
  <c r="FR602" i="28" s="1"/>
  <c r="CX602" i="28"/>
  <c r="ET602" i="28" s="1"/>
  <c r="CL602" i="28"/>
  <c r="DJ602" i="28"/>
  <c r="EP601" i="28"/>
  <c r="DH587" i="28"/>
  <c r="FD587" i="28" s="1"/>
  <c r="CV587" i="28"/>
  <c r="EF587" i="28"/>
  <c r="GB587" i="28" s="1"/>
  <c r="ED579" i="28"/>
  <c r="FZ579" i="28" s="1"/>
  <c r="DF579" i="28"/>
  <c r="FB579" i="28" s="1"/>
  <c r="DR579" i="28"/>
  <c r="FN579" i="28" s="1"/>
  <c r="DO578" i="28"/>
  <c r="FK578" i="28" s="1"/>
  <c r="DC578" i="28"/>
  <c r="EY578" i="28" s="1"/>
  <c r="CQ578" i="28"/>
  <c r="EA578" i="28"/>
  <c r="FW578" i="28" s="1"/>
  <c r="CZ577" i="28"/>
  <c r="EV577" i="28" s="1"/>
  <c r="DL577" i="28"/>
  <c r="FH577" i="28" s="1"/>
  <c r="CN577" i="28"/>
  <c r="DX577" i="28"/>
  <c r="FT577" i="28" s="1"/>
  <c r="BZ576" i="28"/>
  <c r="EH576" i="28"/>
  <c r="CC574" i="28"/>
  <c r="DM573" i="28"/>
  <c r="FI573" i="28" s="1"/>
  <c r="DY573" i="28"/>
  <c r="FU573" i="28" s="1"/>
  <c r="CO573" i="28"/>
  <c r="DA573" i="28"/>
  <c r="EW573" i="28" s="1"/>
  <c r="ED572" i="28"/>
  <c r="FZ572" i="28" s="1"/>
  <c r="DR572" i="28"/>
  <c r="FN572" i="28" s="1"/>
  <c r="CT572" i="28"/>
  <c r="DK563" i="28"/>
  <c r="FG563" i="28" s="1"/>
  <c r="CY563" i="28"/>
  <c r="EU563" i="28" s="1"/>
  <c r="EG556" i="28"/>
  <c r="GC556" i="28" s="1"/>
  <c r="DI556" i="28"/>
  <c r="FE556" i="28" s="1"/>
  <c r="DU556" i="28"/>
  <c r="FQ556" i="28" s="1"/>
  <c r="CW556" i="28"/>
  <c r="EG550" i="28"/>
  <c r="GC550" i="28" s="1"/>
  <c r="DI550" i="28"/>
  <c r="FE550" i="28" s="1"/>
  <c r="CW550" i="28"/>
  <c r="DU550" i="28"/>
  <c r="FQ550" i="28" s="1"/>
  <c r="DT630" i="28"/>
  <c r="CS622" i="28"/>
  <c r="DQ619" i="28"/>
  <c r="FM619" i="28" s="1"/>
  <c r="CS619" i="28"/>
  <c r="DE619" i="28"/>
  <c r="FA619" i="28" s="1"/>
  <c r="BV617" i="28"/>
  <c r="CH617" i="28" s="1"/>
  <c r="EQ611" i="28"/>
  <c r="BQ611" i="28"/>
  <c r="EA609" i="28"/>
  <c r="FW609" i="28" s="1"/>
  <c r="BN608" i="28"/>
  <c r="BZ608" i="28" s="1"/>
  <c r="EH608" i="28"/>
  <c r="BT607" i="28"/>
  <c r="CF607" i="28" s="1"/>
  <c r="DL606" i="28"/>
  <c r="BW606" i="28"/>
  <c r="CI606" i="28" s="1"/>
  <c r="DX602" i="28"/>
  <c r="FT602" i="28" s="1"/>
  <c r="DB600" i="28"/>
  <c r="EX600" i="28" s="1"/>
  <c r="EC596" i="28"/>
  <c r="FY596" i="28" s="1"/>
  <c r="DE596" i="28"/>
  <c r="FA596" i="28" s="1"/>
  <c r="DQ596" i="28"/>
  <c r="FM596" i="28" s="1"/>
  <c r="BO595" i="28"/>
  <c r="CA595" i="28" s="1"/>
  <c r="BO593" i="28"/>
  <c r="CA593" i="28" s="1"/>
  <c r="EI593" i="28"/>
  <c r="DP590" i="28"/>
  <c r="FL590" i="28" s="1"/>
  <c r="EO589" i="28"/>
  <c r="ER587" i="28"/>
  <c r="EQ587" i="28"/>
  <c r="EQ584" i="28"/>
  <c r="BX582" i="28"/>
  <c r="CJ582" i="28" s="1"/>
  <c r="CR579" i="28"/>
  <c r="DD579" i="28"/>
  <c r="EZ579" i="28" s="1"/>
  <c r="DA578" i="28"/>
  <c r="EW578" i="28" s="1"/>
  <c r="CO578" i="28"/>
  <c r="DM578" i="28"/>
  <c r="FI578" i="28" s="1"/>
  <c r="DY578" i="28"/>
  <c r="FU578" i="28" s="1"/>
  <c r="CI575" i="28"/>
  <c r="EQ575" i="28"/>
  <c r="BZ575" i="28"/>
  <c r="EH575" i="28"/>
  <c r="CB573" i="28"/>
  <c r="DD569" i="28"/>
  <c r="EZ569" i="28" s="1"/>
  <c r="DP569" i="28"/>
  <c r="FL569" i="28" s="1"/>
  <c r="EB569" i="28"/>
  <c r="FX569" i="28" s="1"/>
  <c r="CR569" i="28"/>
  <c r="BY563" i="28"/>
  <c r="CK563" i="28" s="1"/>
  <c r="EH559" i="28"/>
  <c r="BZ559" i="28"/>
  <c r="BQ545" i="28"/>
  <c r="CC545" i="28" s="1"/>
  <c r="EL538" i="28"/>
  <c r="BR538" i="28"/>
  <c r="CD538" i="28" s="1"/>
  <c r="EJ580" i="28"/>
  <c r="CB580" i="28"/>
  <c r="CP579" i="28"/>
  <c r="DZ579" i="28"/>
  <c r="FV579" i="28" s="1"/>
  <c r="DB579" i="28"/>
  <c r="EX579" i="28" s="1"/>
  <c r="DN579" i="28"/>
  <c r="FJ579" i="28" s="1"/>
  <c r="EF576" i="28"/>
  <c r="GB576" i="28" s="1"/>
  <c r="CV576" i="28"/>
  <c r="DH576" i="28"/>
  <c r="FD576" i="28" s="1"/>
  <c r="DT576" i="28"/>
  <c r="FP576" i="28" s="1"/>
  <c r="CH575" i="28"/>
  <c r="EP575" i="28"/>
  <c r="BZ572" i="28"/>
  <c r="EH572" i="28"/>
  <c r="DG554" i="28"/>
  <c r="FC554" i="28" s="1"/>
  <c r="EE554" i="28"/>
  <c r="GA554" i="28" s="1"/>
  <c r="CU554" i="28"/>
  <c r="BW550" i="28"/>
  <c r="CI550" i="28" s="1"/>
  <c r="EM547" i="28"/>
  <c r="BS547" i="28"/>
  <c r="CE547" i="28" s="1"/>
  <c r="EJ622" i="28"/>
  <c r="EV622" i="28" s="1"/>
  <c r="DZ619" i="28"/>
  <c r="FV619" i="28" s="1"/>
  <c r="DN619" i="28"/>
  <c r="FJ619" i="28" s="1"/>
  <c r="BN616" i="28"/>
  <c r="BZ616" i="28" s="1"/>
  <c r="CV609" i="28"/>
  <c r="EF609" i="28"/>
  <c r="GB609" i="28" s="1"/>
  <c r="DT609" i="28"/>
  <c r="FP609" i="28" s="1"/>
  <c r="CR603" i="28"/>
  <c r="DD603" i="28"/>
  <c r="EZ603" i="28" s="1"/>
  <c r="BW602" i="28"/>
  <c r="CI602" i="28" s="1"/>
  <c r="DQ599" i="28"/>
  <c r="FM599" i="28" s="1"/>
  <c r="CS599" i="28"/>
  <c r="DA597" i="28"/>
  <c r="EW597" i="28" s="1"/>
  <c r="DA595" i="28"/>
  <c r="EW595" i="28" s="1"/>
  <c r="DH594" i="28"/>
  <c r="FD594" i="28" s="1"/>
  <c r="EF594" i="28"/>
  <c r="GB594" i="28" s="1"/>
  <c r="CV594" i="28"/>
  <c r="EA586" i="28"/>
  <c r="DO586" i="28"/>
  <c r="FK586" i="28" s="1"/>
  <c r="DC586" i="28"/>
  <c r="EY586" i="28" s="1"/>
  <c r="BT584" i="28"/>
  <c r="CF584" i="28" s="1"/>
  <c r="EB583" i="28"/>
  <c r="FX583" i="28" s="1"/>
  <c r="DD583" i="28"/>
  <c r="EZ583" i="28" s="1"/>
  <c r="CF580" i="28"/>
  <c r="BY577" i="28"/>
  <c r="CK577" i="28" s="1"/>
  <c r="CU576" i="28"/>
  <c r="DG576" i="28"/>
  <c r="FC576" i="28" s="1"/>
  <c r="EE576" i="28"/>
  <c r="GA576" i="28" s="1"/>
  <c r="DW571" i="28"/>
  <c r="FS571" i="28" s="1"/>
  <c r="CY571" i="28"/>
  <c r="EU571" i="28" s="1"/>
  <c r="DH568" i="28"/>
  <c r="FD568" i="28" s="1"/>
  <c r="EF568" i="28"/>
  <c r="GB568" i="28" s="1"/>
  <c r="DT568" i="28"/>
  <c r="FP568" i="28" s="1"/>
  <c r="CV568" i="28"/>
  <c r="CB556" i="28"/>
  <c r="EJ556" i="28"/>
  <c r="CW548" i="28"/>
  <c r="DI548" i="28"/>
  <c r="FE548" i="28" s="1"/>
  <c r="EG548" i="28"/>
  <c r="GC548" i="28" s="1"/>
  <c r="DZ547" i="28"/>
  <c r="FV547" i="28" s="1"/>
  <c r="CP547" i="28"/>
  <c r="DB547" i="28"/>
  <c r="EX547" i="28" s="1"/>
  <c r="DN547" i="28"/>
  <c r="FJ547" i="28" s="1"/>
  <c r="DX546" i="28"/>
  <c r="FT546" i="28" s="1"/>
  <c r="CN546" i="28"/>
  <c r="DL546" i="28"/>
  <c r="FH546" i="28" s="1"/>
  <c r="CZ546" i="28"/>
  <c r="EV546" i="28" s="1"/>
  <c r="BT536" i="28"/>
  <c r="CF536" i="28" s="1"/>
  <c r="DV534" i="28"/>
  <c r="FR534" i="28" s="1"/>
  <c r="CL534" i="28"/>
  <c r="DJ534" i="28"/>
  <c r="FF534" i="28" s="1"/>
  <c r="CX534" i="28"/>
  <c r="ET534" i="28" s="1"/>
  <c r="EM625" i="28"/>
  <c r="ES623" i="28"/>
  <c r="BO620" i="28"/>
  <c r="CA620" i="28" s="1"/>
  <c r="BN611" i="28"/>
  <c r="BZ611" i="28" s="1"/>
  <c r="BR601" i="28"/>
  <c r="CD601" i="28" s="1"/>
  <c r="DB598" i="28"/>
  <c r="EX598" i="28" s="1"/>
  <c r="DN598" i="28"/>
  <c r="FJ598" i="28" s="1"/>
  <c r="DZ598" i="28"/>
  <c r="EL589" i="28"/>
  <c r="DB588" i="28"/>
  <c r="EX588" i="28" s="1"/>
  <c r="DN588" i="28"/>
  <c r="FJ588" i="28" s="1"/>
  <c r="CP588" i="28"/>
  <c r="BT587" i="28"/>
  <c r="EM586" i="28"/>
  <c r="BS584" i="28"/>
  <c r="CE584" i="28" s="1"/>
  <c r="EN583" i="28"/>
  <c r="BU582" i="28"/>
  <c r="CG582" i="28" s="1"/>
  <c r="DS573" i="28"/>
  <c r="FO573" i="28" s="1"/>
  <c r="EL567" i="28"/>
  <c r="BR567" i="28"/>
  <c r="CD567" i="28" s="1"/>
  <c r="BV563" i="28"/>
  <c r="CH563" i="28" s="1"/>
  <c r="ES556" i="28"/>
  <c r="CB551" i="28"/>
  <c r="EJ551" i="28"/>
  <c r="CW546" i="28"/>
  <c r="EG546" i="28"/>
  <c r="GC546" i="28" s="1"/>
  <c r="DU546" i="28"/>
  <c r="FQ546" i="28" s="1"/>
  <c r="DI546" i="28"/>
  <c r="FE546" i="28" s="1"/>
  <c r="EL544" i="28"/>
  <c r="CD544" i="28"/>
  <c r="BV541" i="28"/>
  <c r="CH541" i="28" s="1"/>
  <c r="BQ533" i="28"/>
  <c r="CC533" i="28" s="1"/>
  <c r="CT520" i="28"/>
  <c r="ED520" i="28"/>
  <c r="FZ520" i="28" s="1"/>
  <c r="DF520" i="28"/>
  <c r="FB520" i="28" s="1"/>
  <c r="DR520" i="28"/>
  <c r="FN520" i="28" s="1"/>
  <c r="DC599" i="28"/>
  <c r="EY599" i="28" s="1"/>
  <c r="EA599" i="28"/>
  <c r="CQ599" i="28"/>
  <c r="ES598" i="28"/>
  <c r="GC598" i="28" s="1"/>
  <c r="CM596" i="28"/>
  <c r="CY596" i="28"/>
  <c r="EU596" i="28" s="1"/>
  <c r="DW596" i="28"/>
  <c r="FS596" i="28" s="1"/>
  <c r="BV592" i="28"/>
  <c r="CH592" i="28" s="1"/>
  <c r="BS587" i="28"/>
  <c r="CE587" i="28" s="1"/>
  <c r="BR584" i="28"/>
  <c r="CD584" i="28" s="1"/>
  <c r="CR582" i="28"/>
  <c r="DP582" i="28"/>
  <c r="FL582" i="28" s="1"/>
  <c r="EB582" i="28"/>
  <c r="FX582" i="28" s="1"/>
  <c r="BY571" i="28"/>
  <c r="CK571" i="28" s="1"/>
  <c r="DG569" i="28"/>
  <c r="FC569" i="28" s="1"/>
  <c r="DS569" i="28"/>
  <c r="FO569" i="28" s="1"/>
  <c r="EE569" i="28"/>
  <c r="GA569" i="28" s="1"/>
  <c r="CU569" i="28"/>
  <c r="BV568" i="28"/>
  <c r="CH568" i="28" s="1"/>
  <c r="EP568" i="28"/>
  <c r="CG563" i="28"/>
  <c r="EO563" i="28"/>
  <c r="BX556" i="28"/>
  <c r="CJ556" i="28" s="1"/>
  <c r="EQ546" i="28"/>
  <c r="CI546" i="28"/>
  <c r="DK539" i="28"/>
  <c r="FG539" i="28" s="1"/>
  <c r="CM539" i="28"/>
  <c r="DW539" i="28"/>
  <c r="FS539" i="28" s="1"/>
  <c r="CH537" i="28"/>
  <c r="EP537" i="28"/>
  <c r="EM529" i="28"/>
  <c r="CE529" i="28"/>
  <c r="BR527" i="28"/>
  <c r="CD527" i="28" s="1"/>
  <c r="EL527" i="28"/>
  <c r="DB497" i="28"/>
  <c r="EX497" i="28" s="1"/>
  <c r="CP497" i="28"/>
  <c r="DZ497" i="28"/>
  <c r="FV497" i="28" s="1"/>
  <c r="DN497" i="28"/>
  <c r="FJ497" i="28" s="1"/>
  <c r="DT633" i="28"/>
  <c r="FP633" i="28" s="1"/>
  <c r="DM625" i="28"/>
  <c r="FI625" i="28" s="1"/>
  <c r="DA625" i="28"/>
  <c r="EW625" i="28" s="1"/>
  <c r="EC622" i="28"/>
  <c r="FY622" i="28" s="1"/>
  <c r="BN617" i="28"/>
  <c r="BZ617" i="28" s="1"/>
  <c r="CM611" i="28"/>
  <c r="DL602" i="28"/>
  <c r="FH602" i="28" s="1"/>
  <c r="EC594" i="28"/>
  <c r="FY594" i="28" s="1"/>
  <c r="BP589" i="28"/>
  <c r="BP588" i="28"/>
  <c r="EH587" i="28"/>
  <c r="BR587" i="28"/>
  <c r="CD587" i="28" s="1"/>
  <c r="EL587" i="28"/>
  <c r="DK579" i="28"/>
  <c r="FG579" i="28" s="1"/>
  <c r="CY579" i="28"/>
  <c r="EU579" i="28" s="1"/>
  <c r="DW579" i="28"/>
  <c r="FS579" i="28" s="1"/>
  <c r="BV577" i="28"/>
  <c r="CH577" i="28" s="1"/>
  <c r="EP572" i="28"/>
  <c r="DB570" i="28"/>
  <c r="EX570" i="28" s="1"/>
  <c r="DZ570" i="28"/>
  <c r="FV570" i="28" s="1"/>
  <c r="CP570" i="28"/>
  <c r="BP567" i="28"/>
  <c r="CB567" i="28" s="1"/>
  <c r="CF560" i="28"/>
  <c r="BY559" i="28"/>
  <c r="CK559" i="28" s="1"/>
  <c r="CE554" i="28"/>
  <c r="EM554" i="28"/>
  <c r="BT541" i="28"/>
  <c r="CF541" i="28" s="1"/>
  <c r="DQ537" i="28"/>
  <c r="FM537" i="28" s="1"/>
  <c r="DE537" i="28"/>
  <c r="FA537" i="28" s="1"/>
  <c r="CS537" i="28"/>
  <c r="EC537" i="28"/>
  <c r="FY537" i="28" s="1"/>
  <c r="DF524" i="28"/>
  <c r="FB524" i="28" s="1"/>
  <c r="ED524" i="28"/>
  <c r="FZ524" i="28" s="1"/>
  <c r="DR524" i="28"/>
  <c r="FN524" i="28" s="1"/>
  <c r="CT524" i="28"/>
  <c r="CK498" i="28"/>
  <c r="ES498" i="28"/>
  <c r="DS631" i="28"/>
  <c r="FO631" i="28" s="1"/>
  <c r="BY626" i="28"/>
  <c r="CK626" i="28" s="1"/>
  <c r="DM609" i="28"/>
  <c r="FI609" i="28" s="1"/>
  <c r="EB605" i="28"/>
  <c r="FX605" i="28" s="1"/>
  <c r="DD605" i="28"/>
  <c r="EZ605" i="28" s="1"/>
  <c r="CR605" i="28"/>
  <c r="DP605" i="28"/>
  <c r="FL605" i="28" s="1"/>
  <c r="BY603" i="28"/>
  <c r="CK603" i="28" s="1"/>
  <c r="DI602" i="28"/>
  <c r="BS602" i="28"/>
  <c r="CE602" i="28" s="1"/>
  <c r="CZ601" i="28"/>
  <c r="EV601" i="28" s="1"/>
  <c r="EO600" i="28"/>
  <c r="CG600" i="28"/>
  <c r="BW598" i="28"/>
  <c r="EP597" i="28"/>
  <c r="CH597" i="28"/>
  <c r="BX596" i="28"/>
  <c r="CJ596" i="28" s="1"/>
  <c r="CL593" i="28"/>
  <c r="CK591" i="28"/>
  <c r="ES591" i="28"/>
  <c r="DZ588" i="28"/>
  <c r="FV588" i="28" s="1"/>
  <c r="BO586" i="28"/>
  <c r="CA586" i="28" s="1"/>
  <c r="BP583" i="28"/>
  <c r="CB583" i="28" s="1"/>
  <c r="EH582" i="28"/>
  <c r="DF580" i="28"/>
  <c r="FB580" i="28" s="1"/>
  <c r="CT580" i="28"/>
  <c r="ED580" i="28"/>
  <c r="FZ580" i="28" s="1"/>
  <c r="DR580" i="28"/>
  <c r="FN580" i="28" s="1"/>
  <c r="BV578" i="28"/>
  <c r="CH578" i="28" s="1"/>
  <c r="EQ576" i="28"/>
  <c r="ES575" i="28"/>
  <c r="BW571" i="28"/>
  <c r="CI571" i="28" s="1"/>
  <c r="CY570" i="28"/>
  <c r="EU570" i="28" s="1"/>
  <c r="DW570" i="28"/>
  <c r="FS570" i="28" s="1"/>
  <c r="CM570" i="28"/>
  <c r="EO569" i="28"/>
  <c r="BU569" i="28"/>
  <c r="CG569" i="28" s="1"/>
  <c r="EI567" i="28"/>
  <c r="BO567" i="28"/>
  <c r="CA567" i="28" s="1"/>
  <c r="DR565" i="28"/>
  <c r="FN565" i="28" s="1"/>
  <c r="ED565" i="28"/>
  <c r="FZ565" i="28" s="1"/>
  <c r="DF565" i="28"/>
  <c r="FB565" i="28" s="1"/>
  <c r="CT565" i="28"/>
  <c r="DC560" i="28"/>
  <c r="EY560" i="28" s="1"/>
  <c r="CQ560" i="28"/>
  <c r="DO560" i="28"/>
  <c r="FK560" i="28" s="1"/>
  <c r="ER551" i="28"/>
  <c r="BX551" i="28"/>
  <c r="CJ551" i="28" s="1"/>
  <c r="ES550" i="28"/>
  <c r="ES539" i="28"/>
  <c r="BY539" i="28"/>
  <c r="CK539" i="28" s="1"/>
  <c r="DY504" i="28"/>
  <c r="FU504" i="28" s="1"/>
  <c r="CO504" i="28"/>
  <c r="DM504" i="28"/>
  <c r="FI504" i="28" s="1"/>
  <c r="DA504" i="28"/>
  <c r="EW504" i="28" s="1"/>
  <c r="K11" i="11"/>
  <c r="K12" i="11" s="1"/>
  <c r="EO623" i="28"/>
  <c r="BU623" i="28"/>
  <c r="CG623" i="28" s="1"/>
  <c r="BX619" i="28"/>
  <c r="CJ619" i="28" s="1"/>
  <c r="ER619" i="28"/>
  <c r="DD615" i="28"/>
  <c r="EZ615" i="28" s="1"/>
  <c r="BY615" i="28"/>
  <c r="CK615" i="28" s="1"/>
  <c r="CI614" i="28"/>
  <c r="DB613" i="28"/>
  <c r="EX613" i="28" s="1"/>
  <c r="BT613" i="28"/>
  <c r="CF613" i="28" s="1"/>
  <c r="DK609" i="28"/>
  <c r="FG609" i="28" s="1"/>
  <c r="CE608" i="28"/>
  <c r="BS605" i="28"/>
  <c r="BW604" i="28"/>
  <c r="DP603" i="28"/>
  <c r="FL603" i="28" s="1"/>
  <c r="CV603" i="28"/>
  <c r="DH603" i="28"/>
  <c r="FD603" i="28" s="1"/>
  <c r="EF603" i="28"/>
  <c r="GB603" i="28" s="1"/>
  <c r="DT603" i="28"/>
  <c r="FP603" i="28" s="1"/>
  <c r="BR602" i="28"/>
  <c r="CD602" i="28" s="1"/>
  <c r="BN601" i="28"/>
  <c r="EF599" i="28"/>
  <c r="GB599" i="28" s="1"/>
  <c r="CS593" i="28"/>
  <c r="DE593" i="28"/>
  <c r="FA593" i="28" s="1"/>
  <c r="BS592" i="28"/>
  <c r="DG591" i="28"/>
  <c r="FC591" i="28" s="1"/>
  <c r="DS591" i="28"/>
  <c r="FO591" i="28" s="1"/>
  <c r="BP587" i="28"/>
  <c r="CB587" i="28" s="1"/>
  <c r="BZ586" i="28"/>
  <c r="EH586" i="28"/>
  <c r="BO583" i="28"/>
  <c r="CA583" i="28" s="1"/>
  <c r="EQ574" i="28"/>
  <c r="BT572" i="28"/>
  <c r="CF572" i="28" s="1"/>
  <c r="BV571" i="28"/>
  <c r="CH571" i="28" s="1"/>
  <c r="BS568" i="28"/>
  <c r="EC557" i="28"/>
  <c r="FY557" i="28" s="1"/>
  <c r="DE557" i="28"/>
  <c r="FA557" i="28" s="1"/>
  <c r="CS557" i="28"/>
  <c r="DQ557" i="28"/>
  <c r="FM557" i="28" s="1"/>
  <c r="EH543" i="28"/>
  <c r="DO532" i="28"/>
  <c r="CQ532" i="28"/>
  <c r="DC532" i="28"/>
  <c r="EY532" i="28" s="1"/>
  <c r="EA532" i="28"/>
  <c r="FW532" i="28" s="1"/>
  <c r="CH526" i="28"/>
  <c r="EP526" i="28"/>
  <c r="BP513" i="28"/>
  <c r="CB513" i="28" s="1"/>
  <c r="DQ633" i="28"/>
  <c r="FM633" i="28" s="1"/>
  <c r="BT629" i="28"/>
  <c r="CF629" i="28" s="1"/>
  <c r="EO626" i="28"/>
  <c r="BT624" i="28"/>
  <c r="CF624" i="28" s="1"/>
  <c r="DB619" i="28"/>
  <c r="EX619" i="28" s="1"/>
  <c r="EQ619" i="28"/>
  <c r="CS618" i="28"/>
  <c r="DQ618" i="28"/>
  <c r="FM618" i="28" s="1"/>
  <c r="CO610" i="28"/>
  <c r="DY610" i="28"/>
  <c r="FU610" i="28" s="1"/>
  <c r="DM610" i="28"/>
  <c r="FI610" i="28" s="1"/>
  <c r="CY605" i="28"/>
  <c r="EU605" i="28" s="1"/>
  <c r="DO603" i="28"/>
  <c r="FK603" i="28" s="1"/>
  <c r="DX596" i="28"/>
  <c r="FT596" i="28" s="1"/>
  <c r="CO595" i="28"/>
  <c r="DT594" i="28"/>
  <c r="FP594" i="28" s="1"/>
  <c r="EL594" i="28"/>
  <c r="BR594" i="28"/>
  <c r="CD594" i="28" s="1"/>
  <c r="CF591" i="28"/>
  <c r="EN591" i="28"/>
  <c r="DU588" i="28"/>
  <c r="FQ588" i="28" s="1"/>
  <c r="DT587" i="28"/>
  <c r="FP587" i="28" s="1"/>
  <c r="DV584" i="28"/>
  <c r="FR584" i="28" s="1"/>
  <c r="DR583" i="28"/>
  <c r="FN583" i="28" s="1"/>
  <c r="BN583" i="28"/>
  <c r="BZ583" i="28" s="1"/>
  <c r="BW579" i="28"/>
  <c r="CI579" i="28" s="1"/>
  <c r="BT578" i="28"/>
  <c r="CF578" i="28" s="1"/>
  <c r="BV573" i="28"/>
  <c r="DO557" i="28"/>
  <c r="FK557" i="28" s="1"/>
  <c r="CQ557" i="28"/>
  <c r="EA557" i="28"/>
  <c r="FW557" i="28" s="1"/>
  <c r="DX555" i="28"/>
  <c r="FT555" i="28" s="1"/>
  <c r="ES543" i="28"/>
  <c r="CK543" i="28"/>
  <c r="DM541" i="28"/>
  <c r="FI541" i="28" s="1"/>
  <c r="EQ539" i="28"/>
  <c r="CI539" i="28"/>
  <c r="DF538" i="28"/>
  <c r="CT538" i="28"/>
  <c r="ED538" i="28"/>
  <c r="FZ538" i="28" s="1"/>
  <c r="DR538" i="28"/>
  <c r="FN538" i="28" s="1"/>
  <c r="EC535" i="28"/>
  <c r="FY535" i="28" s="1"/>
  <c r="DQ535" i="28"/>
  <c r="FM535" i="28" s="1"/>
  <c r="CS535" i="28"/>
  <c r="DE535" i="28"/>
  <c r="FA535" i="28" s="1"/>
  <c r="BT534" i="28"/>
  <c r="CF534" i="28" s="1"/>
  <c r="ER511" i="28"/>
  <c r="CJ511" i="28"/>
  <c r="CI627" i="28"/>
  <c r="EQ627" i="28"/>
  <c r="DQ611" i="28"/>
  <c r="FM611" i="28" s="1"/>
  <c r="CS611" i="28"/>
  <c r="DE611" i="28"/>
  <c r="FA611" i="28" s="1"/>
  <c r="EQ607" i="28"/>
  <c r="CI607" i="28"/>
  <c r="EC599" i="28"/>
  <c r="FY599" i="28" s="1"/>
  <c r="CW597" i="28"/>
  <c r="EG597" i="28"/>
  <c r="GC597" i="28" s="1"/>
  <c r="DI597" i="28"/>
  <c r="FE597" i="28" s="1"/>
  <c r="DU597" i="28"/>
  <c r="FQ597" i="28" s="1"/>
  <c r="EM597" i="28"/>
  <c r="CE597" i="28"/>
  <c r="CE591" i="28"/>
  <c r="EM591" i="28"/>
  <c r="DP583" i="28"/>
  <c r="FL583" i="28" s="1"/>
  <c r="ER578" i="28"/>
  <c r="DL576" i="28"/>
  <c r="FH576" i="28" s="1"/>
  <c r="CZ576" i="28"/>
  <c r="EV576" i="28" s="1"/>
  <c r="DX576" i="28"/>
  <c r="FT576" i="28" s="1"/>
  <c r="EL569" i="28"/>
  <c r="BR569" i="28"/>
  <c r="CD569" i="28" s="1"/>
  <c r="BQ568" i="28"/>
  <c r="CC568" i="28" s="1"/>
  <c r="DV564" i="28"/>
  <c r="FR564" i="28" s="1"/>
  <c r="CL564" i="28"/>
  <c r="CX564" i="28"/>
  <c r="ET564" i="28" s="1"/>
  <c r="DJ564" i="28"/>
  <c r="FF564" i="28" s="1"/>
  <c r="CK561" i="28"/>
  <c r="ES561" i="28"/>
  <c r="CG552" i="28"/>
  <c r="EO552" i="28"/>
  <c r="CW542" i="28"/>
  <c r="DU542" i="28"/>
  <c r="FQ542" i="28" s="1"/>
  <c r="EG542" i="28"/>
  <c r="GC542" i="28" s="1"/>
  <c r="DI542" i="28"/>
  <c r="FE542" i="28" s="1"/>
  <c r="CC532" i="28"/>
  <c r="EK532" i="28"/>
  <c r="EM626" i="28"/>
  <c r="EC626" i="28"/>
  <c r="FY626" i="28" s="1"/>
  <c r="CS626" i="28"/>
  <c r="EQ617" i="28"/>
  <c r="BU617" i="28"/>
  <c r="CG617" i="28" s="1"/>
  <c r="EO617" i="28"/>
  <c r="DH609" i="28"/>
  <c r="FD609" i="28" s="1"/>
  <c r="ER606" i="28"/>
  <c r="EN604" i="28"/>
  <c r="BO602" i="28"/>
  <c r="CA602" i="28" s="1"/>
  <c r="EA600" i="28"/>
  <c r="FW600" i="28" s="1"/>
  <c r="DC600" i="28"/>
  <c r="EY600" i="28" s="1"/>
  <c r="EM598" i="28"/>
  <c r="FW598" i="28" s="1"/>
  <c r="CK593" i="28"/>
  <c r="ES593" i="28"/>
  <c r="CZ591" i="28"/>
  <c r="EV591" i="28" s="1"/>
  <c r="DL591" i="28"/>
  <c r="FH591" i="28" s="1"/>
  <c r="DX591" i="28"/>
  <c r="CE590" i="28"/>
  <c r="DJ582" i="28"/>
  <c r="FF582" i="28" s="1"/>
  <c r="DV582" i="28"/>
  <c r="FR582" i="28" s="1"/>
  <c r="CX582" i="28"/>
  <c r="ET582" i="28" s="1"/>
  <c r="BU579" i="28"/>
  <c r="CG579" i="28" s="1"/>
  <c r="EO579" i="28"/>
  <c r="BR578" i="28"/>
  <c r="BV570" i="28"/>
  <c r="CH570" i="28" s="1"/>
  <c r="ES569" i="28"/>
  <c r="CI567" i="28"/>
  <c r="EQ567" i="28"/>
  <c r="CP566" i="28"/>
  <c r="DN566" i="28"/>
  <c r="FJ566" i="28" s="1"/>
  <c r="DZ566" i="28"/>
  <c r="FV566" i="28" s="1"/>
  <c r="DT565" i="28"/>
  <c r="FP565" i="28" s="1"/>
  <c r="DH565" i="28"/>
  <c r="FD565" i="28" s="1"/>
  <c r="CV565" i="28"/>
  <c r="ED557" i="28"/>
  <c r="FZ557" i="28" s="1"/>
  <c r="DR557" i="28"/>
  <c r="FN557" i="28" s="1"/>
  <c r="CT557" i="28"/>
  <c r="DF557" i="28"/>
  <c r="FB557" i="28" s="1"/>
  <c r="DB553" i="28"/>
  <c r="EX553" i="28" s="1"/>
  <c r="CP553" i="28"/>
  <c r="DN553" i="28"/>
  <c r="FJ553" i="28" s="1"/>
  <c r="CB544" i="28"/>
  <c r="EJ544" i="28"/>
  <c r="DI529" i="28"/>
  <c r="FE529" i="28" s="1"/>
  <c r="CW529" i="28"/>
  <c r="DU529" i="28"/>
  <c r="FQ529" i="28" s="1"/>
  <c r="EG529" i="28"/>
  <c r="GC529" i="28" s="1"/>
  <c r="EK629" i="28"/>
  <c r="DQ622" i="28"/>
  <c r="FM622" i="28" s="1"/>
  <c r="BT617" i="28"/>
  <c r="CB616" i="28"/>
  <c r="EQ615" i="28"/>
  <c r="CC614" i="28"/>
  <c r="CT613" i="28"/>
  <c r="EJ613" i="28"/>
  <c r="BX612" i="28"/>
  <c r="CJ612" i="28" s="1"/>
  <c r="BN610" i="28"/>
  <c r="EI605" i="28"/>
  <c r="EN603" i="28"/>
  <c r="CW602" i="28"/>
  <c r="CN601" i="28"/>
  <c r="EM600" i="28"/>
  <c r="CN600" i="28"/>
  <c r="DX600" i="28"/>
  <c r="FT600" i="28" s="1"/>
  <c r="CZ600" i="28"/>
  <c r="EV600" i="28" s="1"/>
  <c r="DY599" i="28"/>
  <c r="FU599" i="28" s="1"/>
  <c r="DB599" i="28"/>
  <c r="EX599" i="28" s="1"/>
  <c r="CP599" i="28"/>
  <c r="DN599" i="28"/>
  <c r="FJ599" i="28" s="1"/>
  <c r="DW594" i="28"/>
  <c r="FS594" i="28" s="1"/>
  <c r="DK594" i="28"/>
  <c r="FG594" i="28" s="1"/>
  <c r="CY594" i="28"/>
  <c r="EU594" i="28" s="1"/>
  <c r="DG588" i="28"/>
  <c r="FC588" i="28" s="1"/>
  <c r="EG575" i="28"/>
  <c r="BS575" i="28"/>
  <c r="CE575" i="28" s="1"/>
  <c r="BS574" i="28"/>
  <c r="CE574" i="28" s="1"/>
  <c r="EO570" i="28"/>
  <c r="BU570" i="28"/>
  <c r="CG570" i="28" s="1"/>
  <c r="DZ568" i="28"/>
  <c r="FV568" i="28" s="1"/>
  <c r="BX564" i="28"/>
  <c r="CJ564" i="28" s="1"/>
  <c r="CX563" i="28"/>
  <c r="ET563" i="28" s="1"/>
  <c r="DJ563" i="28"/>
  <c r="FF563" i="28" s="1"/>
  <c r="EJ560" i="28"/>
  <c r="CB560" i="28"/>
  <c r="EF555" i="28"/>
  <c r="GB555" i="28" s="1"/>
  <c r="DT555" i="28"/>
  <c r="FP555" i="28" s="1"/>
  <c r="CV555" i="28"/>
  <c r="DH555" i="28"/>
  <c r="FD555" i="28" s="1"/>
  <c r="CO553" i="28"/>
  <c r="DM553" i="28"/>
  <c r="FI553" i="28" s="1"/>
  <c r="DA553" i="28"/>
  <c r="EW553" i="28" s="1"/>
  <c r="EM552" i="28"/>
  <c r="CE552" i="28"/>
  <c r="EN531" i="28"/>
  <c r="BT531" i="28"/>
  <c r="CF531" i="28" s="1"/>
  <c r="BX522" i="28"/>
  <c r="CJ522" i="28" s="1"/>
  <c r="ER630" i="28"/>
  <c r="CM624" i="28"/>
  <c r="DW624" i="28"/>
  <c r="FS624" i="28" s="1"/>
  <c r="BP623" i="28"/>
  <c r="CB623" i="28" s="1"/>
  <c r="ES621" i="28"/>
  <c r="EP621" i="28"/>
  <c r="CU617" i="28"/>
  <c r="EM603" i="28"/>
  <c r="EL600" i="28"/>
  <c r="CY600" i="28"/>
  <c r="EU600" i="28" s="1"/>
  <c r="DK600" i="28"/>
  <c r="FG600" i="28" s="1"/>
  <c r="DW600" i="28"/>
  <c r="CN599" i="28"/>
  <c r="CZ599" i="28"/>
  <c r="EV599" i="28" s="1"/>
  <c r="DL599" i="28"/>
  <c r="FH599" i="28" s="1"/>
  <c r="DL596" i="28"/>
  <c r="ED593" i="28"/>
  <c r="FZ593" i="28" s="1"/>
  <c r="CT593" i="28"/>
  <c r="DR593" i="28"/>
  <c r="FN593" i="28" s="1"/>
  <c r="EH592" i="28"/>
  <c r="DD590" i="28"/>
  <c r="EZ590" i="28" s="1"/>
  <c r="EB590" i="28"/>
  <c r="FX590" i="28" s="1"/>
  <c r="CH584" i="28"/>
  <c r="EP584" i="28"/>
  <c r="DK582" i="28"/>
  <c r="FG582" i="28" s="1"/>
  <c r="DO581" i="28"/>
  <c r="FK581" i="28" s="1"/>
  <c r="CQ581" i="28"/>
  <c r="DC581" i="28"/>
  <c r="EY581" i="28" s="1"/>
  <c r="EA581" i="28"/>
  <c r="FW581" i="28" s="1"/>
  <c r="BS579" i="28"/>
  <c r="CE579" i="28" s="1"/>
  <c r="CK576" i="28"/>
  <c r="ES576" i="28"/>
  <c r="DK571" i="28"/>
  <c r="FG571" i="28" s="1"/>
  <c r="EQ569" i="28"/>
  <c r="DT566" i="28"/>
  <c r="FP566" i="28" s="1"/>
  <c r="DH566" i="28"/>
  <c r="FD566" i="28" s="1"/>
  <c r="EF566" i="28"/>
  <c r="GB566" i="28" s="1"/>
  <c r="CV566" i="28"/>
  <c r="EN562" i="28"/>
  <c r="CR558" i="28"/>
  <c r="DD558" i="28"/>
  <c r="EZ558" i="28" s="1"/>
  <c r="EB558" i="28"/>
  <c r="FX558" i="28" s="1"/>
  <c r="BX542" i="28"/>
  <c r="CJ542" i="28" s="1"/>
  <c r="EI540" i="28"/>
  <c r="CA540" i="28"/>
  <c r="BP534" i="28"/>
  <c r="CB534" i="28" s="1"/>
  <c r="ER605" i="28"/>
  <c r="DK596" i="28"/>
  <c r="FG596" i="28" s="1"/>
  <c r="CR588" i="28"/>
  <c r="EB588" i="28"/>
  <c r="FX588" i="28" s="1"/>
  <c r="DD588" i="28"/>
  <c r="EZ588" i="28" s="1"/>
  <c r="DP588" i="28"/>
  <c r="FL588" i="28" s="1"/>
  <c r="DS576" i="28"/>
  <c r="FO576" i="28" s="1"/>
  <c r="BZ569" i="28"/>
  <c r="EH569" i="28"/>
  <c r="CU566" i="28"/>
  <c r="EE566" i="28"/>
  <c r="GA566" i="28" s="1"/>
  <c r="BV564" i="28"/>
  <c r="CH564" i="28" s="1"/>
  <c r="EP564" i="28"/>
  <c r="DB561" i="28"/>
  <c r="EX561" i="28" s="1"/>
  <c r="DN561" i="28"/>
  <c r="FJ561" i="28" s="1"/>
  <c r="DZ561" i="28"/>
  <c r="FV561" i="28" s="1"/>
  <c r="CP561" i="28"/>
  <c r="EC555" i="28"/>
  <c r="FY555" i="28" s="1"/>
  <c r="CS555" i="28"/>
  <c r="DQ555" i="28"/>
  <c r="FM555" i="28" s="1"/>
  <c r="DE555" i="28"/>
  <c r="FA555" i="28" s="1"/>
  <c r="CZ506" i="28"/>
  <c r="DL506" i="28"/>
  <c r="FH506" i="28" s="1"/>
  <c r="CN506" i="28"/>
  <c r="DX506" i="28"/>
  <c r="FT506" i="28" s="1"/>
  <c r="BU631" i="28"/>
  <c r="CG631" i="28" s="1"/>
  <c r="BN629" i="28"/>
  <c r="BZ629" i="28" s="1"/>
  <c r="BX618" i="28"/>
  <c r="CJ618" i="28" s="1"/>
  <c r="EN615" i="28"/>
  <c r="BU614" i="28"/>
  <c r="CG614" i="28" s="1"/>
  <c r="EL613" i="28"/>
  <c r="CP613" i="28"/>
  <c r="BU609" i="28"/>
  <c r="CG609" i="28" s="1"/>
  <c r="EO609" i="28"/>
  <c r="DO599" i="28"/>
  <c r="FK599" i="28" s="1"/>
  <c r="DC598" i="28"/>
  <c r="EY598" i="28" s="1"/>
  <c r="EJ596" i="28"/>
  <c r="DB590" i="28"/>
  <c r="EX590" i="28" s="1"/>
  <c r="DZ590" i="28"/>
  <c r="FV590" i="28" s="1"/>
  <c r="CW588" i="28"/>
  <c r="CQ588" i="28"/>
  <c r="DC588" i="28"/>
  <c r="EY588" i="28" s="1"/>
  <c r="DO588" i="28"/>
  <c r="FK588" i="28" s="1"/>
  <c r="EA588" i="28"/>
  <c r="CR583" i="28"/>
  <c r="EP582" i="28"/>
  <c r="CH582" i="28"/>
  <c r="DM581" i="28"/>
  <c r="FI581" i="28" s="1"/>
  <c r="BS580" i="28"/>
  <c r="CE580" i="28" s="1"/>
  <c r="CL578" i="28"/>
  <c r="CX578" i="28"/>
  <c r="ET578" i="28" s="1"/>
  <c r="DV578" i="28"/>
  <c r="FR578" i="28" s="1"/>
  <c r="EE574" i="28"/>
  <c r="GA574" i="28" s="1"/>
  <c r="DC566" i="28"/>
  <c r="EY566" i="28" s="1"/>
  <c r="CQ566" i="28"/>
  <c r="EA566" i="28"/>
  <c r="FW566" i="28" s="1"/>
  <c r="EK565" i="28"/>
  <c r="CC565" i="28"/>
  <c r="CI563" i="28"/>
  <c r="EQ563" i="28"/>
  <c r="CL556" i="28"/>
  <c r="DV556" i="28"/>
  <c r="FR556" i="28" s="1"/>
  <c r="CX556" i="28"/>
  <c r="ET556" i="28" s="1"/>
  <c r="DJ556" i="28"/>
  <c r="FF556" i="28" s="1"/>
  <c r="CE555" i="28"/>
  <c r="EM555" i="28"/>
  <c r="DI552" i="28"/>
  <c r="FE552" i="28" s="1"/>
  <c r="DU552" i="28"/>
  <c r="FQ552" i="28" s="1"/>
  <c r="EG552" i="28"/>
  <c r="GC552" i="28" s="1"/>
  <c r="CW552" i="28"/>
  <c r="DA550" i="28"/>
  <c r="EW550" i="28" s="1"/>
  <c r="BZ545" i="28"/>
  <c r="DG544" i="28"/>
  <c r="FC544" i="28" s="1"/>
  <c r="EE544" i="28"/>
  <c r="GA544" i="28" s="1"/>
  <c r="CB538" i="28"/>
  <c r="EJ538" i="28"/>
  <c r="BS537" i="28"/>
  <c r="CE537" i="28" s="1"/>
  <c r="CG515" i="28"/>
  <c r="EO515" i="28"/>
  <c r="EA593" i="28"/>
  <c r="FW593" i="28" s="1"/>
  <c r="DO593" i="28"/>
  <c r="FK593" i="28" s="1"/>
  <c r="CQ593" i="28"/>
  <c r="DK590" i="28"/>
  <c r="FG590" i="28" s="1"/>
  <c r="CM590" i="28"/>
  <c r="DW590" i="28"/>
  <c r="FS590" i="28" s="1"/>
  <c r="EJ581" i="28"/>
  <c r="EL580" i="28"/>
  <c r="BR580" i="28"/>
  <c r="CD580" i="28" s="1"/>
  <c r="DF576" i="28"/>
  <c r="FB576" i="28" s="1"/>
  <c r="ED576" i="28"/>
  <c r="FZ576" i="28" s="1"/>
  <c r="BT564" i="28"/>
  <c r="BW560" i="28"/>
  <c r="CI560" i="28" s="1"/>
  <c r="EI559" i="28"/>
  <c r="BO559" i="28"/>
  <c r="CA559" i="28" s="1"/>
  <c r="EQ554" i="28"/>
  <c r="EH553" i="28"/>
  <c r="BZ553" i="28"/>
  <c r="BY549" i="28"/>
  <c r="CK549" i="28" s="1"/>
  <c r="BR508" i="28"/>
  <c r="CD508" i="28" s="1"/>
  <c r="BO502" i="28"/>
  <c r="CA502" i="28" s="1"/>
  <c r="EI502" i="28"/>
  <c r="BQ604" i="28"/>
  <c r="BR597" i="28"/>
  <c r="CD597" i="28" s="1"/>
  <c r="EL597" i="28"/>
  <c r="EH593" i="28"/>
  <c r="CC589" i="28"/>
  <c r="EK589" i="28"/>
  <c r="BO588" i="28"/>
  <c r="CA588" i="28" s="1"/>
  <c r="EI588" i="28"/>
  <c r="BU585" i="28"/>
  <c r="DW578" i="28"/>
  <c r="FS578" i="28" s="1"/>
  <c r="CM578" i="28"/>
  <c r="DK575" i="28"/>
  <c r="FG575" i="28" s="1"/>
  <c r="DW575" i="28"/>
  <c r="FS575" i="28" s="1"/>
  <c r="CY575" i="28"/>
  <c r="EU575" i="28" s="1"/>
  <c r="CM575" i="28"/>
  <c r="CY566" i="28"/>
  <c r="EU566" i="28" s="1"/>
  <c r="DK566" i="28"/>
  <c r="FG566" i="28" s="1"/>
  <c r="DA564" i="28"/>
  <c r="EW564" i="28" s="1"/>
  <c r="DM564" i="28"/>
  <c r="FI564" i="28" s="1"/>
  <c r="DN560" i="28"/>
  <c r="FJ560" i="28" s="1"/>
  <c r="DZ560" i="28"/>
  <c r="FV560" i="28" s="1"/>
  <c r="CP560" i="28"/>
  <c r="BU558" i="28"/>
  <c r="CG558" i="28" s="1"/>
  <c r="DA557" i="28"/>
  <c r="EW557" i="28" s="1"/>
  <c r="CO557" i="28"/>
  <c r="DY557" i="28"/>
  <c r="FU557" i="28" s="1"/>
  <c r="DM557" i="28"/>
  <c r="FI557" i="28" s="1"/>
  <c r="BS549" i="28"/>
  <c r="CV539" i="28"/>
  <c r="DT539" i="28"/>
  <c r="FP539" i="28" s="1"/>
  <c r="EF539" i="28"/>
  <c r="GB539" i="28" s="1"/>
  <c r="DH539" i="28"/>
  <c r="FD539" i="28" s="1"/>
  <c r="EH538" i="28"/>
  <c r="BZ538" i="28"/>
  <c r="CR533" i="28"/>
  <c r="DP533" i="28"/>
  <c r="FL533" i="28" s="1"/>
  <c r="BZ532" i="28"/>
  <c r="EH532" i="28"/>
  <c r="DJ531" i="28"/>
  <c r="FF531" i="28" s="1"/>
  <c r="DV531" i="28"/>
  <c r="FR531" i="28" s="1"/>
  <c r="BR526" i="28"/>
  <c r="CD526" i="28" s="1"/>
  <c r="BX504" i="28"/>
  <c r="CJ504" i="28" s="1"/>
  <c r="ER504" i="28"/>
  <c r="BQ630" i="28"/>
  <c r="BW601" i="28"/>
  <c r="BN598" i="28"/>
  <c r="BZ598" i="28" s="1"/>
  <c r="BS594" i="28"/>
  <c r="BS582" i="28"/>
  <c r="BZ579" i="28"/>
  <c r="EL573" i="28"/>
  <c r="DW568" i="28"/>
  <c r="FS568" i="28" s="1"/>
  <c r="DK568" i="28"/>
  <c r="FG568" i="28" s="1"/>
  <c r="CH567" i="28"/>
  <c r="BY566" i="28"/>
  <c r="CK566" i="28" s="1"/>
  <c r="BN565" i="28"/>
  <c r="DK562" i="28"/>
  <c r="FG562" i="28" s="1"/>
  <c r="CM562" i="28"/>
  <c r="CY562" i="28"/>
  <c r="EU562" i="28" s="1"/>
  <c r="DW562" i="28"/>
  <c r="FS562" i="28" s="1"/>
  <c r="DR561" i="28"/>
  <c r="FN561" i="28" s="1"/>
  <c r="BQ561" i="28"/>
  <c r="BT551" i="28"/>
  <c r="CF551" i="28" s="1"/>
  <c r="BU548" i="28"/>
  <c r="CG548" i="28" s="1"/>
  <c r="EO548" i="28"/>
  <c r="BY532" i="28"/>
  <c r="CK532" i="28" s="1"/>
  <c r="BR528" i="28"/>
  <c r="CD528" i="28" s="1"/>
  <c r="CO526" i="28"/>
  <c r="DY526" i="28"/>
  <c r="FU526" i="28" s="1"/>
  <c r="DA526" i="28"/>
  <c r="EW526" i="28" s="1"/>
  <c r="DM526" i="28"/>
  <c r="FI526" i="28" s="1"/>
  <c r="CQ522" i="28"/>
  <c r="DC522" i="28"/>
  <c r="EY522" i="28" s="1"/>
  <c r="DO522" i="28"/>
  <c r="FK522" i="28" s="1"/>
  <c r="DA485" i="28"/>
  <c r="EW485" i="28" s="1"/>
  <c r="DY485" i="28"/>
  <c r="FU485" i="28" s="1"/>
  <c r="CO485" i="28"/>
  <c r="DM485" i="28"/>
  <c r="FI485" i="28" s="1"/>
  <c r="BS585" i="28"/>
  <c r="CE585" i="28" s="1"/>
  <c r="BO574" i="28"/>
  <c r="CA574" i="28" s="1"/>
  <c r="BO569" i="28"/>
  <c r="CA569" i="28" s="1"/>
  <c r="EI569" i="28"/>
  <c r="BN568" i="28"/>
  <c r="BZ568" i="28" s="1"/>
  <c r="EF562" i="28"/>
  <c r="GB562" i="28" s="1"/>
  <c r="CV562" i="28"/>
  <c r="CJ553" i="28"/>
  <c r="ER553" i="28"/>
  <c r="BS550" i="28"/>
  <c r="CE550" i="28" s="1"/>
  <c r="EI544" i="28"/>
  <c r="CA544" i="28"/>
  <c r="EM540" i="28"/>
  <c r="CE540" i="28"/>
  <c r="ER532" i="28"/>
  <c r="BX532" i="28"/>
  <c r="CJ532" i="28" s="1"/>
  <c r="ER527" i="28"/>
  <c r="CJ527" i="28"/>
  <c r="EG524" i="28"/>
  <c r="GC524" i="28" s="1"/>
  <c r="CW524" i="28"/>
  <c r="DI524" i="28"/>
  <c r="FE524" i="28" s="1"/>
  <c r="DU524" i="28"/>
  <c r="FQ524" i="28" s="1"/>
  <c r="BX598" i="28"/>
  <c r="CJ598" i="28" s="1"/>
  <c r="EI594" i="28"/>
  <c r="BO580" i="28"/>
  <c r="CA580" i="28" s="1"/>
  <c r="CP571" i="28"/>
  <c r="DB571" i="28"/>
  <c r="EX571" i="28" s="1"/>
  <c r="DZ571" i="28"/>
  <c r="FV571" i="28" s="1"/>
  <c r="DA570" i="28"/>
  <c r="EW570" i="28" s="1"/>
  <c r="DY570" i="28"/>
  <c r="FU570" i="28" s="1"/>
  <c r="EQ566" i="28"/>
  <c r="BP563" i="28"/>
  <c r="CB563" i="28" s="1"/>
  <c r="BV562" i="28"/>
  <c r="CH562" i="28" s="1"/>
  <c r="CC556" i="28"/>
  <c r="EK556" i="28"/>
  <c r="EC550" i="28"/>
  <c r="FY550" i="28" s="1"/>
  <c r="CD545" i="28"/>
  <c r="EL545" i="28"/>
  <c r="DF544" i="28"/>
  <c r="FB544" i="28" s="1"/>
  <c r="CT544" i="28"/>
  <c r="DR544" i="28"/>
  <c r="FN544" i="28" s="1"/>
  <c r="ED544" i="28"/>
  <c r="FZ544" i="28" s="1"/>
  <c r="BP528" i="28"/>
  <c r="CB528" i="28" s="1"/>
  <c r="DY519" i="28"/>
  <c r="FU519" i="28" s="1"/>
  <c r="DM519" i="28"/>
  <c r="FI519" i="28" s="1"/>
  <c r="CO519" i="28"/>
  <c r="BO613" i="28"/>
  <c r="EL607" i="28"/>
  <c r="BT601" i="28"/>
  <c r="EE599" i="28"/>
  <c r="GA599" i="28" s="1"/>
  <c r="DG599" i="28"/>
  <c r="FC599" i="28" s="1"/>
  <c r="DS599" i="28"/>
  <c r="FO599" i="28" s="1"/>
  <c r="BV591" i="28"/>
  <c r="CH591" i="28" s="1"/>
  <c r="DW566" i="28"/>
  <c r="FS566" i="28" s="1"/>
  <c r="CS560" i="28"/>
  <c r="CV559" i="28"/>
  <c r="EK550" i="28"/>
  <c r="DZ548" i="28"/>
  <c r="FV548" i="28" s="1"/>
  <c r="CP548" i="28"/>
  <c r="DB548" i="28"/>
  <c r="EX548" i="28" s="1"/>
  <c r="CX547" i="28"/>
  <c r="ET547" i="28" s="1"/>
  <c r="CL547" i="28"/>
  <c r="DJ547" i="28"/>
  <c r="FF547" i="28" s="1"/>
  <c r="DV547" i="28"/>
  <c r="FR547" i="28" s="1"/>
  <c r="BQ542" i="28"/>
  <c r="CC542" i="28" s="1"/>
  <c r="DG540" i="28"/>
  <c r="FC540" i="28" s="1"/>
  <c r="CU540" i="28"/>
  <c r="BV531" i="28"/>
  <c r="CH531" i="28" s="1"/>
  <c r="DP527" i="28"/>
  <c r="FL527" i="28" s="1"/>
  <c r="CR527" i="28"/>
  <c r="EB527" i="28"/>
  <c r="FX527" i="28" s="1"/>
  <c r="DD527" i="28"/>
  <c r="EZ527" i="28" s="1"/>
  <c r="BV521" i="28"/>
  <c r="CH521" i="28" s="1"/>
  <c r="BV506" i="28"/>
  <c r="CH506" i="28" s="1"/>
  <c r="BY584" i="28"/>
  <c r="CK584" i="28" s="1"/>
  <c r="EI582" i="28"/>
  <c r="BY578" i="28"/>
  <c r="CK578" i="28" s="1"/>
  <c r="CI568" i="28"/>
  <c r="EQ568" i="28"/>
  <c r="EA562" i="28"/>
  <c r="FW562" i="28" s="1"/>
  <c r="CQ562" i="28"/>
  <c r="DO562" i="28"/>
  <c r="FK562" i="28" s="1"/>
  <c r="BW557" i="28"/>
  <c r="CI557" i="28" s="1"/>
  <c r="BT537" i="28"/>
  <c r="CF537" i="28" s="1"/>
  <c r="CS534" i="28"/>
  <c r="EC534" i="28"/>
  <c r="FY534" i="28" s="1"/>
  <c r="DE534" i="28"/>
  <c r="FA534" i="28" s="1"/>
  <c r="DQ534" i="28"/>
  <c r="FM534" i="28" s="1"/>
  <c r="CX519" i="28"/>
  <c r="ET519" i="28" s="1"/>
  <c r="DJ519" i="28"/>
  <c r="FF519" i="28" s="1"/>
  <c r="CL519" i="28"/>
  <c r="DV519" i="28"/>
  <c r="FR519" i="28" s="1"/>
  <c r="DA516" i="28"/>
  <c r="EW516" i="28" s="1"/>
  <c r="DY516" i="28"/>
  <c r="FU516" i="28" s="1"/>
  <c r="DM516" i="28"/>
  <c r="FI516" i="28" s="1"/>
  <c r="CO516" i="28"/>
  <c r="DA512" i="28"/>
  <c r="EW512" i="28" s="1"/>
  <c r="DY512" i="28"/>
  <c r="FU512" i="28" s="1"/>
  <c r="CO512" i="28"/>
  <c r="BW472" i="28"/>
  <c r="CI472" i="28" s="1"/>
  <c r="BN585" i="28"/>
  <c r="BZ585" i="28" s="1"/>
  <c r="EP580" i="28"/>
  <c r="DO576" i="28"/>
  <c r="FK576" i="28" s="1"/>
  <c r="CQ576" i="28"/>
  <c r="DC576" i="28"/>
  <c r="EY576" i="28" s="1"/>
  <c r="DB575" i="28"/>
  <c r="EX575" i="28" s="1"/>
  <c r="DN575" i="28"/>
  <c r="FJ575" i="28" s="1"/>
  <c r="CZ562" i="28"/>
  <c r="EV562" i="28" s="1"/>
  <c r="CN562" i="28"/>
  <c r="DX562" i="28"/>
  <c r="FT562" i="28" s="1"/>
  <c r="CG554" i="28"/>
  <c r="EA553" i="28"/>
  <c r="FW553" i="28" s="1"/>
  <c r="CQ553" i="28"/>
  <c r="DO553" i="28"/>
  <c r="FK553" i="28" s="1"/>
  <c r="CI547" i="28"/>
  <c r="EQ547" i="28"/>
  <c r="DS545" i="28"/>
  <c r="FO545" i="28" s="1"/>
  <c r="DG545" i="28"/>
  <c r="FC545" i="28" s="1"/>
  <c r="CU545" i="28"/>
  <c r="BZ544" i="28"/>
  <c r="EH544" i="28"/>
  <c r="CX533" i="28"/>
  <c r="ET533" i="28" s="1"/>
  <c r="CL533" i="28"/>
  <c r="EK530" i="28"/>
  <c r="BQ530" i="28"/>
  <c r="CC530" i="28" s="1"/>
  <c r="BS521" i="28"/>
  <c r="CE521" i="28" s="1"/>
  <c r="BX512" i="28"/>
  <c r="CJ512" i="28" s="1"/>
  <c r="BT620" i="28"/>
  <c r="BW618" i="28"/>
  <c r="EN606" i="28"/>
  <c r="DH593" i="28"/>
  <c r="FD593" i="28" s="1"/>
  <c r="DT593" i="28"/>
  <c r="FP593" i="28" s="1"/>
  <c r="BV590" i="28"/>
  <c r="CH590" i="28" s="1"/>
  <c r="EL585" i="28"/>
  <c r="BO581" i="28"/>
  <c r="CA581" i="28" s="1"/>
  <c r="EI581" i="28"/>
  <c r="DK578" i="28"/>
  <c r="FG578" i="28" s="1"/>
  <c r="BX577" i="28"/>
  <c r="CJ577" i="28" s="1"/>
  <c r="ER577" i="28"/>
  <c r="EN574" i="28"/>
  <c r="CF574" i="28"/>
  <c r="DY564" i="28"/>
  <c r="FU564" i="28" s="1"/>
  <c r="CT561" i="28"/>
  <c r="CE559" i="28"/>
  <c r="CB554" i="28"/>
  <c r="CD546" i="28"/>
  <c r="EB545" i="28"/>
  <c r="FX545" i="28" s="1"/>
  <c r="DP545" i="28"/>
  <c r="FL545" i="28" s="1"/>
  <c r="CR545" i="28"/>
  <c r="DD545" i="28"/>
  <c r="EZ545" i="28" s="1"/>
  <c r="BP537" i="28"/>
  <c r="CB537" i="28" s="1"/>
  <c r="EC525" i="28"/>
  <c r="FY525" i="28" s="1"/>
  <c r="EK516" i="28"/>
  <c r="DT508" i="28"/>
  <c r="FP508" i="28" s="1"/>
  <c r="DH508" i="28"/>
  <c r="FD508" i="28" s="1"/>
  <c r="EF508" i="28"/>
  <c r="GB508" i="28" s="1"/>
  <c r="CV508" i="28"/>
  <c r="CV503" i="28"/>
  <c r="EF503" i="28"/>
  <c r="GB503" i="28" s="1"/>
  <c r="DH503" i="28"/>
  <c r="FD503" i="28" s="1"/>
  <c r="DT503" i="28"/>
  <c r="FP503" i="28" s="1"/>
  <c r="BR487" i="28"/>
  <c r="CD487" i="28" s="1"/>
  <c r="EL487" i="28"/>
  <c r="EI589" i="28"/>
  <c r="EM581" i="28"/>
  <c r="DZ575" i="28"/>
  <c r="FV575" i="28" s="1"/>
  <c r="CX574" i="28"/>
  <c r="ET574" i="28" s="1"/>
  <c r="CL574" i="28"/>
  <c r="EB570" i="28"/>
  <c r="FX570" i="28" s="1"/>
  <c r="DP570" i="28"/>
  <c r="FL570" i="28" s="1"/>
  <c r="CR570" i="28"/>
  <c r="EJ569" i="28"/>
  <c r="CR565" i="28"/>
  <c r="DP565" i="28"/>
  <c r="FL565" i="28" s="1"/>
  <c r="EM564" i="28"/>
  <c r="CH546" i="28"/>
  <c r="EP546" i="28"/>
  <c r="CV541" i="28"/>
  <c r="DH541" i="28"/>
  <c r="FD541" i="28" s="1"/>
  <c r="EF541" i="28"/>
  <c r="GB541" i="28" s="1"/>
  <c r="CH508" i="28"/>
  <c r="EP508" i="28"/>
  <c r="BO498" i="28"/>
  <c r="CA498" i="28" s="1"/>
  <c r="EI498" i="28"/>
  <c r="BN589" i="28"/>
  <c r="DQ581" i="28"/>
  <c r="FM581" i="28" s="1"/>
  <c r="CS581" i="28"/>
  <c r="BQ579" i="28"/>
  <c r="CC579" i="28" s="1"/>
  <c r="BP578" i="28"/>
  <c r="CB578" i="28" s="1"/>
  <c r="EA570" i="28"/>
  <c r="FW570" i="28" s="1"/>
  <c r="DO570" i="28"/>
  <c r="FK570" i="28" s="1"/>
  <c r="CQ565" i="28"/>
  <c r="DC565" i="28"/>
  <c r="EY565" i="28" s="1"/>
  <c r="EA565" i="28"/>
  <c r="FW565" i="28" s="1"/>
  <c r="BR564" i="28"/>
  <c r="CD564" i="28" s="1"/>
  <c r="EH557" i="28"/>
  <c r="BZ557" i="28"/>
  <c r="EC546" i="28"/>
  <c r="FY546" i="28" s="1"/>
  <c r="CS546" i="28"/>
  <c r="DE546" i="28"/>
  <c r="FA546" i="28" s="1"/>
  <c r="EM535" i="28"/>
  <c r="CE535" i="28"/>
  <c r="BR524" i="28"/>
  <c r="CD524" i="28" s="1"/>
  <c r="DM511" i="28"/>
  <c r="FI511" i="28" s="1"/>
  <c r="DA511" i="28"/>
  <c r="EW511" i="28" s="1"/>
  <c r="DY511" i="28"/>
  <c r="FU511" i="28" s="1"/>
  <c r="CO511" i="28"/>
  <c r="BQ623" i="28"/>
  <c r="BQ618" i="28"/>
  <c r="ER603" i="28"/>
  <c r="EG589" i="28"/>
  <c r="GC589" i="28" s="1"/>
  <c r="DI589" i="28"/>
  <c r="FE589" i="28" s="1"/>
  <c r="BY583" i="28"/>
  <c r="BN580" i="28"/>
  <c r="BZ580" i="28" s="1"/>
  <c r="CV579" i="28"/>
  <c r="BP579" i="28"/>
  <c r="CB579" i="28" s="1"/>
  <c r="EP576" i="28"/>
  <c r="DQ575" i="28"/>
  <c r="FM575" i="28" s="1"/>
  <c r="DV574" i="28"/>
  <c r="FR574" i="28" s="1"/>
  <c r="DT572" i="28"/>
  <c r="FP572" i="28" s="1"/>
  <c r="CV572" i="28"/>
  <c r="DH572" i="28"/>
  <c r="FD572" i="28" s="1"/>
  <c r="CL571" i="28"/>
  <c r="DV571" i="28"/>
  <c r="FR571" i="28" s="1"/>
  <c r="CH569" i="28"/>
  <c r="EP569" i="28"/>
  <c r="CB561" i="28"/>
  <c r="DW561" i="28"/>
  <c r="FS561" i="28" s="1"/>
  <c r="DK561" i="28"/>
  <c r="FG561" i="28" s="1"/>
  <c r="BW555" i="28"/>
  <c r="BX554" i="28"/>
  <c r="CJ554" i="28" s="1"/>
  <c r="EM548" i="28"/>
  <c r="CE548" i="28"/>
  <c r="EP545" i="28"/>
  <c r="BV540" i="28"/>
  <c r="CH540" i="28" s="1"/>
  <c r="EI523" i="28"/>
  <c r="CA523" i="28"/>
  <c r="DS518" i="28"/>
  <c r="FO518" i="28" s="1"/>
  <c r="CU518" i="28"/>
  <c r="DG518" i="28"/>
  <c r="FC518" i="28" s="1"/>
  <c r="EE518" i="28"/>
  <c r="GA518" i="28" s="1"/>
  <c r="ER489" i="28"/>
  <c r="BX489" i="28"/>
  <c r="CJ489" i="28" s="1"/>
  <c r="EG595" i="28"/>
  <c r="GC595" i="28" s="1"/>
  <c r="DI595" i="28"/>
  <c r="FE595" i="28" s="1"/>
  <c r="DT574" i="28"/>
  <c r="FP574" i="28" s="1"/>
  <c r="DW565" i="28"/>
  <c r="FS565" i="28" s="1"/>
  <c r="CY565" i="28"/>
  <c r="EU565" i="28" s="1"/>
  <c r="BO564" i="28"/>
  <c r="CA564" i="28" s="1"/>
  <c r="DH561" i="28"/>
  <c r="FD561" i="28" s="1"/>
  <c r="CV561" i="28"/>
  <c r="CC552" i="28"/>
  <c r="EK552" i="28"/>
  <c r="CS550" i="28"/>
  <c r="DQ550" i="28"/>
  <c r="FM550" i="28" s="1"/>
  <c r="DL549" i="28"/>
  <c r="FH549" i="28" s="1"/>
  <c r="CZ549" i="28"/>
  <c r="EV549" i="28" s="1"/>
  <c r="DX549" i="28"/>
  <c r="FT549" i="28" s="1"/>
  <c r="DU547" i="28"/>
  <c r="FQ547" i="28" s="1"/>
  <c r="CW547" i="28"/>
  <c r="EG547" i="28"/>
  <c r="GC547" i="28" s="1"/>
  <c r="DC536" i="28"/>
  <c r="EA536" i="28"/>
  <c r="FW536" i="28" s="1"/>
  <c r="CQ536" i="28"/>
  <c r="DO536" i="28"/>
  <c r="FK536" i="28" s="1"/>
  <c r="DH535" i="28"/>
  <c r="FD535" i="28" s="1"/>
  <c r="EF535" i="28"/>
  <c r="GB535" i="28" s="1"/>
  <c r="DT535" i="28"/>
  <c r="FP535" i="28" s="1"/>
  <c r="CQ523" i="28"/>
  <c r="DC523" i="28"/>
  <c r="EY523" i="28" s="1"/>
  <c r="DO523" i="28"/>
  <c r="DB476" i="28"/>
  <c r="EX476" i="28" s="1"/>
  <c r="DN476" i="28"/>
  <c r="FJ476" i="28" s="1"/>
  <c r="DZ476" i="28"/>
  <c r="FV476" i="28" s="1"/>
  <c r="CP476" i="28"/>
  <c r="BT596" i="28"/>
  <c r="CF596" i="28" s="1"/>
  <c r="CM592" i="28"/>
  <c r="BW590" i="28"/>
  <c r="ES588" i="28"/>
  <c r="BW586" i="28"/>
  <c r="EE580" i="28"/>
  <c r="GA580" i="28" s="1"/>
  <c r="CU580" i="28"/>
  <c r="CQ572" i="28"/>
  <c r="EA572" i="28"/>
  <c r="FW572" i="28" s="1"/>
  <c r="DC572" i="28"/>
  <c r="EY572" i="28" s="1"/>
  <c r="DL569" i="28"/>
  <c r="FH569" i="28" s="1"/>
  <c r="CN569" i="28"/>
  <c r="CZ569" i="28"/>
  <c r="EV569" i="28" s="1"/>
  <c r="DU568" i="28"/>
  <c r="FQ568" i="28" s="1"/>
  <c r="DC562" i="28"/>
  <c r="EY562" i="28" s="1"/>
  <c r="CA558" i="28"/>
  <c r="EI558" i="28"/>
  <c r="CK551" i="28"/>
  <c r="ES551" i="28"/>
  <c r="CZ550" i="28"/>
  <c r="EV550" i="28" s="1"/>
  <c r="DL550" i="28"/>
  <c r="FH550" i="28" s="1"/>
  <c r="CN550" i="28"/>
  <c r="DW541" i="28"/>
  <c r="FS541" i="28" s="1"/>
  <c r="CY541" i="28"/>
  <c r="EU541" i="28" s="1"/>
  <c r="DK541" i="28"/>
  <c r="FG541" i="28" s="1"/>
  <c r="CM541" i="28"/>
  <c r="DA539" i="28"/>
  <c r="EW539" i="28" s="1"/>
  <c r="DM539" i="28"/>
  <c r="FI539" i="28" s="1"/>
  <c r="EO528" i="28"/>
  <c r="CG528" i="28"/>
  <c r="ED525" i="28"/>
  <c r="FZ525" i="28" s="1"/>
  <c r="DR525" i="28"/>
  <c r="FN525" i="28" s="1"/>
  <c r="CT525" i="28"/>
  <c r="DF525" i="28"/>
  <c r="FB525" i="28" s="1"/>
  <c r="EH602" i="28"/>
  <c r="DQ601" i="28"/>
  <c r="FM601" i="28" s="1"/>
  <c r="BY600" i="28"/>
  <c r="EK599" i="28"/>
  <c r="BW593" i="28"/>
  <c r="DO589" i="28"/>
  <c r="FK589" i="28" s="1"/>
  <c r="CQ589" i="28"/>
  <c r="EC587" i="28"/>
  <c r="FY587" i="28" s="1"/>
  <c r="BU583" i="28"/>
  <c r="CG583" i="28" s="1"/>
  <c r="EC581" i="28"/>
  <c r="FY581" i="28" s="1"/>
  <c r="ES581" i="28"/>
  <c r="CK581" i="28"/>
  <c r="BR576" i="28"/>
  <c r="DH575" i="28"/>
  <c r="FD575" i="28" s="1"/>
  <c r="EF575" i="28"/>
  <c r="GB575" i="28" s="1"/>
  <c r="DT575" i="28"/>
  <c r="FP575" i="28" s="1"/>
  <c r="DL574" i="28"/>
  <c r="FH574" i="28" s="1"/>
  <c r="CN574" i="28"/>
  <c r="DX574" i="28"/>
  <c r="FT574" i="28" s="1"/>
  <c r="DX569" i="28"/>
  <c r="FT569" i="28" s="1"/>
  <c r="EB565" i="28"/>
  <c r="FX565" i="28" s="1"/>
  <c r="BR563" i="28"/>
  <c r="CD563" i="28" s="1"/>
  <c r="EJ562" i="28"/>
  <c r="EO561" i="28"/>
  <c r="CG561" i="28"/>
  <c r="ER555" i="28"/>
  <c r="BW553" i="28"/>
  <c r="CI553" i="28" s="1"/>
  <c r="CA552" i="28"/>
  <c r="EI552" i="28"/>
  <c r="BZ551" i="28"/>
  <c r="DQ547" i="28"/>
  <c r="FM547" i="28" s="1"/>
  <c r="CS547" i="28"/>
  <c r="EC547" i="28"/>
  <c r="FY547" i="28" s="1"/>
  <c r="CF542" i="28"/>
  <c r="BV535" i="28"/>
  <c r="EK596" i="28"/>
  <c r="EK594" i="28"/>
  <c r="CC594" i="28"/>
  <c r="ES592" i="28"/>
  <c r="CK592" i="28"/>
  <c r="BX591" i="28"/>
  <c r="CJ591" i="28" s="1"/>
  <c r="EN590" i="28"/>
  <c r="BV588" i="28"/>
  <c r="CH588" i="28" s="1"/>
  <c r="CC582" i="28"/>
  <c r="EK582" i="28"/>
  <c r="EJ576" i="28"/>
  <c r="BY572" i="28"/>
  <c r="EE564" i="28"/>
  <c r="GA564" i="28" s="1"/>
  <c r="DG564" i="28"/>
  <c r="FC564" i="28" s="1"/>
  <c r="EH563" i="28"/>
  <c r="CV557" i="28"/>
  <c r="EF557" i="28"/>
  <c r="GB557" i="28" s="1"/>
  <c r="BO556" i="28"/>
  <c r="CA556" i="28" s="1"/>
  <c r="EN552" i="28"/>
  <c r="CF552" i="28"/>
  <c r="EG530" i="28"/>
  <c r="GC530" i="28" s="1"/>
  <c r="DI530" i="28"/>
  <c r="FE530" i="28" s="1"/>
  <c r="CW530" i="28"/>
  <c r="EH522" i="28"/>
  <c r="BN522" i="28"/>
  <c r="BZ522" i="28" s="1"/>
  <c r="EO503" i="28"/>
  <c r="BU503" i="28"/>
  <c r="CG503" i="28" s="1"/>
  <c r="CP479" i="28"/>
  <c r="DB479" i="28"/>
  <c r="EX479" i="28" s="1"/>
  <c r="DZ479" i="28"/>
  <c r="FV479" i="28" s="1"/>
  <c r="DN479" i="28"/>
  <c r="FJ479" i="28" s="1"/>
  <c r="DO472" i="28"/>
  <c r="FK472" i="28" s="1"/>
  <c r="CQ472" i="28"/>
  <c r="DC472" i="28"/>
  <c r="EY472" i="28" s="1"/>
  <c r="EA472" i="28"/>
  <c r="FW472" i="28" s="1"/>
  <c r="BY609" i="28"/>
  <c r="EQ597" i="28"/>
  <c r="EI596" i="28"/>
  <c r="BY594" i="28"/>
  <c r="DW592" i="28"/>
  <c r="FS592" i="28" s="1"/>
  <c r="BU591" i="28"/>
  <c r="CG591" i="28" s="1"/>
  <c r="EG582" i="28"/>
  <c r="GC582" i="28" s="1"/>
  <c r="DI582" i="28"/>
  <c r="FE582" i="28" s="1"/>
  <c r="EI578" i="28"/>
  <c r="CI578" i="28"/>
  <c r="ER576" i="28"/>
  <c r="DH574" i="28"/>
  <c r="FD574" i="28" s="1"/>
  <c r="BW572" i="28"/>
  <c r="DJ571" i="28"/>
  <c r="FF571" i="28" s="1"/>
  <c r="BQ567" i="28"/>
  <c r="CC567" i="28" s="1"/>
  <c r="EN565" i="28"/>
  <c r="CO564" i="28"/>
  <c r="EF561" i="28"/>
  <c r="GB561" i="28" s="1"/>
  <c r="BW561" i="28"/>
  <c r="CI561" i="28" s="1"/>
  <c r="EL559" i="28"/>
  <c r="BR559" i="28"/>
  <c r="CD559" i="28" s="1"/>
  <c r="BN558" i="28"/>
  <c r="BZ558" i="28" s="1"/>
  <c r="BO555" i="28"/>
  <c r="CA555" i="28" s="1"/>
  <c r="EI555" i="28"/>
  <c r="BT548" i="28"/>
  <c r="CF548" i="28" s="1"/>
  <c r="BT546" i="28"/>
  <c r="EO541" i="28"/>
  <c r="BU541" i="28"/>
  <c r="CG541" i="28" s="1"/>
  <c r="EE540" i="28"/>
  <c r="GA540" i="28" s="1"/>
  <c r="DJ537" i="28"/>
  <c r="FF537" i="28" s="1"/>
  <c r="DV537" i="28"/>
  <c r="FR537" i="28" s="1"/>
  <c r="CL537" i="28"/>
  <c r="DW532" i="28"/>
  <c r="FS532" i="28" s="1"/>
  <c r="CY532" i="28"/>
  <c r="EU532" i="28" s="1"/>
  <c r="CM532" i="28"/>
  <c r="DK532" i="28"/>
  <c r="FG532" i="28" s="1"/>
  <c r="BS530" i="28"/>
  <c r="CE530" i="28" s="1"/>
  <c r="EA522" i="28"/>
  <c r="FW522" i="28" s="1"/>
  <c r="DA519" i="28"/>
  <c r="EW519" i="28" s="1"/>
  <c r="DK516" i="28"/>
  <c r="FG516" i="28" s="1"/>
  <c r="CM516" i="28"/>
  <c r="DW516" i="28"/>
  <c r="FS516" i="28" s="1"/>
  <c r="CY516" i="28"/>
  <c r="EU516" i="28" s="1"/>
  <c r="EE509" i="28"/>
  <c r="GA509" i="28" s="1"/>
  <c r="DG509" i="28"/>
  <c r="FC509" i="28" s="1"/>
  <c r="DS509" i="28"/>
  <c r="FO509" i="28" s="1"/>
  <c r="CU509" i="28"/>
  <c r="BQ586" i="28"/>
  <c r="BT573" i="28"/>
  <c r="BU566" i="28"/>
  <c r="CG566" i="28" s="1"/>
  <c r="EO566" i="28"/>
  <c r="CK565" i="28"/>
  <c r="BX563" i="28"/>
  <c r="CJ563" i="28" s="1"/>
  <c r="CN559" i="28"/>
  <c r="DL559" i="28"/>
  <c r="FH559" i="28" s="1"/>
  <c r="DX559" i="28"/>
  <c r="FT559" i="28" s="1"/>
  <c r="EN558" i="28"/>
  <c r="CB557" i="28"/>
  <c r="BU556" i="28"/>
  <c r="CG556" i="28" s="1"/>
  <c r="DD547" i="28"/>
  <c r="EZ547" i="28" s="1"/>
  <c r="BQ547" i="28"/>
  <c r="CC547" i="28" s="1"/>
  <c r="EL540" i="28"/>
  <c r="CB539" i="28"/>
  <c r="EQ537" i="28"/>
  <c r="BW532" i="28"/>
  <c r="CI532" i="28" s="1"/>
  <c r="DT531" i="28"/>
  <c r="FP531" i="28" s="1"/>
  <c r="CV531" i="28"/>
  <c r="CR528" i="28"/>
  <c r="DD528" i="28"/>
  <c r="EZ528" i="28" s="1"/>
  <c r="CQ527" i="28"/>
  <c r="DC527" i="28"/>
  <c r="EY527" i="28" s="1"/>
  <c r="DO527" i="28"/>
  <c r="EA527" i="28"/>
  <c r="FW527" i="28" s="1"/>
  <c r="CR526" i="28"/>
  <c r="DD526" i="28"/>
  <c r="EZ526" i="28" s="1"/>
  <c r="DP526" i="28"/>
  <c r="FL526" i="28" s="1"/>
  <c r="EB526" i="28"/>
  <c r="FX526" i="28" s="1"/>
  <c r="EE524" i="28"/>
  <c r="GA524" i="28" s="1"/>
  <c r="DS524" i="28"/>
  <c r="FO524" i="28" s="1"/>
  <c r="ES523" i="28"/>
  <c r="BY523" i="28"/>
  <c r="CK523" i="28" s="1"/>
  <c r="DW497" i="28"/>
  <c r="FS497" i="28" s="1"/>
  <c r="CY497" i="28"/>
  <c r="EU497" i="28" s="1"/>
  <c r="CM497" i="28"/>
  <c r="DK497" i="28"/>
  <c r="FG497" i="28" s="1"/>
  <c r="BP582" i="28"/>
  <c r="BR572" i="28"/>
  <c r="CD572" i="28" s="1"/>
  <c r="BN570" i="28"/>
  <c r="EM560" i="28"/>
  <c r="BR549" i="28"/>
  <c r="DZ543" i="28"/>
  <c r="FV543" i="28" s="1"/>
  <c r="BO542" i="28"/>
  <c r="CY534" i="28"/>
  <c r="EU534" i="28" s="1"/>
  <c r="CM534" i="28"/>
  <c r="DO528" i="28"/>
  <c r="FK528" i="28" s="1"/>
  <c r="EA528" i="28"/>
  <c r="FW528" i="28" s="1"/>
  <c r="DC528" i="28"/>
  <c r="DM527" i="28"/>
  <c r="FI527" i="28" s="1"/>
  <c r="DA527" i="28"/>
  <c r="EW527" i="28" s="1"/>
  <c r="DX525" i="28"/>
  <c r="FT525" i="28" s="1"/>
  <c r="CN525" i="28"/>
  <c r="DL525" i="28"/>
  <c r="FH525" i="28" s="1"/>
  <c r="EB513" i="28"/>
  <c r="FX513" i="28" s="1"/>
  <c r="CR513" i="28"/>
  <c r="DP513" i="28"/>
  <c r="FL513" i="28" s="1"/>
  <c r="DD513" i="28"/>
  <c r="EZ513" i="28" s="1"/>
  <c r="BQ505" i="28"/>
  <c r="CC505" i="28" s="1"/>
  <c r="EK505" i="28"/>
  <c r="ED455" i="28"/>
  <c r="FZ455" i="28" s="1"/>
  <c r="CT455" i="28"/>
  <c r="DR455" i="28"/>
  <c r="FN455" i="28" s="1"/>
  <c r="DF455" i="28"/>
  <c r="FB455" i="28" s="1"/>
  <c r="BR558" i="28"/>
  <c r="CD558" i="28" s="1"/>
  <c r="EK555" i="28"/>
  <c r="CC555" i="28"/>
  <c r="BR554" i="28"/>
  <c r="CD554" i="28" s="1"/>
  <c r="ES553" i="28"/>
  <c r="CK553" i="28"/>
  <c r="BO547" i="28"/>
  <c r="CA547" i="28" s="1"/>
  <c r="EI547" i="28"/>
  <c r="ED539" i="28"/>
  <c r="FZ539" i="28" s="1"/>
  <c r="CT539" i="28"/>
  <c r="DR539" i="28"/>
  <c r="FN539" i="28" s="1"/>
  <c r="DT534" i="28"/>
  <c r="FP534" i="28" s="1"/>
  <c r="CV534" i="28"/>
  <c r="DH534" i="28"/>
  <c r="FD534" i="28" s="1"/>
  <c r="EF534" i="28"/>
  <c r="GB534" i="28" s="1"/>
  <c r="CP531" i="28"/>
  <c r="DB531" i="28"/>
  <c r="EX531" i="28" s="1"/>
  <c r="CL526" i="28"/>
  <c r="DC524" i="28"/>
  <c r="CQ524" i="28"/>
  <c r="DO524" i="28"/>
  <c r="FK524" i="28" s="1"/>
  <c r="DR507" i="28"/>
  <c r="FN507" i="28" s="1"/>
  <c r="ED507" i="28"/>
  <c r="CT507" i="28"/>
  <c r="DF507" i="28"/>
  <c r="FB507" i="28" s="1"/>
  <c r="DU506" i="28"/>
  <c r="FQ506" i="28" s="1"/>
  <c r="EG506" i="28"/>
  <c r="GC506" i="28" s="1"/>
  <c r="CW506" i="28"/>
  <c r="DI506" i="28"/>
  <c r="BV486" i="28"/>
  <c r="CH486" i="28" s="1"/>
  <c r="BW463" i="28"/>
  <c r="CI463" i="28" s="1"/>
  <c r="DY583" i="28"/>
  <c r="FU583" i="28" s="1"/>
  <c r="DA583" i="28"/>
  <c r="EW583" i="28" s="1"/>
  <c r="DH570" i="28"/>
  <c r="FD570" i="28" s="1"/>
  <c r="EF570" i="28"/>
  <c r="GB570" i="28" s="1"/>
  <c r="CS565" i="28"/>
  <c r="DE565" i="28"/>
  <c r="FA565" i="28" s="1"/>
  <c r="DY562" i="28"/>
  <c r="FU562" i="28" s="1"/>
  <c r="EK560" i="28"/>
  <c r="EK558" i="28"/>
  <c r="CX548" i="28"/>
  <c r="ET548" i="28" s="1"/>
  <c r="EQ544" i="28"/>
  <c r="ES541" i="28"/>
  <c r="CK541" i="28"/>
  <c r="EL535" i="28"/>
  <c r="BR535" i="28"/>
  <c r="CD535" i="28" s="1"/>
  <c r="CO531" i="28"/>
  <c r="DM531" i="28"/>
  <c r="FI531" i="28" s="1"/>
  <c r="DY531" i="28"/>
  <c r="FU531" i="28" s="1"/>
  <c r="ES522" i="28"/>
  <c r="BX518" i="28"/>
  <c r="CJ518" i="28" s="1"/>
  <c r="DN514" i="28"/>
  <c r="FJ514" i="28" s="1"/>
  <c r="DB514" i="28"/>
  <c r="EX514" i="28" s="1"/>
  <c r="CX503" i="28"/>
  <c r="ET503" i="28" s="1"/>
  <c r="CL503" i="28"/>
  <c r="DJ503" i="28"/>
  <c r="FF503" i="28" s="1"/>
  <c r="DV503" i="28"/>
  <c r="FR503" i="28" s="1"/>
  <c r="BU577" i="28"/>
  <c r="CG577" i="28" s="1"/>
  <c r="CV571" i="28"/>
  <c r="DT571" i="28"/>
  <c r="FP571" i="28" s="1"/>
  <c r="BX567" i="28"/>
  <c r="CJ567" i="28" s="1"/>
  <c r="ER567" i="28"/>
  <c r="BQ566" i="28"/>
  <c r="BP558" i="28"/>
  <c r="CB558" i="28" s="1"/>
  <c r="CR554" i="28"/>
  <c r="EI548" i="28"/>
  <c r="BO548" i="28"/>
  <c r="CA548" i="28" s="1"/>
  <c r="CV546" i="28"/>
  <c r="DT546" i="28"/>
  <c r="FP546" i="28" s="1"/>
  <c r="EF546" i="28"/>
  <c r="GB546" i="28" s="1"/>
  <c r="DI544" i="28"/>
  <c r="FE544" i="28" s="1"/>
  <c r="DU544" i="28"/>
  <c r="FQ544" i="28" s="1"/>
  <c r="EE537" i="28"/>
  <c r="GA537" i="28" s="1"/>
  <c r="DR536" i="28"/>
  <c r="FN536" i="28" s="1"/>
  <c r="CT536" i="28"/>
  <c r="CZ531" i="28"/>
  <c r="EV531" i="28" s="1"/>
  <c r="DL531" i="28"/>
  <c r="FH531" i="28" s="1"/>
  <c r="CN531" i="28"/>
  <c r="DX531" i="28"/>
  <c r="FT531" i="28" s="1"/>
  <c r="BR522" i="28"/>
  <c r="CD522" i="28" s="1"/>
  <c r="CO517" i="28"/>
  <c r="CU511" i="28"/>
  <c r="DS511" i="28"/>
  <c r="FO511" i="28" s="1"/>
  <c r="DG511" i="28"/>
  <c r="FC511" i="28" s="1"/>
  <c r="EE511" i="28"/>
  <c r="GA511" i="28" s="1"/>
  <c r="DV510" i="28"/>
  <c r="FR510" i="28" s="1"/>
  <c r="CL510" i="28"/>
  <c r="DJ510" i="28"/>
  <c r="FF510" i="28" s="1"/>
  <c r="EJ574" i="28"/>
  <c r="BS563" i="28"/>
  <c r="CE563" i="28" s="1"/>
  <c r="BN560" i="28"/>
  <c r="BZ560" i="28" s="1"/>
  <c r="BU559" i="28"/>
  <c r="CG559" i="28" s="1"/>
  <c r="BN549" i="28"/>
  <c r="BZ549" i="28" s="1"/>
  <c r="EO546" i="28"/>
  <c r="BT543" i="28"/>
  <c r="CF543" i="28" s="1"/>
  <c r="DU540" i="28"/>
  <c r="FQ540" i="28" s="1"/>
  <c r="EG540" i="28"/>
  <c r="GC540" i="28" s="1"/>
  <c r="DI540" i="28"/>
  <c r="FE540" i="28" s="1"/>
  <c r="DN536" i="28"/>
  <c r="FJ536" i="28" s="1"/>
  <c r="DB536" i="28"/>
  <c r="EX536" i="28" s="1"/>
  <c r="CP536" i="28"/>
  <c r="DZ536" i="28"/>
  <c r="FV536" i="28" s="1"/>
  <c r="DL535" i="28"/>
  <c r="DX535" i="28"/>
  <c r="FT535" i="28" s="1"/>
  <c r="CZ535" i="28"/>
  <c r="EV535" i="28" s="1"/>
  <c r="CI533" i="28"/>
  <c r="EQ533" i="28"/>
  <c r="EC532" i="28"/>
  <c r="FY532" i="28" s="1"/>
  <c r="BP517" i="28"/>
  <c r="CB517" i="28" s="1"/>
  <c r="BO500" i="28"/>
  <c r="CA500" i="28" s="1"/>
  <c r="EI500" i="28"/>
  <c r="ER561" i="28"/>
  <c r="DK553" i="28"/>
  <c r="FG553" i="28" s="1"/>
  <c r="CY553" i="28"/>
  <c r="EU553" i="28" s="1"/>
  <c r="ER549" i="28"/>
  <c r="DD544" i="28"/>
  <c r="EZ544" i="28" s="1"/>
  <c r="DP544" i="28"/>
  <c r="FL544" i="28" s="1"/>
  <c r="CL539" i="28"/>
  <c r="DJ539" i="28"/>
  <c r="FF539" i="28" s="1"/>
  <c r="DV539" i="28"/>
  <c r="FR539" i="28" s="1"/>
  <c r="CX539" i="28"/>
  <c r="ET539" i="28" s="1"/>
  <c r="DL536" i="28"/>
  <c r="FH536" i="28" s="1"/>
  <c r="DX536" i="28"/>
  <c r="FT536" i="28" s="1"/>
  <c r="CN536" i="28"/>
  <c r="BN535" i="28"/>
  <c r="BZ535" i="28" s="1"/>
  <c r="BP532" i="28"/>
  <c r="CB532" i="28" s="1"/>
  <c r="BY531" i="28"/>
  <c r="CK531" i="28" s="1"/>
  <c r="EP529" i="28"/>
  <c r="CH529" i="28"/>
  <c r="CU525" i="28"/>
  <c r="DS525" i="28"/>
  <c r="FO525" i="28" s="1"/>
  <c r="DG525" i="28"/>
  <c r="FC525" i="28" s="1"/>
  <c r="EE525" i="28"/>
  <c r="GA525" i="28" s="1"/>
  <c r="DU522" i="28"/>
  <c r="FQ522" i="28" s="1"/>
  <c r="BT518" i="28"/>
  <c r="CF518" i="28" s="1"/>
  <c r="EN518" i="28"/>
  <c r="DD511" i="28"/>
  <c r="EZ511" i="28" s="1"/>
  <c r="EB511" i="28"/>
  <c r="FX511" i="28" s="1"/>
  <c r="CR511" i="28"/>
  <c r="DP511" i="28"/>
  <c r="FL511" i="28" s="1"/>
  <c r="BS509" i="28"/>
  <c r="CE509" i="28" s="1"/>
  <c r="DK471" i="28"/>
  <c r="FG471" i="28" s="1"/>
  <c r="DW471" i="28"/>
  <c r="FS471" i="28" s="1"/>
  <c r="CM471" i="28"/>
  <c r="CY471" i="28"/>
  <c r="EU471" i="28" s="1"/>
  <c r="BQ580" i="28"/>
  <c r="CY577" i="28"/>
  <c r="EU577" i="28" s="1"/>
  <c r="EJ568" i="28"/>
  <c r="CB568" i="28"/>
  <c r="CR567" i="28"/>
  <c r="EQ564" i="28"/>
  <c r="EI563" i="28"/>
  <c r="EP561" i="28"/>
  <c r="EB554" i="28"/>
  <c r="FX554" i="28" s="1"/>
  <c r="DD550" i="28"/>
  <c r="EZ550" i="28" s="1"/>
  <c r="DP550" i="28"/>
  <c r="FL550" i="28" s="1"/>
  <c r="EB544" i="28"/>
  <c r="FX544" i="28" s="1"/>
  <c r="DQ540" i="28"/>
  <c r="FM540" i="28" s="1"/>
  <c r="CS540" i="28"/>
  <c r="EC540" i="28"/>
  <c r="FY540" i="28" s="1"/>
  <c r="DS537" i="28"/>
  <c r="FO537" i="28" s="1"/>
  <c r="CE533" i="28"/>
  <c r="EM533" i="28"/>
  <c r="DP528" i="28"/>
  <c r="FL528" i="28" s="1"/>
  <c r="DX523" i="28"/>
  <c r="FT523" i="28" s="1"/>
  <c r="DL523" i="28"/>
  <c r="FH523" i="28" s="1"/>
  <c r="CZ523" i="28"/>
  <c r="EV523" i="28" s="1"/>
  <c r="CN523" i="28"/>
  <c r="DW519" i="28"/>
  <c r="FS519" i="28" s="1"/>
  <c r="DK519" i="28"/>
  <c r="FG519" i="28" s="1"/>
  <c r="CM519" i="28"/>
  <c r="CD516" i="28"/>
  <c r="EL516" i="28"/>
  <c r="EJ511" i="28"/>
  <c r="CB511" i="28"/>
  <c r="EJ510" i="28"/>
  <c r="CB510" i="28"/>
  <c r="EF479" i="28"/>
  <c r="GB479" i="28" s="1"/>
  <c r="DT479" i="28"/>
  <c r="FP479" i="28" s="1"/>
  <c r="DH479" i="28"/>
  <c r="FD479" i="28" s="1"/>
  <c r="CV479" i="28"/>
  <c r="BO435" i="28"/>
  <c r="CA435" i="28" s="1"/>
  <c r="EP555" i="28"/>
  <c r="BU553" i="28"/>
  <c r="EJ552" i="28"/>
  <c r="CB552" i="28"/>
  <c r="BX544" i="28"/>
  <c r="CJ544" i="28" s="1"/>
  <c r="BQ537" i="28"/>
  <c r="CC537" i="28" s="1"/>
  <c r="CY536" i="28"/>
  <c r="EU536" i="28" s="1"/>
  <c r="DK536" i="28"/>
  <c r="FG536" i="28" s="1"/>
  <c r="EN535" i="28"/>
  <c r="CF535" i="28"/>
  <c r="DZ531" i="28"/>
  <c r="FV531" i="28" s="1"/>
  <c r="CZ529" i="28"/>
  <c r="EV529" i="28" s="1"/>
  <c r="CN529" i="28"/>
  <c r="EK525" i="28"/>
  <c r="BQ525" i="28"/>
  <c r="CC525" i="28" s="1"/>
  <c r="CU521" i="28"/>
  <c r="EE521" i="28"/>
  <c r="GA521" i="28" s="1"/>
  <c r="DG521" i="28"/>
  <c r="FC521" i="28" s="1"/>
  <c r="EJ520" i="28"/>
  <c r="CB520" i="28"/>
  <c r="BW457" i="28"/>
  <c r="CI457" i="28" s="1"/>
  <c r="CM560" i="28"/>
  <c r="CY560" i="28"/>
  <c r="EU560" i="28" s="1"/>
  <c r="DS552" i="28"/>
  <c r="FO552" i="28" s="1"/>
  <c r="CE551" i="28"/>
  <c r="EM551" i="28"/>
  <c r="EP550" i="28"/>
  <c r="CH550" i="28"/>
  <c r="BR541" i="28"/>
  <c r="CD541" i="28" s="1"/>
  <c r="EL541" i="28"/>
  <c r="DZ540" i="28"/>
  <c r="FV540" i="28" s="1"/>
  <c r="CP540" i="28"/>
  <c r="DN540" i="28"/>
  <c r="FJ540" i="28" s="1"/>
  <c r="CM530" i="28"/>
  <c r="DW530" i="28"/>
  <c r="FS530" i="28" s="1"/>
  <c r="CY530" i="28"/>
  <c r="EU530" i="28" s="1"/>
  <c r="DK530" i="28"/>
  <c r="FG530" i="28" s="1"/>
  <c r="BT504" i="28"/>
  <c r="CF504" i="28" s="1"/>
  <c r="EN504" i="28"/>
  <c r="BV493" i="28"/>
  <c r="CH493" i="28" s="1"/>
  <c r="EB568" i="28"/>
  <c r="FX568" i="28" s="1"/>
  <c r="CR568" i="28"/>
  <c r="DP559" i="28"/>
  <c r="FL559" i="28" s="1"/>
  <c r="EB559" i="28"/>
  <c r="FX559" i="28" s="1"/>
  <c r="EP557" i="28"/>
  <c r="EM553" i="28"/>
  <c r="DN551" i="28"/>
  <c r="FJ551" i="28" s="1"/>
  <c r="DB551" i="28"/>
  <c r="EX551" i="28" s="1"/>
  <c r="EB547" i="28"/>
  <c r="FX547" i="28" s="1"/>
  <c r="EP544" i="28"/>
  <c r="ES540" i="28"/>
  <c r="BR539" i="28"/>
  <c r="CD539" i="28" s="1"/>
  <c r="EL539" i="28"/>
  <c r="BY536" i="28"/>
  <c r="CL529" i="28"/>
  <c r="CX529" i="28"/>
  <c r="ET529" i="28" s="1"/>
  <c r="DJ529" i="28"/>
  <c r="FF529" i="28" s="1"/>
  <c r="DV529" i="28"/>
  <c r="FR529" i="28" s="1"/>
  <c r="BY520" i="28"/>
  <c r="CK520" i="28" s="1"/>
  <c r="EG505" i="28"/>
  <c r="GC505" i="28" s="1"/>
  <c r="DU505" i="28"/>
  <c r="FQ505" i="28" s="1"/>
  <c r="CW505" i="28"/>
  <c r="DI505" i="28"/>
  <c r="BW494" i="28"/>
  <c r="CI494" i="28" s="1"/>
  <c r="EL555" i="28"/>
  <c r="BR555" i="28"/>
  <c r="CD555" i="28" s="1"/>
  <c r="DK551" i="28"/>
  <c r="FG551" i="28" s="1"/>
  <c r="CM551" i="28"/>
  <c r="CV549" i="28"/>
  <c r="DH549" i="28"/>
  <c r="FD549" i="28" s="1"/>
  <c r="DV548" i="28"/>
  <c r="FR548" i="28" s="1"/>
  <c r="DJ548" i="28"/>
  <c r="FF548" i="28" s="1"/>
  <c r="ES545" i="28"/>
  <c r="EN544" i="28"/>
  <c r="DK538" i="28"/>
  <c r="FG538" i="28" s="1"/>
  <c r="CM538" i="28"/>
  <c r="CY538" i="28"/>
  <c r="EU538" i="28" s="1"/>
  <c r="DW538" i="28"/>
  <c r="FS538" i="28" s="1"/>
  <c r="CU537" i="28"/>
  <c r="DK533" i="28"/>
  <c r="FG533" i="28" s="1"/>
  <c r="DW533" i="28"/>
  <c r="FS533" i="28" s="1"/>
  <c r="DM522" i="28"/>
  <c r="FI522" i="28" s="1"/>
  <c r="CO522" i="28"/>
  <c r="DY522" i="28"/>
  <c r="FU522" i="28" s="1"/>
  <c r="DA522" i="28"/>
  <c r="EW522" i="28" s="1"/>
  <c r="DS505" i="28"/>
  <c r="FO505" i="28" s="1"/>
  <c r="DG505" i="28"/>
  <c r="FC505" i="28" s="1"/>
  <c r="EE505" i="28"/>
  <c r="GA505" i="28" s="1"/>
  <c r="CU505" i="28"/>
  <c r="EH564" i="28"/>
  <c r="EK557" i="28"/>
  <c r="DR556" i="28"/>
  <c r="FN556" i="28" s="1"/>
  <c r="CT556" i="28"/>
  <c r="EK553" i="28"/>
  <c r="BN546" i="28"/>
  <c r="BZ546" i="28" s="1"/>
  <c r="DL542" i="28"/>
  <c r="FH542" i="28" s="1"/>
  <c r="CZ542" i="28"/>
  <c r="EV542" i="28" s="1"/>
  <c r="DY535" i="28"/>
  <c r="FU535" i="28" s="1"/>
  <c r="CO535" i="28"/>
  <c r="DA535" i="28"/>
  <c r="EW535" i="28" s="1"/>
  <c r="DM535" i="28"/>
  <c r="FI535" i="28" s="1"/>
  <c r="EH534" i="28"/>
  <c r="EE530" i="28"/>
  <c r="GA530" i="28" s="1"/>
  <c r="DG530" i="28"/>
  <c r="FC530" i="28" s="1"/>
  <c r="DS530" i="28"/>
  <c r="FO530" i="28" s="1"/>
  <c r="DI522" i="28"/>
  <c r="FE522" i="28" s="1"/>
  <c r="EG522" i="28"/>
  <c r="GC522" i="28" s="1"/>
  <c r="EJ522" i="28"/>
  <c r="CB522" i="28"/>
  <c r="DQ521" i="28"/>
  <c r="FM521" i="28" s="1"/>
  <c r="EC521" i="28"/>
  <c r="FY521" i="28" s="1"/>
  <c r="DE521" i="28"/>
  <c r="FA521" i="28" s="1"/>
  <c r="BR519" i="28"/>
  <c r="CD519" i="28" s="1"/>
  <c r="BY516" i="28"/>
  <c r="CK516" i="28" s="1"/>
  <c r="BS515" i="28"/>
  <c r="CE515" i="28" s="1"/>
  <c r="EL493" i="28"/>
  <c r="BR493" i="28"/>
  <c r="CD493" i="28" s="1"/>
  <c r="DO464" i="28"/>
  <c r="FK464" i="28" s="1"/>
  <c r="DC464" i="28"/>
  <c r="EY464" i="28" s="1"/>
  <c r="EA464" i="28"/>
  <c r="FW464" i="28" s="1"/>
  <c r="CQ464" i="28"/>
  <c r="DM583" i="28"/>
  <c r="FI583" i="28" s="1"/>
  <c r="DW577" i="28"/>
  <c r="FS577" i="28" s="1"/>
  <c r="CM577" i="28"/>
  <c r="BQ577" i="28"/>
  <c r="CC577" i="28" s="1"/>
  <c r="EO576" i="28"/>
  <c r="EI575" i="28"/>
  <c r="CB571" i="28"/>
  <c r="EJ571" i="28"/>
  <c r="BT566" i="28"/>
  <c r="CF566" i="28" s="1"/>
  <c r="DM563" i="28"/>
  <c r="FI563" i="28" s="1"/>
  <c r="CO563" i="28"/>
  <c r="DY563" i="28"/>
  <c r="FU563" i="28" s="1"/>
  <c r="DK560" i="28"/>
  <c r="FG560" i="28" s="1"/>
  <c r="CR559" i="28"/>
  <c r="BT556" i="28"/>
  <c r="CF556" i="28" s="1"/>
  <c r="EJ555" i="28"/>
  <c r="DP547" i="28"/>
  <c r="FL547" i="28" s="1"/>
  <c r="EQ545" i="28"/>
  <c r="ES542" i="28"/>
  <c r="CO540" i="28"/>
  <c r="DM540" i="28"/>
  <c r="FI540" i="28" s="1"/>
  <c r="DC539" i="28"/>
  <c r="EY539" i="28" s="1"/>
  <c r="DW536" i="28"/>
  <c r="FS536" i="28" s="1"/>
  <c r="EC536" i="28"/>
  <c r="FY536" i="28" s="1"/>
  <c r="DE536" i="28"/>
  <c r="FA536" i="28" s="1"/>
  <c r="CS536" i="28"/>
  <c r="BY533" i="28"/>
  <c r="CK533" i="28" s="1"/>
  <c r="DB532" i="28"/>
  <c r="EX532" i="28" s="1"/>
  <c r="DN532" i="28"/>
  <c r="FJ532" i="28" s="1"/>
  <c r="DZ532" i="28"/>
  <c r="FV532" i="28" s="1"/>
  <c r="CQ528" i="28"/>
  <c r="DS522" i="28"/>
  <c r="FO522" i="28" s="1"/>
  <c r="CU522" i="28"/>
  <c r="EE522" i="28"/>
  <c r="GA522" i="28" s="1"/>
  <c r="BU520" i="28"/>
  <c r="CG520" i="28" s="1"/>
  <c r="ES513" i="28"/>
  <c r="CK513" i="28"/>
  <c r="EP507" i="28"/>
  <c r="CH503" i="28"/>
  <c r="EP503" i="28"/>
  <c r="CV500" i="28"/>
  <c r="EF500" i="28"/>
  <c r="GB500" i="28" s="1"/>
  <c r="DH500" i="28"/>
  <c r="FD500" i="28" s="1"/>
  <c r="DT500" i="28"/>
  <c r="FP500" i="28" s="1"/>
  <c r="EK493" i="28"/>
  <c r="BQ493" i="28"/>
  <c r="CC493" i="28" s="1"/>
  <c r="ES567" i="28"/>
  <c r="CK567" i="28"/>
  <c r="EM565" i="28"/>
  <c r="CM553" i="28"/>
  <c r="ER550" i="28"/>
  <c r="BX550" i="28"/>
  <c r="CJ550" i="28" s="1"/>
  <c r="CY549" i="28"/>
  <c r="EU549" i="28" s="1"/>
  <c r="DW549" i="28"/>
  <c r="FS549" i="28" s="1"/>
  <c r="DK549" i="28"/>
  <c r="FG549" i="28" s="1"/>
  <c r="BU545" i="28"/>
  <c r="CG545" i="28" s="1"/>
  <c r="DG538" i="28"/>
  <c r="FC538" i="28" s="1"/>
  <c r="DS538" i="28"/>
  <c r="FO538" i="28" s="1"/>
  <c r="EE538" i="28"/>
  <c r="GA538" i="28" s="1"/>
  <c r="CU538" i="28"/>
  <c r="EM536" i="28"/>
  <c r="CU535" i="28"/>
  <c r="EE535" i="28"/>
  <c r="GA535" i="28" s="1"/>
  <c r="DG535" i="28"/>
  <c r="FC535" i="28" s="1"/>
  <c r="DS535" i="28"/>
  <c r="FO535" i="28" s="1"/>
  <c r="DD530" i="28"/>
  <c r="EZ530" i="28" s="1"/>
  <c r="DP530" i="28"/>
  <c r="FL530" i="28" s="1"/>
  <c r="EB530" i="28"/>
  <c r="FX530" i="28" s="1"/>
  <c r="BX529" i="28"/>
  <c r="CJ529" i="28" s="1"/>
  <c r="EG528" i="28"/>
  <c r="GC528" i="28" s="1"/>
  <c r="DI528" i="28"/>
  <c r="CW528" i="28"/>
  <c r="DU528" i="28"/>
  <c r="FQ528" i="28" s="1"/>
  <c r="DD523" i="28"/>
  <c r="EZ523" i="28" s="1"/>
  <c r="CR523" i="28"/>
  <c r="EB523" i="28"/>
  <c r="FX523" i="28" s="1"/>
  <c r="EH511" i="28"/>
  <c r="BN511" i="28"/>
  <c r="BZ511" i="28" s="1"/>
  <c r="BT502" i="28"/>
  <c r="CF502" i="28" s="1"/>
  <c r="EN502" i="28"/>
  <c r="DA495" i="28"/>
  <c r="EW495" i="28" s="1"/>
  <c r="DM495" i="28"/>
  <c r="FI495" i="28" s="1"/>
  <c r="CO495" i="28"/>
  <c r="DY495" i="28"/>
  <c r="FU495" i="28" s="1"/>
  <c r="CM490" i="28"/>
  <c r="DW490" i="28"/>
  <c r="FS490" i="28" s="1"/>
  <c r="CY490" i="28"/>
  <c r="EU490" i="28" s="1"/>
  <c r="DK490" i="28"/>
  <c r="FG490" i="28" s="1"/>
  <c r="EO462" i="28"/>
  <c r="BU462" i="28"/>
  <c r="CG462" i="28" s="1"/>
  <c r="CS580" i="28"/>
  <c r="DE580" i="28"/>
  <c r="FA580" i="28" s="1"/>
  <c r="DQ580" i="28"/>
  <c r="FM580" i="28" s="1"/>
  <c r="EK573" i="28"/>
  <c r="EJ572" i="28"/>
  <c r="DD554" i="28"/>
  <c r="EZ554" i="28" s="1"/>
  <c r="BY554" i="28"/>
  <c r="CK554" i="28" s="1"/>
  <c r="ES554" i="28"/>
  <c r="BU542" i="28"/>
  <c r="CG542" i="28" s="1"/>
  <c r="EQ540" i="28"/>
  <c r="CQ539" i="28"/>
  <c r="DY538" i="28"/>
  <c r="FU538" i="28" s="1"/>
  <c r="BQ536" i="28"/>
  <c r="CC536" i="28" s="1"/>
  <c r="CY535" i="28"/>
  <c r="EU535" i="28" s="1"/>
  <c r="CM535" i="28"/>
  <c r="BU533" i="28"/>
  <c r="CG533" i="28" s="1"/>
  <c r="EO533" i="28"/>
  <c r="BU523" i="28"/>
  <c r="CG523" i="28" s="1"/>
  <c r="DJ517" i="28"/>
  <c r="FF517" i="28" s="1"/>
  <c r="CL517" i="28"/>
  <c r="DV517" i="28"/>
  <c r="FR517" i="28" s="1"/>
  <c r="CH490" i="28"/>
  <c r="EP490" i="28"/>
  <c r="BY557" i="28"/>
  <c r="BW542" i="28"/>
  <c r="CI542" i="28" s="1"/>
  <c r="DB537" i="28"/>
  <c r="EX537" i="28" s="1"/>
  <c r="CP537" i="28"/>
  <c r="DZ537" i="28"/>
  <c r="FV537" i="28" s="1"/>
  <c r="ES530" i="28"/>
  <c r="BX524" i="28"/>
  <c r="CJ524" i="28" s="1"/>
  <c r="ER524" i="28"/>
  <c r="EO522" i="28"/>
  <c r="CG522" i="28"/>
  <c r="ER519" i="28"/>
  <c r="EJ512" i="28"/>
  <c r="EF510" i="28"/>
  <c r="GB510" i="28" s="1"/>
  <c r="EB503" i="28"/>
  <c r="FX503" i="28" s="1"/>
  <c r="CR503" i="28"/>
  <c r="DP503" i="28"/>
  <c r="FL503" i="28" s="1"/>
  <c r="CL497" i="28"/>
  <c r="CX497" i="28"/>
  <c r="ET497" i="28" s="1"/>
  <c r="DV497" i="28"/>
  <c r="FR497" i="28" s="1"/>
  <c r="CT495" i="28"/>
  <c r="DR495" i="28"/>
  <c r="FN495" i="28" s="1"/>
  <c r="ED495" i="28"/>
  <c r="FZ495" i="28" s="1"/>
  <c r="DU487" i="28"/>
  <c r="FQ487" i="28" s="1"/>
  <c r="DI487" i="28"/>
  <c r="FE487" i="28" s="1"/>
  <c r="EG487" i="28"/>
  <c r="GC487" i="28" s="1"/>
  <c r="CW487" i="28"/>
  <c r="EI561" i="28"/>
  <c r="BV542" i="28"/>
  <c r="CN533" i="28"/>
  <c r="CZ533" i="28"/>
  <c r="EV533" i="28" s="1"/>
  <c r="CL527" i="28"/>
  <c r="EI525" i="28"/>
  <c r="EK522" i="28"/>
  <c r="EG511" i="28"/>
  <c r="GC511" i="28" s="1"/>
  <c r="CW511" i="28"/>
  <c r="EC510" i="28"/>
  <c r="FY510" i="28" s="1"/>
  <c r="CS510" i="28"/>
  <c r="DQ510" i="28"/>
  <c r="FM510" i="28" s="1"/>
  <c r="BP508" i="28"/>
  <c r="CB508" i="28" s="1"/>
  <c r="EA503" i="28"/>
  <c r="FW503" i="28" s="1"/>
  <c r="CQ503" i="28"/>
  <c r="DC503" i="28"/>
  <c r="EY503" i="28" s="1"/>
  <c r="EC495" i="28"/>
  <c r="FY495" i="28" s="1"/>
  <c r="CS495" i="28"/>
  <c r="DQ495" i="28"/>
  <c r="FM495" i="28" s="1"/>
  <c r="DN421" i="28"/>
  <c r="FJ421" i="28" s="1"/>
  <c r="CP421" i="28"/>
  <c r="DB421" i="28"/>
  <c r="EX421" i="28" s="1"/>
  <c r="DZ421" i="28"/>
  <c r="FV421" i="28" s="1"/>
  <c r="BT532" i="28"/>
  <c r="CF532" i="28" s="1"/>
  <c r="CY525" i="28"/>
  <c r="EU525" i="28" s="1"/>
  <c r="DK525" i="28"/>
  <c r="FG525" i="28" s="1"/>
  <c r="DW525" i="28"/>
  <c r="FS525" i="28" s="1"/>
  <c r="BP521" i="28"/>
  <c r="CB521" i="28" s="1"/>
  <c r="CH516" i="28"/>
  <c r="EP516" i="28"/>
  <c r="EP514" i="28"/>
  <c r="CH514" i="28"/>
  <c r="BU512" i="28"/>
  <c r="CG512" i="28" s="1"/>
  <c r="DP510" i="28"/>
  <c r="FL510" i="28" s="1"/>
  <c r="EB510" i="28"/>
  <c r="FX510" i="28" s="1"/>
  <c r="CR510" i="28"/>
  <c r="DD510" i="28"/>
  <c r="EZ510" i="28" s="1"/>
  <c r="DZ503" i="28"/>
  <c r="FV503" i="28" s="1"/>
  <c r="CP503" i="28"/>
  <c r="DB503" i="28"/>
  <c r="EX503" i="28" s="1"/>
  <c r="DN503" i="28"/>
  <c r="FJ503" i="28" s="1"/>
  <c r="EM488" i="28"/>
  <c r="CE488" i="28"/>
  <c r="BO461" i="28"/>
  <c r="CA461" i="28" s="1"/>
  <c r="EI461" i="28"/>
  <c r="CC388" i="28"/>
  <c r="EK388" i="28"/>
  <c r="ES548" i="28"/>
  <c r="BW531" i="28"/>
  <c r="CI531" i="28" s="1"/>
  <c r="BR529" i="28"/>
  <c r="CD529" i="28" s="1"/>
  <c r="DS520" i="28"/>
  <c r="FO520" i="28" s="1"/>
  <c r="DG520" i="28"/>
  <c r="FC520" i="28" s="1"/>
  <c r="CU520" i="28"/>
  <c r="EE520" i="28"/>
  <c r="GA520" i="28" s="1"/>
  <c r="EM517" i="28"/>
  <c r="CG514" i="28"/>
  <c r="EO514" i="28"/>
  <c r="BQ491" i="28"/>
  <c r="CC491" i="28" s="1"/>
  <c r="EK491" i="28"/>
  <c r="CB488" i="28"/>
  <c r="EJ488" i="28"/>
  <c r="EK539" i="28"/>
  <c r="CP534" i="28"/>
  <c r="DZ534" i="28"/>
  <c r="FV534" i="28" s="1"/>
  <c r="DN534" i="28"/>
  <c r="FJ534" i="28" s="1"/>
  <c r="EQ530" i="28"/>
  <c r="DY529" i="28"/>
  <c r="FU529" i="28" s="1"/>
  <c r="DM529" i="28"/>
  <c r="FI529" i="28" s="1"/>
  <c r="BY525" i="28"/>
  <c r="CK525" i="28" s="1"/>
  <c r="CX521" i="28"/>
  <c r="ET521" i="28" s="1"/>
  <c r="DV521" i="28"/>
  <c r="FR521" i="28" s="1"/>
  <c r="CL521" i="28"/>
  <c r="DP516" i="28"/>
  <c r="FL516" i="28" s="1"/>
  <c r="DD516" i="28"/>
  <c r="EZ516" i="28" s="1"/>
  <c r="CR516" i="28"/>
  <c r="BU498" i="28"/>
  <c r="CG498" i="28" s="1"/>
  <c r="EO498" i="28"/>
  <c r="CB492" i="28"/>
  <c r="EJ492" i="28"/>
  <c r="EB485" i="28"/>
  <c r="FX485" i="28" s="1"/>
  <c r="DD485" i="28"/>
  <c r="EZ485" i="28" s="1"/>
  <c r="CR485" i="28"/>
  <c r="DP485" i="28"/>
  <c r="FL485" i="28" s="1"/>
  <c r="DV476" i="28"/>
  <c r="FR476" i="28" s="1"/>
  <c r="CX476" i="28"/>
  <c r="ET476" i="28" s="1"/>
  <c r="DJ476" i="28"/>
  <c r="FF476" i="28" s="1"/>
  <c r="CL476" i="28"/>
  <c r="BW548" i="28"/>
  <c r="CI548" i="28" s="1"/>
  <c r="BR542" i="28"/>
  <c r="CD542" i="28" s="1"/>
  <c r="EG537" i="28"/>
  <c r="GC537" i="28" s="1"/>
  <c r="DI537" i="28"/>
  <c r="FE537" i="28" s="1"/>
  <c r="DE531" i="28"/>
  <c r="FA531" i="28" s="1"/>
  <c r="EC531" i="28"/>
  <c r="FY531" i="28" s="1"/>
  <c r="EM524" i="28"/>
  <c r="EN520" i="28"/>
  <c r="CQ520" i="28"/>
  <c r="DC520" i="28"/>
  <c r="EY520" i="28" s="1"/>
  <c r="BS519" i="28"/>
  <c r="CE519" i="28" s="1"/>
  <c r="CA518" i="28"/>
  <c r="EI518" i="28"/>
  <c r="CZ515" i="28"/>
  <c r="EV515" i="28" s="1"/>
  <c r="BU502" i="28"/>
  <c r="CG502" i="28" s="1"/>
  <c r="EO502" i="28"/>
  <c r="EC492" i="28"/>
  <c r="FY492" i="28" s="1"/>
  <c r="CS492" i="28"/>
  <c r="DQ492" i="28"/>
  <c r="FM492" i="28" s="1"/>
  <c r="DE492" i="28"/>
  <c r="FA492" i="28" s="1"/>
  <c r="DM470" i="28"/>
  <c r="FI470" i="28" s="1"/>
  <c r="CO470" i="28"/>
  <c r="DA470" i="28"/>
  <c r="EW470" i="28" s="1"/>
  <c r="DY470" i="28"/>
  <c r="FU470" i="28" s="1"/>
  <c r="DG523" i="28"/>
  <c r="FC523" i="28" s="1"/>
  <c r="EE523" i="28"/>
  <c r="GA523" i="28" s="1"/>
  <c r="DV520" i="28"/>
  <c r="FR520" i="28" s="1"/>
  <c r="DJ520" i="28"/>
  <c r="FF520" i="28" s="1"/>
  <c r="CL520" i="28"/>
  <c r="CL514" i="28"/>
  <c r="DV514" i="28"/>
  <c r="FR514" i="28" s="1"/>
  <c r="CX514" i="28"/>
  <c r="ET514" i="28" s="1"/>
  <c r="DL512" i="28"/>
  <c r="FH512" i="28" s="1"/>
  <c r="CZ512" i="28"/>
  <c r="EV512" i="28" s="1"/>
  <c r="DX512" i="28"/>
  <c r="FT512" i="28" s="1"/>
  <c r="CN512" i="28"/>
  <c r="EL496" i="28"/>
  <c r="BR496" i="28"/>
  <c r="CD496" i="28" s="1"/>
  <c r="DF492" i="28"/>
  <c r="FB492" i="28" s="1"/>
  <c r="ED492" i="28"/>
  <c r="FZ492" i="28" s="1"/>
  <c r="CT492" i="28"/>
  <c r="DR492" i="28"/>
  <c r="FN492" i="28" s="1"/>
  <c r="BO484" i="28"/>
  <c r="CA484" i="28" s="1"/>
  <c r="EI484" i="28"/>
  <c r="BV427" i="28"/>
  <c r="ER568" i="28"/>
  <c r="BV549" i="28"/>
  <c r="CH549" i="28" s="1"/>
  <c r="BP547" i="28"/>
  <c r="CW537" i="28"/>
  <c r="BP530" i="28"/>
  <c r="CB530" i="28" s="1"/>
  <c r="EQ529" i="28"/>
  <c r="BW529" i="28"/>
  <c r="CI529" i="28" s="1"/>
  <c r="DS527" i="28"/>
  <c r="FO527" i="28" s="1"/>
  <c r="DG527" i="28"/>
  <c r="FC527" i="28" s="1"/>
  <c r="CU527" i="28"/>
  <c r="EE527" i="28"/>
  <c r="GA527" i="28" s="1"/>
  <c r="BT525" i="28"/>
  <c r="CF525" i="28" s="1"/>
  <c r="EN525" i="28"/>
  <c r="BO524" i="28"/>
  <c r="EA520" i="28"/>
  <c r="FW520" i="28" s="1"/>
  <c r="BX516" i="28"/>
  <c r="CJ516" i="28" s="1"/>
  <c r="CE501" i="28"/>
  <c r="EM501" i="28"/>
  <c r="EK497" i="28"/>
  <c r="BQ497" i="28"/>
  <c r="CC497" i="28" s="1"/>
  <c r="BY526" i="28"/>
  <c r="CK526" i="28" s="1"/>
  <c r="DP520" i="28"/>
  <c r="FL520" i="28" s="1"/>
  <c r="DD520" i="28"/>
  <c r="EZ520" i="28" s="1"/>
  <c r="DS517" i="28"/>
  <c r="FO517" i="28" s="1"/>
  <c r="EE517" i="28"/>
  <c r="GA517" i="28" s="1"/>
  <c r="CU517" i="28"/>
  <c r="BT514" i="28"/>
  <c r="CF514" i="28" s="1"/>
  <c r="EN514" i="28"/>
  <c r="CY510" i="28"/>
  <c r="EU510" i="28" s="1"/>
  <c r="CM510" i="28"/>
  <c r="DV509" i="28"/>
  <c r="FR509" i="28" s="1"/>
  <c r="CL509" i="28"/>
  <c r="DG508" i="28"/>
  <c r="FC508" i="28" s="1"/>
  <c r="DS508" i="28"/>
  <c r="FO508" i="28" s="1"/>
  <c r="EE508" i="28"/>
  <c r="GA508" i="28" s="1"/>
  <c r="CP500" i="28"/>
  <c r="DB500" i="28"/>
  <c r="EX500" i="28" s="1"/>
  <c r="DZ500" i="28"/>
  <c r="FV500" i="28" s="1"/>
  <c r="DN500" i="28"/>
  <c r="FJ500" i="28" s="1"/>
  <c r="BV499" i="28"/>
  <c r="CH499" i="28" s="1"/>
  <c r="DW493" i="28"/>
  <c r="FS493" i="28" s="1"/>
  <c r="CM493" i="28"/>
  <c r="CY493" i="28"/>
  <c r="EU493" i="28" s="1"/>
  <c r="DK493" i="28"/>
  <c r="FG493" i="28" s="1"/>
  <c r="EK488" i="28"/>
  <c r="BQ488" i="28"/>
  <c r="CC488" i="28" s="1"/>
  <c r="EQ480" i="28"/>
  <c r="CI480" i="28"/>
  <c r="BS458" i="28"/>
  <c r="CE458" i="28" s="1"/>
  <c r="DM523" i="28"/>
  <c r="FI523" i="28" s="1"/>
  <c r="CO523" i="28"/>
  <c r="DY523" i="28"/>
  <c r="FU523" i="28" s="1"/>
  <c r="DA523" i="28"/>
  <c r="EW523" i="28" s="1"/>
  <c r="CY508" i="28"/>
  <c r="EU508" i="28" s="1"/>
  <c r="DK508" i="28"/>
  <c r="FG508" i="28" s="1"/>
  <c r="DD505" i="28"/>
  <c r="EZ505" i="28" s="1"/>
  <c r="DP505" i="28"/>
  <c r="FL505" i="28" s="1"/>
  <c r="EB505" i="28"/>
  <c r="FX505" i="28" s="1"/>
  <c r="CR505" i="28"/>
  <c r="BW503" i="28"/>
  <c r="CI503" i="28" s="1"/>
  <c r="EQ503" i="28"/>
  <c r="ER475" i="28"/>
  <c r="BX475" i="28"/>
  <c r="CJ475" i="28" s="1"/>
  <c r="BN555" i="28"/>
  <c r="EN550" i="28"/>
  <c r="BS543" i="28"/>
  <c r="CE543" i="28" s="1"/>
  <c r="EQ535" i="28"/>
  <c r="BY527" i="28"/>
  <c r="CK527" i="28" s="1"/>
  <c r="BW526" i="28"/>
  <c r="CI526" i="28" s="1"/>
  <c r="EQ526" i="28"/>
  <c r="BR520" i="28"/>
  <c r="CD520" i="28" s="1"/>
  <c r="DF515" i="28"/>
  <c r="FB515" i="28" s="1"/>
  <c r="DR515" i="28"/>
  <c r="FN515" i="28" s="1"/>
  <c r="ED515" i="28"/>
  <c r="FZ515" i="28" s="1"/>
  <c r="CT515" i="28"/>
  <c r="DM514" i="28"/>
  <c r="FI514" i="28" s="1"/>
  <c r="EL514" i="28"/>
  <c r="DY513" i="28"/>
  <c r="FU513" i="28" s="1"/>
  <c r="CO513" i="28"/>
  <c r="DA513" i="28"/>
  <c r="EW513" i="28" s="1"/>
  <c r="ES510" i="28"/>
  <c r="EB499" i="28"/>
  <c r="FX499" i="28" s="1"/>
  <c r="CR499" i="28"/>
  <c r="DD499" i="28"/>
  <c r="EZ499" i="28" s="1"/>
  <c r="DP499" i="28"/>
  <c r="FL499" i="28" s="1"/>
  <c r="DE495" i="28"/>
  <c r="FA495" i="28" s="1"/>
  <c r="BW475" i="28"/>
  <c r="CI475" i="28" s="1"/>
  <c r="EK543" i="28"/>
  <c r="EQ538" i="28"/>
  <c r="BS531" i="28"/>
  <c r="CE531" i="28" s="1"/>
  <c r="DJ527" i="28"/>
  <c r="FF527" i="28" s="1"/>
  <c r="ER525" i="28"/>
  <c r="CJ525" i="28"/>
  <c r="BX523" i="28"/>
  <c r="CJ523" i="28" s="1"/>
  <c r="CR519" i="28"/>
  <c r="DP519" i="28"/>
  <c r="FL519" i="28" s="1"/>
  <c r="DD519" i="28"/>
  <c r="EZ519" i="28" s="1"/>
  <c r="EL515" i="28"/>
  <c r="CD515" i="28"/>
  <c r="DJ514" i="28"/>
  <c r="FF514" i="28" s="1"/>
  <c r="BP514" i="28"/>
  <c r="CB514" i="28" s="1"/>
  <c r="CG508" i="28"/>
  <c r="EO508" i="28"/>
  <c r="DG506" i="28"/>
  <c r="FC506" i="28" s="1"/>
  <c r="CU506" i="28"/>
  <c r="EE506" i="28"/>
  <c r="GA506" i="28" s="1"/>
  <c r="DK501" i="28"/>
  <c r="FG501" i="28" s="1"/>
  <c r="CY501" i="28"/>
  <c r="EU501" i="28" s="1"/>
  <c r="DW501" i="28"/>
  <c r="FS501" i="28" s="1"/>
  <c r="CM501" i="28"/>
  <c r="BU406" i="28"/>
  <c r="CG406" i="28" s="1"/>
  <c r="EO406" i="28"/>
  <c r="BP540" i="28"/>
  <c r="CB540" i="28" s="1"/>
  <c r="EF537" i="28"/>
  <c r="GB537" i="28" s="1"/>
  <c r="DH537" i="28"/>
  <c r="FD537" i="28" s="1"/>
  <c r="CV537" i="28"/>
  <c r="DA528" i="28"/>
  <c r="EW528" i="28" s="1"/>
  <c r="BV527" i="28"/>
  <c r="CH527" i="28" s="1"/>
  <c r="DZ518" i="28"/>
  <c r="FV518" i="28" s="1"/>
  <c r="DN518" i="28"/>
  <c r="FJ518" i="28" s="1"/>
  <c r="DB518" i="28"/>
  <c r="EX518" i="28" s="1"/>
  <c r="CR508" i="28"/>
  <c r="DP508" i="28"/>
  <c r="FL508" i="28" s="1"/>
  <c r="DD508" i="28"/>
  <c r="EZ508" i="28" s="1"/>
  <c r="EB508" i="28"/>
  <c r="FX508" i="28" s="1"/>
  <c r="CR496" i="28"/>
  <c r="DP496" i="28"/>
  <c r="FL496" i="28" s="1"/>
  <c r="DD496" i="28"/>
  <c r="EZ496" i="28" s="1"/>
  <c r="EB496" i="28"/>
  <c r="FX496" i="28" s="1"/>
  <c r="BP417" i="28"/>
  <c r="CB417" i="28" s="1"/>
  <c r="BT571" i="28"/>
  <c r="BU562" i="28"/>
  <c r="CG562" i="28" s="1"/>
  <c r="BV559" i="28"/>
  <c r="CH559" i="28" s="1"/>
  <c r="EP556" i="28"/>
  <c r="BP545" i="28"/>
  <c r="CB545" i="28" s="1"/>
  <c r="EM544" i="28"/>
  <c r="EI543" i="28"/>
  <c r="BO543" i="28"/>
  <c r="CA543" i="28" s="1"/>
  <c r="BW541" i="28"/>
  <c r="EJ535" i="28"/>
  <c r="BU527" i="28"/>
  <c r="CG527" i="28" s="1"/>
  <c r="BS526" i="28"/>
  <c r="DD521" i="28"/>
  <c r="EZ521" i="28" s="1"/>
  <c r="DP521" i="28"/>
  <c r="FL521" i="28" s="1"/>
  <c r="BO515" i="28"/>
  <c r="CA515" i="28" s="1"/>
  <c r="CD512" i="28"/>
  <c r="BU500" i="28"/>
  <c r="CG500" i="28" s="1"/>
  <c r="EO500" i="28"/>
  <c r="BP483" i="28"/>
  <c r="CB483" i="28" s="1"/>
  <c r="DH471" i="28"/>
  <c r="FD471" i="28" s="1"/>
  <c r="DT471" i="28"/>
  <c r="FP471" i="28" s="1"/>
  <c r="CV471" i="28"/>
  <c r="EF471" i="28"/>
  <c r="GB471" i="28" s="1"/>
  <c r="CL536" i="28"/>
  <c r="CX536" i="28"/>
  <c r="ET536" i="28" s="1"/>
  <c r="DV536" i="28"/>
  <c r="FR536" i="28" s="1"/>
  <c r="EM528" i="28"/>
  <c r="DT519" i="28"/>
  <c r="FP519" i="28" s="1"/>
  <c r="CV519" i="28"/>
  <c r="EF519" i="28"/>
  <c r="GB519" i="28" s="1"/>
  <c r="DO517" i="28"/>
  <c r="FK517" i="28" s="1"/>
  <c r="DC517" i="28"/>
  <c r="EY517" i="28" s="1"/>
  <c r="BV513" i="28"/>
  <c r="CH513" i="28" s="1"/>
  <c r="DI512" i="28"/>
  <c r="FE512" i="28" s="1"/>
  <c r="EG512" i="28"/>
  <c r="GC512" i="28" s="1"/>
  <c r="DU512" i="28"/>
  <c r="FQ512" i="28" s="1"/>
  <c r="DK507" i="28"/>
  <c r="FG507" i="28" s="1"/>
  <c r="CY507" i="28"/>
  <c r="EU507" i="28" s="1"/>
  <c r="DW507" i="28"/>
  <c r="FS507" i="28" s="1"/>
  <c r="CM507" i="28"/>
  <c r="CM506" i="28"/>
  <c r="CY506" i="28"/>
  <c r="EU506" i="28" s="1"/>
  <c r="DW506" i="28"/>
  <c r="FS506" i="28" s="1"/>
  <c r="DK506" i="28"/>
  <c r="FG506" i="28" s="1"/>
  <c r="ED494" i="28"/>
  <c r="FZ494" i="28" s="1"/>
  <c r="CT494" i="28"/>
  <c r="DF494" i="28"/>
  <c r="FB494" i="28" s="1"/>
  <c r="DR494" i="28"/>
  <c r="FN494" i="28" s="1"/>
  <c r="CQ471" i="28"/>
  <c r="DC471" i="28"/>
  <c r="EY471" i="28" s="1"/>
  <c r="EA471" i="28"/>
  <c r="FW471" i="28" s="1"/>
  <c r="DO471" i="28"/>
  <c r="FK471" i="28" s="1"/>
  <c r="EE467" i="28"/>
  <c r="GA467" i="28" s="1"/>
  <c r="DS467" i="28"/>
  <c r="FO467" i="28" s="1"/>
  <c r="DG467" i="28"/>
  <c r="FC467" i="28" s="1"/>
  <c r="CU467" i="28"/>
  <c r="DN451" i="28"/>
  <c r="FJ451" i="28" s="1"/>
  <c r="DZ451" i="28"/>
  <c r="FV451" i="28" s="1"/>
  <c r="CP451" i="28"/>
  <c r="DB451" i="28"/>
  <c r="EX451" i="28" s="1"/>
  <c r="BU572" i="28"/>
  <c r="BR556" i="28"/>
  <c r="BX545" i="28"/>
  <c r="CJ545" i="28" s="1"/>
  <c r="BU544" i="28"/>
  <c r="CG544" i="28" s="1"/>
  <c r="BS541" i="28"/>
  <c r="EK538" i="28"/>
  <c r="DT537" i="28"/>
  <c r="FP537" i="28" s="1"/>
  <c r="EF533" i="28"/>
  <c r="GB533" i="28" s="1"/>
  <c r="CX527" i="28"/>
  <c r="ET527" i="28" s="1"/>
  <c r="DW526" i="28"/>
  <c r="CY526" i="28"/>
  <c r="EU526" i="28" s="1"/>
  <c r="DB525" i="28"/>
  <c r="EX525" i="28" s="1"/>
  <c r="CP525" i="28"/>
  <c r="BT524" i="28"/>
  <c r="CF524" i="28" s="1"/>
  <c r="CR520" i="28"/>
  <c r="DS512" i="28"/>
  <c r="FO512" i="28" s="1"/>
  <c r="CU512" i="28"/>
  <c r="EE512" i="28"/>
  <c r="GA512" i="28" s="1"/>
  <c r="BY507" i="28"/>
  <c r="CK507" i="28" s="1"/>
  <c r="BU501" i="28"/>
  <c r="CG501" i="28" s="1"/>
  <c r="EO501" i="28"/>
  <c r="CH497" i="28"/>
  <c r="EP497" i="28"/>
  <c r="BP519" i="28"/>
  <c r="BQ518" i="28"/>
  <c r="CC518" i="28" s="1"/>
  <c r="EK518" i="28"/>
  <c r="BO517" i="28"/>
  <c r="CA517" i="28" s="1"/>
  <c r="BQ509" i="28"/>
  <c r="CC509" i="28" s="1"/>
  <c r="EK509" i="28"/>
  <c r="DY498" i="28"/>
  <c r="FU498" i="28" s="1"/>
  <c r="CO498" i="28"/>
  <c r="DA498" i="28"/>
  <c r="EW498" i="28" s="1"/>
  <c r="EG491" i="28"/>
  <c r="GC491" i="28" s="1"/>
  <c r="CW491" i="28"/>
  <c r="DU491" i="28"/>
  <c r="FQ491" i="28" s="1"/>
  <c r="BR473" i="28"/>
  <c r="CD473" i="28" s="1"/>
  <c r="BX526" i="28"/>
  <c r="BP518" i="28"/>
  <c r="BV512" i="28"/>
  <c r="CH512" i="28" s="1"/>
  <c r="BP509" i="28"/>
  <c r="BP502" i="28"/>
  <c r="DH497" i="28"/>
  <c r="FD497" i="28" s="1"/>
  <c r="DT497" i="28"/>
  <c r="FP497" i="28" s="1"/>
  <c r="EF497" i="28"/>
  <c r="GB497" i="28" s="1"/>
  <c r="CV497" i="28"/>
  <c r="CO496" i="28"/>
  <c r="DM496" i="28"/>
  <c r="FI496" i="28" s="1"/>
  <c r="EE491" i="28"/>
  <c r="GA491" i="28" s="1"/>
  <c r="DG491" i="28"/>
  <c r="FC491" i="28" s="1"/>
  <c r="CU491" i="28"/>
  <c r="DS491" i="28"/>
  <c r="FO491" i="28" s="1"/>
  <c r="CD480" i="28"/>
  <c r="EL480" i="28"/>
  <c r="CB496" i="28"/>
  <c r="EJ496" i="28"/>
  <c r="EI522" i="28"/>
  <c r="CA522" i="28"/>
  <c r="BN518" i="28"/>
  <c r="BZ518" i="28" s="1"/>
  <c r="EH518" i="28"/>
  <c r="CJ517" i="28"/>
  <c r="ER517" i="28"/>
  <c r="DI514" i="28"/>
  <c r="FE514" i="28" s="1"/>
  <c r="DU514" i="28"/>
  <c r="FQ514" i="28" s="1"/>
  <c r="EG514" i="28"/>
  <c r="GC514" i="28" s="1"/>
  <c r="CW514" i="28"/>
  <c r="CM513" i="28"/>
  <c r="CY513" i="28"/>
  <c r="EU513" i="28" s="1"/>
  <c r="DK513" i="28"/>
  <c r="FG513" i="28" s="1"/>
  <c r="BN502" i="28"/>
  <c r="BZ502" i="28" s="1"/>
  <c r="EH502" i="28"/>
  <c r="CB499" i="28"/>
  <c r="EJ499" i="28"/>
  <c r="CY496" i="28"/>
  <c r="EU496" i="28" s="1"/>
  <c r="DW496" i="28"/>
  <c r="FS496" i="28" s="1"/>
  <c r="CM496" i="28"/>
  <c r="DK496" i="28"/>
  <c r="FG496" i="28" s="1"/>
  <c r="DG490" i="28"/>
  <c r="FC490" i="28" s="1"/>
  <c r="CU490" i="28"/>
  <c r="EE490" i="28"/>
  <c r="GA490" i="28" s="1"/>
  <c r="DS490" i="28"/>
  <c r="FO490" i="28" s="1"/>
  <c r="EQ487" i="28"/>
  <c r="BW487" i="28"/>
  <c r="CI487" i="28" s="1"/>
  <c r="DW433" i="28"/>
  <c r="FS433" i="28" s="1"/>
  <c r="CM433" i="28"/>
  <c r="DK433" i="28"/>
  <c r="FG433" i="28" s="1"/>
  <c r="CY433" i="28"/>
  <c r="EU433" i="28" s="1"/>
  <c r="ES521" i="28"/>
  <c r="CK521" i="28"/>
  <c r="BS512" i="28"/>
  <c r="EL510" i="28"/>
  <c r="CD510" i="28"/>
  <c r="BO499" i="28"/>
  <c r="CA499" i="28" s="1"/>
  <c r="EI499" i="28"/>
  <c r="EQ490" i="28"/>
  <c r="DF485" i="28"/>
  <c r="FB485" i="28" s="1"/>
  <c r="DR485" i="28"/>
  <c r="FN485" i="28" s="1"/>
  <c r="CT485" i="28"/>
  <c r="ED485" i="28"/>
  <c r="FZ485" i="28" s="1"/>
  <c r="BW479" i="28"/>
  <c r="CI479" i="28" s="1"/>
  <c r="BR489" i="28"/>
  <c r="CD489" i="28" s="1"/>
  <c r="EL489" i="28"/>
  <c r="DW443" i="28"/>
  <c r="FS443" i="28" s="1"/>
  <c r="CY443" i="28"/>
  <c r="EU443" i="28" s="1"/>
  <c r="CM443" i="28"/>
  <c r="DK443" i="28"/>
  <c r="FG443" i="28" s="1"/>
  <c r="DX383" i="28"/>
  <c r="FT383" i="28" s="1"/>
  <c r="CZ383" i="28"/>
  <c r="EV383" i="28" s="1"/>
  <c r="DL383" i="28"/>
  <c r="FH383" i="28" s="1"/>
  <c r="CN383" i="28"/>
  <c r="CN489" i="28"/>
  <c r="CZ489" i="28"/>
  <c r="EV489" i="28" s="1"/>
  <c r="DL489" i="28"/>
  <c r="FH489" i="28" s="1"/>
  <c r="DX489" i="28"/>
  <c r="FT489" i="28" s="1"/>
  <c r="CQ477" i="28"/>
  <c r="DC477" i="28"/>
  <c r="EY477" i="28" s="1"/>
  <c r="DO477" i="28"/>
  <c r="FK477" i="28" s="1"/>
  <c r="EA477" i="28"/>
  <c r="FW477" i="28" s="1"/>
  <c r="CH467" i="28"/>
  <c r="EP467" i="28"/>
  <c r="CV458" i="28"/>
  <c r="DH458" i="28"/>
  <c r="FD458" i="28" s="1"/>
  <c r="EF458" i="28"/>
  <c r="GB458" i="28" s="1"/>
  <c r="DT458" i="28"/>
  <c r="FP458" i="28" s="1"/>
  <c r="DQ441" i="28"/>
  <c r="FM441" i="28" s="1"/>
  <c r="CS441" i="28"/>
  <c r="DE441" i="28"/>
  <c r="FA441" i="28" s="1"/>
  <c r="EC441" i="28"/>
  <c r="FY441" i="28" s="1"/>
  <c r="EJ435" i="28"/>
  <c r="CB435" i="28"/>
  <c r="BQ559" i="28"/>
  <c r="EI549" i="28"/>
  <c r="BV547" i="28"/>
  <c r="ES546" i="28"/>
  <c r="EP539" i="28"/>
  <c r="FB539" i="28" s="1"/>
  <c r="EP538" i="28"/>
  <c r="BX536" i="28"/>
  <c r="CJ536" i="28" s="1"/>
  <c r="ER536" i="28"/>
  <c r="EK535" i="28"/>
  <c r="EM532" i="28"/>
  <c r="BT515" i="28"/>
  <c r="CF515" i="28" s="1"/>
  <c r="BU513" i="28"/>
  <c r="CG513" i="28" s="1"/>
  <c r="BQ508" i="28"/>
  <c r="CC508" i="28" s="1"/>
  <c r="EK508" i="28"/>
  <c r="DE505" i="28"/>
  <c r="FA505" i="28" s="1"/>
  <c r="DQ505" i="28"/>
  <c r="FM505" i="28" s="1"/>
  <c r="EC505" i="28"/>
  <c r="FY505" i="28" s="1"/>
  <c r="CS505" i="28"/>
  <c r="CS496" i="28"/>
  <c r="DQ496" i="28"/>
  <c r="FM496" i="28" s="1"/>
  <c r="EC496" i="28"/>
  <c r="FY496" i="28" s="1"/>
  <c r="EE495" i="28"/>
  <c r="GA495" i="28" s="1"/>
  <c r="DG495" i="28"/>
  <c r="FC495" i="28" s="1"/>
  <c r="CU495" i="28"/>
  <c r="DS495" i="28"/>
  <c r="FO495" i="28" s="1"/>
  <c r="DT494" i="28"/>
  <c r="FP494" i="28" s="1"/>
  <c r="EF494" i="28"/>
  <c r="GB494" i="28" s="1"/>
  <c r="DH494" i="28"/>
  <c r="FD494" i="28" s="1"/>
  <c r="EG483" i="28"/>
  <c r="GC483" i="28" s="1"/>
  <c r="DU483" i="28"/>
  <c r="FQ483" i="28" s="1"/>
  <c r="CW483" i="28"/>
  <c r="DI483" i="28"/>
  <c r="FE483" i="28" s="1"/>
  <c r="EA441" i="28"/>
  <c r="FW441" i="28" s="1"/>
  <c r="DC441" i="28"/>
  <c r="EY441" i="28" s="1"/>
  <c r="DO441" i="28"/>
  <c r="FK441" i="28" s="1"/>
  <c r="CQ441" i="28"/>
  <c r="EF505" i="28"/>
  <c r="GB505" i="28" s="1"/>
  <c r="DH505" i="28"/>
  <c r="FD505" i="28" s="1"/>
  <c r="CV505" i="28"/>
  <c r="BY504" i="28"/>
  <c r="CK504" i="28" s="1"/>
  <c r="DN494" i="28"/>
  <c r="FJ494" i="28" s="1"/>
  <c r="DZ494" i="28"/>
  <c r="FV494" i="28" s="1"/>
  <c r="CP494" i="28"/>
  <c r="BP491" i="28"/>
  <c r="CB491" i="28" s="1"/>
  <c r="DB478" i="28"/>
  <c r="EX478" i="28" s="1"/>
  <c r="DN478" i="28"/>
  <c r="FJ478" i="28" s="1"/>
  <c r="DZ478" i="28"/>
  <c r="FV478" i="28" s="1"/>
  <c r="CP478" i="28"/>
  <c r="EN461" i="28"/>
  <c r="CF461" i="28"/>
  <c r="BR458" i="28"/>
  <c r="CD458" i="28" s="1"/>
  <c r="EE454" i="28"/>
  <c r="GA454" i="28" s="1"/>
  <c r="DG454" i="28"/>
  <c r="FC454" i="28" s="1"/>
  <c r="CU454" i="28"/>
  <c r="DS454" i="28"/>
  <c r="FO454" i="28" s="1"/>
  <c r="BO491" i="28"/>
  <c r="CA491" i="28" s="1"/>
  <c r="EI491" i="28"/>
  <c r="DC486" i="28"/>
  <c r="EY486" i="28" s="1"/>
  <c r="EA486" i="28"/>
  <c r="FW486" i="28" s="1"/>
  <c r="DO486" i="28"/>
  <c r="FK486" i="28" s="1"/>
  <c r="CQ486" i="28"/>
  <c r="BZ486" i="28"/>
  <c r="EH486" i="28"/>
  <c r="BU467" i="28"/>
  <c r="CG467" i="28" s="1"/>
  <c r="DF454" i="28"/>
  <c r="FB454" i="28" s="1"/>
  <c r="CT454" i="28"/>
  <c r="ED454" i="28"/>
  <c r="FZ454" i="28" s="1"/>
  <c r="DR454" i="28"/>
  <c r="FN454" i="28" s="1"/>
  <c r="BN540" i="28"/>
  <c r="BQ534" i="28"/>
  <c r="BO528" i="28"/>
  <c r="CA528" i="28" s="1"/>
  <c r="CN527" i="28"/>
  <c r="DL527" i="28"/>
  <c r="FH527" i="28" s="1"/>
  <c r="DX527" i="28"/>
  <c r="FT527" i="28" s="1"/>
  <c r="CZ527" i="28"/>
  <c r="EV527" i="28" s="1"/>
  <c r="EL525" i="28"/>
  <c r="DB517" i="28"/>
  <c r="EX517" i="28" s="1"/>
  <c r="DN517" i="28"/>
  <c r="FJ517" i="28" s="1"/>
  <c r="CP517" i="28"/>
  <c r="BX515" i="28"/>
  <c r="CJ515" i="28" s="1"/>
  <c r="EI513" i="28"/>
  <c r="ES511" i="28"/>
  <c r="CK509" i="28"/>
  <c r="ES509" i="28"/>
  <c r="DY507" i="28"/>
  <c r="FU507" i="28" s="1"/>
  <c r="DA507" i="28"/>
  <c r="EW507" i="28" s="1"/>
  <c r="BX506" i="28"/>
  <c r="CJ506" i="28" s="1"/>
  <c r="ER506" i="28"/>
  <c r="CK503" i="28"/>
  <c r="ES503" i="28"/>
  <c r="CL501" i="28"/>
  <c r="DJ501" i="28"/>
  <c r="FF501" i="28" s="1"/>
  <c r="CX501" i="28"/>
  <c r="ET501" i="28" s="1"/>
  <c r="DV501" i="28"/>
  <c r="FR501" i="28" s="1"/>
  <c r="EH491" i="28"/>
  <c r="BN491" i="28"/>
  <c r="BZ491" i="28" s="1"/>
  <c r="CU486" i="28"/>
  <c r="DG486" i="28"/>
  <c r="FC486" i="28" s="1"/>
  <c r="DS486" i="28"/>
  <c r="FO486" i="28" s="1"/>
  <c r="CX441" i="28"/>
  <c r="ET441" i="28" s="1"/>
  <c r="DJ441" i="28"/>
  <c r="FF441" i="28" s="1"/>
  <c r="DV441" i="28"/>
  <c r="FR441" i="28" s="1"/>
  <c r="CL441" i="28"/>
  <c r="EG499" i="28"/>
  <c r="GC499" i="28" s="1"/>
  <c r="DI499" i="28"/>
  <c r="FE499" i="28" s="1"/>
  <c r="DU499" i="28"/>
  <c r="DD498" i="28"/>
  <c r="EZ498" i="28" s="1"/>
  <c r="DP498" i="28"/>
  <c r="FL498" i="28" s="1"/>
  <c r="EP494" i="28"/>
  <c r="BR475" i="28"/>
  <c r="CD475" i="28" s="1"/>
  <c r="CF470" i="28"/>
  <c r="EN470" i="28"/>
  <c r="DC460" i="28"/>
  <c r="EY460" i="28" s="1"/>
  <c r="DO460" i="28"/>
  <c r="FK460" i="28" s="1"/>
  <c r="EA460" i="28"/>
  <c r="FW460" i="28" s="1"/>
  <c r="CQ460" i="28"/>
  <c r="DH456" i="28"/>
  <c r="FD456" i="28" s="1"/>
  <c r="CV456" i="28"/>
  <c r="DT456" i="28"/>
  <c r="FP456" i="28" s="1"/>
  <c r="EF456" i="28"/>
  <c r="GB456" i="28" s="1"/>
  <c r="BN449" i="28"/>
  <c r="BZ449" i="28" s="1"/>
  <c r="DS499" i="28"/>
  <c r="FO499" i="28" s="1"/>
  <c r="DG499" i="28"/>
  <c r="FC499" i="28" s="1"/>
  <c r="EE499" i="28"/>
  <c r="GA499" i="28" s="1"/>
  <c r="DZ498" i="28"/>
  <c r="FV498" i="28" s="1"/>
  <c r="DB498" i="28"/>
  <c r="EX498" i="28" s="1"/>
  <c r="EP495" i="28"/>
  <c r="BU494" i="28"/>
  <c r="CG494" i="28" s="1"/>
  <c r="EO494" i="28"/>
  <c r="BX493" i="28"/>
  <c r="CJ493" i="28" s="1"/>
  <c r="ER493" i="28"/>
  <c r="EP492" i="28"/>
  <c r="DH488" i="28"/>
  <c r="FD488" i="28" s="1"/>
  <c r="DT488" i="28"/>
  <c r="FP488" i="28" s="1"/>
  <c r="CV488" i="28"/>
  <c r="EK485" i="28"/>
  <c r="DK481" i="28"/>
  <c r="FG481" i="28" s="1"/>
  <c r="DW481" i="28"/>
  <c r="FS481" i="28" s="1"/>
  <c r="EH536" i="28"/>
  <c r="BU529" i="28"/>
  <c r="CG529" i="28" s="1"/>
  <c r="CO521" i="28"/>
  <c r="DA521" i="28"/>
  <c r="EW521" i="28" s="1"/>
  <c r="EM520" i="28"/>
  <c r="DJ516" i="28"/>
  <c r="FF516" i="28" s="1"/>
  <c r="DI508" i="28"/>
  <c r="FE508" i="28" s="1"/>
  <c r="EG508" i="28"/>
  <c r="GC508" i="28" s="1"/>
  <c r="DU508" i="28"/>
  <c r="FQ508" i="28" s="1"/>
  <c r="EL505" i="28"/>
  <c r="BR505" i="28"/>
  <c r="CD505" i="28" s="1"/>
  <c r="EE502" i="28"/>
  <c r="GA502" i="28" s="1"/>
  <c r="CU502" i="28"/>
  <c r="DG502" i="28"/>
  <c r="FC502" i="28" s="1"/>
  <c r="CE499" i="28"/>
  <c r="EM499" i="28"/>
  <c r="BW493" i="28"/>
  <c r="CI493" i="28" s="1"/>
  <c r="EQ493" i="28"/>
  <c r="DL434" i="28"/>
  <c r="FH434" i="28" s="1"/>
  <c r="CN434" i="28"/>
  <c r="DX434" i="28"/>
  <c r="FT434" i="28" s="1"/>
  <c r="CZ434" i="28"/>
  <c r="EV434" i="28" s="1"/>
  <c r="BT501" i="28"/>
  <c r="CF501" i="28" s="1"/>
  <c r="EN501" i="28"/>
  <c r="DU497" i="28"/>
  <c r="FQ497" i="28" s="1"/>
  <c r="EG497" i="28"/>
  <c r="GC497" i="28" s="1"/>
  <c r="DI497" i="28"/>
  <c r="FE497" i="28" s="1"/>
  <c r="DC495" i="28"/>
  <c r="EY495" i="28" s="1"/>
  <c r="EA495" i="28"/>
  <c r="FW495" i="28" s="1"/>
  <c r="CQ495" i="28"/>
  <c r="DO495" i="28"/>
  <c r="FK495" i="28" s="1"/>
  <c r="CX485" i="28"/>
  <c r="ET485" i="28" s="1"/>
  <c r="CL485" i="28"/>
  <c r="DJ485" i="28"/>
  <c r="FF485" i="28" s="1"/>
  <c r="CB478" i="28"/>
  <c r="EJ478" i="28"/>
  <c r="BN477" i="28"/>
  <c r="BZ477" i="28" s="1"/>
  <c r="DL421" i="28"/>
  <c r="FH421" i="28" s="1"/>
  <c r="CN421" i="28"/>
  <c r="CZ421" i="28"/>
  <c r="EV421" i="28" s="1"/>
  <c r="DX421" i="28"/>
  <c r="FT421" i="28" s="1"/>
  <c r="BT557" i="28"/>
  <c r="EP551" i="28"/>
  <c r="EM527" i="28"/>
  <c r="EL523" i="28"/>
  <c r="CD523" i="28"/>
  <c r="DQ519" i="28"/>
  <c r="FM519" i="28" s="1"/>
  <c r="CS519" i="28"/>
  <c r="BV518" i="28"/>
  <c r="EJ515" i="28"/>
  <c r="EA510" i="28"/>
  <c r="FW510" i="28" s="1"/>
  <c r="CQ510" i="28"/>
  <c r="BV502" i="28"/>
  <c r="CH502" i="28" s="1"/>
  <c r="DN501" i="28"/>
  <c r="FJ501" i="28" s="1"/>
  <c r="DZ501" i="28"/>
  <c r="FV501" i="28" s="1"/>
  <c r="DR500" i="28"/>
  <c r="FN500" i="28" s="1"/>
  <c r="CT500" i="28"/>
  <c r="ED500" i="28"/>
  <c r="FZ500" i="28" s="1"/>
  <c r="DF500" i="28"/>
  <c r="FB500" i="28" s="1"/>
  <c r="BX499" i="28"/>
  <c r="CJ499" i="28" s="1"/>
  <c r="ER499" i="28"/>
  <c r="BV498" i="28"/>
  <c r="CH498" i="28" s="1"/>
  <c r="EA496" i="28"/>
  <c r="FW496" i="28" s="1"/>
  <c r="DC496" i="28"/>
  <c r="EY496" i="28" s="1"/>
  <c r="DO496" i="28"/>
  <c r="FK496" i="28" s="1"/>
  <c r="CQ496" i="28"/>
  <c r="DP491" i="28"/>
  <c r="FL491" i="28" s="1"/>
  <c r="CK490" i="28"/>
  <c r="ES490" i="28"/>
  <c r="CL487" i="28"/>
  <c r="CX487" i="28"/>
  <c r="ET487" i="28" s="1"/>
  <c r="DV487" i="28"/>
  <c r="FR487" i="28" s="1"/>
  <c r="DJ487" i="28"/>
  <c r="FF487" i="28" s="1"/>
  <c r="CS486" i="28"/>
  <c r="DQ486" i="28"/>
  <c r="FM486" i="28" s="1"/>
  <c r="EC486" i="28"/>
  <c r="FY486" i="28" s="1"/>
  <c r="EG484" i="28"/>
  <c r="GC484" i="28" s="1"/>
  <c r="CW484" i="28"/>
  <c r="DU484" i="28"/>
  <c r="FQ484" i="28" s="1"/>
  <c r="DI484" i="28"/>
  <c r="FE484" i="28" s="1"/>
  <c r="DU482" i="28"/>
  <c r="FQ482" i="28" s="1"/>
  <c r="DI482" i="28"/>
  <c r="FE482" i="28" s="1"/>
  <c r="EG482" i="28"/>
  <c r="GC482" i="28" s="1"/>
  <c r="ER480" i="28"/>
  <c r="CJ480" i="28"/>
  <c r="BO465" i="28"/>
  <c r="CA465" i="28" s="1"/>
  <c r="EI465" i="28"/>
  <c r="BU460" i="28"/>
  <c r="CG460" i="28" s="1"/>
  <c r="BP505" i="28"/>
  <c r="CB505" i="28" s="1"/>
  <c r="BW504" i="28"/>
  <c r="CI504" i="28" s="1"/>
  <c r="EQ504" i="28"/>
  <c r="CZ498" i="28"/>
  <c r="EV498" i="28" s="1"/>
  <c r="DX498" i="28"/>
  <c r="DT490" i="28"/>
  <c r="FP490" i="28" s="1"/>
  <c r="DH490" i="28"/>
  <c r="FD490" i="28" s="1"/>
  <c r="EF490" i="28"/>
  <c r="GB490" i="28" s="1"/>
  <c r="CV490" i="28"/>
  <c r="CT487" i="28"/>
  <c r="DR487" i="28"/>
  <c r="FN487" i="28" s="1"/>
  <c r="DF487" i="28"/>
  <c r="FB487" i="28" s="1"/>
  <c r="BT484" i="28"/>
  <c r="CF484" i="28" s="1"/>
  <c r="EF476" i="28"/>
  <c r="GB476" i="28" s="1"/>
  <c r="DT476" i="28"/>
  <c r="FP476" i="28" s="1"/>
  <c r="CV476" i="28"/>
  <c r="DH476" i="28"/>
  <c r="FD476" i="28" s="1"/>
  <c r="BP474" i="28"/>
  <c r="CB474" i="28" s="1"/>
  <c r="CP438" i="28"/>
  <c r="DB438" i="28"/>
  <c r="EX438" i="28" s="1"/>
  <c r="DN438" i="28"/>
  <c r="FJ438" i="28" s="1"/>
  <c r="DZ438" i="28"/>
  <c r="FV438" i="28" s="1"/>
  <c r="BU526" i="28"/>
  <c r="BP524" i="28"/>
  <c r="CS518" i="28"/>
  <c r="DE518" i="28"/>
  <c r="FA518" i="28" s="1"/>
  <c r="DE504" i="28"/>
  <c r="FA504" i="28" s="1"/>
  <c r="BV504" i="28"/>
  <c r="CH504" i="28" s="1"/>
  <c r="BY500" i="28"/>
  <c r="CW492" i="28"/>
  <c r="EG492" i="28"/>
  <c r="GC492" i="28" s="1"/>
  <c r="DI492" i="28"/>
  <c r="FE492" i="28" s="1"/>
  <c r="DU492" i="28"/>
  <c r="FQ492" i="28" s="1"/>
  <c r="BS491" i="28"/>
  <c r="CE491" i="28" s="1"/>
  <c r="CE490" i="28"/>
  <c r="EM490" i="28"/>
  <c r="BR483" i="28"/>
  <c r="CD483" i="28" s="1"/>
  <c r="EL483" i="28"/>
  <c r="CF476" i="28"/>
  <c r="EN476" i="28"/>
  <c r="CL464" i="28"/>
  <c r="DV464" i="28"/>
  <c r="FR464" i="28" s="1"/>
  <c r="CX464" i="28"/>
  <c r="ET464" i="28" s="1"/>
  <c r="DJ464" i="28"/>
  <c r="FF464" i="28" s="1"/>
  <c r="EO463" i="28"/>
  <c r="CG463" i="28"/>
  <c r="BW460" i="28"/>
  <c r="CI460" i="28" s="1"/>
  <c r="DU451" i="28"/>
  <c r="FQ451" i="28" s="1"/>
  <c r="DI451" i="28"/>
  <c r="FE451" i="28" s="1"/>
  <c r="EG451" i="28"/>
  <c r="GC451" i="28" s="1"/>
  <c r="DE436" i="28"/>
  <c r="FA436" i="28" s="1"/>
  <c r="DQ436" i="28"/>
  <c r="FM436" i="28" s="1"/>
  <c r="EC436" i="28"/>
  <c r="FY436" i="28" s="1"/>
  <c r="DA515" i="28"/>
  <c r="EW515" i="28" s="1"/>
  <c r="BX513" i="28"/>
  <c r="CJ513" i="28" s="1"/>
  <c r="DY510" i="28"/>
  <c r="FU510" i="28" s="1"/>
  <c r="DA510" i="28"/>
  <c r="EW510" i="28" s="1"/>
  <c r="CO510" i="28"/>
  <c r="BN505" i="28"/>
  <c r="BZ505" i="28" s="1"/>
  <c r="EH505" i="28"/>
  <c r="BX498" i="28"/>
  <c r="CJ498" i="28" s="1"/>
  <c r="ER498" i="28"/>
  <c r="BY494" i="28"/>
  <c r="CK494" i="28" s="1"/>
  <c r="CV492" i="28"/>
  <c r="DT492" i="28"/>
  <c r="FP492" i="28" s="1"/>
  <c r="EF492" i="28"/>
  <c r="GB492" i="28" s="1"/>
  <c r="DY490" i="28"/>
  <c r="FU490" i="28" s="1"/>
  <c r="CO490" i="28"/>
  <c r="ED487" i="28"/>
  <c r="FZ487" i="28" s="1"/>
  <c r="CR478" i="28"/>
  <c r="DD478" i="28"/>
  <c r="EZ478" i="28" s="1"/>
  <c r="DP478" i="28"/>
  <c r="FL478" i="28" s="1"/>
  <c r="CT471" i="28"/>
  <c r="DF471" i="28"/>
  <c r="FB471" i="28" s="1"/>
  <c r="ED471" i="28"/>
  <c r="FZ471" i="28" s="1"/>
  <c r="BV460" i="28"/>
  <c r="CH460" i="28" s="1"/>
  <c r="BT458" i="28"/>
  <c r="CF458" i="28" s="1"/>
  <c r="BU440" i="28"/>
  <c r="CG440" i="28" s="1"/>
  <c r="BQ435" i="28"/>
  <c r="CC435" i="28" s="1"/>
  <c r="BN399" i="28"/>
  <c r="BZ399" i="28" s="1"/>
  <c r="EQ516" i="28"/>
  <c r="BW516" i="28"/>
  <c r="CI516" i="28" s="1"/>
  <c r="BU506" i="28"/>
  <c r="CG506" i="28" s="1"/>
  <c r="CU501" i="28"/>
  <c r="BU499" i="28"/>
  <c r="CG499" i="28" s="1"/>
  <c r="EO499" i="28"/>
  <c r="CU497" i="28"/>
  <c r="DS497" i="28"/>
  <c r="FO497" i="28" s="1"/>
  <c r="DV496" i="28"/>
  <c r="FR496" i="28" s="1"/>
  <c r="CX496" i="28"/>
  <c r="ET496" i="28" s="1"/>
  <c r="DN490" i="28"/>
  <c r="FJ490" i="28" s="1"/>
  <c r="CP490" i="28"/>
  <c r="CR488" i="28"/>
  <c r="EB488" i="28"/>
  <c r="FX488" i="28" s="1"/>
  <c r="DD488" i="28"/>
  <c r="EZ488" i="28" s="1"/>
  <c r="DP488" i="28"/>
  <c r="FL488" i="28" s="1"/>
  <c r="DM477" i="28"/>
  <c r="FI477" i="28" s="1"/>
  <c r="DA477" i="28"/>
  <c r="EW477" i="28" s="1"/>
  <c r="CO477" i="28"/>
  <c r="CS436" i="28"/>
  <c r="EP515" i="28"/>
  <c r="BX514" i="28"/>
  <c r="CJ514" i="28" s="1"/>
  <c r="BR513" i="28"/>
  <c r="DB506" i="28"/>
  <c r="EX506" i="28" s="1"/>
  <c r="DN506" i="28"/>
  <c r="FJ506" i="28" s="1"/>
  <c r="CS504" i="28"/>
  <c r="DM503" i="28"/>
  <c r="FI503" i="28" s="1"/>
  <c r="EB492" i="28"/>
  <c r="FX492" i="28" s="1"/>
  <c r="DD492" i="28"/>
  <c r="EZ492" i="28" s="1"/>
  <c r="DP492" i="28"/>
  <c r="FL492" i="28" s="1"/>
  <c r="CF486" i="28"/>
  <c r="EN486" i="28"/>
  <c r="DE479" i="28"/>
  <c r="FA479" i="28" s="1"/>
  <c r="DQ479" i="28"/>
  <c r="FM479" i="28" s="1"/>
  <c r="CS479" i="28"/>
  <c r="EC479" i="28"/>
  <c r="FY479" i="28" s="1"/>
  <c r="BO477" i="28"/>
  <c r="CA477" i="28" s="1"/>
  <c r="CF472" i="28"/>
  <c r="EN472" i="28"/>
  <c r="BT463" i="28"/>
  <c r="CF463" i="28" s="1"/>
  <c r="CW451" i="28"/>
  <c r="CW439" i="28"/>
  <c r="EG439" i="28"/>
  <c r="GC439" i="28" s="1"/>
  <c r="DI439" i="28"/>
  <c r="FE439" i="28" s="1"/>
  <c r="DU439" i="28"/>
  <c r="FQ439" i="28" s="1"/>
  <c r="EL438" i="28"/>
  <c r="BO520" i="28"/>
  <c r="BV519" i="28"/>
  <c r="EO518" i="28"/>
  <c r="BU509" i="28"/>
  <c r="EK507" i="28"/>
  <c r="EA505" i="28"/>
  <c r="FW505" i="28" s="1"/>
  <c r="BN504" i="28"/>
  <c r="BZ504" i="28" s="1"/>
  <c r="EH504" i="28"/>
  <c r="DB492" i="28"/>
  <c r="EX492" i="28" s="1"/>
  <c r="DZ492" i="28"/>
  <c r="FV492" i="28" s="1"/>
  <c r="DN486" i="28"/>
  <c r="FJ486" i="28" s="1"/>
  <c r="CP486" i="28"/>
  <c r="EC478" i="28"/>
  <c r="FY478" i="28" s="1"/>
  <c r="DQ478" i="28"/>
  <c r="FM478" i="28" s="1"/>
  <c r="CH476" i="28"/>
  <c r="EP476" i="28"/>
  <c r="EM474" i="28"/>
  <c r="CE474" i="28"/>
  <c r="CT464" i="28"/>
  <c r="ED464" i="28"/>
  <c r="FZ464" i="28" s="1"/>
  <c r="DF464" i="28"/>
  <c r="FB464" i="28" s="1"/>
  <c r="DR464" i="28"/>
  <c r="FN464" i="28" s="1"/>
  <c r="BQ455" i="28"/>
  <c r="CC455" i="28" s="1"/>
  <c r="DN443" i="28"/>
  <c r="FJ443" i="28" s="1"/>
  <c r="CP443" i="28"/>
  <c r="DB443" i="28"/>
  <c r="EX443" i="28" s="1"/>
  <c r="DZ443" i="28"/>
  <c r="FV443" i="28" s="1"/>
  <c r="CE425" i="28"/>
  <c r="EM425" i="28"/>
  <c r="EJ498" i="28"/>
  <c r="EE496" i="28"/>
  <c r="GA496" i="28" s="1"/>
  <c r="DG496" i="28"/>
  <c r="FC496" i="28" s="1"/>
  <c r="CU496" i="28"/>
  <c r="CX490" i="28"/>
  <c r="ET490" i="28" s="1"/>
  <c r="CL490" i="28"/>
  <c r="DV490" i="28"/>
  <c r="FR490" i="28" s="1"/>
  <c r="DJ490" i="28"/>
  <c r="FF490" i="28" s="1"/>
  <c r="CB485" i="28"/>
  <c r="EJ485" i="28"/>
  <c r="DZ481" i="28"/>
  <c r="FV481" i="28" s="1"/>
  <c r="DN481" i="28"/>
  <c r="FJ481" i="28" s="1"/>
  <c r="DB481" i="28"/>
  <c r="EX481" i="28" s="1"/>
  <c r="CP481" i="28"/>
  <c r="EC480" i="28"/>
  <c r="FY480" i="28" s="1"/>
  <c r="DQ480" i="28"/>
  <c r="FM480" i="28" s="1"/>
  <c r="CS480" i="28"/>
  <c r="DE480" i="28"/>
  <c r="FA480" i="28" s="1"/>
  <c r="EG477" i="28"/>
  <c r="GC477" i="28" s="1"/>
  <c r="CW477" i="28"/>
  <c r="DU477" i="28"/>
  <c r="FQ477" i="28" s="1"/>
  <c r="DI477" i="28"/>
  <c r="FE477" i="28" s="1"/>
  <c r="EL474" i="28"/>
  <c r="CD474" i="28"/>
  <c r="CM473" i="28"/>
  <c r="DW473" i="28"/>
  <c r="FS473" i="28" s="1"/>
  <c r="CY473" i="28"/>
  <c r="EU473" i="28" s="1"/>
  <c r="DK473" i="28"/>
  <c r="FG473" i="28" s="1"/>
  <c r="BQ452" i="28"/>
  <c r="CC452" i="28" s="1"/>
  <c r="EK452" i="28"/>
  <c r="BP450" i="28"/>
  <c r="CB450" i="28" s="1"/>
  <c r="BN500" i="28"/>
  <c r="BZ500" i="28" s="1"/>
  <c r="EH500" i="28"/>
  <c r="BO494" i="28"/>
  <c r="CA494" i="28" s="1"/>
  <c r="EI494" i="28"/>
  <c r="DS488" i="28"/>
  <c r="FO488" i="28" s="1"/>
  <c r="DG488" i="28"/>
  <c r="FC488" i="28" s="1"/>
  <c r="CU488" i="28"/>
  <c r="ER486" i="28"/>
  <c r="BX486" i="28"/>
  <c r="CJ486" i="28" s="1"/>
  <c r="DJ481" i="28"/>
  <c r="FF481" i="28" s="1"/>
  <c r="CX481" i="28"/>
  <c r="ET481" i="28" s="1"/>
  <c r="DV481" i="28"/>
  <c r="FR481" i="28" s="1"/>
  <c r="DK478" i="28"/>
  <c r="FG478" i="28" s="1"/>
  <c r="CM478" i="28"/>
  <c r="CY478" i="28"/>
  <c r="EU478" i="28" s="1"/>
  <c r="EC459" i="28"/>
  <c r="FY459" i="28" s="1"/>
  <c r="CS459" i="28"/>
  <c r="DE459" i="28"/>
  <c r="FA459" i="28" s="1"/>
  <c r="DQ459" i="28"/>
  <c r="FM459" i="28" s="1"/>
  <c r="EG447" i="28"/>
  <c r="GC447" i="28" s="1"/>
  <c r="CW447" i="28"/>
  <c r="DU447" i="28"/>
  <c r="FQ447" i="28" s="1"/>
  <c r="DI447" i="28"/>
  <c r="FE447" i="28" s="1"/>
  <c r="BP437" i="28"/>
  <c r="CB437" i="28" s="1"/>
  <c r="BS397" i="28"/>
  <c r="CE397" i="28" s="1"/>
  <c r="ES396" i="28"/>
  <c r="CK396" i="28"/>
  <c r="CU510" i="28"/>
  <c r="EE510" i="28"/>
  <c r="GA510" i="28" s="1"/>
  <c r="DS510" i="28"/>
  <c r="FO510" i="28" s="1"/>
  <c r="DG510" i="28"/>
  <c r="FC510" i="28" s="1"/>
  <c r="DN507" i="28"/>
  <c r="FJ507" i="28" s="1"/>
  <c r="CP507" i="28"/>
  <c r="DZ507" i="28"/>
  <c r="FV507" i="28" s="1"/>
  <c r="EC504" i="28"/>
  <c r="FY504" i="28" s="1"/>
  <c r="EE501" i="28"/>
  <c r="GA501" i="28" s="1"/>
  <c r="EM495" i="28"/>
  <c r="DJ493" i="28"/>
  <c r="FF493" i="28" s="1"/>
  <c r="CL493" i="28"/>
  <c r="DV493" i="28"/>
  <c r="FR493" i="28" s="1"/>
  <c r="CX493" i="28"/>
  <c r="ET493" i="28" s="1"/>
  <c r="CS489" i="28"/>
  <c r="EC489" i="28"/>
  <c r="FY489" i="28" s="1"/>
  <c r="CM488" i="28"/>
  <c r="DK488" i="28"/>
  <c r="FG488" i="28" s="1"/>
  <c r="CY488" i="28"/>
  <c r="EU488" i="28" s="1"/>
  <c r="CY485" i="28"/>
  <c r="EU485" i="28" s="1"/>
  <c r="DW485" i="28"/>
  <c r="FS485" i="28" s="1"/>
  <c r="DE484" i="28"/>
  <c r="FA484" i="28" s="1"/>
  <c r="CS484" i="28"/>
  <c r="DQ484" i="28"/>
  <c r="FM484" i="28" s="1"/>
  <c r="EC484" i="28"/>
  <c r="FY484" i="28" s="1"/>
  <c r="DT483" i="28"/>
  <c r="FP483" i="28" s="1"/>
  <c r="DH483" i="28"/>
  <c r="FD483" i="28" s="1"/>
  <c r="EF483" i="28"/>
  <c r="GB483" i="28" s="1"/>
  <c r="BV482" i="28"/>
  <c r="EM477" i="28"/>
  <c r="CC473" i="28"/>
  <c r="EK473" i="28"/>
  <c r="BV472" i="28"/>
  <c r="CH472" i="28" s="1"/>
  <c r="EC464" i="28"/>
  <c r="FY464" i="28" s="1"/>
  <c r="CS464" i="28"/>
  <c r="DE464" i="28"/>
  <c r="FA464" i="28" s="1"/>
  <c r="DQ464" i="28"/>
  <c r="FM464" i="28" s="1"/>
  <c r="CH404" i="28"/>
  <c r="EP404" i="28"/>
  <c r="DT355" i="28"/>
  <c r="FP355" i="28" s="1"/>
  <c r="EF355" i="28"/>
  <c r="GB355" i="28" s="1"/>
  <c r="CV355" i="28"/>
  <c r="DH355" i="28"/>
  <c r="FD355" i="28" s="1"/>
  <c r="EI526" i="28"/>
  <c r="EK521" i="28"/>
  <c r="EI514" i="28"/>
  <c r="CL508" i="28"/>
  <c r="DV508" i="28"/>
  <c r="FR508" i="28" s="1"/>
  <c r="EN499" i="28"/>
  <c r="CN498" i="28"/>
  <c r="CR489" i="28"/>
  <c r="EB489" i="28"/>
  <c r="FX489" i="28" s="1"/>
  <c r="DP489" i="28"/>
  <c r="FL489" i="28" s="1"/>
  <c r="BV478" i="28"/>
  <c r="CH478" i="28" s="1"/>
  <c r="ES477" i="28"/>
  <c r="CK474" i="28"/>
  <c r="ES474" i="28"/>
  <c r="DY467" i="28"/>
  <c r="FU467" i="28" s="1"/>
  <c r="CO467" i="28"/>
  <c r="DM467" i="28"/>
  <c r="FI467" i="28" s="1"/>
  <c r="DA467" i="28"/>
  <c r="EW467" i="28" s="1"/>
  <c r="EN463" i="28"/>
  <c r="CV438" i="28"/>
  <c r="DT438" i="28"/>
  <c r="FP438" i="28" s="1"/>
  <c r="EF438" i="28"/>
  <c r="GB438" i="28" s="1"/>
  <c r="DH438" i="28"/>
  <c r="FD438" i="28" s="1"/>
  <c r="DI426" i="28"/>
  <c r="FE426" i="28" s="1"/>
  <c r="EG426" i="28"/>
  <c r="GC426" i="28" s="1"/>
  <c r="DU426" i="28"/>
  <c r="FQ426" i="28" s="1"/>
  <c r="CW426" i="28"/>
  <c r="BT539" i="28"/>
  <c r="BO527" i="28"/>
  <c r="DS513" i="28"/>
  <c r="FO513" i="28" s="1"/>
  <c r="BT512" i="28"/>
  <c r="CF512" i="28" s="1"/>
  <c r="BS506" i="28"/>
  <c r="DO505" i="28"/>
  <c r="FK505" i="28" s="1"/>
  <c r="BS502" i="28"/>
  <c r="CE502" i="28" s="1"/>
  <c r="DS498" i="28"/>
  <c r="FO498" i="28" s="1"/>
  <c r="CU498" i="28"/>
  <c r="EE498" i="28"/>
  <c r="GA498" i="28" s="1"/>
  <c r="DG498" i="28"/>
  <c r="FC498" i="28" s="1"/>
  <c r="DP493" i="28"/>
  <c r="FL493" i="28" s="1"/>
  <c r="DD493" i="28"/>
  <c r="EZ493" i="28" s="1"/>
  <c r="DN492" i="28"/>
  <c r="FJ492" i="28" s="1"/>
  <c r="EK492" i="28"/>
  <c r="BQ492" i="28"/>
  <c r="CC492" i="28" s="1"/>
  <c r="DM490" i="28"/>
  <c r="FI490" i="28" s="1"/>
  <c r="DH485" i="28"/>
  <c r="FD485" i="28" s="1"/>
  <c r="DT485" i="28"/>
  <c r="FP485" i="28" s="1"/>
  <c r="EF485" i="28"/>
  <c r="GB485" i="28" s="1"/>
  <c r="DQ483" i="28"/>
  <c r="FM483" i="28" s="1"/>
  <c r="DE483" i="28"/>
  <c r="FA483" i="28" s="1"/>
  <c r="EC483" i="28"/>
  <c r="FY483" i="28" s="1"/>
  <c r="CS483" i="28"/>
  <c r="EO480" i="28"/>
  <c r="EB478" i="28"/>
  <c r="FX478" i="28" s="1"/>
  <c r="CF469" i="28"/>
  <c r="EN469" i="28"/>
  <c r="DI464" i="28"/>
  <c r="FE464" i="28" s="1"/>
  <c r="EG464" i="28"/>
  <c r="GC464" i="28" s="1"/>
  <c r="CW464" i="28"/>
  <c r="CB458" i="28"/>
  <c r="EJ458" i="28"/>
  <c r="BV533" i="28"/>
  <c r="CE513" i="28"/>
  <c r="EM513" i="28"/>
  <c r="BV511" i="28"/>
  <c r="BX507" i="28"/>
  <c r="CJ507" i="28" s="1"/>
  <c r="ES505" i="28"/>
  <c r="CB504" i="28"/>
  <c r="DM502" i="28"/>
  <c r="FI502" i="28" s="1"/>
  <c r="BR502" i="28"/>
  <c r="CD502" i="28" s="1"/>
  <c r="DP500" i="28"/>
  <c r="FL500" i="28" s="1"/>
  <c r="CR500" i="28"/>
  <c r="BP495" i="28"/>
  <c r="CB495" i="28" s="1"/>
  <c r="BX491" i="28"/>
  <c r="CJ491" i="28" s="1"/>
  <c r="DK489" i="28"/>
  <c r="FG489" i="28" s="1"/>
  <c r="CY489" i="28"/>
  <c r="EU489" i="28" s="1"/>
  <c r="DW489" i="28"/>
  <c r="FS489" i="28" s="1"/>
  <c r="DZ486" i="28"/>
  <c r="FV486" i="28" s="1"/>
  <c r="DD483" i="28"/>
  <c r="EZ483" i="28" s="1"/>
  <c r="DP483" i="28"/>
  <c r="FL483" i="28" s="1"/>
  <c r="CR483" i="28"/>
  <c r="DY479" i="28"/>
  <c r="FU479" i="28" s="1"/>
  <c r="CO479" i="28"/>
  <c r="DL475" i="28"/>
  <c r="FH475" i="28" s="1"/>
  <c r="CZ475" i="28"/>
  <c r="EV475" i="28" s="1"/>
  <c r="CN475" i="28"/>
  <c r="DX475" i="28"/>
  <c r="FT475" i="28" s="1"/>
  <c r="DK467" i="28"/>
  <c r="FG467" i="28" s="1"/>
  <c r="DW467" i="28"/>
  <c r="FS467" i="28" s="1"/>
  <c r="CI465" i="28"/>
  <c r="EQ465" i="28"/>
  <c r="EG458" i="28"/>
  <c r="GC458" i="28" s="1"/>
  <c r="DI458" i="28"/>
  <c r="FE458" i="28" s="1"/>
  <c r="DU458" i="28"/>
  <c r="FQ458" i="28" s="1"/>
  <c r="CW458" i="28"/>
  <c r="CA458" i="28"/>
  <c r="EI458" i="28"/>
  <c r="BW456" i="28"/>
  <c r="CI456" i="28" s="1"/>
  <c r="BS453" i="28"/>
  <c r="CE453" i="28" s="1"/>
  <c r="DS507" i="28"/>
  <c r="FO507" i="28" s="1"/>
  <c r="DG507" i="28"/>
  <c r="FC507" i="28" s="1"/>
  <c r="DB499" i="28"/>
  <c r="EX499" i="28" s="1"/>
  <c r="CP499" i="28"/>
  <c r="BO492" i="28"/>
  <c r="CA492" i="28" s="1"/>
  <c r="EI492" i="28"/>
  <c r="EP485" i="28"/>
  <c r="DB484" i="28"/>
  <c r="EX484" i="28" s="1"/>
  <c r="DN484" i="28"/>
  <c r="FJ484" i="28" s="1"/>
  <c r="CP484" i="28"/>
  <c r="BS483" i="28"/>
  <c r="CE483" i="28" s="1"/>
  <c r="BR482" i="28"/>
  <c r="CD482" i="28" s="1"/>
  <c r="EL482" i="28"/>
  <c r="BP479" i="28"/>
  <c r="CB479" i="28" s="1"/>
  <c r="ES475" i="28"/>
  <c r="CK475" i="28"/>
  <c r="BX473" i="28"/>
  <c r="CJ473" i="28" s="1"/>
  <c r="BX468" i="28"/>
  <c r="CJ468" i="28" s="1"/>
  <c r="EH467" i="28"/>
  <c r="EP466" i="28"/>
  <c r="CH466" i="28"/>
  <c r="DR465" i="28"/>
  <c r="FN465" i="28" s="1"/>
  <c r="CT465" i="28"/>
  <c r="DF465" i="28"/>
  <c r="FB465" i="28" s="1"/>
  <c r="ED465" i="28"/>
  <c r="FZ465" i="28" s="1"/>
  <c r="BV461" i="28"/>
  <c r="CH461" i="28" s="1"/>
  <c r="EJ506" i="28"/>
  <c r="CO503" i="28"/>
  <c r="CY503" i="28"/>
  <c r="EU503" i="28" s="1"/>
  <c r="DW503" i="28"/>
  <c r="FS503" i="28" s="1"/>
  <c r="DK503" i="28"/>
  <c r="FG503" i="28" s="1"/>
  <c r="DM499" i="28"/>
  <c r="FI499" i="28" s="1"/>
  <c r="DA499" i="28"/>
  <c r="EW499" i="28" s="1"/>
  <c r="DY499" i="28"/>
  <c r="FU499" i="28" s="1"/>
  <c r="CQ498" i="28"/>
  <c r="DC498" i="28"/>
  <c r="EY498" i="28" s="1"/>
  <c r="DO498" i="28"/>
  <c r="FK498" i="28" s="1"/>
  <c r="EA498" i="28"/>
  <c r="FW498" i="28" s="1"/>
  <c r="DJ495" i="28"/>
  <c r="FF495" i="28" s="1"/>
  <c r="CX495" i="28"/>
  <c r="ET495" i="28" s="1"/>
  <c r="DV495" i="28"/>
  <c r="FR495" i="28" s="1"/>
  <c r="CB493" i="28"/>
  <c r="EJ493" i="28"/>
  <c r="CX492" i="28"/>
  <c r="ET492" i="28" s="1"/>
  <c r="DJ492" i="28"/>
  <c r="FF492" i="28" s="1"/>
  <c r="DV492" i="28"/>
  <c r="FR492" i="28" s="1"/>
  <c r="CL492" i="28"/>
  <c r="DP487" i="28"/>
  <c r="FL487" i="28" s="1"/>
  <c r="CR487" i="28"/>
  <c r="CT481" i="28"/>
  <c r="ED481" i="28"/>
  <c r="FZ481" i="28" s="1"/>
  <c r="DR481" i="28"/>
  <c r="FN481" i="28" s="1"/>
  <c r="BW474" i="28"/>
  <c r="CI474" i="28" s="1"/>
  <c r="EQ474" i="28"/>
  <c r="DS469" i="28"/>
  <c r="FO469" i="28" s="1"/>
  <c r="DG469" i="28"/>
  <c r="FC469" i="28" s="1"/>
  <c r="EE469" i="28"/>
  <c r="GA469" i="28" s="1"/>
  <c r="CU469" i="28"/>
  <c r="EM465" i="28"/>
  <c r="CE465" i="28"/>
  <c r="ES462" i="28"/>
  <c r="CK462" i="28"/>
  <c r="CU458" i="28"/>
  <c r="DG458" i="28"/>
  <c r="FC458" i="28" s="1"/>
  <c r="DS458" i="28"/>
  <c r="FO458" i="28" s="1"/>
  <c r="EE458" i="28"/>
  <c r="GA458" i="28" s="1"/>
  <c r="BO427" i="28"/>
  <c r="CA427" i="28" s="1"/>
  <c r="EC412" i="28"/>
  <c r="FY412" i="28" s="1"/>
  <c r="CS412" i="28"/>
  <c r="DE412" i="28"/>
  <c r="FA412" i="28" s="1"/>
  <c r="DQ412" i="28"/>
  <c r="FM412" i="28" s="1"/>
  <c r="CP506" i="28"/>
  <c r="BV505" i="28"/>
  <c r="CH505" i="28" s="1"/>
  <c r="EK503" i="28"/>
  <c r="EB500" i="28"/>
  <c r="FX500" i="28" s="1"/>
  <c r="EO496" i="28"/>
  <c r="CL496" i="28"/>
  <c r="DB490" i="28"/>
  <c r="EX490" i="28" s="1"/>
  <c r="EP489" i="28"/>
  <c r="BP482" i="28"/>
  <c r="CB482" i="28" s="1"/>
  <c r="BQ480" i="28"/>
  <c r="CC480" i="28" s="1"/>
  <c r="EK480" i="28"/>
  <c r="DP475" i="28"/>
  <c r="FL475" i="28" s="1"/>
  <c r="CR475" i="28"/>
  <c r="EB475" i="28"/>
  <c r="FX475" i="28" s="1"/>
  <c r="BV474" i="28"/>
  <c r="CH474" i="28" s="1"/>
  <c r="DR471" i="28"/>
  <c r="FN471" i="28" s="1"/>
  <c r="DK469" i="28"/>
  <c r="FG469" i="28" s="1"/>
  <c r="CM469" i="28"/>
  <c r="EJ469" i="28"/>
  <c r="CB469" i="28"/>
  <c r="DC466" i="28"/>
  <c r="EY466" i="28" s="1"/>
  <c r="DO466" i="28"/>
  <c r="FK466" i="28" s="1"/>
  <c r="CQ466" i="28"/>
  <c r="EN523" i="28"/>
  <c r="BR511" i="28"/>
  <c r="DT509" i="28"/>
  <c r="FP509" i="28" s="1"/>
  <c r="BN506" i="28"/>
  <c r="BZ506" i="28" s="1"/>
  <c r="EH506" i="28"/>
  <c r="DC505" i="28"/>
  <c r="EY505" i="28" s="1"/>
  <c r="CM503" i="28"/>
  <c r="CB500" i="28"/>
  <c r="CL495" i="28"/>
  <c r="DM494" i="28"/>
  <c r="FI494" i="28" s="1"/>
  <c r="DA494" i="28"/>
  <c r="EW494" i="28" s="1"/>
  <c r="ES491" i="28"/>
  <c r="DA490" i="28"/>
  <c r="EW490" i="28" s="1"/>
  <c r="BS485" i="28"/>
  <c r="CE485" i="28" s="1"/>
  <c r="CY482" i="28"/>
  <c r="EU482" i="28" s="1"/>
  <c r="DK482" i="28"/>
  <c r="FG482" i="28" s="1"/>
  <c r="DW482" i="28"/>
  <c r="FS482" i="28" s="1"/>
  <c r="DE478" i="28"/>
  <c r="FA478" i="28" s="1"/>
  <c r="EF470" i="28"/>
  <c r="GB470" i="28" s="1"/>
  <c r="CV470" i="28"/>
  <c r="DT470" i="28"/>
  <c r="FP470" i="28" s="1"/>
  <c r="DH470" i="28"/>
  <c r="FD470" i="28" s="1"/>
  <c r="ES469" i="28"/>
  <c r="CK469" i="28"/>
  <c r="DN466" i="28"/>
  <c r="FJ466" i="28" s="1"/>
  <c r="DB466" i="28"/>
  <c r="EX466" i="28" s="1"/>
  <c r="CF462" i="28"/>
  <c r="EN462" i="28"/>
  <c r="BQ459" i="28"/>
  <c r="CC459" i="28" s="1"/>
  <c r="CA455" i="28"/>
  <c r="EI455" i="28"/>
  <c r="ES439" i="28"/>
  <c r="CQ508" i="28"/>
  <c r="DO508" i="28"/>
  <c r="FK508" i="28" s="1"/>
  <c r="EA508" i="28"/>
  <c r="FW508" i="28" s="1"/>
  <c r="DM501" i="28"/>
  <c r="FI501" i="28" s="1"/>
  <c r="CO501" i="28"/>
  <c r="DV499" i="28"/>
  <c r="FR499" i="28" s="1"/>
  <c r="CL499" i="28"/>
  <c r="CN497" i="28"/>
  <c r="CZ497" i="28"/>
  <c r="EV497" i="28" s="1"/>
  <c r="DX497" i="28"/>
  <c r="FT497" i="28" s="1"/>
  <c r="CW495" i="28"/>
  <c r="EG495" i="28"/>
  <c r="GC495" i="28" s="1"/>
  <c r="DU495" i="28"/>
  <c r="FQ495" i="28" s="1"/>
  <c r="EM489" i="28"/>
  <c r="CE489" i="28"/>
  <c r="EL488" i="28"/>
  <c r="BR488" i="28"/>
  <c r="CD488" i="28" s="1"/>
  <c r="DK487" i="28"/>
  <c r="FG487" i="28" s="1"/>
  <c r="CM487" i="28"/>
  <c r="DW487" i="28"/>
  <c r="FS487" i="28" s="1"/>
  <c r="BW483" i="28"/>
  <c r="CI483" i="28" s="1"/>
  <c r="BS481" i="28"/>
  <c r="CE481" i="28" s="1"/>
  <c r="EC470" i="28"/>
  <c r="FY470" i="28" s="1"/>
  <c r="CS470" i="28"/>
  <c r="DE470" i="28"/>
  <c r="FA470" i="28" s="1"/>
  <c r="DQ470" i="28"/>
  <c r="FM470" i="28" s="1"/>
  <c r="DK466" i="28"/>
  <c r="FG466" i="28" s="1"/>
  <c r="DW466" i="28"/>
  <c r="FS466" i="28" s="1"/>
  <c r="CM466" i="28"/>
  <c r="CY466" i="28"/>
  <c r="EU466" i="28" s="1"/>
  <c r="EK462" i="28"/>
  <c r="CC462" i="28"/>
  <c r="BP459" i="28"/>
  <c r="CB459" i="28" s="1"/>
  <c r="DF450" i="28"/>
  <c r="FB450" i="28" s="1"/>
  <c r="DR450" i="28"/>
  <c r="FN450" i="28" s="1"/>
  <c r="CT450" i="28"/>
  <c r="ED450" i="28"/>
  <c r="FZ450" i="28" s="1"/>
  <c r="BZ450" i="28"/>
  <c r="EH450" i="28"/>
  <c r="DH371" i="28"/>
  <c r="FD371" i="28" s="1"/>
  <c r="EF371" i="28"/>
  <c r="GB371" i="28" s="1"/>
  <c r="CV371" i="28"/>
  <c r="DT371" i="28"/>
  <c r="FP371" i="28" s="1"/>
  <c r="BR491" i="28"/>
  <c r="CD491" i="28" s="1"/>
  <c r="BV488" i="28"/>
  <c r="CH488" i="28" s="1"/>
  <c r="CU481" i="28"/>
  <c r="BQ481" i="28"/>
  <c r="CC481" i="28" s="1"/>
  <c r="CW467" i="28"/>
  <c r="DI467" i="28"/>
  <c r="FE467" i="28" s="1"/>
  <c r="BV457" i="28"/>
  <c r="CH457" i="28" s="1"/>
  <c r="BU456" i="28"/>
  <c r="CG456" i="28" s="1"/>
  <c r="EO456" i="28"/>
  <c r="BQ447" i="28"/>
  <c r="CC447" i="28" s="1"/>
  <c r="BT440" i="28"/>
  <c r="CF440" i="28" s="1"/>
  <c r="EP439" i="28"/>
  <c r="CH439" i="28"/>
  <c r="CH438" i="28"/>
  <c r="EP438" i="28"/>
  <c r="BV434" i="28"/>
  <c r="CH434" i="28" s="1"/>
  <c r="CG398" i="28"/>
  <c r="EO398" i="28"/>
  <c r="DP223" i="28"/>
  <c r="FL223" i="28" s="1"/>
  <c r="DD223" i="28"/>
  <c r="EZ223" i="28" s="1"/>
  <c r="CR223" i="28"/>
  <c r="EB223" i="28"/>
  <c r="FX223" i="28" s="1"/>
  <c r="DM489" i="28"/>
  <c r="FI489" i="28" s="1"/>
  <c r="DY489" i="28"/>
  <c r="FU489" i="28" s="1"/>
  <c r="DA489" i="28"/>
  <c r="EW489" i="28" s="1"/>
  <c r="DT487" i="28"/>
  <c r="FP487" i="28" s="1"/>
  <c r="EF487" i="28"/>
  <c r="GB487" i="28" s="1"/>
  <c r="EH485" i="28"/>
  <c r="EP484" i="28"/>
  <c r="CX483" i="28"/>
  <c r="ET483" i="28" s="1"/>
  <c r="DJ483" i="28"/>
  <c r="FF483" i="28" s="1"/>
  <c r="BP481" i="28"/>
  <c r="BN479" i="28"/>
  <c r="BT474" i="28"/>
  <c r="CF474" i="28" s="1"/>
  <c r="DS473" i="28"/>
  <c r="FO473" i="28" s="1"/>
  <c r="EE473" i="28"/>
  <c r="GA473" i="28" s="1"/>
  <c r="CK470" i="28"/>
  <c r="ES470" i="28"/>
  <c r="EG461" i="28"/>
  <c r="GC461" i="28" s="1"/>
  <c r="BR461" i="28"/>
  <c r="CD461" i="28" s="1"/>
  <c r="EL461" i="28"/>
  <c r="EM459" i="28"/>
  <c r="BU457" i="28"/>
  <c r="CG457" i="28" s="1"/>
  <c r="EO457" i="28"/>
  <c r="DR453" i="28"/>
  <c r="FN453" i="28" s="1"/>
  <c r="ED453" i="28"/>
  <c r="FZ453" i="28" s="1"/>
  <c r="CT453" i="28"/>
  <c r="DF453" i="28"/>
  <c r="FB453" i="28" s="1"/>
  <c r="DJ452" i="28"/>
  <c r="FF452" i="28" s="1"/>
  <c r="DV452" i="28"/>
  <c r="FR452" i="28" s="1"/>
  <c r="CL452" i="28"/>
  <c r="CX452" i="28"/>
  <c r="ET452" i="28" s="1"/>
  <c r="BV451" i="28"/>
  <c r="CH451" i="28" s="1"/>
  <c r="CK435" i="28"/>
  <c r="ES435" i="28"/>
  <c r="EJ399" i="28"/>
  <c r="CB399" i="28"/>
  <c r="CY396" i="28"/>
  <c r="EU396" i="28" s="1"/>
  <c r="DW396" i="28"/>
  <c r="FS396" i="28" s="1"/>
  <c r="CM396" i="28"/>
  <c r="DK396" i="28"/>
  <c r="FG396" i="28" s="1"/>
  <c r="BS511" i="28"/>
  <c r="EA497" i="28"/>
  <c r="FW497" i="28" s="1"/>
  <c r="DO497" i="28"/>
  <c r="FK497" i="28" s="1"/>
  <c r="DC497" i="28"/>
  <c r="EY497" i="28" s="1"/>
  <c r="DT496" i="28"/>
  <c r="FP496" i="28" s="1"/>
  <c r="DT495" i="28"/>
  <c r="FP495" i="28" s="1"/>
  <c r="BY493" i="28"/>
  <c r="CK478" i="28"/>
  <c r="EM476" i="28"/>
  <c r="EH475" i="28"/>
  <c r="BZ475" i="28"/>
  <c r="EC473" i="28"/>
  <c r="FY473" i="28" s="1"/>
  <c r="DQ473" i="28"/>
  <c r="FM473" i="28" s="1"/>
  <c r="DE473" i="28"/>
  <c r="FA473" i="28" s="1"/>
  <c r="CF467" i="28"/>
  <c r="DM461" i="28"/>
  <c r="FI461" i="28" s="1"/>
  <c r="CO461" i="28"/>
  <c r="DY461" i="28"/>
  <c r="FU461" i="28" s="1"/>
  <c r="DA461" i="28"/>
  <c r="EW461" i="28" s="1"/>
  <c r="BQ460" i="28"/>
  <c r="CC460" i="28" s="1"/>
  <c r="EH458" i="28"/>
  <c r="BO447" i="28"/>
  <c r="CA447" i="28" s="1"/>
  <c r="BV445" i="28"/>
  <c r="CH445" i="28" s="1"/>
  <c r="CF442" i="28"/>
  <c r="EN442" i="28"/>
  <c r="BO423" i="28"/>
  <c r="CA423" i="28" s="1"/>
  <c r="DH477" i="28"/>
  <c r="FD477" i="28" s="1"/>
  <c r="CV477" i="28"/>
  <c r="EF477" i="28"/>
  <c r="GB477" i="28" s="1"/>
  <c r="CM476" i="28"/>
  <c r="DW476" i="28"/>
  <c r="FS476" i="28" s="1"/>
  <c r="DK476" i="28"/>
  <c r="FG476" i="28" s="1"/>
  <c r="CY476" i="28"/>
  <c r="EU476" i="28" s="1"/>
  <c r="DD473" i="28"/>
  <c r="EZ473" i="28" s="1"/>
  <c r="CR473" i="28"/>
  <c r="EB473" i="28"/>
  <c r="FX473" i="28" s="1"/>
  <c r="CU470" i="28"/>
  <c r="EE470" i="28"/>
  <c r="GA470" i="28" s="1"/>
  <c r="DG470" i="28"/>
  <c r="FC470" i="28" s="1"/>
  <c r="DC467" i="28"/>
  <c r="EY467" i="28" s="1"/>
  <c r="DO467" i="28"/>
  <c r="FK467" i="28" s="1"/>
  <c r="CB467" i="28"/>
  <c r="EJ467" i="28"/>
  <c r="BX452" i="28"/>
  <c r="CJ452" i="28" s="1"/>
  <c r="ER452" i="28"/>
  <c r="BT451" i="28"/>
  <c r="CF451" i="28" s="1"/>
  <c r="CS445" i="28"/>
  <c r="DE445" i="28"/>
  <c r="FA445" i="28" s="1"/>
  <c r="EC445" i="28"/>
  <c r="FY445" i="28" s="1"/>
  <c r="DQ445" i="28"/>
  <c r="FM445" i="28" s="1"/>
  <c r="BR417" i="28"/>
  <c r="CD417" i="28" s="1"/>
  <c r="EL417" i="28"/>
  <c r="DX487" i="28"/>
  <c r="FT487" i="28" s="1"/>
  <c r="DL487" i="28"/>
  <c r="FH487" i="28" s="1"/>
  <c r="CZ487" i="28"/>
  <c r="EV487" i="28" s="1"/>
  <c r="EO482" i="28"/>
  <c r="EP480" i="28"/>
  <c r="CH480" i="28"/>
  <c r="DY478" i="28"/>
  <c r="FU478" i="28" s="1"/>
  <c r="DA478" i="28"/>
  <c r="EW478" i="28" s="1"/>
  <c r="DO476" i="28"/>
  <c r="FK476" i="28" s="1"/>
  <c r="CQ476" i="28"/>
  <c r="DF475" i="28"/>
  <c r="FB475" i="28" s="1"/>
  <c r="CT475" i="28"/>
  <c r="ED475" i="28"/>
  <c r="FZ475" i="28" s="1"/>
  <c r="EO472" i="28"/>
  <c r="BU472" i="28"/>
  <c r="CG472" i="28" s="1"/>
  <c r="CD470" i="28"/>
  <c r="EL470" i="28"/>
  <c r="BP457" i="28"/>
  <c r="EL445" i="28"/>
  <c r="BR445" i="28"/>
  <c r="CD445" i="28" s="1"/>
  <c r="DG439" i="28"/>
  <c r="FC439" i="28" s="1"/>
  <c r="CU439" i="28"/>
  <c r="DS439" i="28"/>
  <c r="FO439" i="28" s="1"/>
  <c r="EE439" i="28"/>
  <c r="GA439" i="28" s="1"/>
  <c r="CI436" i="28"/>
  <c r="EQ436" i="28"/>
  <c r="CE430" i="28"/>
  <c r="EM430" i="28"/>
  <c r="DO400" i="28"/>
  <c r="EA400" i="28"/>
  <c r="FW400" i="28" s="1"/>
  <c r="CQ400" i="28"/>
  <c r="DC400" i="28"/>
  <c r="EY400" i="28" s="1"/>
  <c r="BV491" i="28"/>
  <c r="CH491" i="28" s="1"/>
  <c r="EK483" i="28"/>
  <c r="DF483" i="28"/>
  <c r="FB483" i="28" s="1"/>
  <c r="CT483" i="28"/>
  <c r="ED483" i="28"/>
  <c r="FZ483" i="28" s="1"/>
  <c r="DR483" i="28"/>
  <c r="FN483" i="28" s="1"/>
  <c r="EM482" i="28"/>
  <c r="BN474" i="28"/>
  <c r="EK470" i="28"/>
  <c r="DM463" i="28"/>
  <c r="FI463" i="28" s="1"/>
  <c r="DY463" i="28"/>
  <c r="FU463" i="28" s="1"/>
  <c r="CO463" i="28"/>
  <c r="DA463" i="28"/>
  <c r="EW463" i="28" s="1"/>
  <c r="EJ449" i="28"/>
  <c r="CB449" i="28"/>
  <c r="EL444" i="28"/>
  <c r="BX441" i="28"/>
  <c r="CJ441" i="28" s="1"/>
  <c r="ES431" i="28"/>
  <c r="CK431" i="28"/>
  <c r="BT418" i="28"/>
  <c r="CF418" i="28" s="1"/>
  <c r="EN418" i="28"/>
  <c r="CN403" i="28"/>
  <c r="DX403" i="28"/>
  <c r="FT403" i="28" s="1"/>
  <c r="CZ403" i="28"/>
  <c r="EV403" i="28" s="1"/>
  <c r="DL403" i="28"/>
  <c r="EQ491" i="28"/>
  <c r="DV488" i="28"/>
  <c r="FR488" i="28" s="1"/>
  <c r="CX488" i="28"/>
  <c r="ET488" i="28" s="1"/>
  <c r="EH483" i="28"/>
  <c r="EN479" i="28"/>
  <c r="EE478" i="28"/>
  <c r="GA478" i="28" s="1"/>
  <c r="EN475" i="28"/>
  <c r="DH472" i="28"/>
  <c r="FD472" i="28" s="1"/>
  <c r="EM472" i="28"/>
  <c r="DA466" i="28"/>
  <c r="EW466" i="28" s="1"/>
  <c r="DM466" i="28"/>
  <c r="FI466" i="28" s="1"/>
  <c r="DY466" i="28"/>
  <c r="FU466" i="28" s="1"/>
  <c r="CO466" i="28"/>
  <c r="BQ465" i="28"/>
  <c r="CC465" i="28" s="1"/>
  <c r="CY454" i="28"/>
  <c r="EU454" i="28" s="1"/>
  <c r="DK454" i="28"/>
  <c r="FG454" i="28" s="1"/>
  <c r="CM454" i="28"/>
  <c r="BO451" i="28"/>
  <c r="CA451" i="28" s="1"/>
  <c r="DW449" i="28"/>
  <c r="FS449" i="28" s="1"/>
  <c r="DK449" i="28"/>
  <c r="FG449" i="28" s="1"/>
  <c r="CM449" i="28"/>
  <c r="DX445" i="28"/>
  <c r="FT445" i="28" s="1"/>
  <c r="DL445" i="28"/>
  <c r="FH445" i="28" s="1"/>
  <c r="CO444" i="28"/>
  <c r="DA444" i="28"/>
  <c r="EW444" i="28" s="1"/>
  <c r="DM444" i="28"/>
  <c r="FI444" i="28" s="1"/>
  <c r="EE433" i="28"/>
  <c r="GA433" i="28" s="1"/>
  <c r="CU433" i="28"/>
  <c r="DS433" i="28"/>
  <c r="FO433" i="28" s="1"/>
  <c r="DG433" i="28"/>
  <c r="FC433" i="28" s="1"/>
  <c r="DJ430" i="28"/>
  <c r="FF430" i="28" s="1"/>
  <c r="DV430" i="28"/>
  <c r="FR430" i="28" s="1"/>
  <c r="CL430" i="28"/>
  <c r="CX430" i="28"/>
  <c r="ET430" i="28" s="1"/>
  <c r="CF401" i="28"/>
  <c r="EN401" i="28"/>
  <c r="EE484" i="28"/>
  <c r="GA484" i="28" s="1"/>
  <c r="DS484" i="28"/>
  <c r="FO484" i="28" s="1"/>
  <c r="EH481" i="28"/>
  <c r="CE479" i="28"/>
  <c r="DI471" i="28"/>
  <c r="FE471" i="28" s="1"/>
  <c r="CW471" i="28"/>
  <c r="EJ462" i="28"/>
  <c r="CB462" i="28"/>
  <c r="DI461" i="28"/>
  <c r="FE461" i="28" s="1"/>
  <c r="BY449" i="28"/>
  <c r="CK449" i="28" s="1"/>
  <c r="BO445" i="28"/>
  <c r="CA445" i="28" s="1"/>
  <c r="EI445" i="28"/>
  <c r="CZ444" i="28"/>
  <c r="EV444" i="28" s="1"/>
  <c r="CN444" i="28"/>
  <c r="DL444" i="28"/>
  <c r="FH444" i="28" s="1"/>
  <c r="DX444" i="28"/>
  <c r="FT444" i="28" s="1"/>
  <c r="BT436" i="28"/>
  <c r="CF436" i="28" s="1"/>
  <c r="BX432" i="28"/>
  <c r="CJ432" i="28" s="1"/>
  <c r="CS487" i="28"/>
  <c r="DQ487" i="28"/>
  <c r="FM487" i="28" s="1"/>
  <c r="EQ486" i="28"/>
  <c r="EE481" i="28"/>
  <c r="GA481" i="28" s="1"/>
  <c r="DZ477" i="28"/>
  <c r="FV477" i="28" s="1"/>
  <c r="CP477" i="28"/>
  <c r="DA475" i="28"/>
  <c r="EW475" i="28" s="1"/>
  <c r="DY475" i="28"/>
  <c r="FU475" i="28" s="1"/>
  <c r="EC466" i="28"/>
  <c r="FY466" i="28" s="1"/>
  <c r="CS466" i="28"/>
  <c r="DE466" i="28"/>
  <c r="FA466" i="28" s="1"/>
  <c r="BV463" i="28"/>
  <c r="CH463" i="28" s="1"/>
  <c r="EP463" i="28"/>
  <c r="EN460" i="28"/>
  <c r="CF460" i="28"/>
  <c r="EO445" i="28"/>
  <c r="DI442" i="28"/>
  <c r="FE442" i="28" s="1"/>
  <c r="EG442" i="28"/>
  <c r="GC442" i="28" s="1"/>
  <c r="BW420" i="28"/>
  <c r="CI420" i="28" s="1"/>
  <c r="EQ420" i="28"/>
  <c r="CO483" i="28"/>
  <c r="DM483" i="28"/>
  <c r="FI483" i="28" s="1"/>
  <c r="DA483" i="28"/>
  <c r="EW483" i="28" s="1"/>
  <c r="EO476" i="28"/>
  <c r="BU476" i="28"/>
  <c r="CG476" i="28" s="1"/>
  <c r="DQ469" i="28"/>
  <c r="FM469" i="28" s="1"/>
  <c r="EC469" i="28"/>
  <c r="FY469" i="28" s="1"/>
  <c r="DE469" i="28"/>
  <c r="FA469" i="28" s="1"/>
  <c r="CS469" i="28"/>
  <c r="EA467" i="28"/>
  <c r="FW467" i="28" s="1"/>
  <c r="BY466" i="28"/>
  <c r="BR463" i="28"/>
  <c r="CD463" i="28" s="1"/>
  <c r="DV462" i="28"/>
  <c r="FR462" i="28" s="1"/>
  <c r="DJ462" i="28"/>
  <c r="FF462" i="28" s="1"/>
  <c r="CL462" i="28"/>
  <c r="CX462" i="28"/>
  <c r="ET462" i="28" s="1"/>
  <c r="CL447" i="28"/>
  <c r="CX447" i="28"/>
  <c r="ET447" i="28" s="1"/>
  <c r="BU446" i="28"/>
  <c r="CG446" i="28" s="1"/>
  <c r="EO446" i="28"/>
  <c r="BV433" i="28"/>
  <c r="CH433" i="28" s="1"/>
  <c r="DA428" i="28"/>
  <c r="EW428" i="28" s="1"/>
  <c r="CO428" i="28"/>
  <c r="DY428" i="28"/>
  <c r="FU428" i="28" s="1"/>
  <c r="DM428" i="28"/>
  <c r="FI428" i="28" s="1"/>
  <c r="BY384" i="28"/>
  <c r="CK384" i="28" s="1"/>
  <c r="CL512" i="28"/>
  <c r="BV510" i="28"/>
  <c r="EO507" i="28"/>
  <c r="BU507" i="28"/>
  <c r="CG507" i="28" s="1"/>
  <c r="BT506" i="28"/>
  <c r="CF506" i="28" s="1"/>
  <c r="EI503" i="28"/>
  <c r="BY496" i="28"/>
  <c r="DH484" i="28"/>
  <c r="FD484" i="28" s="1"/>
  <c r="DT484" i="28"/>
  <c r="FP484" i="28" s="1"/>
  <c r="CV484" i="28"/>
  <c r="DV483" i="28"/>
  <c r="FR483" i="28" s="1"/>
  <c r="DU480" i="28"/>
  <c r="FQ480" i="28" s="1"/>
  <c r="DQ477" i="28"/>
  <c r="FM477" i="28" s="1"/>
  <c r="BP470" i="28"/>
  <c r="CO422" i="28"/>
  <c r="DA422" i="28"/>
  <c r="EW422" i="28" s="1"/>
  <c r="DM422" i="28"/>
  <c r="FI422" i="28" s="1"/>
  <c r="DY422" i="28"/>
  <c r="FU422" i="28" s="1"/>
  <c r="DC493" i="28"/>
  <c r="EY493" i="28" s="1"/>
  <c r="CQ493" i="28"/>
  <c r="EA493" i="28"/>
  <c r="FW493" i="28" s="1"/>
  <c r="BQ486" i="28"/>
  <c r="CC486" i="28" s="1"/>
  <c r="DE485" i="28"/>
  <c r="FA485" i="28" s="1"/>
  <c r="EQ484" i="28"/>
  <c r="BO483" i="28"/>
  <c r="CA483" i="28" s="1"/>
  <c r="BO479" i="28"/>
  <c r="CA479" i="28" s="1"/>
  <c r="BW477" i="28"/>
  <c r="CI477" i="28" s="1"/>
  <c r="CO475" i="28"/>
  <c r="DY474" i="28"/>
  <c r="FU474" i="28" s="1"/>
  <c r="CO474" i="28"/>
  <c r="EG471" i="28"/>
  <c r="GC471" i="28" s="1"/>
  <c r="DU467" i="28"/>
  <c r="FQ467" i="28" s="1"/>
  <c r="BW466" i="28"/>
  <c r="CI466" i="28" s="1"/>
  <c r="DE465" i="28"/>
  <c r="FA465" i="28" s="1"/>
  <c r="CS465" i="28"/>
  <c r="EC465" i="28"/>
  <c r="FY465" i="28" s="1"/>
  <c r="BP463" i="28"/>
  <c r="CK460" i="28"/>
  <c r="CR459" i="28"/>
  <c r="DP459" i="28"/>
  <c r="FL459" i="28" s="1"/>
  <c r="CT456" i="28"/>
  <c r="ED456" i="28"/>
  <c r="FZ456" i="28" s="1"/>
  <c r="DR456" i="28"/>
  <c r="FN456" i="28" s="1"/>
  <c r="DF456" i="28"/>
  <c r="FB456" i="28" s="1"/>
  <c r="EP454" i="28"/>
  <c r="BP453" i="28"/>
  <c r="CB453" i="28" s="1"/>
  <c r="BS446" i="28"/>
  <c r="CE446" i="28" s="1"/>
  <c r="BU439" i="28"/>
  <c r="CG439" i="28" s="1"/>
  <c r="EO439" i="28"/>
  <c r="CY416" i="28"/>
  <c r="EU416" i="28" s="1"/>
  <c r="DK416" i="28"/>
  <c r="FG416" i="28" s="1"/>
  <c r="CM416" i="28"/>
  <c r="DW416" i="28"/>
  <c r="FS416" i="28" s="1"/>
  <c r="EO408" i="28"/>
  <c r="CG408" i="28"/>
  <c r="BY405" i="28"/>
  <c r="CK405" i="28" s="1"/>
  <c r="ED484" i="28"/>
  <c r="FZ484" i="28" s="1"/>
  <c r="DF484" i="28"/>
  <c r="FB484" i="28" s="1"/>
  <c r="CA480" i="28"/>
  <c r="EI480" i="28"/>
  <c r="BN470" i="28"/>
  <c r="BZ470" i="28" s="1"/>
  <c r="CC469" i="28"/>
  <c r="EK469" i="28"/>
  <c r="EK467" i="28"/>
  <c r="EH464" i="28"/>
  <c r="BW462" i="28"/>
  <c r="CI462" i="28" s="1"/>
  <c r="EI459" i="28"/>
  <c r="CA459" i="28"/>
  <c r="DJ458" i="28"/>
  <c r="FF458" i="28" s="1"/>
  <c r="CL458" i="28"/>
  <c r="CX458" i="28"/>
  <c r="ET458" i="28" s="1"/>
  <c r="EE440" i="28"/>
  <c r="GA440" i="28" s="1"/>
  <c r="CU440" i="28"/>
  <c r="DS440" i="28"/>
  <c r="FO440" i="28" s="1"/>
  <c r="DF421" i="28"/>
  <c r="FB421" i="28" s="1"/>
  <c r="ED421" i="28"/>
  <c r="FZ421" i="28" s="1"/>
  <c r="CT421" i="28"/>
  <c r="DR421" i="28"/>
  <c r="FN421" i="28" s="1"/>
  <c r="ES416" i="28"/>
  <c r="BU517" i="28"/>
  <c r="BO512" i="28"/>
  <c r="CA512" i="28" s="1"/>
  <c r="BX501" i="28"/>
  <c r="CJ501" i="28" s="1"/>
  <c r="BP494" i="28"/>
  <c r="EJ487" i="28"/>
  <c r="BW482" i="28"/>
  <c r="CI482" i="28" s="1"/>
  <c r="DM478" i="28"/>
  <c r="FI478" i="28" s="1"/>
  <c r="EQ478" i="28"/>
  <c r="DC476" i="28"/>
  <c r="EY476" i="28" s="1"/>
  <c r="CO476" i="28"/>
  <c r="DA476" i="28"/>
  <c r="EW476" i="28" s="1"/>
  <c r="DY476" i="28"/>
  <c r="FU476" i="28" s="1"/>
  <c r="EM473" i="28"/>
  <c r="EC471" i="28"/>
  <c r="FY471" i="28" s="1"/>
  <c r="EH462" i="28"/>
  <c r="CS461" i="28"/>
  <c r="DE461" i="28"/>
  <c r="FA461" i="28" s="1"/>
  <c r="CL459" i="28"/>
  <c r="DV459" i="28"/>
  <c r="FR459" i="28" s="1"/>
  <c r="EF422" i="28"/>
  <c r="GB422" i="28" s="1"/>
  <c r="DH422" i="28"/>
  <c r="FD422" i="28" s="1"/>
  <c r="CV422" i="28"/>
  <c r="EP421" i="28"/>
  <c r="BO365" i="28"/>
  <c r="CA365" i="28" s="1"/>
  <c r="DC484" i="28"/>
  <c r="EY484" i="28" s="1"/>
  <c r="EA484" i="28"/>
  <c r="FW484" i="28" s="1"/>
  <c r="DO484" i="28"/>
  <c r="FK484" i="28" s="1"/>
  <c r="CS482" i="28"/>
  <c r="EC482" i="28"/>
  <c r="FY482" i="28" s="1"/>
  <c r="DQ482" i="28"/>
  <c r="FM482" i="28" s="1"/>
  <c r="DC473" i="28"/>
  <c r="EY473" i="28" s="1"/>
  <c r="DW472" i="28"/>
  <c r="FS472" i="28" s="1"/>
  <c r="CM472" i="28"/>
  <c r="DL471" i="28"/>
  <c r="FH471" i="28" s="1"/>
  <c r="CZ471" i="28"/>
  <c r="EV471" i="28" s="1"/>
  <c r="EM466" i="28"/>
  <c r="CE461" i="28"/>
  <c r="EM461" i="28"/>
  <c r="DC459" i="28"/>
  <c r="EY459" i="28" s="1"/>
  <c r="DO459" i="28"/>
  <c r="FK459" i="28" s="1"/>
  <c r="EA459" i="28"/>
  <c r="FW459" i="28" s="1"/>
  <c r="DU445" i="28"/>
  <c r="FQ445" i="28" s="1"/>
  <c r="CW445" i="28"/>
  <c r="DI445" i="28"/>
  <c r="FE445" i="28" s="1"/>
  <c r="EG445" i="28"/>
  <c r="GC445" i="28" s="1"/>
  <c r="EA434" i="28"/>
  <c r="FW434" i="28" s="1"/>
  <c r="CQ434" i="28"/>
  <c r="DC434" i="28"/>
  <c r="EY434" i="28" s="1"/>
  <c r="DO434" i="28"/>
  <c r="FK434" i="28" s="1"/>
  <c r="BV411" i="28"/>
  <c r="CH411" i="28" s="1"/>
  <c r="BS389" i="28"/>
  <c r="CE389" i="28" s="1"/>
  <c r="ES499" i="28"/>
  <c r="EM496" i="28"/>
  <c r="ES492" i="28"/>
  <c r="DE491" i="28"/>
  <c r="FA491" i="28" s="1"/>
  <c r="CS491" i="28"/>
  <c r="EK489" i="28"/>
  <c r="CO489" i="28"/>
  <c r="BN489" i="28"/>
  <c r="BZ489" i="28" s="1"/>
  <c r="EH489" i="28"/>
  <c r="CS485" i="28"/>
  <c r="BT482" i="28"/>
  <c r="CF482" i="28" s="1"/>
  <c r="DE477" i="28"/>
  <c r="FA477" i="28" s="1"/>
  <c r="EH476" i="28"/>
  <c r="BY472" i="28"/>
  <c r="CK472" i="28" s="1"/>
  <c r="DU471" i="28"/>
  <c r="FQ471" i="28" s="1"/>
  <c r="CI468" i="28"/>
  <c r="BY465" i="28"/>
  <c r="CK465" i="28" s="1"/>
  <c r="BS462" i="28"/>
  <c r="CE462" i="28" s="1"/>
  <c r="ES461" i="28"/>
  <c r="BR459" i="28"/>
  <c r="CD459" i="28" s="1"/>
  <c r="BV458" i="28"/>
  <c r="CH458" i="28" s="1"/>
  <c r="BR450" i="28"/>
  <c r="CD450" i="28" s="1"/>
  <c r="EH446" i="28"/>
  <c r="BZ446" i="28"/>
  <c r="CP434" i="28"/>
  <c r="DB434" i="28"/>
  <c r="EX434" i="28" s="1"/>
  <c r="DN434" i="28"/>
  <c r="FJ434" i="28" s="1"/>
  <c r="DZ434" i="28"/>
  <c r="FV434" i="28" s="1"/>
  <c r="BU428" i="28"/>
  <c r="CG428" i="28" s="1"/>
  <c r="EA419" i="28"/>
  <c r="FW419" i="28" s="1"/>
  <c r="CQ419" i="28"/>
  <c r="DC419" i="28"/>
  <c r="EY419" i="28" s="1"/>
  <c r="BR389" i="28"/>
  <c r="CD389" i="28" s="1"/>
  <c r="EL389" i="28"/>
  <c r="EK484" i="28"/>
  <c r="BQ484" i="28"/>
  <c r="CC484" i="28" s="1"/>
  <c r="DC482" i="28"/>
  <c r="EY482" i="28" s="1"/>
  <c r="EA482" i="28"/>
  <c r="FW482" i="28" s="1"/>
  <c r="CQ482" i="28"/>
  <c r="EP481" i="28"/>
  <c r="EI473" i="28"/>
  <c r="EF472" i="28"/>
  <c r="GB472" i="28" s="1"/>
  <c r="DT472" i="28"/>
  <c r="FP472" i="28" s="1"/>
  <c r="DV471" i="28"/>
  <c r="FR471" i="28" s="1"/>
  <c r="CL471" i="28"/>
  <c r="EQ469" i="28"/>
  <c r="DF468" i="28"/>
  <c r="FB468" i="28" s="1"/>
  <c r="ED468" i="28"/>
  <c r="FZ468" i="28" s="1"/>
  <c r="DR468" i="28"/>
  <c r="FN468" i="28" s="1"/>
  <c r="CV464" i="28"/>
  <c r="DH464" i="28"/>
  <c r="FD464" i="28" s="1"/>
  <c r="EF464" i="28"/>
  <c r="GB464" i="28" s="1"/>
  <c r="CV461" i="28"/>
  <c r="DT461" i="28"/>
  <c r="FP461" i="28" s="1"/>
  <c r="BR455" i="28"/>
  <c r="CD455" i="28" s="1"/>
  <c r="CO424" i="28"/>
  <c r="DM424" i="28"/>
  <c r="FI424" i="28" s="1"/>
  <c r="DY424" i="28"/>
  <c r="FU424" i="28" s="1"/>
  <c r="DA424" i="28"/>
  <c r="EW424" i="28" s="1"/>
  <c r="EJ424" i="28"/>
  <c r="EL407" i="28"/>
  <c r="BR407" i="28"/>
  <c r="CD407" i="28" s="1"/>
  <c r="ER466" i="28"/>
  <c r="EB464" i="28"/>
  <c r="FX464" i="28" s="1"/>
  <c r="EN457" i="28"/>
  <c r="BQ453" i="28"/>
  <c r="CC453" i="28" s="1"/>
  <c r="DX452" i="28"/>
  <c r="FT452" i="28" s="1"/>
  <c r="DL452" i="28"/>
  <c r="FH452" i="28" s="1"/>
  <c r="CZ452" i="28"/>
  <c r="EV452" i="28" s="1"/>
  <c r="CN452" i="28"/>
  <c r="EH447" i="28"/>
  <c r="BP446" i="28"/>
  <c r="CB446" i="28" s="1"/>
  <c r="BQ445" i="28"/>
  <c r="CC445" i="28" s="1"/>
  <c r="EO442" i="28"/>
  <c r="CG442" i="28"/>
  <c r="DM440" i="28"/>
  <c r="FI440" i="28" s="1"/>
  <c r="CO440" i="28"/>
  <c r="DA440" i="28"/>
  <c r="EW440" i="28" s="1"/>
  <c r="CT424" i="28"/>
  <c r="DR424" i="28"/>
  <c r="FN424" i="28" s="1"/>
  <c r="DF424" i="28"/>
  <c r="FB424" i="28" s="1"/>
  <c r="ED424" i="28"/>
  <c r="FZ424" i="28" s="1"/>
  <c r="BV401" i="28"/>
  <c r="CH401" i="28" s="1"/>
  <c r="DQ336" i="28"/>
  <c r="FM336" i="28" s="1"/>
  <c r="CS336" i="28"/>
  <c r="EC336" i="28"/>
  <c r="FY336" i="28" s="1"/>
  <c r="DE336" i="28"/>
  <c r="FA336" i="28" s="1"/>
  <c r="EH487" i="28"/>
  <c r="CP472" i="28"/>
  <c r="DN472" i="28"/>
  <c r="FJ472" i="28" s="1"/>
  <c r="BP460" i="28"/>
  <c r="CB460" i="28" s="1"/>
  <c r="CG458" i="28"/>
  <c r="EO458" i="28"/>
  <c r="DM457" i="28"/>
  <c r="FI457" i="28" s="1"/>
  <c r="DY457" i="28"/>
  <c r="FU457" i="28" s="1"/>
  <c r="CO457" i="28"/>
  <c r="DI456" i="28"/>
  <c r="FE456" i="28" s="1"/>
  <c r="CW456" i="28"/>
  <c r="DU456" i="28"/>
  <c r="FQ456" i="28" s="1"/>
  <c r="EN454" i="28"/>
  <c r="CF454" i="28"/>
  <c r="CW446" i="28"/>
  <c r="EG446" i="28"/>
  <c r="GC446" i="28" s="1"/>
  <c r="DU446" i="28"/>
  <c r="FQ446" i="28" s="1"/>
  <c r="CC441" i="28"/>
  <c r="EK441" i="28"/>
  <c r="DN440" i="28"/>
  <c r="FJ440" i="28" s="1"/>
  <c r="DB440" i="28"/>
  <c r="EX440" i="28" s="1"/>
  <c r="CP440" i="28"/>
  <c r="DZ440" i="28"/>
  <c r="FV440" i="28" s="1"/>
  <c r="EO437" i="28"/>
  <c r="CG437" i="28"/>
  <c r="BP418" i="28"/>
  <c r="CB418" i="28" s="1"/>
  <c r="EP417" i="28"/>
  <c r="CH417" i="28"/>
  <c r="DH478" i="28"/>
  <c r="FD478" i="28" s="1"/>
  <c r="DT478" i="28"/>
  <c r="FP478" i="28" s="1"/>
  <c r="BY463" i="28"/>
  <c r="CK463" i="28" s="1"/>
  <c r="CT462" i="28"/>
  <c r="ED462" i="28"/>
  <c r="FZ462" i="28" s="1"/>
  <c r="BN460" i="28"/>
  <c r="BZ460" i="28" s="1"/>
  <c r="DN454" i="28"/>
  <c r="FJ454" i="28" s="1"/>
  <c r="CP454" i="28"/>
  <c r="DZ454" i="28"/>
  <c r="FV454" i="28" s="1"/>
  <c r="DL441" i="28"/>
  <c r="FH441" i="28" s="1"/>
  <c r="CN441" i="28"/>
  <c r="CZ441" i="28"/>
  <c r="EV441" i="28" s="1"/>
  <c r="DX441" i="28"/>
  <c r="FT441" i="28" s="1"/>
  <c r="DE429" i="28"/>
  <c r="FA429" i="28" s="1"/>
  <c r="DQ429" i="28"/>
  <c r="FM429" i="28" s="1"/>
  <c r="CE398" i="28"/>
  <c r="EM398" i="28"/>
  <c r="BQ391" i="28"/>
  <c r="CC391" i="28" s="1"/>
  <c r="DM454" i="28"/>
  <c r="FI454" i="28" s="1"/>
  <c r="DA454" i="28"/>
  <c r="EW454" i="28" s="1"/>
  <c r="BV452" i="28"/>
  <c r="CH452" i="28" s="1"/>
  <c r="DG445" i="28"/>
  <c r="FC445" i="28" s="1"/>
  <c r="DS445" i="28"/>
  <c r="FO445" i="28" s="1"/>
  <c r="EE445" i="28"/>
  <c r="GA445" i="28" s="1"/>
  <c r="BX434" i="28"/>
  <c r="CJ434" i="28" s="1"/>
  <c r="ER434" i="28"/>
  <c r="BT433" i="28"/>
  <c r="CF433" i="28" s="1"/>
  <c r="CS430" i="28"/>
  <c r="DE430" i="28"/>
  <c r="FA430" i="28" s="1"/>
  <c r="EC430" i="28"/>
  <c r="FY430" i="28" s="1"/>
  <c r="DQ430" i="28"/>
  <c r="FM430" i="28" s="1"/>
  <c r="DV425" i="28"/>
  <c r="FR425" i="28" s="1"/>
  <c r="DJ425" i="28"/>
  <c r="FF425" i="28" s="1"/>
  <c r="CL425" i="28"/>
  <c r="CX425" i="28"/>
  <c r="ET425" i="28" s="1"/>
  <c r="BY419" i="28"/>
  <c r="CK419" i="28" s="1"/>
  <c r="DX414" i="28"/>
  <c r="FT414" i="28" s="1"/>
  <c r="CZ414" i="28"/>
  <c r="EV414" i="28" s="1"/>
  <c r="DL414" i="28"/>
  <c r="FH414" i="28" s="1"/>
  <c r="CN414" i="28"/>
  <c r="DU457" i="28"/>
  <c r="FQ457" i="28" s="1"/>
  <c r="EG457" i="28"/>
  <c r="GC457" i="28" s="1"/>
  <c r="CW457" i="28"/>
  <c r="DY456" i="28"/>
  <c r="FU456" i="28" s="1"/>
  <c r="DA456" i="28"/>
  <c r="EW456" i="28" s="1"/>
  <c r="DM456" i="28"/>
  <c r="FI456" i="28" s="1"/>
  <c r="CO456" i="28"/>
  <c r="CC437" i="28"/>
  <c r="CJ429" i="28"/>
  <c r="ER429" i="28"/>
  <c r="CV417" i="28"/>
  <c r="EF417" i="28"/>
  <c r="GB417" i="28" s="1"/>
  <c r="DT417" i="28"/>
  <c r="FP417" i="28" s="1"/>
  <c r="DH417" i="28"/>
  <c r="FD417" i="28" s="1"/>
  <c r="BW415" i="28"/>
  <c r="CI415" i="28" s="1"/>
  <c r="EQ415" i="28"/>
  <c r="DE400" i="28"/>
  <c r="FA400" i="28" s="1"/>
  <c r="DQ400" i="28"/>
  <c r="FM400" i="28" s="1"/>
  <c r="EC400" i="28"/>
  <c r="FY400" i="28" s="1"/>
  <c r="CS400" i="28"/>
  <c r="DE381" i="28"/>
  <c r="FA381" i="28" s="1"/>
  <c r="DQ381" i="28"/>
  <c r="FM381" i="28" s="1"/>
  <c r="CS381" i="28"/>
  <c r="EC381" i="28"/>
  <c r="FY381" i="28" s="1"/>
  <c r="CH374" i="28"/>
  <c r="EP374" i="28"/>
  <c r="CW358" i="28"/>
  <c r="EG358" i="28"/>
  <c r="GC358" i="28" s="1"/>
  <c r="DI358" i="28"/>
  <c r="FE358" i="28" s="1"/>
  <c r="DU358" i="28"/>
  <c r="FQ358" i="28" s="1"/>
  <c r="BQ450" i="28"/>
  <c r="CC450" i="28" s="1"/>
  <c r="EA448" i="28"/>
  <c r="FW448" i="28" s="1"/>
  <c r="CQ448" i="28"/>
  <c r="DC448" i="28"/>
  <c r="EY448" i="28" s="1"/>
  <c r="EI441" i="28"/>
  <c r="CA441" i="28"/>
  <c r="EQ440" i="28"/>
  <c r="BT438" i="28"/>
  <c r="CF438" i="28" s="1"/>
  <c r="DT466" i="28"/>
  <c r="FP466" i="28" s="1"/>
  <c r="EF466" i="28"/>
  <c r="GB466" i="28" s="1"/>
  <c r="CV466" i="28"/>
  <c r="EL460" i="28"/>
  <c r="CD460" i="28"/>
  <c r="DQ455" i="28"/>
  <c r="FM455" i="28" s="1"/>
  <c r="EC455" i="28"/>
  <c r="FY455" i="28" s="1"/>
  <c r="DE455" i="28"/>
  <c r="FA455" i="28" s="1"/>
  <c r="CR453" i="28"/>
  <c r="DP453" i="28"/>
  <c r="FL453" i="28" s="1"/>
  <c r="DH448" i="28"/>
  <c r="FD448" i="28" s="1"/>
  <c r="EF448" i="28"/>
  <c r="GB448" i="28" s="1"/>
  <c r="CV448" i="28"/>
  <c r="EM447" i="28"/>
  <c r="CE447" i="28"/>
  <c r="DI443" i="28"/>
  <c r="FE443" i="28" s="1"/>
  <c r="CW443" i="28"/>
  <c r="EG443" i="28"/>
  <c r="GC443" i="28" s="1"/>
  <c r="DP431" i="28"/>
  <c r="FL431" i="28" s="1"/>
  <c r="CR431" i="28"/>
  <c r="DD431" i="28"/>
  <c r="EZ431" i="28" s="1"/>
  <c r="EB431" i="28"/>
  <c r="FX431" i="28" s="1"/>
  <c r="BY430" i="28"/>
  <c r="CK430" i="28" s="1"/>
  <c r="CF408" i="28"/>
  <c r="EN408" i="28"/>
  <c r="DI357" i="28"/>
  <c r="FE357" i="28" s="1"/>
  <c r="DU357" i="28"/>
  <c r="FQ357" i="28" s="1"/>
  <c r="CW357" i="28"/>
  <c r="EG357" i="28"/>
  <c r="GC357" i="28" s="1"/>
  <c r="EN455" i="28"/>
  <c r="CF455" i="28"/>
  <c r="DB453" i="28"/>
  <c r="EX453" i="28" s="1"/>
  <c r="DN453" i="28"/>
  <c r="FJ453" i="28" s="1"/>
  <c r="CP453" i="28"/>
  <c r="EH452" i="28"/>
  <c r="EN448" i="28"/>
  <c r="CF448" i="28"/>
  <c r="EL447" i="28"/>
  <c r="CD447" i="28"/>
  <c r="EF443" i="28"/>
  <c r="GB443" i="28" s="1"/>
  <c r="DH443" i="28"/>
  <c r="FD443" i="28" s="1"/>
  <c r="CV443" i="28"/>
  <c r="DT443" i="28"/>
  <c r="FP443" i="28" s="1"/>
  <c r="EJ434" i="28"/>
  <c r="CN431" i="28"/>
  <c r="DX431" i="28"/>
  <c r="FT431" i="28" s="1"/>
  <c r="CZ431" i="28"/>
  <c r="EV431" i="28" s="1"/>
  <c r="DL431" i="28"/>
  <c r="FH431" i="28" s="1"/>
  <c r="BO428" i="28"/>
  <c r="CA428" i="28" s="1"/>
  <c r="BW426" i="28"/>
  <c r="CI426" i="28" s="1"/>
  <c r="EQ426" i="28"/>
  <c r="BS424" i="28"/>
  <c r="CE424" i="28" s="1"/>
  <c r="BQ419" i="28"/>
  <c r="CC419" i="28" s="1"/>
  <c r="EK419" i="28"/>
  <c r="EQ416" i="28"/>
  <c r="BW416" i="28"/>
  <c r="CI416" i="28" s="1"/>
  <c r="CE403" i="28"/>
  <c r="EM403" i="28"/>
  <c r="EK498" i="28"/>
  <c r="EI489" i="28"/>
  <c r="BT480" i="28"/>
  <c r="BU475" i="28"/>
  <c r="EP473" i="28"/>
  <c r="CH473" i="28"/>
  <c r="DN465" i="28"/>
  <c r="FJ465" i="28" s="1"/>
  <c r="BY459" i="28"/>
  <c r="CK459" i="28" s="1"/>
  <c r="DL455" i="28"/>
  <c r="FH455" i="28" s="1"/>
  <c r="DX455" i="28"/>
  <c r="FT455" i="28" s="1"/>
  <c r="CN455" i="28"/>
  <c r="CZ455" i="28"/>
  <c r="EV455" i="28" s="1"/>
  <c r="EL454" i="28"/>
  <c r="DO451" i="28"/>
  <c r="FK451" i="28" s="1"/>
  <c r="CQ451" i="28"/>
  <c r="DC451" i="28"/>
  <c r="EY451" i="28" s="1"/>
  <c r="BV449" i="28"/>
  <c r="CH449" i="28" s="1"/>
  <c r="CB447" i="28"/>
  <c r="EJ447" i="28"/>
  <c r="CQ445" i="28"/>
  <c r="EA445" i="28"/>
  <c r="FW445" i="28" s="1"/>
  <c r="DC445" i="28"/>
  <c r="EY445" i="28" s="1"/>
  <c r="CH444" i="28"/>
  <c r="EP444" i="28"/>
  <c r="BV442" i="28"/>
  <c r="CH442" i="28" s="1"/>
  <c r="BR439" i="28"/>
  <c r="CD439" i="28" s="1"/>
  <c r="EL439" i="28"/>
  <c r="ER431" i="28"/>
  <c r="CJ431" i="28"/>
  <c r="DC414" i="28"/>
  <c r="EY414" i="28" s="1"/>
  <c r="EA414" i="28"/>
  <c r="FW414" i="28" s="1"/>
  <c r="DO414" i="28"/>
  <c r="FK414" i="28" s="1"/>
  <c r="CQ414" i="28"/>
  <c r="BP501" i="28"/>
  <c r="EM480" i="28"/>
  <c r="BZ469" i="28"/>
  <c r="EH469" i="28"/>
  <c r="BO468" i="28"/>
  <c r="CA468" i="28" s="1"/>
  <c r="EK456" i="28"/>
  <c r="BN455" i="28"/>
  <c r="BZ455" i="28" s="1"/>
  <c r="EB449" i="28"/>
  <c r="FX449" i="28" s="1"/>
  <c r="BN434" i="28"/>
  <c r="BZ434" i="28" s="1"/>
  <c r="DC421" i="28"/>
  <c r="EY421" i="28" s="1"/>
  <c r="CQ421" i="28"/>
  <c r="EA421" i="28"/>
  <c r="FW421" i="28" s="1"/>
  <c r="DV418" i="28"/>
  <c r="FR418" i="28" s="1"/>
  <c r="CL418" i="28"/>
  <c r="DJ418" i="28"/>
  <c r="FF418" i="28" s="1"/>
  <c r="CX418" i="28"/>
  <c r="ET418" i="28" s="1"/>
  <c r="CI385" i="28"/>
  <c r="EQ385" i="28"/>
  <c r="BT477" i="28"/>
  <c r="CF477" i="28" s="1"/>
  <c r="BS475" i="28"/>
  <c r="CE475" i="28" s="1"/>
  <c r="EH468" i="28"/>
  <c r="BZ468" i="28"/>
  <c r="EQ467" i="28"/>
  <c r="BT466" i="28"/>
  <c r="BW459" i="28"/>
  <c r="CI459" i="28" s="1"/>
  <c r="DK456" i="28"/>
  <c r="FG456" i="28" s="1"/>
  <c r="DB454" i="28"/>
  <c r="EX454" i="28" s="1"/>
  <c r="DS452" i="28"/>
  <c r="FO452" i="28" s="1"/>
  <c r="CU452" i="28"/>
  <c r="DA451" i="28"/>
  <c r="EW451" i="28" s="1"/>
  <c r="DM451" i="28"/>
  <c r="FI451" i="28" s="1"/>
  <c r="CO451" i="28"/>
  <c r="DY451" i="28"/>
  <c r="FU451" i="28" s="1"/>
  <c r="BW448" i="28"/>
  <c r="CI448" i="28" s="1"/>
  <c r="ES447" i="28"/>
  <c r="DM446" i="28"/>
  <c r="FI446" i="28" s="1"/>
  <c r="DY446" i="28"/>
  <c r="FU446" i="28" s="1"/>
  <c r="EB444" i="28"/>
  <c r="FX444" i="28" s="1"/>
  <c r="DD444" i="28"/>
  <c r="EZ444" i="28" s="1"/>
  <c r="CR444" i="28"/>
  <c r="DY440" i="28"/>
  <c r="FU440" i="28" s="1"/>
  <c r="EN426" i="28"/>
  <c r="BT426" i="28"/>
  <c r="CF426" i="28" s="1"/>
  <c r="DE411" i="28"/>
  <c r="FA411" i="28" s="1"/>
  <c r="EC411" i="28"/>
  <c r="FY411" i="28" s="1"/>
  <c r="CS411" i="28"/>
  <c r="DQ411" i="28"/>
  <c r="FM411" i="28" s="1"/>
  <c r="BT410" i="28"/>
  <c r="CF410" i="28" s="1"/>
  <c r="EN410" i="28"/>
  <c r="DR392" i="28"/>
  <c r="CT392" i="28"/>
  <c r="ED392" i="28"/>
  <c r="FZ392" i="28" s="1"/>
  <c r="DF392" i="28"/>
  <c r="FB392" i="28" s="1"/>
  <c r="BW381" i="28"/>
  <c r="CI381" i="28" s="1"/>
  <c r="CB376" i="28"/>
  <c r="EJ376" i="28"/>
  <c r="BV470" i="28"/>
  <c r="CH470" i="28" s="1"/>
  <c r="DH466" i="28"/>
  <c r="FD466" i="28" s="1"/>
  <c r="DD457" i="28"/>
  <c r="EZ457" i="28" s="1"/>
  <c r="CR457" i="28"/>
  <c r="DP457" i="28"/>
  <c r="FL457" i="28" s="1"/>
  <c r="EQ455" i="28"/>
  <c r="CZ451" i="28"/>
  <c r="EV451" i="28" s="1"/>
  <c r="DL451" i="28"/>
  <c r="FH451" i="28" s="1"/>
  <c r="DD450" i="28"/>
  <c r="EZ450" i="28" s="1"/>
  <c r="DP450" i="28"/>
  <c r="FL450" i="28" s="1"/>
  <c r="BV448" i="28"/>
  <c r="CH448" i="28" s="1"/>
  <c r="BS442" i="28"/>
  <c r="CE442" i="28" s="1"/>
  <c r="DG432" i="28"/>
  <c r="FC432" i="28" s="1"/>
  <c r="CU432" i="28"/>
  <c r="DS432" i="28"/>
  <c r="FO432" i="28" s="1"/>
  <c r="EE432" i="28"/>
  <c r="GA432" i="28" s="1"/>
  <c r="EA427" i="28"/>
  <c r="FW427" i="28" s="1"/>
  <c r="CQ427" i="28"/>
  <c r="DO427" i="28"/>
  <c r="FK427" i="28" s="1"/>
  <c r="DC427" i="28"/>
  <c r="EY427" i="28" s="1"/>
  <c r="EK425" i="28"/>
  <c r="BQ425" i="28"/>
  <c r="CC425" i="28" s="1"/>
  <c r="EO423" i="28"/>
  <c r="CG423" i="28"/>
  <c r="BW417" i="28"/>
  <c r="CI417" i="28" s="1"/>
  <c r="EQ417" i="28"/>
  <c r="BT402" i="28"/>
  <c r="CF402" i="28" s="1"/>
  <c r="DP395" i="28"/>
  <c r="FL395" i="28" s="1"/>
  <c r="CR395" i="28"/>
  <c r="DD395" i="28"/>
  <c r="EZ395" i="28" s="1"/>
  <c r="DL373" i="28"/>
  <c r="FH373" i="28" s="1"/>
  <c r="CZ373" i="28"/>
  <c r="EV373" i="28" s="1"/>
  <c r="DX373" i="28"/>
  <c r="FT373" i="28" s="1"/>
  <c r="CN373" i="28"/>
  <c r="CL456" i="28"/>
  <c r="DJ456" i="28"/>
  <c r="FF456" i="28" s="1"/>
  <c r="CU455" i="28"/>
  <c r="DS455" i="28"/>
  <c r="FO455" i="28" s="1"/>
  <c r="EE455" i="28"/>
  <c r="GA455" i="28" s="1"/>
  <c r="DG455" i="28"/>
  <c r="FC455" i="28" s="1"/>
  <c r="CP449" i="28"/>
  <c r="DZ449" i="28"/>
  <c r="FV449" i="28" s="1"/>
  <c r="DE448" i="28"/>
  <c r="FA448" i="28" s="1"/>
  <c r="CS448" i="28"/>
  <c r="BW447" i="28"/>
  <c r="CI447" i="28" s="1"/>
  <c r="DS443" i="28"/>
  <c r="FO443" i="28" s="1"/>
  <c r="DG443" i="28"/>
  <c r="FC443" i="28" s="1"/>
  <c r="EE443" i="28"/>
  <c r="GA443" i="28" s="1"/>
  <c r="CU443" i="28"/>
  <c r="BR442" i="28"/>
  <c r="CD442" i="28" s="1"/>
  <c r="EM436" i="28"/>
  <c r="CE436" i="28"/>
  <c r="CJ427" i="28"/>
  <c r="ER427" i="28"/>
  <c r="DG422" i="28"/>
  <c r="FC422" i="28" s="1"/>
  <c r="DS422" i="28"/>
  <c r="FO422" i="28" s="1"/>
  <c r="CU422" i="28"/>
  <c r="EE422" i="28"/>
  <c r="GA422" i="28" s="1"/>
  <c r="BW397" i="28"/>
  <c r="CI397" i="28" s="1"/>
  <c r="DX395" i="28"/>
  <c r="FT395" i="28" s="1"/>
  <c r="CN395" i="28"/>
  <c r="CZ395" i="28"/>
  <c r="EV395" i="28" s="1"/>
  <c r="DL395" i="28"/>
  <c r="FH395" i="28" s="1"/>
  <c r="CU489" i="28"/>
  <c r="EE489" i="28"/>
  <c r="GA489" i="28" s="1"/>
  <c r="ES482" i="28"/>
  <c r="EK477" i="28"/>
  <c r="CT469" i="28"/>
  <c r="ED469" i="28"/>
  <c r="FZ469" i="28" s="1"/>
  <c r="DB465" i="28"/>
  <c r="EX465" i="28" s="1"/>
  <c r="BP464" i="28"/>
  <c r="CB464" i="28" s="1"/>
  <c r="DN457" i="28"/>
  <c r="FJ457" i="28" s="1"/>
  <c r="CP457" i="28"/>
  <c r="CY456" i="28"/>
  <c r="EU456" i="28" s="1"/>
  <c r="EJ455" i="28"/>
  <c r="CK454" i="28"/>
  <c r="ES454" i="28"/>
  <c r="BX446" i="28"/>
  <c r="CJ446" i="28" s="1"/>
  <c r="ER446" i="28"/>
  <c r="EB437" i="28"/>
  <c r="FX437" i="28" s="1"/>
  <c r="DP437" i="28"/>
  <c r="FL437" i="28" s="1"/>
  <c r="DD437" i="28"/>
  <c r="EZ437" i="28" s="1"/>
  <c r="DZ432" i="28"/>
  <c r="FV432" i="28" s="1"/>
  <c r="CP432" i="28"/>
  <c r="DB432" i="28"/>
  <c r="EX432" i="28" s="1"/>
  <c r="DN432" i="28"/>
  <c r="FJ432" i="28" s="1"/>
  <c r="DY420" i="28"/>
  <c r="FU420" i="28" s="1"/>
  <c r="DA420" i="28"/>
  <c r="EW420" i="28" s="1"/>
  <c r="DM420" i="28"/>
  <c r="FI420" i="28" s="1"/>
  <c r="CO420" i="28"/>
  <c r="DY392" i="28"/>
  <c r="FU392" i="28" s="1"/>
  <c r="DA392" i="28"/>
  <c r="EW392" i="28" s="1"/>
  <c r="CO392" i="28"/>
  <c r="DM392" i="28"/>
  <c r="FI392" i="28" s="1"/>
  <c r="DY386" i="28"/>
  <c r="FU386" i="28" s="1"/>
  <c r="CO386" i="28"/>
  <c r="DM386" i="28"/>
  <c r="FI386" i="28" s="1"/>
  <c r="DA386" i="28"/>
  <c r="EW386" i="28" s="1"/>
  <c r="EA480" i="28"/>
  <c r="FW480" i="28" s="1"/>
  <c r="BN480" i="28"/>
  <c r="BZ480" i="28" s="1"/>
  <c r="BP477" i="28"/>
  <c r="CB477" i="28" s="1"/>
  <c r="BO475" i="28"/>
  <c r="CA475" i="28" s="1"/>
  <c r="CU471" i="28"/>
  <c r="BR471" i="28"/>
  <c r="CD471" i="28" s="1"/>
  <c r="EL471" i="28"/>
  <c r="EO469" i="28"/>
  <c r="CX456" i="28"/>
  <c r="ET456" i="28" s="1"/>
  <c r="EO455" i="28"/>
  <c r="CO454" i="28"/>
  <c r="DX451" i="28"/>
  <c r="FT451" i="28" s="1"/>
  <c r="BX451" i="28"/>
  <c r="CJ451" i="28" s="1"/>
  <c r="DP449" i="28"/>
  <c r="FL449" i="28" s="1"/>
  <c r="BW446" i="28"/>
  <c r="CI446" i="28" s="1"/>
  <c r="ES443" i="28"/>
  <c r="CS443" i="28"/>
  <c r="EC443" i="28"/>
  <c r="FY443" i="28" s="1"/>
  <c r="DQ443" i="28"/>
  <c r="FM443" i="28" s="1"/>
  <c r="DE443" i="28"/>
  <c r="FA443" i="28" s="1"/>
  <c r="CL437" i="28"/>
  <c r="DV437" i="28"/>
  <c r="FR437" i="28" s="1"/>
  <c r="DI433" i="28"/>
  <c r="FE433" i="28" s="1"/>
  <c r="CW433" i="28"/>
  <c r="DU433" i="28"/>
  <c r="FQ433" i="28" s="1"/>
  <c r="EK433" i="28"/>
  <c r="CC433" i="28"/>
  <c r="BV431" i="28"/>
  <c r="CH431" i="28" s="1"/>
  <c r="DV457" i="28"/>
  <c r="FR457" i="28" s="1"/>
  <c r="DJ457" i="28"/>
  <c r="FF457" i="28" s="1"/>
  <c r="BW453" i="28"/>
  <c r="CI453" i="28" s="1"/>
  <c r="EM438" i="28"/>
  <c r="CE438" i="28"/>
  <c r="DV433" i="28"/>
  <c r="FR433" i="28" s="1"/>
  <c r="CL433" i="28"/>
  <c r="DJ433" i="28"/>
  <c r="FF433" i="28" s="1"/>
  <c r="CX432" i="28"/>
  <c r="ET432" i="28" s="1"/>
  <c r="DV432" i="28"/>
  <c r="FR432" i="28" s="1"/>
  <c r="CL432" i="28"/>
  <c r="DJ432" i="28"/>
  <c r="FF432" i="28" s="1"/>
  <c r="BP429" i="28"/>
  <c r="CB429" i="28" s="1"/>
  <c r="EJ407" i="28"/>
  <c r="CB407" i="28"/>
  <c r="CC405" i="28"/>
  <c r="EK405" i="28"/>
  <c r="DY403" i="28"/>
  <c r="FU403" i="28" s="1"/>
  <c r="DM403" i="28"/>
  <c r="FI403" i="28" s="1"/>
  <c r="DA403" i="28"/>
  <c r="EW403" i="28" s="1"/>
  <c r="CO403" i="28"/>
  <c r="DN464" i="28"/>
  <c r="FJ464" i="28" s="1"/>
  <c r="DB464" i="28"/>
  <c r="EX464" i="28" s="1"/>
  <c r="BQ458" i="28"/>
  <c r="CQ457" i="28"/>
  <c r="DO457" i="28"/>
  <c r="FK457" i="28" s="1"/>
  <c r="BN453" i="28"/>
  <c r="EI443" i="28"/>
  <c r="BP439" i="28"/>
  <c r="CB439" i="28" s="1"/>
  <c r="BN435" i="28"/>
  <c r="BZ435" i="28" s="1"/>
  <c r="BW434" i="28"/>
  <c r="CI434" i="28" s="1"/>
  <c r="DH426" i="28"/>
  <c r="FD426" i="28" s="1"/>
  <c r="DT426" i="28"/>
  <c r="FP426" i="28" s="1"/>
  <c r="DV424" i="28"/>
  <c r="FR424" i="28" s="1"/>
  <c r="CL424" i="28"/>
  <c r="CX424" i="28"/>
  <c r="ET424" i="28" s="1"/>
  <c r="DI410" i="28"/>
  <c r="FE410" i="28" s="1"/>
  <c r="DU410" i="28"/>
  <c r="FQ410" i="28" s="1"/>
  <c r="CW410" i="28"/>
  <c r="EG410" i="28"/>
  <c r="GC410" i="28" s="1"/>
  <c r="EJ408" i="28"/>
  <c r="CB408" i="28"/>
  <c r="CU404" i="28"/>
  <c r="DS404" i="28"/>
  <c r="FO404" i="28" s="1"/>
  <c r="EE404" i="28"/>
  <c r="GA404" i="28" s="1"/>
  <c r="BV393" i="28"/>
  <c r="CH393" i="28" s="1"/>
  <c r="BY485" i="28"/>
  <c r="BV477" i="28"/>
  <c r="BN465" i="28"/>
  <c r="BX463" i="28"/>
  <c r="CJ463" i="28" s="1"/>
  <c r="DB462" i="28"/>
  <c r="EX462" i="28" s="1"/>
  <c r="DN462" i="28"/>
  <c r="FJ462" i="28" s="1"/>
  <c r="BX459" i="28"/>
  <c r="CJ459" i="28" s="1"/>
  <c r="EH456" i="28"/>
  <c r="EP455" i="28"/>
  <c r="CR446" i="28"/>
  <c r="EB446" i="28"/>
  <c r="FX446" i="28" s="1"/>
  <c r="BY440" i="28"/>
  <c r="CK440" i="28" s="1"/>
  <c r="DI437" i="28"/>
  <c r="FE437" i="28" s="1"/>
  <c r="EN431" i="28"/>
  <c r="EE431" i="28"/>
  <c r="GA431" i="28" s="1"/>
  <c r="DG431" i="28"/>
  <c r="FC431" i="28" s="1"/>
  <c r="CU431" i="28"/>
  <c r="CX423" i="28"/>
  <c r="ET423" i="28" s="1"/>
  <c r="DV423" i="28"/>
  <c r="FR423" i="28" s="1"/>
  <c r="CL423" i="28"/>
  <c r="DJ423" i="28"/>
  <c r="FF423" i="28" s="1"/>
  <c r="BY420" i="28"/>
  <c r="CK420" i="28" s="1"/>
  <c r="BR419" i="28"/>
  <c r="CD419" i="28" s="1"/>
  <c r="EL419" i="28"/>
  <c r="BO415" i="28"/>
  <c r="CA415" i="28" s="1"/>
  <c r="EI415" i="28"/>
  <c r="DE410" i="28"/>
  <c r="FA410" i="28" s="1"/>
  <c r="CS410" i="28"/>
  <c r="EC410" i="28"/>
  <c r="FY410" i="28" s="1"/>
  <c r="DQ410" i="28"/>
  <c r="FM410" i="28" s="1"/>
  <c r="DE404" i="28"/>
  <c r="FA404" i="28" s="1"/>
  <c r="CS404" i="28"/>
  <c r="EC404" i="28"/>
  <c r="FY404" i="28" s="1"/>
  <c r="DQ404" i="28"/>
  <c r="FM404" i="28" s="1"/>
  <c r="EC395" i="28"/>
  <c r="FY395" i="28" s="1"/>
  <c r="DE395" i="28"/>
  <c r="FA395" i="28" s="1"/>
  <c r="DQ395" i="28"/>
  <c r="FM395" i="28" s="1"/>
  <c r="CS395" i="28"/>
  <c r="BT393" i="28"/>
  <c r="CF393" i="28" s="1"/>
  <c r="BX377" i="28"/>
  <c r="CJ377" i="28" s="1"/>
  <c r="ER377" i="28"/>
  <c r="EK371" i="28"/>
  <c r="CC371" i="28"/>
  <c r="EO459" i="28"/>
  <c r="ER448" i="28"/>
  <c r="EK446" i="28"/>
  <c r="CM444" i="28"/>
  <c r="DK444" i="28"/>
  <c r="FG444" i="28" s="1"/>
  <c r="DW444" i="28"/>
  <c r="FS444" i="28" s="1"/>
  <c r="EQ443" i="28"/>
  <c r="BV440" i="28"/>
  <c r="CH440" i="28" s="1"/>
  <c r="DZ436" i="28"/>
  <c r="FV436" i="28" s="1"/>
  <c r="DN436" i="28"/>
  <c r="FJ436" i="28" s="1"/>
  <c r="BV420" i="28"/>
  <c r="CH420" i="28" s="1"/>
  <c r="DX412" i="28"/>
  <c r="FT412" i="28" s="1"/>
  <c r="CN412" i="28"/>
  <c r="CZ412" i="28"/>
  <c r="EV412" i="28" s="1"/>
  <c r="DK409" i="28"/>
  <c r="DW409" i="28"/>
  <c r="CY409" i="28"/>
  <c r="CM409" i="28"/>
  <c r="DW400" i="28"/>
  <c r="FS400" i="28" s="1"/>
  <c r="CM400" i="28"/>
  <c r="DK400" i="28"/>
  <c r="FG400" i="28" s="1"/>
  <c r="DW398" i="28"/>
  <c r="CM398" i="28"/>
  <c r="EJ387" i="28"/>
  <c r="CB387" i="28"/>
  <c r="DJ436" i="28"/>
  <c r="FF436" i="28" s="1"/>
  <c r="DV436" i="28"/>
  <c r="FR436" i="28" s="1"/>
  <c r="CX436" i="28"/>
  <c r="ET436" i="28" s="1"/>
  <c r="EJ433" i="28"/>
  <c r="CB433" i="28"/>
  <c r="CR430" i="28"/>
  <c r="EB430" i="28"/>
  <c r="FX430" i="28" s="1"/>
  <c r="DD430" i="28"/>
  <c r="EZ430" i="28" s="1"/>
  <c r="BW427" i="28"/>
  <c r="CI427" i="28" s="1"/>
  <c r="EQ427" i="28"/>
  <c r="DH425" i="28"/>
  <c r="FD425" i="28" s="1"/>
  <c r="DT425" i="28"/>
  <c r="FP425" i="28" s="1"/>
  <c r="EF425" i="28"/>
  <c r="GB425" i="28" s="1"/>
  <c r="BU420" i="28"/>
  <c r="CG420" i="28" s="1"/>
  <c r="EO420" i="28"/>
  <c r="BN419" i="28"/>
  <c r="BZ419" i="28" s="1"/>
  <c r="EH419" i="28"/>
  <c r="DK412" i="28"/>
  <c r="FG412" i="28" s="1"/>
  <c r="CM412" i="28"/>
  <c r="CY412" i="28"/>
  <c r="EU412" i="28" s="1"/>
  <c r="DT405" i="28"/>
  <c r="FP405" i="28" s="1"/>
  <c r="CV405" i="28"/>
  <c r="DH405" i="28"/>
  <c r="FD405" i="28" s="1"/>
  <c r="EF405" i="28"/>
  <c r="GB405" i="28" s="1"/>
  <c r="CJ398" i="28"/>
  <c r="ER398" i="28"/>
  <c r="DA394" i="28"/>
  <c r="EW394" i="28" s="1"/>
  <c r="DM394" i="28"/>
  <c r="FI394" i="28" s="1"/>
  <c r="DY394" i="28"/>
  <c r="FU394" i="28" s="1"/>
  <c r="CO394" i="28"/>
  <c r="DK378" i="28"/>
  <c r="FG378" i="28" s="1"/>
  <c r="CY378" i="28"/>
  <c r="EU378" i="28" s="1"/>
  <c r="CM378" i="28"/>
  <c r="DW378" i="28"/>
  <c r="FS378" i="28" s="1"/>
  <c r="CV445" i="28"/>
  <c r="EF445" i="28"/>
  <c r="GB445" i="28" s="1"/>
  <c r="DH445" i="28"/>
  <c r="FD445" i="28" s="1"/>
  <c r="DV438" i="28"/>
  <c r="FR438" i="28" s="1"/>
  <c r="BX436" i="28"/>
  <c r="BO434" i="28"/>
  <c r="CA434" i="28" s="1"/>
  <c r="EI434" i="28"/>
  <c r="CD430" i="28"/>
  <c r="EL430" i="28"/>
  <c r="BU427" i="28"/>
  <c r="CG427" i="28" s="1"/>
  <c r="DE425" i="28"/>
  <c r="FA425" i="28" s="1"/>
  <c r="CS425" i="28"/>
  <c r="EC425" i="28"/>
  <c r="FY425" i="28" s="1"/>
  <c r="DQ425" i="28"/>
  <c r="FM425" i="28" s="1"/>
  <c r="DB413" i="28"/>
  <c r="EX413" i="28" s="1"/>
  <c r="DN413" i="28"/>
  <c r="FJ413" i="28" s="1"/>
  <c r="DZ413" i="28"/>
  <c r="FV413" i="28" s="1"/>
  <c r="CP413" i="28"/>
  <c r="DN403" i="28"/>
  <c r="FJ403" i="28" s="1"/>
  <c r="DZ403" i="28"/>
  <c r="FV403" i="28" s="1"/>
  <c r="CP403" i="28"/>
  <c r="DB403" i="28"/>
  <c r="EX403" i="28" s="1"/>
  <c r="EO401" i="28"/>
  <c r="CG401" i="28"/>
  <c r="DF396" i="28"/>
  <c r="FB396" i="28" s="1"/>
  <c r="ED396" i="28"/>
  <c r="CT396" i="28"/>
  <c r="CB360" i="28"/>
  <c r="EJ360" i="28"/>
  <c r="BQ482" i="28"/>
  <c r="ER477" i="28"/>
  <c r="ER469" i="28"/>
  <c r="EL468" i="28"/>
  <c r="BO463" i="28"/>
  <c r="EL449" i="28"/>
  <c r="BR448" i="28"/>
  <c r="DA442" i="28"/>
  <c r="EW442" i="28" s="1"/>
  <c r="DM442" i="28"/>
  <c r="FI442" i="28" s="1"/>
  <c r="CO442" i="28"/>
  <c r="BY441" i="28"/>
  <c r="CK441" i="28" s="1"/>
  <c r="EC438" i="28"/>
  <c r="FY438" i="28" s="1"/>
  <c r="DE438" i="28"/>
  <c r="FA438" i="28" s="1"/>
  <c r="CS438" i="28"/>
  <c r="EO436" i="28"/>
  <c r="EQ433" i="28"/>
  <c r="BX430" i="28"/>
  <c r="BR427" i="28"/>
  <c r="CD427" i="28" s="1"/>
  <c r="BU426" i="28"/>
  <c r="CG426" i="28" s="1"/>
  <c r="DK424" i="28"/>
  <c r="FG424" i="28" s="1"/>
  <c r="CM424" i="28"/>
  <c r="DW424" i="28"/>
  <c r="FS424" i="28" s="1"/>
  <c r="CY424" i="28"/>
  <c r="EU424" i="28" s="1"/>
  <c r="DP417" i="28"/>
  <c r="FL417" i="28" s="1"/>
  <c r="CR417" i="28"/>
  <c r="EF415" i="28"/>
  <c r="GB415" i="28" s="1"/>
  <c r="DH415" i="28"/>
  <c r="FD415" i="28" s="1"/>
  <c r="CV415" i="28"/>
  <c r="BR410" i="28"/>
  <c r="CD410" i="28" s="1"/>
  <c r="EL410" i="28"/>
  <c r="EH405" i="28"/>
  <c r="BZ405" i="28"/>
  <c r="BY403" i="28"/>
  <c r="CK403" i="28" s="1"/>
  <c r="CM395" i="28"/>
  <c r="CY395" i="28"/>
  <c r="EU395" i="28" s="1"/>
  <c r="DK395" i="28"/>
  <c r="FG395" i="28" s="1"/>
  <c r="DW395" i="28"/>
  <c r="FS395" i="28" s="1"/>
  <c r="EL392" i="28"/>
  <c r="CD392" i="28"/>
  <c r="EK457" i="28"/>
  <c r="BU451" i="28"/>
  <c r="CG451" i="28" s="1"/>
  <c r="BP448" i="28"/>
  <c r="CB448" i="28" s="1"/>
  <c r="EQ439" i="28"/>
  <c r="CE437" i="28"/>
  <c r="EO433" i="28"/>
  <c r="BU433" i="28"/>
  <c r="CG433" i="28" s="1"/>
  <c r="BP427" i="28"/>
  <c r="CB427" i="28" s="1"/>
  <c r="EH426" i="28"/>
  <c r="CK423" i="28"/>
  <c r="ES423" i="28"/>
  <c r="CK418" i="28"/>
  <c r="ES418" i="28"/>
  <c r="DG412" i="28"/>
  <c r="FC412" i="28" s="1"/>
  <c r="DS412" i="28"/>
  <c r="FO412" i="28" s="1"/>
  <c r="CU412" i="28"/>
  <c r="EE412" i="28"/>
  <c r="GA412" i="28" s="1"/>
  <c r="BP410" i="28"/>
  <c r="CZ401" i="28"/>
  <c r="EV401" i="28" s="1"/>
  <c r="DX401" i="28"/>
  <c r="FT401" i="28" s="1"/>
  <c r="CN401" i="28"/>
  <c r="DL401" i="28"/>
  <c r="FH401" i="28" s="1"/>
  <c r="BW396" i="28"/>
  <c r="CI396" i="28" s="1"/>
  <c r="EO388" i="28"/>
  <c r="CG388" i="28"/>
  <c r="DJ374" i="28"/>
  <c r="FF374" i="28" s="1"/>
  <c r="CL374" i="28"/>
  <c r="CX374" i="28"/>
  <c r="ET374" i="28" s="1"/>
  <c r="DV374" i="28"/>
  <c r="FR374" i="28" s="1"/>
  <c r="EQ362" i="28"/>
  <c r="BW362" i="28"/>
  <c r="CI362" i="28" s="1"/>
  <c r="EP361" i="28"/>
  <c r="CH361" i="28"/>
  <c r="DY346" i="28"/>
  <c r="FU346" i="28" s="1"/>
  <c r="DA346" i="28"/>
  <c r="EW346" i="28" s="1"/>
  <c r="CO346" i="28"/>
  <c r="DM346" i="28"/>
  <c r="FI346" i="28" s="1"/>
  <c r="DT418" i="28"/>
  <c r="FP418" i="28" s="1"/>
  <c r="DH418" i="28"/>
  <c r="FD418" i="28" s="1"/>
  <c r="CV418" i="28"/>
  <c r="DS414" i="28"/>
  <c r="FO414" i="28" s="1"/>
  <c r="DG414" i="28"/>
  <c r="FC414" i="28" s="1"/>
  <c r="EE414" i="28"/>
  <c r="GA414" i="28" s="1"/>
  <c r="CU414" i="28"/>
  <c r="DM411" i="28"/>
  <c r="FI411" i="28" s="1"/>
  <c r="DA411" i="28"/>
  <c r="EW411" i="28" s="1"/>
  <c r="DY411" i="28"/>
  <c r="FU411" i="28" s="1"/>
  <c r="EN478" i="28"/>
  <c r="BN472" i="28"/>
  <c r="ER440" i="28"/>
  <c r="CJ440" i="28"/>
  <c r="DK439" i="28"/>
  <c r="FG439" i="28" s="1"/>
  <c r="CY439" i="28"/>
  <c r="EU439" i="28" s="1"/>
  <c r="CM439" i="28"/>
  <c r="EP435" i="28"/>
  <c r="CH435" i="28"/>
  <c r="EI432" i="28"/>
  <c r="CA432" i="28"/>
  <c r="DF429" i="28"/>
  <c r="FB429" i="28" s="1"/>
  <c r="DR429" i="28"/>
  <c r="FN429" i="28" s="1"/>
  <c r="ED429" i="28"/>
  <c r="FZ429" i="28" s="1"/>
  <c r="BN427" i="28"/>
  <c r="BZ427" i="28" s="1"/>
  <c r="EH427" i="28"/>
  <c r="EO425" i="28"/>
  <c r="DG423" i="28"/>
  <c r="FC423" i="28" s="1"/>
  <c r="DS423" i="28"/>
  <c r="FO423" i="28" s="1"/>
  <c r="DQ422" i="28"/>
  <c r="FM422" i="28" s="1"/>
  <c r="CS422" i="28"/>
  <c r="DE422" i="28"/>
  <c r="FA422" i="28" s="1"/>
  <c r="EC422" i="28"/>
  <c r="FY422" i="28" s="1"/>
  <c r="DZ416" i="28"/>
  <c r="FV416" i="28" s="1"/>
  <c r="DN416" i="28"/>
  <c r="FJ416" i="28" s="1"/>
  <c r="CP416" i="28"/>
  <c r="DJ413" i="28"/>
  <c r="FF413" i="28" s="1"/>
  <c r="CL413" i="28"/>
  <c r="CX413" i="28"/>
  <c r="ET413" i="28" s="1"/>
  <c r="DV413" i="28"/>
  <c r="FR413" i="28" s="1"/>
  <c r="BV387" i="28"/>
  <c r="CH387" i="28" s="1"/>
  <c r="CC379" i="28"/>
  <c r="EK379" i="28"/>
  <c r="BU366" i="28"/>
  <c r="CG366" i="28" s="1"/>
  <c r="CB357" i="28"/>
  <c r="EJ357" i="28"/>
  <c r="CQ469" i="28"/>
  <c r="DZ468" i="28"/>
  <c r="FV468" i="28" s="1"/>
  <c r="DB468" i="28"/>
  <c r="EX468" i="28" s="1"/>
  <c r="EM464" i="28"/>
  <c r="BP461" i="28"/>
  <c r="CB461" i="28" s="1"/>
  <c r="EL451" i="28"/>
  <c r="CJ447" i="28"/>
  <c r="BP438" i="28"/>
  <c r="CB438" i="28" s="1"/>
  <c r="DN433" i="28"/>
  <c r="FJ433" i="28" s="1"/>
  <c r="CP433" i="28"/>
  <c r="CR432" i="28"/>
  <c r="DP432" i="28"/>
  <c r="FL432" i="28" s="1"/>
  <c r="EM429" i="28"/>
  <c r="CE429" i="28"/>
  <c r="DH428" i="28"/>
  <c r="FD428" i="28" s="1"/>
  <c r="DT428" i="28"/>
  <c r="FP428" i="28" s="1"/>
  <c r="DS421" i="28"/>
  <c r="FO421" i="28" s="1"/>
  <c r="EE421" i="28"/>
  <c r="GA421" i="28" s="1"/>
  <c r="CU421" i="28"/>
  <c r="DG421" i="28"/>
  <c r="FC421" i="28" s="1"/>
  <c r="DX419" i="28"/>
  <c r="FT419" i="28" s="1"/>
  <c r="CZ419" i="28"/>
  <c r="EV419" i="28" s="1"/>
  <c r="CN419" i="28"/>
  <c r="DM416" i="28"/>
  <c r="FI416" i="28" s="1"/>
  <c r="DY416" i="28"/>
  <c r="FU416" i="28" s="1"/>
  <c r="CO416" i="28"/>
  <c r="CQ415" i="28"/>
  <c r="DO415" i="28"/>
  <c r="FK415" i="28" s="1"/>
  <c r="BY413" i="28"/>
  <c r="CK413" i="28" s="1"/>
  <c r="CS407" i="28"/>
  <c r="EC407" i="28"/>
  <c r="FY407" i="28" s="1"/>
  <c r="DE407" i="28"/>
  <c r="FA407" i="28" s="1"/>
  <c r="DY406" i="28"/>
  <c r="FU406" i="28" s="1"/>
  <c r="DM406" i="28"/>
  <c r="FI406" i="28" s="1"/>
  <c r="DA406" i="28"/>
  <c r="EW406" i="28" s="1"/>
  <c r="CO406" i="28"/>
  <c r="DT401" i="28"/>
  <c r="FP401" i="28" s="1"/>
  <c r="DH401" i="28"/>
  <c r="FD401" i="28" s="1"/>
  <c r="EF401" i="28"/>
  <c r="GB401" i="28" s="1"/>
  <c r="CV401" i="28"/>
  <c r="CB397" i="28"/>
  <c r="EJ397" i="28"/>
  <c r="BW476" i="28"/>
  <c r="EP475" i="28"/>
  <c r="EM471" i="28"/>
  <c r="BR469" i="28"/>
  <c r="BQ468" i="28"/>
  <c r="BP465" i="28"/>
  <c r="CB465" i="28" s="1"/>
  <c r="CH459" i="28"/>
  <c r="ES456" i="28"/>
  <c r="EK454" i="28"/>
  <c r="BY453" i="28"/>
  <c r="CK453" i="28" s="1"/>
  <c r="EK451" i="28"/>
  <c r="DH449" i="28"/>
  <c r="FD449" i="28" s="1"/>
  <c r="DT449" i="28"/>
  <c r="FP449" i="28" s="1"/>
  <c r="CV449" i="28"/>
  <c r="CY446" i="28"/>
  <c r="EU446" i="28" s="1"/>
  <c r="DW446" i="28"/>
  <c r="FS446" i="28" s="1"/>
  <c r="BO438" i="28"/>
  <c r="CA438" i="28" s="1"/>
  <c r="EL429" i="28"/>
  <c r="CD429" i="28"/>
  <c r="DM423" i="28"/>
  <c r="FI423" i="28" s="1"/>
  <c r="DA423" i="28"/>
  <c r="EW423" i="28" s="1"/>
  <c r="DY423" i="28"/>
  <c r="FU423" i="28" s="1"/>
  <c r="CO423" i="28"/>
  <c r="CP418" i="28"/>
  <c r="DN418" i="28"/>
  <c r="FJ418" i="28" s="1"/>
  <c r="CQ409" i="28"/>
  <c r="EA409" i="28"/>
  <c r="DO409" i="28"/>
  <c r="DC409" i="28"/>
  <c r="CN406" i="28"/>
  <c r="CZ406" i="28"/>
  <c r="EV406" i="28" s="1"/>
  <c r="DX406" i="28"/>
  <c r="FT406" i="28" s="1"/>
  <c r="DL406" i="28"/>
  <c r="FH406" i="28" s="1"/>
  <c r="BT405" i="28"/>
  <c r="CF405" i="28" s="1"/>
  <c r="DG404" i="28"/>
  <c r="FC404" i="28" s="1"/>
  <c r="BS396" i="28"/>
  <c r="CE396" i="28" s="1"/>
  <c r="BP454" i="28"/>
  <c r="CB454" i="28" s="1"/>
  <c r="DZ452" i="28"/>
  <c r="FV452" i="28" s="1"/>
  <c r="DN452" i="28"/>
  <c r="FJ452" i="28" s="1"/>
  <c r="EJ451" i="28"/>
  <c r="BY450" i="28"/>
  <c r="CK450" i="28" s="1"/>
  <c r="DR443" i="28"/>
  <c r="FN443" i="28" s="1"/>
  <c r="DF443" i="28"/>
  <c r="FB443" i="28" s="1"/>
  <c r="ED443" i="28"/>
  <c r="FZ443" i="28" s="1"/>
  <c r="CT443" i="28"/>
  <c r="BR441" i="28"/>
  <c r="CD441" i="28" s="1"/>
  <c r="EH436" i="28"/>
  <c r="CO430" i="28"/>
  <c r="DY430" i="28"/>
  <c r="FU430" i="28" s="1"/>
  <c r="DM430" i="28"/>
  <c r="FI430" i="28" s="1"/>
  <c r="DA430" i="28"/>
  <c r="EW430" i="28" s="1"/>
  <c r="DY429" i="28"/>
  <c r="FU429" i="28" s="1"/>
  <c r="CO429" i="28"/>
  <c r="DM429" i="28"/>
  <c r="FI429" i="28" s="1"/>
  <c r="DV426" i="28"/>
  <c r="FR426" i="28" s="1"/>
  <c r="CX426" i="28"/>
  <c r="ET426" i="28" s="1"/>
  <c r="EB421" i="28"/>
  <c r="FX421" i="28" s="1"/>
  <c r="DD421" i="28"/>
  <c r="EZ421" i="28" s="1"/>
  <c r="CR421" i="28"/>
  <c r="DP421" i="28"/>
  <c r="FL421" i="28" s="1"/>
  <c r="CH419" i="28"/>
  <c r="EC416" i="28"/>
  <c r="FY416" i="28" s="1"/>
  <c r="DQ416" i="28"/>
  <c r="FM416" i="28" s="1"/>
  <c r="BW413" i="28"/>
  <c r="CI413" i="28" s="1"/>
  <c r="EQ413" i="28"/>
  <c r="CW406" i="28"/>
  <c r="DU406" i="28"/>
  <c r="FQ406" i="28" s="1"/>
  <c r="DI406" i="28"/>
  <c r="FE406" i="28" s="1"/>
  <c r="EG406" i="28"/>
  <c r="BS444" i="28"/>
  <c r="CX438" i="28"/>
  <c r="ET438" i="28" s="1"/>
  <c r="DN437" i="28"/>
  <c r="FJ437" i="28" s="1"/>
  <c r="CP437" i="28"/>
  <c r="DB437" i="28"/>
  <c r="EX437" i="28" s="1"/>
  <c r="DZ437" i="28"/>
  <c r="FV437" i="28" s="1"/>
  <c r="DM432" i="28"/>
  <c r="FI432" i="28" s="1"/>
  <c r="CO432" i="28"/>
  <c r="DY432" i="28"/>
  <c r="FU432" i="28" s="1"/>
  <c r="DA432" i="28"/>
  <c r="EW432" i="28" s="1"/>
  <c r="BP430" i="28"/>
  <c r="CB430" i="28" s="1"/>
  <c r="DJ429" i="28"/>
  <c r="FF429" i="28" s="1"/>
  <c r="CX429" i="28"/>
  <c r="ET429" i="28" s="1"/>
  <c r="CD428" i="28"/>
  <c r="EL428" i="28"/>
  <c r="EN425" i="28"/>
  <c r="BT425" i="28"/>
  <c r="CF425" i="28" s="1"/>
  <c r="CV419" i="28"/>
  <c r="DT419" i="28"/>
  <c r="FP419" i="28" s="1"/>
  <c r="EF419" i="28"/>
  <c r="GB419" i="28" s="1"/>
  <c r="DV417" i="28"/>
  <c r="FR417" i="28" s="1"/>
  <c r="DJ417" i="28"/>
  <c r="FF417" i="28" s="1"/>
  <c r="CL417" i="28"/>
  <c r="CX417" i="28"/>
  <c r="ET417" i="28" s="1"/>
  <c r="CL415" i="28"/>
  <c r="EK412" i="28"/>
  <c r="BQ412" i="28"/>
  <c r="CC412" i="28" s="1"/>
  <c r="DJ397" i="28"/>
  <c r="FF397" i="28" s="1"/>
  <c r="CL397" i="28"/>
  <c r="CX397" i="28"/>
  <c r="ET397" i="28" s="1"/>
  <c r="DV397" i="28"/>
  <c r="FR397" i="28" s="1"/>
  <c r="CJ386" i="28"/>
  <c r="ER386" i="28"/>
  <c r="BU474" i="28"/>
  <c r="EJ471" i="28"/>
  <c r="BO470" i="28"/>
  <c r="BO464" i="28"/>
  <c r="CA464" i="28" s="1"/>
  <c r="EI464" i="28"/>
  <c r="BO460" i="28"/>
  <c r="CA460" i="28" s="1"/>
  <c r="BN454" i="28"/>
  <c r="BN451" i="28"/>
  <c r="BW450" i="28"/>
  <c r="EO448" i="28"/>
  <c r="BV446" i="28"/>
  <c r="CH446" i="28" s="1"/>
  <c r="BX439" i="28"/>
  <c r="CJ439" i="28" s="1"/>
  <c r="ER439" i="28"/>
  <c r="EH437" i="28"/>
  <c r="DP430" i="28"/>
  <c r="FL430" i="28" s="1"/>
  <c r="DJ426" i="28"/>
  <c r="FF426" i="28" s="1"/>
  <c r="DO422" i="28"/>
  <c r="FK422" i="28" s="1"/>
  <c r="EA422" i="28"/>
  <c r="FW422" i="28" s="1"/>
  <c r="DC422" i="28"/>
  <c r="EY422" i="28" s="1"/>
  <c r="CO421" i="28"/>
  <c r="DM421" i="28"/>
  <c r="FI421" i="28" s="1"/>
  <c r="CS413" i="28"/>
  <c r="EC413" i="28"/>
  <c r="FY413" i="28" s="1"/>
  <c r="DE413" i="28"/>
  <c r="FA413" i="28" s="1"/>
  <c r="DQ413" i="28"/>
  <c r="FM413" i="28" s="1"/>
  <c r="EQ412" i="28"/>
  <c r="BO369" i="28"/>
  <c r="CA369" i="28" s="1"/>
  <c r="DN446" i="28"/>
  <c r="FJ446" i="28" s="1"/>
  <c r="DB446" i="28"/>
  <c r="EX446" i="28" s="1"/>
  <c r="BW442" i="28"/>
  <c r="CA437" i="28"/>
  <c r="EI437" i="28"/>
  <c r="ES434" i="28"/>
  <c r="CK434" i="28"/>
  <c r="CM391" i="28"/>
  <c r="DW391" i="28"/>
  <c r="FS391" i="28" s="1"/>
  <c r="DK391" i="28"/>
  <c r="FG391" i="28" s="1"/>
  <c r="CY391" i="28"/>
  <c r="EU391" i="28" s="1"/>
  <c r="CI464" i="28"/>
  <c r="EP456" i="28"/>
  <c r="BS455" i="28"/>
  <c r="CE455" i="28" s="1"/>
  <c r="EE451" i="28"/>
  <c r="GA451" i="28" s="1"/>
  <c r="DG451" i="28"/>
  <c r="FC451" i="28" s="1"/>
  <c r="DZ446" i="28"/>
  <c r="FV446" i="28" s="1"/>
  <c r="BT439" i="28"/>
  <c r="CF439" i="28" s="1"/>
  <c r="CP436" i="28"/>
  <c r="BR435" i="28"/>
  <c r="CD435" i="28" s="1"/>
  <c r="CV426" i="28"/>
  <c r="BR424" i="28"/>
  <c r="CD424" i="28" s="1"/>
  <c r="DW412" i="28"/>
  <c r="FS412" i="28" s="1"/>
  <c r="ER409" i="28"/>
  <c r="BX409" i="28"/>
  <c r="CJ409" i="28" s="1"/>
  <c r="EL404" i="28"/>
  <c r="CD404" i="28"/>
  <c r="CT402" i="28"/>
  <c r="DR402" i="28"/>
  <c r="FN402" i="28" s="1"/>
  <c r="ED402" i="28"/>
  <c r="FZ402" i="28" s="1"/>
  <c r="BX397" i="28"/>
  <c r="CJ397" i="28" s="1"/>
  <c r="EO389" i="28"/>
  <c r="BU389" i="28"/>
  <c r="CG389" i="28" s="1"/>
  <c r="EQ384" i="28"/>
  <c r="CI384" i="28"/>
  <c r="BO373" i="28"/>
  <c r="CA373" i="28" s="1"/>
  <c r="EI373" i="28"/>
  <c r="ES451" i="28"/>
  <c r="DW440" i="28"/>
  <c r="FS440" i="28" s="1"/>
  <c r="BS439" i="28"/>
  <c r="CE439" i="28" s="1"/>
  <c r="BU435" i="28"/>
  <c r="CG435" i="28" s="1"/>
  <c r="CZ425" i="28"/>
  <c r="EV425" i="28" s="1"/>
  <c r="DL425" i="28"/>
  <c r="FH425" i="28" s="1"/>
  <c r="DJ420" i="28"/>
  <c r="FF420" i="28" s="1"/>
  <c r="CL420" i="28"/>
  <c r="CX420" i="28"/>
  <c r="ET420" i="28" s="1"/>
  <c r="DG418" i="28"/>
  <c r="FC418" i="28" s="1"/>
  <c r="CU418" i="28"/>
  <c r="BV413" i="28"/>
  <c r="CH413" i="28" s="1"/>
  <c r="CM410" i="28"/>
  <c r="DK410" i="28"/>
  <c r="FG410" i="28" s="1"/>
  <c r="CY410" i="28"/>
  <c r="EU410" i="28" s="1"/>
  <c r="BQ408" i="28"/>
  <c r="CC408" i="28" s="1"/>
  <c r="DG405" i="28"/>
  <c r="FC405" i="28" s="1"/>
  <c r="DS405" i="28"/>
  <c r="FO405" i="28" s="1"/>
  <c r="CU405" i="28"/>
  <c r="EE405" i="28"/>
  <c r="GA405" i="28" s="1"/>
  <c r="DK404" i="28"/>
  <c r="FG404" i="28" s="1"/>
  <c r="DW404" i="28"/>
  <c r="FS404" i="28" s="1"/>
  <c r="CM404" i="28"/>
  <c r="BW403" i="28"/>
  <c r="CI403" i="28" s="1"/>
  <c r="DF397" i="28"/>
  <c r="FB397" i="28" s="1"/>
  <c r="DR397" i="28"/>
  <c r="FN397" i="28" s="1"/>
  <c r="ED397" i="28"/>
  <c r="FZ397" i="28" s="1"/>
  <c r="CT397" i="28"/>
  <c r="DK392" i="28"/>
  <c r="DW392" i="28"/>
  <c r="FS392" i="28" s="1"/>
  <c r="CM392" i="28"/>
  <c r="CY392" i="28"/>
  <c r="EU392" i="28" s="1"/>
  <c r="BN373" i="28"/>
  <c r="BZ373" i="28" s="1"/>
  <c r="EH373" i="28"/>
  <c r="DQ444" i="28"/>
  <c r="FM444" i="28" s="1"/>
  <c r="CS444" i="28"/>
  <c r="CN440" i="28"/>
  <c r="CZ440" i="28"/>
  <c r="EV440" i="28" s="1"/>
  <c r="EO429" i="28"/>
  <c r="CO427" i="28"/>
  <c r="DY427" i="28"/>
  <c r="FU427" i="28" s="1"/>
  <c r="CU424" i="28"/>
  <c r="CH422" i="28"/>
  <c r="CR416" i="28"/>
  <c r="EB416" i="28"/>
  <c r="FX416" i="28" s="1"/>
  <c r="DN405" i="28"/>
  <c r="FJ405" i="28" s="1"/>
  <c r="DZ405" i="28"/>
  <c r="FV405" i="28" s="1"/>
  <c r="BX404" i="28"/>
  <c r="CJ404" i="28" s="1"/>
  <c r="EQ393" i="28"/>
  <c r="CI393" i="28"/>
  <c r="EL391" i="28"/>
  <c r="BW349" i="28"/>
  <c r="CI349" i="28" s="1"/>
  <c r="EQ349" i="28"/>
  <c r="BU434" i="28"/>
  <c r="CG434" i="28" s="1"/>
  <c r="EO434" i="28"/>
  <c r="EE430" i="28"/>
  <c r="GA430" i="28" s="1"/>
  <c r="DZ423" i="28"/>
  <c r="FV423" i="28" s="1"/>
  <c r="DN423" i="28"/>
  <c r="FJ423" i="28" s="1"/>
  <c r="DB423" i="28"/>
  <c r="EX423" i="28" s="1"/>
  <c r="CX416" i="28"/>
  <c r="ET416" i="28" s="1"/>
  <c r="DV416" i="28"/>
  <c r="FR416" i="28" s="1"/>
  <c r="CL416" i="28"/>
  <c r="EJ412" i="28"/>
  <c r="BR411" i="28"/>
  <c r="CD411" i="28" s="1"/>
  <c r="CU408" i="28"/>
  <c r="DG408" i="28"/>
  <c r="DS408" i="28"/>
  <c r="FO408" i="28" s="1"/>
  <c r="BQ407" i="28"/>
  <c r="CC407" i="28" s="1"/>
  <c r="BT404" i="28"/>
  <c r="CF404" i="28" s="1"/>
  <c r="ER395" i="28"/>
  <c r="BX395" i="28"/>
  <c r="CJ395" i="28" s="1"/>
  <c r="BU387" i="28"/>
  <c r="CG387" i="28" s="1"/>
  <c r="DJ376" i="28"/>
  <c r="FF376" i="28" s="1"/>
  <c r="CL376" i="28"/>
  <c r="CX376" i="28"/>
  <c r="ET376" i="28" s="1"/>
  <c r="DV376" i="28"/>
  <c r="FR376" i="28" s="1"/>
  <c r="DD368" i="28"/>
  <c r="EZ368" i="28" s="1"/>
  <c r="EB368" i="28"/>
  <c r="FX368" i="28" s="1"/>
  <c r="CR368" i="28"/>
  <c r="DP368" i="28"/>
  <c r="FL368" i="28" s="1"/>
  <c r="CE355" i="28"/>
  <c r="EM355" i="28"/>
  <c r="DL440" i="28"/>
  <c r="FH440" i="28" s="1"/>
  <c r="CA430" i="28"/>
  <c r="DW418" i="28"/>
  <c r="FS418" i="28" s="1"/>
  <c r="DX411" i="28"/>
  <c r="FT411" i="28" s="1"/>
  <c r="CN411" i="28"/>
  <c r="DL411" i="28"/>
  <c r="FH411" i="28" s="1"/>
  <c r="CZ411" i="28"/>
  <c r="EV411" i="28" s="1"/>
  <c r="ES406" i="28"/>
  <c r="CO398" i="28"/>
  <c r="DA398" i="28"/>
  <c r="EW398" i="28" s="1"/>
  <c r="DM398" i="28"/>
  <c r="FI398" i="28" s="1"/>
  <c r="DY398" i="28"/>
  <c r="FU398" i="28" s="1"/>
  <c r="BW395" i="28"/>
  <c r="CI395" i="28" s="1"/>
  <c r="CL394" i="28"/>
  <c r="CX394" i="28"/>
  <c r="ET394" i="28" s="1"/>
  <c r="DJ394" i="28"/>
  <c r="FF394" i="28" s="1"/>
  <c r="DV394" i="28"/>
  <c r="FR394" i="28" s="1"/>
  <c r="BQ390" i="28"/>
  <c r="CC390" i="28" s="1"/>
  <c r="BY370" i="28"/>
  <c r="CK370" i="28" s="1"/>
  <c r="CD357" i="28"/>
  <c r="EL357" i="28"/>
  <c r="EJ442" i="28"/>
  <c r="CB442" i="28"/>
  <c r="EH441" i="28"/>
  <c r="EM434" i="28"/>
  <c r="EM431" i="28"/>
  <c r="CE431" i="28"/>
  <c r="CH426" i="28"/>
  <c r="EP426" i="28"/>
  <c r="EP425" i="28"/>
  <c r="DQ424" i="28"/>
  <c r="FM424" i="28" s="1"/>
  <c r="DE424" i="28"/>
  <c r="FA424" i="28" s="1"/>
  <c r="BP415" i="28"/>
  <c r="CB415" i="28" s="1"/>
  <c r="EN412" i="28"/>
  <c r="BT412" i="28"/>
  <c r="CF412" i="28" s="1"/>
  <c r="EN403" i="28"/>
  <c r="BO403" i="28"/>
  <c r="CA403" i="28" s="1"/>
  <c r="EI403" i="28"/>
  <c r="DG399" i="28"/>
  <c r="FC399" i="28" s="1"/>
  <c r="CU399" i="28"/>
  <c r="EE399" i="28"/>
  <c r="GA399" i="28" s="1"/>
  <c r="BR383" i="28"/>
  <c r="CD383" i="28" s="1"/>
  <c r="EL383" i="28"/>
  <c r="DH370" i="28"/>
  <c r="FD370" i="28" s="1"/>
  <c r="DT370" i="28"/>
  <c r="FP370" i="28" s="1"/>
  <c r="EF370" i="28"/>
  <c r="GB370" i="28" s="1"/>
  <c r="CV370" i="28"/>
  <c r="BS418" i="28"/>
  <c r="CE418" i="28" s="1"/>
  <c r="BW411" i="28"/>
  <c r="CI411" i="28" s="1"/>
  <c r="EQ411" i="28"/>
  <c r="BS405" i="28"/>
  <c r="CE405" i="28" s="1"/>
  <c r="BP404" i="28"/>
  <c r="CB404" i="28" s="1"/>
  <c r="EE398" i="28"/>
  <c r="GA398" i="28" s="1"/>
  <c r="DG398" i="28"/>
  <c r="FC398" i="28" s="1"/>
  <c r="DS398" i="28"/>
  <c r="FO398" i="28" s="1"/>
  <c r="CU398" i="28"/>
  <c r="CT370" i="28"/>
  <c r="ED370" i="28"/>
  <c r="FZ370" i="28" s="1"/>
  <c r="DF370" i="28"/>
  <c r="FB370" i="28" s="1"/>
  <c r="DR370" i="28"/>
  <c r="FN370" i="28" s="1"/>
  <c r="DS419" i="28"/>
  <c r="FO419" i="28" s="1"/>
  <c r="CU419" i="28"/>
  <c r="EK418" i="28"/>
  <c r="BQ418" i="28"/>
  <c r="CC418" i="28" s="1"/>
  <c r="DG401" i="28"/>
  <c r="FC401" i="28" s="1"/>
  <c r="EE401" i="28"/>
  <c r="GA401" i="28" s="1"/>
  <c r="EL401" i="28"/>
  <c r="CD401" i="28"/>
  <c r="ER396" i="28"/>
  <c r="CJ396" i="28"/>
  <c r="BS393" i="28"/>
  <c r="CE393" i="28" s="1"/>
  <c r="BN392" i="28"/>
  <c r="BZ392" i="28" s="1"/>
  <c r="BV384" i="28"/>
  <c r="CH384" i="28" s="1"/>
  <c r="CG365" i="28"/>
  <c r="EO365" i="28"/>
  <c r="BS364" i="28"/>
  <c r="BW359" i="28"/>
  <c r="CI359" i="28" s="1"/>
  <c r="EQ359" i="28"/>
  <c r="EG356" i="28"/>
  <c r="GC356" i="28" s="1"/>
  <c r="DI356" i="28"/>
  <c r="FE356" i="28" s="1"/>
  <c r="CW356" i="28"/>
  <c r="DU356" i="28"/>
  <c r="FQ356" i="28" s="1"/>
  <c r="EB428" i="28"/>
  <c r="FX428" i="28" s="1"/>
  <c r="DP428" i="28"/>
  <c r="FL428" i="28" s="1"/>
  <c r="CR428" i="28"/>
  <c r="DN422" i="28"/>
  <c r="FJ422" i="28" s="1"/>
  <c r="DA417" i="28"/>
  <c r="EW417" i="28" s="1"/>
  <c r="DM417" i="28"/>
  <c r="FI417" i="28" s="1"/>
  <c r="BY414" i="28"/>
  <c r="CK414" i="28" s="1"/>
  <c r="EA394" i="28"/>
  <c r="FW394" i="28" s="1"/>
  <c r="DC394" i="28"/>
  <c r="EY394" i="28" s="1"/>
  <c r="DO394" i="28"/>
  <c r="FK394" i="28" s="1"/>
  <c r="CQ394" i="28"/>
  <c r="CN380" i="28"/>
  <c r="DX380" i="28"/>
  <c r="FT380" i="28" s="1"/>
  <c r="CZ380" i="28"/>
  <c r="EV380" i="28" s="1"/>
  <c r="CP367" i="28"/>
  <c r="DB367" i="28"/>
  <c r="EX367" i="28" s="1"/>
  <c r="DN367" i="28"/>
  <c r="FJ367" i="28" s="1"/>
  <c r="DZ367" i="28"/>
  <c r="FV367" i="28" s="1"/>
  <c r="DQ358" i="28"/>
  <c r="FM358" i="28" s="1"/>
  <c r="DE358" i="28"/>
  <c r="FA358" i="28" s="1"/>
  <c r="EC358" i="28"/>
  <c r="FY358" i="28" s="1"/>
  <c r="CS358" i="28"/>
  <c r="DG348" i="28"/>
  <c r="FC348" i="28" s="1"/>
  <c r="DS348" i="28"/>
  <c r="FO348" i="28" s="1"/>
  <c r="CU348" i="28"/>
  <c r="EE348" i="28"/>
  <c r="GA348" i="28" s="1"/>
  <c r="CO426" i="28"/>
  <c r="DY426" i="28"/>
  <c r="FU426" i="28" s="1"/>
  <c r="ED425" i="28"/>
  <c r="FZ425" i="28" s="1"/>
  <c r="DK419" i="28"/>
  <c r="FG419" i="28" s="1"/>
  <c r="CY419" i="28"/>
  <c r="EU419" i="28" s="1"/>
  <c r="DW419" i="28"/>
  <c r="FS419" i="28" s="1"/>
  <c r="CY418" i="28"/>
  <c r="EU418" i="28" s="1"/>
  <c r="DI415" i="28"/>
  <c r="FE415" i="28" s="1"/>
  <c r="EG415" i="28"/>
  <c r="GC415" i="28" s="1"/>
  <c r="CW415" i="28"/>
  <c r="DU415" i="28"/>
  <c r="FQ415" i="28" s="1"/>
  <c r="DP413" i="28"/>
  <c r="FL413" i="28" s="1"/>
  <c r="DD413" i="28"/>
  <c r="EZ413" i="28" s="1"/>
  <c r="CR413" i="28"/>
  <c r="CR403" i="28"/>
  <c r="EB403" i="28"/>
  <c r="FX403" i="28" s="1"/>
  <c r="DD403" i="28"/>
  <c r="EZ403" i="28" s="1"/>
  <c r="CP394" i="28"/>
  <c r="DB394" i="28"/>
  <c r="EX394" i="28" s="1"/>
  <c r="DZ394" i="28"/>
  <c r="FV394" i="28" s="1"/>
  <c r="DN394" i="28"/>
  <c r="FJ394" i="28" s="1"/>
  <c r="EH390" i="28"/>
  <c r="CG390" i="28"/>
  <c r="EO390" i="28"/>
  <c r="DI380" i="28"/>
  <c r="FE380" i="28" s="1"/>
  <c r="DU380" i="28"/>
  <c r="FQ380" i="28" s="1"/>
  <c r="CW380" i="28"/>
  <c r="EG380" i="28"/>
  <c r="GC380" i="28" s="1"/>
  <c r="ER399" i="28"/>
  <c r="BX399" i="28"/>
  <c r="CJ399" i="28" s="1"/>
  <c r="BY473" i="28"/>
  <c r="BW461" i="28"/>
  <c r="EK442" i="28"/>
  <c r="EH438" i="28"/>
  <c r="DB431" i="28"/>
  <c r="EX431" i="28" s="1"/>
  <c r="DN431" i="28"/>
  <c r="FJ431" i="28" s="1"/>
  <c r="BV430" i="28"/>
  <c r="CH430" i="28" s="1"/>
  <c r="CP425" i="28"/>
  <c r="DN425" i="28"/>
  <c r="FJ425" i="28" s="1"/>
  <c r="EJ421" i="28"/>
  <c r="DQ417" i="28"/>
  <c r="FM417" i="28" s="1"/>
  <c r="CS417" i="28"/>
  <c r="BV414" i="28"/>
  <c r="CH414" i="28" s="1"/>
  <c r="CZ413" i="28"/>
  <c r="EV413" i="28" s="1"/>
  <c r="DL413" i="28"/>
  <c r="FH413" i="28" s="1"/>
  <c r="EJ411" i="28"/>
  <c r="BW400" i="28"/>
  <c r="CI400" i="28" s="1"/>
  <c r="EE380" i="28"/>
  <c r="GA380" i="28" s="1"/>
  <c r="CU380" i="28"/>
  <c r="DS380" i="28"/>
  <c r="FO380" i="28" s="1"/>
  <c r="DG380" i="28"/>
  <c r="FC380" i="28" s="1"/>
  <c r="BX375" i="28"/>
  <c r="CJ375" i="28" s="1"/>
  <c r="ER375" i="28"/>
  <c r="EB366" i="28"/>
  <c r="FX366" i="28" s="1"/>
  <c r="DP366" i="28"/>
  <c r="FL366" i="28" s="1"/>
  <c r="DD366" i="28"/>
  <c r="EZ366" i="28" s="1"/>
  <c r="DJ361" i="28"/>
  <c r="FF361" i="28" s="1"/>
  <c r="CL361" i="28"/>
  <c r="DV361" i="28"/>
  <c r="FR361" i="28" s="1"/>
  <c r="CX361" i="28"/>
  <c r="ET361" i="28" s="1"/>
  <c r="EO447" i="28"/>
  <c r="BN444" i="28"/>
  <c r="BZ444" i="28" s="1"/>
  <c r="ES437" i="28"/>
  <c r="BQ431" i="28"/>
  <c r="CC431" i="28" s="1"/>
  <c r="EK431" i="28"/>
  <c r="EO430" i="28"/>
  <c r="DS429" i="28"/>
  <c r="FO429" i="28" s="1"/>
  <c r="CU429" i="28"/>
  <c r="EE429" i="28"/>
  <c r="GA429" i="28" s="1"/>
  <c r="BV423" i="28"/>
  <c r="CH423" i="28" s="1"/>
  <c r="EI421" i="28"/>
  <c r="BO421" i="28"/>
  <c r="CA421" i="28" s="1"/>
  <c r="DP420" i="28"/>
  <c r="FL420" i="28" s="1"/>
  <c r="EB420" i="28"/>
  <c r="FX420" i="28" s="1"/>
  <c r="CR420" i="28"/>
  <c r="DK411" i="28"/>
  <c r="FG411" i="28" s="1"/>
  <c r="CY411" i="28"/>
  <c r="EU411" i="28" s="1"/>
  <c r="DW411" i="28"/>
  <c r="FS411" i="28" s="1"/>
  <c r="ES410" i="28"/>
  <c r="CS409" i="28"/>
  <c r="DQ409" i="28"/>
  <c r="EC409" i="28"/>
  <c r="DE409" i="28"/>
  <c r="EI408" i="28"/>
  <c r="CA408" i="28"/>
  <c r="CV407" i="28"/>
  <c r="EF407" i="28"/>
  <c r="GB407" i="28" s="1"/>
  <c r="DT407" i="28"/>
  <c r="FP407" i="28" s="1"/>
  <c r="DH407" i="28"/>
  <c r="FD407" i="28" s="1"/>
  <c r="CY404" i="28"/>
  <c r="EU404" i="28" s="1"/>
  <c r="DW389" i="28"/>
  <c r="FS389" i="28" s="1"/>
  <c r="CY389" i="28"/>
  <c r="EU389" i="28" s="1"/>
  <c r="DK389" i="28"/>
  <c r="FG389" i="28" s="1"/>
  <c r="CM389" i="28"/>
  <c r="EJ389" i="28"/>
  <c r="CB389" i="28"/>
  <c r="CY388" i="28"/>
  <c r="EU388" i="28" s="1"/>
  <c r="DK388" i="28"/>
  <c r="FG388" i="28" s="1"/>
  <c r="DW388" i="28"/>
  <c r="CN378" i="28"/>
  <c r="DX378" i="28"/>
  <c r="FT378" i="28" s="1"/>
  <c r="DL378" i="28"/>
  <c r="FH378" i="28" s="1"/>
  <c r="DD369" i="28"/>
  <c r="EZ369" i="28" s="1"/>
  <c r="EB369" i="28"/>
  <c r="FX369" i="28" s="1"/>
  <c r="CR369" i="28"/>
  <c r="DP369" i="28"/>
  <c r="FL369" i="28" s="1"/>
  <c r="BP466" i="28"/>
  <c r="BQ448" i="28"/>
  <c r="CC448" i="28" s="1"/>
  <c r="CI435" i="28"/>
  <c r="EK434" i="28"/>
  <c r="EJ431" i="28"/>
  <c r="DG429" i="28"/>
  <c r="FC429" i="28" s="1"/>
  <c r="EP429" i="28"/>
  <c r="BY428" i="28"/>
  <c r="DD427" i="28"/>
  <c r="EZ427" i="28" s="1"/>
  <c r="DP427" i="28"/>
  <c r="FL427" i="28" s="1"/>
  <c r="EJ426" i="28"/>
  <c r="CB426" i="28"/>
  <c r="DX425" i="28"/>
  <c r="FT425" i="28" s="1"/>
  <c r="EM422" i="28"/>
  <c r="DO420" i="28"/>
  <c r="FK420" i="28" s="1"/>
  <c r="EA420" i="28"/>
  <c r="FW420" i="28" s="1"/>
  <c r="CQ420" i="28"/>
  <c r="EE419" i="28"/>
  <c r="GA419" i="28" s="1"/>
  <c r="DO417" i="28"/>
  <c r="FK417" i="28" s="1"/>
  <c r="EA417" i="28"/>
  <c r="FW417" i="28" s="1"/>
  <c r="DJ416" i="28"/>
  <c r="FF416" i="28" s="1"/>
  <c r="BT414" i="28"/>
  <c r="CF414" i="28" s="1"/>
  <c r="EN414" i="28"/>
  <c r="BZ408" i="28"/>
  <c r="EH408" i="28"/>
  <c r="CS397" i="28"/>
  <c r="DQ397" i="28"/>
  <c r="FM397" i="28" s="1"/>
  <c r="EC397" i="28"/>
  <c r="FY397" i="28" s="1"/>
  <c r="DE397" i="28"/>
  <c r="FA397" i="28" s="1"/>
  <c r="CU358" i="28"/>
  <c r="EE358" i="28"/>
  <c r="GA358" i="28" s="1"/>
  <c r="DG358" i="28"/>
  <c r="FC358" i="28" s="1"/>
  <c r="DS358" i="28"/>
  <c r="FO358" i="28" s="1"/>
  <c r="EJ358" i="28"/>
  <c r="CB358" i="28"/>
  <c r="CS447" i="28"/>
  <c r="CI444" i="28"/>
  <c r="BN442" i="28"/>
  <c r="BN440" i="28"/>
  <c r="BZ440" i="28" s="1"/>
  <c r="EE438" i="28"/>
  <c r="GA438" i="28" s="1"/>
  <c r="BY436" i="28"/>
  <c r="CK436" i="28" s="1"/>
  <c r="BO431" i="28"/>
  <c r="BY424" i="28"/>
  <c r="CK424" i="28" s="1"/>
  <c r="BT423" i="28"/>
  <c r="CF423" i="28" s="1"/>
  <c r="EN423" i="28"/>
  <c r="DD422" i="28"/>
  <c r="EZ422" i="28" s="1"/>
  <c r="CM418" i="28"/>
  <c r="BS416" i="28"/>
  <c r="CE416" i="28" s="1"/>
  <c r="CP409" i="28"/>
  <c r="DZ409" i="28"/>
  <c r="DB409" i="28"/>
  <c r="DN409" i="28"/>
  <c r="DB405" i="28"/>
  <c r="EX405" i="28" s="1"/>
  <c r="BT399" i="28"/>
  <c r="CF399" i="28" s="1"/>
  <c r="DL396" i="28"/>
  <c r="FH396" i="28" s="1"/>
  <c r="DX396" i="28"/>
  <c r="CN396" i="28"/>
  <c r="CZ396" i="28"/>
  <c r="EV396" i="28" s="1"/>
  <c r="BT391" i="28"/>
  <c r="BT465" i="28"/>
  <c r="BU449" i="28"/>
  <c r="CG449" i="28" s="1"/>
  <c r="EC444" i="28"/>
  <c r="FY444" i="28" s="1"/>
  <c r="DL443" i="28"/>
  <c r="FH443" i="28" s="1"/>
  <c r="CN443" i="28"/>
  <c r="BV437" i="28"/>
  <c r="BN431" i="28"/>
  <c r="BZ431" i="28" s="1"/>
  <c r="EH431" i="28"/>
  <c r="DD429" i="28"/>
  <c r="EZ429" i="28" s="1"/>
  <c r="DP429" i="28"/>
  <c r="FL429" i="28" s="1"/>
  <c r="ES426" i="28"/>
  <c r="EE425" i="28"/>
  <c r="GA425" i="28" s="1"/>
  <c r="DG425" i="28"/>
  <c r="FC425" i="28" s="1"/>
  <c r="DS424" i="28"/>
  <c r="FO424" i="28" s="1"/>
  <c r="BX424" i="28"/>
  <c r="CJ424" i="28" s="1"/>
  <c r="CL421" i="28"/>
  <c r="DW420" i="28"/>
  <c r="FS420" i="28" s="1"/>
  <c r="CY420" i="28"/>
  <c r="EU420" i="28" s="1"/>
  <c r="CM420" i="28"/>
  <c r="EN419" i="28"/>
  <c r="BT419" i="28"/>
  <c r="CF419" i="28" s="1"/>
  <c r="DD416" i="28"/>
  <c r="EZ416" i="28" s="1"/>
  <c r="DQ415" i="28"/>
  <c r="FM415" i="28" s="1"/>
  <c r="CS415" i="28"/>
  <c r="DE415" i="28"/>
  <c r="FA415" i="28" s="1"/>
  <c r="CE412" i="28"/>
  <c r="EM412" i="28"/>
  <c r="DM409" i="28"/>
  <c r="DY409" i="28"/>
  <c r="DA409" i="28"/>
  <c r="CX403" i="28"/>
  <c r="ET403" i="28" s="1"/>
  <c r="CL403" i="28"/>
  <c r="DJ403" i="28"/>
  <c r="FF403" i="28" s="1"/>
  <c r="DV403" i="28"/>
  <c r="FR403" i="28" s="1"/>
  <c r="EI398" i="28"/>
  <c r="CV392" i="28"/>
  <c r="DH392" i="28"/>
  <c r="FD392" i="28" s="1"/>
  <c r="EF392" i="28"/>
  <c r="GB392" i="28" s="1"/>
  <c r="DT392" i="28"/>
  <c r="FP392" i="28" s="1"/>
  <c r="BW388" i="28"/>
  <c r="CI388" i="28" s="1"/>
  <c r="CR366" i="28"/>
  <c r="BP422" i="28"/>
  <c r="CB422" i="28" s="1"/>
  <c r="EM419" i="28"/>
  <c r="DE418" i="28"/>
  <c r="FA418" i="28" s="1"/>
  <c r="DQ418" i="28"/>
  <c r="FM418" i="28" s="1"/>
  <c r="EC418" i="28"/>
  <c r="FY418" i="28" s="1"/>
  <c r="CS418" i="28"/>
  <c r="CM417" i="28"/>
  <c r="DW417" i="28"/>
  <c r="FS417" i="28" s="1"/>
  <c r="CY417" i="28"/>
  <c r="EU417" i="28" s="1"/>
  <c r="BQ414" i="28"/>
  <c r="CC414" i="28" s="1"/>
  <c r="EK414" i="28"/>
  <c r="DY413" i="28"/>
  <c r="FU413" i="28" s="1"/>
  <c r="DA413" i="28"/>
  <c r="EW413" i="28" s="1"/>
  <c r="CO413" i="28"/>
  <c r="BY409" i="28"/>
  <c r="CK409" i="28" s="1"/>
  <c r="DQ403" i="28"/>
  <c r="FM403" i="28" s="1"/>
  <c r="EC403" i="28"/>
  <c r="FY403" i="28" s="1"/>
  <c r="CS403" i="28"/>
  <c r="ER401" i="28"/>
  <c r="DZ391" i="28"/>
  <c r="FV391" i="28" s="1"/>
  <c r="CP391" i="28"/>
  <c r="DB391" i="28"/>
  <c r="EX391" i="28" s="1"/>
  <c r="DN391" i="28"/>
  <c r="FJ391" i="28" s="1"/>
  <c r="DV390" i="28"/>
  <c r="FR390" i="28" s="1"/>
  <c r="CX390" i="28"/>
  <c r="ET390" i="28" s="1"/>
  <c r="CL390" i="28"/>
  <c r="CH388" i="28"/>
  <c r="EP388" i="28"/>
  <c r="ER385" i="28"/>
  <c r="CJ385" i="28"/>
  <c r="CO378" i="28"/>
  <c r="DA378" i="28"/>
  <c r="EW378" i="28" s="1"/>
  <c r="DY378" i="28"/>
  <c r="FU378" i="28" s="1"/>
  <c r="DM378" i="28"/>
  <c r="FI378" i="28" s="1"/>
  <c r="BS375" i="28"/>
  <c r="CE375" i="28" s="1"/>
  <c r="DC372" i="28"/>
  <c r="EY372" i="28" s="1"/>
  <c r="CQ372" i="28"/>
  <c r="DO372" i="28"/>
  <c r="FK372" i="28" s="1"/>
  <c r="EA372" i="28"/>
  <c r="FW372" i="28" s="1"/>
  <c r="DK366" i="28"/>
  <c r="FG366" i="28" s="1"/>
  <c r="DW366" i="28"/>
  <c r="FS366" i="28" s="1"/>
  <c r="CY366" i="28"/>
  <c r="EU366" i="28" s="1"/>
  <c r="CM366" i="28"/>
  <c r="BX437" i="28"/>
  <c r="CJ437" i="28" s="1"/>
  <c r="BO429" i="28"/>
  <c r="EG411" i="28"/>
  <c r="GC411" i="28" s="1"/>
  <c r="DU411" i="28"/>
  <c r="FQ411" i="28" s="1"/>
  <c r="DI411" i="28"/>
  <c r="FE411" i="28" s="1"/>
  <c r="CY407" i="28"/>
  <c r="EU407" i="28" s="1"/>
  <c r="DK407" i="28"/>
  <c r="FG407" i="28" s="1"/>
  <c r="DT406" i="28"/>
  <c r="FP406" i="28" s="1"/>
  <c r="DH406" i="28"/>
  <c r="FD406" i="28" s="1"/>
  <c r="BS401" i="28"/>
  <c r="DZ399" i="28"/>
  <c r="FV399" i="28" s="1"/>
  <c r="CP399" i="28"/>
  <c r="BN393" i="28"/>
  <c r="CL380" i="28"/>
  <c r="DV380" i="28"/>
  <c r="FR380" i="28" s="1"/>
  <c r="CX380" i="28"/>
  <c r="ET380" i="28" s="1"/>
  <c r="BU377" i="28"/>
  <c r="CG377" i="28" s="1"/>
  <c r="EO377" i="28"/>
  <c r="EH376" i="28"/>
  <c r="BV432" i="28"/>
  <c r="CH432" i="28" s="1"/>
  <c r="CV421" i="28"/>
  <c r="EM420" i="28"/>
  <c r="DT412" i="28"/>
  <c r="FP412" i="28" s="1"/>
  <c r="DK402" i="28"/>
  <c r="FG402" i="28" s="1"/>
  <c r="CM402" i="28"/>
  <c r="CE379" i="28"/>
  <c r="EM379" i="28"/>
  <c r="EN356" i="28"/>
  <c r="BT356" i="28"/>
  <c r="CF356" i="28" s="1"/>
  <c r="BP355" i="28"/>
  <c r="CB355" i="28" s="1"/>
  <c r="EC350" i="28"/>
  <c r="FY350" i="28" s="1"/>
  <c r="DQ350" i="28"/>
  <c r="FM350" i="28" s="1"/>
  <c r="CS350" i="28"/>
  <c r="DE350" i="28"/>
  <c r="FA350" i="28" s="1"/>
  <c r="DD409" i="28"/>
  <c r="EB409" i="28"/>
  <c r="ED406" i="28"/>
  <c r="CT406" i="28"/>
  <c r="BW394" i="28"/>
  <c r="CI394" i="28" s="1"/>
  <c r="BY391" i="28"/>
  <c r="CK391" i="28" s="1"/>
  <c r="CD390" i="28"/>
  <c r="EL390" i="28"/>
  <c r="ES381" i="28"/>
  <c r="CK381" i="28"/>
  <c r="CY381" i="28"/>
  <c r="EU381" i="28" s="1"/>
  <c r="CM381" i="28"/>
  <c r="DK381" i="28"/>
  <c r="FG381" i="28" s="1"/>
  <c r="DW381" i="28"/>
  <c r="FS381" i="28" s="1"/>
  <c r="DM370" i="28"/>
  <c r="FI370" i="28" s="1"/>
  <c r="DA370" i="28"/>
  <c r="EW370" i="28" s="1"/>
  <c r="CO370" i="28"/>
  <c r="DY370" i="28"/>
  <c r="FU370" i="28" s="1"/>
  <c r="BZ366" i="28"/>
  <c r="EH366" i="28"/>
  <c r="CP363" i="28"/>
  <c r="DZ363" i="28"/>
  <c r="FV363" i="28" s="1"/>
  <c r="DN363" i="28"/>
  <c r="FJ363" i="28" s="1"/>
  <c r="DB363" i="28"/>
  <c r="EX363" i="28" s="1"/>
  <c r="BO436" i="28"/>
  <c r="EF421" i="28"/>
  <c r="GB421" i="28" s="1"/>
  <c r="DN414" i="28"/>
  <c r="FJ414" i="28" s="1"/>
  <c r="CP414" i="28"/>
  <c r="BN410" i="28"/>
  <c r="BZ410" i="28" s="1"/>
  <c r="EH410" i="28"/>
  <c r="DS406" i="28"/>
  <c r="FO406" i="28" s="1"/>
  <c r="BX402" i="28"/>
  <c r="EM395" i="28"/>
  <c r="CM384" i="28"/>
  <c r="DW384" i="28"/>
  <c r="FS384" i="28" s="1"/>
  <c r="CY384" i="28"/>
  <c r="EU384" i="28" s="1"/>
  <c r="CV383" i="28"/>
  <c r="EF383" i="28"/>
  <c r="GB383" i="28" s="1"/>
  <c r="DH383" i="28"/>
  <c r="FD383" i="28" s="1"/>
  <c r="DT383" i="28"/>
  <c r="FP383" i="28" s="1"/>
  <c r="EF381" i="28"/>
  <c r="GB381" i="28" s="1"/>
  <c r="DT381" i="28"/>
  <c r="FP381" i="28" s="1"/>
  <c r="CV381" i="28"/>
  <c r="CI376" i="28"/>
  <c r="EQ376" i="28"/>
  <c r="EP373" i="28"/>
  <c r="CH373" i="28"/>
  <c r="BS428" i="28"/>
  <c r="CQ413" i="28"/>
  <c r="DR406" i="28"/>
  <c r="FN406" i="28" s="1"/>
  <c r="EP405" i="28"/>
  <c r="CH405" i="28"/>
  <c r="EI405" i="28"/>
  <c r="CA405" i="28"/>
  <c r="EG404" i="28"/>
  <c r="GC404" i="28" s="1"/>
  <c r="DI404" i="28"/>
  <c r="FE404" i="28" s="1"/>
  <c r="CY401" i="28"/>
  <c r="EU401" i="28" s="1"/>
  <c r="DN395" i="28"/>
  <c r="FJ395" i="28" s="1"/>
  <c r="DB395" i="28"/>
  <c r="EX395" i="28" s="1"/>
  <c r="DZ395" i="28"/>
  <c r="FV395" i="28" s="1"/>
  <c r="BY390" i="28"/>
  <c r="CK390" i="28" s="1"/>
  <c r="ER387" i="28"/>
  <c r="CJ387" i="28"/>
  <c r="DS383" i="28"/>
  <c r="FO383" i="28" s="1"/>
  <c r="EE383" i="28"/>
  <c r="GA383" i="28" s="1"/>
  <c r="DG383" i="28"/>
  <c r="FC383" i="28" s="1"/>
  <c r="BV380" i="28"/>
  <c r="CH380" i="28" s="1"/>
  <c r="EP380" i="28"/>
  <c r="EK370" i="28"/>
  <c r="BX366" i="28"/>
  <c r="CJ366" i="28" s="1"/>
  <c r="ER366" i="28"/>
  <c r="BQ356" i="28"/>
  <c r="CC356" i="28" s="1"/>
  <c r="EK356" i="28"/>
  <c r="CX348" i="28"/>
  <c r="ET348" i="28" s="1"/>
  <c r="DJ348" i="28"/>
  <c r="FF348" i="28" s="1"/>
  <c r="CL348" i="28"/>
  <c r="DV348" i="28"/>
  <c r="FR348" i="28" s="1"/>
  <c r="DF343" i="28"/>
  <c r="FB343" i="28" s="1"/>
  <c r="DR343" i="28"/>
  <c r="FN343" i="28" s="1"/>
  <c r="ED343" i="28"/>
  <c r="FZ343" i="28" s="1"/>
  <c r="CT343" i="28"/>
  <c r="EP341" i="28"/>
  <c r="CH341" i="28"/>
  <c r="DO335" i="28"/>
  <c r="FK335" i="28" s="1"/>
  <c r="CQ335" i="28"/>
  <c r="DC335" i="28"/>
  <c r="EY335" i="28" s="1"/>
  <c r="EA335" i="28"/>
  <c r="FW335" i="28" s="1"/>
  <c r="BS456" i="28"/>
  <c r="CE456" i="28" s="1"/>
  <c r="BO414" i="28"/>
  <c r="CA414" i="28" s="1"/>
  <c r="BO413" i="28"/>
  <c r="CA413" i="28" s="1"/>
  <c r="EI413" i="28"/>
  <c r="BU405" i="28"/>
  <c r="CX401" i="28"/>
  <c r="ET401" i="28" s="1"/>
  <c r="DJ401" i="28"/>
  <c r="FF401" i="28" s="1"/>
  <c r="CL401" i="28"/>
  <c r="ES397" i="28"/>
  <c r="BV391" i="28"/>
  <c r="CH391" i="28" s="1"/>
  <c r="EI388" i="28"/>
  <c r="ED383" i="28"/>
  <c r="FZ383" i="28" s="1"/>
  <c r="DF383" i="28"/>
  <c r="FB383" i="28" s="1"/>
  <c r="CS380" i="28"/>
  <c r="DE380" i="28"/>
  <c r="FA380" i="28" s="1"/>
  <c r="EC380" i="28"/>
  <c r="FY380" i="28" s="1"/>
  <c r="DQ380" i="28"/>
  <c r="FM380" i="28" s="1"/>
  <c r="BN370" i="28"/>
  <c r="BZ370" i="28" s="1"/>
  <c r="CK348" i="28"/>
  <c r="ES348" i="28"/>
  <c r="EN315" i="28"/>
  <c r="CF315" i="28"/>
  <c r="DI425" i="28"/>
  <c r="FE425" i="28" s="1"/>
  <c r="ER423" i="28"/>
  <c r="EM417" i="28"/>
  <c r="CH415" i="28"/>
  <c r="EP415" i="28"/>
  <c r="DB414" i="28"/>
  <c r="EX414" i="28" s="1"/>
  <c r="BX411" i="28"/>
  <c r="CJ411" i="28" s="1"/>
  <c r="CU410" i="28"/>
  <c r="EE410" i="28"/>
  <c r="EJ409" i="28"/>
  <c r="DN406" i="28"/>
  <c r="FJ406" i="28" s="1"/>
  <c r="DM399" i="28"/>
  <c r="FI399" i="28" s="1"/>
  <c r="DA399" i="28"/>
  <c r="EW399" i="28" s="1"/>
  <c r="DY399" i="28"/>
  <c r="FU399" i="28" s="1"/>
  <c r="CO399" i="28"/>
  <c r="EK392" i="28"/>
  <c r="EN386" i="28"/>
  <c r="CF386" i="28"/>
  <c r="DW382" i="28"/>
  <c r="FS382" i="28" s="1"/>
  <c r="CM382" i="28"/>
  <c r="CY382" i="28"/>
  <c r="EU382" i="28" s="1"/>
  <c r="DK382" i="28"/>
  <c r="FG382" i="28" s="1"/>
  <c r="EA381" i="28"/>
  <c r="FW381" i="28" s="1"/>
  <c r="DC381" i="28"/>
  <c r="EY381" i="28" s="1"/>
  <c r="DO381" i="28"/>
  <c r="FK381" i="28" s="1"/>
  <c r="BV368" i="28"/>
  <c r="BP365" i="28"/>
  <c r="EI410" i="28"/>
  <c r="CX409" i="28"/>
  <c r="CL409" i="28"/>
  <c r="DJ409" i="28"/>
  <c r="DK399" i="28"/>
  <c r="FG399" i="28" s="1"/>
  <c r="CM399" i="28"/>
  <c r="EK394" i="28"/>
  <c r="DB393" i="28"/>
  <c r="EX393" i="28" s="1"/>
  <c r="DN393" i="28"/>
  <c r="FJ393" i="28" s="1"/>
  <c r="DZ393" i="28"/>
  <c r="FV393" i="28" s="1"/>
  <c r="CX384" i="28"/>
  <c r="ET384" i="28" s="1"/>
  <c r="DJ384" i="28"/>
  <c r="FF384" i="28" s="1"/>
  <c r="DV384" i="28"/>
  <c r="FR384" i="28" s="1"/>
  <c r="BZ383" i="28"/>
  <c r="EH383" i="28"/>
  <c r="BO374" i="28"/>
  <c r="CA374" i="28" s="1"/>
  <c r="BT371" i="28"/>
  <c r="CF371" i="28" s="1"/>
  <c r="CE352" i="28"/>
  <c r="EM352" i="28"/>
  <c r="BT445" i="28"/>
  <c r="BS435" i="28"/>
  <c r="BS423" i="28"/>
  <c r="CL422" i="28"/>
  <c r="CO415" i="28"/>
  <c r="DA415" i="28"/>
  <c r="EW415" i="28" s="1"/>
  <c r="DY410" i="28"/>
  <c r="FU410" i="28" s="1"/>
  <c r="CY406" i="28"/>
  <c r="EU406" i="28" s="1"/>
  <c r="EP406" i="28"/>
  <c r="ES404" i="28"/>
  <c r="ER403" i="28"/>
  <c r="BX403" i="28"/>
  <c r="CJ403" i="28" s="1"/>
  <c r="EK400" i="28"/>
  <c r="CC400" i="28"/>
  <c r="BN398" i="28"/>
  <c r="BZ398" i="28" s="1"/>
  <c r="EH394" i="28"/>
  <c r="EP389" i="28"/>
  <c r="EI386" i="28"/>
  <c r="CA386" i="28"/>
  <c r="EM385" i="28"/>
  <c r="CE385" i="28"/>
  <c r="CT381" i="28"/>
  <c r="DR381" i="28"/>
  <c r="FN381" i="28" s="1"/>
  <c r="ED381" i="28"/>
  <c r="FZ381" i="28" s="1"/>
  <c r="DP349" i="28"/>
  <c r="FL349" i="28" s="1"/>
  <c r="DD349" i="28"/>
  <c r="EZ349" i="28" s="1"/>
  <c r="CR349" i="28"/>
  <c r="EB349" i="28"/>
  <c r="FX349" i="28" s="1"/>
  <c r="DN324" i="28"/>
  <c r="FJ324" i="28" s="1"/>
  <c r="CP324" i="28"/>
  <c r="DZ324" i="28"/>
  <c r="FV324" i="28" s="1"/>
  <c r="DB324" i="28"/>
  <c r="EX324" i="28" s="1"/>
  <c r="BW346" i="28"/>
  <c r="CI346" i="28" s="1"/>
  <c r="EQ346" i="28"/>
  <c r="BT406" i="28"/>
  <c r="CF406" i="28" s="1"/>
  <c r="BN402" i="28"/>
  <c r="DQ393" i="28"/>
  <c r="FM393" i="28" s="1"/>
  <c r="CS393" i="28"/>
  <c r="DE393" i="28"/>
  <c r="FA393" i="28" s="1"/>
  <c r="EC393" i="28"/>
  <c r="FY393" i="28" s="1"/>
  <c r="CL386" i="28"/>
  <c r="DJ386" i="28"/>
  <c r="FF386" i="28" s="1"/>
  <c r="BZ385" i="28"/>
  <c r="EH385" i="28"/>
  <c r="EP376" i="28"/>
  <c r="CH376" i="28"/>
  <c r="CR373" i="28"/>
  <c r="DD373" i="28"/>
  <c r="EZ373" i="28" s="1"/>
  <c r="BT372" i="28"/>
  <c r="CF372" i="28" s="1"/>
  <c r="BO371" i="28"/>
  <c r="CA371" i="28" s="1"/>
  <c r="EI371" i="28"/>
  <c r="DI364" i="28"/>
  <c r="FE364" i="28" s="1"/>
  <c r="DU364" i="28"/>
  <c r="FQ364" i="28" s="1"/>
  <c r="CW364" i="28"/>
  <c r="EG364" i="28"/>
  <c r="GC364" i="28" s="1"/>
  <c r="DN412" i="28"/>
  <c r="FJ412" i="28" s="1"/>
  <c r="DZ412" i="28"/>
  <c r="FV412" i="28" s="1"/>
  <c r="EH409" i="28"/>
  <c r="BS406" i="28"/>
  <c r="CE406" i="28" s="1"/>
  <c r="ES401" i="28"/>
  <c r="CK401" i="28"/>
  <c r="DU400" i="28"/>
  <c r="ES400" i="28"/>
  <c r="CM397" i="28"/>
  <c r="CY397" i="28"/>
  <c r="EU397" i="28" s="1"/>
  <c r="CQ395" i="28"/>
  <c r="DC395" i="28"/>
  <c r="EA395" i="28"/>
  <c r="FW395" i="28" s="1"/>
  <c r="BO390" i="28"/>
  <c r="CA390" i="28" s="1"/>
  <c r="EE387" i="28"/>
  <c r="GA387" i="28" s="1"/>
  <c r="CU387" i="28"/>
  <c r="DG387" i="28"/>
  <c r="FC387" i="28" s="1"/>
  <c r="BZ387" i="28"/>
  <c r="EH387" i="28"/>
  <c r="CW386" i="28"/>
  <c r="DU386" i="28"/>
  <c r="FQ386" i="28" s="1"/>
  <c r="EG386" i="28"/>
  <c r="GC386" i="28" s="1"/>
  <c r="DI386" i="28"/>
  <c r="FE386" i="28" s="1"/>
  <c r="DI377" i="28"/>
  <c r="FE377" i="28" s="1"/>
  <c r="BY373" i="28"/>
  <c r="CK373" i="28" s="1"/>
  <c r="CP412" i="28"/>
  <c r="EB407" i="28"/>
  <c r="FX407" i="28" s="1"/>
  <c r="CR407" i="28"/>
  <c r="EI401" i="28"/>
  <c r="EP396" i="28"/>
  <c r="DR394" i="28"/>
  <c r="FN394" i="28" s="1"/>
  <c r="DF394" i="28"/>
  <c r="FB394" i="28" s="1"/>
  <c r="ED394" i="28"/>
  <c r="FZ394" i="28" s="1"/>
  <c r="BY393" i="28"/>
  <c r="CK393" i="28" s="1"/>
  <c r="DV388" i="28"/>
  <c r="FR388" i="28" s="1"/>
  <c r="DJ388" i="28"/>
  <c r="FF388" i="28" s="1"/>
  <c r="CX388" i="28"/>
  <c r="ET388" i="28" s="1"/>
  <c r="BV382" i="28"/>
  <c r="CH382" i="28" s="1"/>
  <c r="EP382" i="28"/>
  <c r="CK379" i="28"/>
  <c r="ES379" i="28"/>
  <c r="CV378" i="28"/>
  <c r="DH378" i="28"/>
  <c r="FD378" i="28" s="1"/>
  <c r="EF378" i="28"/>
  <c r="GB378" i="28" s="1"/>
  <c r="CI366" i="28"/>
  <c r="EQ366" i="28"/>
  <c r="BN363" i="28"/>
  <c r="BZ363" i="28" s="1"/>
  <c r="EH363" i="28"/>
  <c r="DJ342" i="28"/>
  <c r="FF342" i="28" s="1"/>
  <c r="CX342" i="28"/>
  <c r="ET342" i="28" s="1"/>
  <c r="DV342" i="28"/>
  <c r="FR342" i="28" s="1"/>
  <c r="CL342" i="28"/>
  <c r="BW441" i="28"/>
  <c r="CI441" i="28" s="1"/>
  <c r="BS426" i="28"/>
  <c r="CL414" i="28"/>
  <c r="EL412" i="28"/>
  <c r="EA407" i="28"/>
  <c r="FW407" i="28" s="1"/>
  <c r="DC407" i="28"/>
  <c r="EY407" i="28" s="1"/>
  <c r="CQ407" i="28"/>
  <c r="CP406" i="28"/>
  <c r="DB399" i="28"/>
  <c r="EX399" i="28" s="1"/>
  <c r="DP394" i="28"/>
  <c r="FL394" i="28" s="1"/>
  <c r="CR394" i="28"/>
  <c r="CA387" i="28"/>
  <c r="EI387" i="28"/>
  <c r="EO385" i="28"/>
  <c r="CG385" i="28"/>
  <c r="EJ383" i="28"/>
  <c r="CJ379" i="28"/>
  <c r="ER379" i="28"/>
  <c r="EE378" i="28"/>
  <c r="GA378" i="28" s="1"/>
  <c r="DG378" i="28"/>
  <c r="FC378" i="28" s="1"/>
  <c r="BX376" i="28"/>
  <c r="CJ376" i="28" s="1"/>
  <c r="BQ359" i="28"/>
  <c r="CC359" i="28" s="1"/>
  <c r="EK359" i="28"/>
  <c r="BR426" i="28"/>
  <c r="EL425" i="28"/>
  <c r="CM422" i="28"/>
  <c r="DW422" i="28"/>
  <c r="FS422" i="28" s="1"/>
  <c r="EO419" i="28"/>
  <c r="BU419" i="28"/>
  <c r="CG419" i="28" s="1"/>
  <c r="BY417" i="28"/>
  <c r="CK417" i="28" s="1"/>
  <c r="EM415" i="28"/>
  <c r="DZ414" i="28"/>
  <c r="FV414" i="28" s="1"/>
  <c r="DM410" i="28"/>
  <c r="FI410" i="28" s="1"/>
  <c r="ES408" i="28"/>
  <c r="CK408" i="28"/>
  <c r="BP405" i="28"/>
  <c r="BQ404" i="28"/>
  <c r="EJ403" i="28"/>
  <c r="DS402" i="28"/>
  <c r="FO402" i="28" s="1"/>
  <c r="CU402" i="28"/>
  <c r="DG402" i="28"/>
  <c r="FC402" i="28" s="1"/>
  <c r="CO401" i="28"/>
  <c r="DM401" i="28"/>
  <c r="FI401" i="28" s="1"/>
  <c r="DY401" i="28"/>
  <c r="FU401" i="28" s="1"/>
  <c r="BT400" i="28"/>
  <c r="DW397" i="28"/>
  <c r="FS397" i="28" s="1"/>
  <c r="CH390" i="28"/>
  <c r="EP390" i="28"/>
  <c r="ED389" i="28"/>
  <c r="FZ389" i="28" s="1"/>
  <c r="DF389" i="28"/>
  <c r="FB389" i="28" s="1"/>
  <c r="CT389" i="28"/>
  <c r="BY387" i="28"/>
  <c r="CK387" i="28" s="1"/>
  <c r="DG386" i="28"/>
  <c r="FC386" i="28" s="1"/>
  <c r="CU386" i="28"/>
  <c r="EE386" i="28"/>
  <c r="GA386" i="28" s="1"/>
  <c r="DS386" i="28"/>
  <c r="FO386" i="28" s="1"/>
  <c r="EI384" i="28"/>
  <c r="EI381" i="28"/>
  <c r="EN379" i="28"/>
  <c r="CF379" i="28"/>
  <c r="CX377" i="28"/>
  <c r="ET377" i="28" s="1"/>
  <c r="CE370" i="28"/>
  <c r="EM370" i="28"/>
  <c r="EE356" i="28"/>
  <c r="GA356" i="28" s="1"/>
  <c r="DS356" i="28"/>
  <c r="FO356" i="28" s="1"/>
  <c r="CU356" i="28"/>
  <c r="DG356" i="28"/>
  <c r="FC356" i="28" s="1"/>
  <c r="EE406" i="28"/>
  <c r="GA406" i="28" s="1"/>
  <c r="DG406" i="28"/>
  <c r="FC406" i="28" s="1"/>
  <c r="EI404" i="28"/>
  <c r="DN402" i="28"/>
  <c r="FJ402" i="28" s="1"/>
  <c r="DZ402" i="28"/>
  <c r="FV402" i="28" s="1"/>
  <c r="CP402" i="28"/>
  <c r="DN400" i="28"/>
  <c r="FJ400" i="28" s="1"/>
  <c r="DZ400" i="28"/>
  <c r="FV400" i="28" s="1"/>
  <c r="CK399" i="28"/>
  <c r="ES399" i="28"/>
  <c r="EQ398" i="28"/>
  <c r="EC392" i="28"/>
  <c r="FY392" i="28" s="1"/>
  <c r="DE392" i="28"/>
  <c r="FA392" i="28" s="1"/>
  <c r="DQ392" i="28"/>
  <c r="BU386" i="28"/>
  <c r="CG386" i="28" s="1"/>
  <c r="BR385" i="28"/>
  <c r="CD385" i="28" s="1"/>
  <c r="DQ376" i="28"/>
  <c r="FM376" i="28" s="1"/>
  <c r="EC376" i="28"/>
  <c r="FY376" i="28" s="1"/>
  <c r="CS376" i="28"/>
  <c r="DO368" i="28"/>
  <c r="FK368" i="28" s="1"/>
  <c r="CQ368" i="28"/>
  <c r="BU367" i="28"/>
  <c r="CG367" i="28" s="1"/>
  <c r="DJ365" i="28"/>
  <c r="FF365" i="28" s="1"/>
  <c r="CX365" i="28"/>
  <c r="ET365" i="28" s="1"/>
  <c r="CL365" i="28"/>
  <c r="CW353" i="28"/>
  <c r="EG353" i="28"/>
  <c r="GC353" i="28" s="1"/>
  <c r="DI353" i="28"/>
  <c r="DU353" i="28"/>
  <c r="FQ353" i="28" s="1"/>
  <c r="EG351" i="28"/>
  <c r="GC351" i="28" s="1"/>
  <c r="CW351" i="28"/>
  <c r="DU351" i="28"/>
  <c r="DI351" i="28"/>
  <c r="FE351" i="28" s="1"/>
  <c r="DI339" i="28"/>
  <c r="FE339" i="28" s="1"/>
  <c r="DU339" i="28"/>
  <c r="FQ339" i="28" s="1"/>
  <c r="EG339" i="28"/>
  <c r="GC339" i="28" s="1"/>
  <c r="CW339" i="28"/>
  <c r="BS433" i="28"/>
  <c r="DU425" i="28"/>
  <c r="FQ425" i="28" s="1"/>
  <c r="CZ416" i="28"/>
  <c r="EV416" i="28" s="1"/>
  <c r="BV416" i="28"/>
  <c r="ER413" i="28"/>
  <c r="BX413" i="28"/>
  <c r="CJ413" i="28" s="1"/>
  <c r="EF412" i="28"/>
  <c r="GB412" i="28" s="1"/>
  <c r="BP409" i="28"/>
  <c r="CB409" i="28" s="1"/>
  <c r="EF406" i="28"/>
  <c r="GB406" i="28" s="1"/>
  <c r="DB400" i="28"/>
  <c r="EX400" i="28" s="1"/>
  <c r="BT398" i="28"/>
  <c r="CF398" i="28" s="1"/>
  <c r="EP397" i="28"/>
  <c r="EI396" i="28"/>
  <c r="DF395" i="28"/>
  <c r="FB395" i="28" s="1"/>
  <c r="ED395" i="28"/>
  <c r="FZ395" i="28" s="1"/>
  <c r="CT395" i="28"/>
  <c r="BT387" i="28"/>
  <c r="CF387" i="28" s="1"/>
  <c r="EQ386" i="28"/>
  <c r="BR386" i="28"/>
  <c r="CD386" i="28" s="1"/>
  <c r="BO385" i="28"/>
  <c r="CA385" i="28" s="1"/>
  <c r="DF381" i="28"/>
  <c r="FB381" i="28" s="1"/>
  <c r="ER380" i="28"/>
  <c r="CJ380" i="28"/>
  <c r="CE374" i="28"/>
  <c r="EM374" i="28"/>
  <c r="CY350" i="28"/>
  <c r="EU350" i="28" s="1"/>
  <c r="DW350" i="28"/>
  <c r="FS350" i="28" s="1"/>
  <c r="CM350" i="28"/>
  <c r="DK350" i="28"/>
  <c r="FG350" i="28" s="1"/>
  <c r="BV349" i="28"/>
  <c r="CH349" i="28" s="1"/>
  <c r="DP411" i="28"/>
  <c r="FL411" i="28" s="1"/>
  <c r="BS408" i="28"/>
  <c r="BV403" i="28"/>
  <c r="CH403" i="28" s="1"/>
  <c r="EF400" i="28"/>
  <c r="GB400" i="28" s="1"/>
  <c r="BU396" i="28"/>
  <c r="CS394" i="28"/>
  <c r="BX390" i="28"/>
  <c r="CJ390" i="28" s="1"/>
  <c r="CO389" i="28"/>
  <c r="CB388" i="28"/>
  <c r="BY383" i="28"/>
  <c r="CK383" i="28" s="1"/>
  <c r="EC382" i="28"/>
  <c r="FY382" i="28" s="1"/>
  <c r="DQ382" i="28"/>
  <c r="FM382" i="28" s="1"/>
  <c r="BY378" i="28"/>
  <c r="BP375" i="28"/>
  <c r="CB375" i="28" s="1"/>
  <c r="EG365" i="28"/>
  <c r="GC365" i="28" s="1"/>
  <c r="DU365" i="28"/>
  <c r="FQ365" i="28" s="1"/>
  <c r="DI365" i="28"/>
  <c r="FE365" i="28" s="1"/>
  <c r="EI360" i="28"/>
  <c r="CS352" i="28"/>
  <c r="DQ352" i="28"/>
  <c r="FM352" i="28" s="1"/>
  <c r="DE352" i="28"/>
  <c r="FA352" i="28" s="1"/>
  <c r="EC352" i="28"/>
  <c r="FY352" i="28" s="1"/>
  <c r="BU340" i="28"/>
  <c r="CG340" i="28" s="1"/>
  <c r="EO340" i="28"/>
  <c r="BR408" i="28"/>
  <c r="CD408" i="28" s="1"/>
  <c r="EM400" i="28"/>
  <c r="BP393" i="28"/>
  <c r="CB393" i="28" s="1"/>
  <c r="BV386" i="28"/>
  <c r="CH386" i="28" s="1"/>
  <c r="BS384" i="28"/>
  <c r="ER383" i="28"/>
  <c r="EB382" i="28"/>
  <c r="FX382" i="28" s="1"/>
  <c r="DP382" i="28"/>
  <c r="FL382" i="28" s="1"/>
  <c r="BR372" i="28"/>
  <c r="CJ369" i="28"/>
  <c r="ER369" i="28"/>
  <c r="BO368" i="28"/>
  <c r="CA368" i="28" s="1"/>
  <c r="DG363" i="28"/>
  <c r="FC363" i="28" s="1"/>
  <c r="DS363" i="28"/>
  <c r="FO363" i="28" s="1"/>
  <c r="EO362" i="28"/>
  <c r="CO347" i="28"/>
  <c r="DY347" i="28"/>
  <c r="FU347" i="28" s="1"/>
  <c r="DA347" i="28"/>
  <c r="EW347" i="28" s="1"/>
  <c r="DM347" i="28"/>
  <c r="FI347" i="28" s="1"/>
  <c r="DQ344" i="28"/>
  <c r="FM344" i="28" s="1"/>
  <c r="CS344" i="28"/>
  <c r="DE344" i="28"/>
  <c r="FA344" i="28" s="1"/>
  <c r="EC344" i="28"/>
  <c r="FY344" i="28" s="1"/>
  <c r="CY341" i="28"/>
  <c r="EU341" i="28" s="1"/>
  <c r="DW341" i="28"/>
  <c r="FS341" i="28" s="1"/>
  <c r="CM341" i="28"/>
  <c r="DK341" i="28"/>
  <c r="FG341" i="28" s="1"/>
  <c r="CE322" i="28"/>
  <c r="EM322" i="28"/>
  <c r="BR384" i="28"/>
  <c r="CD384" i="28" s="1"/>
  <c r="EQ383" i="28"/>
  <c r="DW380" i="28"/>
  <c r="FS380" i="28" s="1"/>
  <c r="CM380" i="28"/>
  <c r="EQ378" i="28"/>
  <c r="BY371" i="28"/>
  <c r="CK371" i="28" s="1"/>
  <c r="DX366" i="28"/>
  <c r="FT366" i="28" s="1"/>
  <c r="CN366" i="28"/>
  <c r="CZ366" i="28"/>
  <c r="EV366" i="28" s="1"/>
  <c r="DQ364" i="28"/>
  <c r="FM364" i="28" s="1"/>
  <c r="CS364" i="28"/>
  <c r="DE364" i="28"/>
  <c r="FA364" i="28" s="1"/>
  <c r="ES360" i="28"/>
  <c r="CK360" i="28"/>
  <c r="BR351" i="28"/>
  <c r="CD351" i="28" s="1"/>
  <c r="EL351" i="28"/>
  <c r="BR346" i="28"/>
  <c r="CD346" i="28" s="1"/>
  <c r="EL346" i="28"/>
  <c r="BW407" i="28"/>
  <c r="BS399" i="28"/>
  <c r="DZ397" i="28"/>
  <c r="FV397" i="28" s="1"/>
  <c r="DB397" i="28"/>
  <c r="EX397" i="28" s="1"/>
  <c r="CO395" i="28"/>
  <c r="DT393" i="28"/>
  <c r="FP393" i="28" s="1"/>
  <c r="EF393" i="28"/>
  <c r="GB393" i="28" s="1"/>
  <c r="DH393" i="28"/>
  <c r="FD393" i="28" s="1"/>
  <c r="BQ384" i="28"/>
  <c r="CC384" i="28" s="1"/>
  <c r="BQ382" i="28"/>
  <c r="CC382" i="28" s="1"/>
  <c r="BV378" i="28"/>
  <c r="EI366" i="28"/>
  <c r="CQ363" i="28"/>
  <c r="EA363" i="28"/>
  <c r="FW363" i="28" s="1"/>
  <c r="DO363" i="28"/>
  <c r="FK363" i="28" s="1"/>
  <c r="DI359" i="28"/>
  <c r="FE359" i="28" s="1"/>
  <c r="BY341" i="28"/>
  <c r="BP329" i="28"/>
  <c r="CB329" i="28" s="1"/>
  <c r="BV407" i="28"/>
  <c r="BN404" i="28"/>
  <c r="EK401" i="28"/>
  <c r="BP400" i="28"/>
  <c r="CB400" i="28" s="1"/>
  <c r="BQ397" i="28"/>
  <c r="EK395" i="28"/>
  <c r="BS391" i="28"/>
  <c r="CE391" i="28" s="1"/>
  <c r="DY389" i="28"/>
  <c r="FU389" i="28" s="1"/>
  <c r="DH388" i="28"/>
  <c r="FD388" i="28" s="1"/>
  <c r="EF388" i="28"/>
  <c r="GB388" i="28" s="1"/>
  <c r="EK387" i="28"/>
  <c r="ES380" i="28"/>
  <c r="BP346" i="28"/>
  <c r="CB346" i="28" s="1"/>
  <c r="DK339" i="28"/>
  <c r="FG339" i="28" s="1"/>
  <c r="CM339" i="28"/>
  <c r="CY339" i="28"/>
  <c r="EU339" i="28" s="1"/>
  <c r="DW339" i="28"/>
  <c r="FS339" i="28" s="1"/>
  <c r="BY412" i="28"/>
  <c r="EK403" i="28"/>
  <c r="BQ402" i="28"/>
  <c r="EJ401" i="28"/>
  <c r="EK398" i="28"/>
  <c r="EJ396" i="28"/>
  <c r="DY395" i="28"/>
  <c r="FU395" i="28" s="1"/>
  <c r="BY392" i="28"/>
  <c r="CK392" i="28" s="1"/>
  <c r="CO387" i="28"/>
  <c r="BT378" i="28"/>
  <c r="CY377" i="28"/>
  <c r="EU377" i="28" s="1"/>
  <c r="CK376" i="28"/>
  <c r="ES376" i="28"/>
  <c r="BV371" i="28"/>
  <c r="CH371" i="28" s="1"/>
  <c r="CF370" i="28"/>
  <c r="EF363" i="28"/>
  <c r="GB363" i="28" s="1"/>
  <c r="DH363" i="28"/>
  <c r="FD363" i="28" s="1"/>
  <c r="CV363" i="28"/>
  <c r="EK362" i="28"/>
  <c r="BQ362" i="28"/>
  <c r="CC362" i="28" s="1"/>
  <c r="DD359" i="28"/>
  <c r="EZ359" i="28" s="1"/>
  <c r="DP359" i="28"/>
  <c r="FL359" i="28" s="1"/>
  <c r="CR359" i="28"/>
  <c r="EB359" i="28"/>
  <c r="FX359" i="28" s="1"/>
  <c r="DH339" i="28"/>
  <c r="FD339" i="28" s="1"/>
  <c r="EF339" i="28"/>
  <c r="GB339" i="28" s="1"/>
  <c r="CV339" i="28"/>
  <c r="DT339" i="28"/>
  <c r="FP339" i="28" s="1"/>
  <c r="ER417" i="28"/>
  <c r="DJ381" i="28"/>
  <c r="FF381" i="28" s="1"/>
  <c r="CL381" i="28"/>
  <c r="DV381" i="28"/>
  <c r="FR381" i="28" s="1"/>
  <c r="EQ380" i="28"/>
  <c r="BU374" i="28"/>
  <c r="CG374" i="28" s="1"/>
  <c r="DF372" i="28"/>
  <c r="FB372" i="28" s="1"/>
  <c r="DL366" i="28"/>
  <c r="FH366" i="28" s="1"/>
  <c r="CE365" i="28"/>
  <c r="EM365" i="28"/>
  <c r="BP362" i="28"/>
  <c r="CB362" i="28" s="1"/>
  <c r="DU361" i="28"/>
  <c r="FQ361" i="28" s="1"/>
  <c r="BR343" i="28"/>
  <c r="CD343" i="28" s="1"/>
  <c r="EL343" i="28"/>
  <c r="BO319" i="28"/>
  <c r="CA319" i="28" s="1"/>
  <c r="EI319" i="28"/>
  <c r="BX391" i="28"/>
  <c r="CJ391" i="28" s="1"/>
  <c r="BP390" i="28"/>
  <c r="CB390" i="28" s="1"/>
  <c r="DK380" i="28"/>
  <c r="FG380" i="28" s="1"/>
  <c r="EO380" i="28"/>
  <c r="BR379" i="28"/>
  <c r="EK378" i="28"/>
  <c r="BS371" i="28"/>
  <c r="CE371" i="28" s="1"/>
  <c r="DO367" i="28"/>
  <c r="FK367" i="28" s="1"/>
  <c r="DC367" i="28"/>
  <c r="EY367" i="28" s="1"/>
  <c r="EA367" i="28"/>
  <c r="FW367" i="28" s="1"/>
  <c r="CQ367" i="28"/>
  <c r="EO364" i="28"/>
  <c r="BO357" i="28"/>
  <c r="CA357" i="28" s="1"/>
  <c r="CV354" i="28"/>
  <c r="EF354" i="28"/>
  <c r="GB354" i="28" s="1"/>
  <c r="DT354" i="28"/>
  <c r="FP354" i="28" s="1"/>
  <c r="DD330" i="28"/>
  <c r="EZ330" i="28" s="1"/>
  <c r="BU347" i="28"/>
  <c r="CG347" i="28" s="1"/>
  <c r="EO347" i="28"/>
  <c r="DA321" i="28"/>
  <c r="EW321" i="28" s="1"/>
  <c r="DY321" i="28"/>
  <c r="FU321" i="28" s="1"/>
  <c r="CO321" i="28"/>
  <c r="DM321" i="28"/>
  <c r="FI321" i="28" s="1"/>
  <c r="DX392" i="28"/>
  <c r="FT392" i="28" s="1"/>
  <c r="DL392" i="28"/>
  <c r="FH392" i="28" s="1"/>
  <c r="ES388" i="28"/>
  <c r="FQ388" i="28" s="1"/>
  <c r="DY387" i="28"/>
  <c r="FU387" i="28" s="1"/>
  <c r="BS386" i="28"/>
  <c r="BR380" i="28"/>
  <c r="BN378" i="28"/>
  <c r="CI377" i="28"/>
  <c r="BP374" i="28"/>
  <c r="CB374" i="28" s="1"/>
  <c r="DQ369" i="28"/>
  <c r="FM369" i="28" s="1"/>
  <c r="EC369" i="28"/>
  <c r="FY369" i="28" s="1"/>
  <c r="CS369" i="28"/>
  <c r="EB364" i="28"/>
  <c r="FX364" i="28" s="1"/>
  <c r="DP364" i="28"/>
  <c r="FL364" i="28" s="1"/>
  <c r="DD364" i="28"/>
  <c r="EZ364" i="28" s="1"/>
  <c r="CW361" i="28"/>
  <c r="DN360" i="28"/>
  <c r="FJ360" i="28" s="1"/>
  <c r="CP360" i="28"/>
  <c r="BU359" i="28"/>
  <c r="CG359" i="28" s="1"/>
  <c r="CD356" i="28"/>
  <c r="BY354" i="28"/>
  <c r="EB353" i="28"/>
  <c r="FX353" i="28" s="1"/>
  <c r="DP353" i="28"/>
  <c r="FL353" i="28" s="1"/>
  <c r="DD353" i="28"/>
  <c r="EZ353" i="28" s="1"/>
  <c r="BP352" i="28"/>
  <c r="CB352" i="28" s="1"/>
  <c r="DC349" i="28"/>
  <c r="EY349" i="28" s="1"/>
  <c r="DO349" i="28"/>
  <c r="FK349" i="28" s="1"/>
  <c r="EA349" i="28"/>
  <c r="FW349" i="28" s="1"/>
  <c r="CQ349" i="28"/>
  <c r="BR347" i="28"/>
  <c r="CD347" i="28" s="1"/>
  <c r="EL347" i="28"/>
  <c r="EM345" i="28"/>
  <c r="CE345" i="28"/>
  <c r="DM395" i="28"/>
  <c r="FI395" i="28" s="1"/>
  <c r="EI391" i="28"/>
  <c r="CU389" i="28"/>
  <c r="EE389" i="28"/>
  <c r="GA389" i="28" s="1"/>
  <c r="EK386" i="28"/>
  <c r="EH374" i="28"/>
  <c r="ER373" i="28"/>
  <c r="BX373" i="28"/>
  <c r="CJ373" i="28" s="1"/>
  <c r="DC369" i="28"/>
  <c r="EY369" i="28" s="1"/>
  <c r="CQ369" i="28"/>
  <c r="DO369" i="28"/>
  <c r="FK369" i="28" s="1"/>
  <c r="DL367" i="28"/>
  <c r="FH367" i="28" s="1"/>
  <c r="DX367" i="28"/>
  <c r="FT367" i="28" s="1"/>
  <c r="EA366" i="28"/>
  <c r="FW366" i="28" s="1"/>
  <c r="CQ366" i="28"/>
  <c r="DC366" i="28"/>
  <c r="EY366" i="28" s="1"/>
  <c r="BP363" i="28"/>
  <c r="CB363" i="28" s="1"/>
  <c r="CP355" i="28"/>
  <c r="DN355" i="28"/>
  <c r="FJ355" i="28" s="1"/>
  <c r="DZ355" i="28"/>
  <c r="FV355" i="28" s="1"/>
  <c r="DB355" i="28"/>
  <c r="EX355" i="28" s="1"/>
  <c r="BY330" i="28"/>
  <c r="CK330" i="28" s="1"/>
  <c r="CN385" i="28"/>
  <c r="DX385" i="28"/>
  <c r="BR381" i="28"/>
  <c r="CD381" i="28" s="1"/>
  <c r="CY380" i="28"/>
  <c r="EU380" i="28" s="1"/>
  <c r="EI380" i="28"/>
  <c r="DF375" i="28"/>
  <c r="FB375" i="28" s="1"/>
  <c r="DR375" i="28"/>
  <c r="FN375" i="28" s="1"/>
  <c r="CT375" i="28"/>
  <c r="EH375" i="28"/>
  <c r="BZ375" i="28"/>
  <c r="BW373" i="28"/>
  <c r="CI373" i="28" s="1"/>
  <c r="DR372" i="28"/>
  <c r="FN372" i="28" s="1"/>
  <c r="ED372" i="28"/>
  <c r="FZ372" i="28" s="1"/>
  <c r="EH368" i="28"/>
  <c r="BZ368" i="28"/>
  <c r="BR359" i="28"/>
  <c r="DM348" i="28"/>
  <c r="FI348" i="28" s="1"/>
  <c r="DY348" i="28"/>
  <c r="FU348" i="28" s="1"/>
  <c r="CO348" i="28"/>
  <c r="DA348" i="28"/>
  <c r="EW348" i="28" s="1"/>
  <c r="BS344" i="28"/>
  <c r="CE344" i="28" s="1"/>
  <c r="BO322" i="28"/>
  <c r="CA322" i="28" s="1"/>
  <c r="EI322" i="28"/>
  <c r="BR339" i="28"/>
  <c r="CD339" i="28" s="1"/>
  <c r="EL339" i="28"/>
  <c r="BV333" i="28"/>
  <c r="CH333" i="28" s="1"/>
  <c r="BP391" i="28"/>
  <c r="CB391" i="28" s="1"/>
  <c r="DG389" i="28"/>
  <c r="FC389" i="28" s="1"/>
  <c r="BY385" i="28"/>
  <c r="CK385" i="28" s="1"/>
  <c r="DQ378" i="28"/>
  <c r="FM378" i="28" s="1"/>
  <c r="EC378" i="28"/>
  <c r="FY378" i="28" s="1"/>
  <c r="CS378" i="28"/>
  <c r="BT376" i="28"/>
  <c r="CF376" i="28" s="1"/>
  <c r="DS374" i="28"/>
  <c r="FO374" i="28" s="1"/>
  <c r="CU374" i="28"/>
  <c r="EE374" i="28"/>
  <c r="GA374" i="28" s="1"/>
  <c r="DQ361" i="28"/>
  <c r="FM361" i="28" s="1"/>
  <c r="DE361" i="28"/>
  <c r="FA361" i="28" s="1"/>
  <c r="EC361" i="28"/>
  <c r="FY361" i="28" s="1"/>
  <c r="CS361" i="28"/>
  <c r="CM360" i="28"/>
  <c r="DW360" i="28"/>
  <c r="FS360" i="28" s="1"/>
  <c r="CY360" i="28"/>
  <c r="EU360" i="28" s="1"/>
  <c r="DK360" i="28"/>
  <c r="FG360" i="28" s="1"/>
  <c r="BP359" i="28"/>
  <c r="CB359" i="28" s="1"/>
  <c r="DV355" i="28"/>
  <c r="FR355" i="28" s="1"/>
  <c r="DJ355" i="28"/>
  <c r="FF355" i="28" s="1"/>
  <c r="CL355" i="28"/>
  <c r="CX355" i="28"/>
  <c r="ET355" i="28" s="1"/>
  <c r="EJ351" i="28"/>
  <c r="CB351" i="28"/>
  <c r="EG334" i="28"/>
  <c r="GC334" i="28" s="1"/>
  <c r="DI334" i="28"/>
  <c r="FE334" i="28" s="1"/>
  <c r="DU334" i="28"/>
  <c r="FQ334" i="28" s="1"/>
  <c r="CW334" i="28"/>
  <c r="DE394" i="28"/>
  <c r="FA394" i="28" s="1"/>
  <c r="DQ394" i="28"/>
  <c r="FM394" i="28" s="1"/>
  <c r="EP392" i="28"/>
  <c r="BR388" i="28"/>
  <c r="CD388" i="28" s="1"/>
  <c r="CR377" i="28"/>
  <c r="EB377" i="28"/>
  <c r="FX377" i="28" s="1"/>
  <c r="DU375" i="28"/>
  <c r="FQ375" i="28" s="1"/>
  <c r="EG375" i="28"/>
  <c r="GC375" i="28" s="1"/>
  <c r="DI375" i="28"/>
  <c r="FE375" i="28" s="1"/>
  <c r="EH364" i="28"/>
  <c r="BN364" i="28"/>
  <c r="BZ364" i="28" s="1"/>
  <c r="CA361" i="28"/>
  <c r="EI361" i="28"/>
  <c r="ES356" i="28"/>
  <c r="DI346" i="28"/>
  <c r="FE346" i="28" s="1"/>
  <c r="CW346" i="28"/>
  <c r="DU346" i="28"/>
  <c r="FQ346" i="28" s="1"/>
  <c r="EG346" i="28"/>
  <c r="GC346" i="28" s="1"/>
  <c r="BP344" i="28"/>
  <c r="CB344" i="28" s="1"/>
  <c r="EO392" i="28"/>
  <c r="BN391" i="28"/>
  <c r="BS387" i="28"/>
  <c r="CE387" i="28" s="1"/>
  <c r="EN382" i="28"/>
  <c r="DZ378" i="28"/>
  <c r="FV378" i="28" s="1"/>
  <c r="CP378" i="28"/>
  <c r="EM378" i="28"/>
  <c r="CE378" i="28"/>
  <c r="DO377" i="28"/>
  <c r="FK377" i="28" s="1"/>
  <c r="EA377" i="28"/>
  <c r="FW377" i="28" s="1"/>
  <c r="CQ377" i="28"/>
  <c r="CS375" i="28"/>
  <c r="DE375" i="28"/>
  <c r="FA375" i="28" s="1"/>
  <c r="DQ375" i="28"/>
  <c r="FM375" i="28" s="1"/>
  <c r="BY367" i="28"/>
  <c r="CK367" i="28" s="1"/>
  <c r="CA317" i="28"/>
  <c r="EI317" i="28"/>
  <c r="DG316" i="28"/>
  <c r="FC316" i="28" s="1"/>
  <c r="EE316" i="28"/>
  <c r="GA316" i="28" s="1"/>
  <c r="CU316" i="28"/>
  <c r="DS316" i="28"/>
  <c r="FO316" i="28" s="1"/>
  <c r="ER410" i="28"/>
  <c r="BV409" i="28"/>
  <c r="BZ407" i="28"/>
  <c r="BU402" i="28"/>
  <c r="CG402" i="28" s="1"/>
  <c r="BT392" i="28"/>
  <c r="EH388" i="28"/>
  <c r="DB377" i="28"/>
  <c r="EX377" i="28" s="1"/>
  <c r="DZ377" i="28"/>
  <c r="FV377" i="28" s="1"/>
  <c r="CP377" i="28"/>
  <c r="ES375" i="28"/>
  <c r="BV369" i="28"/>
  <c r="CH369" i="28" s="1"/>
  <c r="BX367" i="28"/>
  <c r="CJ367" i="28" s="1"/>
  <c r="ER367" i="28"/>
  <c r="DT363" i="28"/>
  <c r="FP363" i="28" s="1"/>
  <c r="EG362" i="28"/>
  <c r="GC362" i="28" s="1"/>
  <c r="DI362" i="28"/>
  <c r="FE362" i="28" s="1"/>
  <c r="DU362" i="28"/>
  <c r="FQ362" i="28" s="1"/>
  <c r="CW362" i="28"/>
  <c r="CA362" i="28"/>
  <c r="EI362" i="28"/>
  <c r="EA357" i="28"/>
  <c r="FW357" i="28" s="1"/>
  <c r="DO357" i="28"/>
  <c r="FK357" i="28" s="1"/>
  <c r="CQ357" i="28"/>
  <c r="DA354" i="28"/>
  <c r="EW354" i="28" s="1"/>
  <c r="DM354" i="28"/>
  <c r="FI354" i="28" s="1"/>
  <c r="DY354" i="28"/>
  <c r="FU354" i="28" s="1"/>
  <c r="CO354" i="28"/>
  <c r="CT351" i="28"/>
  <c r="DF351" i="28"/>
  <c r="FB351" i="28" s="1"/>
  <c r="DR351" i="28"/>
  <c r="ED351" i="28"/>
  <c r="FZ351" i="28" s="1"/>
  <c r="EB335" i="28"/>
  <c r="FX335" i="28" s="1"/>
  <c r="CR335" i="28"/>
  <c r="DP335" i="28"/>
  <c r="FL335" i="28" s="1"/>
  <c r="DD335" i="28"/>
  <c r="EZ335" i="28" s="1"/>
  <c r="ES326" i="28"/>
  <c r="CK326" i="28"/>
  <c r="CU319" i="28"/>
  <c r="DG319" i="28"/>
  <c r="FC319" i="28" s="1"/>
  <c r="DS319" i="28"/>
  <c r="FO319" i="28" s="1"/>
  <c r="EE319" i="28"/>
  <c r="GA319" i="28" s="1"/>
  <c r="DA389" i="28"/>
  <c r="EW389" i="28" s="1"/>
  <c r="CZ385" i="28"/>
  <c r="EV385" i="28" s="1"/>
  <c r="DP385" i="28"/>
  <c r="FL385" i="28" s="1"/>
  <c r="DD385" i="28"/>
  <c r="EZ385" i="28" s="1"/>
  <c r="CR385" i="28"/>
  <c r="EB385" i="28"/>
  <c r="FX385" i="28" s="1"/>
  <c r="CX379" i="28"/>
  <c r="ET379" i="28" s="1"/>
  <c r="DV379" i="28"/>
  <c r="FR379" i="28" s="1"/>
  <c r="CL379" i="28"/>
  <c r="BW375" i="28"/>
  <c r="CI375" i="28" s="1"/>
  <c r="DS371" i="28"/>
  <c r="FO371" i="28" s="1"/>
  <c r="DG371" i="28"/>
  <c r="FC371" i="28" s="1"/>
  <c r="EE371" i="28"/>
  <c r="GA371" i="28" s="1"/>
  <c r="CU371" i="28"/>
  <c r="BP370" i="28"/>
  <c r="CB370" i="28" s="1"/>
  <c r="DS365" i="28"/>
  <c r="FO365" i="28" s="1"/>
  <c r="DG365" i="28"/>
  <c r="FC365" i="28" s="1"/>
  <c r="EE365" i="28"/>
  <c r="GA365" i="28" s="1"/>
  <c r="CS362" i="28"/>
  <c r="DE362" i="28"/>
  <c r="FA362" i="28" s="1"/>
  <c r="EC362" i="28"/>
  <c r="FY362" i="28" s="1"/>
  <c r="DQ362" i="28"/>
  <c r="FM362" i="28" s="1"/>
  <c r="BU355" i="28"/>
  <c r="CG355" i="28" s="1"/>
  <c r="EO355" i="28"/>
  <c r="DP351" i="28"/>
  <c r="FL351" i="28" s="1"/>
  <c r="EB351" i="28"/>
  <c r="FX351" i="28" s="1"/>
  <c r="DD351" i="28"/>
  <c r="EZ351" i="28" s="1"/>
  <c r="DY332" i="28"/>
  <c r="FU332" i="28" s="1"/>
  <c r="CO332" i="28"/>
  <c r="DA332" i="28"/>
  <c r="EW332" i="28" s="1"/>
  <c r="DM332" i="28"/>
  <c r="FI332" i="28" s="1"/>
  <c r="DS328" i="28"/>
  <c r="FO328" i="28" s="1"/>
  <c r="CU328" i="28"/>
  <c r="DG328" i="28"/>
  <c r="FC328" i="28" s="1"/>
  <c r="EE328" i="28"/>
  <c r="GA328" i="28" s="1"/>
  <c r="EL399" i="28"/>
  <c r="BP398" i="28"/>
  <c r="CB398" i="28" s="1"/>
  <c r="EL397" i="28"/>
  <c r="CV393" i="28"/>
  <c r="EI392" i="28"/>
  <c r="BS390" i="28"/>
  <c r="CE390" i="28" s="1"/>
  <c r="BQ385" i="28"/>
  <c r="BX384" i="28"/>
  <c r="CB382" i="28"/>
  <c r="ED375" i="28"/>
  <c r="FZ375" i="28" s="1"/>
  <c r="BQ369" i="28"/>
  <c r="CC369" i="28" s="1"/>
  <c r="EM367" i="28"/>
  <c r="CR364" i="28"/>
  <c r="CU363" i="28"/>
  <c r="BR362" i="28"/>
  <c r="CD362" i="28" s="1"/>
  <c r="BX361" i="28"/>
  <c r="CJ361" i="28" s="1"/>
  <c r="DM357" i="28"/>
  <c r="FI357" i="28" s="1"/>
  <c r="DY357" i="28"/>
  <c r="FU357" i="28" s="1"/>
  <c r="DA357" i="28"/>
  <c r="EW357" i="28" s="1"/>
  <c r="CR353" i="28"/>
  <c r="DH352" i="28"/>
  <c r="FD352" i="28" s="1"/>
  <c r="CV352" i="28"/>
  <c r="DT352" i="28"/>
  <c r="FP352" i="28" s="1"/>
  <c r="EL348" i="28"/>
  <c r="BR348" i="28"/>
  <c r="CD348" i="28" s="1"/>
  <c r="CQ343" i="28"/>
  <c r="DC343" i="28"/>
  <c r="EY343" i="28" s="1"/>
  <c r="EA343" i="28"/>
  <c r="FW343" i="28" s="1"/>
  <c r="CK336" i="28"/>
  <c r="ES336" i="28"/>
  <c r="ER332" i="28"/>
  <c r="BX332" i="28"/>
  <c r="CJ332" i="28" s="1"/>
  <c r="EH369" i="28"/>
  <c r="BQ368" i="28"/>
  <c r="CC368" i="28" s="1"/>
  <c r="BX365" i="28"/>
  <c r="CJ365" i="28" s="1"/>
  <c r="CQ361" i="28"/>
  <c r="DO361" i="28"/>
  <c r="FK361" i="28" s="1"/>
  <c r="ES357" i="28"/>
  <c r="BT352" i="28"/>
  <c r="CF352" i="28" s="1"/>
  <c r="CO349" i="28"/>
  <c r="DM349" i="28"/>
  <c r="FI349" i="28" s="1"/>
  <c r="EJ345" i="28"/>
  <c r="BS332" i="28"/>
  <c r="CE332" i="28" s="1"/>
  <c r="EN325" i="28"/>
  <c r="CF325" i="28"/>
  <c r="CP322" i="28"/>
  <c r="DZ322" i="28"/>
  <c r="FV322" i="28" s="1"/>
  <c r="DB322" i="28"/>
  <c r="EX322" i="28" s="1"/>
  <c r="DN322" i="28"/>
  <c r="FJ322" i="28" s="1"/>
  <c r="BY319" i="28"/>
  <c r="CK319" i="28" s="1"/>
  <c r="DH382" i="28"/>
  <c r="FD382" i="28" s="1"/>
  <c r="CV382" i="28"/>
  <c r="BN382" i="28"/>
  <c r="BZ382" i="28" s="1"/>
  <c r="BS380" i="28"/>
  <c r="BU373" i="28"/>
  <c r="CG373" i="28" s="1"/>
  <c r="EO373" i="28"/>
  <c r="BV363" i="28"/>
  <c r="CH363" i="28" s="1"/>
  <c r="DB361" i="28"/>
  <c r="EX361" i="28" s="1"/>
  <c r="DZ361" i="28"/>
  <c r="FV361" i="28" s="1"/>
  <c r="BN359" i="28"/>
  <c r="BZ359" i="28" s="1"/>
  <c r="EH359" i="28"/>
  <c r="BX357" i="28"/>
  <c r="CJ357" i="28" s="1"/>
  <c r="BS350" i="28"/>
  <c r="CE350" i="28" s="1"/>
  <c r="DG338" i="28"/>
  <c r="FC338" i="28" s="1"/>
  <c r="CU338" i="28"/>
  <c r="EE338" i="28"/>
  <c r="GA338" i="28" s="1"/>
  <c r="CH316" i="28"/>
  <c r="EP316" i="28"/>
  <c r="EM354" i="28"/>
  <c r="CE354" i="28"/>
  <c r="EC349" i="28"/>
  <c r="FY349" i="28" s="1"/>
  <c r="DE349" i="28"/>
  <c r="FA349" i="28" s="1"/>
  <c r="CS349" i="28"/>
  <c r="DQ349" i="28"/>
  <c r="FM349" i="28" s="1"/>
  <c r="BN345" i="28"/>
  <c r="BZ345" i="28" s="1"/>
  <c r="EH345" i="28"/>
  <c r="DW342" i="28"/>
  <c r="FS342" i="28" s="1"/>
  <c r="CM342" i="28"/>
  <c r="DK342" i="28"/>
  <c r="FG342" i="28" s="1"/>
  <c r="CY342" i="28"/>
  <c r="EU342" i="28" s="1"/>
  <c r="EN369" i="28"/>
  <c r="DI369" i="28"/>
  <c r="FE369" i="28" s="1"/>
  <c r="DU369" i="28"/>
  <c r="FQ369" i="28" s="1"/>
  <c r="CW369" i="28"/>
  <c r="EN366" i="28"/>
  <c r="BV360" i="28"/>
  <c r="CH360" i="28" s="1"/>
  <c r="BV357" i="28"/>
  <c r="CH357" i="28" s="1"/>
  <c r="EI353" i="28"/>
  <c r="BO353" i="28"/>
  <c r="CA353" i="28" s="1"/>
  <c r="EC333" i="28"/>
  <c r="FY333" i="28" s="1"/>
  <c r="DQ333" i="28"/>
  <c r="FM333" i="28" s="1"/>
  <c r="CS333" i="28"/>
  <c r="BP386" i="28"/>
  <c r="BP379" i="28"/>
  <c r="BR375" i="28"/>
  <c r="CD375" i="28" s="1"/>
  <c r="BO367" i="28"/>
  <c r="EM366" i="28"/>
  <c r="DD365" i="28"/>
  <c r="EZ365" i="28" s="1"/>
  <c r="EB365" i="28"/>
  <c r="FX365" i="28" s="1"/>
  <c r="CR365" i="28"/>
  <c r="EM363" i="28"/>
  <c r="EJ361" i="28"/>
  <c r="EH353" i="28"/>
  <c r="BN353" i="28"/>
  <c r="BZ353" i="28" s="1"/>
  <c r="BP350" i="28"/>
  <c r="CB350" i="28" s="1"/>
  <c r="DK375" i="28"/>
  <c r="FG375" i="28" s="1"/>
  <c r="BW372" i="28"/>
  <c r="BT360" i="28"/>
  <c r="CF360" i="28" s="1"/>
  <c r="EN360" i="28"/>
  <c r="EK358" i="28"/>
  <c r="CM349" i="28"/>
  <c r="CY349" i="28"/>
  <c r="EU349" i="28" s="1"/>
  <c r="DW349" i="28"/>
  <c r="FS349" i="28" s="1"/>
  <c r="BN332" i="28"/>
  <c r="BZ332" i="28" s="1"/>
  <c r="CV331" i="28"/>
  <c r="DH331" i="28"/>
  <c r="FD331" i="28" s="1"/>
  <c r="DT331" i="28"/>
  <c r="FP331" i="28" s="1"/>
  <c r="EF331" i="28"/>
  <c r="GB331" i="28" s="1"/>
  <c r="DT330" i="28"/>
  <c r="FP330" i="28" s="1"/>
  <c r="CV330" i="28"/>
  <c r="DH330" i="28"/>
  <c r="FD330" i="28" s="1"/>
  <c r="EF330" i="28"/>
  <c r="GB330" i="28" s="1"/>
  <c r="BS314" i="28"/>
  <c r="CE314" i="28" s="1"/>
  <c r="EP372" i="28"/>
  <c r="DT368" i="28"/>
  <c r="FP368" i="28" s="1"/>
  <c r="CV368" i="28"/>
  <c r="DM363" i="28"/>
  <c r="FI363" i="28" s="1"/>
  <c r="DA363" i="28"/>
  <c r="EW363" i="28" s="1"/>
  <c r="CJ356" i="28"/>
  <c r="DF355" i="28"/>
  <c r="ED355" i="28"/>
  <c r="FZ355" i="28" s="1"/>
  <c r="CT355" i="28"/>
  <c r="EP352" i="28"/>
  <c r="CH352" i="28"/>
  <c r="BN350" i="28"/>
  <c r="BZ350" i="28" s="1"/>
  <c r="EH350" i="28"/>
  <c r="BY338" i="28"/>
  <c r="CK338" i="28" s="1"/>
  <c r="EO335" i="28"/>
  <c r="BU335" i="28"/>
  <c r="CG335" i="28" s="1"/>
  <c r="DH323" i="28"/>
  <c r="FD323" i="28" s="1"/>
  <c r="DT323" i="28"/>
  <c r="FP323" i="28" s="1"/>
  <c r="CV323" i="28"/>
  <c r="EF323" i="28"/>
  <c r="GB323" i="28" s="1"/>
  <c r="BR364" i="28"/>
  <c r="CD364" i="28" s="1"/>
  <c r="BO363" i="28"/>
  <c r="CR362" i="28"/>
  <c r="DP362" i="28"/>
  <c r="FL362" i="28" s="1"/>
  <c r="DD362" i="28"/>
  <c r="EZ362" i="28" s="1"/>
  <c r="EB362" i="28"/>
  <c r="FX362" i="28" s="1"/>
  <c r="ES361" i="28"/>
  <c r="BT342" i="28"/>
  <c r="CF342" i="28" s="1"/>
  <c r="EN342" i="28"/>
  <c r="BW307" i="28"/>
  <c r="CI307" i="28" s="1"/>
  <c r="BT375" i="28"/>
  <c r="CF375" i="28" s="1"/>
  <c r="DZ370" i="28"/>
  <c r="FV370" i="28" s="1"/>
  <c r="DN370" i="28"/>
  <c r="FJ370" i="28" s="1"/>
  <c r="CP370" i="28"/>
  <c r="EJ367" i="28"/>
  <c r="EH357" i="28"/>
  <c r="BN357" i="28"/>
  <c r="BZ357" i="28" s="1"/>
  <c r="DY349" i="28"/>
  <c r="FU349" i="28" s="1"/>
  <c r="EQ336" i="28"/>
  <c r="CI336" i="28"/>
  <c r="EH336" i="28"/>
  <c r="BZ336" i="28"/>
  <c r="CG334" i="28"/>
  <c r="EO334" i="28"/>
  <c r="CD316" i="28"/>
  <c r="EL316" i="28"/>
  <c r="EB307" i="28"/>
  <c r="FX307" i="28" s="1"/>
  <c r="DD307" i="28"/>
  <c r="EZ307" i="28" s="1"/>
  <c r="DP307" i="28"/>
  <c r="FL307" i="28" s="1"/>
  <c r="CR307" i="28"/>
  <c r="BO372" i="28"/>
  <c r="CA372" i="28" s="1"/>
  <c r="DU368" i="28"/>
  <c r="FQ368" i="28" s="1"/>
  <c r="EG368" i="28"/>
  <c r="GC368" i="28" s="1"/>
  <c r="EM362" i="28"/>
  <c r="CA356" i="28"/>
  <c r="EI356" i="28"/>
  <c r="DT353" i="28"/>
  <c r="FP353" i="28" s="1"/>
  <c r="CV353" i="28"/>
  <c r="DH353" i="28"/>
  <c r="FD353" i="28" s="1"/>
  <c r="EF353" i="28"/>
  <c r="GB353" i="28" s="1"/>
  <c r="BO352" i="28"/>
  <c r="CA352" i="28" s="1"/>
  <c r="EI352" i="28"/>
  <c r="ES351" i="28"/>
  <c r="DQ346" i="28"/>
  <c r="FM346" i="28" s="1"/>
  <c r="EC346" i="28"/>
  <c r="FY346" i="28" s="1"/>
  <c r="CS346" i="28"/>
  <c r="DE346" i="28"/>
  <c r="FA346" i="28" s="1"/>
  <c r="CH344" i="28"/>
  <c r="EP344" i="28"/>
  <c r="DK331" i="28"/>
  <c r="FG331" i="28" s="1"/>
  <c r="CM331" i="28"/>
  <c r="DW331" i="28"/>
  <c r="FS331" i="28" s="1"/>
  <c r="DJ356" i="28"/>
  <c r="FF356" i="28" s="1"/>
  <c r="CL356" i="28"/>
  <c r="CX356" i="28"/>
  <c r="ET356" i="28" s="1"/>
  <c r="BN352" i="28"/>
  <c r="BZ352" i="28" s="1"/>
  <c r="EH352" i="28"/>
  <c r="DH351" i="28"/>
  <c r="FD351" i="28" s="1"/>
  <c r="CV351" i="28"/>
  <c r="EF351" i="28"/>
  <c r="GB351" i="28" s="1"/>
  <c r="DT351" i="28"/>
  <c r="FP351" i="28" s="1"/>
  <c r="BR349" i="28"/>
  <c r="CD349" i="28" s="1"/>
  <c r="EL349" i="28"/>
  <c r="EM347" i="28"/>
  <c r="CE347" i="28"/>
  <c r="EG337" i="28"/>
  <c r="GC337" i="28" s="1"/>
  <c r="DI337" i="28"/>
  <c r="FE337" i="28" s="1"/>
  <c r="CW337" i="28"/>
  <c r="DU337" i="28"/>
  <c r="FQ337" i="28" s="1"/>
  <c r="BW334" i="28"/>
  <c r="CI334" i="28" s="1"/>
  <c r="DA373" i="28"/>
  <c r="EW373" i="28" s="1"/>
  <c r="DM373" i="28"/>
  <c r="FI373" i="28" s="1"/>
  <c r="EA362" i="28"/>
  <c r="FW362" i="28" s="1"/>
  <c r="BQ361" i="28"/>
  <c r="CC361" i="28" s="1"/>
  <c r="EK361" i="28"/>
  <c r="DJ358" i="28"/>
  <c r="FF358" i="28" s="1"/>
  <c r="CS354" i="28"/>
  <c r="DQ354" i="28"/>
  <c r="FM354" i="28" s="1"/>
  <c r="DE354" i="28"/>
  <c r="FA354" i="28" s="1"/>
  <c r="DX347" i="28"/>
  <c r="FT347" i="28" s="1"/>
  <c r="CZ347" i="28"/>
  <c r="EV347" i="28" s="1"/>
  <c r="DL347" i="28"/>
  <c r="FH347" i="28" s="1"/>
  <c r="CN347" i="28"/>
  <c r="DK346" i="28"/>
  <c r="FG346" i="28" s="1"/>
  <c r="CM346" i="28"/>
  <c r="CY346" i="28"/>
  <c r="EU346" i="28" s="1"/>
  <c r="DW346" i="28"/>
  <c r="FS346" i="28" s="1"/>
  <c r="CP368" i="28"/>
  <c r="DB368" i="28"/>
  <c r="EX368" i="28" s="1"/>
  <c r="DX361" i="28"/>
  <c r="FT361" i="28" s="1"/>
  <c r="DL361" i="28"/>
  <c r="FH361" i="28" s="1"/>
  <c r="CZ361" i="28"/>
  <c r="EV361" i="28" s="1"/>
  <c r="DM358" i="28"/>
  <c r="FI358" i="28" s="1"/>
  <c r="DY358" i="28"/>
  <c r="FU358" i="28" s="1"/>
  <c r="DA358" i="28"/>
  <c r="EW358" i="28" s="1"/>
  <c r="CW350" i="28"/>
  <c r="EG350" i="28"/>
  <c r="GC350" i="28" s="1"/>
  <c r="DI350" i="28"/>
  <c r="FE350" i="28" s="1"/>
  <c r="DV346" i="28"/>
  <c r="FR346" i="28" s="1"/>
  <c r="CL346" i="28"/>
  <c r="CX346" i="28"/>
  <c r="ET346" i="28" s="1"/>
  <c r="DL345" i="28"/>
  <c r="FH345" i="28" s="1"/>
  <c r="CZ345" i="28"/>
  <c r="EV345" i="28" s="1"/>
  <c r="DX345" i="28"/>
  <c r="FT345" i="28" s="1"/>
  <c r="CN345" i="28"/>
  <c r="EQ392" i="28"/>
  <c r="BU383" i="28"/>
  <c r="BR376" i="28"/>
  <c r="CD376" i="28" s="1"/>
  <c r="EQ374" i="28"/>
  <c r="BN371" i="28"/>
  <c r="BZ371" i="28" s="1"/>
  <c r="CP365" i="28"/>
  <c r="DZ365" i="28"/>
  <c r="FV365" i="28" s="1"/>
  <c r="EK363" i="28"/>
  <c r="CG363" i="28"/>
  <c r="DF358" i="28"/>
  <c r="FB358" i="28" s="1"/>
  <c r="BV356" i="28"/>
  <c r="CL347" i="28"/>
  <c r="DV347" i="28"/>
  <c r="FR347" i="28" s="1"/>
  <c r="EN343" i="28"/>
  <c r="BT343" i="28"/>
  <c r="CF343" i="28" s="1"/>
  <c r="DX341" i="28"/>
  <c r="FT341" i="28" s="1"/>
  <c r="DL341" i="28"/>
  <c r="FH341" i="28" s="1"/>
  <c r="CZ341" i="28"/>
  <c r="EV341" i="28" s="1"/>
  <c r="CN341" i="28"/>
  <c r="EI330" i="28"/>
  <c r="CA330" i="28"/>
  <c r="BT383" i="28"/>
  <c r="EI375" i="28"/>
  <c r="CM375" i="28"/>
  <c r="BW369" i="28"/>
  <c r="DN368" i="28"/>
  <c r="FJ368" i="28" s="1"/>
  <c r="DD363" i="28"/>
  <c r="EZ363" i="28" s="1"/>
  <c r="DP363" i="28"/>
  <c r="FL363" i="28" s="1"/>
  <c r="CR363" i="28"/>
  <c r="DC361" i="28"/>
  <c r="EY361" i="28" s="1"/>
  <c r="DD358" i="28"/>
  <c r="EZ358" i="28" s="1"/>
  <c r="DP357" i="28"/>
  <c r="FL357" i="28" s="1"/>
  <c r="CR357" i="28"/>
  <c r="CG356" i="28"/>
  <c r="EO356" i="28"/>
  <c r="DG355" i="28"/>
  <c r="FC355" i="28" s="1"/>
  <c r="CU355" i="28"/>
  <c r="EE355" i="28"/>
  <c r="GA355" i="28" s="1"/>
  <c r="EL354" i="28"/>
  <c r="BR354" i="28"/>
  <c r="CD354" i="28" s="1"/>
  <c r="ES353" i="28"/>
  <c r="DY353" i="28"/>
  <c r="FU353" i="28" s="1"/>
  <c r="CO353" i="28"/>
  <c r="DA353" i="28"/>
  <c r="EW353" i="28" s="1"/>
  <c r="BS351" i="28"/>
  <c r="CE351" i="28" s="1"/>
  <c r="DA349" i="28"/>
  <c r="EW349" i="28" s="1"/>
  <c r="DJ320" i="28"/>
  <c r="FF320" i="28" s="1"/>
  <c r="CL320" i="28"/>
  <c r="DV320" i="28"/>
  <c r="FR320" i="28" s="1"/>
  <c r="CX320" i="28"/>
  <c r="ET320" i="28" s="1"/>
  <c r="EO369" i="28"/>
  <c r="DA351" i="28"/>
  <c r="EW351" i="28" s="1"/>
  <c r="DY351" i="28"/>
  <c r="FU351" i="28" s="1"/>
  <c r="DM350" i="28"/>
  <c r="FI350" i="28" s="1"/>
  <c r="DY350" i="28"/>
  <c r="FU350" i="28" s="1"/>
  <c r="CO350" i="28"/>
  <c r="DF348" i="28"/>
  <c r="FB348" i="28" s="1"/>
  <c r="ED348" i="28"/>
  <c r="FZ348" i="28" s="1"/>
  <c r="CT348" i="28"/>
  <c r="EQ347" i="28"/>
  <c r="BW347" i="28"/>
  <c r="CI347" i="28" s="1"/>
  <c r="DE341" i="28"/>
  <c r="FA341" i="28" s="1"/>
  <c r="DQ341" i="28"/>
  <c r="FM341" i="28" s="1"/>
  <c r="CS341" i="28"/>
  <c r="EC341" i="28"/>
  <c r="FY341" i="28" s="1"/>
  <c r="DH326" i="28"/>
  <c r="FD326" i="28" s="1"/>
  <c r="CV326" i="28"/>
  <c r="EF326" i="28"/>
  <c r="GB326" i="28" s="1"/>
  <c r="DT326" i="28"/>
  <c r="FP326" i="28" s="1"/>
  <c r="CB317" i="28"/>
  <c r="EJ317" i="28"/>
  <c r="DO279" i="28"/>
  <c r="FK279" i="28" s="1"/>
  <c r="CQ279" i="28"/>
  <c r="DC279" i="28"/>
  <c r="EY279" i="28" s="1"/>
  <c r="EA279" i="28"/>
  <c r="FW279" i="28" s="1"/>
  <c r="EQ389" i="28"/>
  <c r="BO383" i="28"/>
  <c r="BS382" i="28"/>
  <c r="ER381" i="28"/>
  <c r="EP370" i="28"/>
  <c r="BU368" i="28"/>
  <c r="CG368" i="28" s="1"/>
  <c r="BW367" i="28"/>
  <c r="CN361" i="28"/>
  <c r="CO358" i="28"/>
  <c r="DD354" i="28"/>
  <c r="EZ354" i="28" s="1"/>
  <c r="DR348" i="28"/>
  <c r="FN348" i="28" s="1"/>
  <c r="EJ326" i="28"/>
  <c r="CB326" i="28"/>
  <c r="DS352" i="28"/>
  <c r="FO352" i="28" s="1"/>
  <c r="EE352" i="28"/>
  <c r="GA352" i="28" s="1"/>
  <c r="DG352" i="28"/>
  <c r="FC352" i="28" s="1"/>
  <c r="BP349" i="28"/>
  <c r="CB349" i="28" s="1"/>
  <c r="DD327" i="28"/>
  <c r="EZ327" i="28" s="1"/>
  <c r="DP327" i="28"/>
  <c r="FL327" i="28" s="1"/>
  <c r="EB327" i="28"/>
  <c r="FX327" i="28" s="1"/>
  <c r="BY322" i="28"/>
  <c r="CK322" i="28" s="1"/>
  <c r="BW370" i="28"/>
  <c r="CI370" i="28" s="1"/>
  <c r="BQ365" i="28"/>
  <c r="CC365" i="28" s="1"/>
  <c r="EK365" i="28"/>
  <c r="CL362" i="28"/>
  <c r="DV362" i="28"/>
  <c r="FR362" i="28" s="1"/>
  <c r="BW361" i="28"/>
  <c r="CI361" i="28" s="1"/>
  <c r="EQ361" i="28"/>
  <c r="BX358" i="28"/>
  <c r="DV354" i="28"/>
  <c r="FR354" i="28" s="1"/>
  <c r="CU351" i="28"/>
  <c r="EE351" i="28"/>
  <c r="GA351" i="28" s="1"/>
  <c r="DG351" i="28"/>
  <c r="FC351" i="28" s="1"/>
  <c r="EF346" i="28"/>
  <c r="GB346" i="28" s="1"/>
  <c r="BT344" i="28"/>
  <c r="CF344" i="28" s="1"/>
  <c r="BW341" i="28"/>
  <c r="CI341" i="28" s="1"/>
  <c r="EQ341" i="28"/>
  <c r="BP338" i="28"/>
  <c r="CB338" i="28" s="1"/>
  <c r="EM335" i="28"/>
  <c r="CH328" i="28"/>
  <c r="EP328" i="28"/>
  <c r="DN327" i="28"/>
  <c r="FJ327" i="28" s="1"/>
  <c r="CP327" i="28"/>
  <c r="DZ327" i="28"/>
  <c r="FV327" i="28" s="1"/>
  <c r="DB327" i="28"/>
  <c r="EX327" i="28" s="1"/>
  <c r="CF318" i="28"/>
  <c r="EN318" i="28"/>
  <c r="BV336" i="28"/>
  <c r="CH336" i="28" s="1"/>
  <c r="CG328" i="28"/>
  <c r="EO328" i="28"/>
  <c r="CB318" i="28"/>
  <c r="EJ318" i="28"/>
  <c r="DQ351" i="28"/>
  <c r="FM351" i="28" s="1"/>
  <c r="CS351" i="28"/>
  <c r="DU340" i="28"/>
  <c r="FQ340" i="28" s="1"/>
  <c r="CW340" i="28"/>
  <c r="BZ325" i="28"/>
  <c r="EH325" i="28"/>
  <c r="CP306" i="28"/>
  <c r="DN306" i="28"/>
  <c r="FJ306" i="28" s="1"/>
  <c r="DZ306" i="28"/>
  <c r="FV306" i="28" s="1"/>
  <c r="DB306" i="28"/>
  <c r="EX306" i="28" s="1"/>
  <c r="BQ304" i="28"/>
  <c r="CC304" i="28" s="1"/>
  <c r="EM372" i="28"/>
  <c r="DT345" i="28"/>
  <c r="FP345" i="28" s="1"/>
  <c r="CV345" i="28"/>
  <c r="DH345" i="28"/>
  <c r="FD345" i="28" s="1"/>
  <c r="BX344" i="28"/>
  <c r="CJ344" i="28" s="1"/>
  <c r="ER344" i="28"/>
  <c r="CL343" i="28"/>
  <c r="EN341" i="28"/>
  <c r="BT341" i="28"/>
  <c r="CF341" i="28" s="1"/>
  <c r="EF340" i="28"/>
  <c r="GB340" i="28" s="1"/>
  <c r="CV340" i="28"/>
  <c r="DH340" i="28"/>
  <c r="FD340" i="28" s="1"/>
  <c r="EG332" i="28"/>
  <c r="GC332" i="28" s="1"/>
  <c r="CW332" i="28"/>
  <c r="DU332" i="28"/>
  <c r="FQ332" i="28" s="1"/>
  <c r="DI332" i="28"/>
  <c r="FE332" i="28" s="1"/>
  <c r="EL328" i="28"/>
  <c r="CD328" i="28"/>
  <c r="DN309" i="28"/>
  <c r="FJ309" i="28" s="1"/>
  <c r="DB309" i="28"/>
  <c r="EX309" i="28" s="1"/>
  <c r="DZ309" i="28"/>
  <c r="FV309" i="28" s="1"/>
  <c r="CP309" i="28"/>
  <c r="BS373" i="28"/>
  <c r="EM369" i="28"/>
  <c r="BR366" i="28"/>
  <c r="EC351" i="28"/>
  <c r="FY351" i="28" s="1"/>
  <c r="CR350" i="28"/>
  <c r="EB350" i="28"/>
  <c r="FX350" i="28" s="1"/>
  <c r="DP350" i="28"/>
  <c r="FL350" i="28" s="1"/>
  <c r="EP348" i="28"/>
  <c r="DD345" i="28"/>
  <c r="EZ345" i="28" s="1"/>
  <c r="DP345" i="28"/>
  <c r="FL345" i="28" s="1"/>
  <c r="EB345" i="28"/>
  <c r="FX345" i="28" s="1"/>
  <c r="EA333" i="28"/>
  <c r="FW333" i="28" s="1"/>
  <c r="DC333" i="28"/>
  <c r="EY333" i="28" s="1"/>
  <c r="CQ333" i="28"/>
  <c r="EK331" i="28"/>
  <c r="CC331" i="28"/>
  <c r="BQ330" i="28"/>
  <c r="CC330" i="28" s="1"/>
  <c r="BY328" i="28"/>
  <c r="CK328" i="28" s="1"/>
  <c r="BW327" i="28"/>
  <c r="CI327" i="28" s="1"/>
  <c r="DX354" i="28"/>
  <c r="FT354" i="28" s="1"/>
  <c r="CZ354" i="28"/>
  <c r="EV354" i="28" s="1"/>
  <c r="CN354" i="28"/>
  <c r="DJ351" i="28"/>
  <c r="FF351" i="28" s="1"/>
  <c r="CL351" i="28"/>
  <c r="DQ348" i="28"/>
  <c r="FM348" i="28" s="1"/>
  <c r="CS348" i="28"/>
  <c r="EC348" i="28"/>
  <c r="FY348" i="28" s="1"/>
  <c r="DT346" i="28"/>
  <c r="FP346" i="28" s="1"/>
  <c r="DM343" i="28"/>
  <c r="FI343" i="28" s="1"/>
  <c r="CO343" i="28"/>
  <c r="DA343" i="28"/>
  <c r="EW343" i="28" s="1"/>
  <c r="CP333" i="28"/>
  <c r="DN333" i="28"/>
  <c r="FJ333" i="28" s="1"/>
  <c r="DZ333" i="28"/>
  <c r="FV333" i="28" s="1"/>
  <c r="DQ332" i="28"/>
  <c r="FM332" i="28" s="1"/>
  <c r="DE332" i="28"/>
  <c r="FA332" i="28" s="1"/>
  <c r="EC332" i="28"/>
  <c r="FY332" i="28" s="1"/>
  <c r="CN331" i="28"/>
  <c r="DX331" i="28"/>
  <c r="FT331" i="28" s="1"/>
  <c r="CZ331" i="28"/>
  <c r="EV331" i="28" s="1"/>
  <c r="CZ330" i="28"/>
  <c r="EV330" i="28" s="1"/>
  <c r="DL330" i="28"/>
  <c r="FH330" i="28" s="1"/>
  <c r="CN330" i="28"/>
  <c r="DX330" i="28"/>
  <c r="FT330" i="28" s="1"/>
  <c r="BW312" i="28"/>
  <c r="DT343" i="28"/>
  <c r="FP343" i="28" s="1"/>
  <c r="CV343" i="28"/>
  <c r="DH343" i="28"/>
  <c r="FD343" i="28" s="1"/>
  <c r="BY331" i="28"/>
  <c r="CY324" i="28"/>
  <c r="EU324" i="28" s="1"/>
  <c r="DK324" i="28"/>
  <c r="FG324" i="28" s="1"/>
  <c r="DW324" i="28"/>
  <c r="FS324" i="28" s="1"/>
  <c r="CM324" i="28"/>
  <c r="BW323" i="28"/>
  <c r="CI323" i="28" s="1"/>
  <c r="DE295" i="28"/>
  <c r="FA295" i="28" s="1"/>
  <c r="EC295" i="28"/>
  <c r="FY295" i="28" s="1"/>
  <c r="CS295" i="28"/>
  <c r="BQ380" i="28"/>
  <c r="BW379" i="28"/>
  <c r="BO376" i="28"/>
  <c r="BX360" i="28"/>
  <c r="CJ360" i="28" s="1"/>
  <c r="EP355" i="28"/>
  <c r="DT348" i="28"/>
  <c r="FP348" i="28" s="1"/>
  <c r="DH348" i="28"/>
  <c r="FD348" i="28" s="1"/>
  <c r="EG340" i="28"/>
  <c r="GC340" i="28" s="1"/>
  <c r="BV340" i="28"/>
  <c r="CH340" i="28" s="1"/>
  <c r="BQ339" i="28"/>
  <c r="CC339" i="28" s="1"/>
  <c r="EP334" i="28"/>
  <c r="CH334" i="28"/>
  <c r="DA333" i="28"/>
  <c r="EW333" i="28" s="1"/>
  <c r="DY333" i="28"/>
  <c r="FU333" i="28" s="1"/>
  <c r="CO333" i="28"/>
  <c r="DY329" i="28"/>
  <c r="FU329" i="28" s="1"/>
  <c r="CO329" i="28"/>
  <c r="DA329" i="28"/>
  <c r="EW329" i="28" s="1"/>
  <c r="BT323" i="28"/>
  <c r="CF323" i="28" s="1"/>
  <c r="EM321" i="28"/>
  <c r="CE321" i="28"/>
  <c r="EL312" i="28"/>
  <c r="BR312" i="28"/>
  <c r="CD312" i="28" s="1"/>
  <c r="DN350" i="28"/>
  <c r="FJ350" i="28" s="1"/>
  <c r="DB350" i="28"/>
  <c r="EX350" i="28" s="1"/>
  <c r="ES339" i="28"/>
  <c r="BT331" i="28"/>
  <c r="CF331" i="28" s="1"/>
  <c r="BV324" i="28"/>
  <c r="CH324" i="28" s="1"/>
  <c r="EE313" i="28"/>
  <c r="GA313" i="28" s="1"/>
  <c r="DS313" i="28"/>
  <c r="FO313" i="28" s="1"/>
  <c r="CU313" i="28"/>
  <c r="DG313" i="28"/>
  <c r="FC313" i="28" s="1"/>
  <c r="EK299" i="28"/>
  <c r="CC299" i="28"/>
  <c r="DW297" i="28"/>
  <c r="FS297" i="28" s="1"/>
  <c r="CY297" i="28"/>
  <c r="EU297" i="28" s="1"/>
  <c r="DK297" i="28"/>
  <c r="FG297" i="28" s="1"/>
  <c r="CM297" i="28"/>
  <c r="DE342" i="28"/>
  <c r="FA342" i="28" s="1"/>
  <c r="DQ342" i="28"/>
  <c r="FM342" i="28" s="1"/>
  <c r="CI337" i="28"/>
  <c r="EQ337" i="28"/>
  <c r="EK335" i="28"/>
  <c r="CC335" i="28"/>
  <c r="BX334" i="28"/>
  <c r="CJ334" i="28" s="1"/>
  <c r="EO329" i="28"/>
  <c r="CG329" i="28"/>
  <c r="BP328" i="28"/>
  <c r="CB328" i="28" s="1"/>
  <c r="EI318" i="28"/>
  <c r="BO318" i="28"/>
  <c r="CA318" i="28" s="1"/>
  <c r="BP298" i="28"/>
  <c r="BV347" i="28"/>
  <c r="CH347" i="28" s="1"/>
  <c r="DH342" i="28"/>
  <c r="FD342" i="28" s="1"/>
  <c r="DT342" i="28"/>
  <c r="FP342" i="28" s="1"/>
  <c r="EF342" i="28"/>
  <c r="GB342" i="28" s="1"/>
  <c r="DD338" i="28"/>
  <c r="EZ338" i="28" s="1"/>
  <c r="DP338" i="28"/>
  <c r="FL338" i="28" s="1"/>
  <c r="EB338" i="28"/>
  <c r="FX338" i="28" s="1"/>
  <c r="DQ337" i="28"/>
  <c r="FM337" i="28" s="1"/>
  <c r="EC337" i="28"/>
  <c r="FY337" i="28" s="1"/>
  <c r="CS337" i="28"/>
  <c r="DE337" i="28"/>
  <c r="FA337" i="28" s="1"/>
  <c r="DN335" i="28"/>
  <c r="FJ335" i="28" s="1"/>
  <c r="CP335" i="28"/>
  <c r="DB335" i="28"/>
  <c r="EX335" i="28" s="1"/>
  <c r="DZ332" i="28"/>
  <c r="FV332" i="28" s="1"/>
  <c r="CP332" i="28"/>
  <c r="DN332" i="28"/>
  <c r="FJ332" i="28" s="1"/>
  <c r="EH328" i="28"/>
  <c r="BZ328" i="28"/>
  <c r="DG321" i="28"/>
  <c r="FC321" i="28" s="1"/>
  <c r="DS321" i="28"/>
  <c r="FO321" i="28" s="1"/>
  <c r="EE321" i="28"/>
  <c r="GA321" i="28" s="1"/>
  <c r="CU321" i="28"/>
  <c r="DO299" i="28"/>
  <c r="FK299" i="28" s="1"/>
  <c r="CQ299" i="28"/>
  <c r="DC299" i="28"/>
  <c r="EY299" i="28" s="1"/>
  <c r="EA299" i="28"/>
  <c r="FW299" i="28" s="1"/>
  <c r="CU286" i="28"/>
  <c r="DG286" i="28"/>
  <c r="FC286" i="28" s="1"/>
  <c r="DS286" i="28"/>
  <c r="FO286" i="28" s="1"/>
  <c r="EE286" i="28"/>
  <c r="GA286" i="28" s="1"/>
  <c r="BV345" i="28"/>
  <c r="CE338" i="28"/>
  <c r="EM338" i="28"/>
  <c r="CC337" i="28"/>
  <c r="EK337" i="28"/>
  <c r="EB336" i="28"/>
  <c r="FX336" i="28" s="1"/>
  <c r="DD336" i="28"/>
  <c r="EZ336" i="28" s="1"/>
  <c r="DI335" i="28"/>
  <c r="FE335" i="28" s="1"/>
  <c r="DU335" i="28"/>
  <c r="FQ335" i="28" s="1"/>
  <c r="EG335" i="28"/>
  <c r="GC335" i="28" s="1"/>
  <c r="CW335" i="28"/>
  <c r="EK332" i="28"/>
  <c r="EH329" i="28"/>
  <c r="BZ329" i="28"/>
  <c r="CF317" i="28"/>
  <c r="EN317" i="28"/>
  <c r="CE315" i="28"/>
  <c r="EM315" i="28"/>
  <c r="BN309" i="28"/>
  <c r="BZ309" i="28" s="1"/>
  <c r="ES362" i="28"/>
  <c r="BS356" i="28"/>
  <c r="CE356" i="28" s="1"/>
  <c r="BO354" i="28"/>
  <c r="CA354" i="28" s="1"/>
  <c r="EI354" i="28"/>
  <c r="BS353" i="28"/>
  <c r="BT347" i="28"/>
  <c r="CF347" i="28" s="1"/>
  <c r="EN347" i="28"/>
  <c r="CQ346" i="28"/>
  <c r="DC346" i="28"/>
  <c r="EY346" i="28" s="1"/>
  <c r="EO345" i="28"/>
  <c r="BU345" i="28"/>
  <c r="CG345" i="28" s="1"/>
  <c r="CB337" i="28"/>
  <c r="EJ337" i="28"/>
  <c r="EQ335" i="28"/>
  <c r="CI335" i="28"/>
  <c r="BP332" i="28"/>
  <c r="CD317" i="28"/>
  <c r="EL317" i="28"/>
  <c r="DN315" i="28"/>
  <c r="FJ315" i="28" s="1"/>
  <c r="DZ315" i="28"/>
  <c r="FV315" i="28" s="1"/>
  <c r="DB315" i="28"/>
  <c r="EX315" i="28" s="1"/>
  <c r="CP315" i="28"/>
  <c r="BT308" i="28"/>
  <c r="CF308" i="28" s="1"/>
  <c r="CP353" i="28"/>
  <c r="DZ353" i="28"/>
  <c r="FV353" i="28" s="1"/>
  <c r="DB353" i="28"/>
  <c r="EX353" i="28" s="1"/>
  <c r="EL352" i="28"/>
  <c r="BR352" i="28"/>
  <c r="CD352" i="28" s="1"/>
  <c r="DE351" i="28"/>
  <c r="FA351" i="28" s="1"/>
  <c r="BU343" i="28"/>
  <c r="CG343" i="28" s="1"/>
  <c r="EO343" i="28"/>
  <c r="BQ342" i="28"/>
  <c r="CC342" i="28" s="1"/>
  <c r="DN341" i="28"/>
  <c r="FJ341" i="28" s="1"/>
  <c r="CP341" i="28"/>
  <c r="DZ341" i="28"/>
  <c r="FV341" i="28" s="1"/>
  <c r="DB341" i="28"/>
  <c r="EX341" i="28" s="1"/>
  <c r="CX338" i="28"/>
  <c r="ET338" i="28" s="1"/>
  <c r="CL338" i="28"/>
  <c r="DV338" i="28"/>
  <c r="FR338" i="28" s="1"/>
  <c r="CH335" i="28"/>
  <c r="EP335" i="28"/>
  <c r="ER309" i="28"/>
  <c r="CJ309" i="28"/>
  <c r="EM343" i="28"/>
  <c r="BY342" i="28"/>
  <c r="CK342" i="28" s="1"/>
  <c r="DT341" i="28"/>
  <c r="FP341" i="28" s="1"/>
  <c r="CV341" i="28"/>
  <c r="ER338" i="28"/>
  <c r="BX338" i="28"/>
  <c r="CJ338" i="28" s="1"/>
  <c r="CV336" i="28"/>
  <c r="EF336" i="28"/>
  <c r="GB336" i="28" s="1"/>
  <c r="DT336" i="28"/>
  <c r="FP336" i="28" s="1"/>
  <c r="EC330" i="28"/>
  <c r="FY330" i="28" s="1"/>
  <c r="DQ330" i="28"/>
  <c r="FM330" i="28" s="1"/>
  <c r="CS330" i="28"/>
  <c r="DE330" i="28"/>
  <c r="FA330" i="28" s="1"/>
  <c r="BX325" i="28"/>
  <c r="CJ325" i="28" s="1"/>
  <c r="EH317" i="28"/>
  <c r="BZ317" i="28"/>
  <c r="CF312" i="28"/>
  <c r="EN312" i="28"/>
  <c r="BP384" i="28"/>
  <c r="CX362" i="28"/>
  <c r="ET362" i="28" s="1"/>
  <c r="EI351" i="28"/>
  <c r="BO351" i="28"/>
  <c r="CA351" i="28" s="1"/>
  <c r="BS348" i="28"/>
  <c r="CE348" i="28" s="1"/>
  <c r="DP346" i="28"/>
  <c r="FL346" i="28" s="1"/>
  <c r="DD346" i="28"/>
  <c r="EZ346" i="28" s="1"/>
  <c r="BP343" i="28"/>
  <c r="CB343" i="28" s="1"/>
  <c r="BN339" i="28"/>
  <c r="BZ339" i="28" s="1"/>
  <c r="BU338" i="28"/>
  <c r="CG338" i="28" s="1"/>
  <c r="EO338" i="28"/>
  <c r="EM336" i="28"/>
  <c r="CE336" i="28"/>
  <c r="BN334" i="28"/>
  <c r="BZ334" i="28" s="1"/>
  <c r="DO333" i="28"/>
  <c r="FK333" i="28" s="1"/>
  <c r="BU325" i="28"/>
  <c r="CG325" i="28" s="1"/>
  <c r="EG320" i="28"/>
  <c r="GC320" i="28" s="1"/>
  <c r="DU320" i="28"/>
  <c r="FQ320" i="28" s="1"/>
  <c r="CW320" i="28"/>
  <c r="DM345" i="28"/>
  <c r="FI345" i="28" s="1"/>
  <c r="DY345" i="28"/>
  <c r="FU345" i="28" s="1"/>
  <c r="BW340" i="28"/>
  <c r="CI340" i="28" s="1"/>
  <c r="DK337" i="28"/>
  <c r="FG337" i="28" s="1"/>
  <c r="CM337" i="28"/>
  <c r="CY337" i="28"/>
  <c r="EU337" i="28" s="1"/>
  <c r="DI327" i="28"/>
  <c r="FE327" i="28" s="1"/>
  <c r="DU327" i="28"/>
  <c r="FQ327" i="28" s="1"/>
  <c r="CW327" i="28"/>
  <c r="BV326" i="28"/>
  <c r="CH326" i="28" s="1"/>
  <c r="BO323" i="28"/>
  <c r="CA323" i="28" s="1"/>
  <c r="CY316" i="28"/>
  <c r="EU316" i="28" s="1"/>
  <c r="DW316" i="28"/>
  <c r="FS316" i="28" s="1"/>
  <c r="CM316" i="28"/>
  <c r="ER314" i="28"/>
  <c r="CJ314" i="28"/>
  <c r="EK344" i="28"/>
  <c r="BQ344" i="28"/>
  <c r="CC344" i="28" s="1"/>
  <c r="DB338" i="28"/>
  <c r="EX338" i="28" s="1"/>
  <c r="DZ331" i="28"/>
  <c r="FV331" i="28" s="1"/>
  <c r="DB331" i="28"/>
  <c r="EX331" i="28" s="1"/>
  <c r="DN331" i="28"/>
  <c r="FJ331" i="28" s="1"/>
  <c r="CP331" i="28"/>
  <c r="EI328" i="28"/>
  <c r="EF327" i="28"/>
  <c r="GB327" i="28" s="1"/>
  <c r="DT327" i="28"/>
  <c r="FP327" i="28" s="1"/>
  <c r="CV327" i="28"/>
  <c r="EO326" i="28"/>
  <c r="BU326" i="28"/>
  <c r="CG326" i="28" s="1"/>
  <c r="CU318" i="28"/>
  <c r="EE318" i="28"/>
  <c r="GA318" i="28" s="1"/>
  <c r="DG318" i="28"/>
  <c r="FC318" i="28" s="1"/>
  <c r="EQ313" i="28"/>
  <c r="CQ334" i="28"/>
  <c r="EA334" i="28"/>
  <c r="FW334" i="28" s="1"/>
  <c r="DO334" i="28"/>
  <c r="FK334" i="28" s="1"/>
  <c r="BV330" i="28"/>
  <c r="CH330" i="28" s="1"/>
  <c r="CI329" i="28"/>
  <c r="EQ329" i="28"/>
  <c r="DQ327" i="28"/>
  <c r="FM327" i="28" s="1"/>
  <c r="CS327" i="28"/>
  <c r="BT319" i="28"/>
  <c r="CF319" i="28" s="1"/>
  <c r="CP314" i="28"/>
  <c r="DB314" i="28"/>
  <c r="EX314" i="28" s="1"/>
  <c r="DZ314" i="28"/>
  <c r="FV314" i="28" s="1"/>
  <c r="DN314" i="28"/>
  <c r="FJ314" i="28" s="1"/>
  <c r="CO306" i="28"/>
  <c r="DY306" i="28"/>
  <c r="FU306" i="28" s="1"/>
  <c r="DA306" i="28"/>
  <c r="EW306" i="28" s="1"/>
  <c r="DM306" i="28"/>
  <c r="FI306" i="28" s="1"/>
  <c r="BS341" i="28"/>
  <c r="CE341" i="28" s="1"/>
  <c r="BQ340" i="28"/>
  <c r="CC340" i="28" s="1"/>
  <c r="ES335" i="28"/>
  <c r="BR334" i="28"/>
  <c r="ES332" i="28"/>
  <c r="EO330" i="28"/>
  <c r="CQ327" i="28"/>
  <c r="EA327" i="28"/>
  <c r="FW327" i="28" s="1"/>
  <c r="DO327" i="28"/>
  <c r="FK327" i="28" s="1"/>
  <c r="CB325" i="28"/>
  <c r="EJ325" i="28"/>
  <c r="DI324" i="28"/>
  <c r="FE324" i="28" s="1"/>
  <c r="DU324" i="28"/>
  <c r="FQ324" i="28" s="1"/>
  <c r="CW324" i="28"/>
  <c r="BV299" i="28"/>
  <c r="BV362" i="28"/>
  <c r="EO361" i="28"/>
  <c r="EO358" i="28"/>
  <c r="BW357" i="28"/>
  <c r="CI357" i="28" s="1"/>
  <c r="EQ357" i="28"/>
  <c r="CN348" i="28"/>
  <c r="BX335" i="28"/>
  <c r="CJ335" i="28" s="1"/>
  <c r="ER335" i="28"/>
  <c r="BQ334" i="28"/>
  <c r="CC334" i="28" s="1"/>
  <c r="CR333" i="28"/>
  <c r="EH321" i="28"/>
  <c r="BT320" i="28"/>
  <c r="CF320" i="28" s="1"/>
  <c r="EP319" i="28"/>
  <c r="ES315" i="28"/>
  <c r="CK315" i="28"/>
  <c r="EJ305" i="28"/>
  <c r="CX290" i="28"/>
  <c r="ET290" i="28" s="1"/>
  <c r="DV290" i="28"/>
  <c r="FR290" i="28" s="1"/>
  <c r="CL290" i="28"/>
  <c r="DJ290" i="28"/>
  <c r="FF290" i="28" s="1"/>
  <c r="BV354" i="28"/>
  <c r="BW350" i="28"/>
  <c r="CI350" i="28" s="1"/>
  <c r="EQ350" i="28"/>
  <c r="EI344" i="28"/>
  <c r="BP334" i="28"/>
  <c r="CF332" i="28"/>
  <c r="CI331" i="28"/>
  <c r="EQ331" i="28"/>
  <c r="CV311" i="28"/>
  <c r="DH311" i="28"/>
  <c r="FD311" i="28" s="1"/>
  <c r="DT311" i="28"/>
  <c r="FP311" i="28" s="1"/>
  <c r="EF311" i="28"/>
  <c r="GB311" i="28" s="1"/>
  <c r="CH309" i="28"/>
  <c r="EP309" i="28"/>
  <c r="BV297" i="28"/>
  <c r="CH297" i="28" s="1"/>
  <c r="BR293" i="28"/>
  <c r="CD293" i="28" s="1"/>
  <c r="BT367" i="28"/>
  <c r="CF367" i="28" s="1"/>
  <c r="BU357" i="28"/>
  <c r="EP343" i="28"/>
  <c r="EJ341" i="28"/>
  <c r="ES340" i="28"/>
  <c r="BQ338" i="28"/>
  <c r="BT337" i="28"/>
  <c r="CF337" i="28" s="1"/>
  <c r="CE331" i="28"/>
  <c r="EM331" i="28"/>
  <c r="BR320" i="28"/>
  <c r="CD320" i="28" s="1"/>
  <c r="EL320" i="28"/>
  <c r="EC318" i="28"/>
  <c r="FY318" i="28" s="1"/>
  <c r="CT315" i="28"/>
  <c r="DF315" i="28"/>
  <c r="FB315" i="28" s="1"/>
  <c r="DR315" i="28"/>
  <c r="FN315" i="28" s="1"/>
  <c r="DZ302" i="28"/>
  <c r="FV302" i="28" s="1"/>
  <c r="DB302" i="28"/>
  <c r="EX302" i="28" s="1"/>
  <c r="DN302" i="28"/>
  <c r="FJ302" i="28" s="1"/>
  <c r="CP302" i="28"/>
  <c r="EJ300" i="28"/>
  <c r="CB300" i="28"/>
  <c r="CS291" i="28"/>
  <c r="DE291" i="28"/>
  <c r="FA291" i="28" s="1"/>
  <c r="DQ291" i="28"/>
  <c r="FM291" i="28" s="1"/>
  <c r="EC291" i="28"/>
  <c r="FY291" i="28" s="1"/>
  <c r="EL337" i="28"/>
  <c r="BR337" i="28"/>
  <c r="CD337" i="28" s="1"/>
  <c r="DO329" i="28"/>
  <c r="FK329" i="28" s="1"/>
  <c r="CQ329" i="28"/>
  <c r="EA329" i="28"/>
  <c r="FW329" i="28" s="1"/>
  <c r="CM328" i="28"/>
  <c r="DW328" i="28"/>
  <c r="FS328" i="28" s="1"/>
  <c r="CY328" i="28"/>
  <c r="EU328" i="28" s="1"/>
  <c r="DV326" i="28"/>
  <c r="FR326" i="28" s="1"/>
  <c r="CX326" i="28"/>
  <c r="ET326" i="28" s="1"/>
  <c r="DJ321" i="28"/>
  <c r="FF321" i="28" s="1"/>
  <c r="CL321" i="28"/>
  <c r="CX321" i="28"/>
  <c r="ET321" i="28" s="1"/>
  <c r="DV321" i="28"/>
  <c r="FR321" i="28" s="1"/>
  <c r="BP313" i="28"/>
  <c r="CB313" i="28" s="1"/>
  <c r="CC311" i="28"/>
  <c r="EK311" i="28"/>
  <c r="CC309" i="28"/>
  <c r="EK309" i="28"/>
  <c r="BS265" i="28"/>
  <c r="CE265" i="28" s="1"/>
  <c r="BO359" i="28"/>
  <c r="BP356" i="28"/>
  <c r="CM355" i="28"/>
  <c r="CZ340" i="28"/>
  <c r="EV340" i="28" s="1"/>
  <c r="DQ339" i="28"/>
  <c r="FM339" i="28" s="1"/>
  <c r="DE339" i="28"/>
  <c r="FA339" i="28" s="1"/>
  <c r="ER329" i="28"/>
  <c r="CH329" i="28"/>
  <c r="EP329" i="28"/>
  <c r="DY325" i="28"/>
  <c r="FU325" i="28" s="1"/>
  <c r="CL324" i="28"/>
  <c r="CX324" i="28"/>
  <c r="ET324" i="28" s="1"/>
  <c r="DV324" i="28"/>
  <c r="FR324" i="28" s="1"/>
  <c r="CS323" i="28"/>
  <c r="EC323" i="28"/>
  <c r="FY323" i="28" s="1"/>
  <c r="EJ316" i="28"/>
  <c r="CB316" i="28"/>
  <c r="CE301" i="28"/>
  <c r="EM301" i="28"/>
  <c r="EM296" i="28"/>
  <c r="CE296" i="28"/>
  <c r="DS285" i="28"/>
  <c r="FO285" i="28" s="1"/>
  <c r="EE285" i="28"/>
  <c r="GA285" i="28" s="1"/>
  <c r="DG285" i="28"/>
  <c r="FC285" i="28" s="1"/>
  <c r="CU285" i="28"/>
  <c r="EA286" i="28"/>
  <c r="FW286" i="28" s="1"/>
  <c r="DC286" i="28"/>
  <c r="EY286" i="28" s="1"/>
  <c r="DO286" i="28"/>
  <c r="FK286" i="28" s="1"/>
  <c r="EQ345" i="28"/>
  <c r="BW345" i="28"/>
  <c r="CI345" i="28" s="1"/>
  <c r="CM344" i="28"/>
  <c r="DW344" i="28"/>
  <c r="FS344" i="28" s="1"/>
  <c r="CP340" i="28"/>
  <c r="DN340" i="28"/>
  <c r="FJ340" i="28" s="1"/>
  <c r="ES337" i="28"/>
  <c r="CM335" i="28"/>
  <c r="DW335" i="28"/>
  <c r="FS335" i="28" s="1"/>
  <c r="DK335" i="28"/>
  <c r="FG335" i="28" s="1"/>
  <c r="CI330" i="28"/>
  <c r="EQ330" i="28"/>
  <c r="CD329" i="28"/>
  <c r="EL329" i="28"/>
  <c r="EG327" i="28"/>
  <c r="GC327" i="28" s="1"/>
  <c r="BX324" i="28"/>
  <c r="CJ324" i="28" s="1"/>
  <c r="CU344" i="28"/>
  <c r="EE344" i="28"/>
  <c r="GA344" i="28" s="1"/>
  <c r="BQ336" i="28"/>
  <c r="CS331" i="28"/>
  <c r="DE331" i="28"/>
  <c r="FA331" i="28" s="1"/>
  <c r="DM325" i="28"/>
  <c r="FI325" i="28" s="1"/>
  <c r="BN314" i="28"/>
  <c r="BZ314" i="28" s="1"/>
  <c r="DO277" i="28"/>
  <c r="FK277" i="28" s="1"/>
  <c r="EA277" i="28"/>
  <c r="FW277" i="28" s="1"/>
  <c r="DC277" i="28"/>
  <c r="EY277" i="28" s="1"/>
  <c r="CQ277" i="28"/>
  <c r="BY329" i="28"/>
  <c r="CK329" i="28" s="1"/>
  <c r="DY322" i="28"/>
  <c r="FU322" i="28" s="1"/>
  <c r="CO322" i="28"/>
  <c r="DA322" i="28"/>
  <c r="EW322" i="28" s="1"/>
  <c r="DN321" i="28"/>
  <c r="FJ321" i="28" s="1"/>
  <c r="CP321" i="28"/>
  <c r="DZ321" i="28"/>
  <c r="FV321" i="28" s="1"/>
  <c r="DB321" i="28"/>
  <c r="EX321" i="28" s="1"/>
  <c r="EL315" i="28"/>
  <c r="EI308" i="28"/>
  <c r="CA308" i="28"/>
  <c r="CB307" i="28"/>
  <c r="EJ307" i="28"/>
  <c r="BV296" i="28"/>
  <c r="CH296" i="28" s="1"/>
  <c r="BX288" i="28"/>
  <c r="BW342" i="28"/>
  <c r="CI342" i="28" s="1"/>
  <c r="EQ342" i="28"/>
  <c r="DV340" i="28"/>
  <c r="FR340" i="28" s="1"/>
  <c r="CL340" i="28"/>
  <c r="BW339" i="28"/>
  <c r="CI339" i="28" s="1"/>
  <c r="EQ339" i="28"/>
  <c r="DD334" i="28"/>
  <c r="EZ334" i="28" s="1"/>
  <c r="DP334" i="28"/>
  <c r="FL334" i="28" s="1"/>
  <c r="BV332" i="28"/>
  <c r="CH332" i="28" s="1"/>
  <c r="CV329" i="28"/>
  <c r="DH329" i="28"/>
  <c r="FD329" i="28" s="1"/>
  <c r="DT329" i="28"/>
  <c r="FP329" i="28" s="1"/>
  <c r="DV327" i="28"/>
  <c r="FR327" i="28" s="1"/>
  <c r="EN324" i="28"/>
  <c r="CF324" i="28"/>
  <c r="EM318" i="28"/>
  <c r="CE318" i="28"/>
  <c r="BZ316" i="28"/>
  <c r="EH316" i="28"/>
  <c r="DQ310" i="28"/>
  <c r="FM310" i="28" s="1"/>
  <c r="CS310" i="28"/>
  <c r="EC310" i="28"/>
  <c r="FY310" i="28" s="1"/>
  <c r="DK306" i="28"/>
  <c r="FG306" i="28" s="1"/>
  <c r="CY306" i="28"/>
  <c r="EU306" i="28" s="1"/>
  <c r="DW306" i="28"/>
  <c r="FS306" i="28" s="1"/>
  <c r="BS305" i="28"/>
  <c r="EG271" i="28"/>
  <c r="GC271" i="28" s="1"/>
  <c r="DU271" i="28"/>
  <c r="FQ271" i="28" s="1"/>
  <c r="CW271" i="28"/>
  <c r="DI271" i="28"/>
  <c r="FE271" i="28" s="1"/>
  <c r="BN372" i="28"/>
  <c r="BT348" i="28"/>
  <c r="CF348" i="28" s="1"/>
  <c r="DZ345" i="28"/>
  <c r="FV345" i="28" s="1"/>
  <c r="CP345" i="28"/>
  <c r="BV342" i="28"/>
  <c r="CH342" i="28" s="1"/>
  <c r="EL340" i="28"/>
  <c r="CN340" i="28"/>
  <c r="DD339" i="28"/>
  <c r="EZ339" i="28" s="1"/>
  <c r="BV339" i="28"/>
  <c r="CH339" i="28" s="1"/>
  <c r="EI337" i="28"/>
  <c r="BO333" i="28"/>
  <c r="CA333" i="28" s="1"/>
  <c r="EG325" i="28"/>
  <c r="GC325" i="28" s="1"/>
  <c r="DU325" i="28"/>
  <c r="FQ325" i="28" s="1"/>
  <c r="CW325" i="28"/>
  <c r="CS318" i="28"/>
  <c r="DE318" i="28"/>
  <c r="FA318" i="28" s="1"/>
  <c r="CB311" i="28"/>
  <c r="EJ311" i="28"/>
  <c r="BY304" i="28"/>
  <c r="CK304" i="28" s="1"/>
  <c r="BY349" i="28"/>
  <c r="CK349" i="28" s="1"/>
  <c r="BR344" i="28"/>
  <c r="CD344" i="28" s="1"/>
  <c r="EH340" i="28"/>
  <c r="CM340" i="28"/>
  <c r="EN335" i="28"/>
  <c r="EM334" i="28"/>
  <c r="EJ331" i="28"/>
  <c r="EG324" i="28"/>
  <c r="GC324" i="28" s="1"/>
  <c r="DS320" i="28"/>
  <c r="FO320" i="28" s="1"/>
  <c r="CU320" i="28"/>
  <c r="DG320" i="28"/>
  <c r="FC320" i="28" s="1"/>
  <c r="BO315" i="28"/>
  <c r="CA315" i="28" s="1"/>
  <c r="BS294" i="28"/>
  <c r="BW333" i="28"/>
  <c r="CI333" i="28" s="1"/>
  <c r="BN331" i="28"/>
  <c r="BZ331" i="28" s="1"/>
  <c r="CF326" i="28"/>
  <c r="EN326" i="28"/>
  <c r="BP324" i="28"/>
  <c r="CB324" i="28" s="1"/>
  <c r="BV323" i="28"/>
  <c r="ED319" i="28"/>
  <c r="FZ319" i="28" s="1"/>
  <c r="CT319" i="28"/>
  <c r="CW311" i="28"/>
  <c r="DU311" i="28"/>
  <c r="FQ311" i="28" s="1"/>
  <c r="EG311" i="28"/>
  <c r="GC311" i="28" s="1"/>
  <c r="ER310" i="28"/>
  <c r="CJ310" i="28"/>
  <c r="DX308" i="28"/>
  <c r="FT308" i="28" s="1"/>
  <c r="CZ308" i="28"/>
  <c r="EV308" i="28" s="1"/>
  <c r="DL308" i="28"/>
  <c r="FH308" i="28" s="1"/>
  <c r="CN308" i="28"/>
  <c r="EI305" i="28"/>
  <c r="BO305" i="28"/>
  <c r="CA305" i="28" s="1"/>
  <c r="DX293" i="28"/>
  <c r="FT293" i="28" s="1"/>
  <c r="CZ293" i="28"/>
  <c r="EV293" i="28" s="1"/>
  <c r="CN293" i="28"/>
  <c r="DL293" i="28"/>
  <c r="FH293" i="28" s="1"/>
  <c r="DG354" i="28"/>
  <c r="FC354" i="28" s="1"/>
  <c r="BV353" i="28"/>
  <c r="CH353" i="28" s="1"/>
  <c r="BV350" i="28"/>
  <c r="CH350" i="28" s="1"/>
  <c r="CZ348" i="28"/>
  <c r="EV348" i="28" s="1"/>
  <c r="CL341" i="28"/>
  <c r="DJ341" i="28"/>
  <c r="FF341" i="28" s="1"/>
  <c r="CX341" i="28"/>
  <c r="ET341" i="28" s="1"/>
  <c r="DC340" i="28"/>
  <c r="EY340" i="28" s="1"/>
  <c r="DO340" i="28"/>
  <c r="FK340" i="28" s="1"/>
  <c r="CQ340" i="28"/>
  <c r="CS339" i="28"/>
  <c r="DN338" i="28"/>
  <c r="FJ338" i="28" s="1"/>
  <c r="DW337" i="28"/>
  <c r="FS337" i="28" s="1"/>
  <c r="ED337" i="28"/>
  <c r="FZ337" i="28" s="1"/>
  <c r="DF337" i="28"/>
  <c r="FB337" i="28" s="1"/>
  <c r="CT337" i="28"/>
  <c r="BZ337" i="28"/>
  <c r="EH337" i="28"/>
  <c r="EB334" i="28"/>
  <c r="FX334" i="28" s="1"/>
  <c r="EJ330" i="28"/>
  <c r="EB328" i="28"/>
  <c r="FX328" i="28" s="1"/>
  <c r="CR328" i="28"/>
  <c r="DP328" i="28"/>
  <c r="FL328" i="28" s="1"/>
  <c r="DC327" i="28"/>
  <c r="EY327" i="28" s="1"/>
  <c r="EH326" i="28"/>
  <c r="DW326" i="28"/>
  <c r="FS326" i="28" s="1"/>
  <c r="CY326" i="28"/>
  <c r="EU326" i="28" s="1"/>
  <c r="CM326" i="28"/>
  <c r="DJ324" i="28"/>
  <c r="FF324" i="28" s="1"/>
  <c r="BS323" i="28"/>
  <c r="CE323" i="28" s="1"/>
  <c r="EI321" i="28"/>
  <c r="CA321" i="28"/>
  <c r="BV320" i="28"/>
  <c r="DX319" i="28"/>
  <c r="FT319" i="28" s="1"/>
  <c r="CZ319" i="28"/>
  <c r="EV319" i="28" s="1"/>
  <c r="DL319" i="28"/>
  <c r="FH319" i="28" s="1"/>
  <c r="CN319" i="28"/>
  <c r="BR318" i="28"/>
  <c r="CD318" i="28" s="1"/>
  <c r="BS316" i="28"/>
  <c r="CE316" i="28" s="1"/>
  <c r="DS315" i="28"/>
  <c r="FO315" i="28" s="1"/>
  <c r="BR313" i="28"/>
  <c r="CD313" i="28" s="1"/>
  <c r="BV301" i="28"/>
  <c r="CH301" i="28" s="1"/>
  <c r="EA326" i="28"/>
  <c r="FW326" i="28" s="1"/>
  <c r="DC326" i="28"/>
  <c r="EY326" i="28" s="1"/>
  <c r="BQ320" i="28"/>
  <c r="CC320" i="28" s="1"/>
  <c r="ED313" i="28"/>
  <c r="FZ313" i="28" s="1"/>
  <c r="DF313" i="28"/>
  <c r="FB313" i="28" s="1"/>
  <c r="CT313" i="28"/>
  <c r="BW311" i="28"/>
  <c r="CI311" i="28" s="1"/>
  <c r="BR308" i="28"/>
  <c r="BO307" i="28"/>
  <c r="BU300" i="28"/>
  <c r="CG300" i="28" s="1"/>
  <c r="CO294" i="28"/>
  <c r="DA294" i="28"/>
  <c r="EW294" i="28" s="1"/>
  <c r="DM294" i="28"/>
  <c r="FI294" i="28" s="1"/>
  <c r="EN327" i="28"/>
  <c r="EB321" i="28"/>
  <c r="FX321" i="28" s="1"/>
  <c r="EC319" i="28"/>
  <c r="FY319" i="28" s="1"/>
  <c r="DQ319" i="28"/>
  <c r="FM319" i="28" s="1"/>
  <c r="BX318" i="28"/>
  <c r="CJ318" i="28" s="1"/>
  <c r="ER318" i="28"/>
  <c r="EQ317" i="28"/>
  <c r="ES306" i="28"/>
  <c r="CK306" i="28"/>
  <c r="DL299" i="28"/>
  <c r="FH299" i="28" s="1"/>
  <c r="CN299" i="28"/>
  <c r="DX299" i="28"/>
  <c r="FT299" i="28" s="1"/>
  <c r="CN294" i="28"/>
  <c r="DL294" i="28"/>
  <c r="FH294" i="28" s="1"/>
  <c r="CZ294" i="28"/>
  <c r="EV294" i="28" s="1"/>
  <c r="DX294" i="28"/>
  <c r="FT294" i="28" s="1"/>
  <c r="EF284" i="28"/>
  <c r="GB284" i="28" s="1"/>
  <c r="CV284" i="28"/>
  <c r="DH284" i="28"/>
  <c r="FD284" i="28" s="1"/>
  <c r="DT284" i="28"/>
  <c r="FP284" i="28" s="1"/>
  <c r="EI312" i="28"/>
  <c r="BO312" i="28"/>
  <c r="CA312" i="28" s="1"/>
  <c r="DZ301" i="28"/>
  <c r="FV301" i="28" s="1"/>
  <c r="DN301" i="28"/>
  <c r="FJ301" i="28" s="1"/>
  <c r="DB301" i="28"/>
  <c r="EX301" i="28" s="1"/>
  <c r="CP297" i="28"/>
  <c r="DZ297" i="28"/>
  <c r="FV297" i="28" s="1"/>
  <c r="DN297" i="28"/>
  <c r="FJ297" i="28" s="1"/>
  <c r="BS319" i="28"/>
  <c r="BV318" i="28"/>
  <c r="EL309" i="28"/>
  <c r="DB295" i="28"/>
  <c r="EX295" i="28" s="1"/>
  <c r="DZ295" i="28"/>
  <c r="FV295" i="28" s="1"/>
  <c r="CP295" i="28"/>
  <c r="DQ285" i="28"/>
  <c r="FM285" i="28" s="1"/>
  <c r="CS285" i="28"/>
  <c r="EC285" i="28"/>
  <c r="FY285" i="28" s="1"/>
  <c r="DE285" i="28"/>
  <c r="FA285" i="28" s="1"/>
  <c r="BO343" i="28"/>
  <c r="CA343" i="28" s="1"/>
  <c r="EI343" i="28"/>
  <c r="BP342" i="28"/>
  <c r="CB342" i="28" s="1"/>
  <c r="EJ340" i="28"/>
  <c r="BP339" i="28"/>
  <c r="CB339" i="28" s="1"/>
  <c r="BS325" i="28"/>
  <c r="CE325" i="28" s="1"/>
  <c r="DE322" i="28"/>
  <c r="FA322" i="28" s="1"/>
  <c r="DT313" i="28"/>
  <c r="FP313" i="28" s="1"/>
  <c r="CV313" i="28"/>
  <c r="DH313" i="28"/>
  <c r="FD313" i="28" s="1"/>
  <c r="BN308" i="28"/>
  <c r="BZ308" i="28" s="1"/>
  <c r="EA303" i="28"/>
  <c r="FW303" i="28" s="1"/>
  <c r="DO303" i="28"/>
  <c r="FK303" i="28" s="1"/>
  <c r="DC303" i="28"/>
  <c r="EY303" i="28" s="1"/>
  <c r="CQ303" i="28"/>
  <c r="BY301" i="28"/>
  <c r="CK301" i="28" s="1"/>
  <c r="DX336" i="28"/>
  <c r="FT336" i="28" s="1"/>
  <c r="CZ336" i="28"/>
  <c r="EV336" i="28" s="1"/>
  <c r="DO326" i="28"/>
  <c r="FK326" i="28" s="1"/>
  <c r="EP325" i="28"/>
  <c r="DZ325" i="28"/>
  <c r="FV325" i="28" s="1"/>
  <c r="DN325" i="28"/>
  <c r="FJ325" i="28" s="1"/>
  <c r="BW324" i="28"/>
  <c r="CI324" i="28" s="1"/>
  <c r="BV322" i="28"/>
  <c r="ER321" i="28"/>
  <c r="CJ321" i="28"/>
  <c r="BS317" i="28"/>
  <c r="CK316" i="28"/>
  <c r="ES316" i="28"/>
  <c r="BS310" i="28"/>
  <c r="CE310" i="28" s="1"/>
  <c r="CH307" i="28"/>
  <c r="EP307" i="28"/>
  <c r="EQ304" i="28"/>
  <c r="CI304" i="28"/>
  <c r="CE298" i="28"/>
  <c r="CC298" i="28"/>
  <c r="EK298" i="28"/>
  <c r="DQ292" i="28"/>
  <c r="FM292" i="28" s="1"/>
  <c r="EC292" i="28"/>
  <c r="FY292" i="28" s="1"/>
  <c r="CS292" i="28"/>
  <c r="DE292" i="28"/>
  <c r="FA292" i="28" s="1"/>
  <c r="DB289" i="28"/>
  <c r="EX289" i="28" s="1"/>
  <c r="CP289" i="28"/>
  <c r="DZ289" i="28"/>
  <c r="FV289" i="28" s="1"/>
  <c r="DN289" i="28"/>
  <c r="FJ289" i="28" s="1"/>
  <c r="ES334" i="28"/>
  <c r="EK329" i="28"/>
  <c r="BO327" i="28"/>
  <c r="CA327" i="28" s="1"/>
  <c r="EI327" i="28"/>
  <c r="EJ319" i="28"/>
  <c r="CF306" i="28"/>
  <c r="EN306" i="28"/>
  <c r="CD304" i="28"/>
  <c r="EL304" i="28"/>
  <c r="EQ299" i="28"/>
  <c r="CI299" i="28"/>
  <c r="CM298" i="28"/>
  <c r="CY298" i="28"/>
  <c r="EU298" i="28" s="1"/>
  <c r="BX295" i="28"/>
  <c r="CJ295" i="28" s="1"/>
  <c r="ER295" i="28"/>
  <c r="CJ315" i="28"/>
  <c r="ER315" i="28"/>
  <c r="DV313" i="28"/>
  <c r="FR313" i="28" s="1"/>
  <c r="CX313" i="28"/>
  <c r="ET313" i="28" s="1"/>
  <c r="EI311" i="28"/>
  <c r="BO311" i="28"/>
  <c r="CA311" i="28" s="1"/>
  <c r="BP310" i="28"/>
  <c r="CB310" i="28" s="1"/>
  <c r="CW303" i="28"/>
  <c r="DI303" i="28"/>
  <c r="FE303" i="28" s="1"/>
  <c r="DU303" i="28"/>
  <c r="FQ303" i="28" s="1"/>
  <c r="CI298" i="28"/>
  <c r="EQ298" i="28"/>
  <c r="BU297" i="28"/>
  <c r="CG297" i="28" s="1"/>
  <c r="EO297" i="28"/>
  <c r="BV295" i="28"/>
  <c r="CN290" i="28"/>
  <c r="DL290" i="28"/>
  <c r="FH290" i="28" s="1"/>
  <c r="DX290" i="28"/>
  <c r="FT290" i="28" s="1"/>
  <c r="CZ290" i="28"/>
  <c r="EV290" i="28" s="1"/>
  <c r="BZ330" i="28"/>
  <c r="EH330" i="28"/>
  <c r="ED325" i="28"/>
  <c r="FZ325" i="28" s="1"/>
  <c r="DY323" i="28"/>
  <c r="FU323" i="28" s="1"/>
  <c r="CO323" i="28"/>
  <c r="EO322" i="28"/>
  <c r="BY321" i="28"/>
  <c r="CK321" i="28" s="1"/>
  <c r="EO319" i="28"/>
  <c r="CK317" i="28"/>
  <c r="ES317" i="28"/>
  <c r="BO314" i="28"/>
  <c r="CC313" i="28"/>
  <c r="EK313" i="28"/>
  <c r="ES303" i="28"/>
  <c r="DR300" i="28"/>
  <c r="FN300" i="28" s="1"/>
  <c r="CT300" i="28"/>
  <c r="DF300" i="28"/>
  <c r="FB300" i="28" s="1"/>
  <c r="EL298" i="28"/>
  <c r="CD298" i="28"/>
  <c r="DK287" i="28"/>
  <c r="FG287" i="28" s="1"/>
  <c r="DW287" i="28"/>
  <c r="FS287" i="28" s="1"/>
  <c r="CY287" i="28"/>
  <c r="EU287" i="28" s="1"/>
  <c r="CM287" i="28"/>
  <c r="ER280" i="28"/>
  <c r="CJ280" i="28"/>
  <c r="BX328" i="28"/>
  <c r="BN322" i="28"/>
  <c r="BZ322" i="28" s="1"/>
  <c r="EQ321" i="28"/>
  <c r="BX320" i="28"/>
  <c r="CJ320" i="28" s="1"/>
  <c r="EQ318" i="28"/>
  <c r="EI316" i="28"/>
  <c r="EK308" i="28"/>
  <c r="CC308" i="28"/>
  <c r="DJ302" i="28"/>
  <c r="FF302" i="28" s="1"/>
  <c r="CL302" i="28"/>
  <c r="CX302" i="28"/>
  <c r="ET302" i="28" s="1"/>
  <c r="DV302" i="28"/>
  <c r="FR302" i="28" s="1"/>
  <c r="EN297" i="28"/>
  <c r="BV321" i="28"/>
  <c r="CH321" i="28" s="1"/>
  <c r="CS305" i="28"/>
  <c r="DE305" i="28"/>
  <c r="FA305" i="28" s="1"/>
  <c r="DQ305" i="28"/>
  <c r="FM305" i="28" s="1"/>
  <c r="EK303" i="28"/>
  <c r="DY294" i="28"/>
  <c r="FU294" i="28" s="1"/>
  <c r="DL275" i="28"/>
  <c r="FH275" i="28" s="1"/>
  <c r="DX275" i="28"/>
  <c r="FT275" i="28" s="1"/>
  <c r="CN275" i="28"/>
  <c r="CZ275" i="28"/>
  <c r="EV275" i="28" s="1"/>
  <c r="EN321" i="28"/>
  <c r="EO316" i="28"/>
  <c r="CG316" i="28"/>
  <c r="EP315" i="28"/>
  <c r="CF310" i="28"/>
  <c r="EN310" i="28"/>
  <c r="CW307" i="28"/>
  <c r="DI307" i="28"/>
  <c r="FE307" i="28" s="1"/>
  <c r="EG307" i="28"/>
  <c r="GC307" i="28" s="1"/>
  <c r="CK305" i="28"/>
  <c r="ES305" i="28"/>
  <c r="DB287" i="28"/>
  <c r="EX287" i="28" s="1"/>
  <c r="DN287" i="28"/>
  <c r="FJ287" i="28" s="1"/>
  <c r="CP287" i="28"/>
  <c r="DZ287" i="28"/>
  <c r="FV287" i="28" s="1"/>
  <c r="EC322" i="28"/>
  <c r="FY322" i="28" s="1"/>
  <c r="DQ322" i="28"/>
  <c r="FM322" i="28" s="1"/>
  <c r="DM317" i="28"/>
  <c r="FI317" i="28" s="1"/>
  <c r="CO317" i="28"/>
  <c r="DH305" i="28"/>
  <c r="FD305" i="28" s="1"/>
  <c r="EF305" i="28"/>
  <c r="GB305" i="28" s="1"/>
  <c r="DT305" i="28"/>
  <c r="FP305" i="28" s="1"/>
  <c r="CV305" i="28"/>
  <c r="BV303" i="28"/>
  <c r="CH303" i="28" s="1"/>
  <c r="BV302" i="28"/>
  <c r="CH302" i="28" s="1"/>
  <c r="CJ301" i="28"/>
  <c r="ER301" i="28"/>
  <c r="CK293" i="28"/>
  <c r="ES293" i="28"/>
  <c r="ES346" i="28"/>
  <c r="EP337" i="28"/>
  <c r="BY333" i="28"/>
  <c r="BS328" i="28"/>
  <c r="EM326" i="28"/>
  <c r="DR325" i="28"/>
  <c r="FN325" i="28" s="1"/>
  <c r="DK320" i="28"/>
  <c r="FG320" i="28" s="1"/>
  <c r="CY320" i="28"/>
  <c r="EU320" i="28" s="1"/>
  <c r="CM320" i="28"/>
  <c r="DM318" i="28"/>
  <c r="FI318" i="28" s="1"/>
  <c r="CO318" i="28"/>
  <c r="DR313" i="28"/>
  <c r="FN313" i="28" s="1"/>
  <c r="EJ312" i="28"/>
  <c r="CB312" i="28"/>
  <c r="DE309" i="28"/>
  <c r="FA309" i="28" s="1"/>
  <c r="DQ309" i="28"/>
  <c r="FM309" i="28" s="1"/>
  <c r="EC309" i="28"/>
  <c r="FY309" i="28" s="1"/>
  <c r="EI309" i="28"/>
  <c r="CA309" i="28"/>
  <c r="ES307" i="28"/>
  <c r="BN304" i="28"/>
  <c r="BZ304" i="28" s="1"/>
  <c r="EG303" i="28"/>
  <c r="GC303" i="28" s="1"/>
  <c r="CI301" i="28"/>
  <c r="EQ301" i="28"/>
  <c r="DH296" i="28"/>
  <c r="FD296" i="28" s="1"/>
  <c r="DT296" i="28"/>
  <c r="FP296" i="28" s="1"/>
  <c r="EF296" i="28"/>
  <c r="GB296" i="28" s="1"/>
  <c r="CV296" i="28"/>
  <c r="CH291" i="28"/>
  <c r="EP291" i="28"/>
  <c r="DO284" i="28"/>
  <c r="FK284" i="28" s="1"/>
  <c r="CQ284" i="28"/>
  <c r="DC284" i="28"/>
  <c r="EY284" i="28" s="1"/>
  <c r="EA284" i="28"/>
  <c r="FW284" i="28" s="1"/>
  <c r="BR330" i="28"/>
  <c r="CD330" i="28" s="1"/>
  <c r="EL330" i="28"/>
  <c r="CQ326" i="28"/>
  <c r="EK321" i="28"/>
  <c r="BW317" i="28"/>
  <c r="CI317" i="28" s="1"/>
  <c r="CQ313" i="28"/>
  <c r="DC313" i="28"/>
  <c r="EY313" i="28" s="1"/>
  <c r="DX309" i="28"/>
  <c r="FT309" i="28" s="1"/>
  <c r="DL309" i="28"/>
  <c r="FH309" i="28" s="1"/>
  <c r="CN309" i="28"/>
  <c r="CZ309" i="28"/>
  <c r="EV309" i="28" s="1"/>
  <c r="EC308" i="28"/>
  <c r="FY308" i="28" s="1"/>
  <c r="DQ308" i="28"/>
  <c r="FM308" i="28" s="1"/>
  <c r="BV305" i="28"/>
  <c r="CH305" i="28" s="1"/>
  <c r="BN292" i="28"/>
  <c r="BZ292" i="28" s="1"/>
  <c r="EQ277" i="28"/>
  <c r="BW277" i="28"/>
  <c r="CI277" i="28" s="1"/>
  <c r="EI324" i="28"/>
  <c r="DH312" i="28"/>
  <c r="FD312" i="28" s="1"/>
  <c r="EF312" i="28"/>
  <c r="GB312" i="28" s="1"/>
  <c r="CV312" i="28"/>
  <c r="DT312" i="28"/>
  <c r="FP312" i="28" s="1"/>
  <c r="BU306" i="28"/>
  <c r="CG306" i="28" s="1"/>
  <c r="EO306" i="28"/>
  <c r="EB297" i="28"/>
  <c r="FX297" i="28" s="1"/>
  <c r="CR297" i="28"/>
  <c r="DD297" i="28"/>
  <c r="EZ297" i="28" s="1"/>
  <c r="DP297" i="28"/>
  <c r="FL297" i="28" s="1"/>
  <c r="EN354" i="28"/>
  <c r="EJ339" i="28"/>
  <c r="EQ338" i="28"/>
  <c r="CM336" i="28"/>
  <c r="DK336" i="28"/>
  <c r="FG336" i="28" s="1"/>
  <c r="CY336" i="28"/>
  <c r="EU336" i="28" s="1"/>
  <c r="ER333" i="28"/>
  <c r="CA325" i="28"/>
  <c r="EI325" i="28"/>
  <c r="DT322" i="28"/>
  <c r="FP322" i="28" s="1"/>
  <c r="DH322" i="28"/>
  <c r="FD322" i="28" s="1"/>
  <c r="EO320" i="28"/>
  <c r="BU320" i="28"/>
  <c r="CG320" i="28" s="1"/>
  <c r="BN319" i="28"/>
  <c r="BZ319" i="28" s="1"/>
  <c r="BN315" i="28"/>
  <c r="DJ313" i="28"/>
  <c r="FF313" i="28" s="1"/>
  <c r="EN311" i="28"/>
  <c r="CF311" i="28"/>
  <c r="BY309" i="28"/>
  <c r="CK309" i="28" s="1"/>
  <c r="BS307" i="28"/>
  <c r="CE307" i="28" s="1"/>
  <c r="BY300" i="28"/>
  <c r="CK300" i="28" s="1"/>
  <c r="DW298" i="28"/>
  <c r="FS298" i="28" s="1"/>
  <c r="DQ286" i="28"/>
  <c r="FM286" i="28" s="1"/>
  <c r="CS286" i="28"/>
  <c r="EC286" i="28"/>
  <c r="FY286" i="28" s="1"/>
  <c r="DE286" i="28"/>
  <c r="FA286" i="28" s="1"/>
  <c r="BY313" i="28"/>
  <c r="CK313" i="28" s="1"/>
  <c r="BV311" i="28"/>
  <c r="BQ307" i="28"/>
  <c r="BQ305" i="28"/>
  <c r="CC305" i="28" s="1"/>
  <c r="EC296" i="28"/>
  <c r="FY296" i="28" s="1"/>
  <c r="DE296" i="28"/>
  <c r="FA296" i="28" s="1"/>
  <c r="EL290" i="28"/>
  <c r="EQ285" i="28"/>
  <c r="BT283" i="28"/>
  <c r="CF283" i="28" s="1"/>
  <c r="DL281" i="28"/>
  <c r="FH281" i="28" s="1"/>
  <c r="CN281" i="28"/>
  <c r="CZ281" i="28"/>
  <c r="EV281" i="28" s="1"/>
  <c r="DX281" i="28"/>
  <c r="FT281" i="28" s="1"/>
  <c r="BR300" i="28"/>
  <c r="CD300" i="28" s="1"/>
  <c r="CT294" i="28"/>
  <c r="DF294" i="28"/>
  <c r="FB294" i="28" s="1"/>
  <c r="DR294" i="28"/>
  <c r="FN294" i="28" s="1"/>
  <c r="DZ290" i="28"/>
  <c r="FV290" i="28" s="1"/>
  <c r="CP290" i="28"/>
  <c r="DN290" i="28"/>
  <c r="FJ290" i="28" s="1"/>
  <c r="CS284" i="28"/>
  <c r="DQ284" i="28"/>
  <c r="FM284" i="28" s="1"/>
  <c r="DE284" i="28"/>
  <c r="FA284" i="28" s="1"/>
  <c r="EC284" i="28"/>
  <c r="FY284" i="28" s="1"/>
  <c r="EP279" i="28"/>
  <c r="CH279" i="28"/>
  <c r="CW299" i="28"/>
  <c r="EG299" i="28"/>
  <c r="GC299" i="28" s="1"/>
  <c r="DI299" i="28"/>
  <c r="FE299" i="28" s="1"/>
  <c r="BQ295" i="28"/>
  <c r="CC295" i="28" s="1"/>
  <c r="ER274" i="28"/>
  <c r="CJ274" i="28"/>
  <c r="DY246" i="28"/>
  <c r="FU246" i="28" s="1"/>
  <c r="DM246" i="28"/>
  <c r="FI246" i="28" s="1"/>
  <c r="CO246" i="28"/>
  <c r="DA246" i="28"/>
  <c r="EW246" i="28" s="1"/>
  <c r="BS311" i="28"/>
  <c r="CE311" i="28" s="1"/>
  <c r="CV299" i="28"/>
  <c r="DH299" i="28"/>
  <c r="FD299" i="28" s="1"/>
  <c r="DT299" i="28"/>
  <c r="FP299" i="28" s="1"/>
  <c r="EF299" i="28"/>
  <c r="GB299" i="28" s="1"/>
  <c r="BR296" i="28"/>
  <c r="CD296" i="28" s="1"/>
  <c r="EL296" i="28"/>
  <c r="BP295" i="28"/>
  <c r="CB295" i="28" s="1"/>
  <c r="EJ290" i="28"/>
  <c r="DA289" i="28"/>
  <c r="EW289" i="28" s="1"/>
  <c r="DM289" i="28"/>
  <c r="FI289" i="28" s="1"/>
  <c r="ED282" i="28"/>
  <c r="FZ282" i="28" s="1"/>
  <c r="CT282" i="28"/>
  <c r="DF282" i="28"/>
  <c r="FB282" i="28" s="1"/>
  <c r="DR282" i="28"/>
  <c r="FN282" i="28" s="1"/>
  <c r="DE269" i="28"/>
  <c r="FA269" i="28" s="1"/>
  <c r="CS269" i="28"/>
  <c r="EC269" i="28"/>
  <c r="FY269" i="28" s="1"/>
  <c r="DQ269" i="28"/>
  <c r="FM269" i="28" s="1"/>
  <c r="DU318" i="28"/>
  <c r="FQ318" i="28" s="1"/>
  <c r="CW318" i="28"/>
  <c r="ER307" i="28"/>
  <c r="BP302" i="28"/>
  <c r="CB302" i="28" s="1"/>
  <c r="BO295" i="28"/>
  <c r="CA295" i="28" s="1"/>
  <c r="EI295" i="28"/>
  <c r="EA282" i="28"/>
  <c r="FW282" i="28" s="1"/>
  <c r="CQ282" i="28"/>
  <c r="DC282" i="28"/>
  <c r="EY282" i="28" s="1"/>
  <c r="DO282" i="28"/>
  <c r="FK282" i="28" s="1"/>
  <c r="DS281" i="28"/>
  <c r="FO281" i="28" s="1"/>
  <c r="CU281" i="28"/>
  <c r="DG281" i="28"/>
  <c r="FC281" i="28" s="1"/>
  <c r="BO275" i="28"/>
  <c r="CA275" i="28" s="1"/>
  <c r="BS342" i="28"/>
  <c r="BR323" i="28"/>
  <c r="BP320" i="28"/>
  <c r="CB320" i="28" s="1"/>
  <c r="CF316" i="28"/>
  <c r="EN316" i="28"/>
  <c r="EQ315" i="28"/>
  <c r="ER313" i="28"/>
  <c r="BT313" i="28"/>
  <c r="CF313" i="28" s="1"/>
  <c r="BQ310" i="28"/>
  <c r="CC310" i="28" s="1"/>
  <c r="BO302" i="28"/>
  <c r="CA302" i="28" s="1"/>
  <c r="EI302" i="28"/>
  <c r="BN300" i="28"/>
  <c r="BZ300" i="28" s="1"/>
  <c r="DJ299" i="28"/>
  <c r="FF299" i="28" s="1"/>
  <c r="CX299" i="28"/>
  <c r="ET299" i="28" s="1"/>
  <c r="ED294" i="28"/>
  <c r="FZ294" i="28" s="1"/>
  <c r="BV293" i="28"/>
  <c r="CH293" i="28" s="1"/>
  <c r="DJ280" i="28"/>
  <c r="FF280" i="28" s="1"/>
  <c r="DV280" i="28"/>
  <c r="FR280" i="28" s="1"/>
  <c r="CL280" i="28"/>
  <c r="CX280" i="28"/>
  <c r="ET280" i="28" s="1"/>
  <c r="DP258" i="28"/>
  <c r="FL258" i="28" s="1"/>
  <c r="EB258" i="28"/>
  <c r="FX258" i="28" s="1"/>
  <c r="DD258" i="28"/>
  <c r="EZ258" i="28" s="1"/>
  <c r="CR258" i="28"/>
  <c r="BT329" i="28"/>
  <c r="BP321" i="28"/>
  <c r="EL299" i="28"/>
  <c r="BO296" i="28"/>
  <c r="CA296" i="28" s="1"/>
  <c r="EI296" i="28"/>
  <c r="BN289" i="28"/>
  <c r="BZ289" i="28" s="1"/>
  <c r="CM269" i="28"/>
  <c r="DW269" i="28"/>
  <c r="FS269" i="28" s="1"/>
  <c r="DK269" i="28"/>
  <c r="FG269" i="28" s="1"/>
  <c r="CY269" i="28"/>
  <c r="EU269" i="28" s="1"/>
  <c r="BN311" i="28"/>
  <c r="BZ311" i="28" s="1"/>
  <c r="BW310" i="28"/>
  <c r="CI310" i="28" s="1"/>
  <c r="DK304" i="28"/>
  <c r="FG304" i="28" s="1"/>
  <c r="CM304" i="28"/>
  <c r="CY304" i="28"/>
  <c r="EU304" i="28" s="1"/>
  <c r="DH298" i="28"/>
  <c r="FD298" i="28" s="1"/>
  <c r="DT298" i="28"/>
  <c r="FP298" i="28" s="1"/>
  <c r="CV298" i="28"/>
  <c r="BT294" i="28"/>
  <c r="CF294" i="28" s="1"/>
  <c r="EL292" i="28"/>
  <c r="BR292" i="28"/>
  <c r="CD292" i="28" s="1"/>
  <c r="BV338" i="28"/>
  <c r="BO329" i="28"/>
  <c r="BP315" i="28"/>
  <c r="EK306" i="28"/>
  <c r="EE302" i="28"/>
  <c r="GA302" i="28" s="1"/>
  <c r="CU302" i="28"/>
  <c r="DG302" i="28"/>
  <c r="FC302" i="28" s="1"/>
  <c r="DS302" i="28"/>
  <c r="FO302" i="28" s="1"/>
  <c r="CS296" i="28"/>
  <c r="CO289" i="28"/>
  <c r="DI287" i="28"/>
  <c r="FE287" i="28" s="1"/>
  <c r="DU287" i="28"/>
  <c r="FQ287" i="28" s="1"/>
  <c r="EG287" i="28"/>
  <c r="GC287" i="28" s="1"/>
  <c r="CW287" i="28"/>
  <c r="BR310" i="28"/>
  <c r="CD310" i="28" s="1"/>
  <c r="BX304" i="28"/>
  <c r="CJ304" i="28" s="1"/>
  <c r="DZ303" i="28"/>
  <c r="FV303" i="28" s="1"/>
  <c r="DN303" i="28"/>
  <c r="FJ303" i="28" s="1"/>
  <c r="DB303" i="28"/>
  <c r="EX303" i="28" s="1"/>
  <c r="CP303" i="28"/>
  <c r="DU299" i="28"/>
  <c r="FQ299" i="28" s="1"/>
  <c r="EP298" i="28"/>
  <c r="CH298" i="28"/>
  <c r="CF296" i="28"/>
  <c r="EN296" i="28"/>
  <c r="DV293" i="28"/>
  <c r="FR293" i="28" s="1"/>
  <c r="CL293" i="28"/>
  <c r="CX293" i="28"/>
  <c r="ET293" i="28" s="1"/>
  <c r="CT287" i="28"/>
  <c r="DF287" i="28"/>
  <c r="FB287" i="28" s="1"/>
  <c r="ED287" i="28"/>
  <c r="FZ287" i="28" s="1"/>
  <c r="DW304" i="28"/>
  <c r="FS304" i="28" s="1"/>
  <c r="EB302" i="28"/>
  <c r="FX302" i="28" s="1"/>
  <c r="CR302" i="28"/>
  <c r="DP302" i="28"/>
  <c r="FL302" i="28" s="1"/>
  <c r="DE298" i="28"/>
  <c r="FA298" i="28" s="1"/>
  <c r="DQ298" i="28"/>
  <c r="FM298" i="28" s="1"/>
  <c r="EI286" i="28"/>
  <c r="BO286" i="28"/>
  <c r="CA286" i="28" s="1"/>
  <c r="EE281" i="28"/>
  <c r="GA281" i="28" s="1"/>
  <c r="CV265" i="28"/>
  <c r="EF265" i="28"/>
  <c r="GB265" i="28" s="1"/>
  <c r="DH265" i="28"/>
  <c r="FD265" i="28" s="1"/>
  <c r="DT265" i="28"/>
  <c r="FP265" i="28" s="1"/>
  <c r="DZ311" i="28"/>
  <c r="FV311" i="28" s="1"/>
  <c r="DB311" i="28"/>
  <c r="EX311" i="28" s="1"/>
  <c r="BO310" i="28"/>
  <c r="BX308" i="28"/>
  <c r="CJ308" i="28" s="1"/>
  <c r="CB306" i="28"/>
  <c r="EJ306" i="28"/>
  <c r="BU304" i="28"/>
  <c r="EL301" i="28"/>
  <c r="CW297" i="28"/>
  <c r="DI297" i="28"/>
  <c r="FE297" i="28" s="1"/>
  <c r="DS290" i="28"/>
  <c r="FO290" i="28" s="1"/>
  <c r="EE290" i="28"/>
  <c r="GA290" i="28" s="1"/>
  <c r="CU290" i="28"/>
  <c r="CO288" i="28"/>
  <c r="DA288" i="28"/>
  <c r="EW288" i="28" s="1"/>
  <c r="DM288" i="28"/>
  <c r="FI288" i="28" s="1"/>
  <c r="DY288" i="28"/>
  <c r="FU288" i="28" s="1"/>
  <c r="CP285" i="28"/>
  <c r="DB285" i="28"/>
  <c r="EX285" i="28" s="1"/>
  <c r="DN285" i="28"/>
  <c r="FJ285" i="28" s="1"/>
  <c r="EC313" i="28"/>
  <c r="FY313" i="28" s="1"/>
  <c r="DE313" i="28"/>
  <c r="FA313" i="28" s="1"/>
  <c r="CS313" i="28"/>
  <c r="BN310" i="28"/>
  <c r="BZ310" i="28" s="1"/>
  <c r="BW308" i="28"/>
  <c r="CI308" i="28" s="1"/>
  <c r="BQ301" i="28"/>
  <c r="BY298" i="28"/>
  <c r="CK298" i="28" s="1"/>
  <c r="DK291" i="28"/>
  <c r="FG291" i="28" s="1"/>
  <c r="CY291" i="28"/>
  <c r="EU291" i="28" s="1"/>
  <c r="CM291" i="28"/>
  <c r="DC290" i="28"/>
  <c r="EY290" i="28" s="1"/>
  <c r="CQ290" i="28"/>
  <c r="DO290" i="28"/>
  <c r="FK290" i="28" s="1"/>
  <c r="DL288" i="28"/>
  <c r="FH288" i="28" s="1"/>
  <c r="CZ288" i="28"/>
  <c r="EV288" i="28" s="1"/>
  <c r="CN288" i="28"/>
  <c r="DX288" i="28"/>
  <c r="FT288" i="28" s="1"/>
  <c r="CG277" i="28"/>
  <c r="EO277" i="28"/>
  <c r="BX319" i="28"/>
  <c r="CJ319" i="28" s="1"/>
  <c r="ER319" i="28"/>
  <c r="EQ316" i="28"/>
  <c r="BV314" i="28"/>
  <c r="ED308" i="28"/>
  <c r="FZ308" i="28" s="1"/>
  <c r="CT308" i="28"/>
  <c r="EF298" i="28"/>
  <c r="GB298" i="28" s="1"/>
  <c r="DS297" i="28"/>
  <c r="FO297" i="28" s="1"/>
  <c r="CU297" i="28"/>
  <c r="EE297" i="28"/>
  <c r="GA297" i="28" s="1"/>
  <c r="DG297" i="28"/>
  <c r="FC297" i="28" s="1"/>
  <c r="EH297" i="28"/>
  <c r="BZ297" i="28"/>
  <c r="DV291" i="28"/>
  <c r="FR291" i="28" s="1"/>
  <c r="CX291" i="28"/>
  <c r="ET291" i="28" s="1"/>
  <c r="DJ291" i="28"/>
  <c r="FF291" i="28" s="1"/>
  <c r="CL291" i="28"/>
  <c r="DY290" i="28"/>
  <c r="FU290" i="28" s="1"/>
  <c r="CO290" i="28"/>
  <c r="DA290" i="28"/>
  <c r="EW290" i="28" s="1"/>
  <c r="DM290" i="28"/>
  <c r="FI290" i="28" s="1"/>
  <c r="CM288" i="28"/>
  <c r="CY288" i="28"/>
  <c r="EU288" i="28" s="1"/>
  <c r="DK288" i="28"/>
  <c r="FG288" i="28" s="1"/>
  <c r="DW288" i="28"/>
  <c r="FS288" i="28" s="1"/>
  <c r="EK258" i="28"/>
  <c r="BQ258" i="28"/>
  <c r="CC258" i="28" s="1"/>
  <c r="EF317" i="28"/>
  <c r="GB317" i="28" s="1"/>
  <c r="DH317" i="28"/>
  <c r="FD317" i="28" s="1"/>
  <c r="CO315" i="28"/>
  <c r="DY315" i="28"/>
  <c r="FU315" i="28" s="1"/>
  <c r="CS314" i="28"/>
  <c r="EC314" i="28"/>
  <c r="FY314" i="28" s="1"/>
  <c r="DE314" i="28"/>
  <c r="FA314" i="28" s="1"/>
  <c r="BS312" i="28"/>
  <c r="CE312" i="28" s="1"/>
  <c r="DF308" i="28"/>
  <c r="FB308" i="28" s="1"/>
  <c r="DO306" i="28"/>
  <c r="FK306" i="28" s="1"/>
  <c r="EA306" i="28"/>
  <c r="FW306" i="28" s="1"/>
  <c r="BQ300" i="28"/>
  <c r="CC300" i="28" s="1"/>
  <c r="DB299" i="28"/>
  <c r="EX299" i="28" s="1"/>
  <c r="CZ296" i="28"/>
  <c r="EV296" i="28" s="1"/>
  <c r="DL296" i="28"/>
  <c r="FH296" i="28" s="1"/>
  <c r="DX296" i="28"/>
  <c r="FT296" i="28" s="1"/>
  <c r="CN296" i="28"/>
  <c r="EN293" i="28"/>
  <c r="CF293" i="28"/>
  <c r="EE291" i="28"/>
  <c r="GA291" i="28" s="1"/>
  <c r="CU291" i="28"/>
  <c r="DG291" i="28"/>
  <c r="FC291" i="28" s="1"/>
  <c r="BQ312" i="28"/>
  <c r="CC312" i="28" s="1"/>
  <c r="BS308" i="28"/>
  <c r="EF307" i="28"/>
  <c r="GB307" i="28" s="1"/>
  <c r="DT307" i="28"/>
  <c r="FP307" i="28" s="1"/>
  <c r="BQ302" i="28"/>
  <c r="DK300" i="28"/>
  <c r="FG300" i="28" s="1"/>
  <c r="DW300" i="28"/>
  <c r="FS300" i="28" s="1"/>
  <c r="CY300" i="28"/>
  <c r="EU300" i="28" s="1"/>
  <c r="BZ295" i="28"/>
  <c r="EH295" i="28"/>
  <c r="EK292" i="28"/>
  <c r="CC292" i="28"/>
  <c r="EP282" i="28"/>
  <c r="ES320" i="28"/>
  <c r="BQ316" i="28"/>
  <c r="CC316" i="28" s="1"/>
  <c r="DM315" i="28"/>
  <c r="FI315" i="28" s="1"/>
  <c r="EJ308" i="28"/>
  <c r="DH307" i="28"/>
  <c r="FD307" i="28" s="1"/>
  <c r="EF306" i="28"/>
  <c r="GB306" i="28" s="1"/>
  <c r="DH306" i="28"/>
  <c r="FD306" i="28" s="1"/>
  <c r="DT306" i="28"/>
  <c r="FP306" i="28" s="1"/>
  <c r="CY303" i="28"/>
  <c r="EU303" i="28" s="1"/>
  <c r="CM303" i="28"/>
  <c r="DK303" i="28"/>
  <c r="FG303" i="28" s="1"/>
  <c r="CL299" i="28"/>
  <c r="ES292" i="28"/>
  <c r="CK292" i="28"/>
  <c r="ER289" i="28"/>
  <c r="BX289" i="28"/>
  <c r="CJ289" i="28" s="1"/>
  <c r="CH281" i="28"/>
  <c r="EP281" i="28"/>
  <c r="EQ275" i="28"/>
  <c r="BW275" i="28"/>
  <c r="CI275" i="28" s="1"/>
  <c r="BV304" i="28"/>
  <c r="DQ302" i="28"/>
  <c r="FM302" i="28" s="1"/>
  <c r="DE302" i="28"/>
  <c r="FA302" i="28" s="1"/>
  <c r="EO299" i="28"/>
  <c r="BU299" i="28"/>
  <c r="CG299" i="28" s="1"/>
  <c r="BY295" i="28"/>
  <c r="CK295" i="28" s="1"/>
  <c r="CY293" i="28"/>
  <c r="EU293" i="28" s="1"/>
  <c r="DK293" i="28"/>
  <c r="FG293" i="28" s="1"/>
  <c r="DW290" i="28"/>
  <c r="FS290" i="28" s="1"/>
  <c r="CM290" i="28"/>
  <c r="EN288" i="28"/>
  <c r="CF288" i="28"/>
  <c r="EH287" i="28"/>
  <c r="EE284" i="28"/>
  <c r="GA284" i="28" s="1"/>
  <c r="CU284" i="28"/>
  <c r="DG284" i="28"/>
  <c r="FC284" i="28" s="1"/>
  <c r="DS284" i="28"/>
  <c r="FO284" i="28" s="1"/>
  <c r="BV280" i="28"/>
  <c r="CH280" i="28" s="1"/>
  <c r="BT304" i="28"/>
  <c r="CF304" i="28" s="1"/>
  <c r="EC303" i="28"/>
  <c r="FY303" i="28" s="1"/>
  <c r="EF300" i="28"/>
  <c r="GB300" i="28" s="1"/>
  <c r="DH300" i="28"/>
  <c r="FD300" i="28" s="1"/>
  <c r="BN296" i="28"/>
  <c r="BZ296" i="28" s="1"/>
  <c r="CE292" i="28"/>
  <c r="EM292" i="28"/>
  <c r="CW290" i="28"/>
  <c r="DI290" i="28"/>
  <c r="FE290" i="28" s="1"/>
  <c r="EN289" i="28"/>
  <c r="DJ287" i="28"/>
  <c r="FF287" i="28" s="1"/>
  <c r="CL287" i="28"/>
  <c r="CX287" i="28"/>
  <c r="ET287" i="28" s="1"/>
  <c r="DV287" i="28"/>
  <c r="FR287" i="28" s="1"/>
  <c r="DZ284" i="28"/>
  <c r="FV284" i="28" s="1"/>
  <c r="CP284" i="28"/>
  <c r="DB284" i="28"/>
  <c r="EX284" i="28" s="1"/>
  <c r="CH275" i="28"/>
  <c r="EP275" i="28"/>
  <c r="DG268" i="28"/>
  <c r="FC268" i="28" s="1"/>
  <c r="CU268" i="28"/>
  <c r="DS268" i="28"/>
  <c r="FO268" i="28" s="1"/>
  <c r="EE268" i="28"/>
  <c r="GA268" i="28" s="1"/>
  <c r="CB283" i="28"/>
  <c r="EJ283" i="28"/>
  <c r="CU247" i="28"/>
  <c r="EE247" i="28"/>
  <c r="GA247" i="28" s="1"/>
  <c r="DG247" i="28"/>
  <c r="FC247" i="28" s="1"/>
  <c r="DS247" i="28"/>
  <c r="FO247" i="28" s="1"/>
  <c r="EJ242" i="28"/>
  <c r="CB242" i="28"/>
  <c r="CV300" i="28"/>
  <c r="EP300" i="28"/>
  <c r="BY294" i="28"/>
  <c r="CK294" i="28" s="1"/>
  <c r="CD291" i="28"/>
  <c r="EL291" i="28"/>
  <c r="EQ290" i="28"/>
  <c r="BU281" i="28"/>
  <c r="CG281" i="28" s="1"/>
  <c r="DS276" i="28"/>
  <c r="FO276" i="28" s="1"/>
  <c r="DG276" i="28"/>
  <c r="FC276" i="28" s="1"/>
  <c r="EE276" i="28"/>
  <c r="GA276" i="28" s="1"/>
  <c r="CU276" i="28"/>
  <c r="CR272" i="28"/>
  <c r="EB272" i="28"/>
  <c r="FX272" i="28" s="1"/>
  <c r="DD272" i="28"/>
  <c r="EZ272" i="28" s="1"/>
  <c r="DP272" i="28"/>
  <c r="FL272" i="28" s="1"/>
  <c r="EM260" i="28"/>
  <c r="CE260" i="28"/>
  <c r="EE296" i="28"/>
  <c r="GA296" i="28" s="1"/>
  <c r="CU296" i="28"/>
  <c r="DG296" i="28"/>
  <c r="FC296" i="28" s="1"/>
  <c r="DR290" i="28"/>
  <c r="FN290" i="28" s="1"/>
  <c r="ED290" i="28"/>
  <c r="FZ290" i="28" s="1"/>
  <c r="CT290" i="28"/>
  <c r="DC288" i="28"/>
  <c r="EY288" i="28" s="1"/>
  <c r="EA288" i="28"/>
  <c r="FW288" i="28" s="1"/>
  <c r="ES284" i="28"/>
  <c r="CK284" i="28"/>
  <c r="ER248" i="28"/>
  <c r="BX248" i="28"/>
  <c r="CJ248" i="28" s="1"/>
  <c r="BP304" i="28"/>
  <c r="CB304" i="28" s="1"/>
  <c r="BS295" i="28"/>
  <c r="CE295" i="28" s="1"/>
  <c r="BW294" i="28"/>
  <c r="EP287" i="28"/>
  <c r="CN280" i="28"/>
  <c r="DX280" i="28"/>
  <c r="FT280" i="28" s="1"/>
  <c r="CZ280" i="28"/>
  <c r="EV280" i="28" s="1"/>
  <c r="CK279" i="28"/>
  <c r="ES279" i="28"/>
  <c r="CK278" i="28"/>
  <c r="EE263" i="28"/>
  <c r="GA263" i="28" s="1"/>
  <c r="CU263" i="28"/>
  <c r="DG263" i="28"/>
  <c r="FC263" i="28" s="1"/>
  <c r="DS263" i="28"/>
  <c r="FO263" i="28" s="1"/>
  <c r="BW292" i="28"/>
  <c r="CI292" i="28" s="1"/>
  <c r="BX291" i="28"/>
  <c r="CJ291" i="28" s="1"/>
  <c r="DK289" i="28"/>
  <c r="FG289" i="28" s="1"/>
  <c r="DW289" i="28"/>
  <c r="FS289" i="28" s="1"/>
  <c r="CZ284" i="28"/>
  <c r="EV284" i="28" s="1"/>
  <c r="DL284" i="28"/>
  <c r="FH284" i="28" s="1"/>
  <c r="CN284" i="28"/>
  <c r="BW283" i="28"/>
  <c r="CI283" i="28" s="1"/>
  <c r="BR281" i="28"/>
  <c r="CD281" i="28" s="1"/>
  <c r="DY276" i="28"/>
  <c r="FU276" i="28" s="1"/>
  <c r="CO276" i="28"/>
  <c r="DM276" i="28"/>
  <c r="FI276" i="28" s="1"/>
  <c r="DA266" i="28"/>
  <c r="EW266" i="28" s="1"/>
  <c r="DM266" i="28"/>
  <c r="FI266" i="28" s="1"/>
  <c r="CO266" i="28"/>
  <c r="DY266" i="28"/>
  <c r="FU266" i="28" s="1"/>
  <c r="BU315" i="28"/>
  <c r="BY314" i="28"/>
  <c r="BY308" i="28"/>
  <c r="EJ286" i="28"/>
  <c r="BS283" i="28"/>
  <c r="CE283" i="28" s="1"/>
  <c r="DL280" i="28"/>
  <c r="FH280" i="28" s="1"/>
  <c r="DG274" i="28"/>
  <c r="FC274" i="28" s="1"/>
  <c r="CU274" i="28"/>
  <c r="DS274" i="28"/>
  <c r="FO274" i="28" s="1"/>
  <c r="EE274" i="28"/>
  <c r="GA274" i="28" s="1"/>
  <c r="BO246" i="28"/>
  <c r="CA246" i="28" s="1"/>
  <c r="BY302" i="28"/>
  <c r="EJ294" i="28"/>
  <c r="BQ293" i="28"/>
  <c r="CC293" i="28" s="1"/>
  <c r="CY290" i="28"/>
  <c r="EU290" i="28" s="1"/>
  <c r="EE288" i="28"/>
  <c r="GA288" i="28" s="1"/>
  <c r="DS288" i="28"/>
  <c r="FO288" i="28" s="1"/>
  <c r="DN286" i="28"/>
  <c r="FJ286" i="28" s="1"/>
  <c r="CP286" i="28"/>
  <c r="DB286" i="28"/>
  <c r="EX286" i="28" s="1"/>
  <c r="BN282" i="28"/>
  <c r="BZ282" i="28" s="1"/>
  <c r="CM277" i="28"/>
  <c r="CY277" i="28"/>
  <c r="EU277" i="28" s="1"/>
  <c r="DW277" i="28"/>
  <c r="FS277" i="28" s="1"/>
  <c r="DK277" i="28"/>
  <c r="FG277" i="28" s="1"/>
  <c r="CM299" i="28"/>
  <c r="DW299" i="28"/>
  <c r="FS299" i="28" s="1"/>
  <c r="BP292" i="28"/>
  <c r="CB292" i="28" s="1"/>
  <c r="BQ291" i="28"/>
  <c r="CC291" i="28" s="1"/>
  <c r="ED289" i="28"/>
  <c r="FZ289" i="28" s="1"/>
  <c r="DF289" i="28"/>
  <c r="FB289" i="28" s="1"/>
  <c r="DR289" i="28"/>
  <c r="FN289" i="28" s="1"/>
  <c r="BV288" i="28"/>
  <c r="CH288" i="28" s="1"/>
  <c r="DT279" i="28"/>
  <c r="FP279" i="28" s="1"/>
  <c r="CV279" i="28"/>
  <c r="DH279" i="28"/>
  <c r="FD279" i="28" s="1"/>
  <c r="EG274" i="28"/>
  <c r="GC274" i="28" s="1"/>
  <c r="CW274" i="28"/>
  <c r="DU274" i="28"/>
  <c r="FQ274" i="28" s="1"/>
  <c r="DW273" i="28"/>
  <c r="FS273" i="28" s="1"/>
  <c r="CY273" i="28"/>
  <c r="EU273" i="28" s="1"/>
  <c r="DK273" i="28"/>
  <c r="FG273" i="28" s="1"/>
  <c r="CO257" i="28"/>
  <c r="DA257" i="28"/>
  <c r="EW257" i="28" s="1"/>
  <c r="DY257" i="28"/>
  <c r="FU257" i="28" s="1"/>
  <c r="DM257" i="28"/>
  <c r="FI257" i="28" s="1"/>
  <c r="CG317" i="28"/>
  <c r="EO317" i="28"/>
  <c r="BR307" i="28"/>
  <c r="EO302" i="28"/>
  <c r="ER298" i="28"/>
  <c r="BP297" i="28"/>
  <c r="BP291" i="28"/>
  <c r="CB291" i="28" s="1"/>
  <c r="EC289" i="28"/>
  <c r="FY289" i="28" s="1"/>
  <c r="CS289" i="28"/>
  <c r="BU288" i="28"/>
  <c r="DZ286" i="28"/>
  <c r="FV286" i="28" s="1"/>
  <c r="DX286" i="28"/>
  <c r="FT286" i="28" s="1"/>
  <c r="CN286" i="28"/>
  <c r="CZ286" i="28"/>
  <c r="EV286" i="28" s="1"/>
  <c r="DL286" i="28"/>
  <c r="FH286" i="28" s="1"/>
  <c r="DQ279" i="28"/>
  <c r="FM279" i="28" s="1"/>
  <c r="EC279" i="28"/>
  <c r="FY279" i="28" s="1"/>
  <c r="CS279" i="28"/>
  <c r="DE279" i="28"/>
  <c r="FA279" i="28" s="1"/>
  <c r="CL273" i="28"/>
  <c r="DV273" i="28"/>
  <c r="FR273" i="28" s="1"/>
  <c r="DJ273" i="28"/>
  <c r="FF273" i="28" s="1"/>
  <c r="DC270" i="28"/>
  <c r="EY270" i="28" s="1"/>
  <c r="DO270" i="28"/>
  <c r="FK270" i="28" s="1"/>
  <c r="EA270" i="28"/>
  <c r="FW270" i="28" s="1"/>
  <c r="CW267" i="28"/>
  <c r="EG267" i="28"/>
  <c r="GC267" i="28" s="1"/>
  <c r="DI267" i="28"/>
  <c r="FE267" i="28" s="1"/>
  <c r="DU267" i="28"/>
  <c r="FQ267" i="28" s="1"/>
  <c r="EK289" i="28"/>
  <c r="DG287" i="28"/>
  <c r="FC287" i="28" s="1"/>
  <c r="DS287" i="28"/>
  <c r="FO287" i="28" s="1"/>
  <c r="EE287" i="28"/>
  <c r="GA287" i="28" s="1"/>
  <c r="CU287" i="28"/>
  <c r="DP280" i="28"/>
  <c r="FL280" i="28" s="1"/>
  <c r="CR280" i="28"/>
  <c r="DD280" i="28"/>
  <c r="EZ280" i="28" s="1"/>
  <c r="EB280" i="28"/>
  <c r="FX280" i="28" s="1"/>
  <c r="BV274" i="28"/>
  <c r="CH274" i="28" s="1"/>
  <c r="EJ270" i="28"/>
  <c r="CB270" i="28"/>
  <c r="BS250" i="28"/>
  <c r="CE250" i="28" s="1"/>
  <c r="DT300" i="28"/>
  <c r="FP300" i="28" s="1"/>
  <c r="CI295" i="28"/>
  <c r="CM294" i="28"/>
  <c r="CV292" i="28"/>
  <c r="EF292" i="28"/>
  <c r="GB292" i="28" s="1"/>
  <c r="DH292" i="28"/>
  <c r="FD292" i="28" s="1"/>
  <c r="DU291" i="28"/>
  <c r="FQ291" i="28" s="1"/>
  <c r="CW291" i="28"/>
  <c r="EG291" i="28"/>
  <c r="GC291" i="28" s="1"/>
  <c r="ES290" i="28"/>
  <c r="EI289" i="28"/>
  <c r="DV285" i="28"/>
  <c r="FR285" i="28" s="1"/>
  <c r="CQ280" i="28"/>
  <c r="EA280" i="28"/>
  <c r="FW280" i="28" s="1"/>
  <c r="BY270" i="28"/>
  <c r="CX298" i="28"/>
  <c r="ET298" i="28" s="1"/>
  <c r="BY296" i="28"/>
  <c r="CM293" i="28"/>
  <c r="BO285" i="28"/>
  <c r="CA285" i="28" s="1"/>
  <c r="DX284" i="28"/>
  <c r="FT284" i="28" s="1"/>
  <c r="DM280" i="28"/>
  <c r="FI280" i="28" s="1"/>
  <c r="CO280" i="28"/>
  <c r="CR278" i="28"/>
  <c r="EB278" i="28"/>
  <c r="FX278" i="28" s="1"/>
  <c r="DD278" i="28"/>
  <c r="EZ278" i="28" s="1"/>
  <c r="CJ316" i="28"/>
  <c r="ER316" i="28"/>
  <c r="BY312" i="28"/>
  <c r="EO298" i="28"/>
  <c r="EA297" i="28"/>
  <c r="FW297" i="28" s="1"/>
  <c r="EI294" i="28"/>
  <c r="DT293" i="28"/>
  <c r="FP293" i="28" s="1"/>
  <c r="EF293" i="28"/>
  <c r="GB293" i="28" s="1"/>
  <c r="CH292" i="28"/>
  <c r="ES291" i="28"/>
  <c r="EP290" i="28"/>
  <c r="DG288" i="28"/>
  <c r="FC288" i="28" s="1"/>
  <c r="CC287" i="28"/>
  <c r="CF287" i="28"/>
  <c r="EN287" i="28"/>
  <c r="DI281" i="28"/>
  <c r="FE281" i="28" s="1"/>
  <c r="DU281" i="28"/>
  <c r="FQ281" i="28" s="1"/>
  <c r="CW281" i="28"/>
  <c r="CB278" i="28"/>
  <c r="EJ278" i="28"/>
  <c r="CA271" i="28"/>
  <c r="EI271" i="28"/>
  <c r="CM256" i="28"/>
  <c r="DK256" i="28"/>
  <c r="FG256" i="28" s="1"/>
  <c r="CY256" i="28"/>
  <c r="EU256" i="28" s="1"/>
  <c r="DW256" i="28"/>
  <c r="FS256" i="28" s="1"/>
  <c r="CI300" i="28"/>
  <c r="EQ300" i="28"/>
  <c r="BT298" i="28"/>
  <c r="CF298" i="28" s="1"/>
  <c r="CV294" i="28"/>
  <c r="EF294" i="28"/>
  <c r="GB294" i="28" s="1"/>
  <c r="DD289" i="28"/>
  <c r="EZ289" i="28" s="1"/>
  <c r="DP289" i="28"/>
  <c r="FL289" i="28" s="1"/>
  <c r="EI288" i="28"/>
  <c r="EP286" i="28"/>
  <c r="CH286" i="28"/>
  <c r="CX285" i="28"/>
  <c r="ET285" i="28" s="1"/>
  <c r="CJ281" i="28"/>
  <c r="ER281" i="28"/>
  <c r="DG262" i="28"/>
  <c r="FC262" i="28" s="1"/>
  <c r="DS262" i="28"/>
  <c r="FO262" i="28" s="1"/>
  <c r="EE262" i="28"/>
  <c r="GA262" i="28" s="1"/>
  <c r="EH302" i="28"/>
  <c r="CL285" i="28"/>
  <c r="CQ281" i="28"/>
  <c r="DC281" i="28"/>
  <c r="EY281" i="28" s="1"/>
  <c r="EA281" i="28"/>
  <c r="FW281" i="28" s="1"/>
  <c r="CU279" i="28"/>
  <c r="DS279" i="28"/>
  <c r="FO279" i="28" s="1"/>
  <c r="DG279" i="28"/>
  <c r="FC279" i="28" s="1"/>
  <c r="EE279" i="28"/>
  <c r="GA279" i="28" s="1"/>
  <c r="DP281" i="28"/>
  <c r="FL281" i="28" s="1"/>
  <c r="DD281" i="28"/>
  <c r="EZ281" i="28" s="1"/>
  <c r="EB281" i="28"/>
  <c r="FX281" i="28" s="1"/>
  <c r="EK275" i="28"/>
  <c r="BQ275" i="28"/>
  <c r="CC275" i="28" s="1"/>
  <c r="CJ273" i="28"/>
  <c r="DV268" i="28"/>
  <c r="FR268" i="28" s="1"/>
  <c r="DE267" i="28"/>
  <c r="FA267" i="28" s="1"/>
  <c r="CS267" i="28"/>
  <c r="DQ267" i="28"/>
  <c r="FM267" i="28" s="1"/>
  <c r="EC267" i="28"/>
  <c r="FY267" i="28" s="1"/>
  <c r="DJ265" i="28"/>
  <c r="FF265" i="28" s="1"/>
  <c r="DV265" i="28"/>
  <c r="FR265" i="28" s="1"/>
  <c r="CX265" i="28"/>
  <c r="ET265" i="28" s="1"/>
  <c r="CL265" i="28"/>
  <c r="BT261" i="28"/>
  <c r="CF261" i="28" s="1"/>
  <c r="EN261" i="28"/>
  <c r="DX285" i="28"/>
  <c r="FT285" i="28" s="1"/>
  <c r="CZ285" i="28"/>
  <c r="EV285" i="28" s="1"/>
  <c r="DL285" i="28"/>
  <c r="FH285" i="28" s="1"/>
  <c r="CN285" i="28"/>
  <c r="BR283" i="28"/>
  <c r="CD283" i="28" s="1"/>
  <c r="EC282" i="28"/>
  <c r="FY282" i="28" s="1"/>
  <c r="DE282" i="28"/>
  <c r="FA282" i="28" s="1"/>
  <c r="DH276" i="28"/>
  <c r="FD276" i="28" s="1"/>
  <c r="DT276" i="28"/>
  <c r="FP276" i="28" s="1"/>
  <c r="EF276" i="28"/>
  <c r="GB276" i="28" s="1"/>
  <c r="CR274" i="28"/>
  <c r="DP274" i="28"/>
  <c r="FL274" i="28" s="1"/>
  <c r="ED267" i="28"/>
  <c r="FZ267" i="28" s="1"/>
  <c r="CT267" i="28"/>
  <c r="BW266" i="28"/>
  <c r="CI266" i="28" s="1"/>
  <c r="EQ266" i="28"/>
  <c r="DV281" i="28"/>
  <c r="FR281" i="28" s="1"/>
  <c r="CX281" i="28"/>
  <c r="ET281" i="28" s="1"/>
  <c r="DN278" i="28"/>
  <c r="FJ278" i="28" s="1"/>
  <c r="DZ278" i="28"/>
  <c r="FV278" i="28" s="1"/>
  <c r="CP278" i="28"/>
  <c r="DB278" i="28"/>
  <c r="EX278" i="28" s="1"/>
  <c r="CR276" i="28"/>
  <c r="EB276" i="28"/>
  <c r="FX276" i="28" s="1"/>
  <c r="DD276" i="28"/>
  <c r="EZ276" i="28" s="1"/>
  <c r="DP276" i="28"/>
  <c r="FL276" i="28" s="1"/>
  <c r="BS274" i="28"/>
  <c r="CE274" i="28" s="1"/>
  <c r="CY270" i="28"/>
  <c r="EU270" i="28" s="1"/>
  <c r="DK270" i="28"/>
  <c r="FG270" i="28" s="1"/>
  <c r="DW270" i="28"/>
  <c r="FS270" i="28" s="1"/>
  <c r="CM270" i="28"/>
  <c r="CR267" i="28"/>
  <c r="DD267" i="28"/>
  <c r="EZ267" i="28" s="1"/>
  <c r="EB267" i="28"/>
  <c r="FX267" i="28" s="1"/>
  <c r="CH266" i="28"/>
  <c r="EP266" i="28"/>
  <c r="CO278" i="28"/>
  <c r="DM278" i="28"/>
  <c r="FI278" i="28" s="1"/>
  <c r="ES277" i="28"/>
  <c r="BY277" i="28"/>
  <c r="CK277" i="28" s="1"/>
  <c r="CP272" i="28"/>
  <c r="DZ272" i="28"/>
  <c r="FV272" i="28" s="1"/>
  <c r="CO271" i="28"/>
  <c r="DM271" i="28"/>
  <c r="FI271" i="28" s="1"/>
  <c r="DY271" i="28"/>
  <c r="FU271" i="28" s="1"/>
  <c r="EC266" i="28"/>
  <c r="FY266" i="28" s="1"/>
  <c r="CS266" i="28"/>
  <c r="DE266" i="28"/>
  <c r="FA266" i="28" s="1"/>
  <c r="DQ266" i="28"/>
  <c r="FM266" i="28" s="1"/>
  <c r="EK245" i="28"/>
  <c r="CC245" i="28"/>
  <c r="ES285" i="28"/>
  <c r="CK285" i="28"/>
  <c r="DV284" i="28"/>
  <c r="FR284" i="28" s="1"/>
  <c r="CX284" i="28"/>
  <c r="ET284" i="28" s="1"/>
  <c r="BO283" i="28"/>
  <c r="CA283" i="28" s="1"/>
  <c r="CM282" i="28"/>
  <c r="DK282" i="28"/>
  <c r="FG282" i="28" s="1"/>
  <c r="ES267" i="28"/>
  <c r="DH258" i="28"/>
  <c r="FD258" i="28" s="1"/>
  <c r="DT258" i="28"/>
  <c r="FP258" i="28" s="1"/>
  <c r="EF258" i="28"/>
  <c r="GB258" i="28" s="1"/>
  <c r="CV258" i="28"/>
  <c r="DP257" i="28"/>
  <c r="FL257" i="28" s="1"/>
  <c r="CR257" i="28"/>
  <c r="DD257" i="28"/>
  <c r="EZ257" i="28" s="1"/>
  <c r="EB257" i="28"/>
  <c r="FX257" i="28" s="1"/>
  <c r="CG280" i="28"/>
  <c r="EO280" i="28"/>
  <c r="EI279" i="28"/>
  <c r="CA279" i="28"/>
  <c r="DA278" i="28"/>
  <c r="EW278" i="28" s="1"/>
  <c r="BO274" i="28"/>
  <c r="CA274" i="28" s="1"/>
  <c r="DS272" i="28"/>
  <c r="FO272" i="28" s="1"/>
  <c r="CU272" i="28"/>
  <c r="DG272" i="28"/>
  <c r="FC272" i="28" s="1"/>
  <c r="DO269" i="28"/>
  <c r="FK269" i="28" s="1"/>
  <c r="EA269" i="28"/>
  <c r="FW269" i="28" s="1"/>
  <c r="DC269" i="28"/>
  <c r="EY269" i="28" s="1"/>
  <c r="CX268" i="28"/>
  <c r="ET268" i="28" s="1"/>
  <c r="DJ268" i="28"/>
  <c r="FF268" i="28" s="1"/>
  <c r="DL257" i="28"/>
  <c r="FH257" i="28" s="1"/>
  <c r="CN257" i="28"/>
  <c r="DX257" i="28"/>
  <c r="FT257" i="28" s="1"/>
  <c r="CZ257" i="28"/>
  <c r="EV257" i="28" s="1"/>
  <c r="DX247" i="28"/>
  <c r="FT247" i="28" s="1"/>
  <c r="CZ247" i="28"/>
  <c r="EV247" i="28" s="1"/>
  <c r="CN247" i="28"/>
  <c r="DL247" i="28"/>
  <c r="FH247" i="28" s="1"/>
  <c r="EN295" i="28"/>
  <c r="CF295" i="28"/>
  <c r="EM290" i="28"/>
  <c r="ES287" i="28"/>
  <c r="DJ284" i="28"/>
  <c r="FF284" i="28" s="1"/>
  <c r="CD280" i="28"/>
  <c r="CQ278" i="28"/>
  <c r="EM277" i="28"/>
  <c r="BW273" i="28"/>
  <c r="CI273" i="28" s="1"/>
  <c r="EQ273" i="28"/>
  <c r="DO289" i="28"/>
  <c r="FK289" i="28" s="1"/>
  <c r="CQ289" i="28"/>
  <c r="BX285" i="28"/>
  <c r="EM284" i="28"/>
  <c r="ER282" i="28"/>
  <c r="BX282" i="28"/>
  <c r="CJ282" i="28" s="1"/>
  <c r="CV278" i="28"/>
  <c r="EF278" i="28"/>
  <c r="GB278" i="28" s="1"/>
  <c r="CX276" i="28"/>
  <c r="ET276" i="28" s="1"/>
  <c r="DJ276" i="28"/>
  <c r="FF276" i="28" s="1"/>
  <c r="DV276" i="28"/>
  <c r="FR276" i="28" s="1"/>
  <c r="CL276" i="28"/>
  <c r="BX271" i="28"/>
  <c r="CJ271" i="28" s="1"/>
  <c r="ER271" i="28"/>
  <c r="EA261" i="28"/>
  <c r="FW261" i="28" s="1"/>
  <c r="CQ261" i="28"/>
  <c r="DC261" i="28"/>
  <c r="EY261" i="28" s="1"/>
  <c r="DO261" i="28"/>
  <c r="FK261" i="28" s="1"/>
  <c r="BX286" i="28"/>
  <c r="CJ286" i="28" s="1"/>
  <c r="ER286" i="28"/>
  <c r="DW282" i="28"/>
  <c r="FS282" i="28" s="1"/>
  <c r="BW282" i="28"/>
  <c r="EJ281" i="28"/>
  <c r="DD274" i="28"/>
  <c r="EZ274" i="28" s="1"/>
  <c r="BU270" i="28"/>
  <c r="CG270" i="28" s="1"/>
  <c r="EQ269" i="28"/>
  <c r="DA261" i="28"/>
  <c r="EW261" i="28" s="1"/>
  <c r="CO261" i="28"/>
  <c r="DY261" i="28"/>
  <c r="FU261" i="28" s="1"/>
  <c r="DM261" i="28"/>
  <c r="FI261" i="28" s="1"/>
  <c r="DY260" i="28"/>
  <c r="FU260" i="28" s="1"/>
  <c r="DA260" i="28"/>
  <c r="EW260" i="28" s="1"/>
  <c r="DM260" i="28"/>
  <c r="FI260" i="28" s="1"/>
  <c r="CO260" i="28"/>
  <c r="BT309" i="28"/>
  <c r="CF309" i="28" s="1"/>
  <c r="BT303" i="28"/>
  <c r="EQ291" i="28"/>
  <c r="CB289" i="28"/>
  <c r="CD288" i="28"/>
  <c r="EL288" i="28"/>
  <c r="DG280" i="28"/>
  <c r="FC280" i="28" s="1"/>
  <c r="DS280" i="28"/>
  <c r="FO280" i="28" s="1"/>
  <c r="EE280" i="28"/>
  <c r="GA280" i="28" s="1"/>
  <c r="EI277" i="28"/>
  <c r="DD275" i="28"/>
  <c r="EZ275" i="28" s="1"/>
  <c r="DP275" i="28"/>
  <c r="FL275" i="28" s="1"/>
  <c r="BP267" i="28"/>
  <c r="CB267" i="28" s="1"/>
  <c r="EQ297" i="28"/>
  <c r="EJ284" i="28"/>
  <c r="CX277" i="28"/>
  <c r="ET277" i="28" s="1"/>
  <c r="DV277" i="28"/>
  <c r="FR277" i="28" s="1"/>
  <c r="CE275" i="28"/>
  <c r="EM275" i="28"/>
  <c r="EL272" i="28"/>
  <c r="BO267" i="28"/>
  <c r="CA267" i="28" s="1"/>
  <c r="EI267" i="28"/>
  <c r="DV264" i="28"/>
  <c r="FR264" i="28" s="1"/>
  <c r="DJ264" i="28"/>
  <c r="FF264" i="28" s="1"/>
  <c r="CL264" i="28"/>
  <c r="CX264" i="28"/>
  <c r="ET264" i="28" s="1"/>
  <c r="BY289" i="28"/>
  <c r="CK289" i="28" s="1"/>
  <c r="BS287" i="28"/>
  <c r="CE287" i="28" s="1"/>
  <c r="BO284" i="28"/>
  <c r="CA284" i="28" s="1"/>
  <c r="EI284" i="28"/>
  <c r="DY283" i="28"/>
  <c r="FU283" i="28" s="1"/>
  <c r="DA283" i="28"/>
  <c r="EW283" i="28" s="1"/>
  <c r="DM283" i="28"/>
  <c r="FI283" i="28" s="1"/>
  <c r="BR279" i="28"/>
  <c r="CD279" i="28" s="1"/>
  <c r="BV276" i="28"/>
  <c r="CH276" i="28" s="1"/>
  <c r="DZ275" i="28"/>
  <c r="FV275" i="28" s="1"/>
  <c r="CP275" i="28"/>
  <c r="DB275" i="28"/>
  <c r="EX275" i="28" s="1"/>
  <c r="DH264" i="28"/>
  <c r="FD264" i="28" s="1"/>
  <c r="EF264" i="28"/>
  <c r="GB264" i="28" s="1"/>
  <c r="CV264" i="28"/>
  <c r="DT264" i="28"/>
  <c r="FP264" i="28" s="1"/>
  <c r="ES262" i="28"/>
  <c r="CK262" i="28"/>
  <c r="BS285" i="28"/>
  <c r="EH284" i="28"/>
  <c r="CX283" i="28"/>
  <c r="ET283" i="28" s="1"/>
  <c r="DJ283" i="28"/>
  <c r="FF283" i="28" s="1"/>
  <c r="CL283" i="28"/>
  <c r="DQ282" i="28"/>
  <c r="FM282" i="28" s="1"/>
  <c r="EH280" i="28"/>
  <c r="DM279" i="28"/>
  <c r="FI279" i="28" s="1"/>
  <c r="CO279" i="28"/>
  <c r="CJ277" i="28"/>
  <c r="ER277" i="28"/>
  <c r="DR267" i="28"/>
  <c r="FN267" i="28" s="1"/>
  <c r="EJ257" i="28"/>
  <c r="BY214" i="28"/>
  <c r="CK214" i="28" s="1"/>
  <c r="BT301" i="28"/>
  <c r="BS291" i="28"/>
  <c r="DC289" i="28"/>
  <c r="EY289" i="28" s="1"/>
  <c r="BW289" i="28"/>
  <c r="CI289" i="28" s="1"/>
  <c r="DB282" i="28"/>
  <c r="EX282" i="28" s="1"/>
  <c r="CP282" i="28"/>
  <c r="DZ282" i="28"/>
  <c r="FV282" i="28" s="1"/>
  <c r="BP279" i="28"/>
  <c r="CB279" i="28" s="1"/>
  <c r="CL275" i="28"/>
  <c r="CX275" i="28"/>
  <c r="ET275" i="28" s="1"/>
  <c r="CB274" i="28"/>
  <c r="EJ274" i="28"/>
  <c r="EE272" i="28"/>
  <c r="GA272" i="28" s="1"/>
  <c r="BY269" i="28"/>
  <c r="CK269" i="28" s="1"/>
  <c r="DB268" i="28"/>
  <c r="EX268" i="28" s="1"/>
  <c r="DZ268" i="28"/>
  <c r="FV268" i="28" s="1"/>
  <c r="DN268" i="28"/>
  <c r="FJ268" i="28" s="1"/>
  <c r="DP267" i="28"/>
  <c r="FL267" i="28" s="1"/>
  <c r="EE265" i="28"/>
  <c r="GA265" i="28" s="1"/>
  <c r="DS265" i="28"/>
  <c r="FO265" i="28" s="1"/>
  <c r="DG265" i="28"/>
  <c r="FC265" i="28" s="1"/>
  <c r="DR264" i="28"/>
  <c r="FN264" i="28" s="1"/>
  <c r="CT264" i="28"/>
  <c r="DF264" i="28"/>
  <c r="FB264" i="28" s="1"/>
  <c r="CH223" i="28"/>
  <c r="EP223" i="28"/>
  <c r="EM297" i="28"/>
  <c r="EP289" i="28"/>
  <c r="BQ285" i="28"/>
  <c r="DN282" i="28"/>
  <c r="FJ282" i="28" s="1"/>
  <c r="CR281" i="28"/>
  <c r="ER275" i="28"/>
  <c r="BP272" i="28"/>
  <c r="CB272" i="28" s="1"/>
  <c r="DZ265" i="28"/>
  <c r="FV265" i="28" s="1"/>
  <c r="DB265" i="28"/>
  <c r="EX265" i="28" s="1"/>
  <c r="CP265" i="28"/>
  <c r="DN265" i="28"/>
  <c r="FJ265" i="28" s="1"/>
  <c r="BQ286" i="28"/>
  <c r="CG278" i="28"/>
  <c r="EO278" i="28"/>
  <c r="DH275" i="28"/>
  <c r="FD275" i="28" s="1"/>
  <c r="DT275" i="28"/>
  <c r="FP275" i="28" s="1"/>
  <c r="EF275" i="28"/>
  <c r="GB275" i="28" s="1"/>
  <c r="BN270" i="28"/>
  <c r="BZ270" i="28" s="1"/>
  <c r="EH270" i="28"/>
  <c r="DS269" i="28"/>
  <c r="FO269" i="28" s="1"/>
  <c r="EE269" i="28"/>
  <c r="GA269" i="28" s="1"/>
  <c r="DG269" i="28"/>
  <c r="FC269" i="28" s="1"/>
  <c r="CU269" i="28"/>
  <c r="CB234" i="28"/>
  <c r="EJ234" i="28"/>
  <c r="EP294" i="28"/>
  <c r="BN286" i="28"/>
  <c r="BY283" i="28"/>
  <c r="CM278" i="28"/>
  <c r="DK278" i="28"/>
  <c r="FG278" i="28" s="1"/>
  <c r="DW278" i="28"/>
  <c r="FS278" i="28" s="1"/>
  <c r="BO276" i="28"/>
  <c r="CA276" i="28" s="1"/>
  <c r="EL274" i="28"/>
  <c r="CD274" i="28"/>
  <c r="CE267" i="28"/>
  <c r="CT265" i="28"/>
  <c r="DR265" i="28"/>
  <c r="FN265" i="28" s="1"/>
  <c r="DF265" i="28"/>
  <c r="FB265" i="28" s="1"/>
  <c r="CV261" i="28"/>
  <c r="EF261" i="28"/>
  <c r="GB261" i="28" s="1"/>
  <c r="DH261" i="28"/>
  <c r="FD261" i="28" s="1"/>
  <c r="DT261" i="28"/>
  <c r="FP261" i="28" s="1"/>
  <c r="DM277" i="28"/>
  <c r="FI277" i="28" s="1"/>
  <c r="DY277" i="28"/>
  <c r="FU277" i="28" s="1"/>
  <c r="BY275" i="28"/>
  <c r="DV272" i="28"/>
  <c r="FR272" i="28" s="1"/>
  <c r="DJ272" i="28"/>
  <c r="FF272" i="28" s="1"/>
  <c r="CX272" i="28"/>
  <c r="ET272" i="28" s="1"/>
  <c r="EB264" i="28"/>
  <c r="FX264" i="28" s="1"/>
  <c r="DD264" i="28"/>
  <c r="EZ264" i="28" s="1"/>
  <c r="DP264" i="28"/>
  <c r="FL264" i="28" s="1"/>
  <c r="CR264" i="28"/>
  <c r="DQ262" i="28"/>
  <c r="FM262" i="28" s="1"/>
  <c r="EC262" i="28"/>
  <c r="FY262" i="28" s="1"/>
  <c r="CS262" i="28"/>
  <c r="DE262" i="28"/>
  <c r="FA262" i="28" s="1"/>
  <c r="DQ255" i="28"/>
  <c r="FM255" i="28" s="1"/>
  <c r="DE255" i="28"/>
  <c r="FA255" i="28" s="1"/>
  <c r="EC255" i="28"/>
  <c r="FY255" i="28" s="1"/>
  <c r="CS255" i="28"/>
  <c r="CM251" i="28"/>
  <c r="DK251" i="28"/>
  <c r="DW251" i="28"/>
  <c r="FS251" i="28" s="1"/>
  <c r="CY251" i="28"/>
  <c r="DR261" i="28"/>
  <c r="FN261" i="28" s="1"/>
  <c r="ED261" i="28"/>
  <c r="FZ261" i="28" s="1"/>
  <c r="DF261" i="28"/>
  <c r="FB261" i="28" s="1"/>
  <c r="DJ251" i="28"/>
  <c r="CL251" i="28"/>
  <c r="DV251" i="28"/>
  <c r="CX251" i="28"/>
  <c r="CK286" i="28"/>
  <c r="ES286" i="28"/>
  <c r="DV279" i="28"/>
  <c r="FR279" i="28" s="1"/>
  <c r="CS273" i="28"/>
  <c r="DM272" i="28"/>
  <c r="FI272" i="28" s="1"/>
  <c r="CO272" i="28"/>
  <c r="DA272" i="28"/>
  <c r="EW272" i="28" s="1"/>
  <c r="BW267" i="28"/>
  <c r="CI267" i="28" s="1"/>
  <c r="EQ267" i="28"/>
  <c r="DA282" i="28"/>
  <c r="EW282" i="28" s="1"/>
  <c r="CO282" i="28"/>
  <c r="DY282" i="28"/>
  <c r="FU282" i="28" s="1"/>
  <c r="ER278" i="28"/>
  <c r="EI268" i="28"/>
  <c r="BO268" i="28"/>
  <c r="CA268" i="28" s="1"/>
  <c r="EP267" i="28"/>
  <c r="EF263" i="28"/>
  <c r="GB263" i="28" s="1"/>
  <c r="CV263" i="28"/>
  <c r="CM260" i="28"/>
  <c r="DY253" i="28"/>
  <c r="FU253" i="28" s="1"/>
  <c r="DM253" i="28"/>
  <c r="FI253" i="28" s="1"/>
  <c r="CO253" i="28"/>
  <c r="DA253" i="28"/>
  <c r="EW253" i="28" s="1"/>
  <c r="BX272" i="28"/>
  <c r="CJ272" i="28" s="1"/>
  <c r="DD269" i="28"/>
  <c r="EZ269" i="28" s="1"/>
  <c r="DP269" i="28"/>
  <c r="FL269" i="28" s="1"/>
  <c r="DX261" i="28"/>
  <c r="FT261" i="28" s="1"/>
  <c r="CZ261" i="28"/>
  <c r="EV261" i="28" s="1"/>
  <c r="CN261" i="28"/>
  <c r="EF259" i="28"/>
  <c r="GB259" i="28" s="1"/>
  <c r="DH259" i="28"/>
  <c r="FD259" i="28" s="1"/>
  <c r="DT259" i="28"/>
  <c r="FP259" i="28" s="1"/>
  <c r="CV259" i="28"/>
  <c r="CT258" i="28"/>
  <c r="DF258" i="28"/>
  <c r="FB258" i="28" s="1"/>
  <c r="EC249" i="28"/>
  <c r="FY249" i="28" s="1"/>
  <c r="EP229" i="28"/>
  <c r="CH229" i="28"/>
  <c r="DS270" i="28"/>
  <c r="FO270" i="28" s="1"/>
  <c r="DG270" i="28"/>
  <c r="FC270" i="28" s="1"/>
  <c r="CU270" i="28"/>
  <c r="EI265" i="28"/>
  <c r="BO265" i="28"/>
  <c r="CA265" i="28" s="1"/>
  <c r="CY263" i="28"/>
  <c r="EU263" i="28" s="1"/>
  <c r="DK263" i="28"/>
  <c r="FG263" i="28" s="1"/>
  <c r="DW263" i="28"/>
  <c r="FS263" i="28" s="1"/>
  <c r="CZ260" i="28"/>
  <c r="EV260" i="28" s="1"/>
  <c r="CN260" i="28"/>
  <c r="DX260" i="28"/>
  <c r="FT260" i="28" s="1"/>
  <c r="DL260" i="28"/>
  <c r="FH260" i="28" s="1"/>
  <c r="ES257" i="28"/>
  <c r="CK257" i="28"/>
  <c r="BV241" i="28"/>
  <c r="CH241" i="28" s="1"/>
  <c r="EM230" i="28"/>
  <c r="CE230" i="28"/>
  <c r="EJ288" i="28"/>
  <c r="BT277" i="28"/>
  <c r="CF277" i="28" s="1"/>
  <c r="EL275" i="28"/>
  <c r="BY273" i="28"/>
  <c r="CK273" i="28" s="1"/>
  <c r="BV272" i="28"/>
  <c r="DA270" i="28"/>
  <c r="EW270" i="28" s="1"/>
  <c r="CO270" i="28"/>
  <c r="DY270" i="28"/>
  <c r="FU270" i="28" s="1"/>
  <c r="EB269" i="28"/>
  <c r="FX269" i="28" s="1"/>
  <c r="DZ269" i="28"/>
  <c r="FV269" i="28" s="1"/>
  <c r="CP269" i="28"/>
  <c r="DN269" i="28"/>
  <c r="FJ269" i="28" s="1"/>
  <c r="CL261" i="28"/>
  <c r="DJ261" i="28"/>
  <c r="FF261" i="28" s="1"/>
  <c r="CX261" i="28"/>
  <c r="ET261" i="28" s="1"/>
  <c r="DV261" i="28"/>
  <c r="FR261" i="28" s="1"/>
  <c r="DS260" i="28"/>
  <c r="FO260" i="28" s="1"/>
  <c r="EE260" i="28"/>
  <c r="GA260" i="28" s="1"/>
  <c r="CU260" i="28"/>
  <c r="CE254" i="28"/>
  <c r="EM254" i="28"/>
  <c r="DU261" i="28"/>
  <c r="FQ261" i="28" s="1"/>
  <c r="EG261" i="28"/>
  <c r="GC261" i="28" s="1"/>
  <c r="DJ248" i="28"/>
  <c r="FF248" i="28" s="1"/>
  <c r="DV248" i="28"/>
  <c r="FR248" i="28" s="1"/>
  <c r="CX248" i="28"/>
  <c r="EI290" i="28"/>
  <c r="BT273" i="28"/>
  <c r="CF273" i="28" s="1"/>
  <c r="EN273" i="28"/>
  <c r="DV267" i="28"/>
  <c r="FR267" i="28" s="1"/>
  <c r="CL267" i="28"/>
  <c r="CX267" i="28"/>
  <c r="ET267" i="28" s="1"/>
  <c r="DJ267" i="28"/>
  <c r="FF267" i="28" s="1"/>
  <c r="EH266" i="28"/>
  <c r="BT263" i="28"/>
  <c r="CF263" i="28" s="1"/>
  <c r="EN263" i="28"/>
  <c r="DK254" i="28"/>
  <c r="FG254" i="28" s="1"/>
  <c r="CM254" i="28"/>
  <c r="CY254" i="28"/>
  <c r="EU254" i="28" s="1"/>
  <c r="DN253" i="28"/>
  <c r="FJ253" i="28" s="1"/>
  <c r="DB253" i="28"/>
  <c r="EX253" i="28" s="1"/>
  <c r="DZ253" i="28"/>
  <c r="FV253" i="28" s="1"/>
  <c r="CP253" i="28"/>
  <c r="DO249" i="28"/>
  <c r="FK249" i="28" s="1"/>
  <c r="EA249" i="28"/>
  <c r="FW249" i="28" s="1"/>
  <c r="CQ249" i="28"/>
  <c r="DC249" i="28"/>
  <c r="BO281" i="28"/>
  <c r="BN278" i="28"/>
  <c r="BZ278" i="28" s="1"/>
  <c r="EH278" i="28"/>
  <c r="BV277" i="28"/>
  <c r="CH277" i="28" s="1"/>
  <c r="DN273" i="28"/>
  <c r="FJ273" i="28" s="1"/>
  <c r="DZ273" i="28"/>
  <c r="FV273" i="28" s="1"/>
  <c r="CP273" i="28"/>
  <c r="DB273" i="28"/>
  <c r="EX273" i="28" s="1"/>
  <c r="EF268" i="28"/>
  <c r="GB268" i="28" s="1"/>
  <c r="CV268" i="28"/>
  <c r="DH268" i="28"/>
  <c r="FD268" i="28" s="1"/>
  <c r="BP264" i="28"/>
  <c r="CB264" i="28" s="1"/>
  <c r="BR262" i="28"/>
  <c r="CD262" i="28" s="1"/>
  <c r="EL262" i="28"/>
  <c r="CE255" i="28"/>
  <c r="EM255" i="28"/>
  <c r="BP253" i="28"/>
  <c r="CB253" i="28" s="1"/>
  <c r="BU259" i="28"/>
  <c r="CG259" i="28" s="1"/>
  <c r="EO259" i="28"/>
  <c r="CE256" i="28"/>
  <c r="EM256" i="28"/>
  <c r="DA277" i="28"/>
  <c r="EW277" i="28" s="1"/>
  <c r="ES274" i="28"/>
  <c r="EH274" i="28"/>
  <c r="BN274" i="28"/>
  <c r="BZ274" i="28" s="1"/>
  <c r="DA273" i="28"/>
  <c r="EW273" i="28" s="1"/>
  <c r="CD271" i="28"/>
  <c r="EL271" i="28"/>
  <c r="BT266" i="28"/>
  <c r="CF266" i="28" s="1"/>
  <c r="EN266" i="28"/>
  <c r="BP263" i="28"/>
  <c r="CB263" i="28" s="1"/>
  <c r="BV260" i="28"/>
  <c r="CH260" i="28" s="1"/>
  <c r="DX255" i="28"/>
  <c r="FT255" i="28" s="1"/>
  <c r="DL255" i="28"/>
  <c r="FH255" i="28" s="1"/>
  <c r="CN255" i="28"/>
  <c r="CZ255" i="28"/>
  <c r="EV255" i="28" s="1"/>
  <c r="CP238" i="28"/>
  <c r="DN238" i="28"/>
  <c r="FJ238" i="28" s="1"/>
  <c r="DZ238" i="28"/>
  <c r="FV238" i="28" s="1"/>
  <c r="DB238" i="28"/>
  <c r="EX238" i="28" s="1"/>
  <c r="EF219" i="28"/>
  <c r="GB219" i="28" s="1"/>
  <c r="DH219" i="28"/>
  <c r="FD219" i="28" s="1"/>
  <c r="DT219" i="28"/>
  <c r="FP219" i="28" s="1"/>
  <c r="CV219" i="28"/>
  <c r="EH285" i="28"/>
  <c r="DE283" i="28"/>
  <c r="FA283" i="28" s="1"/>
  <c r="EK271" i="28"/>
  <c r="DV271" i="28"/>
  <c r="FR271" i="28" s="1"/>
  <c r="CL271" i="28"/>
  <c r="CX271" i="28"/>
  <c r="ET271" i="28" s="1"/>
  <c r="DV266" i="28"/>
  <c r="FR266" i="28" s="1"/>
  <c r="DT263" i="28"/>
  <c r="FP263" i="28" s="1"/>
  <c r="EJ260" i="28"/>
  <c r="CP250" i="28"/>
  <c r="DB250" i="28"/>
  <c r="EX250" i="28" s="1"/>
  <c r="DN250" i="28"/>
  <c r="FJ250" i="28" s="1"/>
  <c r="DZ250" i="28"/>
  <c r="FV250" i="28" s="1"/>
  <c r="DP240" i="28"/>
  <c r="FL240" i="28" s="1"/>
  <c r="DD240" i="28"/>
  <c r="EZ240" i="28" s="1"/>
  <c r="CR240" i="28"/>
  <c r="EB240" i="28"/>
  <c r="FX240" i="28" s="1"/>
  <c r="BV283" i="28"/>
  <c r="CH283" i="28" s="1"/>
  <c r="BP277" i="28"/>
  <c r="BY276" i="28"/>
  <c r="CK276" i="28" s="1"/>
  <c r="EN270" i="28"/>
  <c r="BT270" i="28"/>
  <c r="CF270" i="28" s="1"/>
  <c r="DH263" i="28"/>
  <c r="FD263" i="28" s="1"/>
  <c r="DI261" i="28"/>
  <c r="FE261" i="28" s="1"/>
  <c r="BP250" i="28"/>
  <c r="CB250" i="28" s="1"/>
  <c r="BW303" i="28"/>
  <c r="BO280" i="28"/>
  <c r="CA280" i="28" s="1"/>
  <c r="CO273" i="28"/>
  <c r="CU271" i="28"/>
  <c r="EE271" i="28"/>
  <c r="GA271" i="28" s="1"/>
  <c r="DG271" i="28"/>
  <c r="FC271" i="28" s="1"/>
  <c r="DS271" i="28"/>
  <c r="FO271" i="28" s="1"/>
  <c r="DM270" i="28"/>
  <c r="FI270" i="28" s="1"/>
  <c r="EM270" i="28"/>
  <c r="EI266" i="28"/>
  <c r="BO266" i="28"/>
  <c r="CA266" i="28" s="1"/>
  <c r="DV257" i="28"/>
  <c r="FR257" i="28" s="1"/>
  <c r="CL257" i="28"/>
  <c r="CX257" i="28"/>
  <c r="ET257" i="28" s="1"/>
  <c r="DJ257" i="28"/>
  <c r="FF257" i="28" s="1"/>
  <c r="CS256" i="28"/>
  <c r="DQ256" i="28"/>
  <c r="FM256" i="28" s="1"/>
  <c r="EC256" i="28"/>
  <c r="FY256" i="28" s="1"/>
  <c r="CO255" i="28"/>
  <c r="DY255" i="28"/>
  <c r="FU255" i="28" s="1"/>
  <c r="DA255" i="28"/>
  <c r="EW255" i="28" s="1"/>
  <c r="DM255" i="28"/>
  <c r="FI255" i="28" s="1"/>
  <c r="DM265" i="28"/>
  <c r="FI265" i="28" s="1"/>
  <c r="CO265" i="28"/>
  <c r="DA265" i="28"/>
  <c r="EW265" i="28" s="1"/>
  <c r="CO264" i="28"/>
  <c r="DM264" i="28"/>
  <c r="FI264" i="28" s="1"/>
  <c r="DY264" i="28"/>
  <c r="FU264" i="28" s="1"/>
  <c r="DA264" i="28"/>
  <c r="EW264" i="28" s="1"/>
  <c r="EP263" i="28"/>
  <c r="CH263" i="28"/>
  <c r="ED258" i="28"/>
  <c r="FZ258" i="28" s="1"/>
  <c r="CP252" i="28"/>
  <c r="DN252" i="28"/>
  <c r="FJ252" i="28" s="1"/>
  <c r="DZ252" i="28"/>
  <c r="FV252" i="28" s="1"/>
  <c r="DB252" i="28"/>
  <c r="BS304" i="28"/>
  <c r="EO291" i="28"/>
  <c r="CF282" i="28"/>
  <c r="EN282" i="28"/>
  <c r="EI270" i="28"/>
  <c r="CM263" i="28"/>
  <c r="EM263" i="28"/>
  <c r="CE263" i="28"/>
  <c r="DT262" i="28"/>
  <c r="FP262" i="28" s="1"/>
  <c r="CV262" i="28"/>
  <c r="DH262" i="28"/>
  <c r="FD262" i="28" s="1"/>
  <c r="EF262" i="28"/>
  <c r="GB262" i="28" s="1"/>
  <c r="DG260" i="28"/>
  <c r="FC260" i="28" s="1"/>
  <c r="DR257" i="28"/>
  <c r="FN257" i="28" s="1"/>
  <c r="ED257" i="28"/>
  <c r="FZ257" i="28" s="1"/>
  <c r="CT257" i="28"/>
  <c r="DF257" i="28"/>
  <c r="FB257" i="28" s="1"/>
  <c r="BP249" i="28"/>
  <c r="CB249" i="28" s="1"/>
  <c r="BT254" i="28"/>
  <c r="CF254" i="28" s="1"/>
  <c r="EN254" i="28"/>
  <c r="CM249" i="28"/>
  <c r="DK249" i="28"/>
  <c r="FG249" i="28" s="1"/>
  <c r="CY249" i="28"/>
  <c r="EU249" i="28" s="1"/>
  <c r="BS247" i="28"/>
  <c r="CE247" i="28" s="1"/>
  <c r="CP245" i="28"/>
  <c r="ER237" i="28"/>
  <c r="CJ237" i="28"/>
  <c r="DU236" i="28"/>
  <c r="FQ236" i="28" s="1"/>
  <c r="DI236" i="28"/>
  <c r="FE236" i="28" s="1"/>
  <c r="CW236" i="28"/>
  <c r="EG236" i="28"/>
  <c r="GC236" i="28" s="1"/>
  <c r="DN230" i="28"/>
  <c r="FJ230" i="28" s="1"/>
  <c r="DB230" i="28"/>
  <c r="EX230" i="28" s="1"/>
  <c r="CP230" i="28"/>
  <c r="DZ230" i="28"/>
  <c r="FV230" i="28" s="1"/>
  <c r="DN258" i="28"/>
  <c r="FJ258" i="28" s="1"/>
  <c r="DB258" i="28"/>
  <c r="EX258" i="28" s="1"/>
  <c r="CP258" i="28"/>
  <c r="DP256" i="28"/>
  <c r="FL256" i="28" s="1"/>
  <c r="CR256" i="28"/>
  <c r="DD256" i="28"/>
  <c r="EZ256" i="28" s="1"/>
  <c r="EB256" i="28"/>
  <c r="FX256" i="28" s="1"/>
  <c r="DG251" i="28"/>
  <c r="FC251" i="28" s="1"/>
  <c r="DS251" i="28"/>
  <c r="CU251" i="28"/>
  <c r="EE251" i="28"/>
  <c r="GA251" i="28" s="1"/>
  <c r="BO250" i="28"/>
  <c r="CA250" i="28" s="1"/>
  <c r="EI250" i="28"/>
  <c r="DU249" i="28"/>
  <c r="FQ249" i="28" s="1"/>
  <c r="EG249" i="28"/>
  <c r="GC249" i="28" s="1"/>
  <c r="DI249" i="28"/>
  <c r="CU242" i="28"/>
  <c r="DG242" i="28"/>
  <c r="FC242" i="28" s="1"/>
  <c r="EE242" i="28"/>
  <c r="GA242" i="28" s="1"/>
  <c r="DS242" i="28"/>
  <c r="FO242" i="28" s="1"/>
  <c r="ES236" i="28"/>
  <c r="ES264" i="28"/>
  <c r="CK264" i="28"/>
  <c r="CW260" i="28"/>
  <c r="EG260" i="28"/>
  <c r="GC260" i="28" s="1"/>
  <c r="DU260" i="28"/>
  <c r="FQ260" i="28" s="1"/>
  <c r="DO259" i="28"/>
  <c r="FK259" i="28" s="1"/>
  <c r="CQ259" i="28"/>
  <c r="DJ258" i="28"/>
  <c r="FF258" i="28" s="1"/>
  <c r="DV258" i="28"/>
  <c r="FR258" i="28" s="1"/>
  <c r="CL258" i="28"/>
  <c r="CX258" i="28"/>
  <c r="ET258" i="28" s="1"/>
  <c r="CN256" i="28"/>
  <c r="DL256" i="28"/>
  <c r="FH256" i="28" s="1"/>
  <c r="DX256" i="28"/>
  <c r="FT256" i="28" s="1"/>
  <c r="CZ256" i="28"/>
  <c r="EV256" i="28" s="1"/>
  <c r="BV251" i="28"/>
  <c r="CH251" i="28" s="1"/>
  <c r="EJ247" i="28"/>
  <c r="CH245" i="28"/>
  <c r="EP245" i="28"/>
  <c r="BV244" i="28"/>
  <c r="CH244" i="28" s="1"/>
  <c r="BY266" i="28"/>
  <c r="CK266" i="28" s="1"/>
  <c r="CL262" i="28"/>
  <c r="EB260" i="28"/>
  <c r="FX260" i="28" s="1"/>
  <c r="DD260" i="28"/>
  <c r="EZ260" i="28" s="1"/>
  <c r="CR260" i="28"/>
  <c r="DJ256" i="28"/>
  <c r="FF256" i="28" s="1"/>
  <c r="CL256" i="28"/>
  <c r="CX256" i="28"/>
  <c r="ET256" i="28" s="1"/>
  <c r="DV256" i="28"/>
  <c r="FR256" i="28" s="1"/>
  <c r="DX254" i="28"/>
  <c r="FT254" i="28" s="1"/>
  <c r="CZ254" i="28"/>
  <c r="EV254" i="28" s="1"/>
  <c r="CN254" i="28"/>
  <c r="DL254" i="28"/>
  <c r="FH254" i="28" s="1"/>
  <c r="ES250" i="28"/>
  <c r="CK250" i="28"/>
  <c r="EC159" i="28"/>
  <c r="FY159" i="28" s="1"/>
  <c r="CS159" i="28"/>
  <c r="DQ159" i="28"/>
  <c r="FM159" i="28" s="1"/>
  <c r="DE159" i="28"/>
  <c r="FA159" i="28" s="1"/>
  <c r="DU256" i="28"/>
  <c r="FQ256" i="28" s="1"/>
  <c r="EG256" i="28"/>
  <c r="GC256" i="28" s="1"/>
  <c r="CW256" i="28"/>
  <c r="BQ248" i="28"/>
  <c r="CC248" i="28" s="1"/>
  <c r="BY237" i="28"/>
  <c r="CK237" i="28" s="1"/>
  <c r="BN254" i="28"/>
  <c r="BZ254" i="28" s="1"/>
  <c r="EH254" i="28"/>
  <c r="EJ258" i="28"/>
  <c r="CB258" i="28"/>
  <c r="DS256" i="28"/>
  <c r="FO256" i="28" s="1"/>
  <c r="EE256" i="28"/>
  <c r="GA256" i="28" s="1"/>
  <c r="DW249" i="28"/>
  <c r="FS249" i="28" s="1"/>
  <c r="EH248" i="28"/>
  <c r="CO242" i="28"/>
  <c r="DY242" i="28"/>
  <c r="FU242" i="28" s="1"/>
  <c r="DA242" i="28"/>
  <c r="EW242" i="28" s="1"/>
  <c r="DM242" i="28"/>
  <c r="FI242" i="28" s="1"/>
  <c r="BQ234" i="28"/>
  <c r="CC234" i="28" s="1"/>
  <c r="CD231" i="28"/>
  <c r="EL231" i="28"/>
  <c r="BU275" i="28"/>
  <c r="CG275" i="28" s="1"/>
  <c r="EM264" i="28"/>
  <c r="DX262" i="28"/>
  <c r="FT262" i="28" s="1"/>
  <c r="CN262" i="28"/>
  <c r="CE258" i="28"/>
  <c r="EM258" i="28"/>
  <c r="DW255" i="28"/>
  <c r="FS255" i="28" s="1"/>
  <c r="CY255" i="28"/>
  <c r="EU255" i="28" s="1"/>
  <c r="DK255" i="28"/>
  <c r="FG255" i="28" s="1"/>
  <c r="EI234" i="28"/>
  <c r="BO234" i="28"/>
  <c r="CA234" i="28" s="1"/>
  <c r="CU218" i="28"/>
  <c r="EE218" i="28"/>
  <c r="GA218" i="28" s="1"/>
  <c r="DS218" i="28"/>
  <c r="FO218" i="28" s="1"/>
  <c r="DG218" i="28"/>
  <c r="FC218" i="28" s="1"/>
  <c r="EM286" i="28"/>
  <c r="BS273" i="28"/>
  <c r="DQ264" i="28"/>
  <c r="FM264" i="28" s="1"/>
  <c r="EC264" i="28"/>
  <c r="FY264" i="28" s="1"/>
  <c r="CS264" i="28"/>
  <c r="DE264" i="28"/>
  <c r="FA264" i="28" s="1"/>
  <c r="DC262" i="28"/>
  <c r="EY262" i="28" s="1"/>
  <c r="DO262" i="28"/>
  <c r="FK262" i="28" s="1"/>
  <c r="EA262" i="28"/>
  <c r="FW262" i="28" s="1"/>
  <c r="CP260" i="28"/>
  <c r="DZ260" i="28"/>
  <c r="FV260" i="28" s="1"/>
  <c r="DB260" i="28"/>
  <c r="EX260" i="28" s="1"/>
  <c r="DT255" i="28"/>
  <c r="FP255" i="28" s="1"/>
  <c r="CV255" i="28"/>
  <c r="EF255" i="28"/>
  <c r="GB255" i="28" s="1"/>
  <c r="EM242" i="28"/>
  <c r="CE242" i="28"/>
  <c r="CQ264" i="28"/>
  <c r="DO264" i="28"/>
  <c r="FK264" i="28" s="1"/>
  <c r="EA264" i="28"/>
  <c r="FW264" i="28" s="1"/>
  <c r="DC264" i="28"/>
  <c r="EY264" i="28" s="1"/>
  <c r="BQ263" i="28"/>
  <c r="CC263" i="28" s="1"/>
  <c r="EK263" i="28"/>
  <c r="DZ258" i="28"/>
  <c r="FV258" i="28" s="1"/>
  <c r="CB235" i="28"/>
  <c r="EJ235" i="28"/>
  <c r="BX246" i="28"/>
  <c r="CJ246" i="28" s="1"/>
  <c r="DP271" i="28"/>
  <c r="FL271" i="28" s="1"/>
  <c r="EB271" i="28"/>
  <c r="FX271" i="28" s="1"/>
  <c r="BN263" i="28"/>
  <c r="BZ263" i="28" s="1"/>
  <c r="EH263" i="28"/>
  <c r="CP259" i="28"/>
  <c r="DB259" i="28"/>
  <c r="EX259" i="28" s="1"/>
  <c r="DZ259" i="28"/>
  <c r="FV259" i="28" s="1"/>
  <c r="DV255" i="28"/>
  <c r="FR255" i="28" s="1"/>
  <c r="CL255" i="28"/>
  <c r="CX255" i="28"/>
  <c r="ET255" i="28" s="1"/>
  <c r="CU253" i="28"/>
  <c r="EE253" i="28"/>
  <c r="GA253" i="28" s="1"/>
  <c r="DG253" i="28"/>
  <c r="FC253" i="28" s="1"/>
  <c r="DS253" i="28"/>
  <c r="FO253" i="28" s="1"/>
  <c r="CB252" i="28"/>
  <c r="EJ252" i="28"/>
  <c r="CO250" i="28"/>
  <c r="DA250" i="28"/>
  <c r="EW250" i="28" s="1"/>
  <c r="DY250" i="28"/>
  <c r="FU250" i="28" s="1"/>
  <c r="CS247" i="28"/>
  <c r="EC247" i="28"/>
  <c r="FY247" i="28" s="1"/>
  <c r="DE247" i="28"/>
  <c r="FA247" i="28" s="1"/>
  <c r="DQ247" i="28"/>
  <c r="FM247" i="28" s="1"/>
  <c r="CM245" i="28"/>
  <c r="DW245" i="28"/>
  <c r="FS245" i="28" s="1"/>
  <c r="CY245" i="28"/>
  <c r="EU245" i="28" s="1"/>
  <c r="DK245" i="28"/>
  <c r="FG245" i="28" s="1"/>
  <c r="BW233" i="28"/>
  <c r="CI233" i="28" s="1"/>
  <c r="BR267" i="28"/>
  <c r="CD267" i="28" s="1"/>
  <c r="EL267" i="28"/>
  <c r="EG265" i="28"/>
  <c r="GC265" i="28" s="1"/>
  <c r="DU265" i="28"/>
  <c r="FQ265" i="28" s="1"/>
  <c r="CW265" i="28"/>
  <c r="BV262" i="28"/>
  <c r="CH262" i="28" s="1"/>
  <c r="CS261" i="28"/>
  <c r="EC261" i="28"/>
  <c r="FY261" i="28" s="1"/>
  <c r="DE261" i="28"/>
  <c r="FA261" i="28" s="1"/>
  <c r="DW259" i="28"/>
  <c r="FS259" i="28" s="1"/>
  <c r="CM259" i="28"/>
  <c r="DK259" i="28"/>
  <c r="FG259" i="28" s="1"/>
  <c r="CB259" i="28"/>
  <c r="EJ259" i="28"/>
  <c r="EF257" i="28"/>
  <c r="GB257" i="28" s="1"/>
  <c r="DT257" i="28"/>
  <c r="FP257" i="28" s="1"/>
  <c r="CE253" i="28"/>
  <c r="EM253" i="28"/>
  <c r="EI241" i="28"/>
  <c r="CA241" i="28"/>
  <c r="CL238" i="28"/>
  <c r="DJ238" i="28"/>
  <c r="FF238" i="28" s="1"/>
  <c r="DV238" i="28"/>
  <c r="FR238" i="28" s="1"/>
  <c r="DV262" i="28"/>
  <c r="FR262" i="28" s="1"/>
  <c r="DK261" i="28"/>
  <c r="FG261" i="28" s="1"/>
  <c r="DW261" i="28"/>
  <c r="FS261" i="28" s="1"/>
  <c r="CM261" i="28"/>
  <c r="CY261" i="28"/>
  <c r="EU261" i="28" s="1"/>
  <c r="BU260" i="28"/>
  <c r="CG260" i="28" s="1"/>
  <c r="EO260" i="28"/>
  <c r="EP259" i="28"/>
  <c r="CH259" i="28"/>
  <c r="EL256" i="28"/>
  <c r="BR256" i="28"/>
  <c r="CD256" i="28" s="1"/>
  <c r="CW253" i="28"/>
  <c r="EG253" i="28"/>
  <c r="GC253" i="28" s="1"/>
  <c r="DU253" i="28"/>
  <c r="FQ253" i="28" s="1"/>
  <c r="BY252" i="28"/>
  <c r="CK252" i="28" s="1"/>
  <c r="DM249" i="28"/>
  <c r="FI249" i="28" s="1"/>
  <c r="CO249" i="28"/>
  <c r="CR248" i="28"/>
  <c r="DP248" i="28"/>
  <c r="FL248" i="28" s="1"/>
  <c r="EB248" i="28"/>
  <c r="FX248" i="28" s="1"/>
  <c r="EO242" i="28"/>
  <c r="BU242" i="28"/>
  <c r="CG242" i="28" s="1"/>
  <c r="EQ241" i="28"/>
  <c r="CI241" i="28"/>
  <c r="CU261" i="28"/>
  <c r="DS261" i="28"/>
  <c r="FO261" i="28" s="1"/>
  <c r="DD259" i="28"/>
  <c r="EZ259" i="28" s="1"/>
  <c r="EB259" i="28"/>
  <c r="FX259" i="28" s="1"/>
  <c r="CR259" i="28"/>
  <c r="DG256" i="28"/>
  <c r="FC256" i="28" s="1"/>
  <c r="BX252" i="28"/>
  <c r="CJ252" i="28" s="1"/>
  <c r="ER252" i="28"/>
  <c r="DJ249" i="28"/>
  <c r="FF249" i="28" s="1"/>
  <c r="CL249" i="28"/>
  <c r="CX249" i="28"/>
  <c r="ET249" i="28" s="1"/>
  <c r="DV249" i="28"/>
  <c r="FR249" i="28" s="1"/>
  <c r="EH247" i="28"/>
  <c r="BZ247" i="28"/>
  <c r="EL246" i="28"/>
  <c r="CD246" i="28"/>
  <c r="EG244" i="28"/>
  <c r="CW244" i="28"/>
  <c r="DU244" i="28"/>
  <c r="FQ244" i="28" s="1"/>
  <c r="DI244" i="28"/>
  <c r="FE244" i="28" s="1"/>
  <c r="EO241" i="28"/>
  <c r="CG241" i="28"/>
  <c r="CU239" i="28"/>
  <c r="EE239" i="28"/>
  <c r="GA239" i="28" s="1"/>
  <c r="DS239" i="28"/>
  <c r="FO239" i="28" s="1"/>
  <c r="DG239" i="28"/>
  <c r="FC239" i="28" s="1"/>
  <c r="DZ277" i="28"/>
  <c r="FV277" i="28" s="1"/>
  <c r="DN277" i="28"/>
  <c r="FJ277" i="28" s="1"/>
  <c r="CP277" i="28"/>
  <c r="BV268" i="28"/>
  <c r="DP265" i="28"/>
  <c r="FL265" i="28" s="1"/>
  <c r="CR265" i="28"/>
  <c r="CY258" i="28"/>
  <c r="EU258" i="28" s="1"/>
  <c r="BY254" i="28"/>
  <c r="DR248" i="28"/>
  <c r="FN248" i="28" s="1"/>
  <c r="DF248" i="28"/>
  <c r="FB248" i="28" s="1"/>
  <c r="CT248" i="28"/>
  <c r="DG244" i="28"/>
  <c r="FC244" i="28" s="1"/>
  <c r="CU244" i="28"/>
  <c r="EE244" i="28"/>
  <c r="GA244" i="28" s="1"/>
  <c r="DS244" i="28"/>
  <c r="FO244" i="28" s="1"/>
  <c r="EM282" i="28"/>
  <c r="BO272" i="28"/>
  <c r="DD271" i="28"/>
  <c r="EZ271" i="28" s="1"/>
  <c r="BV270" i="28"/>
  <c r="CH270" i="28" s="1"/>
  <c r="CX269" i="28"/>
  <c r="ET269" i="28" s="1"/>
  <c r="DJ269" i="28"/>
  <c r="FF269" i="28" s="1"/>
  <c r="CL269" i="28"/>
  <c r="BT268" i="28"/>
  <c r="CF268" i="28" s="1"/>
  <c r="EN268" i="28"/>
  <c r="DL266" i="28"/>
  <c r="FH266" i="28" s="1"/>
  <c r="CZ266" i="28"/>
  <c r="EV266" i="28" s="1"/>
  <c r="DX266" i="28"/>
  <c r="FT266" i="28" s="1"/>
  <c r="EI262" i="28"/>
  <c r="BO262" i="28"/>
  <c r="CA262" i="28" s="1"/>
  <c r="DN261" i="28"/>
  <c r="FJ261" i="28" s="1"/>
  <c r="DZ261" i="28"/>
  <c r="FV261" i="28" s="1"/>
  <c r="DB261" i="28"/>
  <c r="EX261" i="28" s="1"/>
  <c r="CP261" i="28"/>
  <c r="DI260" i="28"/>
  <c r="FE260" i="28" s="1"/>
  <c r="EM259" i="28"/>
  <c r="BY259" i="28"/>
  <c r="CK259" i="28" s="1"/>
  <c r="EL255" i="28"/>
  <c r="BR255" i="28"/>
  <c r="CD255" i="28" s="1"/>
  <c r="EQ254" i="28"/>
  <c r="BW254" i="28"/>
  <c r="CI254" i="28" s="1"/>
  <c r="ES253" i="28"/>
  <c r="BT253" i="28"/>
  <c r="CF253" i="28" s="1"/>
  <c r="EN253" i="28"/>
  <c r="DD252" i="28"/>
  <c r="EZ252" i="28" s="1"/>
  <c r="DP252" i="28"/>
  <c r="CR252" i="28"/>
  <c r="EJ251" i="28"/>
  <c r="CB251" i="28"/>
  <c r="BV247" i="28"/>
  <c r="CH247" i="28" s="1"/>
  <c r="DC245" i="28"/>
  <c r="EA245" i="28"/>
  <c r="FW245" i="28" s="1"/>
  <c r="CQ245" i="28"/>
  <c r="DO245" i="28"/>
  <c r="FK245" i="28" s="1"/>
  <c r="DB244" i="28"/>
  <c r="EX244" i="28" s="1"/>
  <c r="DN244" i="28"/>
  <c r="FJ244" i="28" s="1"/>
  <c r="DZ244" i="28"/>
  <c r="FV244" i="28" s="1"/>
  <c r="CP244" i="28"/>
  <c r="DJ243" i="28"/>
  <c r="FF243" i="28" s="1"/>
  <c r="DV243" i="28"/>
  <c r="CL243" i="28"/>
  <c r="CX243" i="28"/>
  <c r="ET243" i="28" s="1"/>
  <c r="DO234" i="28"/>
  <c r="FK234" i="28" s="1"/>
  <c r="DC234" i="28"/>
  <c r="EY234" i="28" s="1"/>
  <c r="CQ234" i="28"/>
  <c r="DT243" i="28"/>
  <c r="FP243" i="28" s="1"/>
  <c r="DH243" i="28"/>
  <c r="FD243" i="28" s="1"/>
  <c r="BW238" i="28"/>
  <c r="CI238" i="28" s="1"/>
  <c r="BX236" i="28"/>
  <c r="CJ236" i="28" s="1"/>
  <c r="ER236" i="28"/>
  <c r="BV218" i="28"/>
  <c r="CH218" i="28" s="1"/>
  <c r="DV252" i="28"/>
  <c r="FR252" i="28" s="1"/>
  <c r="DJ252" i="28"/>
  <c r="FF252" i="28" s="1"/>
  <c r="CL252" i="28"/>
  <c r="EI245" i="28"/>
  <c r="BT245" i="28"/>
  <c r="CF245" i="28" s="1"/>
  <c r="DX240" i="28"/>
  <c r="FT240" i="28" s="1"/>
  <c r="BQ239" i="28"/>
  <c r="CC239" i="28" s="1"/>
  <c r="EO238" i="28"/>
  <c r="BU238" i="28"/>
  <c r="CG238" i="28" s="1"/>
  <c r="ER222" i="28"/>
  <c r="BX222" i="28"/>
  <c r="CJ222" i="28" s="1"/>
  <c r="BV269" i="28"/>
  <c r="DY267" i="28"/>
  <c r="FU267" i="28" s="1"/>
  <c r="DA267" i="28"/>
  <c r="EW267" i="28" s="1"/>
  <c r="EL263" i="28"/>
  <c r="CP263" i="28"/>
  <c r="CT255" i="28"/>
  <c r="DR255" i="28"/>
  <c r="FN255" i="28" s="1"/>
  <c r="ED255" i="28"/>
  <c r="FZ255" i="28" s="1"/>
  <c r="EQ252" i="28"/>
  <c r="BW252" i="28"/>
  <c r="CI252" i="28" s="1"/>
  <c r="BN250" i="28"/>
  <c r="BZ250" i="28" s="1"/>
  <c r="DK243" i="28"/>
  <c r="FG243" i="28" s="1"/>
  <c r="DW243" i="28"/>
  <c r="FS243" i="28" s="1"/>
  <c r="BQ235" i="28"/>
  <c r="CC235" i="28" s="1"/>
  <c r="CC225" i="28"/>
  <c r="EK225" i="28"/>
  <c r="BV222" i="28"/>
  <c r="CH222" i="28" s="1"/>
  <c r="BR218" i="28"/>
  <c r="CD218" i="28" s="1"/>
  <c r="EL218" i="28"/>
  <c r="ER270" i="28"/>
  <c r="EJ266" i="28"/>
  <c r="BO264" i="28"/>
  <c r="CA264" i="28" s="1"/>
  <c r="CK263" i="28"/>
  <c r="ES263" i="28"/>
  <c r="CS254" i="28"/>
  <c r="EC254" i="28"/>
  <c r="FY254" i="28" s="1"/>
  <c r="DQ254" i="28"/>
  <c r="FM254" i="28" s="1"/>
  <c r="EO252" i="28"/>
  <c r="BU252" i="28"/>
  <c r="CG252" i="28" s="1"/>
  <c r="DC251" i="28"/>
  <c r="EY251" i="28" s="1"/>
  <c r="BW248" i="28"/>
  <c r="CI248" i="28" s="1"/>
  <c r="CY233" i="28"/>
  <c r="EU233" i="28" s="1"/>
  <c r="CM233" i="28"/>
  <c r="DK233" i="28"/>
  <c r="FG233" i="28" s="1"/>
  <c r="DW233" i="28"/>
  <c r="FS233" i="28" s="1"/>
  <c r="BP238" i="28"/>
  <c r="CB238" i="28" s="1"/>
  <c r="CI228" i="28"/>
  <c r="EQ228" i="28"/>
  <c r="BS257" i="28"/>
  <c r="DN254" i="28"/>
  <c r="FJ254" i="28" s="1"/>
  <c r="DZ254" i="28"/>
  <c r="FV254" i="28" s="1"/>
  <c r="DQ248" i="28"/>
  <c r="FM248" i="28" s="1"/>
  <c r="CS248" i="28"/>
  <c r="EC248" i="28"/>
  <c r="FY248" i="28" s="1"/>
  <c r="CZ246" i="28"/>
  <c r="EV246" i="28" s="1"/>
  <c r="DX246" i="28"/>
  <c r="FT246" i="28" s="1"/>
  <c r="BW243" i="28"/>
  <c r="CI243" i="28" s="1"/>
  <c r="BO238" i="28"/>
  <c r="CA238" i="28" s="1"/>
  <c r="EI238" i="28"/>
  <c r="BP237" i="28"/>
  <c r="CB237" i="28" s="1"/>
  <c r="BP229" i="28"/>
  <c r="CB229" i="28" s="1"/>
  <c r="BR205" i="28"/>
  <c r="CD205" i="28" s="1"/>
  <c r="CF244" i="28"/>
  <c r="EN244" i="28"/>
  <c r="BV243" i="28"/>
  <c r="CH243" i="28" s="1"/>
  <c r="DL240" i="28"/>
  <c r="FH240" i="28" s="1"/>
  <c r="CN240" i="28"/>
  <c r="EH238" i="28"/>
  <c r="BO237" i="28"/>
  <c r="CA237" i="28" s="1"/>
  <c r="CK234" i="28"/>
  <c r="ES234" i="28"/>
  <c r="BP212" i="28"/>
  <c r="DV246" i="28"/>
  <c r="FR246" i="28" s="1"/>
  <c r="CL246" i="28"/>
  <c r="DW244" i="28"/>
  <c r="FS244" i="28" s="1"/>
  <c r="CM244" i="28"/>
  <c r="DK244" i="28"/>
  <c r="FG244" i="28" s="1"/>
  <c r="BN237" i="28"/>
  <c r="BZ237" i="28" s="1"/>
  <c r="CL234" i="28"/>
  <c r="CX234" i="28"/>
  <c r="ET234" i="28" s="1"/>
  <c r="DJ234" i="28"/>
  <c r="FF234" i="28" s="1"/>
  <c r="DV234" i="28"/>
  <c r="FR234" i="28" s="1"/>
  <c r="BV232" i="28"/>
  <c r="CH232" i="28" s="1"/>
  <c r="EP232" i="28"/>
  <c r="CK220" i="28"/>
  <c r="ES220" i="28"/>
  <c r="DH269" i="28"/>
  <c r="FD269" i="28" s="1"/>
  <c r="DT269" i="28"/>
  <c r="FP269" i="28" s="1"/>
  <c r="DE265" i="28"/>
  <c r="FA265" i="28" s="1"/>
  <c r="DQ265" i="28"/>
  <c r="FM265" i="28" s="1"/>
  <c r="CS265" i="28"/>
  <c r="EP264" i="28"/>
  <c r="CS263" i="28"/>
  <c r="DQ263" i="28"/>
  <c r="FM263" i="28" s="1"/>
  <c r="EC263" i="28"/>
  <c r="FY263" i="28" s="1"/>
  <c r="DE263" i="28"/>
  <c r="FA263" i="28" s="1"/>
  <c r="EG258" i="28"/>
  <c r="GC258" i="28" s="1"/>
  <c r="DU258" i="28"/>
  <c r="FQ258" i="28" s="1"/>
  <c r="CW258" i="28"/>
  <c r="BU253" i="28"/>
  <c r="CG253" i="28" s="1"/>
  <c r="EO253" i="28"/>
  <c r="DE248" i="28"/>
  <c r="FA248" i="28" s="1"/>
  <c r="DN248" i="28"/>
  <c r="FJ248" i="28" s="1"/>
  <c r="DZ248" i="28"/>
  <c r="FV248" i="28" s="1"/>
  <c r="EJ246" i="28"/>
  <c r="CW246" i="28"/>
  <c r="EG246" i="28"/>
  <c r="GC246" i="28" s="1"/>
  <c r="DI246" i="28"/>
  <c r="FE246" i="28" s="1"/>
  <c r="DU246" i="28"/>
  <c r="FQ246" i="28" s="1"/>
  <c r="CF242" i="28"/>
  <c r="EN242" i="28"/>
  <c r="CJ241" i="28"/>
  <c r="ER241" i="28"/>
  <c r="DD234" i="28"/>
  <c r="EZ234" i="28" s="1"/>
  <c r="CR234" i="28"/>
  <c r="CV226" i="28"/>
  <c r="DT226" i="28"/>
  <c r="FP226" i="28" s="1"/>
  <c r="DH226" i="28"/>
  <c r="FD226" i="28" s="1"/>
  <c r="EF226" i="28"/>
  <c r="GB226" i="28" s="1"/>
  <c r="BT292" i="28"/>
  <c r="BT286" i="28"/>
  <c r="BU271" i="28"/>
  <c r="EM261" i="28"/>
  <c r="EF260" i="28"/>
  <c r="GB260" i="28" s="1"/>
  <c r="CV260" i="28"/>
  <c r="DT260" i="28"/>
  <c r="FP260" i="28" s="1"/>
  <c r="CX252" i="28"/>
  <c r="ET252" i="28" s="1"/>
  <c r="CF250" i="28"/>
  <c r="BW246" i="28"/>
  <c r="DH244" i="28"/>
  <c r="FD244" i="28" s="1"/>
  <c r="CV244" i="28"/>
  <c r="EF244" i="28"/>
  <c r="GB244" i="28" s="1"/>
  <c r="CP234" i="28"/>
  <c r="DZ234" i="28"/>
  <c r="FV234" i="28" s="1"/>
  <c r="DB234" i="28"/>
  <c r="EX234" i="28" s="1"/>
  <c r="DN234" i="28"/>
  <c r="FJ234" i="28" s="1"/>
  <c r="DZ257" i="28"/>
  <c r="FV257" i="28" s="1"/>
  <c r="DB257" i="28"/>
  <c r="EX257" i="28" s="1"/>
  <c r="CR255" i="28"/>
  <c r="EB255" i="28"/>
  <c r="FX255" i="28" s="1"/>
  <c r="DL243" i="28"/>
  <c r="FH243" i="28" s="1"/>
  <c r="CN243" i="28"/>
  <c r="CR241" i="28"/>
  <c r="EB241" i="28"/>
  <c r="FX241" i="28" s="1"/>
  <c r="DD241" i="28"/>
  <c r="EZ241" i="28" s="1"/>
  <c r="CQ240" i="28"/>
  <c r="DO240" i="28"/>
  <c r="FK240" i="28" s="1"/>
  <c r="DC240" i="28"/>
  <c r="EY240" i="28" s="1"/>
  <c r="BQ232" i="28"/>
  <c r="CC232" i="28" s="1"/>
  <c r="BY230" i="28"/>
  <c r="CK230" i="28" s="1"/>
  <c r="DD220" i="28"/>
  <c r="EZ220" i="28" s="1"/>
  <c r="CR220" i="28"/>
  <c r="DP220" i="28"/>
  <c r="FL220" i="28" s="1"/>
  <c r="EB220" i="28"/>
  <c r="FX220" i="28" s="1"/>
  <c r="BN245" i="28"/>
  <c r="BZ245" i="28" s="1"/>
  <c r="EC239" i="28"/>
  <c r="CS239" i="28"/>
  <c r="DQ239" i="28"/>
  <c r="FM239" i="28" s="1"/>
  <c r="CI221" i="28"/>
  <c r="EQ221" i="28"/>
  <c r="EL250" i="28"/>
  <c r="EH243" i="28"/>
  <c r="CZ239" i="28"/>
  <c r="EV239" i="28" s="1"/>
  <c r="CN239" i="28"/>
  <c r="EE237" i="28"/>
  <c r="GA237" i="28" s="1"/>
  <c r="CU237" i="28"/>
  <c r="DS237" i="28"/>
  <c r="FO237" i="28" s="1"/>
  <c r="DQ235" i="28"/>
  <c r="FM235" i="28" s="1"/>
  <c r="DE235" i="28"/>
  <c r="FA235" i="28" s="1"/>
  <c r="CS235" i="28"/>
  <c r="EC235" i="28"/>
  <c r="FY235" i="28" s="1"/>
  <c r="BN225" i="28"/>
  <c r="BZ225" i="28" s="1"/>
  <c r="BY268" i="28"/>
  <c r="EF267" i="28"/>
  <c r="GB267" i="28" s="1"/>
  <c r="CY257" i="28"/>
  <c r="EU257" i="28" s="1"/>
  <c r="DW257" i="28"/>
  <c r="FS257" i="28" s="1"/>
  <c r="CX253" i="28"/>
  <c r="ET253" i="28" s="1"/>
  <c r="DV253" i="28"/>
  <c r="FR253" i="28" s="1"/>
  <c r="DE251" i="28"/>
  <c r="FA251" i="28" s="1"/>
  <c r="CS251" i="28"/>
  <c r="DQ251" i="28"/>
  <c r="DM244" i="28"/>
  <c r="FI244" i="28" s="1"/>
  <c r="DA244" i="28"/>
  <c r="EW244" i="28" s="1"/>
  <c r="DY244" i="28"/>
  <c r="FU244" i="28" s="1"/>
  <c r="CO244" i="28"/>
  <c r="CV243" i="28"/>
  <c r="ES243" i="28"/>
  <c r="CK243" i="28"/>
  <c r="BW240" i="28"/>
  <c r="CI240" i="28" s="1"/>
  <c r="CF237" i="28"/>
  <c r="ED234" i="28"/>
  <c r="FZ234" i="28" s="1"/>
  <c r="DR234" i="28"/>
  <c r="FN234" i="28" s="1"/>
  <c r="CT234" i="28"/>
  <c r="DF234" i="28"/>
  <c r="FB234" i="28" s="1"/>
  <c r="EB213" i="28"/>
  <c r="FX213" i="28" s="1"/>
  <c r="DP213" i="28"/>
  <c r="FL213" i="28" s="1"/>
  <c r="DD213" i="28"/>
  <c r="EZ213" i="28" s="1"/>
  <c r="CR213" i="28"/>
  <c r="BU276" i="28"/>
  <c r="DN266" i="28"/>
  <c r="FJ266" i="28" s="1"/>
  <c r="DG259" i="28"/>
  <c r="FC259" i="28" s="1"/>
  <c r="CU259" i="28"/>
  <c r="DB254" i="28"/>
  <c r="EX254" i="28" s="1"/>
  <c r="CQ252" i="28"/>
  <c r="CP251" i="28"/>
  <c r="DN251" i="28"/>
  <c r="DZ251" i="28"/>
  <c r="EF250" i="28"/>
  <c r="GB250" i="28" s="1"/>
  <c r="CV250" i="28"/>
  <c r="DH250" i="28"/>
  <c r="FD250" i="28" s="1"/>
  <c r="EK246" i="28"/>
  <c r="BV240" i="28"/>
  <c r="BU234" i="28"/>
  <c r="CG234" i="28" s="1"/>
  <c r="EO234" i="28"/>
  <c r="CS227" i="28"/>
  <c r="DE227" i="28"/>
  <c r="FA227" i="28" s="1"/>
  <c r="EC227" i="28"/>
  <c r="FY227" i="28" s="1"/>
  <c r="DQ227" i="28"/>
  <c r="FM227" i="28" s="1"/>
  <c r="DQ250" i="28"/>
  <c r="FM250" i="28" s="1"/>
  <c r="EC250" i="28"/>
  <c r="FY250" i="28" s="1"/>
  <c r="DE250" i="28"/>
  <c r="FA250" i="28" s="1"/>
  <c r="CP248" i="28"/>
  <c r="DN247" i="28"/>
  <c r="FJ247" i="28" s="1"/>
  <c r="CP247" i="28"/>
  <c r="DB247" i="28"/>
  <c r="EX247" i="28" s="1"/>
  <c r="EF245" i="28"/>
  <c r="GB245" i="28" s="1"/>
  <c r="DH245" i="28"/>
  <c r="FD245" i="28" s="1"/>
  <c r="CV245" i="28"/>
  <c r="BV242" i="28"/>
  <c r="CH242" i="28" s="1"/>
  <c r="BU240" i="28"/>
  <c r="CG240" i="28" s="1"/>
  <c r="EO240" i="28"/>
  <c r="DV239" i="28"/>
  <c r="FR239" i="28" s="1"/>
  <c r="CL239" i="28"/>
  <c r="CX239" i="28"/>
  <c r="ET239" i="28" s="1"/>
  <c r="CK238" i="28"/>
  <c r="ES238" i="28"/>
  <c r="CB236" i="28"/>
  <c r="EJ236" i="28"/>
  <c r="EI228" i="28"/>
  <c r="BO228" i="28"/>
  <c r="CA228" i="28" s="1"/>
  <c r="ES213" i="28"/>
  <c r="CK213" i="28"/>
  <c r="BU268" i="28"/>
  <c r="CG268" i="28" s="1"/>
  <c r="EO268" i="28"/>
  <c r="EE257" i="28"/>
  <c r="GA257" i="28" s="1"/>
  <c r="CU257" i="28"/>
  <c r="EP255" i="28"/>
  <c r="EM252" i="28"/>
  <c r="EM249" i="28"/>
  <c r="EQ244" i="28"/>
  <c r="EM240" i="28"/>
  <c r="DE236" i="28"/>
  <c r="FA236" i="28" s="1"/>
  <c r="DQ236" i="28"/>
  <c r="FM236" i="28" s="1"/>
  <c r="CS236" i="28"/>
  <c r="CN231" i="28"/>
  <c r="CZ231" i="28"/>
  <c r="EV231" i="28" s="1"/>
  <c r="DX231" i="28"/>
  <c r="DL231" i="28"/>
  <c r="FH231" i="28" s="1"/>
  <c r="CR201" i="28"/>
  <c r="EB201" i="28"/>
  <c r="FX201" i="28" s="1"/>
  <c r="DD201" i="28"/>
  <c r="EZ201" i="28" s="1"/>
  <c r="DP201" i="28"/>
  <c r="FL201" i="28" s="1"/>
  <c r="BS268" i="28"/>
  <c r="DQ257" i="28"/>
  <c r="FM257" i="28" s="1"/>
  <c r="CS257" i="28"/>
  <c r="EC257" i="28"/>
  <c r="FY257" i="28" s="1"/>
  <c r="EN255" i="28"/>
  <c r="CP254" i="28"/>
  <c r="CM243" i="28"/>
  <c r="BR242" i="28"/>
  <c r="CD242" i="28" s="1"/>
  <c r="EL242" i="28"/>
  <c r="EJ240" i="28"/>
  <c r="BQ240" i="28"/>
  <c r="CC240" i="28" s="1"/>
  <c r="ER227" i="28"/>
  <c r="BX227" i="28"/>
  <c r="CJ227" i="28" s="1"/>
  <c r="BU290" i="28"/>
  <c r="BQ268" i="28"/>
  <c r="CC268" i="28" s="1"/>
  <c r="EK268" i="28"/>
  <c r="DT267" i="28"/>
  <c r="FP267" i="28" s="1"/>
  <c r="BP265" i="28"/>
  <c r="EP258" i="28"/>
  <c r="DN257" i="28"/>
  <c r="FJ257" i="28" s="1"/>
  <c r="EF253" i="28"/>
  <c r="GB253" i="28" s="1"/>
  <c r="DA252" i="28"/>
  <c r="EW252" i="28" s="1"/>
  <c r="DM252" i="28"/>
  <c r="FI252" i="28" s="1"/>
  <c r="EC251" i="28"/>
  <c r="DM251" i="28"/>
  <c r="DA251" i="28"/>
  <c r="EW251" i="28" s="1"/>
  <c r="EO248" i="28"/>
  <c r="EQ247" i="28"/>
  <c r="DB243" i="28"/>
  <c r="EX243" i="28" s="1"/>
  <c r="DN243" i="28"/>
  <c r="FJ243" i="28" s="1"/>
  <c r="CR239" i="28"/>
  <c r="DD239" i="28"/>
  <c r="EZ239" i="28" s="1"/>
  <c r="EB239" i="28"/>
  <c r="FX239" i="28" s="1"/>
  <c r="BN230" i="28"/>
  <c r="BZ230" i="28" s="1"/>
  <c r="BT238" i="28"/>
  <c r="CF238" i="28" s="1"/>
  <c r="CW226" i="28"/>
  <c r="DU226" i="28"/>
  <c r="FQ226" i="28" s="1"/>
  <c r="DI226" i="28"/>
  <c r="FE226" i="28" s="1"/>
  <c r="EG226" i="28"/>
  <c r="GC226" i="28" s="1"/>
  <c r="CZ221" i="28"/>
  <c r="EV221" i="28" s="1"/>
  <c r="CN221" i="28"/>
  <c r="DX221" i="28"/>
  <c r="FT221" i="28" s="1"/>
  <c r="EO218" i="28"/>
  <c r="BU218" i="28"/>
  <c r="CG218" i="28" s="1"/>
  <c r="DP249" i="28"/>
  <c r="FL249" i="28" s="1"/>
  <c r="CR249" i="28"/>
  <c r="BR239" i="28"/>
  <c r="CD239" i="28" s="1"/>
  <c r="DZ233" i="28"/>
  <c r="FV233" i="28" s="1"/>
  <c r="DB233" i="28"/>
  <c r="EX233" i="28" s="1"/>
  <c r="CP233" i="28"/>
  <c r="BT231" i="28"/>
  <c r="CB213" i="28"/>
  <c r="EJ213" i="28"/>
  <c r="EF233" i="28"/>
  <c r="GB233" i="28" s="1"/>
  <c r="DT233" i="28"/>
  <c r="FP233" i="28" s="1"/>
  <c r="BY225" i="28"/>
  <c r="CK225" i="28" s="1"/>
  <c r="DD222" i="28"/>
  <c r="EZ222" i="28" s="1"/>
  <c r="DP222" i="28"/>
  <c r="FL222" i="28" s="1"/>
  <c r="CR222" i="28"/>
  <c r="EB222" i="28"/>
  <c r="FX222" i="28" s="1"/>
  <c r="CR219" i="28"/>
  <c r="DD219" i="28"/>
  <c r="EZ219" i="28" s="1"/>
  <c r="EB219" i="28"/>
  <c r="FX219" i="28" s="1"/>
  <c r="DP219" i="28"/>
  <c r="FL219" i="28" s="1"/>
  <c r="BU216" i="28"/>
  <c r="CG216" i="28" s="1"/>
  <c r="EO216" i="28"/>
  <c r="CT213" i="28"/>
  <c r="ED213" i="28"/>
  <c r="FZ213" i="28" s="1"/>
  <c r="DR213" i="28"/>
  <c r="FN213" i="28" s="1"/>
  <c r="DF213" i="28"/>
  <c r="FB213" i="28" s="1"/>
  <c r="DC237" i="28"/>
  <c r="EY237" i="28" s="1"/>
  <c r="CQ237" i="28"/>
  <c r="DO237" i="28"/>
  <c r="FK237" i="28" s="1"/>
  <c r="EN234" i="28"/>
  <c r="EJ231" i="28"/>
  <c r="CR226" i="28"/>
  <c r="DD226" i="28"/>
  <c r="EZ226" i="28" s="1"/>
  <c r="EB226" i="28"/>
  <c r="FX226" i="28" s="1"/>
  <c r="DP226" i="28"/>
  <c r="FL226" i="28" s="1"/>
  <c r="BS241" i="28"/>
  <c r="CE241" i="28" s="1"/>
  <c r="CP237" i="28"/>
  <c r="DZ237" i="28"/>
  <c r="FV237" i="28" s="1"/>
  <c r="DB237" i="28"/>
  <c r="EX237" i="28" s="1"/>
  <c r="CQ233" i="28"/>
  <c r="DC233" i="28"/>
  <c r="EY233" i="28" s="1"/>
  <c r="EA233" i="28"/>
  <c r="FW233" i="28" s="1"/>
  <c r="BO231" i="28"/>
  <c r="CA231" i="28" s="1"/>
  <c r="CH215" i="28"/>
  <c r="EP215" i="28"/>
  <c r="CK248" i="28"/>
  <c r="BW245" i="28"/>
  <c r="CI245" i="28" s="1"/>
  <c r="BN231" i="28"/>
  <c r="BZ231" i="28" s="1"/>
  <c r="EQ227" i="28"/>
  <c r="CI227" i="28"/>
  <c r="DO220" i="28"/>
  <c r="FK220" i="28" s="1"/>
  <c r="CQ220" i="28"/>
  <c r="EA220" i="28"/>
  <c r="FW220" i="28" s="1"/>
  <c r="DC220" i="28"/>
  <c r="EY220" i="28" s="1"/>
  <c r="DJ219" i="28"/>
  <c r="FF219" i="28" s="1"/>
  <c r="CX219" i="28"/>
  <c r="ET219" i="28" s="1"/>
  <c r="CL219" i="28"/>
  <c r="DT217" i="28"/>
  <c r="FP217" i="28" s="1"/>
  <c r="CV217" i="28"/>
  <c r="DH217" i="28"/>
  <c r="FD217" i="28" s="1"/>
  <c r="EF217" i="28"/>
  <c r="GB217" i="28" s="1"/>
  <c r="CU255" i="28"/>
  <c r="BO253" i="28"/>
  <c r="CA253" i="28" s="1"/>
  <c r="EI253" i="28"/>
  <c r="BV249" i="28"/>
  <c r="CH249" i="28" s="1"/>
  <c r="EP249" i="28"/>
  <c r="BY247" i="28"/>
  <c r="DY243" i="28"/>
  <c r="FU243" i="28" s="1"/>
  <c r="CE243" i="28"/>
  <c r="EK242" i="28"/>
  <c r="BP241" i="28"/>
  <c r="CB241" i="28" s="1"/>
  <c r="CH235" i="28"/>
  <c r="EP235" i="28"/>
  <c r="ER233" i="28"/>
  <c r="EO229" i="28"/>
  <c r="CG229" i="28"/>
  <c r="BV256" i="28"/>
  <c r="CH256" i="28" s="1"/>
  <c r="DD247" i="28"/>
  <c r="EZ247" i="28" s="1"/>
  <c r="BS244" i="28"/>
  <c r="CE244" i="28" s="1"/>
  <c r="EM244" i="28"/>
  <c r="EN239" i="28"/>
  <c r="CR235" i="28"/>
  <c r="EB235" i="28"/>
  <c r="FX235" i="28" s="1"/>
  <c r="BV233" i="28"/>
  <c r="CH233" i="28" s="1"/>
  <c r="CI232" i="28"/>
  <c r="EK223" i="28"/>
  <c r="CC223" i="28"/>
  <c r="EN240" i="28"/>
  <c r="EA237" i="28"/>
  <c r="FW237" i="28" s="1"/>
  <c r="EM235" i="28"/>
  <c r="CE235" i="28"/>
  <c r="CD229" i="28"/>
  <c r="EL229" i="28"/>
  <c r="CC228" i="28"/>
  <c r="EK228" i="28"/>
  <c r="BV227" i="28"/>
  <c r="CH227" i="28" s="1"/>
  <c r="BU215" i="28"/>
  <c r="CG215" i="28" s="1"/>
  <c r="ES271" i="28"/>
  <c r="CV254" i="28"/>
  <c r="EF254" i="28"/>
  <c r="GB254" i="28" s="1"/>
  <c r="EK244" i="28"/>
  <c r="EL240" i="28"/>
  <c r="DY237" i="28"/>
  <c r="FU237" i="28" s="1"/>
  <c r="DN235" i="28"/>
  <c r="FJ235" i="28" s="1"/>
  <c r="DZ235" i="28"/>
  <c r="FV235" i="28" s="1"/>
  <c r="DB235" i="28"/>
  <c r="EX235" i="28" s="1"/>
  <c r="BY223" i="28"/>
  <c r="CK223" i="28" s="1"/>
  <c r="BT209" i="28"/>
  <c r="CF209" i="28" s="1"/>
  <c r="DH251" i="28"/>
  <c r="FD251" i="28" s="1"/>
  <c r="DT251" i="28"/>
  <c r="FP251" i="28" s="1"/>
  <c r="CB245" i="28"/>
  <c r="EJ245" i="28"/>
  <c r="EM233" i="28"/>
  <c r="CH230" i="28"/>
  <c r="BX228" i="28"/>
  <c r="CJ228" i="28" s="1"/>
  <c r="ER228" i="28"/>
  <c r="DN226" i="28"/>
  <c r="FJ226" i="28" s="1"/>
  <c r="DZ226" i="28"/>
  <c r="FV226" i="28" s="1"/>
  <c r="CC224" i="28"/>
  <c r="EK224" i="28"/>
  <c r="EQ216" i="28"/>
  <c r="CI216" i="28"/>
  <c r="BT262" i="28"/>
  <c r="CF262" i="28" s="1"/>
  <c r="EN262" i="28"/>
  <c r="EN247" i="28"/>
  <c r="BY245" i="28"/>
  <c r="BN244" i="28"/>
  <c r="BZ244" i="28" s="1"/>
  <c r="EH240" i="28"/>
  <c r="DW239" i="28"/>
  <c r="CY239" i="28"/>
  <c r="EU239" i="28" s="1"/>
  <c r="DK239" i="28"/>
  <c r="FG239" i="28" s="1"/>
  <c r="CM239" i="28"/>
  <c r="CY235" i="28"/>
  <c r="EU235" i="28" s="1"/>
  <c r="BQ233" i="28"/>
  <c r="CC233" i="28" s="1"/>
  <c r="CO231" i="28"/>
  <c r="DY231" i="28"/>
  <c r="FU231" i="28" s="1"/>
  <c r="DM231" i="28"/>
  <c r="FI231" i="28" s="1"/>
  <c r="CO230" i="28"/>
  <c r="DY230" i="28"/>
  <c r="FU230" i="28" s="1"/>
  <c r="DA230" i="28"/>
  <c r="EW230" i="28" s="1"/>
  <c r="DM230" i="28"/>
  <c r="FI230" i="28" s="1"/>
  <c r="EH229" i="28"/>
  <c r="BZ229" i="28"/>
  <c r="EH219" i="28"/>
  <c r="BQ219" i="28"/>
  <c r="CC219" i="28" s="1"/>
  <c r="BS206" i="28"/>
  <c r="CE206" i="28" s="1"/>
  <c r="BO189" i="28"/>
  <c r="CA189" i="28" s="1"/>
  <c r="BW250" i="28"/>
  <c r="CI250" i="28" s="1"/>
  <c r="CR247" i="28"/>
  <c r="BQ247" i="28"/>
  <c r="DJ240" i="28"/>
  <c r="FF240" i="28" s="1"/>
  <c r="DV240" i="28"/>
  <c r="FR240" i="28" s="1"/>
  <c r="CL235" i="28"/>
  <c r="DV235" i="28"/>
  <c r="FR235" i="28" s="1"/>
  <c r="CX235" i="28"/>
  <c r="ET235" i="28" s="1"/>
  <c r="EA231" i="28"/>
  <c r="FW231" i="28" s="1"/>
  <c r="DO231" i="28"/>
  <c r="FK231" i="28" s="1"/>
  <c r="CV229" i="28"/>
  <c r="EF229" i="28"/>
  <c r="GB229" i="28" s="1"/>
  <c r="DH229" i="28"/>
  <c r="FD229" i="28" s="1"/>
  <c r="DT229" i="28"/>
  <c r="FP229" i="28" s="1"/>
  <c r="BN260" i="28"/>
  <c r="BZ260" i="28" s="1"/>
  <c r="EH260" i="28"/>
  <c r="DT249" i="28"/>
  <c r="FP249" i="28" s="1"/>
  <c r="DH249" i="28"/>
  <c r="FD249" i="28" s="1"/>
  <c r="DO246" i="28"/>
  <c r="FK246" i="28" s="1"/>
  <c r="BV246" i="28"/>
  <c r="CH246" i="28" s="1"/>
  <c r="DM243" i="28"/>
  <c r="FI243" i="28" s="1"/>
  <c r="DK242" i="28"/>
  <c r="FG242" i="28" s="1"/>
  <c r="CM242" i="28"/>
  <c r="CY242" i="28"/>
  <c r="EU242" i="28" s="1"/>
  <c r="BV237" i="28"/>
  <c r="CH237" i="28" s="1"/>
  <c r="DO233" i="28"/>
  <c r="FK233" i="28" s="1"/>
  <c r="DV219" i="28"/>
  <c r="FR219" i="28" s="1"/>
  <c r="DZ264" i="28"/>
  <c r="FV264" i="28" s="1"/>
  <c r="DY256" i="28"/>
  <c r="FU256" i="28" s="1"/>
  <c r="DA254" i="28"/>
  <c r="EW254" i="28" s="1"/>
  <c r="CO254" i="28"/>
  <c r="DY254" i="28"/>
  <c r="FU254" i="28" s="1"/>
  <c r="EB249" i="28"/>
  <c r="FX249" i="28" s="1"/>
  <c r="DJ242" i="28"/>
  <c r="FF242" i="28" s="1"/>
  <c r="CX242" i="28"/>
  <c r="ET242" i="28" s="1"/>
  <c r="BZ241" i="28"/>
  <c r="DA238" i="28"/>
  <c r="EW238" i="28" s="1"/>
  <c r="DM238" i="28"/>
  <c r="FI238" i="28" s="1"/>
  <c r="ER235" i="28"/>
  <c r="BX235" i="28"/>
  <c r="CJ235" i="28" s="1"/>
  <c r="DN233" i="28"/>
  <c r="FJ233" i="28" s="1"/>
  <c r="DX232" i="28"/>
  <c r="FT232" i="28" s="1"/>
  <c r="CZ232" i="28"/>
  <c r="EV232" i="28" s="1"/>
  <c r="CN232" i="28"/>
  <c r="CV230" i="28"/>
  <c r="EF230" i="28"/>
  <c r="GB230" i="28" s="1"/>
  <c r="DT230" i="28"/>
  <c r="FP230" i="28" s="1"/>
  <c r="DE244" i="28"/>
  <c r="FA244" i="28" s="1"/>
  <c r="EC244" i="28"/>
  <c r="FY244" i="28" s="1"/>
  <c r="DN237" i="28"/>
  <c r="FJ237" i="28" s="1"/>
  <c r="BW235" i="28"/>
  <c r="CI235" i="28" s="1"/>
  <c r="EQ230" i="28"/>
  <c r="CI230" i="28"/>
  <c r="EL228" i="28"/>
  <c r="BR228" i="28"/>
  <c r="CD228" i="28" s="1"/>
  <c r="CV231" i="28"/>
  <c r="DH231" i="28"/>
  <c r="FD231" i="28" s="1"/>
  <c r="DT231" i="28"/>
  <c r="FP231" i="28" s="1"/>
  <c r="BY229" i="28"/>
  <c r="CK229" i="28" s="1"/>
  <c r="DX224" i="28"/>
  <c r="FT224" i="28" s="1"/>
  <c r="CZ224" i="28"/>
  <c r="EV224" i="28" s="1"/>
  <c r="DL224" i="28"/>
  <c r="FH224" i="28" s="1"/>
  <c r="CN224" i="28"/>
  <c r="CV221" i="28"/>
  <c r="DH221" i="28"/>
  <c r="FD221" i="28" s="1"/>
  <c r="DT221" i="28"/>
  <c r="FP221" i="28" s="1"/>
  <c r="BO220" i="28"/>
  <c r="CA220" i="28" s="1"/>
  <c r="CA223" i="28"/>
  <c r="EI223" i="28"/>
  <c r="ED221" i="28"/>
  <c r="FZ221" i="28" s="1"/>
  <c r="DR221" i="28"/>
  <c r="FN221" i="28" s="1"/>
  <c r="CT221" i="28"/>
  <c r="DF221" i="28"/>
  <c r="FB221" i="28" s="1"/>
  <c r="CP199" i="28"/>
  <c r="DZ199" i="28"/>
  <c r="FV199" i="28" s="1"/>
  <c r="DB199" i="28"/>
  <c r="EX199" i="28" s="1"/>
  <c r="DN199" i="28"/>
  <c r="FJ199" i="28" s="1"/>
  <c r="EO191" i="28"/>
  <c r="CG191" i="28"/>
  <c r="BU220" i="28"/>
  <c r="BU219" i="28"/>
  <c r="CG219" i="28" s="1"/>
  <c r="CL217" i="28"/>
  <c r="DJ217" i="28"/>
  <c r="FF217" i="28" s="1"/>
  <c r="DV217" i="28"/>
  <c r="FR217" i="28" s="1"/>
  <c r="CX217" i="28"/>
  <c r="ET217" i="28" s="1"/>
  <c r="CP215" i="28"/>
  <c r="DB215" i="28"/>
  <c r="EX215" i="28" s="1"/>
  <c r="DN215" i="28"/>
  <c r="FJ215" i="28" s="1"/>
  <c r="DO221" i="28"/>
  <c r="FK221" i="28" s="1"/>
  <c r="EA221" i="28"/>
  <c r="FW221" i="28" s="1"/>
  <c r="DC221" i="28"/>
  <c r="EY221" i="28" s="1"/>
  <c r="CQ221" i="28"/>
  <c r="EN220" i="28"/>
  <c r="CZ210" i="28"/>
  <c r="EV210" i="28" s="1"/>
  <c r="DX210" i="28"/>
  <c r="FT210" i="28" s="1"/>
  <c r="DL210" i="28"/>
  <c r="FH210" i="28" s="1"/>
  <c r="CN210" i="28"/>
  <c r="BY193" i="28"/>
  <c r="CK193" i="28" s="1"/>
  <c r="EJ232" i="28"/>
  <c r="CZ228" i="28"/>
  <c r="EV228" i="28" s="1"/>
  <c r="CN228" i="28"/>
  <c r="DL228" i="28"/>
  <c r="FH228" i="28" s="1"/>
  <c r="CZ225" i="28"/>
  <c r="EV225" i="28" s="1"/>
  <c r="DL225" i="28"/>
  <c r="FH225" i="28" s="1"/>
  <c r="DX225" i="28"/>
  <c r="FT225" i="28" s="1"/>
  <c r="EJ223" i="28"/>
  <c r="CB223" i="28"/>
  <c r="DM222" i="28"/>
  <c r="FI222" i="28" s="1"/>
  <c r="DY222" i="28"/>
  <c r="FU222" i="28" s="1"/>
  <c r="DA222" i="28"/>
  <c r="EW222" i="28" s="1"/>
  <c r="CO222" i="28"/>
  <c r="BR220" i="28"/>
  <c r="CD220" i="28" s="1"/>
  <c r="BO215" i="28"/>
  <c r="CA215" i="28" s="1"/>
  <c r="DT214" i="28"/>
  <c r="FP214" i="28" s="1"/>
  <c r="EH228" i="28"/>
  <c r="BN228" i="28"/>
  <c r="BZ228" i="28" s="1"/>
  <c r="DE224" i="28"/>
  <c r="FA224" i="28" s="1"/>
  <c r="CS224" i="28"/>
  <c r="EC224" i="28"/>
  <c r="FY224" i="28" s="1"/>
  <c r="DQ224" i="28"/>
  <c r="FM224" i="28" s="1"/>
  <c r="DJ221" i="28"/>
  <c r="FF221" i="28" s="1"/>
  <c r="CL221" i="28"/>
  <c r="CX221" i="28"/>
  <c r="ET221" i="28" s="1"/>
  <c r="DV221" i="28"/>
  <c r="FR221" i="28" s="1"/>
  <c r="BZ214" i="28"/>
  <c r="EH214" i="28"/>
  <c r="EK205" i="28"/>
  <c r="CC205" i="28"/>
  <c r="EG231" i="28"/>
  <c r="CW231" i="28"/>
  <c r="DI231" i="28"/>
  <c r="FE231" i="28" s="1"/>
  <c r="BT230" i="28"/>
  <c r="CF230" i="28" s="1"/>
  <c r="DO227" i="28"/>
  <c r="FK227" i="28" s="1"/>
  <c r="CQ227" i="28"/>
  <c r="EA227" i="28"/>
  <c r="FW227" i="28" s="1"/>
  <c r="BW222" i="28"/>
  <c r="CI222" i="28" s="1"/>
  <c r="DQ217" i="28"/>
  <c r="FM217" i="28" s="1"/>
  <c r="EC217" i="28"/>
  <c r="FY217" i="28" s="1"/>
  <c r="CS217" i="28"/>
  <c r="DE217" i="28"/>
  <c r="FA217" i="28" s="1"/>
  <c r="DS215" i="28"/>
  <c r="FO215" i="28" s="1"/>
  <c r="DG215" i="28"/>
  <c r="FC215" i="28" s="1"/>
  <c r="EE215" i="28"/>
  <c r="GA215" i="28" s="1"/>
  <c r="CU215" i="28"/>
  <c r="CD214" i="28"/>
  <c r="EL214" i="28"/>
  <c r="DI212" i="28"/>
  <c r="FE212" i="28" s="1"/>
  <c r="DU212" i="28"/>
  <c r="FQ212" i="28" s="1"/>
  <c r="EG212" i="28"/>
  <c r="GC212" i="28" s="1"/>
  <c r="CW212" i="28"/>
  <c r="CA203" i="28"/>
  <c r="EI203" i="28"/>
  <c r="CL211" i="28"/>
  <c r="CX211" i="28"/>
  <c r="ET211" i="28" s="1"/>
  <c r="DV211" i="28"/>
  <c r="FR211" i="28" s="1"/>
  <c r="EN241" i="28"/>
  <c r="BQ227" i="28"/>
  <c r="CC227" i="28" s="1"/>
  <c r="EN223" i="28"/>
  <c r="CP217" i="28"/>
  <c r="DB217" i="28"/>
  <c r="EX217" i="28" s="1"/>
  <c r="DF212" i="28"/>
  <c r="FB212" i="28" s="1"/>
  <c r="DR212" i="28"/>
  <c r="FN212" i="28" s="1"/>
  <c r="CT212" i="28"/>
  <c r="ED212" i="28"/>
  <c r="FZ212" i="28" s="1"/>
  <c r="CG200" i="28"/>
  <c r="EO200" i="28"/>
  <c r="BR241" i="28"/>
  <c r="EO239" i="28"/>
  <c r="BS239" i="28"/>
  <c r="EH234" i="28"/>
  <c r="EO224" i="28"/>
  <c r="DZ215" i="28"/>
  <c r="FV215" i="28" s="1"/>
  <c r="BW211" i="28"/>
  <c r="CI211" i="28" s="1"/>
  <c r="EG228" i="28"/>
  <c r="GC228" i="28" s="1"/>
  <c r="CW228" i="28"/>
  <c r="DI228" i="28"/>
  <c r="FE228" i="28" s="1"/>
  <c r="DU228" i="28"/>
  <c r="FQ228" i="28" s="1"/>
  <c r="BN227" i="28"/>
  <c r="BZ227" i="28" s="1"/>
  <c r="CU225" i="28"/>
  <c r="DS225" i="28"/>
  <c r="FO225" i="28" s="1"/>
  <c r="EE225" i="28"/>
  <c r="GA225" i="28" s="1"/>
  <c r="EL222" i="28"/>
  <c r="BR222" i="28"/>
  <c r="CD222" i="28" s="1"/>
  <c r="CI214" i="28"/>
  <c r="EQ214" i="28"/>
  <c r="BX212" i="28"/>
  <c r="CJ212" i="28" s="1"/>
  <c r="BV211" i="28"/>
  <c r="CH211" i="28" s="1"/>
  <c r="BO210" i="28"/>
  <c r="CA210" i="28" s="1"/>
  <c r="EH207" i="28"/>
  <c r="BZ207" i="28"/>
  <c r="DG196" i="28"/>
  <c r="FC196" i="28" s="1"/>
  <c r="DT238" i="28"/>
  <c r="FP238" i="28" s="1"/>
  <c r="EF238" i="28"/>
  <c r="GB238" i="28" s="1"/>
  <c r="BU237" i="28"/>
  <c r="DL219" i="28"/>
  <c r="FH219" i="28" s="1"/>
  <c r="CN219" i="28"/>
  <c r="CZ219" i="28"/>
  <c r="EV219" i="28" s="1"/>
  <c r="DX219" i="28"/>
  <c r="FT219" i="28" s="1"/>
  <c r="DA218" i="28"/>
  <c r="EW218" i="28" s="1"/>
  <c r="CO218" i="28"/>
  <c r="DM218" i="28"/>
  <c r="FI218" i="28" s="1"/>
  <c r="DH207" i="28"/>
  <c r="FD207" i="28" s="1"/>
  <c r="EF207" i="28"/>
  <c r="GB207" i="28" s="1"/>
  <c r="CV207" i="28"/>
  <c r="DT207" i="28"/>
  <c r="FP207" i="28" s="1"/>
  <c r="EE194" i="28"/>
  <c r="GA194" i="28" s="1"/>
  <c r="DS194" i="28"/>
  <c r="FO194" i="28" s="1"/>
  <c r="CU194" i="28"/>
  <c r="DG194" i="28"/>
  <c r="FC194" i="28" s="1"/>
  <c r="EI239" i="28"/>
  <c r="EQ237" i="28"/>
  <c r="DH234" i="28"/>
  <c r="FD234" i="28" s="1"/>
  <c r="CV234" i="28"/>
  <c r="EF234" i="28"/>
  <c r="GB234" i="28" s="1"/>
  <c r="DC227" i="28"/>
  <c r="EY227" i="28" s="1"/>
  <c r="CZ218" i="28"/>
  <c r="EV218" i="28" s="1"/>
  <c r="DX218" i="28"/>
  <c r="FT218" i="28" s="1"/>
  <c r="CN218" i="28"/>
  <c r="DL218" i="28"/>
  <c r="FH218" i="28" s="1"/>
  <c r="BP216" i="28"/>
  <c r="BT208" i="28"/>
  <c r="CF208" i="28" s="1"/>
  <c r="BR270" i="28"/>
  <c r="EJ239" i="28"/>
  <c r="EH239" i="28"/>
  <c r="ES235" i="28"/>
  <c r="CK235" i="28"/>
  <c r="EP234" i="28"/>
  <c r="CI234" i="28"/>
  <c r="DW232" i="28"/>
  <c r="FS232" i="28" s="1"/>
  <c r="CY232" i="28"/>
  <c r="EU232" i="28" s="1"/>
  <c r="CM232" i="28"/>
  <c r="BS225" i="28"/>
  <c r="CE225" i="28" s="1"/>
  <c r="EJ224" i="28"/>
  <c r="BN222" i="28"/>
  <c r="CW219" i="28"/>
  <c r="DI219" i="28"/>
  <c r="FE219" i="28" s="1"/>
  <c r="EG219" i="28"/>
  <c r="GC219" i="28" s="1"/>
  <c r="DU219" i="28"/>
  <c r="FQ219" i="28" s="1"/>
  <c r="CX218" i="28"/>
  <c r="ET218" i="28" s="1"/>
  <c r="DV218" i="28"/>
  <c r="FR218" i="28" s="1"/>
  <c r="DJ218" i="28"/>
  <c r="FF218" i="28" s="1"/>
  <c r="BO216" i="28"/>
  <c r="CA216" i="28" s="1"/>
  <c r="EI216" i="28"/>
  <c r="CK215" i="28"/>
  <c r="EC204" i="28"/>
  <c r="FY204" i="28" s="1"/>
  <c r="DQ204" i="28"/>
  <c r="FM204" i="28" s="1"/>
  <c r="CS204" i="28"/>
  <c r="DE204" i="28"/>
  <c r="FA204" i="28" s="1"/>
  <c r="ES244" i="28"/>
  <c r="BX242" i="28"/>
  <c r="CJ242" i="28" s="1"/>
  <c r="ER242" i="28"/>
  <c r="DU209" i="28"/>
  <c r="FQ209" i="28" s="1"/>
  <c r="CW209" i="28"/>
  <c r="EG209" i="28"/>
  <c r="GC209" i="28" s="1"/>
  <c r="DI209" i="28"/>
  <c r="FE209" i="28" s="1"/>
  <c r="DK236" i="28"/>
  <c r="FG236" i="28" s="1"/>
  <c r="DW236" i="28"/>
  <c r="FS236" i="28" s="1"/>
  <c r="BU231" i="28"/>
  <c r="CG231" i="28" s="1"/>
  <c r="BT229" i="28"/>
  <c r="CF229" i="28" s="1"/>
  <c r="BR212" i="28"/>
  <c r="CD212" i="28" s="1"/>
  <c r="CL204" i="28"/>
  <c r="DV204" i="28"/>
  <c r="FR204" i="28" s="1"/>
  <c r="CX204" i="28"/>
  <c r="ET204" i="28" s="1"/>
  <c r="DJ204" i="28"/>
  <c r="FF204" i="28" s="1"/>
  <c r="EC232" i="28"/>
  <c r="FY232" i="28" s="1"/>
  <c r="CS232" i="28"/>
  <c r="DE232" i="28"/>
  <c r="FA232" i="28" s="1"/>
  <c r="BP227" i="28"/>
  <c r="BX223" i="28"/>
  <c r="CJ223" i="28" s="1"/>
  <c r="BT218" i="28"/>
  <c r="CF218" i="28" s="1"/>
  <c r="BS215" i="28"/>
  <c r="CE215" i="28" s="1"/>
  <c r="BS209" i="28"/>
  <c r="ES203" i="28"/>
  <c r="BO197" i="28"/>
  <c r="CA197" i="28" s="1"/>
  <c r="DH213" i="28"/>
  <c r="FD213" i="28" s="1"/>
  <c r="DT213" i="28"/>
  <c r="FP213" i="28" s="1"/>
  <c r="BQ206" i="28"/>
  <c r="CC206" i="28" s="1"/>
  <c r="BY204" i="28"/>
  <c r="CK204" i="28" s="1"/>
  <c r="DQ223" i="28"/>
  <c r="FM223" i="28" s="1"/>
  <c r="CS223" i="28"/>
  <c r="EK218" i="28"/>
  <c r="EA213" i="28"/>
  <c r="FW213" i="28" s="1"/>
  <c r="CQ213" i="28"/>
  <c r="DC213" i="28"/>
  <c r="EY213" i="28" s="1"/>
  <c r="CC213" i="28"/>
  <c r="EK213" i="28"/>
  <c r="CP210" i="28"/>
  <c r="DZ210" i="28"/>
  <c r="FV210" i="28" s="1"/>
  <c r="DN210" i="28"/>
  <c r="FJ210" i="28" s="1"/>
  <c r="EI206" i="28"/>
  <c r="BO206" i="28"/>
  <c r="CA206" i="28" s="1"/>
  <c r="CU202" i="28"/>
  <c r="DG202" i="28"/>
  <c r="FC202" i="28" s="1"/>
  <c r="DS202" i="28"/>
  <c r="FO202" i="28" s="1"/>
  <c r="EE202" i="28"/>
  <c r="GA202" i="28" s="1"/>
  <c r="DR226" i="28"/>
  <c r="FN226" i="28" s="1"/>
  <c r="ED226" i="28"/>
  <c r="FZ226" i="28" s="1"/>
  <c r="DL215" i="28"/>
  <c r="FH215" i="28" s="1"/>
  <c r="EI213" i="28"/>
  <c r="CA213" i="28"/>
  <c r="EH209" i="28"/>
  <c r="BN209" i="28"/>
  <c r="BZ209" i="28" s="1"/>
  <c r="CU207" i="28"/>
  <c r="DG207" i="28"/>
  <c r="FC207" i="28" s="1"/>
  <c r="EM202" i="28"/>
  <c r="CE202" i="28"/>
  <c r="BN199" i="28"/>
  <c r="BZ199" i="28" s="1"/>
  <c r="EJ198" i="28"/>
  <c r="CB198" i="28"/>
  <c r="DF219" i="28"/>
  <c r="FB219" i="28" s="1"/>
  <c r="DR219" i="28"/>
  <c r="FN219" i="28" s="1"/>
  <c r="DU216" i="28"/>
  <c r="FQ216" i="28" s="1"/>
  <c r="CW216" i="28"/>
  <c r="DI216" i="28"/>
  <c r="FE216" i="28" s="1"/>
  <c r="ER215" i="28"/>
  <c r="CJ215" i="28"/>
  <c r="CC202" i="28"/>
  <c r="EK202" i="28"/>
  <c r="CH195" i="28"/>
  <c r="EP195" i="28"/>
  <c r="BO165" i="28"/>
  <c r="CA165" i="28" s="1"/>
  <c r="EI165" i="28"/>
  <c r="DW225" i="28"/>
  <c r="FS225" i="28" s="1"/>
  <c r="CY225" i="28"/>
  <c r="EU225" i="28" s="1"/>
  <c r="DX217" i="28"/>
  <c r="FT217" i="28" s="1"/>
  <c r="DL217" i="28"/>
  <c r="FH217" i="28" s="1"/>
  <c r="CN217" i="28"/>
  <c r="CZ217" i="28"/>
  <c r="EV217" i="28" s="1"/>
  <c r="CE222" i="28"/>
  <c r="EM222" i="28"/>
  <c r="DN219" i="28"/>
  <c r="FJ219" i="28" s="1"/>
  <c r="CP219" i="28"/>
  <c r="DZ219" i="28"/>
  <c r="FV219" i="28" s="1"/>
  <c r="EJ201" i="28"/>
  <c r="BN223" i="28"/>
  <c r="BZ223" i="28" s="1"/>
  <c r="DB210" i="28"/>
  <c r="EX210" i="28" s="1"/>
  <c r="CG203" i="28"/>
  <c r="EO203" i="28"/>
  <c r="DS226" i="28"/>
  <c r="FO226" i="28" s="1"/>
  <c r="CU226" i="28"/>
  <c r="DG226" i="28"/>
  <c r="FC226" i="28" s="1"/>
  <c r="EN224" i="28"/>
  <c r="BT224" i="28"/>
  <c r="CF224" i="28" s="1"/>
  <c r="CV220" i="28"/>
  <c r="DH220" i="28"/>
  <c r="FD220" i="28" s="1"/>
  <c r="DT220" i="28"/>
  <c r="FP220" i="28" s="1"/>
  <c r="EF220" i="28"/>
  <c r="GB220" i="28" s="1"/>
  <c r="EP165" i="28"/>
  <c r="CH165" i="28"/>
  <c r="BT221" i="28"/>
  <c r="CF221" i="28" s="1"/>
  <c r="CI220" i="28"/>
  <c r="CT199" i="28"/>
  <c r="DR199" i="28"/>
  <c r="FN199" i="28" s="1"/>
  <c r="ED199" i="28"/>
  <c r="FZ199" i="28" s="1"/>
  <c r="BX225" i="28"/>
  <c r="CJ225" i="28" s="1"/>
  <c r="ER225" i="28"/>
  <c r="DN221" i="28"/>
  <c r="FJ221" i="28" s="1"/>
  <c r="DZ221" i="28"/>
  <c r="FV221" i="28" s="1"/>
  <c r="CP221" i="28"/>
  <c r="DP217" i="28"/>
  <c r="FL217" i="28" s="1"/>
  <c r="CR217" i="28"/>
  <c r="DM211" i="28"/>
  <c r="FI211" i="28" s="1"/>
  <c r="DY211" i="28"/>
  <c r="FU211" i="28" s="1"/>
  <c r="CC201" i="28"/>
  <c r="EK201" i="28"/>
  <c r="BQ198" i="28"/>
  <c r="CC198" i="28" s="1"/>
  <c r="BR195" i="28"/>
  <c r="CD195" i="28" s="1"/>
  <c r="EP212" i="28"/>
  <c r="DT211" i="28"/>
  <c r="FP211" i="28" s="1"/>
  <c r="EF211" i="28"/>
  <c r="GB211" i="28" s="1"/>
  <c r="CV211" i="28"/>
  <c r="CQ210" i="28"/>
  <c r="EA210" i="28"/>
  <c r="FW210" i="28" s="1"/>
  <c r="DC210" i="28"/>
  <c r="EY210" i="28" s="1"/>
  <c r="DO210" i="28"/>
  <c r="FK210" i="28" s="1"/>
  <c r="BP207" i="28"/>
  <c r="CB207" i="28" s="1"/>
  <c r="EG203" i="28"/>
  <c r="GC203" i="28" s="1"/>
  <c r="CW203" i="28"/>
  <c r="DI203" i="28"/>
  <c r="FE203" i="28" s="1"/>
  <c r="EQ242" i="28"/>
  <c r="BQ241" i="28"/>
  <c r="DG236" i="28"/>
  <c r="FC236" i="28" s="1"/>
  <c r="DS236" i="28"/>
  <c r="FO236" i="28" s="1"/>
  <c r="BN233" i="28"/>
  <c r="BZ233" i="28" s="1"/>
  <c r="BT232" i="28"/>
  <c r="CF232" i="28" s="1"/>
  <c r="BQ229" i="28"/>
  <c r="CC229" i="28" s="1"/>
  <c r="DK222" i="28"/>
  <c r="FG222" i="28" s="1"/>
  <c r="CM222" i="28"/>
  <c r="EJ221" i="28"/>
  <c r="EA218" i="28"/>
  <c r="FW218" i="28" s="1"/>
  <c r="DC218" i="28"/>
  <c r="EY218" i="28" s="1"/>
  <c r="ER216" i="28"/>
  <c r="BX216" i="28"/>
  <c r="CJ216" i="28" s="1"/>
  <c r="EM213" i="28"/>
  <c r="EO212" i="28"/>
  <c r="BU212" i="28"/>
  <c r="CG212" i="28" s="1"/>
  <c r="EP236" i="28"/>
  <c r="CH236" i="28"/>
  <c r="BS232" i="28"/>
  <c r="ES226" i="28"/>
  <c r="DN225" i="28"/>
  <c r="FJ225" i="28" s="1"/>
  <c r="EC225" i="28"/>
  <c r="FY225" i="28" s="1"/>
  <c r="DE225" i="28"/>
  <c r="FA225" i="28" s="1"/>
  <c r="DB221" i="28"/>
  <c r="EX221" i="28" s="1"/>
  <c r="ER220" i="28"/>
  <c r="CO217" i="28"/>
  <c r="DA217" i="28"/>
  <c r="EW217" i="28" s="1"/>
  <c r="DY217" i="28"/>
  <c r="FU217" i="28" s="1"/>
  <c r="DM217" i="28"/>
  <c r="FI217" i="28" s="1"/>
  <c r="BR213" i="28"/>
  <c r="BW203" i="28"/>
  <c r="CI203" i="28" s="1"/>
  <c r="EQ202" i="28"/>
  <c r="DK225" i="28"/>
  <c r="FG225" i="28" s="1"/>
  <c r="BT225" i="28"/>
  <c r="CF225" i="28" s="1"/>
  <c r="EH221" i="28"/>
  <c r="DB219" i="28"/>
  <c r="EX219" i="28" s="1"/>
  <c r="EL219" i="28"/>
  <c r="EJ217" i="28"/>
  <c r="BS212" i="28"/>
  <c r="CE212" i="28" s="1"/>
  <c r="CJ210" i="28"/>
  <c r="ER210" i="28"/>
  <c r="EE204" i="28"/>
  <c r="GA204" i="28" s="1"/>
  <c r="DG204" i="28"/>
  <c r="FC204" i="28" s="1"/>
  <c r="CU204" i="28"/>
  <c r="CV200" i="28"/>
  <c r="EF200" i="28"/>
  <c r="GB200" i="28" s="1"/>
  <c r="DH200" i="28"/>
  <c r="FD200" i="28" s="1"/>
  <c r="BT216" i="28"/>
  <c r="CF216" i="28" s="1"/>
  <c r="CZ215" i="28"/>
  <c r="EV215" i="28" s="1"/>
  <c r="DX215" i="28"/>
  <c r="FT215" i="28" s="1"/>
  <c r="DP214" i="28"/>
  <c r="FL214" i="28" s="1"/>
  <c r="EB214" i="28"/>
  <c r="FX214" i="28" s="1"/>
  <c r="CR214" i="28"/>
  <c r="BY206" i="28"/>
  <c r="CK206" i="28" s="1"/>
  <c r="EK204" i="28"/>
  <c r="CC204" i="28"/>
  <c r="CN201" i="28"/>
  <c r="DX201" i="28"/>
  <c r="FT201" i="28" s="1"/>
  <c r="CZ201" i="28"/>
  <c r="EV201" i="28" s="1"/>
  <c r="DL201" i="28"/>
  <c r="FH201" i="28" s="1"/>
  <c r="DK199" i="28"/>
  <c r="FG199" i="28" s="1"/>
  <c r="DW199" i="28"/>
  <c r="FS199" i="28" s="1"/>
  <c r="CY199" i="28"/>
  <c r="EU199" i="28" s="1"/>
  <c r="BU228" i="28"/>
  <c r="CG228" i="28" s="1"/>
  <c r="EO228" i="28"/>
  <c r="DB225" i="28"/>
  <c r="EX225" i="28" s="1"/>
  <c r="DC223" i="28"/>
  <c r="EY223" i="28" s="1"/>
  <c r="EA223" i="28"/>
  <c r="FW223" i="28" s="1"/>
  <c r="CT219" i="28"/>
  <c r="EL215" i="28"/>
  <c r="DX214" i="28"/>
  <c r="FT214" i="28" s="1"/>
  <c r="CZ214" i="28"/>
  <c r="EV214" i="28" s="1"/>
  <c r="DL214" i="28"/>
  <c r="FH214" i="28" s="1"/>
  <c r="BO212" i="28"/>
  <c r="CA212" i="28" s="1"/>
  <c r="CI206" i="28"/>
  <c r="EQ206" i="28"/>
  <c r="DM185" i="28"/>
  <c r="FI185" i="28" s="1"/>
  <c r="CO185" i="28"/>
  <c r="DY185" i="28"/>
  <c r="FU185" i="28" s="1"/>
  <c r="DA185" i="28"/>
  <c r="EW185" i="28" s="1"/>
  <c r="DD233" i="28"/>
  <c r="EZ233" i="28" s="1"/>
  <c r="CR233" i="28"/>
  <c r="EK231" i="28"/>
  <c r="EI225" i="28"/>
  <c r="EF218" i="28"/>
  <c r="GB218" i="28" s="1"/>
  <c r="DH218" i="28"/>
  <c r="FD218" i="28" s="1"/>
  <c r="CG214" i="28"/>
  <c r="EO214" i="28"/>
  <c r="BN212" i="28"/>
  <c r="BZ212" i="28" s="1"/>
  <c r="BU208" i="28"/>
  <c r="CG208" i="28" s="1"/>
  <c r="EO208" i="28"/>
  <c r="CV201" i="28"/>
  <c r="DH201" i="28"/>
  <c r="FD201" i="28" s="1"/>
  <c r="DT201" i="28"/>
  <c r="FP201" i="28" s="1"/>
  <c r="EF201" i="28"/>
  <c r="GB201" i="28" s="1"/>
  <c r="CR210" i="28"/>
  <c r="EB210" i="28"/>
  <c r="FX210" i="28" s="1"/>
  <c r="DF206" i="28"/>
  <c r="FB206" i="28" s="1"/>
  <c r="DR206" i="28"/>
  <c r="FN206" i="28" s="1"/>
  <c r="ED206" i="28"/>
  <c r="FZ206" i="28" s="1"/>
  <c r="BW205" i="28"/>
  <c r="CI205" i="28" s="1"/>
  <c r="CH204" i="28"/>
  <c r="EP204" i="28"/>
  <c r="CW202" i="28"/>
  <c r="EG202" i="28"/>
  <c r="GC202" i="28" s="1"/>
  <c r="DU202" i="28"/>
  <c r="FQ202" i="28" s="1"/>
  <c r="DI202" i="28"/>
  <c r="FE202" i="28" s="1"/>
  <c r="DP198" i="28"/>
  <c r="FL198" i="28" s="1"/>
  <c r="EB198" i="28"/>
  <c r="FX198" i="28" s="1"/>
  <c r="CR198" i="28"/>
  <c r="DD198" i="28"/>
  <c r="EZ198" i="28" s="1"/>
  <c r="CL198" i="28"/>
  <c r="DV198" i="28"/>
  <c r="FR198" i="28" s="1"/>
  <c r="CX198" i="28"/>
  <c r="ET198" i="28" s="1"/>
  <c r="CT181" i="28"/>
  <c r="DF181" i="28"/>
  <c r="FB181" i="28" s="1"/>
  <c r="ED181" i="28"/>
  <c r="FZ181" i="28" s="1"/>
  <c r="DR181" i="28"/>
  <c r="FN181" i="28" s="1"/>
  <c r="BO227" i="28"/>
  <c r="CA227" i="28" s="1"/>
  <c r="EI227" i="28"/>
  <c r="CY211" i="28"/>
  <c r="EU211" i="28" s="1"/>
  <c r="DK211" i="28"/>
  <c r="FG211" i="28" s="1"/>
  <c r="EO206" i="28"/>
  <c r="BU206" i="28"/>
  <c r="CG206" i="28" s="1"/>
  <c r="CT205" i="28"/>
  <c r="ED205" i="28"/>
  <c r="FZ205" i="28" s="1"/>
  <c r="DR205" i="28"/>
  <c r="FN205" i="28" s="1"/>
  <c r="DZ203" i="28"/>
  <c r="FV203" i="28" s="1"/>
  <c r="DB203" i="28"/>
  <c r="EX203" i="28" s="1"/>
  <c r="CN202" i="28"/>
  <c r="DL202" i="28"/>
  <c r="FH202" i="28" s="1"/>
  <c r="EA198" i="28"/>
  <c r="FW198" i="28" s="1"/>
  <c r="CQ198" i="28"/>
  <c r="DO198" i="28"/>
  <c r="FK198" i="28" s="1"/>
  <c r="ES194" i="28"/>
  <c r="CO190" i="28"/>
  <c r="DA190" i="28"/>
  <c r="EW190" i="28" s="1"/>
  <c r="DM190" i="28"/>
  <c r="FI190" i="28" s="1"/>
  <c r="CB175" i="28"/>
  <c r="EJ175" i="28"/>
  <c r="EP173" i="28"/>
  <c r="CH173" i="28"/>
  <c r="CN172" i="28"/>
  <c r="DX172" i="28"/>
  <c r="FT172" i="28" s="1"/>
  <c r="CZ172" i="28"/>
  <c r="EV172" i="28" s="1"/>
  <c r="DL172" i="28"/>
  <c r="FH172" i="28" s="1"/>
  <c r="CI208" i="28"/>
  <c r="EQ208" i="28"/>
  <c r="EN207" i="28"/>
  <c r="BU205" i="28"/>
  <c r="DL203" i="28"/>
  <c r="FH203" i="28" s="1"/>
  <c r="CZ203" i="28"/>
  <c r="EV203" i="28" s="1"/>
  <c r="DX203" i="28"/>
  <c r="FT203" i="28" s="1"/>
  <c r="CP198" i="28"/>
  <c r="DZ198" i="28"/>
  <c r="FV198" i="28" s="1"/>
  <c r="DB198" i="28"/>
  <c r="EX198" i="28" s="1"/>
  <c r="DN198" i="28"/>
  <c r="FJ198" i="28" s="1"/>
  <c r="EE193" i="28"/>
  <c r="GA193" i="28" s="1"/>
  <c r="CU193" i="28"/>
  <c r="EB181" i="28"/>
  <c r="FX181" i="28" s="1"/>
  <c r="CR181" i="28"/>
  <c r="DD181" i="28"/>
  <c r="EZ181" i="28" s="1"/>
  <c r="DP181" i="28"/>
  <c r="FL181" i="28" s="1"/>
  <c r="CK159" i="28"/>
  <c r="ES159" i="28"/>
  <c r="DW226" i="28"/>
  <c r="FS226" i="28" s="1"/>
  <c r="CM226" i="28"/>
  <c r="BQ220" i="28"/>
  <c r="EP217" i="28"/>
  <c r="BV209" i="28"/>
  <c r="CH209" i="28" s="1"/>
  <c r="BS205" i="28"/>
  <c r="CE205" i="28" s="1"/>
  <c r="DJ203" i="28"/>
  <c r="FF203" i="28" s="1"/>
  <c r="CX203" i="28"/>
  <c r="ET203" i="28" s="1"/>
  <c r="DV203" i="28"/>
  <c r="FR203" i="28" s="1"/>
  <c r="DP202" i="28"/>
  <c r="FL202" i="28" s="1"/>
  <c r="CR202" i="28"/>
  <c r="EB202" i="28"/>
  <c r="FX202" i="28" s="1"/>
  <c r="CU199" i="28"/>
  <c r="EE199" i="28"/>
  <c r="GA199" i="28" s="1"/>
  <c r="DG199" i="28"/>
  <c r="FC199" i="28" s="1"/>
  <c r="DS199" i="28"/>
  <c r="FO199" i="28" s="1"/>
  <c r="DJ189" i="28"/>
  <c r="FF189" i="28" s="1"/>
  <c r="CL189" i="28"/>
  <c r="CG186" i="28"/>
  <c r="EO186" i="28"/>
  <c r="BX224" i="28"/>
  <c r="BY218" i="28"/>
  <c r="CT217" i="28"/>
  <c r="CZ211" i="28"/>
  <c r="EV211" i="28" s="1"/>
  <c r="BT211" i="28"/>
  <c r="BR209" i="28"/>
  <c r="CD209" i="28" s="1"/>
  <c r="EL209" i="28"/>
  <c r="DN208" i="28"/>
  <c r="FJ208" i="28" s="1"/>
  <c r="CP208" i="28"/>
  <c r="DB208" i="28"/>
  <c r="EX208" i="28" s="1"/>
  <c r="BN206" i="28"/>
  <c r="BZ206" i="28" s="1"/>
  <c r="BO205" i="28"/>
  <c r="CA205" i="28" s="1"/>
  <c r="ER201" i="28"/>
  <c r="ED198" i="28"/>
  <c r="FZ198" i="28" s="1"/>
  <c r="CT198" i="28"/>
  <c r="DF198" i="28"/>
  <c r="FB198" i="28" s="1"/>
  <c r="DR198" i="28"/>
  <c r="FN198" i="28" s="1"/>
  <c r="CM166" i="28"/>
  <c r="CY166" i="28"/>
  <c r="EU166" i="28" s="1"/>
  <c r="DK166" i="28"/>
  <c r="FG166" i="28" s="1"/>
  <c r="DW166" i="28"/>
  <c r="FS166" i="28" s="1"/>
  <c r="CP227" i="28"/>
  <c r="DZ227" i="28"/>
  <c r="FV227" i="28" s="1"/>
  <c r="EN222" i="28"/>
  <c r="EK217" i="28"/>
  <c r="BQ209" i="28"/>
  <c r="CC209" i="28" s="1"/>
  <c r="ES208" i="28"/>
  <c r="DY208" i="28"/>
  <c r="FU208" i="28" s="1"/>
  <c r="DM208" i="28"/>
  <c r="FI208" i="28" s="1"/>
  <c r="CO208" i="28"/>
  <c r="DA208" i="28"/>
  <c r="EW208" i="28" s="1"/>
  <c r="EL200" i="28"/>
  <c r="CD200" i="28"/>
  <c r="EC199" i="28"/>
  <c r="FY199" i="28" s="1"/>
  <c r="DE199" i="28"/>
  <c r="FA199" i="28" s="1"/>
  <c r="DQ199" i="28"/>
  <c r="FM199" i="28" s="1"/>
  <c r="DV189" i="28"/>
  <c r="FR189" i="28" s="1"/>
  <c r="CE176" i="28"/>
  <c r="EM176" i="28"/>
  <c r="DS219" i="28"/>
  <c r="FO219" i="28" s="1"/>
  <c r="CU219" i="28"/>
  <c r="CN208" i="28"/>
  <c r="CZ208" i="28"/>
  <c r="EV208" i="28" s="1"/>
  <c r="DX208" i="28"/>
  <c r="FT208" i="28" s="1"/>
  <c r="CW205" i="28"/>
  <c r="EG205" i="28"/>
  <c r="GC205" i="28" s="1"/>
  <c r="DI205" i="28"/>
  <c r="FE205" i="28" s="1"/>
  <c r="EP201" i="28"/>
  <c r="DP199" i="28"/>
  <c r="FL199" i="28" s="1"/>
  <c r="DD199" i="28"/>
  <c r="EZ199" i="28" s="1"/>
  <c r="EB199" i="28"/>
  <c r="FX199" i="28" s="1"/>
  <c r="CR199" i="28"/>
  <c r="CK191" i="28"/>
  <c r="ES191" i="28"/>
  <c r="CD191" i="28"/>
  <c r="EL191" i="28"/>
  <c r="EA190" i="28"/>
  <c r="FW190" i="28" s="1"/>
  <c r="CQ190" i="28"/>
  <c r="DC190" i="28"/>
  <c r="DO190" i="28"/>
  <c r="FK190" i="28" s="1"/>
  <c r="EI186" i="28"/>
  <c r="CA186" i="28"/>
  <c r="BS183" i="28"/>
  <c r="CE183" i="28" s="1"/>
  <c r="EP182" i="28"/>
  <c r="CH182" i="28"/>
  <c r="BS181" i="28"/>
  <c r="CE181" i="28" s="1"/>
  <c r="EI209" i="28"/>
  <c r="BO209" i="28"/>
  <c r="CA209" i="28" s="1"/>
  <c r="CX208" i="28"/>
  <c r="ET208" i="28" s="1"/>
  <c r="DJ208" i="28"/>
  <c r="FF208" i="28" s="1"/>
  <c r="DV208" i="28"/>
  <c r="FR208" i="28" s="1"/>
  <c r="EC194" i="28"/>
  <c r="FY194" i="28" s="1"/>
  <c r="DE194" i="28"/>
  <c r="FA194" i="28" s="1"/>
  <c r="CS194" i="28"/>
  <c r="DQ194" i="28"/>
  <c r="FM194" i="28" s="1"/>
  <c r="CY184" i="28"/>
  <c r="EU184" i="28" s="1"/>
  <c r="DK184" i="28"/>
  <c r="FG184" i="28" s="1"/>
  <c r="CM184" i="28"/>
  <c r="DW184" i="28"/>
  <c r="FS184" i="28" s="1"/>
  <c r="CL215" i="28"/>
  <c r="DV215" i="28"/>
  <c r="FR215" i="28" s="1"/>
  <c r="DJ215" i="28"/>
  <c r="FF215" i="28" s="1"/>
  <c r="DE213" i="28"/>
  <c r="FA213" i="28" s="1"/>
  <c r="CS213" i="28"/>
  <c r="EC213" i="28"/>
  <c r="FY213" i="28" s="1"/>
  <c r="EN198" i="28"/>
  <c r="DX194" i="28"/>
  <c r="FT194" i="28" s="1"/>
  <c r="CN194" i="28"/>
  <c r="CZ194" i="28"/>
  <c r="EV194" i="28" s="1"/>
  <c r="DL194" i="28"/>
  <c r="FH194" i="28" s="1"/>
  <c r="BO188" i="28"/>
  <c r="CA188" i="28" s="1"/>
  <c r="DJ188" i="28"/>
  <c r="FF188" i="28" s="1"/>
  <c r="DV188" i="28"/>
  <c r="FR188" i="28" s="1"/>
  <c r="CL188" i="28"/>
  <c r="CX188" i="28"/>
  <c r="ET188" i="28" s="1"/>
  <c r="EQ184" i="28"/>
  <c r="BW184" i="28"/>
  <c r="CI184" i="28" s="1"/>
  <c r="CW208" i="28"/>
  <c r="DU208" i="28"/>
  <c r="FQ208" i="28" s="1"/>
  <c r="EG208" i="28"/>
  <c r="GC208" i="28" s="1"/>
  <c r="CD207" i="28"/>
  <c r="EL207" i="28"/>
  <c r="ED201" i="28"/>
  <c r="FZ201" i="28" s="1"/>
  <c r="CT201" i="28"/>
  <c r="DF201" i="28"/>
  <c r="FB201" i="28" s="1"/>
  <c r="DP196" i="28"/>
  <c r="FL196" i="28" s="1"/>
  <c r="CR196" i="28"/>
  <c r="DD196" i="28"/>
  <c r="EZ196" i="28" s="1"/>
  <c r="EB196" i="28"/>
  <c r="FX196" i="28" s="1"/>
  <c r="CB192" i="28"/>
  <c r="EJ192" i="28"/>
  <c r="ES190" i="28"/>
  <c r="CK190" i="28"/>
  <c r="DY176" i="28"/>
  <c r="FU176" i="28" s="1"/>
  <c r="CO176" i="28"/>
  <c r="DA176" i="28"/>
  <c r="EW176" i="28" s="1"/>
  <c r="DM176" i="28"/>
  <c r="FI176" i="28" s="1"/>
  <c r="BU230" i="28"/>
  <c r="CG230" i="28" s="1"/>
  <c r="BT228" i="28"/>
  <c r="CF228" i="28" s="1"/>
  <c r="CY226" i="28"/>
  <c r="EU226" i="28" s="1"/>
  <c r="ES219" i="28"/>
  <c r="EJ218" i="28"/>
  <c r="BS216" i="28"/>
  <c r="CE216" i="28" s="1"/>
  <c r="EJ211" i="28"/>
  <c r="CM211" i="28"/>
  <c r="ES209" i="28"/>
  <c r="DF205" i="28"/>
  <c r="FB205" i="28" s="1"/>
  <c r="BS196" i="28"/>
  <c r="CE196" i="28" s="1"/>
  <c r="EQ170" i="28"/>
  <c r="BW170" i="28"/>
  <c r="CI170" i="28" s="1"/>
  <c r="BO240" i="28"/>
  <c r="CA240" i="28" s="1"/>
  <c r="EI240" i="28"/>
  <c r="DU222" i="28"/>
  <c r="FQ222" i="28" s="1"/>
  <c r="ER219" i="28"/>
  <c r="BO218" i="28"/>
  <c r="CA218" i="28" s="1"/>
  <c r="EI218" i="28"/>
  <c r="BR216" i="28"/>
  <c r="CD216" i="28" s="1"/>
  <c r="EL216" i="28"/>
  <c r="DS209" i="28"/>
  <c r="FO209" i="28" s="1"/>
  <c r="CU209" i="28"/>
  <c r="EE209" i="28"/>
  <c r="GA209" i="28" s="1"/>
  <c r="CC207" i="28"/>
  <c r="DN203" i="28"/>
  <c r="FJ203" i="28" s="1"/>
  <c r="DX202" i="28"/>
  <c r="FT202" i="28" s="1"/>
  <c r="BO202" i="28"/>
  <c r="CA202" i="28" s="1"/>
  <c r="EI202" i="28"/>
  <c r="BY200" i="28"/>
  <c r="CK200" i="28" s="1"/>
  <c r="EH198" i="28"/>
  <c r="DS186" i="28"/>
  <c r="FO186" i="28" s="1"/>
  <c r="CU186" i="28"/>
  <c r="EE186" i="28"/>
  <c r="GA186" i="28" s="1"/>
  <c r="CL177" i="28"/>
  <c r="CX177" i="28"/>
  <c r="ET177" i="28" s="1"/>
  <c r="DJ177" i="28"/>
  <c r="FF177" i="28" s="1"/>
  <c r="DV177" i="28"/>
  <c r="FR177" i="28" s="1"/>
  <c r="EN235" i="28"/>
  <c r="BY233" i="28"/>
  <c r="BY227" i="28"/>
  <c r="BU226" i="28"/>
  <c r="CG226" i="28" s="1"/>
  <c r="EO226" i="28"/>
  <c r="EJ225" i="28"/>
  <c r="EQ219" i="28"/>
  <c r="EH218" i="28"/>
  <c r="DR217" i="28"/>
  <c r="FN217" i="28" s="1"/>
  <c r="DK217" i="28"/>
  <c r="FG217" i="28" s="1"/>
  <c r="CM217" i="28"/>
  <c r="DW217" i="28"/>
  <c r="FS217" i="28" s="1"/>
  <c r="BQ216" i="28"/>
  <c r="CC216" i="28" s="1"/>
  <c r="BQ215" i="28"/>
  <c r="CC215" i="28" s="1"/>
  <c r="EP209" i="28"/>
  <c r="DZ208" i="28"/>
  <c r="FV208" i="28" s="1"/>
  <c r="ER200" i="28"/>
  <c r="BQ196" i="28"/>
  <c r="CC196" i="28" s="1"/>
  <c r="CG193" i="28"/>
  <c r="EO193" i="28"/>
  <c r="EE197" i="28"/>
  <c r="GA197" i="28" s="1"/>
  <c r="DS197" i="28"/>
  <c r="FO197" i="28" s="1"/>
  <c r="DG197" i="28"/>
  <c r="FC197" i="28" s="1"/>
  <c r="CN196" i="28"/>
  <c r="CZ196" i="28"/>
  <c r="EV196" i="28" s="1"/>
  <c r="EH188" i="28"/>
  <c r="DZ184" i="28"/>
  <c r="FV184" i="28" s="1"/>
  <c r="DB184" i="28"/>
  <c r="EX184" i="28" s="1"/>
  <c r="CP184" i="28"/>
  <c r="DN184" i="28"/>
  <c r="FJ184" i="28" s="1"/>
  <c r="BX176" i="28"/>
  <c r="CJ176" i="28" s="1"/>
  <c r="ER176" i="28"/>
  <c r="DJ195" i="28"/>
  <c r="FF195" i="28" s="1"/>
  <c r="CX195" i="28"/>
  <c r="ET195" i="28" s="1"/>
  <c r="CL195" i="28"/>
  <c r="EG194" i="28"/>
  <c r="GC194" i="28" s="1"/>
  <c r="DU194" i="28"/>
  <c r="FQ194" i="28" s="1"/>
  <c r="CW194" i="28"/>
  <c r="DI194" i="28"/>
  <c r="FE194" i="28" s="1"/>
  <c r="CH187" i="28"/>
  <c r="EP187" i="28"/>
  <c r="EN219" i="28"/>
  <c r="BN216" i="28"/>
  <c r="BS208" i="28"/>
  <c r="CE208" i="28" s="1"/>
  <c r="CN203" i="28"/>
  <c r="CM201" i="28"/>
  <c r="DW201" i="28"/>
  <c r="FS201" i="28" s="1"/>
  <c r="CY201" i="28"/>
  <c r="EU201" i="28" s="1"/>
  <c r="DK201" i="28"/>
  <c r="FG201" i="28" s="1"/>
  <c r="BN196" i="28"/>
  <c r="BZ196" i="28" s="1"/>
  <c r="BZ192" i="28"/>
  <c r="EH192" i="28"/>
  <c r="BR180" i="28"/>
  <c r="CD180" i="28" s="1"/>
  <c r="DJ169" i="28"/>
  <c r="FF169" i="28" s="1"/>
  <c r="DV169" i="28"/>
  <c r="FR169" i="28" s="1"/>
  <c r="CX169" i="28"/>
  <c r="ET169" i="28" s="1"/>
  <c r="CL169" i="28"/>
  <c r="ES242" i="28"/>
  <c r="CK242" i="28"/>
  <c r="BY239" i="28"/>
  <c r="EM234" i="28"/>
  <c r="BU233" i="28"/>
  <c r="ES231" i="28"/>
  <c r="EI229" i="28"/>
  <c r="CA229" i="28"/>
  <c r="BS219" i="28"/>
  <c r="EQ215" i="28"/>
  <c r="DL208" i="28"/>
  <c r="FH208" i="28" s="1"/>
  <c r="BT207" i="28"/>
  <c r="CF207" i="28" s="1"/>
  <c r="CB206" i="28"/>
  <c r="EJ206" i="28"/>
  <c r="DO204" i="28"/>
  <c r="FK204" i="28" s="1"/>
  <c r="CQ204" i="28"/>
  <c r="DC204" i="28"/>
  <c r="EY204" i="28" s="1"/>
  <c r="CL203" i="28"/>
  <c r="CZ202" i="28"/>
  <c r="EV202" i="28" s="1"/>
  <c r="BT200" i="28"/>
  <c r="CF200" i="28" s="1"/>
  <c r="DC198" i="28"/>
  <c r="EY198" i="28" s="1"/>
  <c r="EQ194" i="28"/>
  <c r="DS193" i="28"/>
  <c r="FO193" i="28" s="1"/>
  <c r="EC178" i="28"/>
  <c r="FY178" i="28" s="1"/>
  <c r="DQ178" i="28"/>
  <c r="FM178" i="28" s="1"/>
  <c r="CS178" i="28"/>
  <c r="DE178" i="28"/>
  <c r="FA178" i="28" s="1"/>
  <c r="EI232" i="28"/>
  <c r="BT227" i="28"/>
  <c r="EE219" i="28"/>
  <c r="GA219" i="28" s="1"/>
  <c r="CD204" i="28"/>
  <c r="EC201" i="28"/>
  <c r="FY201" i="28" s="1"/>
  <c r="DE201" i="28"/>
  <c r="FA201" i="28" s="1"/>
  <c r="CS201" i="28"/>
  <c r="DQ201" i="28"/>
  <c r="FM201" i="28" s="1"/>
  <c r="CL201" i="28"/>
  <c r="DV201" i="28"/>
  <c r="FR201" i="28" s="1"/>
  <c r="CX201" i="28"/>
  <c r="ET201" i="28" s="1"/>
  <c r="DT195" i="28"/>
  <c r="FP195" i="28" s="1"/>
  <c r="CV195" i="28"/>
  <c r="ER192" i="28"/>
  <c r="BX192" i="28"/>
  <c r="CJ192" i="28" s="1"/>
  <c r="BO173" i="28"/>
  <c r="CA173" i="28" s="1"/>
  <c r="EI173" i="28"/>
  <c r="ER229" i="28"/>
  <c r="DE221" i="28"/>
  <c r="FA221" i="28" s="1"/>
  <c r="BO221" i="28"/>
  <c r="CA221" i="28" s="1"/>
  <c r="BW212" i="28"/>
  <c r="CI212" i="28" s="1"/>
  <c r="EQ212" i="28"/>
  <c r="BR211" i="28"/>
  <c r="CD211" i="28" s="1"/>
  <c r="DT209" i="28"/>
  <c r="FP209" i="28" s="1"/>
  <c r="CV209" i="28"/>
  <c r="DH209" i="28"/>
  <c r="FD209" i="28" s="1"/>
  <c r="BO208" i="28"/>
  <c r="CA208" i="28" s="1"/>
  <c r="EI208" i="28"/>
  <c r="BX206" i="28"/>
  <c r="CJ206" i="28" s="1"/>
  <c r="ER206" i="28"/>
  <c r="CJ204" i="28"/>
  <c r="ER204" i="28"/>
  <c r="DI199" i="28"/>
  <c r="FE199" i="28" s="1"/>
  <c r="CW199" i="28"/>
  <c r="EG199" i="28"/>
  <c r="GC199" i="28" s="1"/>
  <c r="DU199" i="28"/>
  <c r="FQ199" i="28" s="1"/>
  <c r="DH198" i="28"/>
  <c r="FD198" i="28" s="1"/>
  <c r="EF198" i="28"/>
  <c r="GB198" i="28" s="1"/>
  <c r="CV198" i="28"/>
  <c r="EP196" i="28"/>
  <c r="CH196" i="28"/>
  <c r="BY195" i="28"/>
  <c r="CK195" i="28" s="1"/>
  <c r="ES195" i="28"/>
  <c r="CK182" i="28"/>
  <c r="ES182" i="28"/>
  <c r="EP169" i="28"/>
  <c r="CH169" i="28"/>
  <c r="BP209" i="28"/>
  <c r="CB209" i="28" s="1"/>
  <c r="EH203" i="28"/>
  <c r="EF203" i="28"/>
  <c r="GB203" i="28" s="1"/>
  <c r="DH203" i="28"/>
  <c r="FD203" i="28" s="1"/>
  <c r="CZ197" i="28"/>
  <c r="EV197" i="28" s="1"/>
  <c r="DZ196" i="28"/>
  <c r="FV196" i="28" s="1"/>
  <c r="DN196" i="28"/>
  <c r="FJ196" i="28" s="1"/>
  <c r="CP196" i="28"/>
  <c r="BN190" i="28"/>
  <c r="BZ190" i="28" s="1"/>
  <c r="EH190" i="28"/>
  <c r="BP189" i="28"/>
  <c r="CB189" i="28" s="1"/>
  <c r="CT184" i="28"/>
  <c r="ED184" i="28"/>
  <c r="FZ184" i="28" s="1"/>
  <c r="DF184" i="28"/>
  <c r="FB184" i="28" s="1"/>
  <c r="DJ181" i="28"/>
  <c r="FF181" i="28" s="1"/>
  <c r="DV181" i="28"/>
  <c r="FR181" i="28" s="1"/>
  <c r="CL181" i="28"/>
  <c r="CX181" i="28"/>
  <c r="ET181" i="28" s="1"/>
  <c r="EF175" i="28"/>
  <c r="GB175" i="28" s="1"/>
  <c r="CV175" i="28"/>
  <c r="DH175" i="28"/>
  <c r="FD175" i="28" s="1"/>
  <c r="EH172" i="28"/>
  <c r="BN172" i="28"/>
  <c r="BZ172" i="28" s="1"/>
  <c r="CO210" i="28"/>
  <c r="DY210" i="28"/>
  <c r="FU210" i="28" s="1"/>
  <c r="DA210" i="28"/>
  <c r="EW210" i="28" s="1"/>
  <c r="EN206" i="28"/>
  <c r="DN201" i="28"/>
  <c r="FJ201" i="28" s="1"/>
  <c r="DZ201" i="28"/>
  <c r="FV201" i="28" s="1"/>
  <c r="DB201" i="28"/>
  <c r="EX201" i="28" s="1"/>
  <c r="EA199" i="28"/>
  <c r="FW199" i="28" s="1"/>
  <c r="CQ199" i="28"/>
  <c r="DO199" i="28"/>
  <c r="FK199" i="28" s="1"/>
  <c r="DK196" i="28"/>
  <c r="FG196" i="28" s="1"/>
  <c r="DW196" i="28"/>
  <c r="FS196" i="28" s="1"/>
  <c r="EH194" i="28"/>
  <c r="BZ194" i="28"/>
  <c r="DG192" i="28"/>
  <c r="FC192" i="28" s="1"/>
  <c r="EE192" i="28"/>
  <c r="GA192" i="28" s="1"/>
  <c r="DS192" i="28"/>
  <c r="FO192" i="28" s="1"/>
  <c r="CU192" i="28"/>
  <c r="EM184" i="28"/>
  <c r="CE184" i="28"/>
  <c r="DC203" i="28"/>
  <c r="EY203" i="28" s="1"/>
  <c r="DO203" i="28"/>
  <c r="FK203" i="28" s="1"/>
  <c r="DL197" i="28"/>
  <c r="FH197" i="28" s="1"/>
  <c r="DX197" i="28"/>
  <c r="FT197" i="28" s="1"/>
  <c r="DA194" i="28"/>
  <c r="EW194" i="28" s="1"/>
  <c r="CO194" i="28"/>
  <c r="DY194" i="28"/>
  <c r="FU194" i="28" s="1"/>
  <c r="CM185" i="28"/>
  <c r="DK185" i="28"/>
  <c r="FG185" i="28" s="1"/>
  <c r="DW185" i="28"/>
  <c r="FS185" i="28" s="1"/>
  <c r="EC171" i="28"/>
  <c r="FY171" i="28" s="1"/>
  <c r="DE171" i="28"/>
  <c r="FA171" i="28" s="1"/>
  <c r="DQ171" i="28"/>
  <c r="FM171" i="28" s="1"/>
  <c r="CS171" i="28"/>
  <c r="BO200" i="28"/>
  <c r="CA200" i="28" s="1"/>
  <c r="BT195" i="28"/>
  <c r="CF195" i="28" s="1"/>
  <c r="EB186" i="28"/>
  <c r="FX186" i="28" s="1"/>
  <c r="DP186" i="28"/>
  <c r="FL186" i="28" s="1"/>
  <c r="CR186" i="28"/>
  <c r="DD186" i="28"/>
  <c r="EZ186" i="28" s="1"/>
  <c r="ES180" i="28"/>
  <c r="CK180" i="28"/>
  <c r="BT205" i="28"/>
  <c r="CF205" i="28" s="1"/>
  <c r="BN200" i="28"/>
  <c r="BZ200" i="28" s="1"/>
  <c r="EI194" i="28"/>
  <c r="CA194" i="28"/>
  <c r="CE186" i="28"/>
  <c r="EM186" i="28"/>
  <c r="ES183" i="28"/>
  <c r="CK183" i="28"/>
  <c r="CU182" i="28"/>
  <c r="DG182" i="28"/>
  <c r="FC182" i="28" s="1"/>
  <c r="DS182" i="28"/>
  <c r="FO182" i="28" s="1"/>
  <c r="DT178" i="28"/>
  <c r="FP178" i="28" s="1"/>
  <c r="CV178" i="28"/>
  <c r="EF178" i="28"/>
  <c r="GB178" i="28" s="1"/>
  <c r="DH178" i="28"/>
  <c r="FD178" i="28" s="1"/>
  <c r="BN160" i="28"/>
  <c r="BZ160" i="28" s="1"/>
  <c r="BQ195" i="28"/>
  <c r="CC195" i="28" s="1"/>
  <c r="CH191" i="28"/>
  <c r="EP191" i="28"/>
  <c r="CK184" i="28"/>
  <c r="ES184" i="28"/>
  <c r="CG182" i="28"/>
  <c r="EO182" i="28"/>
  <c r="CZ176" i="28"/>
  <c r="EV176" i="28" s="1"/>
  <c r="DX176" i="28"/>
  <c r="FT176" i="28" s="1"/>
  <c r="CN176" i="28"/>
  <c r="DL176" i="28"/>
  <c r="FH176" i="28" s="1"/>
  <c r="BO174" i="28"/>
  <c r="CA174" i="28" s="1"/>
  <c r="EI174" i="28"/>
  <c r="DO168" i="28"/>
  <c r="FK168" i="28" s="1"/>
  <c r="CQ168" i="28"/>
  <c r="EA168" i="28"/>
  <c r="FW168" i="28" s="1"/>
  <c r="DC168" i="28"/>
  <c r="EY168" i="28" s="1"/>
  <c r="BZ163" i="28"/>
  <c r="EH163" i="28"/>
  <c r="BU207" i="28"/>
  <c r="CG207" i="28" s="1"/>
  <c r="BP205" i="28"/>
  <c r="CB205" i="28" s="1"/>
  <c r="DZ197" i="28"/>
  <c r="FV197" i="28" s="1"/>
  <c r="CP197" i="28"/>
  <c r="DB197" i="28"/>
  <c r="EX197" i="28" s="1"/>
  <c r="EK194" i="28"/>
  <c r="CR190" i="28"/>
  <c r="EB190" i="28"/>
  <c r="FX190" i="28" s="1"/>
  <c r="DM182" i="28"/>
  <c r="FI182" i="28" s="1"/>
  <c r="CO182" i="28"/>
  <c r="DA182" i="28"/>
  <c r="EW182" i="28" s="1"/>
  <c r="DS178" i="28"/>
  <c r="FO178" i="28" s="1"/>
  <c r="CU178" i="28"/>
  <c r="EE178" i="28"/>
  <c r="GA178" i="28" s="1"/>
  <c r="CH168" i="28"/>
  <c r="EP168" i="28"/>
  <c r="BV203" i="28"/>
  <c r="CH203" i="28" s="1"/>
  <c r="EP203" i="28"/>
  <c r="BS201" i="28"/>
  <c r="CE201" i="28" s="1"/>
  <c r="ED200" i="28"/>
  <c r="FZ200" i="28" s="1"/>
  <c r="CT200" i="28"/>
  <c r="ES199" i="28"/>
  <c r="EB193" i="28"/>
  <c r="FX193" i="28" s="1"/>
  <c r="DP193" i="28"/>
  <c r="FL193" i="28" s="1"/>
  <c r="CR193" i="28"/>
  <c r="DY188" i="28"/>
  <c r="FU188" i="28" s="1"/>
  <c r="DA188" i="28"/>
  <c r="EW188" i="28" s="1"/>
  <c r="DM188" i="28"/>
  <c r="FI188" i="28" s="1"/>
  <c r="BX187" i="28"/>
  <c r="CJ187" i="28" s="1"/>
  <c r="EM185" i="28"/>
  <c r="BS185" i="28"/>
  <c r="CE185" i="28" s="1"/>
  <c r="DX154" i="28"/>
  <c r="FT154" i="28" s="1"/>
  <c r="CZ154" i="28"/>
  <c r="EV154" i="28" s="1"/>
  <c r="DL154" i="28"/>
  <c r="FH154" i="28" s="1"/>
  <c r="CN154" i="28"/>
  <c r="EA200" i="28"/>
  <c r="FW200" i="28" s="1"/>
  <c r="CQ200" i="28"/>
  <c r="EQ197" i="28"/>
  <c r="BS193" i="28"/>
  <c r="CE193" i="28" s="1"/>
  <c r="DM191" i="28"/>
  <c r="FI191" i="28" s="1"/>
  <c r="CO191" i="28"/>
  <c r="DA191" i="28"/>
  <c r="EW191" i="28" s="1"/>
  <c r="BY188" i="28"/>
  <c r="CK188" i="28" s="1"/>
  <c r="BW217" i="28"/>
  <c r="BT203" i="28"/>
  <c r="CF203" i="28" s="1"/>
  <c r="DT202" i="28"/>
  <c r="FP202" i="28" s="1"/>
  <c r="CV202" i="28"/>
  <c r="EF202" i="28"/>
  <c r="GB202" i="28" s="1"/>
  <c r="DS195" i="28"/>
  <c r="FO195" i="28" s="1"/>
  <c r="CU195" i="28"/>
  <c r="DG195" i="28"/>
  <c r="FC195" i="28" s="1"/>
  <c r="BR193" i="28"/>
  <c r="CD193" i="28" s="1"/>
  <c r="EJ191" i="28"/>
  <c r="CB191" i="28"/>
  <c r="DR184" i="28"/>
  <c r="FN184" i="28" s="1"/>
  <c r="CM178" i="28"/>
  <c r="DW178" i="28"/>
  <c r="FS178" i="28" s="1"/>
  <c r="DK178" i="28"/>
  <c r="FG178" i="28" s="1"/>
  <c r="CY178" i="28"/>
  <c r="EU178" i="28" s="1"/>
  <c r="BW167" i="28"/>
  <c r="CI167" i="28" s="1"/>
  <c r="EQ167" i="28"/>
  <c r="BS226" i="28"/>
  <c r="BT212" i="28"/>
  <c r="CF212" i="28" s="1"/>
  <c r="DZ206" i="28"/>
  <c r="FV206" i="28" s="1"/>
  <c r="EM203" i="28"/>
  <c r="CC200" i="28"/>
  <c r="EK200" i="28"/>
  <c r="EJ197" i="28"/>
  <c r="CM191" i="28"/>
  <c r="DW191" i="28"/>
  <c r="FS191" i="28" s="1"/>
  <c r="CY191" i="28"/>
  <c r="DH174" i="28"/>
  <c r="FD174" i="28" s="1"/>
  <c r="DT174" i="28"/>
  <c r="FP174" i="28" s="1"/>
  <c r="EF174" i="28"/>
  <c r="GB174" i="28" s="1"/>
  <c r="CV174" i="28"/>
  <c r="BW213" i="28"/>
  <c r="CI213" i="28" s="1"/>
  <c r="BW210" i="28"/>
  <c r="BY207" i="28"/>
  <c r="CK207" i="28" s="1"/>
  <c r="EP205" i="28"/>
  <c r="EL203" i="28"/>
  <c r="BV202" i="28"/>
  <c r="DM194" i="28"/>
  <c r="FI194" i="28" s="1"/>
  <c r="EJ194" i="28"/>
  <c r="EN193" i="28"/>
  <c r="BS192" i="28"/>
  <c r="CE192" i="28" s="1"/>
  <c r="DK168" i="28"/>
  <c r="FG168" i="28" s="1"/>
  <c r="CY168" i="28"/>
  <c r="EU168" i="28" s="1"/>
  <c r="DW168" i="28"/>
  <c r="FS168" i="28" s="1"/>
  <c r="CM168" i="28"/>
  <c r="EP213" i="28"/>
  <c r="EH211" i="28"/>
  <c r="BV210" i="28"/>
  <c r="EJ209" i="28"/>
  <c r="ER207" i="28"/>
  <c r="BQ203" i="28"/>
  <c r="CC203" i="28" s="1"/>
  <c r="EN199" i="28"/>
  <c r="DG198" i="28"/>
  <c r="FC198" i="28" s="1"/>
  <c r="DS198" i="28"/>
  <c r="FO198" i="28" s="1"/>
  <c r="EE198" i="28"/>
  <c r="GA198" i="28" s="1"/>
  <c r="CU198" i="28"/>
  <c r="BS197" i="28"/>
  <c r="CE197" i="28" s="1"/>
  <c r="CY193" i="28"/>
  <c r="EU193" i="28" s="1"/>
  <c r="DK193" i="28"/>
  <c r="FG193" i="28" s="1"/>
  <c r="CM193" i="28"/>
  <c r="DN192" i="28"/>
  <c r="FJ192" i="28" s="1"/>
  <c r="DZ192" i="28"/>
  <c r="FV192" i="28" s="1"/>
  <c r="CP192" i="28"/>
  <c r="DL183" i="28"/>
  <c r="FH183" i="28" s="1"/>
  <c r="CZ183" i="28"/>
  <c r="EV183" i="28" s="1"/>
  <c r="CN183" i="28"/>
  <c r="DX183" i="28"/>
  <c r="FT183" i="28" s="1"/>
  <c r="BW231" i="28"/>
  <c r="EO213" i="28"/>
  <c r="EK212" i="28"/>
  <c r="CC212" i="28"/>
  <c r="BU210" i="28"/>
  <c r="EQ207" i="28"/>
  <c r="CM204" i="28"/>
  <c r="CY204" i="28"/>
  <c r="EU204" i="28" s="1"/>
  <c r="CV203" i="28"/>
  <c r="DH202" i="28"/>
  <c r="FD202" i="28" s="1"/>
  <c r="CM198" i="28"/>
  <c r="DW198" i="28"/>
  <c r="FS198" i="28" s="1"/>
  <c r="CY198" i="28"/>
  <c r="EU198" i="28" s="1"/>
  <c r="DK198" i="28"/>
  <c r="FG198" i="28" s="1"/>
  <c r="BN193" i="28"/>
  <c r="BZ193" i="28" s="1"/>
  <c r="EE190" i="28"/>
  <c r="GA190" i="28" s="1"/>
  <c r="CU190" i="28"/>
  <c r="DS190" i="28"/>
  <c r="FO190" i="28" s="1"/>
  <c r="DG190" i="28"/>
  <c r="FC190" i="28" s="1"/>
  <c r="CR188" i="28"/>
  <c r="DP188" i="28"/>
  <c r="FL188" i="28" s="1"/>
  <c r="DD188" i="28"/>
  <c r="EZ188" i="28" s="1"/>
  <c r="EB188" i="28"/>
  <c r="FX188" i="28" s="1"/>
  <c r="BP186" i="28"/>
  <c r="CB186" i="28" s="1"/>
  <c r="DT183" i="28"/>
  <c r="FP183" i="28" s="1"/>
  <c r="EF183" i="28"/>
  <c r="GB183" i="28" s="1"/>
  <c r="CV183" i="28"/>
  <c r="DH183" i="28"/>
  <c r="FD183" i="28" s="1"/>
  <c r="EJ208" i="28"/>
  <c r="CP201" i="28"/>
  <c r="EM200" i="28"/>
  <c r="DN197" i="28"/>
  <c r="FJ197" i="28" s="1"/>
  <c r="BQ197" i="28"/>
  <c r="CC197" i="28" s="1"/>
  <c r="EK187" i="28"/>
  <c r="BQ187" i="28"/>
  <c r="CC187" i="28" s="1"/>
  <c r="EO178" i="28"/>
  <c r="DT175" i="28"/>
  <c r="FP175" i="28" s="1"/>
  <c r="DD206" i="28"/>
  <c r="EZ206" i="28" s="1"/>
  <c r="DP206" i="28"/>
  <c r="FL206" i="28" s="1"/>
  <c r="EG201" i="28"/>
  <c r="GC201" i="28" s="1"/>
  <c r="CW201" i="28"/>
  <c r="DI201" i="28"/>
  <c r="FE201" i="28" s="1"/>
  <c r="DU201" i="28"/>
  <c r="FQ201" i="28" s="1"/>
  <c r="ES198" i="28"/>
  <c r="BY196" i="28"/>
  <c r="CK196" i="28" s="1"/>
  <c r="CM192" i="28"/>
  <c r="DW192" i="28"/>
  <c r="FS192" i="28" s="1"/>
  <c r="DK192" i="28"/>
  <c r="FG192" i="28" s="1"/>
  <c r="CY185" i="28"/>
  <c r="EU185" i="28" s="1"/>
  <c r="DM184" i="28"/>
  <c r="FI184" i="28" s="1"/>
  <c r="CO184" i="28"/>
  <c r="DY184" i="28"/>
  <c r="FU184" i="28" s="1"/>
  <c r="DA184" i="28"/>
  <c r="EW184" i="28" s="1"/>
  <c r="BT177" i="28"/>
  <c r="CF177" i="28" s="1"/>
  <c r="EN177" i="28"/>
  <c r="BW173" i="28"/>
  <c r="CI173" i="28" s="1"/>
  <c r="EQ173" i="28"/>
  <c r="CS179" i="28"/>
  <c r="EC179" i="28"/>
  <c r="FY179" i="28" s="1"/>
  <c r="DE179" i="28"/>
  <c r="FA179" i="28" s="1"/>
  <c r="DS175" i="28"/>
  <c r="FO175" i="28" s="1"/>
  <c r="EE175" i="28"/>
  <c r="GA175" i="28" s="1"/>
  <c r="DG175" i="28"/>
  <c r="FC175" i="28" s="1"/>
  <c r="CU175" i="28"/>
  <c r="EP164" i="28"/>
  <c r="CH164" i="28"/>
  <c r="EO158" i="28"/>
  <c r="CG158" i="28"/>
  <c r="CQ203" i="28"/>
  <c r="DB202" i="28"/>
  <c r="EX202" i="28" s="1"/>
  <c r="DC199" i="28"/>
  <c r="EY199" i="28" s="1"/>
  <c r="EP198" i="28"/>
  <c r="EI196" i="28"/>
  <c r="CH194" i="28"/>
  <c r="EP194" i="28"/>
  <c r="DB192" i="28"/>
  <c r="EX192" i="28" s="1"/>
  <c r="CK192" i="28"/>
  <c r="ES192" i="28"/>
  <c r="EM190" i="28"/>
  <c r="BU189" i="28"/>
  <c r="CG189" i="28" s="1"/>
  <c r="EN179" i="28"/>
  <c r="BT179" i="28"/>
  <c r="CF179" i="28" s="1"/>
  <c r="BV157" i="28"/>
  <c r="CH157" i="28" s="1"/>
  <c r="BU196" i="28"/>
  <c r="CG196" i="28" s="1"/>
  <c r="EO196" i="28"/>
  <c r="DP191" i="28"/>
  <c r="FL191" i="28" s="1"/>
  <c r="CR191" i="28"/>
  <c r="CP189" i="28"/>
  <c r="CQ188" i="28"/>
  <c r="BW185" i="28"/>
  <c r="CI185" i="28" s="1"/>
  <c r="DD175" i="28"/>
  <c r="EZ175" i="28" s="1"/>
  <c r="EB175" i="28"/>
  <c r="FX175" i="28" s="1"/>
  <c r="CR175" i="28"/>
  <c r="DP175" i="28"/>
  <c r="FL175" i="28" s="1"/>
  <c r="CK174" i="28"/>
  <c r="ES174" i="28"/>
  <c r="BN173" i="28"/>
  <c r="BZ173" i="28" s="1"/>
  <c r="EH173" i="28"/>
  <c r="CS163" i="28"/>
  <c r="EC163" i="28"/>
  <c r="FY163" i="28" s="1"/>
  <c r="DQ163" i="28"/>
  <c r="FM163" i="28" s="1"/>
  <c r="BU156" i="28"/>
  <c r="CG156" i="28" s="1"/>
  <c r="EO156" i="28"/>
  <c r="DK4" i="28"/>
  <c r="CM4" i="28"/>
  <c r="CY4" i="28"/>
  <c r="DW4" i="28"/>
  <c r="FS4" i="28" s="1"/>
  <c r="EJ196" i="28"/>
  <c r="BV192" i="28"/>
  <c r="CH192" i="28" s="1"/>
  <c r="DQ190" i="28"/>
  <c r="FM190" i="28" s="1"/>
  <c r="CS190" i="28"/>
  <c r="DE190" i="28"/>
  <c r="FA190" i="28" s="1"/>
  <c r="EL186" i="28"/>
  <c r="BX184" i="28"/>
  <c r="CJ184" i="28" s="1"/>
  <c r="CG181" i="28"/>
  <c r="EC190" i="28"/>
  <c r="FY190" i="28" s="1"/>
  <c r="CU189" i="28"/>
  <c r="DG189" i="28"/>
  <c r="FC189" i="28" s="1"/>
  <c r="EM188" i="28"/>
  <c r="FK188" i="28" s="1"/>
  <c r="EO187" i="28"/>
  <c r="CK181" i="28"/>
  <c r="ES181" i="28"/>
  <c r="EH166" i="28"/>
  <c r="BN166" i="28"/>
  <c r="BZ166" i="28" s="1"/>
  <c r="EQ165" i="28"/>
  <c r="CI165" i="28"/>
  <c r="EH150" i="28"/>
  <c r="BZ150" i="28"/>
  <c r="EL187" i="28"/>
  <c r="DD184" i="28"/>
  <c r="EZ184" i="28" s="1"/>
  <c r="EB184" i="28"/>
  <c r="FX184" i="28" s="1"/>
  <c r="BT182" i="28"/>
  <c r="CF182" i="28" s="1"/>
  <c r="EN182" i="28"/>
  <c r="DL180" i="28"/>
  <c r="FH180" i="28" s="1"/>
  <c r="CZ180" i="28"/>
  <c r="EV180" i="28" s="1"/>
  <c r="CK175" i="28"/>
  <c r="ES175" i="28"/>
  <c r="CH174" i="28"/>
  <c r="CM169" i="28"/>
  <c r="CY169" i="28"/>
  <c r="EU169" i="28" s="1"/>
  <c r="DK169" i="28"/>
  <c r="FG169" i="28" s="1"/>
  <c r="DW169" i="28"/>
  <c r="FS169" i="28" s="1"/>
  <c r="DM167" i="28"/>
  <c r="FI167" i="28" s="1"/>
  <c r="CO167" i="28"/>
  <c r="DY167" i="28"/>
  <c r="FU167" i="28" s="1"/>
  <c r="DA167" i="28"/>
  <c r="EW167" i="28" s="1"/>
  <c r="BP163" i="28"/>
  <c r="CB163" i="28" s="1"/>
  <c r="EI162" i="28"/>
  <c r="BO162" i="28"/>
  <c r="CA162" i="28" s="1"/>
  <c r="CY161" i="28"/>
  <c r="EU161" i="28" s="1"/>
  <c r="DK161" i="28"/>
  <c r="FG161" i="28" s="1"/>
  <c r="DW161" i="28"/>
  <c r="FS161" i="28" s="1"/>
  <c r="CM161" i="28"/>
  <c r="DZ164" i="28"/>
  <c r="FV164" i="28" s="1"/>
  <c r="CP164" i="28"/>
  <c r="DB164" i="28"/>
  <c r="EX164" i="28" s="1"/>
  <c r="EC161" i="28"/>
  <c r="FY161" i="28" s="1"/>
  <c r="CS161" i="28"/>
  <c r="DE161" i="28"/>
  <c r="FA161" i="28" s="1"/>
  <c r="DQ161" i="28"/>
  <c r="FM161" i="28" s="1"/>
  <c r="CC148" i="28"/>
  <c r="EK148" i="28"/>
  <c r="EC187" i="28"/>
  <c r="FY187" i="28" s="1"/>
  <c r="DE187" i="28"/>
  <c r="FA187" i="28" s="1"/>
  <c r="DQ187" i="28"/>
  <c r="FM187" i="28" s="1"/>
  <c r="DZ186" i="28"/>
  <c r="FV186" i="28" s="1"/>
  <c r="DN186" i="28"/>
  <c r="FJ186" i="28" s="1"/>
  <c r="DB186" i="28"/>
  <c r="EX186" i="28" s="1"/>
  <c r="DM181" i="28"/>
  <c r="FI181" i="28" s="1"/>
  <c r="CO181" i="28"/>
  <c r="DA181" i="28"/>
  <c r="EW181" i="28" s="1"/>
  <c r="DJ178" i="28"/>
  <c r="FF178" i="28" s="1"/>
  <c r="DV178" i="28"/>
  <c r="FR178" i="28" s="1"/>
  <c r="CL178" i="28"/>
  <c r="CL174" i="28"/>
  <c r="DJ174" i="28"/>
  <c r="FF174" i="28" s="1"/>
  <c r="DZ187" i="28"/>
  <c r="FV187" i="28" s="1"/>
  <c r="DN187" i="28"/>
  <c r="FJ187" i="28" s="1"/>
  <c r="DB187" i="28"/>
  <c r="EX187" i="28" s="1"/>
  <c r="CL180" i="28"/>
  <c r="DJ180" i="28"/>
  <c r="FF180" i="28" s="1"/>
  <c r="DV180" i="28"/>
  <c r="FR180" i="28" s="1"/>
  <c r="EG177" i="28"/>
  <c r="GC177" i="28" s="1"/>
  <c r="DI177" i="28"/>
  <c r="FE177" i="28" s="1"/>
  <c r="CW177" i="28"/>
  <c r="DU163" i="28"/>
  <c r="FQ163" i="28" s="1"/>
  <c r="CW163" i="28"/>
  <c r="EG163" i="28"/>
  <c r="GC163" i="28" s="1"/>
  <c r="DI163" i="28"/>
  <c r="FE163" i="28" s="1"/>
  <c r="DR160" i="28"/>
  <c r="FN160" i="28" s="1"/>
  <c r="CT160" i="28"/>
  <c r="ED160" i="28"/>
  <c r="FZ160" i="28" s="1"/>
  <c r="CC142" i="28"/>
  <c r="EK142" i="28"/>
  <c r="DT196" i="28"/>
  <c r="FP196" i="28" s="1"/>
  <c r="DH196" i="28"/>
  <c r="FD196" i="28" s="1"/>
  <c r="BW191" i="28"/>
  <c r="CI191" i="28" s="1"/>
  <c r="EQ191" i="28"/>
  <c r="DY189" i="28"/>
  <c r="FU189" i="28" s="1"/>
  <c r="CO189" i="28"/>
  <c r="DA189" i="28"/>
  <c r="EW189" i="28" s="1"/>
  <c r="EQ181" i="28"/>
  <c r="CH180" i="28"/>
  <c r="EP180" i="28"/>
  <c r="EE177" i="28"/>
  <c r="GA177" i="28" s="1"/>
  <c r="CU177" i="28"/>
  <c r="DG177" i="28"/>
  <c r="FC177" i="28" s="1"/>
  <c r="DS177" i="28"/>
  <c r="FO177" i="28" s="1"/>
  <c r="EJ174" i="28"/>
  <c r="CB174" i="28"/>
  <c r="CR173" i="28"/>
  <c r="EB173" i="28"/>
  <c r="FX173" i="28" s="1"/>
  <c r="DP173" i="28"/>
  <c r="FL173" i="28" s="1"/>
  <c r="DD173" i="28"/>
  <c r="EZ173" i="28" s="1"/>
  <c r="EP160" i="28"/>
  <c r="CX155" i="28"/>
  <c r="ET155" i="28" s="1"/>
  <c r="DV155" i="28"/>
  <c r="FR155" i="28" s="1"/>
  <c r="DJ155" i="28"/>
  <c r="FF155" i="28" s="1"/>
  <c r="CL155" i="28"/>
  <c r="CM152" i="28"/>
  <c r="DW152" i="28"/>
  <c r="FS152" i="28" s="1"/>
  <c r="CY152" i="28"/>
  <c r="EU152" i="28" s="1"/>
  <c r="DK152" i="28"/>
  <c r="FG152" i="28" s="1"/>
  <c r="DX187" i="28"/>
  <c r="FT187" i="28" s="1"/>
  <c r="DL187" i="28"/>
  <c r="FH187" i="28" s="1"/>
  <c r="BO182" i="28"/>
  <c r="CA182" i="28" s="1"/>
  <c r="EE181" i="28"/>
  <c r="GA181" i="28" s="1"/>
  <c r="DS181" i="28"/>
  <c r="FO181" i="28" s="1"/>
  <c r="DD180" i="28"/>
  <c r="EZ180" i="28" s="1"/>
  <c r="DP180" i="28"/>
  <c r="FL180" i="28" s="1"/>
  <c r="CR180" i="28"/>
  <c r="EC177" i="28"/>
  <c r="FY177" i="28" s="1"/>
  <c r="DE177" i="28"/>
  <c r="FA177" i="28" s="1"/>
  <c r="DQ177" i="28"/>
  <c r="FM177" i="28" s="1"/>
  <c r="CS177" i="28"/>
  <c r="EJ176" i="28"/>
  <c r="DM175" i="28"/>
  <c r="FI175" i="28" s="1"/>
  <c r="DA175" i="28"/>
  <c r="EW175" i="28" s="1"/>
  <c r="CO175" i="28"/>
  <c r="DY175" i="28"/>
  <c r="FU175" i="28" s="1"/>
  <c r="DW170" i="28"/>
  <c r="FS170" i="28" s="1"/>
  <c r="CY170" i="28"/>
  <c r="EU170" i="28" s="1"/>
  <c r="CM170" i="28"/>
  <c r="DK170" i="28"/>
  <c r="FG170" i="28" s="1"/>
  <c r="EK199" i="28"/>
  <c r="CC199" i="28"/>
  <c r="CC193" i="28"/>
  <c r="EK193" i="28"/>
  <c r="EA188" i="28"/>
  <c r="FW188" i="28" s="1"/>
  <c r="CO183" i="28"/>
  <c r="DY183" i="28"/>
  <c r="FU183" i="28" s="1"/>
  <c r="DA183" i="28"/>
  <c r="EW183" i="28" s="1"/>
  <c r="DM183" i="28"/>
  <c r="FI183" i="28" s="1"/>
  <c r="BN182" i="28"/>
  <c r="BZ182" i="28" s="1"/>
  <c r="EH182" i="28"/>
  <c r="CE177" i="28"/>
  <c r="BO176" i="28"/>
  <c r="CA176" i="28" s="1"/>
  <c r="EI176" i="28"/>
  <c r="DQ174" i="28"/>
  <c r="FM174" i="28" s="1"/>
  <c r="DE174" i="28"/>
  <c r="FA174" i="28" s="1"/>
  <c r="DT171" i="28"/>
  <c r="FP171" i="28" s="1"/>
  <c r="DH171" i="28"/>
  <c r="FD171" i="28" s="1"/>
  <c r="CV171" i="28"/>
  <c r="EF171" i="28"/>
  <c r="GB171" i="28" s="1"/>
  <c r="DG168" i="28"/>
  <c r="FC168" i="28" s="1"/>
  <c r="CU168" i="28"/>
  <c r="DS168" i="28"/>
  <c r="FO168" i="28" s="1"/>
  <c r="DF160" i="28"/>
  <c r="FB160" i="28" s="1"/>
  <c r="DC145" i="28"/>
  <c r="EY145" i="28" s="1"/>
  <c r="EA145" i="28"/>
  <c r="FW145" i="28" s="1"/>
  <c r="CQ145" i="28"/>
  <c r="DT145" i="28"/>
  <c r="FP145" i="28" s="1"/>
  <c r="DH145" i="28"/>
  <c r="FD145" i="28" s="1"/>
  <c r="EF145" i="28"/>
  <c r="GB145" i="28" s="1"/>
  <c r="CV145" i="28"/>
  <c r="EQ198" i="28"/>
  <c r="ER194" i="28"/>
  <c r="DS189" i="28"/>
  <c r="FO189" i="28" s="1"/>
  <c r="EE187" i="28"/>
  <c r="GA187" i="28" s="1"/>
  <c r="DS187" i="28"/>
  <c r="FO187" i="28" s="1"/>
  <c r="CU187" i="28"/>
  <c r="CT186" i="28"/>
  <c r="ED186" i="28"/>
  <c r="FZ186" i="28" s="1"/>
  <c r="DR186" i="28"/>
  <c r="FN186" i="28" s="1"/>
  <c r="CZ185" i="28"/>
  <c r="EV185" i="28" s="1"/>
  <c r="CJ182" i="28"/>
  <c r="ER182" i="28"/>
  <c r="DY179" i="28"/>
  <c r="FU179" i="28" s="1"/>
  <c r="DM179" i="28"/>
  <c r="FI179" i="28" s="1"/>
  <c r="CH177" i="28"/>
  <c r="EP177" i="28"/>
  <c r="DC174" i="28"/>
  <c r="EY174" i="28" s="1"/>
  <c r="DO174" i="28"/>
  <c r="FK174" i="28" s="1"/>
  <c r="EA174" i="28"/>
  <c r="FW174" i="28" s="1"/>
  <c r="DT173" i="28"/>
  <c r="FP173" i="28" s="1"/>
  <c r="CV173" i="28"/>
  <c r="EF173" i="28"/>
  <c r="GB173" i="28" s="1"/>
  <c r="DH173" i="28"/>
  <c r="FD173" i="28" s="1"/>
  <c r="CK172" i="28"/>
  <c r="ES172" i="28"/>
  <c r="CT171" i="28"/>
  <c r="ED171" i="28"/>
  <c r="FZ171" i="28" s="1"/>
  <c r="DR171" i="28"/>
  <c r="FN171" i="28" s="1"/>
  <c r="DF171" i="28"/>
  <c r="FB171" i="28" s="1"/>
  <c r="BW164" i="28"/>
  <c r="CI164" i="28" s="1"/>
  <c r="EO163" i="28"/>
  <c r="CQ166" i="28"/>
  <c r="DO166" i="28"/>
  <c r="FK166" i="28" s="1"/>
  <c r="DC166" i="28"/>
  <c r="EY166" i="28" s="1"/>
  <c r="BN197" i="28"/>
  <c r="BZ197" i="28" s="1"/>
  <c r="BY189" i="28"/>
  <c r="CK189" i="28" s="1"/>
  <c r="BX188" i="28"/>
  <c r="CJ188" i="28" s="1"/>
  <c r="CX185" i="28"/>
  <c r="ET185" i="28" s="1"/>
  <c r="CR184" i="28"/>
  <c r="DY181" i="28"/>
  <c r="FU181" i="28" s="1"/>
  <c r="BR181" i="28"/>
  <c r="CD181" i="28" s="1"/>
  <c r="CL179" i="28"/>
  <c r="DJ179" i="28"/>
  <c r="FF179" i="28" s="1"/>
  <c r="DB177" i="28"/>
  <c r="EX177" i="28" s="1"/>
  <c r="DZ177" i="28"/>
  <c r="FV177" i="28" s="1"/>
  <c r="EE172" i="28"/>
  <c r="GA172" i="28" s="1"/>
  <c r="DG172" i="28"/>
  <c r="FC172" i="28" s="1"/>
  <c r="DF162" i="28"/>
  <c r="FB162" i="28" s="1"/>
  <c r="DR162" i="28"/>
  <c r="FN162" i="28" s="1"/>
  <c r="CT162" i="28"/>
  <c r="CM159" i="28"/>
  <c r="CY159" i="28"/>
  <c r="EU159" i="28" s="1"/>
  <c r="DK159" i="28"/>
  <c r="FG159" i="28" s="1"/>
  <c r="DW159" i="28"/>
  <c r="FS159" i="28" s="1"/>
  <c r="BS207" i="28"/>
  <c r="ER203" i="28"/>
  <c r="EJ200" i="28"/>
  <c r="DN189" i="28"/>
  <c r="FJ189" i="28" s="1"/>
  <c r="EQ188" i="28"/>
  <c r="BW188" i="28"/>
  <c r="CI188" i="28" s="1"/>
  <c r="BT187" i="28"/>
  <c r="CF187" i="28" s="1"/>
  <c r="EN187" i="28"/>
  <c r="EJ180" i="28"/>
  <c r="DY178" i="28"/>
  <c r="FU178" i="28" s="1"/>
  <c r="DA178" i="28"/>
  <c r="EW178" i="28" s="1"/>
  <c r="DM178" i="28"/>
  <c r="FI178" i="28" s="1"/>
  <c r="CO178" i="28"/>
  <c r="DA177" i="28"/>
  <c r="EW177" i="28" s="1"/>
  <c r="DM177" i="28"/>
  <c r="FI177" i="28" s="1"/>
  <c r="CO177" i="28"/>
  <c r="DY177" i="28"/>
  <c r="FU177" i="28" s="1"/>
  <c r="ES166" i="28"/>
  <c r="CK166" i="28"/>
  <c r="BP161" i="28"/>
  <c r="CB161" i="28" s="1"/>
  <c r="CS198" i="28"/>
  <c r="BO195" i="28"/>
  <c r="CA195" i="28" s="1"/>
  <c r="DM189" i="28"/>
  <c r="FI189" i="28" s="1"/>
  <c r="EJ185" i="28"/>
  <c r="BP181" i="28"/>
  <c r="EJ177" i="28"/>
  <c r="CB177" i="28"/>
  <c r="CE172" i="28"/>
  <c r="EM172" i="28"/>
  <c r="CR171" i="28"/>
  <c r="EB171" i="28"/>
  <c r="FX171" i="28" s="1"/>
  <c r="DD171" i="28"/>
  <c r="EZ171" i="28" s="1"/>
  <c r="DP171" i="28"/>
  <c r="FL171" i="28" s="1"/>
  <c r="DE163" i="28"/>
  <c r="FA163" i="28" s="1"/>
  <c r="CF160" i="28"/>
  <c r="EN160" i="28"/>
  <c r="DV146" i="28"/>
  <c r="FR146" i="28" s="1"/>
  <c r="CX146" i="28"/>
  <c r="ET146" i="28" s="1"/>
  <c r="CL146" i="28"/>
  <c r="BS214" i="28"/>
  <c r="BP193" i="28"/>
  <c r="CB193" i="28" s="1"/>
  <c r="CQ191" i="28"/>
  <c r="BU188" i="28"/>
  <c r="CG188" i="28" s="1"/>
  <c r="EI185" i="28"/>
  <c r="DO182" i="28"/>
  <c r="FK182" i="28" s="1"/>
  <c r="EA182" i="28"/>
  <c r="FW182" i="28" s="1"/>
  <c r="CQ182" i="28"/>
  <c r="DC182" i="28"/>
  <c r="EY182" i="28" s="1"/>
  <c r="BS180" i="28"/>
  <c r="CE180" i="28" s="1"/>
  <c r="EG176" i="28"/>
  <c r="GC176" i="28" s="1"/>
  <c r="DI176" i="28"/>
  <c r="FE176" i="28" s="1"/>
  <c r="CW176" i="28"/>
  <c r="DU176" i="28"/>
  <c r="FQ176" i="28" s="1"/>
  <c r="DN172" i="28"/>
  <c r="FJ172" i="28" s="1"/>
  <c r="DZ172" i="28"/>
  <c r="FV172" i="28" s="1"/>
  <c r="DB172" i="28"/>
  <c r="EX172" i="28" s="1"/>
  <c r="CV170" i="28"/>
  <c r="EF170" i="28"/>
  <c r="GB170" i="28" s="1"/>
  <c r="EN157" i="28"/>
  <c r="CF157" i="28"/>
  <c r="BS147" i="28"/>
  <c r="CE147" i="28" s="1"/>
  <c r="BT204" i="28"/>
  <c r="BN202" i="28"/>
  <c r="ER195" i="28"/>
  <c r="BR190" i="28"/>
  <c r="CD190" i="28" s="1"/>
  <c r="BT189" i="28"/>
  <c r="CF189" i="28" s="1"/>
  <c r="EN189" i="28"/>
  <c r="EJ187" i="28"/>
  <c r="CK185" i="28"/>
  <c r="ES185" i="28"/>
  <c r="EQ183" i="28"/>
  <c r="BW183" i="28"/>
  <c r="CI183" i="28" s="1"/>
  <c r="EB180" i="28"/>
  <c r="FX180" i="28" s="1"/>
  <c r="CO180" i="28"/>
  <c r="DM180" i="28"/>
  <c r="FI180" i="28" s="1"/>
  <c r="DA180" i="28"/>
  <c r="EW180" i="28" s="1"/>
  <c r="EC174" i="28"/>
  <c r="FY174" i="28" s="1"/>
  <c r="BV170" i="28"/>
  <c r="CH170" i="28" s="1"/>
  <c r="CL168" i="28"/>
  <c r="DJ168" i="28"/>
  <c r="FF168" i="28" s="1"/>
  <c r="CX168" i="28"/>
  <c r="ET168" i="28" s="1"/>
  <c r="DK167" i="28"/>
  <c r="FG167" i="28" s="1"/>
  <c r="CM167" i="28"/>
  <c r="CY167" i="28"/>
  <c r="EU167" i="28" s="1"/>
  <c r="EL164" i="28"/>
  <c r="BP164" i="28"/>
  <c r="CB164" i="28" s="1"/>
  <c r="DY163" i="28"/>
  <c r="FU163" i="28" s="1"/>
  <c r="DM163" i="28"/>
  <c r="FI163" i="28" s="1"/>
  <c r="CO163" i="28"/>
  <c r="DA163" i="28"/>
  <c r="EW163" i="28" s="1"/>
  <c r="CN200" i="28"/>
  <c r="DC188" i="28"/>
  <c r="EY188" i="28" s="1"/>
  <c r="CZ187" i="28"/>
  <c r="EV187" i="28" s="1"/>
  <c r="BO187" i="28"/>
  <c r="CA187" i="28" s="1"/>
  <c r="DJ186" i="28"/>
  <c r="FF186" i="28" s="1"/>
  <c r="DV186" i="28"/>
  <c r="FR186" i="28" s="1"/>
  <c r="CN185" i="28"/>
  <c r="EP184" i="28"/>
  <c r="EJ184" i="28"/>
  <c r="CB184" i="28"/>
  <c r="BV183" i="28"/>
  <c r="CH183" i="28" s="1"/>
  <c r="DY180" i="28"/>
  <c r="FU180" i="28" s="1"/>
  <c r="CX178" i="28"/>
  <c r="ET178" i="28" s="1"/>
  <c r="EI159" i="28"/>
  <c r="EL155" i="28"/>
  <c r="BR155" i="28"/>
  <c r="CD155" i="28" s="1"/>
  <c r="EF194" i="28"/>
  <c r="GB194" i="28" s="1"/>
  <c r="BV193" i="28"/>
  <c r="BP190" i="28"/>
  <c r="CB190" i="28" s="1"/>
  <c r="DB188" i="28"/>
  <c r="EX188" i="28" s="1"/>
  <c r="EN184" i="28"/>
  <c r="BU183" i="28"/>
  <c r="DG181" i="28"/>
  <c r="FC181" i="28" s="1"/>
  <c r="DX180" i="28"/>
  <c r="FT180" i="28" s="1"/>
  <c r="EM174" i="28"/>
  <c r="BT170" i="28"/>
  <c r="CF170" i="28" s="1"/>
  <c r="EN170" i="28"/>
  <c r="BW166" i="28"/>
  <c r="CI166" i="28" s="1"/>
  <c r="EQ166" i="28"/>
  <c r="CV163" i="28"/>
  <c r="DT163" i="28"/>
  <c r="FP163" i="28" s="1"/>
  <c r="EF163" i="28"/>
  <c r="GB163" i="28" s="1"/>
  <c r="DH163" i="28"/>
  <c r="FD163" i="28" s="1"/>
  <c r="BP199" i="28"/>
  <c r="EK192" i="28"/>
  <c r="CC192" i="28"/>
  <c r="BO190" i="28"/>
  <c r="CA190" i="28" s="1"/>
  <c r="CL185" i="28"/>
  <c r="DG179" i="28"/>
  <c r="FC179" i="28" s="1"/>
  <c r="DS179" i="28"/>
  <c r="FO179" i="28" s="1"/>
  <c r="EE179" i="28"/>
  <c r="GA179" i="28" s="1"/>
  <c r="CU179" i="28"/>
  <c r="CT176" i="28"/>
  <c r="DR176" i="28"/>
  <c r="FN176" i="28" s="1"/>
  <c r="BV166" i="28"/>
  <c r="CH166" i="28" s="1"/>
  <c r="CW164" i="28"/>
  <c r="EG164" i="28"/>
  <c r="GC164" i="28" s="1"/>
  <c r="DI164" i="28"/>
  <c r="FE164" i="28" s="1"/>
  <c r="DU164" i="28"/>
  <c r="FQ164" i="28" s="1"/>
  <c r="BP155" i="28"/>
  <c r="CB155" i="28" s="1"/>
  <c r="CW178" i="28"/>
  <c r="DI178" i="28"/>
  <c r="FE178" i="28" s="1"/>
  <c r="DU178" i="28"/>
  <c r="FQ178" i="28" s="1"/>
  <c r="DE176" i="28"/>
  <c r="FA176" i="28" s="1"/>
  <c r="EC176" i="28"/>
  <c r="FY176" i="28" s="1"/>
  <c r="DQ176" i="28"/>
  <c r="FM176" i="28" s="1"/>
  <c r="CS176" i="28"/>
  <c r="EK174" i="28"/>
  <c r="BQ174" i="28"/>
  <c r="CC174" i="28" s="1"/>
  <c r="EL170" i="28"/>
  <c r="BR170" i="28"/>
  <c r="CD170" i="28" s="1"/>
  <c r="CX167" i="28"/>
  <c r="ET167" i="28" s="1"/>
  <c r="DJ167" i="28"/>
  <c r="FF167" i="28" s="1"/>
  <c r="DV167" i="28"/>
  <c r="FR167" i="28" s="1"/>
  <c r="BX162" i="28"/>
  <c r="CJ162" i="28" s="1"/>
  <c r="ER162" i="28"/>
  <c r="BQ165" i="28"/>
  <c r="CC165" i="28" s="1"/>
  <c r="EI184" i="28"/>
  <c r="EL183" i="28"/>
  <c r="DH169" i="28"/>
  <c r="FD169" i="28" s="1"/>
  <c r="CV169" i="28"/>
  <c r="DT169" i="28"/>
  <c r="FP169" i="28" s="1"/>
  <c r="DL168" i="28"/>
  <c r="FH168" i="28" s="1"/>
  <c r="DX168" i="28"/>
  <c r="FT168" i="28" s="1"/>
  <c r="BS167" i="28"/>
  <c r="CE167" i="28" s="1"/>
  <c r="CA153" i="28"/>
  <c r="EI153" i="28"/>
  <c r="CN179" i="28"/>
  <c r="DX179" i="28"/>
  <c r="FT179" i="28" s="1"/>
  <c r="BX177" i="28"/>
  <c r="CJ177" i="28" s="1"/>
  <c r="DN169" i="28"/>
  <c r="FJ169" i="28" s="1"/>
  <c r="DZ169" i="28"/>
  <c r="FV169" i="28" s="1"/>
  <c r="BV139" i="28"/>
  <c r="CH139" i="28" s="1"/>
  <c r="EP181" i="28"/>
  <c r="BP178" i="28"/>
  <c r="CS175" i="28"/>
  <c r="DE175" i="28"/>
  <c r="FA175" i="28" s="1"/>
  <c r="CV172" i="28"/>
  <c r="DT172" i="28"/>
  <c r="FP172" i="28" s="1"/>
  <c r="EF168" i="28"/>
  <c r="GB168" i="28" s="1"/>
  <c r="DT168" i="28"/>
  <c r="FP168" i="28" s="1"/>
  <c r="CD144" i="28"/>
  <c r="EL144" i="28"/>
  <c r="DL173" i="28"/>
  <c r="FH173" i="28" s="1"/>
  <c r="CN173" i="28"/>
  <c r="BW171" i="28"/>
  <c r="CI171" i="28" s="1"/>
  <c r="EQ171" i="28"/>
  <c r="BR161" i="28"/>
  <c r="CD161" i="28" s="1"/>
  <c r="EL161" i="28"/>
  <c r="EG148" i="28"/>
  <c r="GC148" i="28" s="1"/>
  <c r="DI148" i="28"/>
  <c r="FE148" i="28" s="1"/>
  <c r="DU148" i="28"/>
  <c r="FQ148" i="28" s="1"/>
  <c r="CW148" i="28"/>
  <c r="DR172" i="28"/>
  <c r="FN172" i="28" s="1"/>
  <c r="CT172" i="28"/>
  <c r="ED172" i="28"/>
  <c r="FZ172" i="28" s="1"/>
  <c r="DF172" i="28"/>
  <c r="FB172" i="28" s="1"/>
  <c r="CK167" i="28"/>
  <c r="ES167" i="28"/>
  <c r="DT166" i="28"/>
  <c r="FP166" i="28" s="1"/>
  <c r="CV166" i="28"/>
  <c r="EF166" i="28"/>
  <c r="GB166" i="28" s="1"/>
  <c r="DU165" i="28"/>
  <c r="FQ165" i="28" s="1"/>
  <c r="CW165" i="28"/>
  <c r="DI165" i="28"/>
  <c r="FE165" i="28" s="1"/>
  <c r="CB159" i="28"/>
  <c r="EJ159" i="28"/>
  <c r="BS158" i="28"/>
  <c r="CE158" i="28" s="1"/>
  <c r="BN149" i="28"/>
  <c r="BZ149" i="28" s="1"/>
  <c r="BS130" i="28"/>
  <c r="CE130" i="28" s="1"/>
  <c r="BX146" i="28"/>
  <c r="CJ146" i="28" s="1"/>
  <c r="EI144" i="28"/>
  <c r="CA144" i="28"/>
  <c r="DS133" i="28"/>
  <c r="FO133" i="28" s="1"/>
  <c r="CU133" i="28"/>
  <c r="EE133" i="28"/>
  <c r="GA133" i="28" s="1"/>
  <c r="DG133" i="28"/>
  <c r="FC133" i="28" s="1"/>
  <c r="CR178" i="28"/>
  <c r="EB178" i="28"/>
  <c r="FX178" i="28" s="1"/>
  <c r="DJ175" i="28"/>
  <c r="FF175" i="28" s="1"/>
  <c r="DP174" i="28"/>
  <c r="FL174" i="28" s="1"/>
  <c r="CR174" i="28"/>
  <c r="EB174" i="28"/>
  <c r="FX174" i="28" s="1"/>
  <c r="BS171" i="28"/>
  <c r="CE171" i="28" s="1"/>
  <c r="EF169" i="28"/>
  <c r="GB169" i="28" s="1"/>
  <c r="EM168" i="28"/>
  <c r="BU166" i="28"/>
  <c r="CG166" i="28" s="1"/>
  <c r="EO166" i="28"/>
  <c r="DN165" i="28"/>
  <c r="FJ165" i="28" s="1"/>
  <c r="DB165" i="28"/>
  <c r="EX165" i="28" s="1"/>
  <c r="DZ165" i="28"/>
  <c r="FV165" i="28" s="1"/>
  <c r="BN161" i="28"/>
  <c r="BZ161" i="28" s="1"/>
  <c r="EE159" i="28"/>
  <c r="GA159" i="28" s="1"/>
  <c r="CU159" i="28"/>
  <c r="DG159" i="28"/>
  <c r="FC159" i="28" s="1"/>
  <c r="DS159" i="28"/>
  <c r="FO159" i="28" s="1"/>
  <c r="BT150" i="28"/>
  <c r="CF150" i="28" s="1"/>
  <c r="ED144" i="28"/>
  <c r="FZ144" i="28" s="1"/>
  <c r="DF144" i="28"/>
  <c r="FB144" i="28" s="1"/>
  <c r="DR144" i="28"/>
  <c r="FN144" i="28" s="1"/>
  <c r="CT144" i="28"/>
  <c r="BW154" i="28"/>
  <c r="CI154" i="28" s="1"/>
  <c r="DB185" i="28"/>
  <c r="EX185" i="28" s="1"/>
  <c r="DN185" i="28"/>
  <c r="FJ185" i="28" s="1"/>
  <c r="BS179" i="28"/>
  <c r="DM169" i="28"/>
  <c r="FI169" i="28" s="1"/>
  <c r="DA169" i="28"/>
  <c r="EW169" i="28" s="1"/>
  <c r="CO169" i="28"/>
  <c r="CZ168" i="28"/>
  <c r="EV168" i="28" s="1"/>
  <c r="EM159" i="28"/>
  <c r="CE159" i="28"/>
  <c r="CS151" i="28"/>
  <c r="DE151" i="28"/>
  <c r="FA151" i="28" s="1"/>
  <c r="DQ151" i="28"/>
  <c r="FM151" i="28" s="1"/>
  <c r="EL179" i="28"/>
  <c r="EE176" i="28"/>
  <c r="GA176" i="28" s="1"/>
  <c r="CU176" i="28"/>
  <c r="CH167" i="28"/>
  <c r="BR166" i="28"/>
  <c r="CD166" i="28" s="1"/>
  <c r="EL166" i="28"/>
  <c r="BS162" i="28"/>
  <c r="CE162" i="28" s="1"/>
  <c r="CE155" i="28"/>
  <c r="EM155" i="28"/>
  <c r="BQ150" i="28"/>
  <c r="CC150" i="28" s="1"/>
  <c r="EO194" i="28"/>
  <c r="DH172" i="28"/>
  <c r="FD172" i="28" s="1"/>
  <c r="BO171" i="28"/>
  <c r="CA171" i="28" s="1"/>
  <c r="EI171" i="28"/>
  <c r="EP161" i="28"/>
  <c r="CH161" i="28"/>
  <c r="CB160" i="28"/>
  <c r="EJ160" i="28"/>
  <c r="BR146" i="28"/>
  <c r="CD146" i="28" s="1"/>
  <c r="EH201" i="28"/>
  <c r="EM198" i="28"/>
  <c r="BT194" i="28"/>
  <c r="EM191" i="28"/>
  <c r="EY191" i="28" s="1"/>
  <c r="DP185" i="28"/>
  <c r="FL185" i="28" s="1"/>
  <c r="EJ179" i="28"/>
  <c r="DP178" i="28"/>
  <c r="FL178" i="28" s="1"/>
  <c r="BS175" i="28"/>
  <c r="CX171" i="28"/>
  <c r="ET171" i="28" s="1"/>
  <c r="CL171" i="28"/>
  <c r="DV171" i="28"/>
  <c r="FR171" i="28" s="1"/>
  <c r="CV168" i="28"/>
  <c r="EI160" i="28"/>
  <c r="CA160" i="28"/>
  <c r="DY155" i="28"/>
  <c r="FU155" i="28" s="1"/>
  <c r="DA155" i="28"/>
  <c r="EW155" i="28" s="1"/>
  <c r="CO155" i="28"/>
  <c r="CB151" i="28"/>
  <c r="EJ151" i="28"/>
  <c r="CB147" i="28"/>
  <c r="EJ147" i="28"/>
  <c r="BX185" i="28"/>
  <c r="CJ185" i="28" s="1"/>
  <c r="DD183" i="28"/>
  <c r="EZ183" i="28" s="1"/>
  <c r="BR183" i="28"/>
  <c r="CD183" i="28" s="1"/>
  <c r="CX175" i="28"/>
  <c r="ET175" i="28" s="1"/>
  <c r="BR175" i="28"/>
  <c r="CD175" i="28" s="1"/>
  <c r="EL175" i="28"/>
  <c r="DH166" i="28"/>
  <c r="FD166" i="28" s="1"/>
  <c r="DF158" i="28"/>
  <c r="FB158" i="28" s="1"/>
  <c r="DR158" i="28"/>
  <c r="FN158" i="28" s="1"/>
  <c r="ED158" i="28"/>
  <c r="FZ158" i="28" s="1"/>
  <c r="DZ154" i="28"/>
  <c r="FV154" i="28" s="1"/>
  <c r="DB154" i="28"/>
  <c r="EX154" i="28" s="1"/>
  <c r="DV131" i="28"/>
  <c r="FR131" i="28" s="1"/>
  <c r="CL131" i="28"/>
  <c r="CX131" i="28"/>
  <c r="ET131" i="28" s="1"/>
  <c r="DJ131" i="28"/>
  <c r="FF131" i="28" s="1"/>
  <c r="CG185" i="28"/>
  <c r="EO185" i="28"/>
  <c r="DR178" i="28"/>
  <c r="FN178" i="28" s="1"/>
  <c r="CT178" i="28"/>
  <c r="DP172" i="28"/>
  <c r="FL172" i="28" s="1"/>
  <c r="EB172" i="28"/>
  <c r="FX172" i="28" s="1"/>
  <c r="CR172" i="28"/>
  <c r="CB170" i="28"/>
  <c r="EJ170" i="28"/>
  <c r="CN168" i="28"/>
  <c r="EK167" i="28"/>
  <c r="CE160" i="28"/>
  <c r="EM160" i="28"/>
  <c r="CJ147" i="28"/>
  <c r="ER147" i="28"/>
  <c r="BX180" i="28"/>
  <c r="CJ180" i="28" s="1"/>
  <c r="DU179" i="28"/>
  <c r="FQ179" i="28" s="1"/>
  <c r="CW179" i="28"/>
  <c r="DI179" i="28"/>
  <c r="FE179" i="28" s="1"/>
  <c r="DJ176" i="28"/>
  <c r="FF176" i="28" s="1"/>
  <c r="CL176" i="28"/>
  <c r="DV176" i="28"/>
  <c r="FR176" i="28" s="1"/>
  <c r="EI175" i="28"/>
  <c r="BO175" i="28"/>
  <c r="CA175" i="28" s="1"/>
  <c r="DD174" i="28"/>
  <c r="EZ174" i="28" s="1"/>
  <c r="EG165" i="28"/>
  <c r="GC165" i="28" s="1"/>
  <c r="ES157" i="28"/>
  <c r="CK157" i="28"/>
  <c r="DW156" i="28"/>
  <c r="FS156" i="28" s="1"/>
  <c r="CM156" i="28"/>
  <c r="DK156" i="28"/>
  <c r="FG156" i="28" s="1"/>
  <c r="CG147" i="28"/>
  <c r="EO147" i="28"/>
  <c r="BX193" i="28"/>
  <c r="EQ180" i="28"/>
  <c r="BW180" i="28"/>
  <c r="CI180" i="28" s="1"/>
  <c r="CL175" i="28"/>
  <c r="DJ170" i="28"/>
  <c r="FF170" i="28" s="1"/>
  <c r="CL170" i="28"/>
  <c r="DV170" i="28"/>
  <c r="FR170" i="28" s="1"/>
  <c r="DC169" i="28"/>
  <c r="EY169" i="28" s="1"/>
  <c r="ER168" i="28"/>
  <c r="CV161" i="28"/>
  <c r="EF161" i="28"/>
  <c r="GB161" i="28" s="1"/>
  <c r="DH161" i="28"/>
  <c r="FD161" i="28" s="1"/>
  <c r="CC160" i="28"/>
  <c r="EK160" i="28"/>
  <c r="DT157" i="28"/>
  <c r="FP157" i="28" s="1"/>
  <c r="EF157" i="28"/>
  <c r="GB157" i="28" s="1"/>
  <c r="CV157" i="28"/>
  <c r="DH157" i="28"/>
  <c r="FD157" i="28" s="1"/>
  <c r="DI152" i="28"/>
  <c r="FE152" i="28" s="1"/>
  <c r="DU152" i="28"/>
  <c r="FQ152" i="28" s="1"/>
  <c r="EG152" i="28"/>
  <c r="GC152" i="28" s="1"/>
  <c r="CW152" i="28"/>
  <c r="CS149" i="28"/>
  <c r="EC149" i="28"/>
  <c r="FY149" i="28" s="1"/>
  <c r="DQ149" i="28"/>
  <c r="FM149" i="28" s="1"/>
  <c r="DE149" i="28"/>
  <c r="FA149" i="28" s="1"/>
  <c r="BR133" i="28"/>
  <c r="CD133" i="28" s="1"/>
  <c r="BP182" i="28"/>
  <c r="CB182" i="28" s="1"/>
  <c r="DN178" i="28"/>
  <c r="FJ178" i="28" s="1"/>
  <c r="DZ178" i="28"/>
  <c r="FV178" i="28" s="1"/>
  <c r="BY170" i="28"/>
  <c r="CK170" i="28" s="1"/>
  <c r="DB169" i="28"/>
  <c r="EX169" i="28" s="1"/>
  <c r="DK157" i="28"/>
  <c r="FG157" i="28" s="1"/>
  <c r="DW157" i="28"/>
  <c r="FS157" i="28" s="1"/>
  <c r="CM157" i="28"/>
  <c r="CY157" i="28"/>
  <c r="EU157" i="28" s="1"/>
  <c r="BT151" i="28"/>
  <c r="CF151" i="28" s="1"/>
  <c r="DQ164" i="28"/>
  <c r="FM164" i="28" s="1"/>
  <c r="CS164" i="28"/>
  <c r="EB152" i="28"/>
  <c r="FX152" i="28" s="1"/>
  <c r="DD152" i="28"/>
  <c r="EZ152" i="28" s="1"/>
  <c r="DP152" i="28"/>
  <c r="FL152" i="28" s="1"/>
  <c r="EA161" i="28"/>
  <c r="FW161" i="28" s="1"/>
  <c r="DC161" i="28"/>
  <c r="EY161" i="28" s="1"/>
  <c r="DO161" i="28"/>
  <c r="FK161" i="28" s="1"/>
  <c r="CQ161" i="28"/>
  <c r="CC153" i="28"/>
  <c r="EK153" i="28"/>
  <c r="DO170" i="28"/>
  <c r="FK170" i="28" s="1"/>
  <c r="DC170" i="28"/>
  <c r="EY170" i="28" s="1"/>
  <c r="DD168" i="28"/>
  <c r="EZ168" i="28" s="1"/>
  <c r="DP168" i="28"/>
  <c r="FL168" i="28" s="1"/>
  <c r="DP167" i="28"/>
  <c r="FL167" i="28" s="1"/>
  <c r="EB167" i="28"/>
  <c r="FX167" i="28" s="1"/>
  <c r="BS163" i="28"/>
  <c r="CE163" i="28" s="1"/>
  <c r="DV159" i="28"/>
  <c r="FR159" i="28" s="1"/>
  <c r="CX159" i="28"/>
  <c r="ET159" i="28" s="1"/>
  <c r="CL159" i="28"/>
  <c r="DK150" i="28"/>
  <c r="FG150" i="28" s="1"/>
  <c r="CM150" i="28"/>
  <c r="CY150" i="28"/>
  <c r="EU150" i="28" s="1"/>
  <c r="DW150" i="28"/>
  <c r="FS150" i="28" s="1"/>
  <c r="DP147" i="28"/>
  <c r="FL147" i="28" s="1"/>
  <c r="EB147" i="28"/>
  <c r="FX147" i="28" s="1"/>
  <c r="DD147" i="28"/>
  <c r="EZ147" i="28" s="1"/>
  <c r="CR147" i="28"/>
  <c r="EF143" i="28"/>
  <c r="GB143" i="28" s="1"/>
  <c r="DH143" i="28"/>
  <c r="FD143" i="28" s="1"/>
  <c r="DT143" i="28"/>
  <c r="FP143" i="28" s="1"/>
  <c r="CA127" i="28"/>
  <c r="EI127" i="28"/>
  <c r="BP171" i="28"/>
  <c r="CB171" i="28" s="1"/>
  <c r="BY161" i="28"/>
  <c r="CK161" i="28" s="1"/>
  <c r="CT154" i="28"/>
  <c r="DF154" i="28"/>
  <c r="FB154" i="28" s="1"/>
  <c r="DR154" i="28"/>
  <c r="FN154" i="28" s="1"/>
  <c r="EC148" i="28"/>
  <c r="FY148" i="28" s="1"/>
  <c r="DE148" i="28"/>
  <c r="FA148" i="28" s="1"/>
  <c r="DQ148" i="28"/>
  <c r="FM148" i="28" s="1"/>
  <c r="CF141" i="28"/>
  <c r="EN141" i="28"/>
  <c r="BP156" i="28"/>
  <c r="CB156" i="28" s="1"/>
  <c r="DF143" i="28"/>
  <c r="FB143" i="28" s="1"/>
  <c r="CT143" i="28"/>
  <c r="ED143" i="28"/>
  <c r="FZ143" i="28" s="1"/>
  <c r="DR143" i="28"/>
  <c r="FN143" i="28" s="1"/>
  <c r="BP142" i="28"/>
  <c r="CB142" i="28" s="1"/>
  <c r="EJ131" i="28"/>
  <c r="CB131" i="28"/>
  <c r="BQ164" i="28"/>
  <c r="CC164" i="28" s="1"/>
  <c r="CQ154" i="28"/>
  <c r="DC154" i="28"/>
  <c r="EY154" i="28" s="1"/>
  <c r="BO146" i="28"/>
  <c r="CA146" i="28" s="1"/>
  <c r="CS143" i="28"/>
  <c r="DE143" i="28"/>
  <c r="FA143" i="28" s="1"/>
  <c r="DQ143" i="28"/>
  <c r="FM143" i="28" s="1"/>
  <c r="BV140" i="28"/>
  <c r="CH140" i="28" s="1"/>
  <c r="BO139" i="28"/>
  <c r="CA139" i="28" s="1"/>
  <c r="EI139" i="28"/>
  <c r="DA129" i="28"/>
  <c r="EW129" i="28" s="1"/>
  <c r="CO129" i="28"/>
  <c r="DM129" i="28"/>
  <c r="FI129" i="28" s="1"/>
  <c r="DY129" i="28"/>
  <c r="FU129" i="28" s="1"/>
  <c r="DX115" i="28"/>
  <c r="FT115" i="28" s="1"/>
  <c r="DL115" i="28"/>
  <c r="FH115" i="28" s="1"/>
  <c r="CZ115" i="28"/>
  <c r="EV115" i="28" s="1"/>
  <c r="CN115" i="28"/>
  <c r="CA158" i="28"/>
  <c r="EI158" i="28"/>
  <c r="BY154" i="28"/>
  <c r="CK154" i="28" s="1"/>
  <c r="CB153" i="28"/>
  <c r="EJ153" i="28"/>
  <c r="ED138" i="28"/>
  <c r="FZ138" i="28" s="1"/>
  <c r="DF138" i="28"/>
  <c r="FB138" i="28" s="1"/>
  <c r="CT138" i="28"/>
  <c r="DR138" i="28"/>
  <c r="FN138" i="28" s="1"/>
  <c r="BN164" i="28"/>
  <c r="BZ164" i="28" s="1"/>
  <c r="DB162" i="28"/>
  <c r="EX162" i="28" s="1"/>
  <c r="DZ162" i="28"/>
  <c r="FV162" i="28" s="1"/>
  <c r="DN157" i="28"/>
  <c r="FJ157" i="28" s="1"/>
  <c r="CP157" i="28"/>
  <c r="EG153" i="28"/>
  <c r="GC153" i="28" s="1"/>
  <c r="DI153" i="28"/>
  <c r="FE153" i="28" s="1"/>
  <c r="CW153" i="28"/>
  <c r="DU153" i="28"/>
  <c r="FQ153" i="28" s="1"/>
  <c r="DX141" i="28"/>
  <c r="FT141" i="28" s="1"/>
  <c r="CZ141" i="28"/>
  <c r="EV141" i="28" s="1"/>
  <c r="BS140" i="28"/>
  <c r="CE140" i="28" s="1"/>
  <c r="EM140" i="28"/>
  <c r="CV138" i="28"/>
  <c r="DH138" i="28"/>
  <c r="FD138" i="28" s="1"/>
  <c r="DT138" i="28"/>
  <c r="FP138" i="28" s="1"/>
  <c r="EF138" i="28"/>
  <c r="GB138" i="28" s="1"/>
  <c r="EG160" i="28"/>
  <c r="GC160" i="28" s="1"/>
  <c r="DI160" i="28"/>
  <c r="FE160" i="28" s="1"/>
  <c r="CW160" i="28"/>
  <c r="BW158" i="28"/>
  <c r="CI158" i="28" s="1"/>
  <c r="DJ157" i="28"/>
  <c r="FF157" i="28" s="1"/>
  <c r="CL157" i="28"/>
  <c r="EP156" i="28"/>
  <c r="CH156" i="28"/>
  <c r="EK155" i="28"/>
  <c r="EB153" i="28"/>
  <c r="FX153" i="28" s="1"/>
  <c r="DD153" i="28"/>
  <c r="EZ153" i="28" s="1"/>
  <c r="DP153" i="28"/>
  <c r="FL153" i="28" s="1"/>
  <c r="CR153" i="28"/>
  <c r="CD150" i="28"/>
  <c r="EL150" i="28"/>
  <c r="CI144" i="28"/>
  <c r="EQ144" i="28"/>
  <c r="BZ144" i="28"/>
  <c r="EH144" i="28"/>
  <c r="CM136" i="28"/>
  <c r="DW136" i="28"/>
  <c r="FS136" i="28" s="1"/>
  <c r="CY136" i="28"/>
  <c r="EU136" i="28" s="1"/>
  <c r="DK136" i="28"/>
  <c r="FG136" i="28" s="1"/>
  <c r="DU120" i="28"/>
  <c r="FQ120" i="28" s="1"/>
  <c r="CW120" i="28"/>
  <c r="EG120" i="28"/>
  <c r="GC120" i="28" s="1"/>
  <c r="DI120" i="28"/>
  <c r="FE120" i="28" s="1"/>
  <c r="DS169" i="28"/>
  <c r="FO169" i="28" s="1"/>
  <c r="EG169" i="28"/>
  <c r="GC169" i="28" s="1"/>
  <c r="DI169" i="28"/>
  <c r="FE169" i="28" s="1"/>
  <c r="CW169" i="28"/>
  <c r="CB167" i="28"/>
  <c r="BU165" i="28"/>
  <c r="CG165" i="28" s="1"/>
  <c r="EA164" i="28"/>
  <c r="FW164" i="28" s="1"/>
  <c r="DC164" i="28"/>
  <c r="EY164" i="28" s="1"/>
  <c r="EK163" i="28"/>
  <c r="DJ159" i="28"/>
  <c r="FF159" i="28" s="1"/>
  <c r="EH159" i="28"/>
  <c r="EA154" i="28"/>
  <c r="FW154" i="28" s="1"/>
  <c r="EM154" i="28"/>
  <c r="DG151" i="28"/>
  <c r="FC151" i="28" s="1"/>
  <c r="DS151" i="28"/>
  <c r="FO151" i="28" s="1"/>
  <c r="CU151" i="28"/>
  <c r="EN147" i="28"/>
  <c r="CE144" i="28"/>
  <c r="EM144" i="28"/>
  <c r="DQ120" i="28"/>
  <c r="FM120" i="28" s="1"/>
  <c r="CS120" i="28"/>
  <c r="DE120" i="28"/>
  <c r="FA120" i="28" s="1"/>
  <c r="EC120" i="28"/>
  <c r="FY120" i="28" s="1"/>
  <c r="DB158" i="28"/>
  <c r="EX158" i="28" s="1"/>
  <c r="DN158" i="28"/>
  <c r="FJ158" i="28" s="1"/>
  <c r="CP158" i="28"/>
  <c r="DB152" i="28"/>
  <c r="EX152" i="28" s="1"/>
  <c r="CP152" i="28"/>
  <c r="DZ152" i="28"/>
  <c r="FV152" i="28" s="1"/>
  <c r="CT150" i="28"/>
  <c r="DR150" i="28"/>
  <c r="FN150" i="28" s="1"/>
  <c r="CW146" i="28"/>
  <c r="DI146" i="28"/>
  <c r="FE146" i="28" s="1"/>
  <c r="DU146" i="28"/>
  <c r="FQ146" i="28" s="1"/>
  <c r="BQ143" i="28"/>
  <c r="CC143" i="28" s="1"/>
  <c r="EF139" i="28"/>
  <c r="GB139" i="28" s="1"/>
  <c r="CV139" i="28"/>
  <c r="DT139" i="28"/>
  <c r="FP139" i="28" s="1"/>
  <c r="CC139" i="28"/>
  <c r="EK139" i="28"/>
  <c r="CQ170" i="28"/>
  <c r="CR168" i="28"/>
  <c r="DL166" i="28"/>
  <c r="FH166" i="28" s="1"/>
  <c r="CZ166" i="28"/>
  <c r="EV166" i="28" s="1"/>
  <c r="DW163" i="28"/>
  <c r="FS163" i="28" s="1"/>
  <c r="CM163" i="28"/>
  <c r="DY162" i="28"/>
  <c r="FU162" i="28" s="1"/>
  <c r="DA162" i="28"/>
  <c r="EW162" i="28" s="1"/>
  <c r="BQ158" i="28"/>
  <c r="CC158" i="28" s="1"/>
  <c r="EO157" i="28"/>
  <c r="DG153" i="28"/>
  <c r="FC153" i="28" s="1"/>
  <c r="DS153" i="28"/>
  <c r="FO153" i="28" s="1"/>
  <c r="EE153" i="28"/>
  <c r="GA153" i="28" s="1"/>
  <c r="DM152" i="28"/>
  <c r="FI152" i="28" s="1"/>
  <c r="DA152" i="28"/>
  <c r="EW152" i="28" s="1"/>
  <c r="BU150" i="28"/>
  <c r="CG150" i="28" s="1"/>
  <c r="BY149" i="28"/>
  <c r="CK149" i="28" s="1"/>
  <c r="BS148" i="28"/>
  <c r="CE148" i="28" s="1"/>
  <c r="ER144" i="28"/>
  <c r="CJ144" i="28"/>
  <c r="EP143" i="28"/>
  <c r="EE139" i="28"/>
  <c r="GA139" i="28" s="1"/>
  <c r="DS139" i="28"/>
  <c r="FO139" i="28" s="1"/>
  <c r="CU139" i="28"/>
  <c r="DG139" i="28"/>
  <c r="FC139" i="28" s="1"/>
  <c r="BP188" i="28"/>
  <c r="DY186" i="28"/>
  <c r="FU186" i="28" s="1"/>
  <c r="EJ173" i="28"/>
  <c r="BU173" i="28"/>
  <c r="CG173" i="28" s="1"/>
  <c r="EO173" i="28"/>
  <c r="CP168" i="28"/>
  <c r="EJ168" i="28"/>
  <c r="CM164" i="28"/>
  <c r="CY164" i="28"/>
  <c r="EU164" i="28" s="1"/>
  <c r="BW157" i="28"/>
  <c r="CL156" i="28"/>
  <c r="DJ156" i="28"/>
  <c r="FF156" i="28" s="1"/>
  <c r="DR155" i="28"/>
  <c r="FN155" i="28" s="1"/>
  <c r="CT155" i="28"/>
  <c r="DF155" i="28"/>
  <c r="FB155" i="28" s="1"/>
  <c r="DO154" i="28"/>
  <c r="FK154" i="28" s="1"/>
  <c r="EI154" i="28"/>
  <c r="BO154" i="28"/>
  <c r="CA154" i="28" s="1"/>
  <c r="DM151" i="28"/>
  <c r="FI151" i="28" s="1"/>
  <c r="DY151" i="28"/>
  <c r="FU151" i="28" s="1"/>
  <c r="DA151" i="28"/>
  <c r="EW151" i="28" s="1"/>
  <c r="DK143" i="28"/>
  <c r="FG143" i="28" s="1"/>
  <c r="CM143" i="28"/>
  <c r="CY143" i="28"/>
  <c r="EU143" i="28" s="1"/>
  <c r="DW143" i="28"/>
  <c r="FS143" i="28" s="1"/>
  <c r="CT126" i="28"/>
  <c r="DF126" i="28"/>
  <c r="FB126" i="28" s="1"/>
  <c r="DR126" i="28"/>
  <c r="FN126" i="28" s="1"/>
  <c r="ED126" i="28"/>
  <c r="FZ126" i="28" s="1"/>
  <c r="DH142" i="28"/>
  <c r="FD142" i="28" s="1"/>
  <c r="CV142" i="28"/>
  <c r="DT142" i="28"/>
  <c r="FP142" i="28" s="1"/>
  <c r="EF142" i="28"/>
  <c r="GB142" i="28" s="1"/>
  <c r="BT176" i="28"/>
  <c r="CF176" i="28" s="1"/>
  <c r="EN176" i="28"/>
  <c r="CS172" i="28"/>
  <c r="DQ172" i="28"/>
  <c r="FM172" i="28" s="1"/>
  <c r="ER165" i="28"/>
  <c r="BX165" i="28"/>
  <c r="CJ165" i="28" s="1"/>
  <c r="CF159" i="28"/>
  <c r="EN159" i="28"/>
  <c r="DQ157" i="28"/>
  <c r="FM157" i="28" s="1"/>
  <c r="CS157" i="28"/>
  <c r="DE157" i="28"/>
  <c r="FA157" i="28" s="1"/>
  <c r="DS156" i="28"/>
  <c r="FO156" i="28" s="1"/>
  <c r="EE156" i="28"/>
  <c r="GA156" i="28" s="1"/>
  <c r="DG156" i="28"/>
  <c r="FC156" i="28" s="1"/>
  <c r="ES152" i="28"/>
  <c r="BP148" i="28"/>
  <c r="CB148" i="28" s="1"/>
  <c r="EC143" i="28"/>
  <c r="FY143" i="28" s="1"/>
  <c r="BV175" i="28"/>
  <c r="DN171" i="28"/>
  <c r="FJ171" i="28" s="1"/>
  <c r="DY171" i="28"/>
  <c r="FU171" i="28" s="1"/>
  <c r="DA171" i="28"/>
  <c r="EW171" i="28" s="1"/>
  <c r="CO171" i="28"/>
  <c r="CK168" i="28"/>
  <c r="ES168" i="28"/>
  <c r="DQ167" i="28"/>
  <c r="FM167" i="28" s="1"/>
  <c r="CS167" i="28"/>
  <c r="DE167" i="28"/>
  <c r="FA167" i="28" s="1"/>
  <c r="EP162" i="28"/>
  <c r="CK158" i="28"/>
  <c r="ES158" i="28"/>
  <c r="BX152" i="28"/>
  <c r="CJ152" i="28" s="1"/>
  <c r="ER152" i="28"/>
  <c r="EF151" i="28"/>
  <c r="GB151" i="28" s="1"/>
  <c r="DH151" i="28"/>
  <c r="FD151" i="28" s="1"/>
  <c r="CE146" i="28"/>
  <c r="EM146" i="28"/>
  <c r="DQ145" i="28"/>
  <c r="FM145" i="28" s="1"/>
  <c r="CS145" i="28"/>
  <c r="EC145" i="28"/>
  <c r="FY145" i="28" s="1"/>
  <c r="DE145" i="28"/>
  <c r="FA145" i="28" s="1"/>
  <c r="DD142" i="28"/>
  <c r="EZ142" i="28" s="1"/>
  <c r="DP142" i="28"/>
  <c r="FL142" i="28" s="1"/>
  <c r="EB142" i="28"/>
  <c r="FX142" i="28" s="1"/>
  <c r="CR142" i="28"/>
  <c r="DY137" i="28"/>
  <c r="FU137" i="28" s="1"/>
  <c r="DA137" i="28"/>
  <c r="EW137" i="28" s="1"/>
  <c r="DM137" i="28"/>
  <c r="FI137" i="28" s="1"/>
  <c r="CO137" i="28"/>
  <c r="BS136" i="28"/>
  <c r="CE136" i="28" s="1"/>
  <c r="EM133" i="28"/>
  <c r="CE133" i="28"/>
  <c r="BU122" i="28"/>
  <c r="CG122" i="28" s="1"/>
  <c r="EO122" i="28"/>
  <c r="BP195" i="28"/>
  <c r="CO186" i="28"/>
  <c r="BQ173" i="28"/>
  <c r="CC173" i="28" s="1"/>
  <c r="EK173" i="28"/>
  <c r="DM171" i="28"/>
  <c r="FI171" i="28" s="1"/>
  <c r="DG169" i="28"/>
  <c r="FC169" i="28" s="1"/>
  <c r="EB168" i="28"/>
  <c r="FX168" i="28" s="1"/>
  <c r="CS162" i="28"/>
  <c r="DE162" i="28"/>
  <c r="FA162" i="28" s="1"/>
  <c r="DU160" i="28"/>
  <c r="FQ160" i="28" s="1"/>
  <c r="BU160" i="28"/>
  <c r="CG160" i="28" s="1"/>
  <c r="CJ158" i="28"/>
  <c r="ER158" i="28"/>
  <c r="BS157" i="28"/>
  <c r="CE157" i="28" s="1"/>
  <c r="EC155" i="28"/>
  <c r="FY155" i="28" s="1"/>
  <c r="DE155" i="28"/>
  <c r="FA155" i="28" s="1"/>
  <c r="CS155" i="28"/>
  <c r="DQ155" i="28"/>
  <c r="FM155" i="28" s="1"/>
  <c r="BR153" i="28"/>
  <c r="CD153" i="28" s="1"/>
  <c r="DG152" i="28"/>
  <c r="FC152" i="28" s="1"/>
  <c r="DS152" i="28"/>
  <c r="FO152" i="28" s="1"/>
  <c r="EE152" i="28"/>
  <c r="GA152" i="28" s="1"/>
  <c r="CU152" i="28"/>
  <c r="BN148" i="28"/>
  <c r="BZ148" i="28" s="1"/>
  <c r="CC145" i="28"/>
  <c r="BS142" i="28"/>
  <c r="CE142" i="28" s="1"/>
  <c r="DY172" i="28"/>
  <c r="FU172" i="28" s="1"/>
  <c r="CO172" i="28"/>
  <c r="EA170" i="28"/>
  <c r="FW170" i="28" s="1"/>
  <c r="DN162" i="28"/>
  <c r="FJ162" i="28" s="1"/>
  <c r="DM159" i="28"/>
  <c r="FI159" i="28" s="1"/>
  <c r="CO159" i="28"/>
  <c r="DY159" i="28"/>
  <c r="FU159" i="28" s="1"/>
  <c r="DA159" i="28"/>
  <c r="EW159" i="28" s="1"/>
  <c r="EC157" i="28"/>
  <c r="FY157" i="28" s="1"/>
  <c r="EP150" i="28"/>
  <c r="BQ136" i="28"/>
  <c r="CC136" i="28" s="1"/>
  <c r="CZ134" i="28"/>
  <c r="EV134" i="28" s="1"/>
  <c r="DL134" i="28"/>
  <c r="FH134" i="28" s="1"/>
  <c r="DX134" i="28"/>
  <c r="FT134" i="28" s="1"/>
  <c r="EJ133" i="28"/>
  <c r="CB133" i="28"/>
  <c r="DT126" i="28"/>
  <c r="FP126" i="28" s="1"/>
  <c r="EF126" i="28"/>
  <c r="GB126" i="28" s="1"/>
  <c r="CV126" i="28"/>
  <c r="DH126" i="28"/>
  <c r="FD126" i="28" s="1"/>
  <c r="CK133" i="28"/>
  <c r="ES133" i="28"/>
  <c r="CP174" i="28"/>
  <c r="DM172" i="28"/>
  <c r="FI172" i="28" s="1"/>
  <c r="ES169" i="28"/>
  <c r="DK164" i="28"/>
  <c r="FG164" i="28" s="1"/>
  <c r="EK162" i="28"/>
  <c r="EB161" i="28"/>
  <c r="FX161" i="28" s="1"/>
  <c r="DD161" i="28"/>
  <c r="EZ161" i="28" s="1"/>
  <c r="EF159" i="28"/>
  <c r="GB159" i="28" s="1"/>
  <c r="DH159" i="28"/>
  <c r="FD159" i="28" s="1"/>
  <c r="CF158" i="28"/>
  <c r="EN158" i="28"/>
  <c r="ED152" i="28"/>
  <c r="FZ152" i="28" s="1"/>
  <c r="BS152" i="28"/>
  <c r="BP149" i="28"/>
  <c r="CB149" i="28" s="1"/>
  <c r="EM143" i="28"/>
  <c r="CE143" i="28"/>
  <c r="BN141" i="28"/>
  <c r="BZ141" i="28" s="1"/>
  <c r="EA131" i="28"/>
  <c r="FW131" i="28" s="1"/>
  <c r="CQ131" i="28"/>
  <c r="DC131" i="28"/>
  <c r="EY131" i="28" s="1"/>
  <c r="DO131" i="28"/>
  <c r="FK131" i="28" s="1"/>
  <c r="EC170" i="28"/>
  <c r="FY170" i="28" s="1"/>
  <c r="DE170" i="28"/>
  <c r="FA170" i="28" s="1"/>
  <c r="CN165" i="28"/>
  <c r="DX165" i="28"/>
  <c r="FT165" i="28" s="1"/>
  <c r="BP162" i="28"/>
  <c r="DM147" i="28"/>
  <c r="FI147" i="28" s="1"/>
  <c r="CO147" i="28"/>
  <c r="DY147" i="28"/>
  <c r="FU147" i="28" s="1"/>
  <c r="DA147" i="28"/>
  <c r="EW147" i="28" s="1"/>
  <c r="EN145" i="28"/>
  <c r="EE145" i="28"/>
  <c r="GA145" i="28" s="1"/>
  <c r="DG145" i="28"/>
  <c r="FC145" i="28" s="1"/>
  <c r="BY142" i="28"/>
  <c r="CK142" i="28" s="1"/>
  <c r="BZ138" i="28"/>
  <c r="EH138" i="28"/>
  <c r="DT118" i="28"/>
  <c r="FP118" i="28" s="1"/>
  <c r="DH118" i="28"/>
  <c r="CV118" i="28"/>
  <c r="EF118" i="28"/>
  <c r="GB118" i="28" s="1"/>
  <c r="EG151" i="28"/>
  <c r="GC151" i="28" s="1"/>
  <c r="DU151" i="28"/>
  <c r="FQ151" i="28" s="1"/>
  <c r="EP141" i="28"/>
  <c r="CH141" i="28"/>
  <c r="CZ140" i="28"/>
  <c r="EV140" i="28" s="1"/>
  <c r="DL140" i="28"/>
  <c r="FH140" i="28" s="1"/>
  <c r="ES139" i="28"/>
  <c r="CK139" i="28"/>
  <c r="CU132" i="28"/>
  <c r="EE132" i="28"/>
  <c r="GA132" i="28" s="1"/>
  <c r="DS132" i="28"/>
  <c r="FO132" i="28" s="1"/>
  <c r="DY130" i="28"/>
  <c r="FU130" i="28" s="1"/>
  <c r="DA130" i="28"/>
  <c r="EW130" i="28" s="1"/>
  <c r="DM130" i="28"/>
  <c r="FI130" i="28" s="1"/>
  <c r="CO130" i="28"/>
  <c r="DT155" i="28"/>
  <c r="FP155" i="28" s="1"/>
  <c r="CV155" i="28"/>
  <c r="EF155" i="28"/>
  <c r="GB155" i="28" s="1"/>
  <c r="CG141" i="28"/>
  <c r="EO141" i="28"/>
  <c r="CF138" i="28"/>
  <c r="EN138" i="28"/>
  <c r="EQ135" i="28"/>
  <c r="DZ132" i="28"/>
  <c r="FV132" i="28" s="1"/>
  <c r="CP132" i="28"/>
  <c r="DN132" i="28"/>
  <c r="FJ132" i="28" s="1"/>
  <c r="DL130" i="28"/>
  <c r="FH130" i="28" s="1"/>
  <c r="DX130" i="28"/>
  <c r="FT130" i="28" s="1"/>
  <c r="CZ130" i="28"/>
  <c r="EV130" i="28" s="1"/>
  <c r="CN130" i="28"/>
  <c r="BW129" i="28"/>
  <c r="CI129" i="28" s="1"/>
  <c r="EQ129" i="28"/>
  <c r="EM127" i="28"/>
  <c r="CE127" i="28"/>
  <c r="CQ126" i="28"/>
  <c r="DC126" i="28"/>
  <c r="EY126" i="28" s="1"/>
  <c r="DO126" i="28"/>
  <c r="FK126" i="28" s="1"/>
  <c r="EA126" i="28"/>
  <c r="FW126" i="28" s="1"/>
  <c r="EN165" i="28"/>
  <c r="BR159" i="28"/>
  <c r="CD159" i="28" s="1"/>
  <c r="EN152" i="28"/>
  <c r="EQ151" i="28"/>
  <c r="EK141" i="28"/>
  <c r="CC141" i="28"/>
  <c r="CW140" i="28"/>
  <c r="EG140" i="28"/>
  <c r="GC140" i="28" s="1"/>
  <c r="DI140" i="28"/>
  <c r="FE140" i="28" s="1"/>
  <c r="DU140" i="28"/>
  <c r="FQ140" i="28" s="1"/>
  <c r="BT137" i="28"/>
  <c r="CF137" i="28" s="1"/>
  <c r="BV136" i="28"/>
  <c r="CH136" i="28" s="1"/>
  <c r="CN132" i="28"/>
  <c r="CZ132" i="28"/>
  <c r="EV132" i="28" s="1"/>
  <c r="DX132" i="28"/>
  <c r="FT132" i="28" s="1"/>
  <c r="DP131" i="28"/>
  <c r="FL131" i="28" s="1"/>
  <c r="CR131" i="28"/>
  <c r="EB131" i="28"/>
  <c r="FX131" i="28" s="1"/>
  <c r="CU100" i="28"/>
  <c r="EE100" i="28"/>
  <c r="GA100" i="28" s="1"/>
  <c r="DS100" i="28"/>
  <c r="FO100" i="28" s="1"/>
  <c r="DG100" i="28"/>
  <c r="FC100" i="28" s="1"/>
  <c r="BN158" i="28"/>
  <c r="DI151" i="28"/>
  <c r="FE151" i="28" s="1"/>
  <c r="EG150" i="28"/>
  <c r="GC150" i="28" s="1"/>
  <c r="DU150" i="28"/>
  <c r="FQ150" i="28" s="1"/>
  <c r="CV140" i="28"/>
  <c r="EF140" i="28"/>
  <c r="GB140" i="28" s="1"/>
  <c r="DH140" i="28"/>
  <c r="FD140" i="28" s="1"/>
  <c r="BS137" i="28"/>
  <c r="CE137" i="28" s="1"/>
  <c r="DW132" i="28"/>
  <c r="FS132" i="28" s="1"/>
  <c r="DK132" i="28"/>
  <c r="FG132" i="28" s="1"/>
  <c r="EH128" i="28"/>
  <c r="BN128" i="28"/>
  <c r="BZ128" i="28" s="1"/>
  <c r="CB123" i="28"/>
  <c r="EJ123" i="28"/>
  <c r="CX154" i="28"/>
  <c r="ET154" i="28" s="1"/>
  <c r="DJ154" i="28"/>
  <c r="FF154" i="28" s="1"/>
  <c r="EO151" i="28"/>
  <c r="BQ149" i="28"/>
  <c r="CC149" i="28" s="1"/>
  <c r="CH148" i="28"/>
  <c r="CN145" i="28"/>
  <c r="DX145" i="28"/>
  <c r="FT145" i="28" s="1"/>
  <c r="DV139" i="28"/>
  <c r="FR139" i="28" s="1"/>
  <c r="CX139" i="28"/>
  <c r="ET139" i="28" s="1"/>
  <c r="DJ139" i="28"/>
  <c r="FF139" i="28" s="1"/>
  <c r="CL139" i="28"/>
  <c r="CG134" i="28"/>
  <c r="EO134" i="28"/>
  <c r="DM127" i="28"/>
  <c r="FI127" i="28" s="1"/>
  <c r="CO127" i="28"/>
  <c r="DA127" i="28"/>
  <c r="EW127" i="28" s="1"/>
  <c r="DY127" i="28"/>
  <c r="FU127" i="28" s="1"/>
  <c r="BV115" i="28"/>
  <c r="CH115" i="28" s="1"/>
  <c r="ER155" i="28"/>
  <c r="EP135" i="28"/>
  <c r="CH135" i="28"/>
  <c r="CY131" i="28"/>
  <c r="EU131" i="28" s="1"/>
  <c r="CM131" i="28"/>
  <c r="DK131" i="28"/>
  <c r="FG131" i="28" s="1"/>
  <c r="DW131" i="28"/>
  <c r="FS131" i="28" s="1"/>
  <c r="DS126" i="28"/>
  <c r="FO126" i="28" s="1"/>
  <c r="EE126" i="28"/>
  <c r="GA126" i="28" s="1"/>
  <c r="DG126" i="28"/>
  <c r="FC126" i="28" s="1"/>
  <c r="CU126" i="28"/>
  <c r="CG127" i="28"/>
  <c r="EO127" i="28"/>
  <c r="BS125" i="28"/>
  <c r="CE125" i="28" s="1"/>
  <c r="DS121" i="28"/>
  <c r="FO121" i="28" s="1"/>
  <c r="CU121" i="28"/>
  <c r="DG121" i="28"/>
  <c r="FC121" i="28" s="1"/>
  <c r="EE121" i="28"/>
  <c r="GA121" i="28" s="1"/>
  <c r="EO133" i="28"/>
  <c r="CG133" i="28"/>
  <c r="BP129" i="28"/>
  <c r="CB129" i="28" s="1"/>
  <c r="CD127" i="28"/>
  <c r="EL127" i="28"/>
  <c r="DT156" i="28"/>
  <c r="FP156" i="28" s="1"/>
  <c r="CV156" i="28"/>
  <c r="EI155" i="28"/>
  <c r="BO155" i="28"/>
  <c r="CA155" i="28" s="1"/>
  <c r="BX154" i="28"/>
  <c r="CJ154" i="28" s="1"/>
  <c r="ER154" i="28"/>
  <c r="CG153" i="28"/>
  <c r="EO153" i="28"/>
  <c r="DD148" i="28"/>
  <c r="EZ148" i="28" s="1"/>
  <c r="CR148" i="28"/>
  <c r="DL145" i="28"/>
  <c r="FH145" i="28" s="1"/>
  <c r="CR144" i="28"/>
  <c r="DD144" i="28"/>
  <c r="EZ144" i="28" s="1"/>
  <c r="DP144" i="28"/>
  <c r="FL144" i="28" s="1"/>
  <c r="EB144" i="28"/>
  <c r="FX144" i="28" s="1"/>
  <c r="BN142" i="28"/>
  <c r="BS141" i="28"/>
  <c r="CE141" i="28" s="1"/>
  <c r="BS138" i="28"/>
  <c r="BN129" i="28"/>
  <c r="BZ129" i="28" s="1"/>
  <c r="EH129" i="28"/>
  <c r="CR118" i="28"/>
  <c r="DD118" i="28"/>
  <c r="DP118" i="28"/>
  <c r="FL118" i="28" s="1"/>
  <c r="EB118" i="28"/>
  <c r="FX118" i="28" s="1"/>
  <c r="CC135" i="28"/>
  <c r="EK135" i="28"/>
  <c r="CK134" i="28"/>
  <c r="ES134" i="28"/>
  <c r="DV133" i="28"/>
  <c r="FR133" i="28" s="1"/>
  <c r="CX133" i="28"/>
  <c r="ET133" i="28" s="1"/>
  <c r="CL133" i="28"/>
  <c r="DJ133" i="28"/>
  <c r="FF133" i="28" s="1"/>
  <c r="ED131" i="28"/>
  <c r="FZ131" i="28" s="1"/>
  <c r="CT131" i="28"/>
  <c r="DR131" i="28"/>
  <c r="FN131" i="28" s="1"/>
  <c r="CR162" i="28"/>
  <c r="EB162" i="28"/>
  <c r="FX162" i="28" s="1"/>
  <c r="DP162" i="28"/>
  <c r="FL162" i="28" s="1"/>
  <c r="CW155" i="28"/>
  <c r="EG155" i="28"/>
  <c r="GC155" i="28" s="1"/>
  <c r="EP154" i="28"/>
  <c r="CW150" i="28"/>
  <c r="BN147" i="28"/>
  <c r="BZ147" i="28" s="1"/>
  <c r="EH147" i="28"/>
  <c r="DM146" i="28"/>
  <c r="FI146" i="28" s="1"/>
  <c r="DY146" i="28"/>
  <c r="FU146" i="28" s="1"/>
  <c r="EM145" i="28"/>
  <c r="EK144" i="28"/>
  <c r="CC144" i="28"/>
  <c r="DZ139" i="28"/>
  <c r="FV139" i="28" s="1"/>
  <c r="DB139" i="28"/>
  <c r="EX139" i="28" s="1"/>
  <c r="DN139" i="28"/>
  <c r="FJ139" i="28" s="1"/>
  <c r="BR123" i="28"/>
  <c r="CD123" i="28" s="1"/>
  <c r="EL123" i="28"/>
  <c r="EQ117" i="28"/>
  <c r="CI117" i="28"/>
  <c r="CY108" i="28"/>
  <c r="EU108" i="28" s="1"/>
  <c r="DW108" i="28"/>
  <c r="FS108" i="28" s="1"/>
  <c r="CM108" i="28"/>
  <c r="DK108" i="28"/>
  <c r="FG108" i="28" s="1"/>
  <c r="BW160" i="28"/>
  <c r="CI160" i="28" s="1"/>
  <c r="ES151" i="28"/>
  <c r="CV150" i="28"/>
  <c r="DS149" i="28"/>
  <c r="FO149" i="28" s="1"/>
  <c r="DG149" i="28"/>
  <c r="FC149" i="28" s="1"/>
  <c r="DZ145" i="28"/>
  <c r="FV145" i="28" s="1"/>
  <c r="DB145" i="28"/>
  <c r="EX145" i="28" s="1"/>
  <c r="CP145" i="28"/>
  <c r="DN145" i="28"/>
  <c r="FJ145" i="28" s="1"/>
  <c r="EQ142" i="28"/>
  <c r="CI142" i="28"/>
  <c r="CU136" i="28"/>
  <c r="DS136" i="28"/>
  <c r="FO136" i="28" s="1"/>
  <c r="DR134" i="28"/>
  <c r="FN134" i="28" s="1"/>
  <c r="ED134" i="28"/>
  <c r="FZ134" i="28" s="1"/>
  <c r="CT134" i="28"/>
  <c r="DF134" i="28"/>
  <c r="FB134" i="28" s="1"/>
  <c r="EJ132" i="28"/>
  <c r="DD128" i="28"/>
  <c r="EZ128" i="28" s="1"/>
  <c r="EB128" i="28"/>
  <c r="FX128" i="28" s="1"/>
  <c r="CR128" i="28"/>
  <c r="DP128" i="28"/>
  <c r="FL128" i="28" s="1"/>
  <c r="CH117" i="28"/>
  <c r="EP117" i="28"/>
  <c r="CX108" i="28"/>
  <c r="ET108" i="28" s="1"/>
  <c r="DV108" i="28"/>
  <c r="FR108" i="28" s="1"/>
  <c r="CL108" i="28"/>
  <c r="DJ108" i="28"/>
  <c r="FF108" i="28" s="1"/>
  <c r="EI169" i="28"/>
  <c r="ER161" i="28"/>
  <c r="DL157" i="28"/>
  <c r="FH157" i="28" s="1"/>
  <c r="CN157" i="28"/>
  <c r="BT154" i="28"/>
  <c r="CF154" i="28" s="1"/>
  <c r="ER151" i="28"/>
  <c r="BX148" i="28"/>
  <c r="CJ148" i="28" s="1"/>
  <c r="ER148" i="28"/>
  <c r="DG136" i="28"/>
  <c r="FC136" i="28" s="1"/>
  <c r="DD134" i="28"/>
  <c r="EZ134" i="28" s="1"/>
  <c r="DP134" i="28"/>
  <c r="FL134" i="28" s="1"/>
  <c r="CT129" i="28"/>
  <c r="DR129" i="28"/>
  <c r="FN129" i="28" s="1"/>
  <c r="DQ119" i="28"/>
  <c r="EC119" i="28"/>
  <c r="CS119" i="28"/>
  <c r="DE119" i="28"/>
  <c r="ER135" i="28"/>
  <c r="CJ135" i="28"/>
  <c r="CX132" i="28"/>
  <c r="ET132" i="28" s="1"/>
  <c r="DJ132" i="28"/>
  <c r="FF132" i="28" s="1"/>
  <c r="DV132" i="28"/>
  <c r="FR132" i="28" s="1"/>
  <c r="BO123" i="28"/>
  <c r="CA123" i="28" s="1"/>
  <c r="EI123" i="28"/>
  <c r="EN162" i="28"/>
  <c r="ES150" i="28"/>
  <c r="DX140" i="28"/>
  <c r="FT140" i="28" s="1"/>
  <c r="DQ138" i="28"/>
  <c r="FM138" i="28" s="1"/>
  <c r="DZ137" i="28"/>
  <c r="FV137" i="28" s="1"/>
  <c r="CP137" i="28"/>
  <c r="DB137" i="28"/>
  <c r="EX137" i="28" s="1"/>
  <c r="CG135" i="28"/>
  <c r="EO135" i="28"/>
  <c r="EH132" i="28"/>
  <c r="DY116" i="28"/>
  <c r="CO116" i="28"/>
  <c r="DA116" i="28"/>
  <c r="EW116" i="28" s="1"/>
  <c r="DM116" i="28"/>
  <c r="FI116" i="28" s="1"/>
  <c r="CO166" i="28"/>
  <c r="DY166" i="28"/>
  <c r="FU166" i="28" s="1"/>
  <c r="BS165" i="28"/>
  <c r="BR163" i="28"/>
  <c r="CD163" i="28" s="1"/>
  <c r="BW161" i="28"/>
  <c r="BY156" i="28"/>
  <c r="CK156" i="28" s="1"/>
  <c r="ES153" i="28"/>
  <c r="ER150" i="28"/>
  <c r="CM149" i="28"/>
  <c r="DK149" i="28"/>
  <c r="FG149" i="28" s="1"/>
  <c r="DW149" i="28"/>
  <c r="FS149" i="28" s="1"/>
  <c r="DT140" i="28"/>
  <c r="FP140" i="28" s="1"/>
  <c r="BQ126" i="28"/>
  <c r="CC126" i="28" s="1"/>
  <c r="EK126" i="28"/>
  <c r="EN161" i="28"/>
  <c r="EJ158" i="28"/>
  <c r="CB158" i="28"/>
  <c r="DU155" i="28"/>
  <c r="FQ155" i="28" s="1"/>
  <c r="EJ154" i="28"/>
  <c r="BX153" i="28"/>
  <c r="CJ153" i="28" s="1"/>
  <c r="DT149" i="28"/>
  <c r="FP149" i="28" s="1"/>
  <c r="CV149" i="28"/>
  <c r="DP148" i="28"/>
  <c r="FL148" i="28" s="1"/>
  <c r="BU146" i="28"/>
  <c r="CG146" i="28" s="1"/>
  <c r="CU145" i="28"/>
  <c r="CK145" i="28"/>
  <c r="ES145" i="28"/>
  <c r="BU144" i="28"/>
  <c r="CG144" i="28" s="1"/>
  <c r="DL143" i="28"/>
  <c r="FH143" i="28" s="1"/>
  <c r="DX143" i="28"/>
  <c r="FT143" i="28" s="1"/>
  <c r="EL142" i="28"/>
  <c r="CD142" i="28"/>
  <c r="DM140" i="28"/>
  <c r="FI140" i="28" s="1"/>
  <c r="DL132" i="28"/>
  <c r="FH132" i="28" s="1"/>
  <c r="EI131" i="28"/>
  <c r="BW124" i="28"/>
  <c r="CI124" i="28" s="1"/>
  <c r="EQ124" i="28"/>
  <c r="DM170" i="28"/>
  <c r="FI170" i="28" s="1"/>
  <c r="BW162" i="28"/>
  <c r="CI162" i="28" s="1"/>
  <c r="CH147" i="28"/>
  <c r="DE138" i="28"/>
  <c r="FA138" i="28" s="1"/>
  <c r="DB132" i="28"/>
  <c r="EX132" i="28" s="1"/>
  <c r="DQ132" i="28"/>
  <c r="FM132" i="28" s="1"/>
  <c r="CS132" i="28"/>
  <c r="DE132" i="28"/>
  <c r="FA132" i="28" s="1"/>
  <c r="EC132" i="28"/>
  <c r="FY132" i="28" s="1"/>
  <c r="CK131" i="28"/>
  <c r="ES131" i="28"/>
  <c r="BP127" i="28"/>
  <c r="CB127" i="28" s="1"/>
  <c r="DT117" i="28"/>
  <c r="FP117" i="28" s="1"/>
  <c r="CV117" i="28"/>
  <c r="DH117" i="28"/>
  <c r="FD117" i="28" s="1"/>
  <c r="EF117" i="28"/>
  <c r="GB117" i="28" s="1"/>
  <c r="ER116" i="28"/>
  <c r="BX116" i="28"/>
  <c r="CJ116" i="28" s="1"/>
  <c r="EO140" i="28"/>
  <c r="CG140" i="28"/>
  <c r="DZ136" i="28"/>
  <c r="FV136" i="28" s="1"/>
  <c r="DB136" i="28"/>
  <c r="EX136" i="28" s="1"/>
  <c r="DN136" i="28"/>
  <c r="FJ136" i="28" s="1"/>
  <c r="DS135" i="28"/>
  <c r="FO135" i="28" s="1"/>
  <c r="DG135" i="28"/>
  <c r="FC135" i="28" s="1"/>
  <c r="CU135" i="28"/>
  <c r="DM119" i="28"/>
  <c r="FI119" i="28" s="1"/>
  <c r="CO119" i="28"/>
  <c r="DY119" i="28"/>
  <c r="DA119" i="28"/>
  <c r="CM111" i="28"/>
  <c r="DW111" i="28"/>
  <c r="FS111" i="28" s="1"/>
  <c r="CY111" i="28"/>
  <c r="EU111" i="28" s="1"/>
  <c r="DK111" i="28"/>
  <c r="FG111" i="28" s="1"/>
  <c r="BO133" i="28"/>
  <c r="CA133" i="28" s="1"/>
  <c r="BN127" i="28"/>
  <c r="BZ127" i="28" s="1"/>
  <c r="EH127" i="28"/>
  <c r="CV125" i="28"/>
  <c r="DH125" i="28"/>
  <c r="FD125" i="28" s="1"/>
  <c r="DT125" i="28"/>
  <c r="FP125" i="28" s="1"/>
  <c r="EK166" i="28"/>
  <c r="BQ161" i="28"/>
  <c r="EP158" i="28"/>
  <c r="CL154" i="28"/>
  <c r="EJ152" i="28"/>
  <c r="CB152" i="28"/>
  <c r="EE149" i="28"/>
  <c r="GA149" i="28" s="1"/>
  <c r="BY147" i="28"/>
  <c r="CK147" i="28" s="1"/>
  <c r="BP146" i="28"/>
  <c r="CB146" i="28" s="1"/>
  <c r="BP144" i="28"/>
  <c r="CB144" i="28" s="1"/>
  <c r="BT143" i="28"/>
  <c r="CF143" i="28" s="1"/>
  <c r="CS142" i="28"/>
  <c r="EC142" i="28"/>
  <c r="FY142" i="28" s="1"/>
  <c r="CO140" i="28"/>
  <c r="BZ136" i="28"/>
  <c r="CE124" i="28"/>
  <c r="EM124" i="28"/>
  <c r="BX122" i="28"/>
  <c r="CJ122" i="28" s="1"/>
  <c r="ER122" i="28"/>
  <c r="CH142" i="28"/>
  <c r="EP142" i="28"/>
  <c r="EK137" i="28"/>
  <c r="EM128" i="28"/>
  <c r="CE128" i="28"/>
  <c r="CJ127" i="28"/>
  <c r="ER127" i="28"/>
  <c r="DW125" i="28"/>
  <c r="FS125" i="28" s="1"/>
  <c r="CY125" i="28"/>
  <c r="EU125" i="28" s="1"/>
  <c r="ED124" i="28"/>
  <c r="FZ124" i="28" s="1"/>
  <c r="DF124" i="28"/>
  <c r="FB124" i="28" s="1"/>
  <c r="DR124" i="28"/>
  <c r="FN124" i="28" s="1"/>
  <c r="CV120" i="28"/>
  <c r="EF120" i="28"/>
  <c r="GB120" i="28" s="1"/>
  <c r="DH120" i="28"/>
  <c r="FD120" i="28" s="1"/>
  <c r="DT120" i="28"/>
  <c r="FP120" i="28" s="1"/>
  <c r="CP110" i="28"/>
  <c r="DN110" i="28"/>
  <c r="FJ110" i="28" s="1"/>
  <c r="DB110" i="28"/>
  <c r="EX110" i="28" s="1"/>
  <c r="CO138" i="28"/>
  <c r="DY138" i="28"/>
  <c r="FU138" i="28" s="1"/>
  <c r="BP137" i="28"/>
  <c r="CB137" i="28" s="1"/>
  <c r="EN135" i="28"/>
  <c r="CT133" i="28"/>
  <c r="DR133" i="28"/>
  <c r="FN133" i="28" s="1"/>
  <c r="EE131" i="28"/>
  <c r="GA131" i="28" s="1"/>
  <c r="CU131" i="28"/>
  <c r="CS124" i="28"/>
  <c r="EC124" i="28"/>
  <c r="FY124" i="28" s="1"/>
  <c r="DE124" i="28"/>
  <c r="FA124" i="28" s="1"/>
  <c r="DQ124" i="28"/>
  <c r="FM124" i="28" s="1"/>
  <c r="DO117" i="28"/>
  <c r="FK117" i="28" s="1"/>
  <c r="CQ117" i="28"/>
  <c r="EA117" i="28"/>
  <c r="FW117" i="28" s="1"/>
  <c r="CE113" i="28"/>
  <c r="EM113" i="28"/>
  <c r="DN148" i="28"/>
  <c r="FJ148" i="28" s="1"/>
  <c r="CP148" i="28"/>
  <c r="DB148" i="28"/>
  <c r="EX148" i="28" s="1"/>
  <c r="EA139" i="28"/>
  <c r="FW139" i="28" s="1"/>
  <c r="DC139" i="28"/>
  <c r="EY139" i="28" s="1"/>
  <c r="DO139" i="28"/>
  <c r="FK139" i="28" s="1"/>
  <c r="DW138" i="28"/>
  <c r="FS138" i="28" s="1"/>
  <c r="DK138" i="28"/>
  <c r="FG138" i="28" s="1"/>
  <c r="BO137" i="28"/>
  <c r="CA137" i="28" s="1"/>
  <c r="CR136" i="28"/>
  <c r="DD136" i="28"/>
  <c r="EZ136" i="28" s="1"/>
  <c r="EM135" i="28"/>
  <c r="CE129" i="28"/>
  <c r="EM129" i="28"/>
  <c r="CN128" i="28"/>
  <c r="CZ128" i="28"/>
  <c r="EV128" i="28" s="1"/>
  <c r="CX125" i="28"/>
  <c r="ET125" i="28" s="1"/>
  <c r="DJ125" i="28"/>
  <c r="FF125" i="28" s="1"/>
  <c r="DL121" i="28"/>
  <c r="FH121" i="28" s="1"/>
  <c r="CN121" i="28"/>
  <c r="CZ121" i="28"/>
  <c r="EV121" i="28" s="1"/>
  <c r="DX121" i="28"/>
  <c r="FT121" i="28" s="1"/>
  <c r="CN110" i="28"/>
  <c r="DX110" i="28"/>
  <c r="CZ110" i="28"/>
  <c r="EV110" i="28" s="1"/>
  <c r="DL110" i="28"/>
  <c r="FH110" i="28" s="1"/>
  <c r="CP140" i="28"/>
  <c r="DZ140" i="28"/>
  <c r="FV140" i="28" s="1"/>
  <c r="DN140" i="28"/>
  <c r="FJ140" i="28" s="1"/>
  <c r="DP135" i="28"/>
  <c r="FL135" i="28" s="1"/>
  <c r="DN135" i="28"/>
  <c r="FJ135" i="28" s="1"/>
  <c r="DB135" i="28"/>
  <c r="EX135" i="28" s="1"/>
  <c r="DM134" i="28"/>
  <c r="FI134" i="28" s="1"/>
  <c r="DY134" i="28"/>
  <c r="FU134" i="28" s="1"/>
  <c r="DK128" i="28"/>
  <c r="FG128" i="28" s="1"/>
  <c r="CY128" i="28"/>
  <c r="EU128" i="28" s="1"/>
  <c r="DW128" i="28"/>
  <c r="FS128" i="28" s="1"/>
  <c r="EE127" i="28"/>
  <c r="GA127" i="28" s="1"/>
  <c r="DS127" i="28"/>
  <c r="FO127" i="28" s="1"/>
  <c r="DB124" i="28"/>
  <c r="EX124" i="28" s="1"/>
  <c r="DN124" i="28"/>
  <c r="FJ124" i="28" s="1"/>
  <c r="CP124" i="28"/>
  <c r="DB122" i="28"/>
  <c r="EX122" i="28" s="1"/>
  <c r="DZ122" i="28"/>
  <c r="FV122" i="28" s="1"/>
  <c r="DN122" i="28"/>
  <c r="FJ122" i="28" s="1"/>
  <c r="CP122" i="28"/>
  <c r="CX121" i="28"/>
  <c r="ET121" i="28" s="1"/>
  <c r="DJ121" i="28"/>
  <c r="FF121" i="28" s="1"/>
  <c r="DV121" i="28"/>
  <c r="FR121" i="28" s="1"/>
  <c r="CL121" i="28"/>
  <c r="BS105" i="28"/>
  <c r="CE105" i="28" s="1"/>
  <c r="CX134" i="28"/>
  <c r="ET134" i="28" s="1"/>
  <c r="DJ134" i="28"/>
  <c r="FF134" i="28" s="1"/>
  <c r="DV134" i="28"/>
  <c r="FR134" i="28" s="1"/>
  <c r="CL134" i="28"/>
  <c r="EE130" i="28"/>
  <c r="GA130" i="28" s="1"/>
  <c r="DG130" i="28"/>
  <c r="FC130" i="28" s="1"/>
  <c r="DS130" i="28"/>
  <c r="FO130" i="28" s="1"/>
  <c r="CM130" i="28"/>
  <c r="CY130" i="28"/>
  <c r="EU130" i="28" s="1"/>
  <c r="DJ124" i="28"/>
  <c r="FF124" i="28" s="1"/>
  <c r="DV124" i="28"/>
  <c r="FR124" i="28" s="1"/>
  <c r="CL124" i="28"/>
  <c r="BY122" i="28"/>
  <c r="CK122" i="28" s="1"/>
  <c r="DP110" i="28"/>
  <c r="FL110" i="28" s="1"/>
  <c r="DD110" i="28"/>
  <c r="EZ110" i="28" s="1"/>
  <c r="EB110" i="28"/>
  <c r="FX110" i="28" s="1"/>
  <c r="CR110" i="28"/>
  <c r="BR108" i="28"/>
  <c r="CD108" i="28" s="1"/>
  <c r="EL108" i="28"/>
  <c r="EQ137" i="28"/>
  <c r="CI137" i="28"/>
  <c r="DH133" i="28"/>
  <c r="FD133" i="28" s="1"/>
  <c r="EK133" i="28"/>
  <c r="BQ133" i="28"/>
  <c r="CC133" i="28" s="1"/>
  <c r="DB130" i="28"/>
  <c r="EX130" i="28" s="1"/>
  <c r="DZ130" i="28"/>
  <c r="FV130" i="28" s="1"/>
  <c r="BX128" i="28"/>
  <c r="CJ128" i="28" s="1"/>
  <c r="BV125" i="28"/>
  <c r="CH125" i="28" s="1"/>
  <c r="CM116" i="28"/>
  <c r="DK116" i="28"/>
  <c r="FG116" i="28" s="1"/>
  <c r="CY116" i="28"/>
  <c r="EU116" i="28" s="1"/>
  <c r="DW116" i="28"/>
  <c r="FS116" i="28" s="1"/>
  <c r="ES110" i="28"/>
  <c r="CK110" i="28"/>
  <c r="CN117" i="28"/>
  <c r="DX117" i="28"/>
  <c r="FT117" i="28" s="1"/>
  <c r="CZ117" i="28"/>
  <c r="DL117" i="28"/>
  <c r="FH117" i="28" s="1"/>
  <c r="CL116" i="28"/>
  <c r="DV116" i="28"/>
  <c r="CX116" i="28"/>
  <c r="ET116" i="28" s="1"/>
  <c r="BN115" i="28"/>
  <c r="BZ115" i="28" s="1"/>
  <c r="BP108" i="28"/>
  <c r="CB108" i="28" s="1"/>
  <c r="EH108" i="28"/>
  <c r="BO94" i="28"/>
  <c r="CA94" i="28" s="1"/>
  <c r="EI94" i="28"/>
  <c r="EL151" i="28"/>
  <c r="ES148" i="28"/>
  <c r="CS139" i="28"/>
  <c r="EC139" i="28"/>
  <c r="FY139" i="28" s="1"/>
  <c r="DZ138" i="28"/>
  <c r="FV138" i="28" s="1"/>
  <c r="DB138" i="28"/>
  <c r="EX138" i="28" s="1"/>
  <c r="CP138" i="28"/>
  <c r="DN138" i="28"/>
  <c r="FJ138" i="28" s="1"/>
  <c r="CV133" i="28"/>
  <c r="DP127" i="28"/>
  <c r="FL127" i="28" s="1"/>
  <c r="EB127" i="28"/>
  <c r="FX127" i="28" s="1"/>
  <c r="BX123" i="28"/>
  <c r="CJ123" i="28" s="1"/>
  <c r="ER123" i="28"/>
  <c r="DC122" i="28"/>
  <c r="EY122" i="28" s="1"/>
  <c r="EA122" i="28"/>
  <c r="FW122" i="28" s="1"/>
  <c r="CF109" i="28"/>
  <c r="EN109" i="28"/>
  <c r="EO121" i="28"/>
  <c r="BU121" i="28"/>
  <c r="CG121" i="28" s="1"/>
  <c r="BR113" i="28"/>
  <c r="CD113" i="28" s="1"/>
  <c r="BT156" i="28"/>
  <c r="EC154" i="28"/>
  <c r="FY154" i="28" s="1"/>
  <c r="DE154" i="28"/>
  <c r="FA154" i="28" s="1"/>
  <c r="CN150" i="28"/>
  <c r="BW148" i="28"/>
  <c r="ES146" i="28"/>
  <c r="EJ143" i="28"/>
  <c r="BW140" i="28"/>
  <c r="EM139" i="28"/>
  <c r="BP138" i="28"/>
  <c r="CB138" i="28" s="1"/>
  <c r="CR135" i="28"/>
  <c r="EG129" i="28"/>
  <c r="GC129" i="28" s="1"/>
  <c r="DI129" i="28"/>
  <c r="FE129" i="28" s="1"/>
  <c r="DU129" i="28"/>
  <c r="FQ129" i="28" s="1"/>
  <c r="CW129" i="28"/>
  <c r="DX128" i="28"/>
  <c r="FT128" i="28" s="1"/>
  <c r="DV125" i="28"/>
  <c r="FR125" i="28" s="1"/>
  <c r="DT111" i="28"/>
  <c r="FP111" i="28" s="1"/>
  <c r="EF111" i="28"/>
  <c r="GB111" i="28" s="1"/>
  <c r="CV111" i="28"/>
  <c r="DH111" i="28"/>
  <c r="FD111" i="28" s="1"/>
  <c r="CH110" i="28"/>
  <c r="EP110" i="28"/>
  <c r="BV130" i="28"/>
  <c r="CH130" i="28" s="1"/>
  <c r="BQ124" i="28"/>
  <c r="CC124" i="28" s="1"/>
  <c r="EK124" i="28"/>
  <c r="BP122" i="28"/>
  <c r="CB122" i="28" s="1"/>
  <c r="BS121" i="28"/>
  <c r="CE121" i="28" s="1"/>
  <c r="ER142" i="28"/>
  <c r="CY138" i="28"/>
  <c r="EU138" i="28" s="1"/>
  <c r="CP135" i="28"/>
  <c r="EP134" i="28"/>
  <c r="DP149" i="28"/>
  <c r="FL149" i="28" s="1"/>
  <c r="EN148" i="28"/>
  <c r="BV146" i="28"/>
  <c r="ED145" i="28"/>
  <c r="FZ145" i="28" s="1"/>
  <c r="CT145" i="28"/>
  <c r="BY144" i="28"/>
  <c r="CK144" i="28" s="1"/>
  <c r="BW141" i="28"/>
  <c r="BT140" i="28"/>
  <c r="EH137" i="28"/>
  <c r="BZ137" i="28"/>
  <c r="BT132" i="28"/>
  <c r="CF132" i="28" s="1"/>
  <c r="EN132" i="28"/>
  <c r="BT130" i="28"/>
  <c r="CF130" i="28" s="1"/>
  <c r="EN130" i="28"/>
  <c r="EB129" i="28"/>
  <c r="FX129" i="28" s="1"/>
  <c r="DP129" i="28"/>
  <c r="FL129" i="28" s="1"/>
  <c r="CR129" i="28"/>
  <c r="EI128" i="28"/>
  <c r="DZ124" i="28"/>
  <c r="FV124" i="28" s="1"/>
  <c r="BO124" i="28"/>
  <c r="CA124" i="28" s="1"/>
  <c r="EI124" i="28"/>
  <c r="CE123" i="28"/>
  <c r="EM123" i="28"/>
  <c r="BQ121" i="28"/>
  <c r="CC121" i="28" s="1"/>
  <c r="EK121" i="28"/>
  <c r="DJ120" i="28"/>
  <c r="CX120" i="28"/>
  <c r="DV120" i="28"/>
  <c r="FR120" i="28" s="1"/>
  <c r="EK116" i="28"/>
  <c r="EG112" i="28"/>
  <c r="CW112" i="28"/>
  <c r="DU112" i="28"/>
  <c r="FQ112" i="28" s="1"/>
  <c r="CJ102" i="28"/>
  <c r="ER102" i="28"/>
  <c r="CI150" i="28"/>
  <c r="EQ150" i="28"/>
  <c r="BT146" i="28"/>
  <c r="CF146" i="28" s="1"/>
  <c r="CI143" i="28"/>
  <c r="EQ143" i="28"/>
  <c r="EO142" i="28"/>
  <c r="EH139" i="28"/>
  <c r="BS134" i="28"/>
  <c r="CE134" i="28" s="1"/>
  <c r="DB131" i="28"/>
  <c r="EX131" i="28" s="1"/>
  <c r="DZ131" i="28"/>
  <c r="FV131" i="28" s="1"/>
  <c r="EL130" i="28"/>
  <c r="DQ126" i="28"/>
  <c r="FM126" i="28" s="1"/>
  <c r="CS126" i="28"/>
  <c r="EC126" i="28"/>
  <c r="FY126" i="28" s="1"/>
  <c r="DK125" i="28"/>
  <c r="FG125" i="28" s="1"/>
  <c r="BT163" i="28"/>
  <c r="EL148" i="28"/>
  <c r="DW145" i="28"/>
  <c r="FS145" i="28" s="1"/>
  <c r="EP144" i="28"/>
  <c r="EN142" i="28"/>
  <c r="EK140" i="28"/>
  <c r="CQ139" i="28"/>
  <c r="CM138" i="28"/>
  <c r="EP137" i="28"/>
  <c r="CH137" i="28"/>
  <c r="EG135" i="28"/>
  <c r="GC135" i="28" s="1"/>
  <c r="DI135" i="28"/>
  <c r="FE135" i="28" s="1"/>
  <c r="CW135" i="28"/>
  <c r="DU135" i="28"/>
  <c r="FQ135" i="28" s="1"/>
  <c r="BR134" i="28"/>
  <c r="CD134" i="28" s="1"/>
  <c r="DY131" i="28"/>
  <c r="FU131" i="28" s="1"/>
  <c r="CO131" i="28"/>
  <c r="DA131" i="28"/>
  <c r="EW131" i="28" s="1"/>
  <c r="EI129" i="28"/>
  <c r="CA129" i="28"/>
  <c r="CH127" i="28"/>
  <c r="EP127" i="28"/>
  <c r="CH118" i="28"/>
  <c r="EP118" i="28"/>
  <c r="CP117" i="28"/>
  <c r="DZ117" i="28"/>
  <c r="FV117" i="28" s="1"/>
  <c r="DN117" i="28"/>
  <c r="FJ117" i="28" s="1"/>
  <c r="DB117" i="28"/>
  <c r="EX117" i="28" s="1"/>
  <c r="DA115" i="28"/>
  <c r="EW115" i="28" s="1"/>
  <c r="DM115" i="28"/>
  <c r="FI115" i="28" s="1"/>
  <c r="CO115" i="28"/>
  <c r="DY115" i="28"/>
  <c r="FU115" i="28" s="1"/>
  <c r="CA115" i="28"/>
  <c r="EI115" i="28"/>
  <c r="ER111" i="28"/>
  <c r="CC109" i="28"/>
  <c r="EK109" i="28"/>
  <c r="CC111" i="28"/>
  <c r="EK111" i="28"/>
  <c r="EE99" i="28"/>
  <c r="GA99" i="28" s="1"/>
  <c r="CU99" i="28"/>
  <c r="DG99" i="28"/>
  <c r="FC99" i="28" s="1"/>
  <c r="DS99" i="28"/>
  <c r="FO99" i="28" s="1"/>
  <c r="BO148" i="28"/>
  <c r="CA148" i="28" s="1"/>
  <c r="EI148" i="28"/>
  <c r="EK146" i="28"/>
  <c r="EN144" i="28"/>
  <c r="DW140" i="28"/>
  <c r="FS140" i="28" s="1"/>
  <c r="CY140" i="28"/>
  <c r="EU140" i="28" s="1"/>
  <c r="BY137" i="28"/>
  <c r="CK137" i="28" s="1"/>
  <c r="ES137" i="28"/>
  <c r="EJ134" i="28"/>
  <c r="EI132" i="28"/>
  <c r="EP131" i="28"/>
  <c r="DN130" i="28"/>
  <c r="FJ130" i="28" s="1"/>
  <c r="CP126" i="28"/>
  <c r="DB126" i="28"/>
  <c r="EX126" i="28" s="1"/>
  <c r="DN126" i="28"/>
  <c r="FJ126" i="28" s="1"/>
  <c r="DT119" i="28"/>
  <c r="FP119" i="28" s="1"/>
  <c r="EF119" i="28"/>
  <c r="GB119" i="28" s="1"/>
  <c r="CV119" i="28"/>
  <c r="DH119" i="28"/>
  <c r="FD119" i="28" s="1"/>
  <c r="CB119" i="28"/>
  <c r="EJ119" i="28"/>
  <c r="CP118" i="28"/>
  <c r="DB118" i="28"/>
  <c r="DZ118" i="28"/>
  <c r="FV118" i="28" s="1"/>
  <c r="DO115" i="28"/>
  <c r="FK115" i="28" s="1"/>
  <c r="CQ115" i="28"/>
  <c r="EA115" i="28"/>
  <c r="FW115" i="28" s="1"/>
  <c r="DC115" i="28"/>
  <c r="CG128" i="28"/>
  <c r="EO128" i="28"/>
  <c r="DS119" i="28"/>
  <c r="CU119" i="28"/>
  <c r="DG119" i="28"/>
  <c r="FC119" i="28" s="1"/>
  <c r="EL104" i="28"/>
  <c r="BR104" i="28"/>
  <c r="CD104" i="28" s="1"/>
  <c r="DL150" i="28"/>
  <c r="FH150" i="28" s="1"/>
  <c r="DD149" i="28"/>
  <c r="EZ149" i="28" s="1"/>
  <c r="BO142" i="28"/>
  <c r="EO139" i="28"/>
  <c r="EL135" i="28"/>
  <c r="CB135" i="28"/>
  <c r="EJ135" i="28"/>
  <c r="EP126" i="28"/>
  <c r="CK125" i="28"/>
  <c r="CT124" i="28"/>
  <c r="CE120" i="28"/>
  <c r="EM120" i="28"/>
  <c r="DP119" i="28"/>
  <c r="DD119" i="28"/>
  <c r="ES117" i="28"/>
  <c r="CK117" i="28"/>
  <c r="DJ116" i="28"/>
  <c r="FF116" i="28" s="1"/>
  <c r="BP136" i="28"/>
  <c r="CB136" i="28" s="1"/>
  <c r="CU125" i="28"/>
  <c r="DG125" i="28"/>
  <c r="FC125" i="28" s="1"/>
  <c r="CQ119" i="28"/>
  <c r="DO119" i="28"/>
  <c r="EA119" i="28"/>
  <c r="DM114" i="28"/>
  <c r="FI114" i="28" s="1"/>
  <c r="BN111" i="28"/>
  <c r="BZ111" i="28" s="1"/>
  <c r="DS110" i="28"/>
  <c r="FO110" i="28" s="1"/>
  <c r="DG110" i="28"/>
  <c r="FC110" i="28" s="1"/>
  <c r="EE110" i="28"/>
  <c r="GA110" i="28" s="1"/>
  <c r="CU110" i="28"/>
  <c r="BQ120" i="28"/>
  <c r="CC120" i="28" s="1"/>
  <c r="EK120" i="28"/>
  <c r="DN119" i="28"/>
  <c r="DZ119" i="28"/>
  <c r="CP119" i="28"/>
  <c r="DB119" i="28"/>
  <c r="EX119" i="28" s="1"/>
  <c r="BT107" i="28"/>
  <c r="CF107" i="28" s="1"/>
  <c r="EN107" i="28"/>
  <c r="DG105" i="28"/>
  <c r="FC105" i="28" s="1"/>
  <c r="DS105" i="28"/>
  <c r="FO105" i="28" s="1"/>
  <c r="EE105" i="28"/>
  <c r="GA105" i="28" s="1"/>
  <c r="DT136" i="28"/>
  <c r="FP136" i="28" s="1"/>
  <c r="EE134" i="28"/>
  <c r="GA134" i="28" s="1"/>
  <c r="DG134" i="28"/>
  <c r="FC134" i="28" s="1"/>
  <c r="EE122" i="28"/>
  <c r="GA122" i="28" s="1"/>
  <c r="DG122" i="28"/>
  <c r="FC122" i="28" s="1"/>
  <c r="DQ117" i="28"/>
  <c r="FM117" i="28" s="1"/>
  <c r="DV109" i="28"/>
  <c r="FR109" i="28" s="1"/>
  <c r="CL109" i="28"/>
  <c r="DF105" i="28"/>
  <c r="FB105" i="28" s="1"/>
  <c r="DR105" i="28"/>
  <c r="FN105" i="28" s="1"/>
  <c r="CT105" i="28"/>
  <c r="BX130" i="28"/>
  <c r="CJ130" i="28" s="1"/>
  <c r="EG128" i="28"/>
  <c r="GC128" i="28" s="1"/>
  <c r="DI128" i="28"/>
  <c r="FE128" i="28" s="1"/>
  <c r="BO120" i="28"/>
  <c r="CA120" i="28" s="1"/>
  <c r="EI120" i="28"/>
  <c r="CW116" i="28"/>
  <c r="EG116" i="28"/>
  <c r="GC116" i="28" s="1"/>
  <c r="DI116" i="28"/>
  <c r="FE116" i="28" s="1"/>
  <c r="CY112" i="28"/>
  <c r="EU112" i="28" s="1"/>
  <c r="DW112" i="28"/>
  <c r="FS112" i="28" s="1"/>
  <c r="CM112" i="28"/>
  <c r="EE111" i="28"/>
  <c r="GA111" i="28" s="1"/>
  <c r="CU111" i="28"/>
  <c r="DS111" i="28"/>
  <c r="FO111" i="28" s="1"/>
  <c r="BU105" i="28"/>
  <c r="CG105" i="28" s="1"/>
  <c r="CO102" i="28"/>
  <c r="DM102" i="28"/>
  <c r="FI102" i="28" s="1"/>
  <c r="DA102" i="28"/>
  <c r="EW102" i="28" s="1"/>
  <c r="DY102" i="28"/>
  <c r="FU102" i="28" s="1"/>
  <c r="BN101" i="28"/>
  <c r="BZ101" i="28" s="1"/>
  <c r="CC95" i="28"/>
  <c r="EK95" i="28"/>
  <c r="BX132" i="28"/>
  <c r="CJ132" i="28" s="1"/>
  <c r="DH131" i="28"/>
  <c r="FD131" i="28" s="1"/>
  <c r="CX130" i="28"/>
  <c r="ET130" i="28" s="1"/>
  <c r="DS128" i="28"/>
  <c r="FO128" i="28" s="1"/>
  <c r="EM122" i="28"/>
  <c r="DD122" i="28"/>
  <c r="EZ122" i="28" s="1"/>
  <c r="CR122" i="28"/>
  <c r="EB122" i="28"/>
  <c r="DP122" i="28"/>
  <c r="FL122" i="28" s="1"/>
  <c r="BN117" i="28"/>
  <c r="BZ117" i="28" s="1"/>
  <c r="DK112" i="28"/>
  <c r="FG112" i="28" s="1"/>
  <c r="CJ109" i="28"/>
  <c r="ER109" i="28"/>
  <c r="ES101" i="28"/>
  <c r="CK101" i="28"/>
  <c r="DM98" i="28"/>
  <c r="FI98" i="28" s="1"/>
  <c r="DY98" i="28"/>
  <c r="FU98" i="28" s="1"/>
  <c r="CO98" i="28"/>
  <c r="DA98" i="28"/>
  <c r="EW98" i="28" s="1"/>
  <c r="BV121" i="28"/>
  <c r="CH121" i="28" s="1"/>
  <c r="CU118" i="28"/>
  <c r="EE118" i="28"/>
  <c r="GA118" i="28" s="1"/>
  <c r="DG118" i="28"/>
  <c r="DN115" i="28"/>
  <c r="FJ115" i="28" s="1"/>
  <c r="CP115" i="28"/>
  <c r="DB115" i="28"/>
  <c r="EX115" i="28" s="1"/>
  <c r="EN111" i="28"/>
  <c r="CF111" i="28"/>
  <c r="CS110" i="28"/>
  <c r="EC110" i="28"/>
  <c r="FY110" i="28" s="1"/>
  <c r="DQ110" i="28"/>
  <c r="FM110" i="28" s="1"/>
  <c r="CH109" i="28"/>
  <c r="EP109" i="28"/>
  <c r="CZ98" i="28"/>
  <c r="EV98" i="28" s="1"/>
  <c r="DL98" i="28"/>
  <c r="FH98" i="28" s="1"/>
  <c r="CN98" i="28"/>
  <c r="DX98" i="28"/>
  <c r="FT98" i="28" s="1"/>
  <c r="DA90" i="28"/>
  <c r="EW90" i="28" s="1"/>
  <c r="DM90" i="28"/>
  <c r="FI90" i="28" s="1"/>
  <c r="CO90" i="28"/>
  <c r="DY90" i="28"/>
  <c r="FU90" i="28" s="1"/>
  <c r="DH103" i="28"/>
  <c r="FD103" i="28" s="1"/>
  <c r="EF103" i="28"/>
  <c r="GB103" i="28" s="1"/>
  <c r="CV103" i="28"/>
  <c r="DT103" i="28"/>
  <c r="FP103" i="28" s="1"/>
  <c r="CT102" i="28"/>
  <c r="ED102" i="28"/>
  <c r="FZ102" i="28" s="1"/>
  <c r="DF102" i="28"/>
  <c r="FB102" i="28" s="1"/>
  <c r="DR102" i="28"/>
  <c r="FN102" i="28" s="1"/>
  <c r="BS99" i="28"/>
  <c r="CE99" i="28" s="1"/>
  <c r="CN90" i="28"/>
  <c r="DL90" i="28"/>
  <c r="FH90" i="28" s="1"/>
  <c r="CZ90" i="28"/>
  <c r="EV90" i="28" s="1"/>
  <c r="DX90" i="28"/>
  <c r="FT90" i="28" s="1"/>
  <c r="CQ110" i="28"/>
  <c r="EA110" i="28"/>
  <c r="FW110" i="28" s="1"/>
  <c r="DO110" i="28"/>
  <c r="FK110" i="28" s="1"/>
  <c r="CY106" i="28"/>
  <c r="EU106" i="28" s="1"/>
  <c r="DW106" i="28"/>
  <c r="FS106" i="28" s="1"/>
  <c r="CM106" i="28"/>
  <c r="DK106" i="28"/>
  <c r="FG106" i="28" s="1"/>
  <c r="DR100" i="28"/>
  <c r="FN100" i="28" s="1"/>
  <c r="ED100" i="28"/>
  <c r="FZ100" i="28" s="1"/>
  <c r="CT100" i="28"/>
  <c r="DF100" i="28"/>
  <c r="FB100" i="28" s="1"/>
  <c r="DJ98" i="28"/>
  <c r="FF98" i="28" s="1"/>
  <c r="CL98" i="28"/>
  <c r="CX98" i="28"/>
  <c r="ET98" i="28" s="1"/>
  <c r="DV98" i="28"/>
  <c r="FR98" i="28" s="1"/>
  <c r="DF92" i="28"/>
  <c r="FB92" i="28" s="1"/>
  <c r="ED92" i="28"/>
  <c r="FZ92" i="28" s="1"/>
  <c r="DR92" i="28"/>
  <c r="FN92" i="28" s="1"/>
  <c r="CT92" i="28"/>
  <c r="BY90" i="28"/>
  <c r="CK90" i="28" s="1"/>
  <c r="DI106" i="28"/>
  <c r="FE106" i="28" s="1"/>
  <c r="CW106" i="28"/>
  <c r="EG106" i="28"/>
  <c r="GC106" i="28" s="1"/>
  <c r="CD129" i="28"/>
  <c r="DG128" i="28"/>
  <c r="FC128" i="28" s="1"/>
  <c r="ES128" i="28"/>
  <c r="BV122" i="28"/>
  <c r="CH122" i="28" s="1"/>
  <c r="DZ121" i="28"/>
  <c r="FV121" i="28" s="1"/>
  <c r="DB121" i="28"/>
  <c r="EX121" i="28" s="1"/>
  <c r="DN121" i="28"/>
  <c r="FJ121" i="28" s="1"/>
  <c r="DM118" i="28"/>
  <c r="FI118" i="28" s="1"/>
  <c r="CO118" i="28"/>
  <c r="DA118" i="28"/>
  <c r="DO111" i="28"/>
  <c r="FK111" i="28" s="1"/>
  <c r="CQ111" i="28"/>
  <c r="EA111" i="28"/>
  <c r="DC111" i="28"/>
  <c r="EY111" i="28" s="1"/>
  <c r="DB103" i="28"/>
  <c r="EX103" i="28" s="1"/>
  <c r="CP103" i="28"/>
  <c r="DZ103" i="28"/>
  <c r="FV103" i="28" s="1"/>
  <c r="DN103" i="28"/>
  <c r="FJ103" i="28" s="1"/>
  <c r="DA114" i="28"/>
  <c r="EW114" i="28" s="1"/>
  <c r="DY114" i="28"/>
  <c r="FU114" i="28" s="1"/>
  <c r="DH136" i="28"/>
  <c r="FD136" i="28" s="1"/>
  <c r="EI130" i="28"/>
  <c r="BY118" i="28"/>
  <c r="CK118" i="28" s="1"/>
  <c r="ES118" i="28"/>
  <c r="DU116" i="28"/>
  <c r="FQ116" i="28" s="1"/>
  <c r="EC116" i="28"/>
  <c r="FY116" i="28" s="1"/>
  <c r="DE116" i="28"/>
  <c r="FA116" i="28" s="1"/>
  <c r="CS116" i="28"/>
  <c r="CZ114" i="28"/>
  <c r="EV114" i="28" s="1"/>
  <c r="CN114" i="28"/>
  <c r="DL114" i="28"/>
  <c r="DA113" i="28"/>
  <c r="EW113" i="28" s="1"/>
  <c r="DM113" i="28"/>
  <c r="FI113" i="28" s="1"/>
  <c r="CO113" i="28"/>
  <c r="CN113" i="28"/>
  <c r="CZ113" i="28"/>
  <c r="EV113" i="28" s="1"/>
  <c r="DL113" i="28"/>
  <c r="FH113" i="28" s="1"/>
  <c r="DX113" i="28"/>
  <c r="FT113" i="28" s="1"/>
  <c r="EC112" i="28"/>
  <c r="FY112" i="28" s="1"/>
  <c r="CS112" i="28"/>
  <c r="BX100" i="28"/>
  <c r="CJ100" i="28" s="1"/>
  <c r="BY96" i="28"/>
  <c r="CK96" i="28" s="1"/>
  <c r="CM119" i="28"/>
  <c r="DK119" i="28"/>
  <c r="DW119" i="28"/>
  <c r="CS117" i="28"/>
  <c r="EC117" i="28"/>
  <c r="FY117" i="28" s="1"/>
  <c r="BY115" i="28"/>
  <c r="CK115" i="28" s="1"/>
  <c r="DW114" i="28"/>
  <c r="FS114" i="28" s="1"/>
  <c r="CY114" i="28"/>
  <c r="EU114" i="28" s="1"/>
  <c r="CY113" i="28"/>
  <c r="EU113" i="28" s="1"/>
  <c r="CM113" i="28"/>
  <c r="DW113" i="28"/>
  <c r="FS113" i="28" s="1"/>
  <c r="CQ112" i="28"/>
  <c r="EA112" i="28"/>
  <c r="FW112" i="28" s="1"/>
  <c r="DO112" i="28"/>
  <c r="FK112" i="28" s="1"/>
  <c r="CJ96" i="28"/>
  <c r="ER96" i="28"/>
  <c r="BV132" i="28"/>
  <c r="CH132" i="28" s="1"/>
  <c r="CW128" i="28"/>
  <c r="BU125" i="28"/>
  <c r="CG125" i="28" s="1"/>
  <c r="EO125" i="28"/>
  <c r="BY124" i="28"/>
  <c r="CK124" i="28" s="1"/>
  <c r="CX123" i="28"/>
  <c r="ET123" i="28" s="1"/>
  <c r="DJ123" i="28"/>
  <c r="FF123" i="28" s="1"/>
  <c r="DS122" i="28"/>
  <c r="FO122" i="28" s="1"/>
  <c r="EQ118" i="28"/>
  <c r="CF117" i="28"/>
  <c r="DC116" i="28"/>
  <c r="EY116" i="28" s="1"/>
  <c r="EA116" i="28"/>
  <c r="FW116" i="28" s="1"/>
  <c r="BX115" i="28"/>
  <c r="CJ115" i="28" s="1"/>
  <c r="CH113" i="28"/>
  <c r="EP113" i="28"/>
  <c r="DZ112" i="28"/>
  <c r="FV112" i="28" s="1"/>
  <c r="CP112" i="28"/>
  <c r="DB112" i="28"/>
  <c r="EX112" i="28" s="1"/>
  <c r="DN112" i="28"/>
  <c r="FJ112" i="28" s="1"/>
  <c r="BP95" i="28"/>
  <c r="CB95" i="28" s="1"/>
  <c r="EJ140" i="28"/>
  <c r="EO132" i="28"/>
  <c r="CL130" i="28"/>
  <c r="BX124" i="28"/>
  <c r="CJ124" i="28" s="1"/>
  <c r="ER124" i="28"/>
  <c r="DV123" i="28"/>
  <c r="FR123" i="28" s="1"/>
  <c r="BY123" i="28"/>
  <c r="DC119" i="28"/>
  <c r="EY119" i="28" s="1"/>
  <c r="BW115" i="28"/>
  <c r="CI115" i="28" s="1"/>
  <c r="BY114" i="28"/>
  <c r="CK114" i="28" s="1"/>
  <c r="CF113" i="28"/>
  <c r="EN113" i="28"/>
  <c r="CZ112" i="28"/>
  <c r="EV112" i="28" s="1"/>
  <c r="CN112" i="28"/>
  <c r="DX112" i="28"/>
  <c r="FT112" i="28" s="1"/>
  <c r="DL112" i="28"/>
  <c r="FH112" i="28" s="1"/>
  <c r="CG111" i="28"/>
  <c r="EO111" i="28"/>
  <c r="EL107" i="28"/>
  <c r="CD107" i="28"/>
  <c r="DM107" i="28"/>
  <c r="FI107" i="28" s="1"/>
  <c r="CO107" i="28"/>
  <c r="CN104" i="28"/>
  <c r="CZ104" i="28"/>
  <c r="EV104" i="28" s="1"/>
  <c r="DL104" i="28"/>
  <c r="FH104" i="28" s="1"/>
  <c r="BR102" i="28"/>
  <c r="CD102" i="28" s="1"/>
  <c r="EL98" i="28"/>
  <c r="BR98" i="28"/>
  <c r="CD98" i="28" s="1"/>
  <c r="BZ91" i="28"/>
  <c r="EH91" i="28"/>
  <c r="BR141" i="28"/>
  <c r="BX137" i="28"/>
  <c r="BO135" i="28"/>
  <c r="CA135" i="28" s="1"/>
  <c r="BO134" i="28"/>
  <c r="CA134" i="28" s="1"/>
  <c r="BR128" i="28"/>
  <c r="CD128" i="28" s="1"/>
  <c r="CK127" i="28"/>
  <c r="ES127" i="28"/>
  <c r="CM126" i="28"/>
  <c r="BP126" i="28"/>
  <c r="CB126" i="28" s="1"/>
  <c r="BR125" i="28"/>
  <c r="CD125" i="28" s="1"/>
  <c r="EL125" i="28"/>
  <c r="EQ123" i="28"/>
  <c r="BW123" i="28"/>
  <c r="CI123" i="28" s="1"/>
  <c r="CY122" i="28"/>
  <c r="EU122" i="28" s="1"/>
  <c r="DK122" i="28"/>
  <c r="FG122" i="28" s="1"/>
  <c r="EN118" i="28"/>
  <c r="BU115" i="28"/>
  <c r="CG115" i="28" s="1"/>
  <c r="DG114" i="28"/>
  <c r="FC114" i="28" s="1"/>
  <c r="DS114" i="28"/>
  <c r="FO114" i="28" s="1"/>
  <c r="CU114" i="28"/>
  <c r="EE114" i="28"/>
  <c r="GA114" i="28" s="1"/>
  <c r="ED107" i="28"/>
  <c r="FZ107" i="28" s="1"/>
  <c r="DR107" i="28"/>
  <c r="FN107" i="28" s="1"/>
  <c r="DF107" i="28"/>
  <c r="FB107" i="28" s="1"/>
  <c r="CT107" i="28"/>
  <c r="CB107" i="28"/>
  <c r="EJ107" i="28"/>
  <c r="ED105" i="28"/>
  <c r="FZ105" i="28" s="1"/>
  <c r="DW104" i="28"/>
  <c r="FS104" i="28" s="1"/>
  <c r="CM104" i="28"/>
  <c r="CY104" i="28"/>
  <c r="EU104" i="28" s="1"/>
  <c r="DK104" i="28"/>
  <c r="FG104" i="28" s="1"/>
  <c r="DP101" i="28"/>
  <c r="FL101" i="28" s="1"/>
  <c r="CR101" i="28"/>
  <c r="EB101" i="28"/>
  <c r="FX101" i="28" s="1"/>
  <c r="DD101" i="28"/>
  <c r="EZ101" i="28" s="1"/>
  <c r="EK98" i="28"/>
  <c r="BR147" i="28"/>
  <c r="BN135" i="28"/>
  <c r="BZ135" i="28" s="1"/>
  <c r="EL132" i="28"/>
  <c r="BQ125" i="28"/>
  <c r="CC125" i="28" s="1"/>
  <c r="EK125" i="28"/>
  <c r="DV122" i="28"/>
  <c r="FR122" i="28" s="1"/>
  <c r="CX122" i="28"/>
  <c r="ET122" i="28" s="1"/>
  <c r="DJ122" i="28"/>
  <c r="FF122" i="28" s="1"/>
  <c r="CM121" i="28"/>
  <c r="EP119" i="28"/>
  <c r="CH119" i="28"/>
  <c r="DS118" i="28"/>
  <c r="FO118" i="28" s="1"/>
  <c r="EQ114" i="28"/>
  <c r="CL113" i="28"/>
  <c r="DV113" i="28"/>
  <c r="FR113" i="28" s="1"/>
  <c r="DJ113" i="28"/>
  <c r="FF113" i="28" s="1"/>
  <c r="DZ143" i="28"/>
  <c r="FV143" i="28" s="1"/>
  <c r="EQ139" i="28"/>
  <c r="ES135" i="28"/>
  <c r="BX134" i="28"/>
  <c r="BQ132" i="28"/>
  <c r="CC132" i="28" s="1"/>
  <c r="EK132" i="28"/>
  <c r="EJ128" i="28"/>
  <c r="BN126" i="28"/>
  <c r="BZ126" i="28" s="1"/>
  <c r="EH126" i="28"/>
  <c r="BP125" i="28"/>
  <c r="CB125" i="28" s="1"/>
  <c r="EN124" i="28"/>
  <c r="BT124" i="28"/>
  <c r="CF124" i="28" s="1"/>
  <c r="DQ123" i="28"/>
  <c r="FM123" i="28" s="1"/>
  <c r="CK121" i="28"/>
  <c r="EH120" i="28"/>
  <c r="CR120" i="28"/>
  <c r="DD120" i="28"/>
  <c r="EZ120" i="28" s="1"/>
  <c r="DP120" i="28"/>
  <c r="FL120" i="28" s="1"/>
  <c r="EM115" i="28"/>
  <c r="CU105" i="28"/>
  <c r="BO102" i="28"/>
  <c r="CA102" i="28" s="1"/>
  <c r="CG101" i="28"/>
  <c r="EO101" i="28"/>
  <c r="DA97" i="28"/>
  <c r="EW97" i="28" s="1"/>
  <c r="CO97" i="28"/>
  <c r="DM97" i="28"/>
  <c r="FI97" i="28" s="1"/>
  <c r="DY97" i="28"/>
  <c r="FU97" i="28" s="1"/>
  <c r="EH134" i="28"/>
  <c r="CK126" i="28"/>
  <c r="ES126" i="28"/>
  <c r="CR125" i="28"/>
  <c r="EB123" i="28"/>
  <c r="FX123" i="28" s="1"/>
  <c r="DD123" i="28"/>
  <c r="EZ123" i="28" s="1"/>
  <c r="DP123" i="28"/>
  <c r="FL123" i="28" s="1"/>
  <c r="DW117" i="28"/>
  <c r="FS117" i="28" s="1"/>
  <c r="CM117" i="28"/>
  <c r="DK117" i="28"/>
  <c r="FG117" i="28" s="1"/>
  <c r="EJ114" i="28"/>
  <c r="EQ110" i="28"/>
  <c r="CK107" i="28"/>
  <c r="ES107" i="28"/>
  <c r="BY103" i="28"/>
  <c r="CK103" i="28" s="1"/>
  <c r="DY93" i="28"/>
  <c r="FU93" i="28" s="1"/>
  <c r="CO93" i="28"/>
  <c r="DA93" i="28"/>
  <c r="EW93" i="28" s="1"/>
  <c r="DM93" i="28"/>
  <c r="FI93" i="28" s="1"/>
  <c r="EE113" i="28"/>
  <c r="GA113" i="28" s="1"/>
  <c r="DS113" i="28"/>
  <c r="FO113" i="28" s="1"/>
  <c r="DG113" i="28"/>
  <c r="FC113" i="28" s="1"/>
  <c r="CV108" i="28"/>
  <c r="DH108" i="28"/>
  <c r="FD108" i="28" s="1"/>
  <c r="DT108" i="28"/>
  <c r="FP108" i="28" s="1"/>
  <c r="EF108" i="28"/>
  <c r="GB108" i="28" s="1"/>
  <c r="CA105" i="28"/>
  <c r="EI105" i="28"/>
  <c r="DC97" i="28"/>
  <c r="EY97" i="28" s="1"/>
  <c r="DO97" i="28"/>
  <c r="FK97" i="28" s="1"/>
  <c r="CQ97" i="28"/>
  <c r="EA97" i="28"/>
  <c r="FW97" i="28" s="1"/>
  <c r="DX93" i="28"/>
  <c r="FT93" i="28" s="1"/>
  <c r="CN93" i="28"/>
  <c r="CZ93" i="28"/>
  <c r="EV93" i="28" s="1"/>
  <c r="DL93" i="28"/>
  <c r="FH93" i="28" s="1"/>
  <c r="EL114" i="28"/>
  <c r="BR114" i="28"/>
  <c r="CD114" i="28" s="1"/>
  <c r="BX112" i="28"/>
  <c r="CJ112" i="28" s="1"/>
  <c r="ER112" i="28"/>
  <c r="EA108" i="28"/>
  <c r="FW108" i="28" s="1"/>
  <c r="CQ108" i="28"/>
  <c r="DC108" i="28"/>
  <c r="EY108" i="28" s="1"/>
  <c r="BW103" i="28"/>
  <c r="CI103" i="28" s="1"/>
  <c r="BN100" i="28"/>
  <c r="BZ100" i="28" s="1"/>
  <c r="DW93" i="28"/>
  <c r="FS93" i="28" s="1"/>
  <c r="CM93" i="28"/>
  <c r="CY93" i="28"/>
  <c r="EU93" i="28" s="1"/>
  <c r="DK93" i="28"/>
  <c r="FG93" i="28" s="1"/>
  <c r="EF136" i="28"/>
  <c r="GB136" i="28" s="1"/>
  <c r="CR126" i="28"/>
  <c r="EB126" i="28"/>
  <c r="FX126" i="28" s="1"/>
  <c r="EQ125" i="28"/>
  <c r="BQ123" i="28"/>
  <c r="CC123" i="28" s="1"/>
  <c r="EK123" i="28"/>
  <c r="EL121" i="28"/>
  <c r="DV118" i="28"/>
  <c r="FR118" i="28" s="1"/>
  <c r="CX118" i="28"/>
  <c r="ET118" i="28" s="1"/>
  <c r="DJ118" i="28"/>
  <c r="FF118" i="28" s="1"/>
  <c r="EM117" i="28"/>
  <c r="EY117" i="28" s="1"/>
  <c r="CQ116" i="28"/>
  <c r="DJ109" i="28"/>
  <c r="FF109" i="28" s="1"/>
  <c r="BQ108" i="28"/>
  <c r="CC108" i="28" s="1"/>
  <c r="CV99" i="28"/>
  <c r="DH99" i="28"/>
  <c r="FD99" i="28" s="1"/>
  <c r="DT99" i="28"/>
  <c r="FP99" i="28" s="1"/>
  <c r="EF99" i="28"/>
  <c r="GB99" i="28" s="1"/>
  <c r="BS82" i="28"/>
  <c r="CE82" i="28" s="1"/>
  <c r="DJ4" i="28"/>
  <c r="CL4" i="28"/>
  <c r="DV4" i="28"/>
  <c r="FR4" i="28" s="1"/>
  <c r="CX4" i="28"/>
  <c r="ES109" i="28"/>
  <c r="EG105" i="28"/>
  <c r="GC105" i="28" s="1"/>
  <c r="DI105" i="28"/>
  <c r="FE105" i="28" s="1"/>
  <c r="DU105" i="28"/>
  <c r="FQ105" i="28" s="1"/>
  <c r="BZ105" i="28"/>
  <c r="EH105" i="28"/>
  <c r="BY97" i="28"/>
  <c r="CK97" i="28" s="1"/>
  <c r="BW96" i="28"/>
  <c r="CI96" i="28" s="1"/>
  <c r="CE91" i="28"/>
  <c r="EM91" i="28"/>
  <c r="DR81" i="28"/>
  <c r="FN81" i="28" s="1"/>
  <c r="ED81" i="28"/>
  <c r="FZ81" i="28" s="1"/>
  <c r="CT81" i="28"/>
  <c r="DF81" i="28"/>
  <c r="FB81" i="28" s="1"/>
  <c r="DF114" i="28"/>
  <c r="FB114" i="28" s="1"/>
  <c r="DR114" i="28"/>
  <c r="FN114" i="28" s="1"/>
  <c r="BR111" i="28"/>
  <c r="CD111" i="28" s="1"/>
  <c r="DK99" i="28"/>
  <c r="FG99" i="28" s="1"/>
  <c r="CM99" i="28"/>
  <c r="CY99" i="28"/>
  <c r="EU99" i="28" s="1"/>
  <c r="DH98" i="28"/>
  <c r="FD98" i="28" s="1"/>
  <c r="EF98" i="28"/>
  <c r="GB98" i="28" s="1"/>
  <c r="CV98" i="28"/>
  <c r="BV96" i="28"/>
  <c r="CH96" i="28" s="1"/>
  <c r="BS84" i="28"/>
  <c r="CE84" i="28" s="1"/>
  <c r="BW108" i="28"/>
  <c r="CI108" i="28" s="1"/>
  <c r="DY106" i="28"/>
  <c r="FU106" i="28" s="1"/>
  <c r="ER106" i="28"/>
  <c r="BX106" i="28"/>
  <c r="CJ106" i="28" s="1"/>
  <c r="BW97" i="28"/>
  <c r="CI97" i="28" s="1"/>
  <c r="DG92" i="28"/>
  <c r="FC92" i="28" s="1"/>
  <c r="EE92" i="28"/>
  <c r="GA92" i="28" s="1"/>
  <c r="DY91" i="28"/>
  <c r="FU91" i="28" s="1"/>
  <c r="DM91" i="28"/>
  <c r="FI91" i="28" s="1"/>
  <c r="DA91" i="28"/>
  <c r="EW91" i="28" s="1"/>
  <c r="BR80" i="28"/>
  <c r="CD80" i="28" s="1"/>
  <c r="DH121" i="28"/>
  <c r="FD121" i="28" s="1"/>
  <c r="CV121" i="28"/>
  <c r="EF121" i="28"/>
  <c r="GB121" i="28" s="1"/>
  <c r="DN105" i="28"/>
  <c r="FJ105" i="28" s="1"/>
  <c r="DB105" i="28"/>
  <c r="EX105" i="28" s="1"/>
  <c r="CP105" i="28"/>
  <c r="DE104" i="28"/>
  <c r="FA104" i="28" s="1"/>
  <c r="DQ104" i="28"/>
  <c r="FM104" i="28" s="1"/>
  <c r="EC104" i="28"/>
  <c r="FY104" i="28" s="1"/>
  <c r="CQ101" i="28"/>
  <c r="DC101" i="28"/>
  <c r="EY101" i="28" s="1"/>
  <c r="DO101" i="28"/>
  <c r="FK101" i="28" s="1"/>
  <c r="EA101" i="28"/>
  <c r="FW101" i="28" s="1"/>
  <c r="BY99" i="28"/>
  <c r="CK99" i="28" s="1"/>
  <c r="BV97" i="28"/>
  <c r="CH97" i="28" s="1"/>
  <c r="EI111" i="28"/>
  <c r="BV106" i="28"/>
  <c r="CH106" i="28" s="1"/>
  <c r="DD104" i="28"/>
  <c r="EZ104" i="28" s="1"/>
  <c r="DP104" i="28"/>
  <c r="FL104" i="28" s="1"/>
  <c r="EB104" i="28"/>
  <c r="FX104" i="28" s="1"/>
  <c r="CR104" i="28"/>
  <c r="BU98" i="28"/>
  <c r="CG98" i="28" s="1"/>
  <c r="EO98" i="28"/>
  <c r="EA96" i="28"/>
  <c r="FW96" i="28" s="1"/>
  <c r="DC96" i="28"/>
  <c r="EY96" i="28" s="1"/>
  <c r="CQ83" i="28"/>
  <c r="DO83" i="28"/>
  <c r="FK83" i="28" s="1"/>
  <c r="DC83" i="28"/>
  <c r="EY83" i="28" s="1"/>
  <c r="EA83" i="28"/>
  <c r="FW83" i="28" s="1"/>
  <c r="BP80" i="28"/>
  <c r="CB80" i="28" s="1"/>
  <c r="ES77" i="28"/>
  <c r="CK77" i="28"/>
  <c r="CW109" i="28"/>
  <c r="DU109" i="28"/>
  <c r="FQ109" i="28" s="1"/>
  <c r="EM108" i="28"/>
  <c r="BT106" i="28"/>
  <c r="CF106" i="28" s="1"/>
  <c r="EN106" i="28"/>
  <c r="EK104" i="28"/>
  <c r="CC104" i="28"/>
  <c r="EM97" i="28"/>
  <c r="BN94" i="28"/>
  <c r="BZ94" i="28" s="1"/>
  <c r="EJ90" i="28"/>
  <c r="DU87" i="28"/>
  <c r="FQ87" i="28" s="1"/>
  <c r="CW87" i="28"/>
  <c r="EG87" i="28"/>
  <c r="GC87" i="28" s="1"/>
  <c r="DI87" i="28"/>
  <c r="FE87" i="28" s="1"/>
  <c r="EO87" i="28"/>
  <c r="CG87" i="28"/>
  <c r="EH119" i="28"/>
  <c r="BP116" i="28"/>
  <c r="CB116" i="28" s="1"/>
  <c r="EI112" i="28"/>
  <c r="EG109" i="28"/>
  <c r="CA107" i="28"/>
  <c r="EI107" i="28"/>
  <c r="EK105" i="28"/>
  <c r="EF104" i="28"/>
  <c r="GB104" i="28" s="1"/>
  <c r="DT104" i="28"/>
  <c r="FP104" i="28" s="1"/>
  <c r="DH104" i="28"/>
  <c r="FD104" i="28" s="1"/>
  <c r="DC103" i="28"/>
  <c r="EY103" i="28" s="1"/>
  <c r="CQ103" i="28"/>
  <c r="DL102" i="28"/>
  <c r="FH102" i="28" s="1"/>
  <c r="DX102" i="28"/>
  <c r="FT102" i="28" s="1"/>
  <c r="CZ102" i="28"/>
  <c r="EV102" i="28" s="1"/>
  <c r="BU92" i="28"/>
  <c r="CG92" i="28" s="1"/>
  <c r="BV71" i="28"/>
  <c r="CH71" i="28" s="1"/>
  <c r="CA81" i="28"/>
  <c r="EI81" i="28"/>
  <c r="ER118" i="28"/>
  <c r="EH116" i="28"/>
  <c r="DW109" i="28"/>
  <c r="FS109" i="28" s="1"/>
  <c r="CM109" i="28"/>
  <c r="EE107" i="28"/>
  <c r="GA107" i="28" s="1"/>
  <c r="DS107" i="28"/>
  <c r="FO107" i="28" s="1"/>
  <c r="DG107" i="28"/>
  <c r="FC107" i="28" s="1"/>
  <c r="EL105" i="28"/>
  <c r="DM103" i="28"/>
  <c r="FI103" i="28" s="1"/>
  <c r="DA103" i="28"/>
  <c r="EW103" i="28" s="1"/>
  <c r="CO103" i="28"/>
  <c r="DY103" i="28"/>
  <c r="FU103" i="28" s="1"/>
  <c r="BN102" i="28"/>
  <c r="BZ102" i="28" s="1"/>
  <c r="BS92" i="28"/>
  <c r="CE92" i="28" s="1"/>
  <c r="CL81" i="28"/>
  <c r="DV81" i="28"/>
  <c r="FR81" i="28" s="1"/>
  <c r="CX81" i="28"/>
  <c r="ET81" i="28" s="1"/>
  <c r="DJ81" i="28"/>
  <c r="FF81" i="28" s="1"/>
  <c r="CG107" i="28"/>
  <c r="EO107" i="28"/>
  <c r="DM105" i="28"/>
  <c r="FI105" i="28" s="1"/>
  <c r="DY105" i="28"/>
  <c r="FU105" i="28" s="1"/>
  <c r="CO105" i="28"/>
  <c r="CZ103" i="28"/>
  <c r="EV103" i="28" s="1"/>
  <c r="CN103" i="28"/>
  <c r="DX103" i="28"/>
  <c r="FT103" i="28" s="1"/>
  <c r="EK91" i="28"/>
  <c r="DF90" i="28"/>
  <c r="FB90" i="28" s="1"/>
  <c r="CT90" i="28"/>
  <c r="BY81" i="28"/>
  <c r="CK81" i="28" s="1"/>
  <c r="ES120" i="28"/>
  <c r="BT114" i="28"/>
  <c r="CF114" i="28" s="1"/>
  <c r="DI113" i="28"/>
  <c r="FE113" i="28" s="1"/>
  <c r="EG113" i="28"/>
  <c r="GC113" i="28" s="1"/>
  <c r="DU113" i="28"/>
  <c r="EN104" i="28"/>
  <c r="BQ92" i="28"/>
  <c r="CC92" i="28" s="1"/>
  <c r="BO91" i="28"/>
  <c r="CA91" i="28" s="1"/>
  <c r="EI91" i="28"/>
  <c r="DR90" i="28"/>
  <c r="FN90" i="28" s="1"/>
  <c r="EF113" i="28"/>
  <c r="GB113" i="28" s="1"/>
  <c r="DT113" i="28"/>
  <c r="FP113" i="28" s="1"/>
  <c r="DK109" i="28"/>
  <c r="FG109" i="28" s="1"/>
  <c r="DG106" i="28"/>
  <c r="FC106" i="28" s="1"/>
  <c r="EE106" i="28"/>
  <c r="GA106" i="28" s="1"/>
  <c r="CU106" i="28"/>
  <c r="DZ105" i="28"/>
  <c r="FV105" i="28" s="1"/>
  <c r="BS104" i="28"/>
  <c r="CE104" i="28" s="1"/>
  <c r="CS103" i="28"/>
  <c r="DE103" i="28"/>
  <c r="FA103" i="28" s="1"/>
  <c r="DQ103" i="28"/>
  <c r="FM103" i="28" s="1"/>
  <c r="DT98" i="28"/>
  <c r="FP98" i="28" s="1"/>
  <c r="DF69" i="28"/>
  <c r="FB69" i="28" s="1"/>
  <c r="ED69" i="28"/>
  <c r="FZ69" i="28" s="1"/>
  <c r="DR69" i="28"/>
  <c r="FN69" i="28" s="1"/>
  <c r="CT69" i="28"/>
  <c r="BO92" i="28"/>
  <c r="CA92" i="28" s="1"/>
  <c r="EQ83" i="28"/>
  <c r="BW83" i="28"/>
  <c r="CI83" i="28" s="1"/>
  <c r="BV120" i="28"/>
  <c r="BS118" i="28"/>
  <c r="CE118" i="28" s="1"/>
  <c r="EM118" i="28"/>
  <c r="DI109" i="28"/>
  <c r="FE109" i="28" s="1"/>
  <c r="EF107" i="28"/>
  <c r="GB107" i="28" s="1"/>
  <c r="DT107" i="28"/>
  <c r="FP107" i="28" s="1"/>
  <c r="DH107" i="28"/>
  <c r="FD107" i="28" s="1"/>
  <c r="CQ96" i="28"/>
  <c r="CE95" i="28"/>
  <c r="EM95" i="28"/>
  <c r="BV83" i="28"/>
  <c r="CH83" i="28" s="1"/>
  <c r="BU79" i="28"/>
  <c r="CG79" i="28" s="1"/>
  <c r="EO79" i="28"/>
  <c r="BU131" i="28"/>
  <c r="BQ122" i="28"/>
  <c r="CC122" i="28" s="1"/>
  <c r="EL118" i="28"/>
  <c r="CR116" i="28"/>
  <c r="DP116" i="28"/>
  <c r="FL116" i="28" s="1"/>
  <c r="DD116" i="28"/>
  <c r="EZ116" i="28" s="1"/>
  <c r="CV114" i="28"/>
  <c r="DH113" i="28"/>
  <c r="FD113" i="28" s="1"/>
  <c r="DA105" i="28"/>
  <c r="EW105" i="28" s="1"/>
  <c r="EJ104" i="28"/>
  <c r="CK102" i="28"/>
  <c r="EN102" i="28"/>
  <c r="CF102" i="28"/>
  <c r="DT94" i="28"/>
  <c r="FP94" i="28" s="1"/>
  <c r="DH94" i="28"/>
  <c r="FD94" i="28" s="1"/>
  <c r="EF94" i="28"/>
  <c r="GB94" i="28" s="1"/>
  <c r="CV94" i="28"/>
  <c r="CO91" i="28"/>
  <c r="DP84" i="28"/>
  <c r="FL84" i="28" s="1"/>
  <c r="EB84" i="28"/>
  <c r="FX84" i="28" s="1"/>
  <c r="DD84" i="28"/>
  <c r="EZ84" i="28" s="1"/>
  <c r="CR84" i="28"/>
  <c r="BT79" i="28"/>
  <c r="CF79" i="28" s="1"/>
  <c r="EN79" i="28"/>
  <c r="EK118" i="28"/>
  <c r="CT114" i="28"/>
  <c r="CJ101" i="28"/>
  <c r="CR100" i="28"/>
  <c r="DP100" i="28"/>
  <c r="FL100" i="28" s="1"/>
  <c r="EB100" i="28"/>
  <c r="FX100" i="28" s="1"/>
  <c r="DD100" i="28"/>
  <c r="EZ100" i="28" s="1"/>
  <c r="DS92" i="28"/>
  <c r="FO92" i="28" s="1"/>
  <c r="EP91" i="28"/>
  <c r="CH91" i="28"/>
  <c r="BP87" i="28"/>
  <c r="CB87" i="28" s="1"/>
  <c r="DB84" i="28"/>
  <c r="EX84" i="28" s="1"/>
  <c r="DN84" i="28"/>
  <c r="FJ84" i="28" s="1"/>
  <c r="CP84" i="28"/>
  <c r="DW82" i="28"/>
  <c r="FS82" i="28" s="1"/>
  <c r="CM82" i="28"/>
  <c r="CY82" i="28"/>
  <c r="EU82" i="28" s="1"/>
  <c r="DK82" i="28"/>
  <c r="FG82" i="28" s="1"/>
  <c r="DO79" i="28"/>
  <c r="FK79" i="28" s="1"/>
  <c r="CQ79" i="28"/>
  <c r="EA79" i="28"/>
  <c r="FW79" i="28" s="1"/>
  <c r="DC79" i="28"/>
  <c r="BY119" i="28"/>
  <c r="CK119" i="28" s="1"/>
  <c r="BP118" i="28"/>
  <c r="CB118" i="28" s="1"/>
  <c r="ES112" i="28"/>
  <c r="BP111" i="28"/>
  <c r="CB111" i="28" s="1"/>
  <c r="CW105" i="28"/>
  <c r="DS101" i="28"/>
  <c r="FO101" i="28" s="1"/>
  <c r="CU101" i="28"/>
  <c r="EE101" i="28"/>
  <c r="GA101" i="28" s="1"/>
  <c r="DL84" i="28"/>
  <c r="FH84" i="28" s="1"/>
  <c r="CN84" i="28"/>
  <c r="DX84" i="28"/>
  <c r="FT84" i="28" s="1"/>
  <c r="CZ84" i="28"/>
  <c r="EV84" i="28" s="1"/>
  <c r="BY78" i="28"/>
  <c r="CK78" i="28" s="1"/>
  <c r="DA106" i="28"/>
  <c r="EW106" i="28" s="1"/>
  <c r="CO106" i="28"/>
  <c r="CX103" i="28"/>
  <c r="ET103" i="28" s="1"/>
  <c r="CL103" i="28"/>
  <c r="DV103" i="28"/>
  <c r="FR103" i="28" s="1"/>
  <c r="CT101" i="28"/>
  <c r="DR101" i="28"/>
  <c r="FN101" i="28" s="1"/>
  <c r="DM96" i="28"/>
  <c r="FI96" i="28" s="1"/>
  <c r="DA96" i="28"/>
  <c r="EW96" i="28" s="1"/>
  <c r="EF91" i="28"/>
  <c r="GB91" i="28" s="1"/>
  <c r="DT91" i="28"/>
  <c r="FP91" i="28" s="1"/>
  <c r="CV91" i="28"/>
  <c r="DH91" i="28"/>
  <c r="FD91" i="28" s="1"/>
  <c r="CX89" i="28"/>
  <c r="ET89" i="28" s="1"/>
  <c r="DJ89" i="28"/>
  <c r="FF89" i="28" s="1"/>
  <c r="DV89" i="28"/>
  <c r="FR89" i="28" s="1"/>
  <c r="CL89" i="28"/>
  <c r="CY88" i="28"/>
  <c r="EU88" i="28" s="1"/>
  <c r="CM88" i="28"/>
  <c r="DK88" i="28"/>
  <c r="FG88" i="28" s="1"/>
  <c r="ES87" i="28"/>
  <c r="DQ95" i="28"/>
  <c r="FM95" i="28" s="1"/>
  <c r="EC95" i="28"/>
  <c r="FY95" i="28" s="1"/>
  <c r="CS95" i="28"/>
  <c r="BZ95" i="28"/>
  <c r="EH95" i="28"/>
  <c r="CQ94" i="28"/>
  <c r="DO94" i="28"/>
  <c r="FK94" i="28" s="1"/>
  <c r="DC94" i="28"/>
  <c r="EY94" i="28" s="1"/>
  <c r="EA94" i="28"/>
  <c r="FW94" i="28" s="1"/>
  <c r="EE91" i="28"/>
  <c r="GA91" i="28" s="1"/>
  <c r="DS91" i="28"/>
  <c r="FO91" i="28" s="1"/>
  <c r="CU91" i="28"/>
  <c r="DG91" i="28"/>
  <c r="FC91" i="28" s="1"/>
  <c r="BP120" i="28"/>
  <c r="CV113" i="28"/>
  <c r="EN110" i="28"/>
  <c r="BZ106" i="28"/>
  <c r="BS98" i="28"/>
  <c r="CE98" i="28" s="1"/>
  <c r="CY96" i="28"/>
  <c r="EU96" i="28" s="1"/>
  <c r="CM96" i="28"/>
  <c r="DW96" i="28"/>
  <c r="FS96" i="28" s="1"/>
  <c r="DK96" i="28"/>
  <c r="FG96" i="28" s="1"/>
  <c r="EN95" i="28"/>
  <c r="CF95" i="28"/>
  <c r="DB90" i="28"/>
  <c r="EX90" i="28" s="1"/>
  <c r="CP90" i="28"/>
  <c r="DN90" i="28"/>
  <c r="FJ90" i="28" s="1"/>
  <c r="DZ90" i="28"/>
  <c r="FV90" i="28" s="1"/>
  <c r="BX89" i="28"/>
  <c r="CJ89" i="28" s="1"/>
  <c r="BV108" i="28"/>
  <c r="DQ106" i="28"/>
  <c r="FM106" i="28" s="1"/>
  <c r="BR101" i="28"/>
  <c r="CD101" i="28" s="1"/>
  <c r="EQ99" i="28"/>
  <c r="BY98" i="28"/>
  <c r="CK98" i="28" s="1"/>
  <c r="DB97" i="28"/>
  <c r="EX97" i="28" s="1"/>
  <c r="DN97" i="28"/>
  <c r="FJ97" i="28" s="1"/>
  <c r="CW93" i="28"/>
  <c r="DU93" i="28"/>
  <c r="FQ93" i="28" s="1"/>
  <c r="BS88" i="28"/>
  <c r="CE88" i="28" s="1"/>
  <c r="BR85" i="28"/>
  <c r="CD85" i="28" s="1"/>
  <c r="CM84" i="28"/>
  <c r="CY84" i="28"/>
  <c r="EU84" i="28" s="1"/>
  <c r="DK84" i="28"/>
  <c r="FG84" i="28" s="1"/>
  <c r="DU83" i="28"/>
  <c r="FQ83" i="28" s="1"/>
  <c r="DI83" i="28"/>
  <c r="FE83" i="28" s="1"/>
  <c r="EG83" i="28"/>
  <c r="GC83" i="28" s="1"/>
  <c r="DS81" i="28"/>
  <c r="FO81" i="28" s="1"/>
  <c r="DG81" i="28"/>
  <c r="FC81" i="28" s="1"/>
  <c r="BW76" i="28"/>
  <c r="CI76" i="28" s="1"/>
  <c r="BU108" i="28"/>
  <c r="CG108" i="28" s="1"/>
  <c r="EO108" i="28"/>
  <c r="BQ101" i="28"/>
  <c r="CC101" i="28" s="1"/>
  <c r="BR100" i="28"/>
  <c r="CD100" i="28" s="1"/>
  <c r="BV99" i="28"/>
  <c r="CH99" i="28" s="1"/>
  <c r="EB91" i="28"/>
  <c r="FX91" i="28" s="1"/>
  <c r="DD91" i="28"/>
  <c r="EZ91" i="28" s="1"/>
  <c r="CR91" i="28"/>
  <c r="DP91" i="28"/>
  <c r="FL91" i="28" s="1"/>
  <c r="CH86" i="28"/>
  <c r="CE76" i="28"/>
  <c r="EM76" i="28"/>
  <c r="BT108" i="28"/>
  <c r="CF108" i="28" s="1"/>
  <c r="BP101" i="28"/>
  <c r="CB101" i="28" s="1"/>
  <c r="EJ101" i="28"/>
  <c r="EO99" i="28"/>
  <c r="BU99" i="28"/>
  <c r="CG99" i="28" s="1"/>
  <c r="BW98" i="28"/>
  <c r="CI98" i="28" s="1"/>
  <c r="CZ97" i="28"/>
  <c r="EV97" i="28" s="1"/>
  <c r="DL97" i="28"/>
  <c r="FH97" i="28" s="1"/>
  <c r="EG93" i="28"/>
  <c r="GC93" i="28" s="1"/>
  <c r="DQ86" i="28"/>
  <c r="FM86" i="28" s="1"/>
  <c r="DE86" i="28"/>
  <c r="FA86" i="28" s="1"/>
  <c r="CS86" i="28"/>
  <c r="DK78" i="28"/>
  <c r="FG78" i="28" s="1"/>
  <c r="DW78" i="28"/>
  <c r="FS78" i="28" s="1"/>
  <c r="CY78" i="28"/>
  <c r="EU78" i="28" s="1"/>
  <c r="CE77" i="28"/>
  <c r="BY76" i="28"/>
  <c r="CK76" i="28" s="1"/>
  <c r="BO101" i="28"/>
  <c r="CA101" i="28" s="1"/>
  <c r="BP100" i="28"/>
  <c r="CB100" i="28" s="1"/>
  <c r="BT99" i="28"/>
  <c r="CF99" i="28" s="1"/>
  <c r="DP98" i="28"/>
  <c r="FL98" i="28" s="1"/>
  <c r="CO77" i="28"/>
  <c r="DM77" i="28"/>
  <c r="FI77" i="28" s="1"/>
  <c r="DA77" i="28"/>
  <c r="EW77" i="28" s="1"/>
  <c r="DY77" i="28"/>
  <c r="FU77" i="28" s="1"/>
  <c r="DL77" i="28"/>
  <c r="FH77" i="28" s="1"/>
  <c r="CN77" i="28"/>
  <c r="CZ77" i="28"/>
  <c r="EV77" i="28" s="1"/>
  <c r="DX77" i="28"/>
  <c r="FT77" i="28" s="1"/>
  <c r="ED84" i="28"/>
  <c r="FZ84" i="28" s="1"/>
  <c r="DR84" i="28"/>
  <c r="FN84" i="28" s="1"/>
  <c r="CT84" i="28"/>
  <c r="DF84" i="28"/>
  <c r="FB84" i="28" s="1"/>
  <c r="DH78" i="28"/>
  <c r="FD78" i="28" s="1"/>
  <c r="EF78" i="28"/>
  <c r="GB78" i="28" s="1"/>
  <c r="CV78" i="28"/>
  <c r="BS72" i="28"/>
  <c r="CE72" i="28" s="1"/>
  <c r="DP61" i="28"/>
  <c r="FL61" i="28" s="1"/>
  <c r="CR61" i="28"/>
  <c r="DD61" i="28"/>
  <c r="EZ61" i="28" s="1"/>
  <c r="EB61" i="28"/>
  <c r="FX61" i="28" s="1"/>
  <c r="EH61" i="28"/>
  <c r="BZ61" i="28"/>
  <c r="CU78" i="28"/>
  <c r="EE78" i="28"/>
  <c r="GA78" i="28" s="1"/>
  <c r="DG78" i="28"/>
  <c r="FC78" i="28" s="1"/>
  <c r="DO61" i="28"/>
  <c r="FK61" i="28" s="1"/>
  <c r="DC61" i="28"/>
  <c r="EY61" i="28" s="1"/>
  <c r="CQ61" i="28"/>
  <c r="EA61" i="28"/>
  <c r="FW61" i="28" s="1"/>
  <c r="BV78" i="28"/>
  <c r="CH78" i="28" s="1"/>
  <c r="EK114" i="28"/>
  <c r="EC113" i="28"/>
  <c r="FY113" i="28" s="1"/>
  <c r="DE113" i="28"/>
  <c r="FA113" i="28" s="1"/>
  <c r="EQ104" i="28"/>
  <c r="CT104" i="28"/>
  <c r="EJ98" i="28"/>
  <c r="DD97" i="28"/>
  <c r="EZ97" i="28" s="1"/>
  <c r="EB97" i="28"/>
  <c r="FX97" i="28" s="1"/>
  <c r="DP97" i="28"/>
  <c r="FL97" i="28" s="1"/>
  <c r="CH88" i="28"/>
  <c r="EP88" i="28"/>
  <c r="DV87" i="28"/>
  <c r="FR87" i="28" s="1"/>
  <c r="CX87" i="28"/>
  <c r="ET87" i="28" s="1"/>
  <c r="DJ87" i="28"/>
  <c r="FF87" i="28" s="1"/>
  <c r="DS78" i="28"/>
  <c r="FO78" i="28" s="1"/>
  <c r="BR76" i="28"/>
  <c r="CD76" i="28" s="1"/>
  <c r="EL76" i="28"/>
  <c r="BQ84" i="28"/>
  <c r="CC84" i="28" s="1"/>
  <c r="EK84" i="28"/>
  <c r="EO110" i="28"/>
  <c r="BR109" i="28"/>
  <c r="BV103" i="28"/>
  <c r="CH103" i="28" s="1"/>
  <c r="EH98" i="28"/>
  <c r="BW89" i="28"/>
  <c r="EI86" i="28"/>
  <c r="CA86" i="28"/>
  <c r="DV84" i="28"/>
  <c r="FR84" i="28" s="1"/>
  <c r="EJ84" i="28"/>
  <c r="BN82" i="28"/>
  <c r="BZ82" i="28" s="1"/>
  <c r="EH82" i="28"/>
  <c r="CL74" i="28"/>
  <c r="CX74" i="28"/>
  <c r="ET74" i="28" s="1"/>
  <c r="DJ74" i="28"/>
  <c r="FF74" i="28" s="1"/>
  <c r="DV74" i="28"/>
  <c r="FR74" i="28" s="1"/>
  <c r="DI72" i="28"/>
  <c r="FE72" i="28" s="1"/>
  <c r="DU72" i="28"/>
  <c r="FQ72" i="28" s="1"/>
  <c r="EG72" i="28"/>
  <c r="GC72" i="28" s="1"/>
  <c r="CW72" i="28"/>
  <c r="DY100" i="28"/>
  <c r="FU100" i="28" s="1"/>
  <c r="DM100" i="28"/>
  <c r="FI100" i="28" s="1"/>
  <c r="DA100" i="28"/>
  <c r="EW100" i="28" s="1"/>
  <c r="CR98" i="28"/>
  <c r="BR93" i="28"/>
  <c r="BV89" i="28"/>
  <c r="CH89" i="28" s="1"/>
  <c r="EI84" i="28"/>
  <c r="DN83" i="28"/>
  <c r="FJ83" i="28" s="1"/>
  <c r="CP83" i="28"/>
  <c r="DB83" i="28"/>
  <c r="EX83" i="28" s="1"/>
  <c r="CU81" i="28"/>
  <c r="BW112" i="28"/>
  <c r="EM110" i="28"/>
  <c r="BP109" i="28"/>
  <c r="BS106" i="28"/>
  <c r="ER98" i="28"/>
  <c r="EJ97" i="28"/>
  <c r="CT95" i="28"/>
  <c r="BY94" i="28"/>
  <c r="DI93" i="28"/>
  <c r="FE93" i="28" s="1"/>
  <c r="DZ88" i="28"/>
  <c r="FV88" i="28" s="1"/>
  <c r="CP88" i="28"/>
  <c r="BY86" i="28"/>
  <c r="CK86" i="28" s="1"/>
  <c r="ES80" i="28"/>
  <c r="CK80" i="28"/>
  <c r="CL76" i="28"/>
  <c r="CX76" i="28"/>
  <c r="ET76" i="28" s="1"/>
  <c r="DV76" i="28"/>
  <c r="FR76" i="28" s="1"/>
  <c r="DJ76" i="28"/>
  <c r="FF76" i="28" s="1"/>
  <c r="BV112" i="28"/>
  <c r="EL110" i="28"/>
  <c r="DJ107" i="28"/>
  <c r="FF107" i="28" s="1"/>
  <c r="BR106" i="28"/>
  <c r="CD106" i="28" s="1"/>
  <c r="EL106" i="28"/>
  <c r="CB105" i="28"/>
  <c r="EJ105" i="28"/>
  <c r="CR89" i="28"/>
  <c r="EB89" i="28"/>
  <c r="FX89" i="28" s="1"/>
  <c r="DP89" i="28"/>
  <c r="FL89" i="28" s="1"/>
  <c r="BX86" i="28"/>
  <c r="CJ86" i="28" s="1"/>
  <c r="DJ84" i="28"/>
  <c r="FF84" i="28" s="1"/>
  <c r="CK84" i="28"/>
  <c r="ES84" i="28"/>
  <c r="EE80" i="28"/>
  <c r="GA80" i="28" s="1"/>
  <c r="CU80" i="28"/>
  <c r="DG80" i="28"/>
  <c r="FC80" i="28" s="1"/>
  <c r="DS80" i="28"/>
  <c r="FO80" i="28" s="1"/>
  <c r="DC74" i="28"/>
  <c r="EY74" i="28" s="1"/>
  <c r="DO74" i="28"/>
  <c r="FK74" i="28" s="1"/>
  <c r="EA74" i="28"/>
  <c r="FW74" i="28" s="1"/>
  <c r="CQ74" i="28"/>
  <c r="BR73" i="28"/>
  <c r="CD73" i="28" s="1"/>
  <c r="EL73" i="28"/>
  <c r="EC67" i="28"/>
  <c r="FY67" i="28" s="1"/>
  <c r="DE67" i="28"/>
  <c r="FA67" i="28" s="1"/>
  <c r="DQ67" i="28"/>
  <c r="FM67" i="28" s="1"/>
  <c r="CS67" i="28"/>
  <c r="EI113" i="28"/>
  <c r="FG113" i="28" s="1"/>
  <c r="BN97" i="28"/>
  <c r="BZ97" i="28" s="1"/>
  <c r="BW94" i="28"/>
  <c r="DX92" i="28"/>
  <c r="FT92" i="28" s="1"/>
  <c r="CZ92" i="28"/>
  <c r="EV92" i="28" s="1"/>
  <c r="DL92" i="28"/>
  <c r="FH92" i="28" s="1"/>
  <c r="CN92" i="28"/>
  <c r="DE91" i="28"/>
  <c r="FA91" i="28" s="1"/>
  <c r="CS91" i="28"/>
  <c r="EC91" i="28"/>
  <c r="FY91" i="28" s="1"/>
  <c r="DQ91" i="28"/>
  <c r="FM91" i="28" s="1"/>
  <c r="BS89" i="28"/>
  <c r="CE89" i="28" s="1"/>
  <c r="CL87" i="28"/>
  <c r="CM83" i="28"/>
  <c r="DW83" i="28"/>
  <c r="FS83" i="28" s="1"/>
  <c r="CY83" i="28"/>
  <c r="EU83" i="28" s="1"/>
  <c r="ED82" i="28"/>
  <c r="FZ82" i="28" s="1"/>
  <c r="CT82" i="28"/>
  <c r="DF82" i="28"/>
  <c r="FB82" i="28" s="1"/>
  <c r="DR82" i="28"/>
  <c r="FN82" i="28" s="1"/>
  <c r="EO80" i="28"/>
  <c r="CG80" i="28"/>
  <c r="CM62" i="28"/>
  <c r="DK62" i="28"/>
  <c r="FG62" i="28" s="1"/>
  <c r="DW62" i="28"/>
  <c r="FS62" i="28" s="1"/>
  <c r="CY62" i="28"/>
  <c r="EU62" i="28" s="1"/>
  <c r="EH113" i="28"/>
  <c r="BT112" i="28"/>
  <c r="EJ110" i="28"/>
  <c r="CW100" i="28"/>
  <c r="EG100" i="28"/>
  <c r="GC100" i="28" s="1"/>
  <c r="DA99" i="28"/>
  <c r="EW99" i="28" s="1"/>
  <c r="DM99" i="28"/>
  <c r="FI99" i="28" s="1"/>
  <c r="CO99" i="28"/>
  <c r="DY99" i="28"/>
  <c r="FU99" i="28" s="1"/>
  <c r="EN98" i="28"/>
  <c r="CR97" i="28"/>
  <c r="EP95" i="28"/>
  <c r="BN93" i="28"/>
  <c r="EQ92" i="28"/>
  <c r="CL92" i="28"/>
  <c r="DJ92" i="28"/>
  <c r="FF92" i="28" s="1"/>
  <c r="EM85" i="28"/>
  <c r="CE85" i="28"/>
  <c r="DA80" i="28"/>
  <c r="EW80" i="28" s="1"/>
  <c r="CO80" i="28"/>
  <c r="DM80" i="28"/>
  <c r="FI80" i="28" s="1"/>
  <c r="CB79" i="28"/>
  <c r="EJ79" i="28"/>
  <c r="DA75" i="28"/>
  <c r="EW75" i="28" s="1"/>
  <c r="CO75" i="28"/>
  <c r="DM75" i="28"/>
  <c r="FI75" i="28" s="1"/>
  <c r="DY75" i="28"/>
  <c r="FU75" i="28" s="1"/>
  <c r="BO110" i="28"/>
  <c r="DX99" i="28"/>
  <c r="FT99" i="28" s="1"/>
  <c r="DL99" i="28"/>
  <c r="FH99" i="28" s="1"/>
  <c r="CZ99" i="28"/>
  <c r="EV99" i="28" s="1"/>
  <c r="EO94" i="28"/>
  <c r="BU94" i="28"/>
  <c r="CG94" i="28" s="1"/>
  <c r="BQ89" i="28"/>
  <c r="CC89" i="28" s="1"/>
  <c r="DM85" i="28"/>
  <c r="FI85" i="28" s="1"/>
  <c r="CO85" i="28"/>
  <c r="DA85" i="28"/>
  <c r="EW85" i="28" s="1"/>
  <c r="DZ83" i="28"/>
  <c r="FV83" i="28" s="1"/>
  <c r="BT70" i="28"/>
  <c r="CF70" i="28" s="1"/>
  <c r="BN110" i="28"/>
  <c r="BX105" i="28"/>
  <c r="CJ105" i="28" s="1"/>
  <c r="CP97" i="28"/>
  <c r="EQ95" i="28"/>
  <c r="CI95" i="28"/>
  <c r="BT94" i="28"/>
  <c r="CF94" i="28" s="1"/>
  <c r="BX92" i="28"/>
  <c r="CJ92" i="28" s="1"/>
  <c r="DU88" i="28"/>
  <c r="FQ88" i="28" s="1"/>
  <c r="CW88" i="28"/>
  <c r="EG88" i="28"/>
  <c r="GC88" i="28" s="1"/>
  <c r="EJ85" i="28"/>
  <c r="CB85" i="28"/>
  <c r="CX84" i="28"/>
  <c r="ET84" i="28" s="1"/>
  <c r="ER83" i="28"/>
  <c r="CJ83" i="28"/>
  <c r="BV77" i="28"/>
  <c r="CH77" i="28" s="1"/>
  <c r="DF104" i="28"/>
  <c r="FB104" i="28" s="1"/>
  <c r="DR104" i="28"/>
  <c r="FN104" i="28" s="1"/>
  <c r="DJ99" i="28"/>
  <c r="FF99" i="28" s="1"/>
  <c r="CX99" i="28"/>
  <c r="ET99" i="28" s="1"/>
  <c r="DV99" i="28"/>
  <c r="FR99" i="28" s="1"/>
  <c r="CU93" i="28"/>
  <c r="DS93" i="28"/>
  <c r="FO93" i="28" s="1"/>
  <c r="DP90" i="28"/>
  <c r="FL90" i="28" s="1"/>
  <c r="DD90" i="28"/>
  <c r="EZ90" i="28" s="1"/>
  <c r="CR90" i="28"/>
  <c r="CV88" i="28"/>
  <c r="EF88" i="28"/>
  <c r="GB88" i="28" s="1"/>
  <c r="BS86" i="28"/>
  <c r="CE86" i="28" s="1"/>
  <c r="CA85" i="28"/>
  <c r="EI85" i="28"/>
  <c r="EL94" i="28"/>
  <c r="BR94" i="28"/>
  <c r="CD94" i="28" s="1"/>
  <c r="DT93" i="28"/>
  <c r="FP93" i="28" s="1"/>
  <c r="CV93" i="28"/>
  <c r="DH93" i="28"/>
  <c r="FD93" i="28" s="1"/>
  <c r="EP92" i="28"/>
  <c r="EC88" i="28"/>
  <c r="FY88" i="28" s="1"/>
  <c r="CS88" i="28"/>
  <c r="DJ85" i="28"/>
  <c r="FF85" i="28" s="1"/>
  <c r="CL85" i="28"/>
  <c r="CX85" i="28"/>
  <c r="ET85" i="28" s="1"/>
  <c r="BY75" i="28"/>
  <c r="CK75" i="28" s="1"/>
  <c r="CK85" i="28"/>
  <c r="ES85" i="28"/>
  <c r="CG83" i="28"/>
  <c r="EO83" i="28"/>
  <c r="BW79" i="28"/>
  <c r="CI79" i="28" s="1"/>
  <c r="EQ79" i="28"/>
  <c r="BT105" i="28"/>
  <c r="CF105" i="28" s="1"/>
  <c r="BP94" i="28"/>
  <c r="CB94" i="28" s="1"/>
  <c r="BT92" i="28"/>
  <c r="CF92" i="28" s="1"/>
  <c r="DD89" i="28"/>
  <c r="EZ89" i="28" s="1"/>
  <c r="DH85" i="28"/>
  <c r="FD85" i="28" s="1"/>
  <c r="DT85" i="28"/>
  <c r="FP85" i="28" s="1"/>
  <c r="EF85" i="28"/>
  <c r="GB85" i="28" s="1"/>
  <c r="DK83" i="28"/>
  <c r="FG83" i="28" s="1"/>
  <c r="DA81" i="28"/>
  <c r="EW81" i="28" s="1"/>
  <c r="DM81" i="28"/>
  <c r="FI81" i="28" s="1"/>
  <c r="DY81" i="28"/>
  <c r="FU81" i="28" s="1"/>
  <c r="EM94" i="28"/>
  <c r="BV85" i="28"/>
  <c r="CH85" i="28" s="1"/>
  <c r="CX80" i="28"/>
  <c r="ET80" i="28" s="1"/>
  <c r="DJ80" i="28"/>
  <c r="FF80" i="28" s="1"/>
  <c r="EO76" i="28"/>
  <c r="CS76" i="28"/>
  <c r="EC76" i="28"/>
  <c r="FY76" i="28" s="1"/>
  <c r="DE76" i="28"/>
  <c r="FA76" i="28" s="1"/>
  <c r="DS75" i="28"/>
  <c r="FO75" i="28" s="1"/>
  <c r="DG75" i="28"/>
  <c r="FC75" i="28" s="1"/>
  <c r="CQ90" i="28"/>
  <c r="DC90" i="28"/>
  <c r="EY90" i="28" s="1"/>
  <c r="DO90" i="28"/>
  <c r="FK90" i="28" s="1"/>
  <c r="DV80" i="28"/>
  <c r="FR80" i="28" s="1"/>
  <c r="BX80" i="28"/>
  <c r="CJ80" i="28" s="1"/>
  <c r="DB78" i="28"/>
  <c r="EX78" i="28" s="1"/>
  <c r="CP78" i="28"/>
  <c r="EI77" i="28"/>
  <c r="BO77" i="28"/>
  <c r="CA77" i="28" s="1"/>
  <c r="DN75" i="28"/>
  <c r="FJ75" i="28" s="1"/>
  <c r="CP75" i="28"/>
  <c r="DZ75" i="28"/>
  <c r="FV75" i="28" s="1"/>
  <c r="DB75" i="28"/>
  <c r="EX75" i="28" s="1"/>
  <c r="BW68" i="28"/>
  <c r="CI68" i="28" s="1"/>
  <c r="CY75" i="28"/>
  <c r="EU75" i="28" s="1"/>
  <c r="CM75" i="28"/>
  <c r="DK75" i="28"/>
  <c r="FG75" i="28" s="1"/>
  <c r="EH72" i="28"/>
  <c r="BN72" i="28"/>
  <c r="BZ72" i="28" s="1"/>
  <c r="DL71" i="28"/>
  <c r="FH71" i="28" s="1"/>
  <c r="CN71" i="28"/>
  <c r="DX71" i="28"/>
  <c r="FT71" i="28" s="1"/>
  <c r="CZ71" i="28"/>
  <c r="EV71" i="28" s="1"/>
  <c r="EH70" i="28"/>
  <c r="DO66" i="28"/>
  <c r="FK66" i="28" s="1"/>
  <c r="CC66" i="28"/>
  <c r="EK66" i="28"/>
  <c r="ES70" i="28"/>
  <c r="CK70" i="28"/>
  <c r="CP66" i="28"/>
  <c r="DN66" i="28"/>
  <c r="FJ66" i="28" s="1"/>
  <c r="DZ66" i="28"/>
  <c r="FV66" i="28" s="1"/>
  <c r="DB66" i="28"/>
  <c r="EX66" i="28" s="1"/>
  <c r="EL84" i="28"/>
  <c r="DX81" i="28"/>
  <c r="FT81" i="28" s="1"/>
  <c r="CZ81" i="28"/>
  <c r="EV81" i="28" s="1"/>
  <c r="CN81" i="28"/>
  <c r="DS77" i="28"/>
  <c r="FO77" i="28" s="1"/>
  <c r="CU77" i="28"/>
  <c r="DQ76" i="28"/>
  <c r="FM76" i="28" s="1"/>
  <c r="DA76" i="28"/>
  <c r="EW76" i="28" s="1"/>
  <c r="DY76" i="28"/>
  <c r="FU76" i="28" s="1"/>
  <c r="CO76" i="28"/>
  <c r="BX75" i="28"/>
  <c r="CJ75" i="28" s="1"/>
  <c r="ER75" i="28"/>
  <c r="EP73" i="28"/>
  <c r="CH73" i="28"/>
  <c r="BT68" i="28"/>
  <c r="CF68" i="28" s="1"/>
  <c r="EK67" i="28"/>
  <c r="EF66" i="28"/>
  <c r="GB66" i="28" s="1"/>
  <c r="DH66" i="28"/>
  <c r="FD66" i="28" s="1"/>
  <c r="DT66" i="28"/>
  <c r="FP66" i="28" s="1"/>
  <c r="CV66" i="28"/>
  <c r="DM62" i="28"/>
  <c r="FI62" i="28" s="1"/>
  <c r="DA62" i="28"/>
  <c r="EW62" i="28" s="1"/>
  <c r="CO62" i="28"/>
  <c r="DY62" i="28"/>
  <c r="FU62" i="28" s="1"/>
  <c r="BT96" i="28"/>
  <c r="CF96" i="28" s="1"/>
  <c r="BR92" i="28"/>
  <c r="CD92" i="28" s="1"/>
  <c r="DL81" i="28"/>
  <c r="FH81" i="28" s="1"/>
  <c r="BT75" i="28"/>
  <c r="CF75" i="28" s="1"/>
  <c r="EN75" i="28"/>
  <c r="EC74" i="28"/>
  <c r="FY74" i="28" s="1"/>
  <c r="DE74" i="28"/>
  <c r="FA74" i="28" s="1"/>
  <c r="DQ74" i="28"/>
  <c r="FM74" i="28" s="1"/>
  <c r="DT69" i="28"/>
  <c r="FP69" i="28" s="1"/>
  <c r="CV69" i="28"/>
  <c r="DH69" i="28"/>
  <c r="FD69" i="28" s="1"/>
  <c r="EF69" i="28"/>
  <c r="GB69" i="28" s="1"/>
  <c r="BP68" i="28"/>
  <c r="CB68" i="28" s="1"/>
  <c r="DC71" i="28"/>
  <c r="EY71" i="28" s="1"/>
  <c r="EA71" i="28"/>
  <c r="FW71" i="28" s="1"/>
  <c r="CQ71" i="28"/>
  <c r="DO71" i="28"/>
  <c r="FK71" i="28" s="1"/>
  <c r="CL69" i="28"/>
  <c r="DJ69" i="28"/>
  <c r="FF69" i="28" s="1"/>
  <c r="DV69" i="28"/>
  <c r="FR69" i="28" s="1"/>
  <c r="CB66" i="28"/>
  <c r="EJ66" i="28"/>
  <c r="BR96" i="28"/>
  <c r="EJ92" i="28"/>
  <c r="CJ84" i="28"/>
  <c r="ER84" i="28"/>
  <c r="DK74" i="28"/>
  <c r="FG74" i="28" s="1"/>
  <c r="CY74" i="28"/>
  <c r="EU74" i="28" s="1"/>
  <c r="DW74" i="28"/>
  <c r="FS74" i="28" s="1"/>
  <c r="EF73" i="28"/>
  <c r="GB73" i="28" s="1"/>
  <c r="DH73" i="28"/>
  <c r="FD73" i="28" s="1"/>
  <c r="DT73" i="28"/>
  <c r="FP73" i="28" s="1"/>
  <c r="CV73" i="28"/>
  <c r="CM71" i="28"/>
  <c r="DK71" i="28"/>
  <c r="FG71" i="28" s="1"/>
  <c r="CY71" i="28"/>
  <c r="EU71" i="28" s="1"/>
  <c r="DW71" i="28"/>
  <c r="FS71" i="28" s="1"/>
  <c r="DU69" i="28"/>
  <c r="FQ69" i="28" s="1"/>
  <c r="CW69" i="28"/>
  <c r="DI69" i="28"/>
  <c r="FE69" i="28" s="1"/>
  <c r="EG69" i="28"/>
  <c r="GC69" i="28" s="1"/>
  <c r="CF65" i="28"/>
  <c r="EN65" i="28"/>
  <c r="BW90" i="28"/>
  <c r="CI90" i="28" s="1"/>
  <c r="DL89" i="28"/>
  <c r="FH89" i="28" s="1"/>
  <c r="CN89" i="28"/>
  <c r="DX89" i="28"/>
  <c r="FT89" i="28" s="1"/>
  <c r="CZ89" i="28"/>
  <c r="EV89" i="28" s="1"/>
  <c r="BQ88" i="28"/>
  <c r="CC88" i="28" s="1"/>
  <c r="EC81" i="28"/>
  <c r="FY81" i="28" s="1"/>
  <c r="DQ81" i="28"/>
  <c r="FM81" i="28" s="1"/>
  <c r="ES79" i="28"/>
  <c r="CU73" i="28"/>
  <c r="EE73" i="28"/>
  <c r="GA73" i="28" s="1"/>
  <c r="DG73" i="28"/>
  <c r="FC73" i="28" s="1"/>
  <c r="DS73" i="28"/>
  <c r="FO73" i="28" s="1"/>
  <c r="DJ71" i="28"/>
  <c r="FF71" i="28" s="1"/>
  <c r="CL71" i="28"/>
  <c r="CX71" i="28"/>
  <c r="ET71" i="28" s="1"/>
  <c r="EH92" i="28"/>
  <c r="EP90" i="28"/>
  <c r="EP84" i="28"/>
  <c r="EL83" i="28"/>
  <c r="EP79" i="28"/>
  <c r="FB79" i="28" s="1"/>
  <c r="EF79" i="28"/>
  <c r="GB79" i="28" s="1"/>
  <c r="DH79" i="28"/>
  <c r="FD79" i="28" s="1"/>
  <c r="DT79" i="28"/>
  <c r="FP79" i="28" s="1"/>
  <c r="DQ77" i="28"/>
  <c r="FM77" i="28" s="1"/>
  <c r="DE77" i="28"/>
  <c r="FA77" i="28" s="1"/>
  <c r="DW75" i="28"/>
  <c r="FS75" i="28" s="1"/>
  <c r="DH71" i="28"/>
  <c r="FD71" i="28" s="1"/>
  <c r="CV71" i="28"/>
  <c r="EN63" i="28"/>
  <c r="CF63" i="28"/>
  <c r="BO58" i="28"/>
  <c r="CA58" i="28" s="1"/>
  <c r="EI58" i="28"/>
  <c r="BU109" i="28"/>
  <c r="BX82" i="28"/>
  <c r="DE81" i="28"/>
  <c r="FA81" i="28" s="1"/>
  <c r="ED79" i="28"/>
  <c r="FZ79" i="28" s="1"/>
  <c r="DR79" i="28"/>
  <c r="FN79" i="28" s="1"/>
  <c r="BX74" i="28"/>
  <c r="CJ74" i="28" s="1"/>
  <c r="ER74" i="28"/>
  <c r="EG73" i="28"/>
  <c r="GC73" i="28" s="1"/>
  <c r="DI73" i="28"/>
  <c r="FE73" i="28" s="1"/>
  <c r="CW73" i="28"/>
  <c r="DU73" i="28"/>
  <c r="FQ73" i="28" s="1"/>
  <c r="CU72" i="28"/>
  <c r="EE72" i="28"/>
  <c r="GA72" i="28" s="1"/>
  <c r="DG72" i="28"/>
  <c r="FC72" i="28" s="1"/>
  <c r="DS72" i="28"/>
  <c r="FO72" i="28" s="1"/>
  <c r="EM63" i="28"/>
  <c r="CE63" i="28"/>
  <c r="EN90" i="28"/>
  <c r="DM83" i="28"/>
  <c r="FI83" i="28" s="1"/>
  <c r="CO83" i="28"/>
  <c r="BW82" i="28"/>
  <c r="CI82" i="28" s="1"/>
  <c r="EQ82" i="28"/>
  <c r="EM79" i="28"/>
  <c r="DM78" i="28"/>
  <c r="FI78" i="28" s="1"/>
  <c r="DA78" i="28"/>
  <c r="EW78" i="28" s="1"/>
  <c r="BN75" i="28"/>
  <c r="BZ75" i="28" s="1"/>
  <c r="EH75" i="28"/>
  <c r="BS109" i="28"/>
  <c r="BU102" i="28"/>
  <c r="BR99" i="28"/>
  <c r="CD99" i="28" s="1"/>
  <c r="BS87" i="28"/>
  <c r="DS86" i="28"/>
  <c r="FO86" i="28" s="1"/>
  <c r="BR86" i="28"/>
  <c r="CD86" i="28" s="1"/>
  <c r="DS85" i="28"/>
  <c r="FO85" i="28" s="1"/>
  <c r="CU85" i="28"/>
  <c r="EE85" i="28"/>
  <c r="GA85" i="28" s="1"/>
  <c r="EP82" i="28"/>
  <c r="EE77" i="28"/>
  <c r="GA77" i="28" s="1"/>
  <c r="CP77" i="28"/>
  <c r="DB77" i="28"/>
  <c r="EX77" i="28" s="1"/>
  <c r="DZ77" i="28"/>
  <c r="FV77" i="28" s="1"/>
  <c r="BV74" i="28"/>
  <c r="CH74" i="28" s="1"/>
  <c r="DP72" i="28"/>
  <c r="FL72" i="28" s="1"/>
  <c r="EB72" i="28"/>
  <c r="FX72" i="28" s="1"/>
  <c r="CR72" i="28"/>
  <c r="DD72" i="28"/>
  <c r="EZ72" i="28" s="1"/>
  <c r="CB106" i="28"/>
  <c r="EJ106" i="28"/>
  <c r="DB89" i="28"/>
  <c r="EX89" i="28" s="1"/>
  <c r="DN89" i="28"/>
  <c r="FJ89" i="28" s="1"/>
  <c r="EK88" i="28"/>
  <c r="BR87" i="28"/>
  <c r="CD87" i="28" s="1"/>
  <c r="BU85" i="28"/>
  <c r="CG85" i="28" s="1"/>
  <c r="CL83" i="28"/>
  <c r="DV83" i="28"/>
  <c r="FR83" i="28" s="1"/>
  <c r="DJ83" i="28"/>
  <c r="FF83" i="28" s="1"/>
  <c r="DB81" i="28"/>
  <c r="EX81" i="28" s="1"/>
  <c r="CL80" i="28"/>
  <c r="DB79" i="28"/>
  <c r="EX79" i="28" s="1"/>
  <c r="DZ79" i="28"/>
  <c r="FV79" i="28" s="1"/>
  <c r="CP79" i="28"/>
  <c r="DL65" i="28"/>
  <c r="FH65" i="28" s="1"/>
  <c r="CZ65" i="28"/>
  <c r="EV65" i="28" s="1"/>
  <c r="DX65" i="28"/>
  <c r="FT65" i="28" s="1"/>
  <c r="BS102" i="28"/>
  <c r="ES100" i="28"/>
  <c r="EK90" i="28"/>
  <c r="BQ87" i="28"/>
  <c r="CC87" i="28" s="1"/>
  <c r="BT82" i="28"/>
  <c r="CF82" i="28" s="1"/>
  <c r="EN82" i="28"/>
  <c r="DM79" i="28"/>
  <c r="FI79" i="28" s="1"/>
  <c r="DY79" i="28"/>
  <c r="FU79" i="28" s="1"/>
  <c r="DZ78" i="28"/>
  <c r="FV78" i="28" s="1"/>
  <c r="CX78" i="28"/>
  <c r="ET78" i="28" s="1"/>
  <c r="DJ78" i="28"/>
  <c r="FF78" i="28" s="1"/>
  <c r="EC77" i="28"/>
  <c r="FY77" i="28" s="1"/>
  <c r="BR67" i="28"/>
  <c r="CD67" i="28" s="1"/>
  <c r="EM74" i="28"/>
  <c r="DM72" i="28"/>
  <c r="FI72" i="28" s="1"/>
  <c r="CO72" i="28"/>
  <c r="DA72" i="28"/>
  <c r="EW72" i="28" s="1"/>
  <c r="DM71" i="28"/>
  <c r="FI71" i="28" s="1"/>
  <c r="CO71" i="28"/>
  <c r="DA71" i="28"/>
  <c r="EW71" i="28" s="1"/>
  <c r="CX70" i="28"/>
  <c r="ET70" i="28" s="1"/>
  <c r="DV70" i="28"/>
  <c r="FR70" i="28" s="1"/>
  <c r="CL70" i="28"/>
  <c r="DJ70" i="28"/>
  <c r="FF70" i="28" s="1"/>
  <c r="DA67" i="28"/>
  <c r="EW67" i="28" s="1"/>
  <c r="DM67" i="28"/>
  <c r="FI67" i="28" s="1"/>
  <c r="DY67" i="28"/>
  <c r="FU67" i="28" s="1"/>
  <c r="CO67" i="28"/>
  <c r="EQ100" i="28"/>
  <c r="BO90" i="28"/>
  <c r="CA90" i="28" s="1"/>
  <c r="EI90" i="28"/>
  <c r="CM87" i="28"/>
  <c r="CY87" i="28"/>
  <c r="EU87" i="28" s="1"/>
  <c r="CL86" i="28"/>
  <c r="DJ86" i="28"/>
  <c r="FF86" i="28" s="1"/>
  <c r="CS81" i="28"/>
  <c r="CL79" i="28"/>
  <c r="DV79" i="28"/>
  <c r="FR79" i="28" s="1"/>
  <c r="CX79" i="28"/>
  <c r="ET79" i="28" s="1"/>
  <c r="EK74" i="28"/>
  <c r="BQ74" i="28"/>
  <c r="CC74" i="28" s="1"/>
  <c r="DK69" i="28"/>
  <c r="FG69" i="28" s="1"/>
  <c r="CM69" i="28"/>
  <c r="CY69" i="28"/>
  <c r="EU69" i="28" s="1"/>
  <c r="DW69" i="28"/>
  <c r="FS69" i="28" s="1"/>
  <c r="DI79" i="28"/>
  <c r="EG79" i="28"/>
  <c r="GC79" i="28" s="1"/>
  <c r="DE73" i="28"/>
  <c r="FA73" i="28" s="1"/>
  <c r="CS73" i="28"/>
  <c r="DQ73" i="28"/>
  <c r="FM73" i="28" s="1"/>
  <c r="EC73" i="28"/>
  <c r="FY73" i="28" s="1"/>
  <c r="CS63" i="28"/>
  <c r="EC63" i="28"/>
  <c r="FY63" i="28" s="1"/>
  <c r="DQ63" i="28"/>
  <c r="FM63" i="28" s="1"/>
  <c r="DE63" i="28"/>
  <c r="FA63" i="28" s="1"/>
  <c r="BT76" i="28"/>
  <c r="CF76" i="28" s="1"/>
  <c r="EN76" i="28"/>
  <c r="BO73" i="28"/>
  <c r="CA73" i="28" s="1"/>
  <c r="EI73" i="28"/>
  <c r="DR72" i="28"/>
  <c r="FN72" i="28" s="1"/>
  <c r="ED72" i="28"/>
  <c r="FZ72" i="28" s="1"/>
  <c r="CT72" i="28"/>
  <c r="DQ71" i="28"/>
  <c r="FM71" i="28" s="1"/>
  <c r="DE71" i="28"/>
  <c r="FA71" i="28" s="1"/>
  <c r="EC71" i="28"/>
  <c r="FY71" i="28" s="1"/>
  <c r="CS71" i="28"/>
  <c r="BR68" i="28"/>
  <c r="CD68" i="28" s="1"/>
  <c r="DK67" i="28"/>
  <c r="FG67" i="28" s="1"/>
  <c r="CM67" i="28"/>
  <c r="CK62" i="28"/>
  <c r="ES62" i="28"/>
  <c r="DJ77" i="28"/>
  <c r="FF77" i="28" s="1"/>
  <c r="CL77" i="28"/>
  <c r="DV77" i="28"/>
  <c r="FR77" i="28" s="1"/>
  <c r="EH73" i="28"/>
  <c r="BN73" i="28"/>
  <c r="BZ73" i="28" s="1"/>
  <c r="BY67" i="28"/>
  <c r="CK67" i="28" s="1"/>
  <c r="CS62" i="28"/>
  <c r="EC62" i="28"/>
  <c r="FY62" i="28" s="1"/>
  <c r="DE62" i="28"/>
  <c r="FA62" i="28" s="1"/>
  <c r="DQ62" i="28"/>
  <c r="FM62" i="28" s="1"/>
  <c r="CF56" i="28"/>
  <c r="EN56" i="28"/>
  <c r="BS75" i="28"/>
  <c r="CE75" i="28" s="1"/>
  <c r="DW72" i="28"/>
  <c r="FS72" i="28" s="1"/>
  <c r="CY72" i="28"/>
  <c r="EU72" i="28" s="1"/>
  <c r="DK72" i="28"/>
  <c r="FG72" i="28" s="1"/>
  <c r="EB71" i="28"/>
  <c r="FX71" i="28" s="1"/>
  <c r="BV61" i="28"/>
  <c r="CH61" i="28" s="1"/>
  <c r="CP70" i="28"/>
  <c r="DZ70" i="28"/>
  <c r="FV70" i="28" s="1"/>
  <c r="DB70" i="28"/>
  <c r="EX70" i="28" s="1"/>
  <c r="DQ64" i="28"/>
  <c r="FM64" i="28" s="1"/>
  <c r="DE64" i="28"/>
  <c r="FA64" i="28" s="1"/>
  <c r="BO76" i="28"/>
  <c r="CA76" i="28" s="1"/>
  <c r="EI76" i="28"/>
  <c r="BP74" i="28"/>
  <c r="CB74" i="28" s="1"/>
  <c r="CO70" i="28"/>
  <c r="DM70" i="28"/>
  <c r="FI70" i="28" s="1"/>
  <c r="DY70" i="28"/>
  <c r="FU70" i="28" s="1"/>
  <c r="DA70" i="28"/>
  <c r="EW70" i="28" s="1"/>
  <c r="CB64" i="28"/>
  <c r="DS58" i="28"/>
  <c r="FO58" i="28" s="1"/>
  <c r="CU58" i="28"/>
  <c r="DG58" i="28"/>
  <c r="FC58" i="28" s="1"/>
  <c r="EE58" i="28"/>
  <c r="GA58" i="28" s="1"/>
  <c r="ES58" i="28"/>
  <c r="CK58" i="28"/>
  <c r="EJ58" i="28"/>
  <c r="CB58" i="28"/>
  <c r="CC49" i="28"/>
  <c r="EK49" i="28"/>
  <c r="BO70" i="28"/>
  <c r="CA70" i="28" s="1"/>
  <c r="EI70" i="28"/>
  <c r="BY65" i="28"/>
  <c r="CK65" i="28" s="1"/>
  <c r="DM50" i="28"/>
  <c r="FI50" i="28" s="1"/>
  <c r="CO50" i="28"/>
  <c r="DA50" i="28"/>
  <c r="EW50" i="28" s="1"/>
  <c r="DY50" i="28"/>
  <c r="FU50" i="28" s="1"/>
  <c r="BQ57" i="28"/>
  <c r="CC57" i="28" s="1"/>
  <c r="DV60" i="28"/>
  <c r="FR60" i="28" s="1"/>
  <c r="CX60" i="28"/>
  <c r="ET60" i="28" s="1"/>
  <c r="CL60" i="28"/>
  <c r="DJ60" i="28"/>
  <c r="FF60" i="28" s="1"/>
  <c r="DD86" i="28"/>
  <c r="EZ86" i="28" s="1"/>
  <c r="DP86" i="28"/>
  <c r="FL86" i="28" s="1"/>
  <c r="BU82" i="28"/>
  <c r="CG82" i="28" s="1"/>
  <c r="EB81" i="28"/>
  <c r="FX81" i="28" s="1"/>
  <c r="DP81" i="28"/>
  <c r="FL81" i="28" s="1"/>
  <c r="CR81" i="28"/>
  <c r="BW69" i="28"/>
  <c r="CI69" i="28" s="1"/>
  <c r="BW64" i="28"/>
  <c r="CI64" i="28" s="1"/>
  <c r="EQ64" i="28"/>
  <c r="CC52" i="28"/>
  <c r="EK52" i="28"/>
  <c r="BT41" i="28"/>
  <c r="CF41" i="28" s="1"/>
  <c r="EP69" i="28"/>
  <c r="BN67" i="28"/>
  <c r="BT66" i="28"/>
  <c r="CF66" i="28" s="1"/>
  <c r="BV64" i="28"/>
  <c r="CH64" i="28" s="1"/>
  <c r="BW60" i="28"/>
  <c r="CI60" i="28" s="1"/>
  <c r="EK50" i="28"/>
  <c r="BW88" i="28"/>
  <c r="BR82" i="28"/>
  <c r="BV80" i="28"/>
  <c r="ES72" i="28"/>
  <c r="CS69" i="28"/>
  <c r="DQ69" i="28"/>
  <c r="FM69" i="28" s="1"/>
  <c r="DE69" i="28"/>
  <c r="FA69" i="28" s="1"/>
  <c r="EC69" i="28"/>
  <c r="FY69" i="28" s="1"/>
  <c r="CE68" i="28"/>
  <c r="EP65" i="28"/>
  <c r="BV60" i="28"/>
  <c r="CH60" i="28" s="1"/>
  <c r="BU100" i="28"/>
  <c r="BU93" i="28"/>
  <c r="BQ82" i="28"/>
  <c r="CC82" i="28" s="1"/>
  <c r="EK82" i="28"/>
  <c r="EK75" i="28"/>
  <c r="DH72" i="28"/>
  <c r="FD72" i="28" s="1"/>
  <c r="CV72" i="28"/>
  <c r="BT69" i="28"/>
  <c r="CF69" i="28" s="1"/>
  <c r="ED65" i="28"/>
  <c r="FZ65" i="28" s="1"/>
  <c r="BT93" i="28"/>
  <c r="BP82" i="28"/>
  <c r="CB82" i="28" s="1"/>
  <c r="EE74" i="28"/>
  <c r="GA74" i="28" s="1"/>
  <c r="BS69" i="28"/>
  <c r="CE69" i="28" s="1"/>
  <c r="DY68" i="28"/>
  <c r="FU68" i="28" s="1"/>
  <c r="DA68" i="28"/>
  <c r="EW68" i="28" s="1"/>
  <c r="DW68" i="28"/>
  <c r="FS68" i="28" s="1"/>
  <c r="CY68" i="28"/>
  <c r="EU68" i="28" s="1"/>
  <c r="CM68" i="28"/>
  <c r="DK68" i="28"/>
  <c r="FG68" i="28" s="1"/>
  <c r="CY67" i="28"/>
  <c r="EU67" i="28" s="1"/>
  <c r="BQ63" i="28"/>
  <c r="CC63" i="28" s="1"/>
  <c r="EK63" i="28"/>
  <c r="BN62" i="28"/>
  <c r="BS93" i="28"/>
  <c r="BT88" i="28"/>
  <c r="EI87" i="28"/>
  <c r="EI82" i="28"/>
  <c r="BS80" i="28"/>
  <c r="CE80" i="28" s="1"/>
  <c r="EL69" i="28"/>
  <c r="BR69" i="28"/>
  <c r="CD69" i="28" s="1"/>
  <c r="CB73" i="28"/>
  <c r="EJ73" i="28"/>
  <c r="EJ71" i="28"/>
  <c r="DK66" i="28"/>
  <c r="FG66" i="28" s="1"/>
  <c r="CM66" i="28"/>
  <c r="DW66" i="28"/>
  <c r="FS66" i="28" s="1"/>
  <c r="CY66" i="28"/>
  <c r="EU66" i="28" s="1"/>
  <c r="DW63" i="28"/>
  <c r="FS63" i="28" s="1"/>
  <c r="CY63" i="28"/>
  <c r="EU63" i="28" s="1"/>
  <c r="EN57" i="28"/>
  <c r="CF57" i="28"/>
  <c r="BQ44" i="28"/>
  <c r="CC44" i="28" s="1"/>
  <c r="EJ75" i="28"/>
  <c r="CB75" i="28"/>
  <c r="DF72" i="28"/>
  <c r="FB72" i="28" s="1"/>
  <c r="DX69" i="28"/>
  <c r="FT69" i="28" s="1"/>
  <c r="DL69" i="28"/>
  <c r="FH69" i="28" s="1"/>
  <c r="CZ69" i="28"/>
  <c r="EV69" i="28" s="1"/>
  <c r="CN69" i="28"/>
  <c r="BN66" i="28"/>
  <c r="BZ66" i="28" s="1"/>
  <c r="BN65" i="28"/>
  <c r="BZ65" i="28" s="1"/>
  <c r="EH65" i="28"/>
  <c r="CH59" i="28"/>
  <c r="EP59" i="28"/>
  <c r="BS51" i="28"/>
  <c r="CE51" i="28" s="1"/>
  <c r="CT68" i="28"/>
  <c r="ED68" i="28"/>
  <c r="FZ68" i="28" s="1"/>
  <c r="EC64" i="28"/>
  <c r="FY64" i="28" s="1"/>
  <c r="DK63" i="28"/>
  <c r="FG63" i="28" s="1"/>
  <c r="CK63" i="28"/>
  <c r="ES63" i="28"/>
  <c r="BO80" i="28"/>
  <c r="CA80" i="28" s="1"/>
  <c r="BT74" i="28"/>
  <c r="CF74" i="28" s="1"/>
  <c r="CK71" i="28"/>
  <c r="ES71" i="28"/>
  <c r="BN64" i="28"/>
  <c r="BZ64" i="28" s="1"/>
  <c r="CA59" i="28"/>
  <c r="EI59" i="28"/>
  <c r="EE71" i="28"/>
  <c r="GA71" i="28" s="1"/>
  <c r="CU71" i="28"/>
  <c r="DG71" i="28"/>
  <c r="FC71" i="28" s="1"/>
  <c r="CH70" i="28"/>
  <c r="EP70" i="28"/>
  <c r="EQ65" i="28"/>
  <c r="CI65" i="28"/>
  <c r="CI61" i="28"/>
  <c r="EQ61" i="28"/>
  <c r="DP71" i="28"/>
  <c r="FL71" i="28" s="1"/>
  <c r="CR71" i="28"/>
  <c r="DQ70" i="28"/>
  <c r="FM70" i="28" s="1"/>
  <c r="CS70" i="28"/>
  <c r="EC70" i="28"/>
  <c r="FY70" i="28" s="1"/>
  <c r="DE70" i="28"/>
  <c r="FA70" i="28" s="1"/>
  <c r="CT65" i="28"/>
  <c r="DF65" i="28"/>
  <c r="FB65" i="28" s="1"/>
  <c r="DQ61" i="28"/>
  <c r="FM61" i="28" s="1"/>
  <c r="CS61" i="28"/>
  <c r="DE61" i="28"/>
  <c r="FA61" i="28" s="1"/>
  <c r="EC61" i="28"/>
  <c r="FY61" i="28" s="1"/>
  <c r="BS65" i="28"/>
  <c r="CE65" i="28" s="1"/>
  <c r="BP63" i="28"/>
  <c r="CB63" i="28" s="1"/>
  <c r="DV54" i="28"/>
  <c r="FR54" i="28" s="1"/>
  <c r="BR51" i="28"/>
  <c r="CD51" i="28" s="1"/>
  <c r="EL51" i="28"/>
  <c r="DJ49" i="28"/>
  <c r="FF49" i="28" s="1"/>
  <c r="CL49" i="28"/>
  <c r="CX49" i="28"/>
  <c r="ET49" i="28" s="1"/>
  <c r="DV49" i="28"/>
  <c r="FR49" i="28" s="1"/>
  <c r="BP44" i="28"/>
  <c r="CB44" i="28" s="1"/>
  <c r="BP76" i="28"/>
  <c r="CB76" i="28" s="1"/>
  <c r="BR65" i="28"/>
  <c r="CD65" i="28" s="1"/>
  <c r="CC61" i="28"/>
  <c r="EK61" i="28"/>
  <c r="ER56" i="28"/>
  <c r="CJ56" i="28"/>
  <c r="CL63" i="28"/>
  <c r="DJ63" i="28"/>
  <c r="FF63" i="28" s="1"/>
  <c r="CH62" i="28"/>
  <c r="CP59" i="28"/>
  <c r="DN59" i="28"/>
  <c r="FJ59" i="28" s="1"/>
  <c r="DB59" i="28"/>
  <c r="EX59" i="28" s="1"/>
  <c r="DS50" i="28"/>
  <c r="FO50" i="28" s="1"/>
  <c r="DG50" i="28"/>
  <c r="FC50" i="28" s="1"/>
  <c r="EE50" i="28"/>
  <c r="GA50" i="28" s="1"/>
  <c r="CU50" i="28"/>
  <c r="BN44" i="28"/>
  <c r="BZ44" i="28" s="1"/>
  <c r="BR64" i="28"/>
  <c r="CD64" i="28" s="1"/>
  <c r="EL64" i="28"/>
  <c r="CH57" i="28"/>
  <c r="EP57" i="28"/>
  <c r="BN52" i="28"/>
  <c r="BZ52" i="28" s="1"/>
  <c r="BS42" i="28"/>
  <c r="CE42" i="28" s="1"/>
  <c r="DM64" i="28"/>
  <c r="FI64" i="28" s="1"/>
  <c r="CO64" i="28"/>
  <c r="DA64" i="28"/>
  <c r="EW64" i="28" s="1"/>
  <c r="EB60" i="28"/>
  <c r="FX60" i="28" s="1"/>
  <c r="DD60" i="28"/>
  <c r="EZ60" i="28" s="1"/>
  <c r="CR60" i="28"/>
  <c r="ES59" i="28"/>
  <c r="CK59" i="28"/>
  <c r="DP58" i="28"/>
  <c r="FL58" i="28" s="1"/>
  <c r="EB58" i="28"/>
  <c r="FX58" i="28" s="1"/>
  <c r="CG57" i="28"/>
  <c r="EO57" i="28"/>
  <c r="DE55" i="28"/>
  <c r="FA55" i="28" s="1"/>
  <c r="CK47" i="28"/>
  <c r="ES47" i="28"/>
  <c r="BU48" i="28"/>
  <c r="CG48" i="28" s="1"/>
  <c r="EO48" i="28"/>
  <c r="CJ47" i="28"/>
  <c r="ER47" i="28"/>
  <c r="BO64" i="28"/>
  <c r="CA64" i="28" s="1"/>
  <c r="EI64" i="28"/>
  <c r="DN62" i="28"/>
  <c r="FJ62" i="28" s="1"/>
  <c r="CP62" i="28"/>
  <c r="DS59" i="28"/>
  <c r="FO59" i="28" s="1"/>
  <c r="DG59" i="28"/>
  <c r="FC59" i="28" s="1"/>
  <c r="EA57" i="28"/>
  <c r="FW57" i="28" s="1"/>
  <c r="CQ57" i="28"/>
  <c r="DO57" i="28"/>
  <c r="FK57" i="28" s="1"/>
  <c r="DO53" i="28"/>
  <c r="FK53" i="28" s="1"/>
  <c r="DC53" i="28"/>
  <c r="EY53" i="28" s="1"/>
  <c r="EA53" i="28"/>
  <c r="FW53" i="28" s="1"/>
  <c r="CQ53" i="28"/>
  <c r="CI52" i="28"/>
  <c r="EQ52" i="28"/>
  <c r="EM50" i="28"/>
  <c r="CE50" i="28"/>
  <c r="EE47" i="28"/>
  <c r="GA47" i="28" s="1"/>
  <c r="CU47" i="28"/>
  <c r="DG47" i="28"/>
  <c r="FC47" i="28" s="1"/>
  <c r="BS48" i="28"/>
  <c r="CE48" i="28" s="1"/>
  <c r="EM39" i="28"/>
  <c r="CE39" i="28"/>
  <c r="EH39" i="28"/>
  <c r="BZ39" i="28"/>
  <c r="CM57" i="28"/>
  <c r="DW57" i="28"/>
  <c r="FS57" i="28" s="1"/>
  <c r="DK57" i="28"/>
  <c r="FG57" i="28" s="1"/>
  <c r="DW56" i="28"/>
  <c r="FS56" i="28" s="1"/>
  <c r="CM56" i="28"/>
  <c r="DK56" i="28"/>
  <c r="FG56" i="28" s="1"/>
  <c r="CY56" i="28"/>
  <c r="EU56" i="28" s="1"/>
  <c r="CZ53" i="28"/>
  <c r="EV53" i="28" s="1"/>
  <c r="CN53" i="28"/>
  <c r="DL53" i="28"/>
  <c r="FH53" i="28" s="1"/>
  <c r="EG52" i="28"/>
  <c r="GC52" i="28" s="1"/>
  <c r="DI52" i="28"/>
  <c r="FE52" i="28" s="1"/>
  <c r="CW52" i="28"/>
  <c r="DR50" i="28"/>
  <c r="FN50" i="28" s="1"/>
  <c r="DF50" i="28"/>
  <c r="FB50" i="28" s="1"/>
  <c r="ED50" i="28"/>
  <c r="FZ50" i="28" s="1"/>
  <c r="CT50" i="28"/>
  <c r="BX81" i="28"/>
  <c r="BP70" i="28"/>
  <c r="CG65" i="28"/>
  <c r="EO65" i="28"/>
  <c r="EM61" i="28"/>
  <c r="DB54" i="28"/>
  <c r="EX54" i="28" s="1"/>
  <c r="DZ54" i="28"/>
  <c r="FV54" i="28" s="1"/>
  <c r="CP54" i="28"/>
  <c r="DR58" i="28"/>
  <c r="FN58" i="28" s="1"/>
  <c r="CT58" i="28"/>
  <c r="DF58" i="28"/>
  <c r="FB58" i="28" s="1"/>
  <c r="ED58" i="28"/>
  <c r="FZ58" i="28" s="1"/>
  <c r="ES57" i="28"/>
  <c r="CK57" i="28"/>
  <c r="CS56" i="28"/>
  <c r="EC56" i="28"/>
  <c r="FY56" i="28" s="1"/>
  <c r="DJ54" i="28"/>
  <c r="FF54" i="28" s="1"/>
  <c r="CL54" i="28"/>
  <c r="DW53" i="28"/>
  <c r="FS53" i="28" s="1"/>
  <c r="DK53" i="28"/>
  <c r="FG53" i="28" s="1"/>
  <c r="CY53" i="28"/>
  <c r="EU53" i="28" s="1"/>
  <c r="DL50" i="28"/>
  <c r="FH50" i="28" s="1"/>
  <c r="CN50" i="28"/>
  <c r="CZ50" i="28"/>
  <c r="EV50" i="28" s="1"/>
  <c r="DX50" i="28"/>
  <c r="FT50" i="28" s="1"/>
  <c r="CK34" i="28"/>
  <c r="ES34" i="28"/>
  <c r="EG66" i="28"/>
  <c r="GC66" i="28" s="1"/>
  <c r="DI66" i="28"/>
  <c r="FE66" i="28" s="1"/>
  <c r="DU66" i="28"/>
  <c r="FQ66" i="28" s="1"/>
  <c r="DM65" i="28"/>
  <c r="FI65" i="28" s="1"/>
  <c r="DA65" i="28"/>
  <c r="EW65" i="28" s="1"/>
  <c r="EH63" i="28"/>
  <c r="DN63" i="28"/>
  <c r="FJ63" i="28" s="1"/>
  <c r="CP63" i="28"/>
  <c r="EN60" i="28"/>
  <c r="CS58" i="28"/>
  <c r="DQ58" i="28"/>
  <c r="FM58" i="28" s="1"/>
  <c r="DE58" i="28"/>
  <c r="FA58" i="28" s="1"/>
  <c r="DN56" i="28"/>
  <c r="FJ56" i="28" s="1"/>
  <c r="CP56" i="28"/>
  <c r="DZ56" i="28"/>
  <c r="FV56" i="28" s="1"/>
  <c r="BX55" i="28"/>
  <c r="CJ55" i="28" s="1"/>
  <c r="BY54" i="28"/>
  <c r="CK54" i="28" s="1"/>
  <c r="CP60" i="28"/>
  <c r="DB60" i="28"/>
  <c r="EX60" i="28" s="1"/>
  <c r="DN60" i="28"/>
  <c r="FJ60" i="28" s="1"/>
  <c r="EQ59" i="28"/>
  <c r="DO58" i="28"/>
  <c r="FK58" i="28" s="1"/>
  <c r="EA58" i="28"/>
  <c r="FW58" i="28" s="1"/>
  <c r="DC58" i="28"/>
  <c r="EY58" i="28" s="1"/>
  <c r="EC55" i="28"/>
  <c r="FY55" i="28" s="1"/>
  <c r="DQ55" i="28"/>
  <c r="FM55" i="28" s="1"/>
  <c r="BX54" i="28"/>
  <c r="CJ54" i="28" s="1"/>
  <c r="EJ76" i="28"/>
  <c r="EI72" i="28"/>
  <c r="EI68" i="28"/>
  <c r="BX67" i="28"/>
  <c r="CJ67" i="28" s="1"/>
  <c r="ER67" i="28"/>
  <c r="CF64" i="28"/>
  <c r="EG60" i="28"/>
  <c r="GC60" i="28" s="1"/>
  <c r="BQ60" i="28"/>
  <c r="CC60" i="28" s="1"/>
  <c r="EL59" i="28"/>
  <c r="DV58" i="28"/>
  <c r="FR58" i="28" s="1"/>
  <c r="CL58" i="28"/>
  <c r="DJ58" i="28"/>
  <c r="FF58" i="28" s="1"/>
  <c r="BW54" i="28"/>
  <c r="CI54" i="28" s="1"/>
  <c r="DA73" i="28"/>
  <c r="EW73" i="28" s="1"/>
  <c r="BW67" i="28"/>
  <c r="CI67" i="28" s="1"/>
  <c r="DE66" i="28"/>
  <c r="FA66" i="28" s="1"/>
  <c r="DQ66" i="28"/>
  <c r="FM66" i="28" s="1"/>
  <c r="EC66" i="28"/>
  <c r="FY66" i="28" s="1"/>
  <c r="CE64" i="28"/>
  <c r="BW62" i="28"/>
  <c r="CI62" i="28" s="1"/>
  <c r="DZ60" i="28"/>
  <c r="FV60" i="28" s="1"/>
  <c r="BU59" i="28"/>
  <c r="CG59" i="28" s="1"/>
  <c r="BZ56" i="28"/>
  <c r="EH56" i="28"/>
  <c r="BV54" i="28"/>
  <c r="CH54" i="28" s="1"/>
  <c r="CH52" i="28"/>
  <c r="EP52" i="28"/>
  <c r="EH35" i="28"/>
  <c r="BZ35" i="28"/>
  <c r="BX87" i="28"/>
  <c r="EH76" i="28"/>
  <c r="DY65" i="28"/>
  <c r="FU65" i="28" s="1"/>
  <c r="DU60" i="28"/>
  <c r="FQ60" i="28" s="1"/>
  <c r="BO60" i="28"/>
  <c r="CA60" i="28" s="1"/>
  <c r="EE59" i="28"/>
  <c r="GA59" i="28" s="1"/>
  <c r="EP58" i="28"/>
  <c r="CC55" i="28"/>
  <c r="EK55" i="28"/>
  <c r="BY53" i="28"/>
  <c r="CK53" i="28" s="1"/>
  <c r="EH60" i="28"/>
  <c r="BS59" i="28"/>
  <c r="CE59" i="28" s="1"/>
  <c r="DW55" i="28"/>
  <c r="FS55" i="28" s="1"/>
  <c r="CM55" i="28"/>
  <c r="CY55" i="28"/>
  <c r="EU55" i="28" s="1"/>
  <c r="EF53" i="28"/>
  <c r="GB53" i="28" s="1"/>
  <c r="DH53" i="28"/>
  <c r="FD53" i="28" s="1"/>
  <c r="CH35" i="28"/>
  <c r="EP35" i="28"/>
  <c r="ES69" i="28"/>
  <c r="BT67" i="28"/>
  <c r="CF67" i="28" s="1"/>
  <c r="DZ63" i="28"/>
  <c r="FV63" i="28" s="1"/>
  <c r="EN58" i="28"/>
  <c r="BZ55" i="28"/>
  <c r="EH55" i="28"/>
  <c r="BW53" i="28"/>
  <c r="CI53" i="28" s="1"/>
  <c r="BP83" i="28"/>
  <c r="CR73" i="28"/>
  <c r="BS73" i="28"/>
  <c r="CE73" i="28" s="1"/>
  <c r="DC67" i="28"/>
  <c r="EY67" i="28" s="1"/>
  <c r="DO67" i="28"/>
  <c r="FK67" i="28" s="1"/>
  <c r="BS62" i="28"/>
  <c r="CE62" i="28" s="1"/>
  <c r="EM62" i="28"/>
  <c r="EM58" i="28"/>
  <c r="BV56" i="28"/>
  <c r="CH56" i="28" s="1"/>
  <c r="BY55" i="28"/>
  <c r="CK55" i="28" s="1"/>
  <c r="BV53" i="28"/>
  <c r="CB52" i="28"/>
  <c r="EJ52" i="28"/>
  <c r="EO56" i="28"/>
  <c r="ES52" i="28"/>
  <c r="BW63" i="28"/>
  <c r="CI63" i="28" s="1"/>
  <c r="DZ59" i="28"/>
  <c r="FV59" i="28" s="1"/>
  <c r="BW55" i="28"/>
  <c r="CI55" i="28" s="1"/>
  <c r="BP54" i="28"/>
  <c r="CB54" i="28" s="1"/>
  <c r="CZ36" i="28"/>
  <c r="EV36" i="28" s="1"/>
  <c r="DL36" i="28"/>
  <c r="FH36" i="28" s="1"/>
  <c r="CN36" i="28"/>
  <c r="DX36" i="28"/>
  <c r="FT36" i="28" s="1"/>
  <c r="BV63" i="28"/>
  <c r="CH63" i="28" s="1"/>
  <c r="CN62" i="28"/>
  <c r="CZ62" i="28"/>
  <c r="EV62" i="28" s="1"/>
  <c r="DL62" i="28"/>
  <c r="FH62" i="28" s="1"/>
  <c r="DI60" i="28"/>
  <c r="FE60" i="28" s="1"/>
  <c r="EJ53" i="28"/>
  <c r="BV46" i="28"/>
  <c r="CH46" i="28" s="1"/>
  <c r="CY36" i="28"/>
  <c r="EU36" i="28" s="1"/>
  <c r="CM36" i="28"/>
  <c r="DW36" i="28"/>
  <c r="FS36" i="28" s="1"/>
  <c r="DK36" i="28"/>
  <c r="FG36" i="28" s="1"/>
  <c r="DB62" i="28"/>
  <c r="EX62" i="28" s="1"/>
  <c r="DT61" i="28"/>
  <c r="FP61" i="28" s="1"/>
  <c r="DH61" i="28"/>
  <c r="FD61" i="28" s="1"/>
  <c r="EF61" i="28"/>
  <c r="GB61" i="28" s="1"/>
  <c r="CV61" i="28"/>
  <c r="CP53" i="28"/>
  <c r="DN53" i="28"/>
  <c r="FJ53" i="28" s="1"/>
  <c r="DZ53" i="28"/>
  <c r="FV53" i="28" s="1"/>
  <c r="DB53" i="28"/>
  <c r="EX53" i="28" s="1"/>
  <c r="CP50" i="28"/>
  <c r="DZ50" i="28"/>
  <c r="FV50" i="28" s="1"/>
  <c r="DI49" i="28"/>
  <c r="FE49" i="28" s="1"/>
  <c r="DU49" i="28"/>
  <c r="FQ49" i="28" s="1"/>
  <c r="EO47" i="28"/>
  <c r="CG47" i="28"/>
  <c r="CS36" i="28"/>
  <c r="EC36" i="28"/>
  <c r="FY36" i="28" s="1"/>
  <c r="DQ36" i="28"/>
  <c r="FM36" i="28" s="1"/>
  <c r="CK4" i="28"/>
  <c r="ES4" i="28"/>
  <c r="BU60" i="28"/>
  <c r="BT54" i="28"/>
  <c r="CF54" i="28" s="1"/>
  <c r="DK50" i="28"/>
  <c r="FG50" i="28" s="1"/>
  <c r="CY50" i="28"/>
  <c r="EU50" i="28" s="1"/>
  <c r="DP46" i="28"/>
  <c r="FL46" i="28" s="1"/>
  <c r="CR46" i="28"/>
  <c r="DB36" i="28"/>
  <c r="EX36" i="28" s="1"/>
  <c r="DZ36" i="28"/>
  <c r="FV36" i="28" s="1"/>
  <c r="DN36" i="28"/>
  <c r="FJ36" i="28" s="1"/>
  <c r="CP36" i="28"/>
  <c r="DW61" i="28"/>
  <c r="FS61" i="28" s="1"/>
  <c r="DD59" i="28"/>
  <c r="EZ59" i="28" s="1"/>
  <c r="DP59" i="28"/>
  <c r="FL59" i="28" s="1"/>
  <c r="EH58" i="28"/>
  <c r="BS54" i="28"/>
  <c r="CE54" i="28" s="1"/>
  <c r="BT52" i="28"/>
  <c r="CF52" i="28" s="1"/>
  <c r="CD46" i="28"/>
  <c r="EL46" i="28"/>
  <c r="DK40" i="28"/>
  <c r="FG40" i="28" s="1"/>
  <c r="CM40" i="28"/>
  <c r="CY40" i="28"/>
  <c r="EU40" i="28" s="1"/>
  <c r="DW40" i="28"/>
  <c r="FS40" i="28" s="1"/>
  <c r="ES61" i="28"/>
  <c r="CK61" i="28"/>
  <c r="BT55" i="28"/>
  <c r="CF55" i="28" s="1"/>
  <c r="EL54" i="28"/>
  <c r="EG49" i="28"/>
  <c r="GC49" i="28" s="1"/>
  <c r="CA46" i="28"/>
  <c r="EI46" i="28"/>
  <c r="CK42" i="28"/>
  <c r="ES42" i="28"/>
  <c r="CI40" i="28"/>
  <c r="EQ40" i="28"/>
  <c r="BY36" i="28"/>
  <c r="CK36" i="28" s="1"/>
  <c r="DA54" i="28"/>
  <c r="EW54" i="28" s="1"/>
  <c r="DY54" i="28"/>
  <c r="FU54" i="28" s="1"/>
  <c r="DA53" i="28"/>
  <c r="EW53" i="28" s="1"/>
  <c r="CO53" i="28"/>
  <c r="DM53" i="28"/>
  <c r="FI53" i="28" s="1"/>
  <c r="BN48" i="28"/>
  <c r="BZ48" i="28" s="1"/>
  <c r="EQ47" i="28"/>
  <c r="BY46" i="28"/>
  <c r="CK46" i="28" s="1"/>
  <c r="BP60" i="28"/>
  <c r="CB60" i="28" s="1"/>
  <c r="DV59" i="28"/>
  <c r="FR59" i="28" s="1"/>
  <c r="DJ59" i="28"/>
  <c r="FF59" i="28" s="1"/>
  <c r="DH58" i="28"/>
  <c r="FD58" i="28" s="1"/>
  <c r="DT58" i="28"/>
  <c r="FP58" i="28" s="1"/>
  <c r="EQ51" i="28"/>
  <c r="CI51" i="28"/>
  <c r="CM50" i="28"/>
  <c r="DM40" i="28"/>
  <c r="FI40" i="28" s="1"/>
  <c r="DA40" i="28"/>
  <c r="EW40" i="28" s="1"/>
  <c r="DY40" i="28"/>
  <c r="FU40" i="28" s="1"/>
  <c r="EH54" i="28"/>
  <c r="BO52" i="28"/>
  <c r="CA52" i="28" s="1"/>
  <c r="EI52" i="28"/>
  <c r="EA49" i="28"/>
  <c r="FW49" i="28" s="1"/>
  <c r="CP45" i="28"/>
  <c r="DZ45" i="28"/>
  <c r="FV45" i="28" s="1"/>
  <c r="DB45" i="28"/>
  <c r="EX45" i="28" s="1"/>
  <c r="ED41" i="28"/>
  <c r="FZ41" i="28" s="1"/>
  <c r="CT41" i="28"/>
  <c r="DQ50" i="28"/>
  <c r="FM50" i="28" s="1"/>
  <c r="DE50" i="28"/>
  <c r="FA50" i="28" s="1"/>
  <c r="BU49" i="28"/>
  <c r="CG49" i="28" s="1"/>
  <c r="BU46" i="28"/>
  <c r="CG46" i="28" s="1"/>
  <c r="DT45" i="28"/>
  <c r="FP45" i="28" s="1"/>
  <c r="CV45" i="28"/>
  <c r="EF45" i="28"/>
  <c r="GB45" i="28" s="1"/>
  <c r="CV44" i="28"/>
  <c r="DH44" i="28"/>
  <c r="FD44" i="28" s="1"/>
  <c r="DT44" i="28"/>
  <c r="FP44" i="28" s="1"/>
  <c r="EF44" i="28"/>
  <c r="GB44" i="28" s="1"/>
  <c r="BT38" i="28"/>
  <c r="CF38" i="28" s="1"/>
  <c r="EL60" i="28"/>
  <c r="DV57" i="28"/>
  <c r="FR57" i="28" s="1"/>
  <c r="CL57" i="28"/>
  <c r="EJ50" i="28"/>
  <c r="BT49" i="28"/>
  <c r="CF49" i="28" s="1"/>
  <c r="EN46" i="28"/>
  <c r="EQ45" i="28"/>
  <c r="CI45" i="28"/>
  <c r="DR44" i="28"/>
  <c r="FN44" i="28" s="1"/>
  <c r="CT44" i="28"/>
  <c r="DF44" i="28"/>
  <c r="FB44" i="28" s="1"/>
  <c r="ED44" i="28"/>
  <c r="FZ44" i="28" s="1"/>
  <c r="CA43" i="28"/>
  <c r="EI43" i="28"/>
  <c r="BV40" i="28"/>
  <c r="CH40" i="28" s="1"/>
  <c r="ES39" i="28"/>
  <c r="BS38" i="28"/>
  <c r="CE38" i="28" s="1"/>
  <c r="EP45" i="28"/>
  <c r="CH45" i="28"/>
  <c r="BR38" i="28"/>
  <c r="CD38" i="28" s="1"/>
  <c r="EF52" i="28"/>
  <c r="GB52" i="28" s="1"/>
  <c r="DH52" i="28"/>
  <c r="FD52" i="28" s="1"/>
  <c r="CV52" i="28"/>
  <c r="CK50" i="28"/>
  <c r="ES50" i="28"/>
  <c r="CW43" i="28"/>
  <c r="DU43" i="28"/>
  <c r="FQ43" i="28" s="1"/>
  <c r="DI43" i="28"/>
  <c r="FE43" i="28" s="1"/>
  <c r="EG43" i="28"/>
  <c r="GC43" i="28" s="1"/>
  <c r="BQ38" i="28"/>
  <c r="CC38" i="28" s="1"/>
  <c r="DS57" i="28"/>
  <c r="FO57" i="28" s="1"/>
  <c r="CU57" i="28"/>
  <c r="DX55" i="28"/>
  <c r="FT55" i="28" s="1"/>
  <c r="CN55" i="28"/>
  <c r="DG48" i="28"/>
  <c r="FC48" i="28" s="1"/>
  <c r="EE48" i="28"/>
  <c r="GA48" i="28" s="1"/>
  <c r="EJ41" i="28"/>
  <c r="CB41" i="28"/>
  <c r="BP38" i="28"/>
  <c r="CB38" i="28" s="1"/>
  <c r="DM69" i="28"/>
  <c r="FI69" i="28" s="1"/>
  <c r="CX59" i="28"/>
  <c r="ET59" i="28" s="1"/>
  <c r="EC53" i="28"/>
  <c r="FY53" i="28" s="1"/>
  <c r="DE53" i="28"/>
  <c r="FA53" i="28" s="1"/>
  <c r="DQ53" i="28"/>
  <c r="FM53" i="28" s="1"/>
  <c r="DB52" i="28"/>
  <c r="EX52" i="28" s="1"/>
  <c r="CP52" i="28"/>
  <c r="CW49" i="28"/>
  <c r="EA43" i="28"/>
  <c r="FW43" i="28" s="1"/>
  <c r="DO43" i="28"/>
  <c r="FK43" i="28" s="1"/>
  <c r="CQ43" i="28"/>
  <c r="DC43" i="28"/>
  <c r="EY43" i="28" s="1"/>
  <c r="BR40" i="28"/>
  <c r="CD40" i="28" s="1"/>
  <c r="EL40" i="28"/>
  <c r="DW38" i="28"/>
  <c r="FS38" i="28" s="1"/>
  <c r="CY38" i="28"/>
  <c r="EU38" i="28" s="1"/>
  <c r="DK38" i="28"/>
  <c r="FG38" i="28" s="1"/>
  <c r="CM38" i="28"/>
  <c r="BY68" i="28"/>
  <c r="BQ59" i="28"/>
  <c r="CO54" i="28"/>
  <c r="EL53" i="28"/>
  <c r="EB53" i="28"/>
  <c r="FX53" i="28" s="1"/>
  <c r="DD53" i="28"/>
  <c r="EZ53" i="28" s="1"/>
  <c r="DK49" i="28"/>
  <c r="FG49" i="28" s="1"/>
  <c r="DW49" i="28"/>
  <c r="FS49" i="28" s="1"/>
  <c r="EB46" i="28"/>
  <c r="FX46" i="28" s="1"/>
  <c r="BZ43" i="28"/>
  <c r="EH43" i="28"/>
  <c r="BN38" i="28"/>
  <c r="BZ38" i="28" s="1"/>
  <c r="BX68" i="28"/>
  <c r="EK53" i="28"/>
  <c r="EK51" i="28"/>
  <c r="CC51" i="28"/>
  <c r="ER48" i="28"/>
  <c r="CS45" i="28"/>
  <c r="EC45" i="28"/>
  <c r="FY45" i="28" s="1"/>
  <c r="DE45" i="28"/>
  <c r="FA45" i="28" s="1"/>
  <c r="CD42" i="28"/>
  <c r="EL42" i="28"/>
  <c r="DN41" i="28"/>
  <c r="FJ41" i="28" s="1"/>
  <c r="CP41" i="28"/>
  <c r="DZ41" i="28"/>
  <c r="FV41" i="28" s="1"/>
  <c r="EQ32" i="28"/>
  <c r="CI32" i="28"/>
  <c r="EC50" i="28"/>
  <c r="FY50" i="28" s="1"/>
  <c r="EN50" i="28"/>
  <c r="CF50" i="28"/>
  <c r="BR48" i="28"/>
  <c r="CD48" i="28" s="1"/>
  <c r="BZ33" i="28"/>
  <c r="EH33" i="28"/>
  <c r="CR59" i="28"/>
  <c r="EK54" i="28"/>
  <c r="CM51" i="28"/>
  <c r="DK51" i="28"/>
  <c r="FG51" i="28" s="1"/>
  <c r="DW51" i="28"/>
  <c r="FS51" i="28" s="1"/>
  <c r="DA48" i="28"/>
  <c r="EW48" i="28" s="1"/>
  <c r="DY48" i="28"/>
  <c r="FU48" i="28" s="1"/>
  <c r="ES43" i="28"/>
  <c r="CM39" i="28"/>
  <c r="DW39" i="28"/>
  <c r="FS39" i="28" s="1"/>
  <c r="CY39" i="28"/>
  <c r="EU39" i="28" s="1"/>
  <c r="DK39" i="28"/>
  <c r="FG39" i="28" s="1"/>
  <c r="ER33" i="28"/>
  <c r="CJ33" i="28"/>
  <c r="EN61" i="28"/>
  <c r="DR43" i="28"/>
  <c r="FN43" i="28" s="1"/>
  <c r="CT43" i="28"/>
  <c r="ED43" i="28"/>
  <c r="FZ43" i="28" s="1"/>
  <c r="EK39" i="28"/>
  <c r="CC39" i="28"/>
  <c r="BQ45" i="28"/>
  <c r="CC45" i="28" s="1"/>
  <c r="DU39" i="28"/>
  <c r="FQ39" i="28" s="1"/>
  <c r="CW39" i="28"/>
  <c r="EG39" i="28"/>
  <c r="GC39" i="28" s="1"/>
  <c r="DI39" i="28"/>
  <c r="FE39" i="28" s="1"/>
  <c r="EK62" i="28"/>
  <c r="EH59" i="28"/>
  <c r="CL59" i="28"/>
  <c r="CP58" i="28"/>
  <c r="DN58" i="28"/>
  <c r="FJ58" i="28" s="1"/>
  <c r="DZ58" i="28"/>
  <c r="FV58" i="28" s="1"/>
  <c r="DI56" i="28"/>
  <c r="FE56" i="28" s="1"/>
  <c r="DO55" i="28"/>
  <c r="FK55" i="28" s="1"/>
  <c r="EA55" i="28"/>
  <c r="FW55" i="28" s="1"/>
  <c r="CQ55" i="28"/>
  <c r="DE52" i="28"/>
  <c r="FA52" i="28" s="1"/>
  <c r="CS52" i="28"/>
  <c r="ER51" i="28"/>
  <c r="BX51" i="28"/>
  <c r="CJ51" i="28" s="1"/>
  <c r="EQ50" i="28"/>
  <c r="DI48" i="28"/>
  <c r="FE48" i="28" s="1"/>
  <c r="CW48" i="28"/>
  <c r="EG48" i="28"/>
  <c r="GC48" i="28" s="1"/>
  <c r="CB47" i="28"/>
  <c r="EM47" i="28"/>
  <c r="CE47" i="28"/>
  <c r="BT44" i="28"/>
  <c r="CF44" i="28" s="1"/>
  <c r="EP43" i="28"/>
  <c r="DT39" i="28"/>
  <c r="FP39" i="28" s="1"/>
  <c r="CV39" i="28"/>
  <c r="EF39" i="28"/>
  <c r="GB39" i="28" s="1"/>
  <c r="DH39" i="28"/>
  <c r="FD39" i="28" s="1"/>
  <c r="DE36" i="28"/>
  <c r="FA36" i="28" s="1"/>
  <c r="BP34" i="28"/>
  <c r="CB34" i="28" s="1"/>
  <c r="EJ34" i="28"/>
  <c r="EJ62" i="28"/>
  <c r="DN55" i="28"/>
  <c r="FJ55" i="28" s="1"/>
  <c r="DZ55" i="28"/>
  <c r="FV55" i="28" s="1"/>
  <c r="CP55" i="28"/>
  <c r="BO54" i="28"/>
  <c r="CA54" i="28" s="1"/>
  <c r="EP50" i="28"/>
  <c r="DH48" i="28"/>
  <c r="FD48" i="28" s="1"/>
  <c r="EF48" i="28"/>
  <c r="GB48" i="28" s="1"/>
  <c r="CV48" i="28"/>
  <c r="BS44" i="28"/>
  <c r="CE44" i="28" s="1"/>
  <c r="BV42" i="28"/>
  <c r="CH42" i="28" s="1"/>
  <c r="EQ39" i="28"/>
  <c r="CI39" i="28"/>
  <c r="BO34" i="28"/>
  <c r="CA34" i="28" s="1"/>
  <c r="EI34" i="28"/>
  <c r="DC49" i="28"/>
  <c r="EY49" i="28" s="1"/>
  <c r="DO49" i="28"/>
  <c r="FK49" i="28" s="1"/>
  <c r="DV47" i="28"/>
  <c r="FR47" i="28" s="1"/>
  <c r="CX47" i="28"/>
  <c r="ET47" i="28" s="1"/>
  <c r="CL47" i="28"/>
  <c r="BR44" i="28"/>
  <c r="CD44" i="28" s="1"/>
  <c r="EL44" i="28"/>
  <c r="CH39" i="28"/>
  <c r="EP39" i="28"/>
  <c r="DY36" i="28"/>
  <c r="FU36" i="28" s="1"/>
  <c r="DM36" i="28"/>
  <c r="FI36" i="28" s="1"/>
  <c r="CO36" i="28"/>
  <c r="DA36" i="28"/>
  <c r="EW36" i="28" s="1"/>
  <c r="BN34" i="28"/>
  <c r="BZ34" i="28" s="1"/>
  <c r="CX37" i="28"/>
  <c r="ET37" i="28" s="1"/>
  <c r="DV37" i="28"/>
  <c r="FR37" i="28" s="1"/>
  <c r="DJ37" i="28"/>
  <c r="FF37" i="28" s="1"/>
  <c r="CL37" i="28"/>
  <c r="BV36" i="28"/>
  <c r="CH36" i="28" s="1"/>
  <c r="EP36" i="28"/>
  <c r="CJ26" i="28"/>
  <c r="ER26" i="28"/>
  <c r="EK48" i="28"/>
  <c r="CF42" i="28"/>
  <c r="EN42" i="28"/>
  <c r="BY37" i="28"/>
  <c r="CK37" i="28" s="1"/>
  <c r="CU26" i="28"/>
  <c r="DS26" i="28"/>
  <c r="FO26" i="28" s="1"/>
  <c r="EE26" i="28"/>
  <c r="GA26" i="28" s="1"/>
  <c r="DG26" i="28"/>
  <c r="FC26" i="28" s="1"/>
  <c r="CK30" i="28"/>
  <c r="ES30" i="28"/>
  <c r="CH26" i="28"/>
  <c r="EP26" i="28"/>
  <c r="CS43" i="28"/>
  <c r="EC43" i="28"/>
  <c r="FY43" i="28" s="1"/>
  <c r="BW37" i="28"/>
  <c r="CI37" i="28" s="1"/>
  <c r="BV37" i="28"/>
  <c r="CH37" i="28" s="1"/>
  <c r="BP59" i="28"/>
  <c r="EM55" i="28"/>
  <c r="EF49" i="28"/>
  <c r="GB49" i="28" s="1"/>
  <c r="DH49" i="28"/>
  <c r="FD49" i="28" s="1"/>
  <c r="DW44" i="28"/>
  <c r="FS44" i="28" s="1"/>
  <c r="DK44" i="28"/>
  <c r="FG44" i="28" s="1"/>
  <c r="BU37" i="28"/>
  <c r="CG37" i="28" s="1"/>
  <c r="CP43" i="28"/>
  <c r="DZ43" i="28"/>
  <c r="FV43" i="28" s="1"/>
  <c r="DN43" i="28"/>
  <c r="FJ43" i="28" s="1"/>
  <c r="CR37" i="28"/>
  <c r="EB37" i="28"/>
  <c r="FX37" i="28" s="1"/>
  <c r="DD37" i="28"/>
  <c r="EZ37" i="28" s="1"/>
  <c r="EI35" i="28"/>
  <c r="BO35" i="28"/>
  <c r="CA35" i="28" s="1"/>
  <c r="DO34" i="28"/>
  <c r="FK34" i="28" s="1"/>
  <c r="DC34" i="28"/>
  <c r="EY34" i="28" s="1"/>
  <c r="EA34" i="28"/>
  <c r="FW34" i="28" s="1"/>
  <c r="CQ34" i="28"/>
  <c r="BO33" i="28"/>
  <c r="CA33" i="28" s="1"/>
  <c r="BQ58" i="28"/>
  <c r="CP34" i="28"/>
  <c r="DN34" i="28"/>
  <c r="FJ34" i="28" s="1"/>
  <c r="DB34" i="28"/>
  <c r="EX34" i="28" s="1"/>
  <c r="DZ34" i="28"/>
  <c r="FV34" i="28" s="1"/>
  <c r="BR57" i="28"/>
  <c r="DN49" i="28"/>
  <c r="FJ49" i="28" s="1"/>
  <c r="DB49" i="28"/>
  <c r="EX49" i="28" s="1"/>
  <c r="EC44" i="28"/>
  <c r="FY44" i="28" s="1"/>
  <c r="CJ40" i="28"/>
  <c r="ER40" i="28"/>
  <c r="BR37" i="28"/>
  <c r="CD37" i="28" s="1"/>
  <c r="ES35" i="28"/>
  <c r="CK35" i="28"/>
  <c r="CE31" i="28"/>
  <c r="EM31" i="28"/>
  <c r="BP57" i="28"/>
  <c r="BP56" i="28"/>
  <c r="CF48" i="28"/>
  <c r="EN48" i="28"/>
  <c r="DE43" i="28"/>
  <c r="FA43" i="28" s="1"/>
  <c r="DS31" i="28"/>
  <c r="FO31" i="28" s="1"/>
  <c r="EE31" i="28"/>
  <c r="GA31" i="28" s="1"/>
  <c r="CU31" i="28"/>
  <c r="DG31" i="28"/>
  <c r="FC31" i="28" s="1"/>
  <c r="CD31" i="28"/>
  <c r="EL31" i="28"/>
  <c r="DT49" i="28"/>
  <c r="FP49" i="28" s="1"/>
  <c r="ES49" i="28"/>
  <c r="CF47" i="28"/>
  <c r="BO37" i="28"/>
  <c r="CA37" i="28" s="1"/>
  <c r="EK31" i="28"/>
  <c r="CC31" i="28"/>
  <c r="DS49" i="28"/>
  <c r="FO49" i="28" s="1"/>
  <c r="ER49" i="28"/>
  <c r="CY45" i="28"/>
  <c r="EU45" i="28" s="1"/>
  <c r="CM45" i="28"/>
  <c r="CP39" i="28"/>
  <c r="DZ39" i="28"/>
  <c r="FV39" i="28" s="1"/>
  <c r="CL31" i="28"/>
  <c r="DV31" i="28"/>
  <c r="FR31" i="28" s="1"/>
  <c r="DJ31" i="28"/>
  <c r="FF31" i="28" s="1"/>
  <c r="CX31" i="28"/>
  <c r="ET31" i="28" s="1"/>
  <c r="CD27" i="28"/>
  <c r="EL27" i="28"/>
  <c r="DG49" i="28"/>
  <c r="FC49" i="28" s="1"/>
  <c r="DB43" i="28"/>
  <c r="EX43" i="28" s="1"/>
  <c r="CF39" i="28"/>
  <c r="EN39" i="28"/>
  <c r="DI31" i="28"/>
  <c r="FE31" i="28" s="1"/>
  <c r="DU31" i="28"/>
  <c r="FQ31" i="28" s="1"/>
  <c r="CW31" i="28"/>
  <c r="EG31" i="28"/>
  <c r="GC31" i="28" s="1"/>
  <c r="BP30" i="28"/>
  <c r="CB30" i="28" s="1"/>
  <c r="BV49" i="28"/>
  <c r="CH49" i="28" s="1"/>
  <c r="ER46" i="28"/>
  <c r="CJ46" i="28"/>
  <c r="EP44" i="28"/>
  <c r="EE42" i="28"/>
  <c r="GA42" i="28" s="1"/>
  <c r="DS42" i="28"/>
  <c r="FO42" i="28" s="1"/>
  <c r="ER31" i="28"/>
  <c r="DS33" i="28"/>
  <c r="FO33" i="28" s="1"/>
  <c r="DG33" i="28"/>
  <c r="FC33" i="28" s="1"/>
  <c r="CF32" i="28"/>
  <c r="EN32" i="28"/>
  <c r="ED27" i="28"/>
  <c r="FZ27" i="28" s="1"/>
  <c r="CT27" i="28"/>
  <c r="DF27" i="28"/>
  <c r="FB27" i="28" s="1"/>
  <c r="DR27" i="28"/>
  <c r="FN27" i="28" s="1"/>
  <c r="CB27" i="28"/>
  <c r="EJ27" i="28"/>
  <c r="EN34" i="28"/>
  <c r="CF34" i="28"/>
  <c r="CN31" i="28"/>
  <c r="CZ31" i="28"/>
  <c r="EV31" i="28" s="1"/>
  <c r="DL31" i="28"/>
  <c r="FH31" i="28" s="1"/>
  <c r="BR29" i="28"/>
  <c r="CD29" i="28" s="1"/>
  <c r="BQ24" i="28"/>
  <c r="CC24" i="28" s="1"/>
  <c r="EK24" i="28"/>
  <c r="EN22" i="28"/>
  <c r="BT22" i="28"/>
  <c r="CF22" i="28" s="1"/>
  <c r="CS39" i="28"/>
  <c r="EC39" i="28"/>
  <c r="FY39" i="28" s="1"/>
  <c r="BX36" i="28"/>
  <c r="CJ36" i="28" s="1"/>
  <c r="ER36" i="28"/>
  <c r="CQ22" i="28"/>
  <c r="DC22" i="28"/>
  <c r="EY22" i="28" s="1"/>
  <c r="DO22" i="28"/>
  <c r="FK22" i="28" s="1"/>
  <c r="CZ37" i="28"/>
  <c r="EV37" i="28" s="1"/>
  <c r="DL37" i="28"/>
  <c r="FH37" i="28" s="1"/>
  <c r="DX37" i="28"/>
  <c r="FT37" i="28" s="1"/>
  <c r="CN37" i="28"/>
  <c r="ES31" i="28"/>
  <c r="DG41" i="28"/>
  <c r="FC41" i="28" s="1"/>
  <c r="DS41" i="28"/>
  <c r="FO41" i="28" s="1"/>
  <c r="EH37" i="28"/>
  <c r="DQ35" i="28"/>
  <c r="FM35" i="28" s="1"/>
  <c r="DE35" i="28"/>
  <c r="FA35" i="28" s="1"/>
  <c r="EC35" i="28"/>
  <c r="FY35" i="28" s="1"/>
  <c r="DM33" i="28"/>
  <c r="FI33" i="28" s="1"/>
  <c r="DA33" i="28"/>
  <c r="EW33" i="28" s="1"/>
  <c r="DY33" i="28"/>
  <c r="FU33" i="28" s="1"/>
  <c r="CO33" i="28"/>
  <c r="CP32" i="28"/>
  <c r="DB32" i="28"/>
  <c r="EX32" i="28" s="1"/>
  <c r="DN32" i="28"/>
  <c r="FJ32" i="28" s="1"/>
  <c r="DT28" i="28"/>
  <c r="FP28" i="28" s="1"/>
  <c r="CV28" i="28"/>
  <c r="EF28" i="28"/>
  <c r="GB28" i="28" s="1"/>
  <c r="DH28" i="28"/>
  <c r="FD28" i="28" s="1"/>
  <c r="BT36" i="28"/>
  <c r="CF36" i="28" s="1"/>
  <c r="DQ34" i="28"/>
  <c r="FM34" i="28" s="1"/>
  <c r="CS34" i="28"/>
  <c r="DE34" i="28"/>
  <c r="FA34" i="28" s="1"/>
  <c r="CN33" i="28"/>
  <c r="DL33" i="28"/>
  <c r="FH33" i="28" s="1"/>
  <c r="CZ33" i="28"/>
  <c r="EV33" i="28" s="1"/>
  <c r="DX33" i="28"/>
  <c r="FT33" i="28" s="1"/>
  <c r="DA32" i="28"/>
  <c r="EW32" i="28" s="1"/>
  <c r="DM32" i="28"/>
  <c r="FI32" i="28" s="1"/>
  <c r="DY32" i="28"/>
  <c r="FU32" i="28" s="1"/>
  <c r="DS23" i="28"/>
  <c r="FO23" i="28" s="1"/>
  <c r="EE23" i="28"/>
  <c r="GA23" i="28" s="1"/>
  <c r="DG23" i="28"/>
  <c r="FC23" i="28" s="1"/>
  <c r="CU23" i="28"/>
  <c r="ED23" i="28"/>
  <c r="FZ23" i="28" s="1"/>
  <c r="CT23" i="28"/>
  <c r="DR23" i="28"/>
  <c r="FN23" i="28" s="1"/>
  <c r="DF23" i="28"/>
  <c r="FB23" i="28" s="1"/>
  <c r="BQ18" i="28"/>
  <c r="CC18" i="28" s="1"/>
  <c r="EK18" i="28"/>
  <c r="BO30" i="28"/>
  <c r="CA30" i="28" s="1"/>
  <c r="DP23" i="28"/>
  <c r="FL23" i="28" s="1"/>
  <c r="EB23" i="28"/>
  <c r="FX23" i="28" s="1"/>
  <c r="CR23" i="28"/>
  <c r="DD23" i="28"/>
  <c r="EZ23" i="28" s="1"/>
  <c r="EK36" i="28"/>
  <c r="EB25" i="28"/>
  <c r="FX25" i="28" s="1"/>
  <c r="CR25" i="28"/>
  <c r="DD25" i="28"/>
  <c r="EZ25" i="28" s="1"/>
  <c r="DP25" i="28"/>
  <c r="FL25" i="28" s="1"/>
  <c r="EM22" i="28"/>
  <c r="CH34" i="28"/>
  <c r="EP34" i="28"/>
  <c r="CG29" i="28"/>
  <c r="EO29" i="28"/>
  <c r="BN50" i="28"/>
  <c r="EJ48" i="28"/>
  <c r="CB48" i="28"/>
  <c r="BT45" i="28"/>
  <c r="CF45" i="28" s="1"/>
  <c r="CK38" i="28"/>
  <c r="BS45" i="28"/>
  <c r="CE45" i="28" s="1"/>
  <c r="EF42" i="28"/>
  <c r="GB42" i="28" s="1"/>
  <c r="DT42" i="28"/>
  <c r="FP42" i="28" s="1"/>
  <c r="EE41" i="28"/>
  <c r="GA41" i="28" s="1"/>
  <c r="BO27" i="28"/>
  <c r="CA27" i="28" s="1"/>
  <c r="EP23" i="28"/>
  <c r="ER34" i="28"/>
  <c r="BX34" i="28"/>
  <c r="CJ34" i="28" s="1"/>
  <c r="EJ31" i="28"/>
  <c r="BS28" i="28"/>
  <c r="CE28" i="28" s="1"/>
  <c r="BR47" i="28"/>
  <c r="CD47" i="28" s="1"/>
  <c r="EQ46" i="28"/>
  <c r="CI46" i="28"/>
  <c r="BP45" i="28"/>
  <c r="DM41" i="28"/>
  <c r="FI41" i="28" s="1"/>
  <c r="CO41" i="28"/>
  <c r="DY41" i="28"/>
  <c r="FU41" i="28" s="1"/>
  <c r="BU40" i="28"/>
  <c r="BR28" i="28"/>
  <c r="CD28" i="28" s="1"/>
  <c r="EH47" i="28"/>
  <c r="BQ47" i="28"/>
  <c r="DE39" i="28"/>
  <c r="FA39" i="28" s="1"/>
  <c r="EK28" i="28"/>
  <c r="BQ28" i="28"/>
  <c r="CC28" i="28" s="1"/>
  <c r="DN20" i="28"/>
  <c r="FJ20" i="28" s="1"/>
  <c r="DB20" i="28"/>
  <c r="EX20" i="28" s="1"/>
  <c r="DZ20" i="28"/>
  <c r="FV20" i="28" s="1"/>
  <c r="CP20" i="28"/>
  <c r="BX60" i="28"/>
  <c r="CF51" i="28"/>
  <c r="EN51" i="28"/>
  <c r="CB49" i="28"/>
  <c r="EJ49" i="28"/>
  <c r="BN45" i="28"/>
  <c r="BZ45" i="28" s="1"/>
  <c r="BW44" i="28"/>
  <c r="CI44" i="28" s="1"/>
  <c r="EG33" i="28"/>
  <c r="GC33" i="28" s="1"/>
  <c r="BP28" i="28"/>
  <c r="CB28" i="28" s="1"/>
  <c r="CQ24" i="28"/>
  <c r="DO24" i="28"/>
  <c r="FK24" i="28" s="1"/>
  <c r="EA24" i="28"/>
  <c r="FW24" i="28" s="1"/>
  <c r="BP32" i="28"/>
  <c r="CB32" i="28" s="1"/>
  <c r="DD29" i="28"/>
  <c r="EZ29" i="28" s="1"/>
  <c r="DP29" i="28"/>
  <c r="FL29" i="28" s="1"/>
  <c r="EB29" i="28"/>
  <c r="FX29" i="28" s="1"/>
  <c r="CY28" i="28"/>
  <c r="EU28" i="28" s="1"/>
  <c r="DK28" i="28"/>
  <c r="FG28" i="28" s="1"/>
  <c r="DW28" i="28"/>
  <c r="FS28" i="28" s="1"/>
  <c r="ER24" i="28"/>
  <c r="CJ24" i="28"/>
  <c r="DL43" i="28"/>
  <c r="FH43" i="28" s="1"/>
  <c r="DM42" i="28"/>
  <c r="FI42" i="28" s="1"/>
  <c r="DY42" i="28"/>
  <c r="FU42" i="28" s="1"/>
  <c r="DE41" i="28"/>
  <c r="FA41" i="28" s="1"/>
  <c r="EK40" i="28"/>
  <c r="BR33" i="28"/>
  <c r="CD33" i="28" s="1"/>
  <c r="BO32" i="28"/>
  <c r="CA32" i="28" s="1"/>
  <c r="EI32" i="28"/>
  <c r="BN28" i="28"/>
  <c r="BZ28" i="28" s="1"/>
  <c r="EH28" i="28"/>
  <c r="CB26" i="28"/>
  <c r="EJ26" i="28"/>
  <c r="CU24" i="28"/>
  <c r="DG24" i="28"/>
  <c r="FC24" i="28" s="1"/>
  <c r="EE24" i="28"/>
  <c r="GA24" i="28" s="1"/>
  <c r="DS24" i="28"/>
  <c r="FO24" i="28" s="1"/>
  <c r="CY20" i="28"/>
  <c r="EU20" i="28" s="1"/>
  <c r="DK20" i="28"/>
  <c r="FG20" i="28" s="1"/>
  <c r="DW20" i="28"/>
  <c r="FS20" i="28" s="1"/>
  <c r="CM20" i="28"/>
  <c r="CM42" i="28"/>
  <c r="DW42" i="28"/>
  <c r="FS42" i="28" s="1"/>
  <c r="BP40" i="28"/>
  <c r="CB40" i="28" s="1"/>
  <c r="BQ37" i="28"/>
  <c r="CC37" i="28" s="1"/>
  <c r="BQ34" i="28"/>
  <c r="CC34" i="28" s="1"/>
  <c r="DZ32" i="28"/>
  <c r="FV32" i="28" s="1"/>
  <c r="BN32" i="28"/>
  <c r="BZ32" i="28" s="1"/>
  <c r="CQ29" i="28"/>
  <c r="DO29" i="28"/>
  <c r="FK29" i="28" s="1"/>
  <c r="EA29" i="28"/>
  <c r="FW29" i="28" s="1"/>
  <c r="DC29" i="28"/>
  <c r="EY29" i="28" s="1"/>
  <c r="ES28" i="28"/>
  <c r="CK28" i="28"/>
  <c r="BY26" i="28"/>
  <c r="CK26" i="28" s="1"/>
  <c r="EO24" i="28"/>
  <c r="CG24" i="28"/>
  <c r="DT35" i="28"/>
  <c r="FP35" i="28" s="1"/>
  <c r="DH35" i="28"/>
  <c r="FD35" i="28" s="1"/>
  <c r="DT32" i="28"/>
  <c r="FP32" i="28" s="1"/>
  <c r="CV32" i="28"/>
  <c r="EF32" i="28"/>
  <c r="GB32" i="28" s="1"/>
  <c r="DH32" i="28"/>
  <c r="FD32" i="28" s="1"/>
  <c r="BU27" i="28"/>
  <c r="CG27" i="28" s="1"/>
  <c r="EO16" i="28"/>
  <c r="BU16" i="28"/>
  <c r="CG16" i="28" s="1"/>
  <c r="EF35" i="28"/>
  <c r="GB35" i="28" s="1"/>
  <c r="CT31" i="28"/>
  <c r="DR31" i="28"/>
  <c r="FN31" i="28" s="1"/>
  <c r="DQ31" i="28"/>
  <c r="FM31" i="28" s="1"/>
  <c r="EC31" i="28"/>
  <c r="FY31" i="28" s="1"/>
  <c r="CS31" i="28"/>
  <c r="DW26" i="28"/>
  <c r="FS26" i="28" s="1"/>
  <c r="DK26" i="28"/>
  <c r="FG26" i="28" s="1"/>
  <c r="CM26" i="28"/>
  <c r="CU25" i="28"/>
  <c r="DG25" i="28"/>
  <c r="FC25" i="28" s="1"/>
  <c r="EE25" i="28"/>
  <c r="GA25" i="28" s="1"/>
  <c r="BW36" i="28"/>
  <c r="CI36" i="28" s="1"/>
  <c r="ED31" i="28"/>
  <c r="FZ31" i="28" s="1"/>
  <c r="BR30" i="28"/>
  <c r="CD30" i="28" s="1"/>
  <c r="BQ30" i="28"/>
  <c r="CC30" i="28" s="1"/>
  <c r="EK30" i="28"/>
  <c r="DW25" i="28"/>
  <c r="FS25" i="28" s="1"/>
  <c r="DK25" i="28"/>
  <c r="FG25" i="28" s="1"/>
  <c r="CM25" i="28"/>
  <c r="CY25" i="28"/>
  <c r="EU25" i="28" s="1"/>
  <c r="EH23" i="28"/>
  <c r="BN23" i="28"/>
  <c r="BZ23" i="28" s="1"/>
  <c r="DE21" i="28"/>
  <c r="FA21" i="28" s="1"/>
  <c r="EC21" i="28"/>
  <c r="FY21" i="28" s="1"/>
  <c r="CS21" i="28"/>
  <c r="CW18" i="28"/>
  <c r="DU18" i="28"/>
  <c r="FQ18" i="28" s="1"/>
  <c r="EG18" i="28"/>
  <c r="GC18" i="28" s="1"/>
  <c r="BT43" i="28"/>
  <c r="EM37" i="28"/>
  <c r="CP35" i="28"/>
  <c r="DN35" i="28"/>
  <c r="FJ35" i="28" s="1"/>
  <c r="EH30" i="28"/>
  <c r="BN30" i="28"/>
  <c r="BZ30" i="28" s="1"/>
  <c r="EG29" i="28"/>
  <c r="GC29" i="28" s="1"/>
  <c r="BP24" i="28"/>
  <c r="CB24" i="28" s="1"/>
  <c r="BV25" i="28"/>
  <c r="CH25" i="28" s="1"/>
  <c r="BO24" i="28"/>
  <c r="CA24" i="28" s="1"/>
  <c r="CV21" i="28"/>
  <c r="DH21" i="28"/>
  <c r="FD21" i="28" s="1"/>
  <c r="DT21" i="28"/>
  <c r="FP21" i="28" s="1"/>
  <c r="EF21" i="28"/>
  <c r="GB21" i="28" s="1"/>
  <c r="DL35" i="28"/>
  <c r="FH35" i="28" s="1"/>
  <c r="EQ29" i="28"/>
  <c r="BW29" i="28"/>
  <c r="CI29" i="28" s="1"/>
  <c r="CU28" i="28"/>
  <c r="DG28" i="28"/>
  <c r="FC28" i="28" s="1"/>
  <c r="DS28" i="28"/>
  <c r="FO28" i="28" s="1"/>
  <c r="EE28" i="28"/>
  <c r="GA28" i="28" s="1"/>
  <c r="EC25" i="28"/>
  <c r="FY25" i="28" s="1"/>
  <c r="DQ25" i="28"/>
  <c r="FM25" i="28" s="1"/>
  <c r="CS25" i="28"/>
  <c r="DE25" i="28"/>
  <c r="FA25" i="28" s="1"/>
  <c r="BQ43" i="28"/>
  <c r="EJ37" i="28"/>
  <c r="CX36" i="28"/>
  <c r="ET36" i="28" s="1"/>
  <c r="BV29" i="28"/>
  <c r="CH29" i="28" s="1"/>
  <c r="DS27" i="28"/>
  <c r="FO27" i="28" s="1"/>
  <c r="DG27" i="28"/>
  <c r="FC27" i="28" s="1"/>
  <c r="EE27" i="28"/>
  <c r="GA27" i="28" s="1"/>
  <c r="CU27" i="28"/>
  <c r="DY26" i="28"/>
  <c r="FU26" i="28" s="1"/>
  <c r="CO26" i="28"/>
  <c r="DM26" i="28"/>
  <c r="FI26" i="28" s="1"/>
  <c r="DA26" i="28"/>
  <c r="EW26" i="28" s="1"/>
  <c r="ES24" i="28"/>
  <c r="CK24" i="28"/>
  <c r="DK21" i="28"/>
  <c r="FG21" i="28" s="1"/>
  <c r="CY21" i="28"/>
  <c r="EU21" i="28" s="1"/>
  <c r="CM21" i="28"/>
  <c r="DW21" i="28"/>
  <c r="FS21" i="28" s="1"/>
  <c r="BQ46" i="28"/>
  <c r="BP42" i="28"/>
  <c r="EN40" i="28"/>
  <c r="CF40" i="28"/>
  <c r="CJ30" i="28"/>
  <c r="EI25" i="28"/>
  <c r="DE23" i="28"/>
  <c r="FA23" i="28" s="1"/>
  <c r="EC23" i="28"/>
  <c r="FY23" i="28" s="1"/>
  <c r="DQ23" i="28"/>
  <c r="FM23" i="28" s="1"/>
  <c r="DL21" i="28"/>
  <c r="FH21" i="28" s="1"/>
  <c r="CN21" i="28"/>
  <c r="CZ21" i="28"/>
  <c r="EV21" i="28" s="1"/>
  <c r="BP46" i="28"/>
  <c r="EM40" i="28"/>
  <c r="CE40" i="28"/>
  <c r="DF31" i="28"/>
  <c r="FB31" i="28" s="1"/>
  <c r="CU30" i="28"/>
  <c r="EE30" i="28"/>
  <c r="GA30" i="28" s="1"/>
  <c r="DG30" i="28"/>
  <c r="FC30" i="28" s="1"/>
  <c r="DV29" i="28"/>
  <c r="FR29" i="28" s="1"/>
  <c r="DD28" i="28"/>
  <c r="EZ28" i="28" s="1"/>
  <c r="EB28" i="28"/>
  <c r="FX28" i="28" s="1"/>
  <c r="EB11" i="28"/>
  <c r="FX11" i="28" s="1"/>
  <c r="DD11" i="28"/>
  <c r="EZ11" i="28" s="1"/>
  <c r="DP11" i="28"/>
  <c r="FL11" i="28" s="1"/>
  <c r="CR11" i="28"/>
  <c r="BN42" i="28"/>
  <c r="CQ36" i="28"/>
  <c r="DE31" i="28"/>
  <c r="FA31" i="28" s="1"/>
  <c r="EM29" i="28"/>
  <c r="CR27" i="28"/>
  <c r="EB27" i="28"/>
  <c r="FX27" i="28" s="1"/>
  <c r="DD27" i="28"/>
  <c r="EZ27" i="28" s="1"/>
  <c r="DP27" i="28"/>
  <c r="FL27" i="28" s="1"/>
  <c r="CQ23" i="28"/>
  <c r="EA23" i="28"/>
  <c r="FW23" i="28" s="1"/>
  <c r="DO23" i="28"/>
  <c r="FK23" i="28" s="1"/>
  <c r="CL20" i="28"/>
  <c r="CX20" i="28"/>
  <c r="ET20" i="28" s="1"/>
  <c r="DJ20" i="28"/>
  <c r="FF20" i="28" s="1"/>
  <c r="DV20" i="28"/>
  <c r="FR20" i="28" s="1"/>
  <c r="DS22" i="28"/>
  <c r="FO22" i="28" s="1"/>
  <c r="DG22" i="28"/>
  <c r="FC22" i="28" s="1"/>
  <c r="CU22" i="28"/>
  <c r="EE22" i="28"/>
  <c r="GA22" i="28" s="1"/>
  <c r="BP39" i="28"/>
  <c r="DB35" i="28"/>
  <c r="EX35" i="28" s="1"/>
  <c r="EQ33" i="28"/>
  <c r="CR30" i="28"/>
  <c r="DD30" i="28"/>
  <c r="EZ30" i="28" s="1"/>
  <c r="CY26" i="28"/>
  <c r="EU26" i="28" s="1"/>
  <c r="DH41" i="28"/>
  <c r="FD41" i="28" s="1"/>
  <c r="DT41" i="28"/>
  <c r="FP41" i="28" s="1"/>
  <c r="BX38" i="28"/>
  <c r="DI29" i="28"/>
  <c r="FE29" i="28" s="1"/>
  <c r="BP29" i="28"/>
  <c r="CB29" i="28" s="1"/>
  <c r="DJ22" i="28"/>
  <c r="FF22" i="28" s="1"/>
  <c r="DV22" i="28"/>
  <c r="FR22" i="28" s="1"/>
  <c r="CL22" i="28"/>
  <c r="CX22" i="28"/>
  <c r="ET22" i="28" s="1"/>
  <c r="BY40" i="28"/>
  <c r="CK40" i="28" s="1"/>
  <c r="BW38" i="28"/>
  <c r="EJ36" i="28"/>
  <c r="CZ35" i="28"/>
  <c r="EV35" i="28" s="1"/>
  <c r="BU33" i="28"/>
  <c r="CG33" i="28" s="1"/>
  <c r="BU32" i="28"/>
  <c r="CG32" i="28" s="1"/>
  <c r="EO32" i="28"/>
  <c r="DV27" i="28"/>
  <c r="FR27" i="28" s="1"/>
  <c r="CX27" i="28"/>
  <c r="ET27" i="28" s="1"/>
  <c r="DJ27" i="28"/>
  <c r="FF27" i="28" s="1"/>
  <c r="CL27" i="28"/>
  <c r="DS25" i="28"/>
  <c r="FO25" i="28" s="1"/>
  <c r="BY22" i="28"/>
  <c r="CK22" i="28" s="1"/>
  <c r="CS13" i="28"/>
  <c r="DE13" i="28"/>
  <c r="FA13" i="28" s="1"/>
  <c r="DQ13" i="28"/>
  <c r="FM13" i="28" s="1"/>
  <c r="EC13" i="28"/>
  <c r="FY13" i="28" s="1"/>
  <c r="DI41" i="28"/>
  <c r="FE41" i="28" s="1"/>
  <c r="BV38" i="28"/>
  <c r="CL36" i="28"/>
  <c r="BT33" i="28"/>
  <c r="CF33" i="28" s="1"/>
  <c r="CV27" i="28"/>
  <c r="DH27" i="28"/>
  <c r="FD27" i="28" s="1"/>
  <c r="EC20" i="28"/>
  <c r="FY20" i="28" s="1"/>
  <c r="DE20" i="28"/>
  <c r="FA20" i="28" s="1"/>
  <c r="DQ20" i="28"/>
  <c r="FM20" i="28" s="1"/>
  <c r="CS20" i="28"/>
  <c r="CW17" i="28"/>
  <c r="EG17" i="28"/>
  <c r="GC17" i="28" s="1"/>
  <c r="DU17" i="28"/>
  <c r="FQ17" i="28" s="1"/>
  <c r="DI17" i="28"/>
  <c r="FE17" i="28" s="1"/>
  <c r="BU38" i="28"/>
  <c r="CV35" i="28"/>
  <c r="BS33" i="28"/>
  <c r="CE33" i="28" s="1"/>
  <c r="CJ23" i="28"/>
  <c r="ER23" i="28"/>
  <c r="BO18" i="28"/>
  <c r="CA18" i="28" s="1"/>
  <c r="EE13" i="28"/>
  <c r="GA13" i="28" s="1"/>
  <c r="CU13" i="28"/>
  <c r="DG13" i="28"/>
  <c r="FC13" i="28" s="1"/>
  <c r="DS13" i="28"/>
  <c r="FO13" i="28" s="1"/>
  <c r="DI7" i="28"/>
  <c r="FE7" i="28" s="1"/>
  <c r="DU7" i="28"/>
  <c r="FQ7" i="28" s="1"/>
  <c r="EG7" i="28"/>
  <c r="GC7" i="28" s="1"/>
  <c r="CW7" i="28"/>
  <c r="DX25" i="28"/>
  <c r="FT25" i="28" s="1"/>
  <c r="CN25" i="28"/>
  <c r="DL25" i="28"/>
  <c r="FH25" i="28" s="1"/>
  <c r="DG7" i="28"/>
  <c r="FC7" i="28" s="1"/>
  <c r="DS7" i="28"/>
  <c r="FO7" i="28" s="1"/>
  <c r="EE7" i="28"/>
  <c r="GA7" i="28" s="1"/>
  <c r="CU7" i="28"/>
  <c r="EB10" i="28"/>
  <c r="FX10" i="28" s="1"/>
  <c r="DD10" i="28"/>
  <c r="EZ10" i="28" s="1"/>
  <c r="DP10" i="28"/>
  <c r="FL10" i="28" s="1"/>
  <c r="CR10" i="28"/>
  <c r="BY25" i="28"/>
  <c r="CK25" i="28" s="1"/>
  <c r="BR24" i="28"/>
  <c r="CD24" i="28" s="1"/>
  <c r="DU23" i="28"/>
  <c r="FQ23" i="28" s="1"/>
  <c r="EG23" i="28"/>
  <c r="GC23" i="28" s="1"/>
  <c r="CW21" i="28"/>
  <c r="EG21" i="28"/>
  <c r="GC21" i="28" s="1"/>
  <c r="CO13" i="28"/>
  <c r="DA13" i="28"/>
  <c r="EW13" i="28" s="1"/>
  <c r="DM13" i="28"/>
  <c r="FI13" i="28" s="1"/>
  <c r="DY13" i="28"/>
  <c r="FU13" i="28" s="1"/>
  <c r="EP18" i="28"/>
  <c r="CH18" i="28"/>
  <c r="BN17" i="28"/>
  <c r="BZ17" i="28" s="1"/>
  <c r="EH17" i="28"/>
  <c r="EQ6" i="28"/>
  <c r="BW6" i="28"/>
  <c r="CI6" i="28" s="1"/>
  <c r="BQ11" i="28"/>
  <c r="CC11" i="28" s="1"/>
  <c r="EK11" i="28"/>
  <c r="CW15" i="28"/>
  <c r="DI15" i="28"/>
  <c r="FE15" i="28" s="1"/>
  <c r="DU15" i="28"/>
  <c r="FQ15" i="28" s="1"/>
  <c r="EG15" i="28"/>
  <c r="GC15" i="28" s="1"/>
  <c r="EP15" i="28"/>
  <c r="CH15" i="28"/>
  <c r="EH24" i="28"/>
  <c r="BN24" i="28"/>
  <c r="BZ24" i="28" s="1"/>
  <c r="BQ22" i="28"/>
  <c r="CC22" i="28" s="1"/>
  <c r="EK22" i="28"/>
  <c r="EK19" i="28"/>
  <c r="EC15" i="28"/>
  <c r="FY15" i="28" s="1"/>
  <c r="CS15" i="28"/>
  <c r="DE15" i="28"/>
  <c r="FA15" i="28" s="1"/>
  <c r="EE14" i="28"/>
  <c r="GA14" i="28" s="1"/>
  <c r="CU14" i="28"/>
  <c r="DG14" i="28"/>
  <c r="FC14" i="28" s="1"/>
  <c r="DS14" i="28"/>
  <c r="FO14" i="28" s="1"/>
  <c r="BO22" i="28"/>
  <c r="CA22" i="28" s="1"/>
  <c r="DG21" i="28"/>
  <c r="FC21" i="28" s="1"/>
  <c r="EE21" i="28"/>
  <c r="GA21" i="28" s="1"/>
  <c r="CU21" i="28"/>
  <c r="EM15" i="28"/>
  <c r="CE15" i="28"/>
  <c r="EC14" i="28"/>
  <c r="FY14" i="28" s="1"/>
  <c r="DE14" i="28"/>
  <c r="FA14" i="28" s="1"/>
  <c r="CS14" i="28"/>
  <c r="BY8" i="28"/>
  <c r="CK8" i="28" s="1"/>
  <c r="DF21" i="28"/>
  <c r="FB21" i="28" s="1"/>
  <c r="ED21" i="28"/>
  <c r="FZ21" i="28" s="1"/>
  <c r="CT21" i="28"/>
  <c r="CB16" i="28"/>
  <c r="EJ16" i="28"/>
  <c r="CL15" i="28"/>
  <c r="CX15" i="28"/>
  <c r="ET15" i="28" s="1"/>
  <c r="DV15" i="28"/>
  <c r="FR15" i="28" s="1"/>
  <c r="ER8" i="28"/>
  <c r="BX8" i="28"/>
  <c r="CJ8" i="28" s="1"/>
  <c r="EP33" i="28"/>
  <c r="CH33" i="28"/>
  <c r="DA25" i="28"/>
  <c r="EW25" i="28" s="1"/>
  <c r="CO25" i="28"/>
  <c r="DY25" i="28"/>
  <c r="FU25" i="28" s="1"/>
  <c r="DM25" i="28"/>
  <c r="FI25" i="28" s="1"/>
  <c r="CH16" i="28"/>
  <c r="EP16" i="28"/>
  <c r="DG8" i="28"/>
  <c r="FC8" i="28" s="1"/>
  <c r="EE8" i="28"/>
  <c r="GA8" i="28" s="1"/>
  <c r="CU8" i="28"/>
  <c r="DS8" i="28"/>
  <c r="FO8" i="28" s="1"/>
  <c r="BN40" i="28"/>
  <c r="BY32" i="28"/>
  <c r="CK32" i="28" s="1"/>
  <c r="CO29" i="28"/>
  <c r="DA29" i="28"/>
  <c r="EW29" i="28" s="1"/>
  <c r="BU26" i="28"/>
  <c r="BU19" i="28"/>
  <c r="CG19" i="28" s="1"/>
  <c r="ER27" i="28"/>
  <c r="CZ25" i="28"/>
  <c r="EV25" i="28" s="1"/>
  <c r="DM21" i="28"/>
  <c r="FI21" i="28" s="1"/>
  <c r="CO21" i="28"/>
  <c r="CR19" i="28"/>
  <c r="EB19" i="28"/>
  <c r="FX19" i="28" s="1"/>
  <c r="DD19" i="28"/>
  <c r="EZ19" i="28" s="1"/>
  <c r="DP19" i="28"/>
  <c r="FL19" i="28" s="1"/>
  <c r="CG18" i="28"/>
  <c r="EO18" i="28"/>
  <c r="DD16" i="28"/>
  <c r="EZ16" i="28" s="1"/>
  <c r="DP16" i="28"/>
  <c r="FL16" i="28" s="1"/>
  <c r="EB16" i="28"/>
  <c r="FX16" i="28" s="1"/>
  <c r="CR16" i="28"/>
  <c r="BO31" i="28"/>
  <c r="DY29" i="28"/>
  <c r="FU29" i="28" s="1"/>
  <c r="CQ26" i="28"/>
  <c r="DO26" i="28"/>
  <c r="FK26" i="28" s="1"/>
  <c r="EA26" i="28"/>
  <c r="FW26" i="28" s="1"/>
  <c r="CH22" i="28"/>
  <c r="EP22" i="28"/>
  <c r="EM19" i="28"/>
  <c r="BS19" i="28"/>
  <c r="CE19" i="28" s="1"/>
  <c r="CQ16" i="28"/>
  <c r="EA16" i="28"/>
  <c r="FW16" i="28" s="1"/>
  <c r="DC16" i="28"/>
  <c r="EY16" i="28" s="1"/>
  <c r="BV32" i="28"/>
  <c r="CH32" i="28" s="1"/>
  <c r="DY21" i="28"/>
  <c r="FU21" i="28" s="1"/>
  <c r="BR19" i="28"/>
  <c r="CD19" i="28" s="1"/>
  <c r="DZ17" i="28"/>
  <c r="FV17" i="28" s="1"/>
  <c r="CP17" i="28"/>
  <c r="DB17" i="28"/>
  <c r="EX17" i="28" s="1"/>
  <c r="DN17" i="28"/>
  <c r="FJ17" i="28" s="1"/>
  <c r="DB16" i="28"/>
  <c r="EX16" i="28" s="1"/>
  <c r="DN16" i="28"/>
  <c r="FJ16" i="28" s="1"/>
  <c r="DZ16" i="28"/>
  <c r="FV16" i="28" s="1"/>
  <c r="CP16" i="28"/>
  <c r="DT20" i="28"/>
  <c r="FP20" i="28" s="1"/>
  <c r="EF20" i="28"/>
  <c r="GB20" i="28" s="1"/>
  <c r="CV20" i="28"/>
  <c r="DY19" i="28"/>
  <c r="FU19" i="28" s="1"/>
  <c r="DM19" i="28"/>
  <c r="FI19" i="28" s="1"/>
  <c r="DM16" i="28"/>
  <c r="FI16" i="28" s="1"/>
  <c r="CO16" i="28"/>
  <c r="DA16" i="28"/>
  <c r="EW16" i="28" s="1"/>
  <c r="DY16" i="28"/>
  <c r="FU16" i="28" s="1"/>
  <c r="BV30" i="28"/>
  <c r="EO23" i="28"/>
  <c r="EE20" i="28"/>
  <c r="GA20" i="28" s="1"/>
  <c r="CU20" i="28"/>
  <c r="DS20" i="28"/>
  <c r="FO20" i="28" s="1"/>
  <c r="BQ8" i="28"/>
  <c r="CC8" i="28" s="1"/>
  <c r="EK8" i="28"/>
  <c r="BS32" i="28"/>
  <c r="DI23" i="28"/>
  <c r="FE23" i="28" s="1"/>
  <c r="DN22" i="28"/>
  <c r="FJ22" i="28" s="1"/>
  <c r="CP22" i="28"/>
  <c r="DZ22" i="28"/>
  <c r="FV22" i="28" s="1"/>
  <c r="DV21" i="28"/>
  <c r="FR21" i="28" s="1"/>
  <c r="CH20" i="28"/>
  <c r="ES33" i="28"/>
  <c r="EK32" i="28"/>
  <c r="DU21" i="28"/>
  <c r="FQ21" i="28" s="1"/>
  <c r="DA19" i="28"/>
  <c r="EW19" i="28" s="1"/>
  <c r="BS17" i="28"/>
  <c r="CE17" i="28" s="1"/>
  <c r="CY8" i="28"/>
  <c r="EU8" i="28" s="1"/>
  <c r="BS30" i="28"/>
  <c r="BX29" i="28"/>
  <c r="CJ29" i="28" s="1"/>
  <c r="CR20" i="28"/>
  <c r="DD20" i="28"/>
  <c r="EZ20" i="28" s="1"/>
  <c r="DP20" i="28"/>
  <c r="FL20" i="28" s="1"/>
  <c r="DS18" i="28"/>
  <c r="FO18" i="28" s="1"/>
  <c r="BO11" i="28"/>
  <c r="CA11" i="28" s="1"/>
  <c r="EI11" i="28"/>
  <c r="EC8" i="28"/>
  <c r="FY8" i="28" s="1"/>
  <c r="CS8" i="28"/>
  <c r="DE8" i="28"/>
  <c r="FA8" i="28" s="1"/>
  <c r="DP13" i="28"/>
  <c r="FL13" i="28" s="1"/>
  <c r="CR13" i="28"/>
  <c r="EB13" i="28"/>
  <c r="FX13" i="28" s="1"/>
  <c r="DD13" i="28"/>
  <c r="EZ13" i="28" s="1"/>
  <c r="EM13" i="28"/>
  <c r="CE13" i="28"/>
  <c r="EC10" i="28"/>
  <c r="FY10" i="28" s="1"/>
  <c r="CS10" i="28"/>
  <c r="DE10" i="28"/>
  <c r="FA10" i="28" s="1"/>
  <c r="DQ10" i="28"/>
  <c r="FM10" i="28" s="1"/>
  <c r="BS8" i="28"/>
  <c r="CE8" i="28" s="1"/>
  <c r="CL13" i="28"/>
  <c r="DV13" i="28"/>
  <c r="FR13" i="28" s="1"/>
  <c r="CX13" i="28"/>
  <c r="ET13" i="28" s="1"/>
  <c r="DJ13" i="28"/>
  <c r="FF13" i="28" s="1"/>
  <c r="DA10" i="28"/>
  <c r="EW10" i="28" s="1"/>
  <c r="DM10" i="28"/>
  <c r="FI10" i="28" s="1"/>
  <c r="EO8" i="28"/>
  <c r="BY13" i="28"/>
  <c r="CK13" i="28" s="1"/>
  <c r="CX10" i="28"/>
  <c r="ET10" i="28" s="1"/>
  <c r="DJ10" i="28"/>
  <c r="FF10" i="28" s="1"/>
  <c r="CL10" i="28"/>
  <c r="DV10" i="28"/>
  <c r="FR10" i="28" s="1"/>
  <c r="CK10" i="28"/>
  <c r="ES10" i="28"/>
  <c r="EB17" i="28"/>
  <c r="FX17" i="28" s="1"/>
  <c r="DD17" i="28"/>
  <c r="EZ17" i="28" s="1"/>
  <c r="CR17" i="28"/>
  <c r="DH15" i="28"/>
  <c r="FD15" i="28" s="1"/>
  <c r="DT15" i="28"/>
  <c r="FP15" i="28" s="1"/>
  <c r="CV15" i="28"/>
  <c r="EI14" i="28"/>
  <c r="BO14" i="28"/>
  <c r="CA14" i="28" s="1"/>
  <c r="CZ10" i="28"/>
  <c r="EV10" i="28" s="1"/>
  <c r="DL10" i="28"/>
  <c r="FH10" i="28" s="1"/>
  <c r="CN10" i="28"/>
  <c r="DX10" i="28"/>
  <c r="FT10" i="28" s="1"/>
  <c r="EE15" i="28"/>
  <c r="GA15" i="28" s="1"/>
  <c r="CU15" i="28"/>
  <c r="BX12" i="28"/>
  <c r="CJ12" i="28" s="1"/>
  <c r="ER12" i="28"/>
  <c r="BW12" i="28"/>
  <c r="CI12" i="28" s="1"/>
  <c r="EQ12" i="28"/>
  <c r="EP21" i="28"/>
  <c r="DX18" i="28"/>
  <c r="FT18" i="28" s="1"/>
  <c r="CZ18" i="28"/>
  <c r="EV18" i="28" s="1"/>
  <c r="DL18" i="28"/>
  <c r="FH18" i="28" s="1"/>
  <c r="BV12" i="28"/>
  <c r="CH12" i="28" s="1"/>
  <c r="EP12" i="28"/>
  <c r="EA11" i="28"/>
  <c r="FW11" i="28" s="1"/>
  <c r="DC11" i="28"/>
  <c r="EY11" i="28" s="1"/>
  <c r="BT24" i="28"/>
  <c r="CF24" i="28" s="1"/>
  <c r="EO21" i="28"/>
  <c r="CR15" i="28"/>
  <c r="EB15" i="28"/>
  <c r="FX15" i="28" s="1"/>
  <c r="DD15" i="28"/>
  <c r="EZ15" i="28" s="1"/>
  <c r="BU12" i="28"/>
  <c r="CG12" i="28" s="1"/>
  <c r="EO12" i="28"/>
  <c r="DZ10" i="28"/>
  <c r="FV10" i="28" s="1"/>
  <c r="CP10" i="28"/>
  <c r="DB10" i="28"/>
  <c r="EX10" i="28" s="1"/>
  <c r="DN10" i="28"/>
  <c r="FJ10" i="28" s="1"/>
  <c r="DK7" i="28"/>
  <c r="FG7" i="28" s="1"/>
  <c r="CM7" i="28"/>
  <c r="DW7" i="28"/>
  <c r="FS7" i="28" s="1"/>
  <c r="BT31" i="28"/>
  <c r="BS27" i="28"/>
  <c r="CE27" i="28" s="1"/>
  <c r="DV18" i="28"/>
  <c r="FR18" i="28" s="1"/>
  <c r="CL18" i="28"/>
  <c r="CK16" i="28"/>
  <c r="ES16" i="28"/>
  <c r="BT12" i="28"/>
  <c r="CF12" i="28" s="1"/>
  <c r="EN12" i="28"/>
  <c r="EK9" i="28"/>
  <c r="BQ9" i="28"/>
  <c r="CC9" i="28" s="1"/>
  <c r="DQ8" i="28"/>
  <c r="FM8" i="28" s="1"/>
  <c r="BQ23" i="28"/>
  <c r="CC23" i="28" s="1"/>
  <c r="EK23" i="28"/>
  <c r="BS21" i="28"/>
  <c r="CE21" i="28" s="1"/>
  <c r="DN15" i="28"/>
  <c r="FJ15" i="28" s="1"/>
  <c r="CP15" i="28"/>
  <c r="DB15" i="28"/>
  <c r="EX15" i="28" s="1"/>
  <c r="BS12" i="28"/>
  <c r="CE12" i="28" s="1"/>
  <c r="BP23" i="28"/>
  <c r="CB23" i="28" s="1"/>
  <c r="DS19" i="28"/>
  <c r="FO19" i="28" s="1"/>
  <c r="DE17" i="28"/>
  <c r="FA17" i="28" s="1"/>
  <c r="EC17" i="28"/>
  <c r="FY17" i="28" s="1"/>
  <c r="EF15" i="28"/>
  <c r="GB15" i="28" s="1"/>
  <c r="CO15" i="28"/>
  <c r="DY15" i="28"/>
  <c r="FU15" i="28" s="1"/>
  <c r="DA15" i="28"/>
  <c r="EW15" i="28" s="1"/>
  <c r="CP14" i="28"/>
  <c r="DB14" i="28"/>
  <c r="EX14" i="28" s="1"/>
  <c r="DN14" i="28"/>
  <c r="FJ14" i="28" s="1"/>
  <c r="BR12" i="28"/>
  <c r="CD12" i="28" s="1"/>
  <c r="EL12" i="28"/>
  <c r="EI9" i="28"/>
  <c r="BO9" i="28"/>
  <c r="CA9" i="28" s="1"/>
  <c r="CY7" i="28"/>
  <c r="EU7" i="28" s="1"/>
  <c r="CO27" i="28"/>
  <c r="DP17" i="28"/>
  <c r="FL17" i="28" s="1"/>
  <c r="EH9" i="28"/>
  <c r="BN9" i="28"/>
  <c r="BZ9" i="28" s="1"/>
  <c r="CB12" i="28"/>
  <c r="EJ12" i="28"/>
  <c r="ES9" i="28"/>
  <c r="CK9" i="28"/>
  <c r="CE18" i="28"/>
  <c r="EM18" i="28"/>
  <c r="BO12" i="28"/>
  <c r="CA12" i="28" s="1"/>
  <c r="EI12" i="28"/>
  <c r="BV28" i="28"/>
  <c r="EK17" i="28"/>
  <c r="BQ17" i="28"/>
  <c r="CC17" i="28" s="1"/>
  <c r="EN28" i="28"/>
  <c r="BU28" i="28"/>
  <c r="BP17" i="28"/>
  <c r="CB17" i="28" s="1"/>
  <c r="CK14" i="28"/>
  <c r="ES14" i="28"/>
  <c r="DL22" i="28"/>
  <c r="FH22" i="28" s="1"/>
  <c r="CN22" i="28"/>
  <c r="DR19" i="28"/>
  <c r="FN19" i="28" s="1"/>
  <c r="CT19" i="28"/>
  <c r="DF19" i="28"/>
  <c r="FB19" i="28" s="1"/>
  <c r="BO17" i="28"/>
  <c r="CA17" i="28" s="1"/>
  <c r="EI17" i="28"/>
  <c r="DS15" i="28"/>
  <c r="FO15" i="28" s="1"/>
  <c r="DE11" i="28"/>
  <c r="FA11" i="28" s="1"/>
  <c r="DQ11" i="28"/>
  <c r="FM11" i="28" s="1"/>
  <c r="EC11" i="28"/>
  <c r="FY11" i="28" s="1"/>
  <c r="BV5" i="28"/>
  <c r="CH5" i="28" s="1"/>
  <c r="DQ5" i="28"/>
  <c r="FM5" i="28" s="1"/>
  <c r="CS5" i="28"/>
  <c r="DE5" i="28"/>
  <c r="FA5" i="28" s="1"/>
  <c r="EC5" i="28"/>
  <c r="FY5" i="28" s="1"/>
  <c r="CR5" i="28"/>
  <c r="EB5" i="28"/>
  <c r="DD5" i="28"/>
  <c r="EZ5" i="28" s="1"/>
  <c r="DP5" i="28"/>
  <c r="FL5" i="28" s="1"/>
  <c r="EM16" i="28"/>
  <c r="BR13" i="28"/>
  <c r="CD13" i="28" s="1"/>
  <c r="EL13" i="28"/>
  <c r="EF9" i="28"/>
  <c r="GB9" i="28" s="1"/>
  <c r="DH9" i="28"/>
  <c r="FD9" i="28" s="1"/>
  <c r="DT9" i="28"/>
  <c r="FP9" i="28" s="1"/>
  <c r="DC7" i="28"/>
  <c r="EY7" i="28" s="1"/>
  <c r="DO7" i="28"/>
  <c r="FK7" i="28" s="1"/>
  <c r="CQ7" i="28"/>
  <c r="CO5" i="28"/>
  <c r="DY5" i="28"/>
  <c r="DA5" i="28"/>
  <c r="EW5" i="28" s="1"/>
  <c r="DM5" i="28"/>
  <c r="FI5" i="28" s="1"/>
  <c r="EE17" i="28"/>
  <c r="GA17" i="28" s="1"/>
  <c r="CU17" i="28"/>
  <c r="EI16" i="28"/>
  <c r="BO16" i="28"/>
  <c r="CA16" i="28" s="1"/>
  <c r="BO5" i="28"/>
  <c r="CA5" i="28" s="1"/>
  <c r="EI5" i="28"/>
  <c r="DJ16" i="28"/>
  <c r="FF16" i="28" s="1"/>
  <c r="CL16" i="28"/>
  <c r="CX16" i="28"/>
  <c r="ET16" i="28" s="1"/>
  <c r="ES7" i="28"/>
  <c r="EK14" i="28"/>
  <c r="BQ14" i="28"/>
  <c r="CC14" i="28" s="1"/>
  <c r="DT13" i="28"/>
  <c r="FP13" i="28" s="1"/>
  <c r="EF13" i="28"/>
  <c r="GB13" i="28" s="1"/>
  <c r="CV13" i="28"/>
  <c r="ES5" i="28"/>
  <c r="CK5" i="28"/>
  <c r="BS25" i="28"/>
  <c r="BX18" i="28"/>
  <c r="CJ18" i="28" s="1"/>
  <c r="BP14" i="28"/>
  <c r="CB14" i="28" s="1"/>
  <c r="EE11" i="28"/>
  <c r="GA11" i="28" s="1"/>
  <c r="EA7" i="28"/>
  <c r="FW7" i="28" s="1"/>
  <c r="EI15" i="28"/>
  <c r="BO15" i="28"/>
  <c r="CA15" i="28" s="1"/>
  <c r="BN14" i="28"/>
  <c r="BZ14" i="28" s="1"/>
  <c r="EH14" i="28"/>
  <c r="EO7" i="28"/>
  <c r="BU7" i="28"/>
  <c r="CG7" i="28" s="1"/>
  <c r="EH16" i="28"/>
  <c r="EM7" i="28"/>
  <c r="BO29" i="28"/>
  <c r="ES21" i="28"/>
  <c r="DS17" i="28"/>
  <c r="FO17" i="28" s="1"/>
  <c r="BR18" i="28"/>
  <c r="EF16" i="28"/>
  <c r="GB16" i="28" s="1"/>
  <c r="DH16" i="28"/>
  <c r="FD16" i="28" s="1"/>
  <c r="DT16" i="28"/>
  <c r="FP16" i="28" s="1"/>
  <c r="CV16" i="28"/>
  <c r="DP14" i="28"/>
  <c r="FL14" i="28" s="1"/>
  <c r="EB14" i="28"/>
  <c r="FX14" i="28" s="1"/>
  <c r="CR14" i="28"/>
  <c r="DR14" i="28"/>
  <c r="FN14" i="28" s="1"/>
  <c r="CT14" i="28"/>
  <c r="DF14" i="28"/>
  <c r="FB14" i="28" s="1"/>
  <c r="ED14" i="28"/>
  <c r="FZ14" i="28" s="1"/>
  <c r="BV11" i="28"/>
  <c r="CH11" i="28" s="1"/>
  <c r="EO5" i="28"/>
  <c r="BQ6" i="28"/>
  <c r="CC6" i="28" s="1"/>
  <c r="EK6" i="28"/>
  <c r="DU11" i="28"/>
  <c r="FQ11" i="28" s="1"/>
  <c r="DX11" i="28"/>
  <c r="FT11" i="28" s="1"/>
  <c r="CZ11" i="28"/>
  <c r="EV11" i="28" s="1"/>
  <c r="DL11" i="28"/>
  <c r="FH11" i="28" s="1"/>
  <c r="DB9" i="28"/>
  <c r="EX9" i="28" s="1"/>
  <c r="DN9" i="28"/>
  <c r="FJ9" i="28" s="1"/>
  <c r="EF10" i="28"/>
  <c r="GB10" i="28" s="1"/>
  <c r="DH10" i="28"/>
  <c r="FD10" i="28" s="1"/>
  <c r="DT6" i="28"/>
  <c r="FP6" i="28" s="1"/>
  <c r="EF6" i="28"/>
  <c r="GB6" i="28" s="1"/>
  <c r="CV6" i="28"/>
  <c r="CH9" i="28"/>
  <c r="EP9" i="28"/>
  <c r="CH8" i="28"/>
  <c r="EP8" i="28"/>
  <c r="CH6" i="28"/>
  <c r="CY13" i="28"/>
  <c r="EU13" i="28" s="1"/>
  <c r="CV10" i="28"/>
  <c r="DJ7" i="28"/>
  <c r="FF7" i="28" s="1"/>
  <c r="CL7" i="28"/>
  <c r="DV7" i="28"/>
  <c r="FR7" i="28" s="1"/>
  <c r="EI21" i="28"/>
  <c r="DP6" i="28"/>
  <c r="FL6" i="28" s="1"/>
  <c r="CR6" i="28"/>
  <c r="EB6" i="28"/>
  <c r="FX6" i="28" s="1"/>
  <c r="DD6" i="28"/>
  <c r="EZ6" i="28" s="1"/>
  <c r="EF17" i="28"/>
  <c r="GB17" i="28" s="1"/>
  <c r="CV17" i="28"/>
  <c r="DJ11" i="28"/>
  <c r="FF11" i="28" s="1"/>
  <c r="CP5" i="28"/>
  <c r="DZ5" i="28"/>
  <c r="FV5" i="28" s="1"/>
  <c r="DB5" i="28"/>
  <c r="EX5" i="28" s="1"/>
  <c r="CB8" i="28"/>
  <c r="CE4" i="28"/>
  <c r="EM4" i="28"/>
  <c r="EQ9" i="28"/>
  <c r="BW9" i="28"/>
  <c r="CI9" i="28" s="1"/>
  <c r="DP7" i="28"/>
  <c r="FL7" i="28" s="1"/>
  <c r="EB7" i="28"/>
  <c r="FX7" i="28" s="1"/>
  <c r="DD7" i="28"/>
  <c r="EZ7" i="28" s="1"/>
  <c r="ES11" i="28"/>
  <c r="EJ10" i="28"/>
  <c r="EI7" i="28"/>
  <c r="DN7" i="28"/>
  <c r="FJ7" i="28" s="1"/>
  <c r="CP7" i="28"/>
  <c r="DB7" i="28"/>
  <c r="EX7" i="28" s="1"/>
  <c r="CL6" i="28"/>
  <c r="DV6" i="28"/>
  <c r="FR6" i="28" s="1"/>
  <c r="CX6" i="28"/>
  <c r="ET6" i="28" s="1"/>
  <c r="BY20" i="28"/>
  <c r="BP13" i="28"/>
  <c r="CB13" i="28" s="1"/>
  <c r="ER11" i="28"/>
  <c r="EI10" i="28"/>
  <c r="BO10" i="28"/>
  <c r="CA10" i="28" s="1"/>
  <c r="EO9" i="28"/>
  <c r="BU9" i="28"/>
  <c r="CG9" i="28" s="1"/>
  <c r="EH7" i="28"/>
  <c r="DU6" i="28"/>
  <c r="FQ6" i="28" s="1"/>
  <c r="CW6" i="28"/>
  <c r="CV11" i="28"/>
  <c r="DH11" i="28"/>
  <c r="FD11" i="28" s="1"/>
  <c r="DT11" i="28"/>
  <c r="FP11" i="28" s="1"/>
  <c r="EN9" i="28"/>
  <c r="BT9" i="28"/>
  <c r="CF9" i="28" s="1"/>
  <c r="BX5" i="28"/>
  <c r="CJ5" i="28" s="1"/>
  <c r="ER5" i="28"/>
  <c r="BV24" i="28"/>
  <c r="CM13" i="28"/>
  <c r="BS9" i="28"/>
  <c r="EG6" i="28"/>
  <c r="GC6" i="28" s="1"/>
  <c r="BW5" i="28"/>
  <c r="CI5" i="28" s="1"/>
  <c r="EQ5" i="28"/>
  <c r="CB5" i="28"/>
  <c r="EJ5" i="28"/>
  <c r="DV5" i="28"/>
  <c r="FR5" i="28" s="1"/>
  <c r="CX5" i="28"/>
  <c r="ET5" i="28" s="1"/>
  <c r="DJ5" i="28"/>
  <c r="FF5" i="28" s="1"/>
  <c r="DJ8" i="28"/>
  <c r="FF8" i="28" s="1"/>
  <c r="CL8" i="28"/>
  <c r="CB9" i="28"/>
  <c r="EJ9" i="28"/>
  <c r="EF4" i="28"/>
  <c r="DH4" i="28"/>
  <c r="DT4" i="28"/>
  <c r="FP4" i="28" s="1"/>
  <c r="CV4" i="28"/>
  <c r="DH7" i="28"/>
  <c r="FD7" i="28" s="1"/>
  <c r="BS6" i="28"/>
  <c r="EE4" i="28"/>
  <c r="GA4" i="28" s="1"/>
  <c r="DG4" i="28"/>
  <c r="DS4" i="28"/>
  <c r="FO4" i="28" s="1"/>
  <c r="DN6" i="28"/>
  <c r="FJ6" i="28" s="1"/>
  <c r="CP6" i="28"/>
  <c r="DZ6" i="28"/>
  <c r="FV6" i="28" s="1"/>
  <c r="CH4" i="28"/>
  <c r="EP4" i="28"/>
  <c r="EC4" i="28"/>
  <c r="FY4" i="28" s="1"/>
  <c r="DE4" i="28"/>
  <c r="DQ4" i="28"/>
  <c r="FM4" i="28" s="1"/>
  <c r="CB4" i="28"/>
  <c r="EJ4" i="28"/>
  <c r="CN6" i="28"/>
  <c r="CZ6" i="28"/>
  <c r="EV6" i="28" s="1"/>
  <c r="CL5" i="28"/>
  <c r="DD4" i="28"/>
  <c r="DP4" i="28"/>
  <c r="FL4" i="28" s="1"/>
  <c r="CR4" i="28"/>
  <c r="BV10" i="28"/>
  <c r="EL6" i="28"/>
  <c r="DN8" i="28"/>
  <c r="FJ8" i="28" s="1"/>
  <c r="CP8" i="28"/>
  <c r="DB4" i="28"/>
  <c r="DN4" i="28"/>
  <c r="EJ6" i="28"/>
  <c r="DA4" i="28"/>
  <c r="DM4" i="28"/>
  <c r="FI4" i="28" s="1"/>
  <c r="CO4" i="28"/>
  <c r="AE46" i="26"/>
  <c r="AJ5" i="26"/>
  <c r="AE5" i="26"/>
  <c r="AD18" i="26" s="1"/>
  <c r="AI7" i="26"/>
  <c r="AF13" i="26" s="1"/>
  <c r="AI5" i="26"/>
  <c r="AF7" i="26"/>
  <c r="AH7" i="26" s="1"/>
  <c r="AF5" i="26"/>
  <c r="AH5" i="26" s="1"/>
  <c r="H81" i="26"/>
  <c r="AF6" i="26"/>
  <c r="AE6" i="26"/>
  <c r="AF8" i="26"/>
  <c r="AJ7" i="26"/>
  <c r="AE7" i="26"/>
  <c r="AE8" i="26"/>
  <c r="J81" i="26"/>
  <c r="AJ8" i="26" s="1"/>
  <c r="AJ6" i="26"/>
  <c r="I81" i="26"/>
  <c r="I444" i="26" s="1"/>
  <c r="AI6" i="26"/>
  <c r="CM8" i="28" l="1"/>
  <c r="DW41" i="28"/>
  <c r="FS41" i="28" s="1"/>
  <c r="EM28" i="28"/>
  <c r="EA66" i="28"/>
  <c r="FW66" i="28" s="1"/>
  <c r="EA114" i="28"/>
  <c r="FW114" i="28" s="1"/>
  <c r="ES189" i="28"/>
  <c r="EC197" i="28"/>
  <c r="FY197" i="28" s="1"/>
  <c r="EP280" i="28"/>
  <c r="CX301" i="28"/>
  <c r="ET301" i="28" s="1"/>
  <c r="DV335" i="28"/>
  <c r="FR335" i="28" s="1"/>
  <c r="EL364" i="28"/>
  <c r="DV360" i="28"/>
  <c r="FR360" i="28" s="1"/>
  <c r="EG359" i="28"/>
  <c r="GC359" i="28" s="1"/>
  <c r="DP494" i="28"/>
  <c r="FL494" i="28" s="1"/>
  <c r="DJ498" i="28"/>
  <c r="FF498" i="28" s="1"/>
  <c r="EH535" i="28"/>
  <c r="EI595" i="28"/>
  <c r="FN618" i="28"/>
  <c r="EL363" i="28"/>
  <c r="EJ243" i="28"/>
  <c r="EQ404" i="28"/>
  <c r="EI554" i="28"/>
  <c r="ES455" i="28"/>
  <c r="DN624" i="28"/>
  <c r="FJ624" i="28" s="1"/>
  <c r="CP624" i="28"/>
  <c r="DW8" i="28"/>
  <c r="FS8" i="28" s="1"/>
  <c r="CI34" i="28"/>
  <c r="DG34" i="28" s="1"/>
  <c r="FC34" i="28" s="1"/>
  <c r="DK41" i="28"/>
  <c r="FG41" i="28" s="1"/>
  <c r="DV51" i="28"/>
  <c r="FR51" i="28" s="1"/>
  <c r="CQ66" i="28"/>
  <c r="DC114" i="28"/>
  <c r="EY114" i="28" s="1"/>
  <c r="DE197" i="28"/>
  <c r="FA197" i="28" s="1"/>
  <c r="CL335" i="28"/>
  <c r="DJ360" i="28"/>
  <c r="FF360" i="28" s="1"/>
  <c r="ES373" i="28"/>
  <c r="ES432" i="28"/>
  <c r="EM396" i="28"/>
  <c r="CR494" i="28"/>
  <c r="EN474" i="28"/>
  <c r="ER468" i="28"/>
  <c r="EK455" i="28"/>
  <c r="ER612" i="28"/>
  <c r="EJ614" i="28"/>
  <c r="EO118" i="28"/>
  <c r="ER107" i="28"/>
  <c r="CB566" i="28"/>
  <c r="CI632" i="28"/>
  <c r="EQ632" i="28"/>
  <c r="EQ390" i="28"/>
  <c r="EE449" i="28"/>
  <c r="GA449" i="28" s="1"/>
  <c r="EE305" i="28"/>
  <c r="GA305" i="28" s="1"/>
  <c r="DP192" i="28"/>
  <c r="FL192" i="28" s="1"/>
  <c r="CS197" i="28"/>
  <c r="EF247" i="28"/>
  <c r="GB247" i="28" s="1"/>
  <c r="DJ335" i="28"/>
  <c r="FF335" i="28" s="1"/>
  <c r="CL51" i="28"/>
  <c r="EC129" i="28"/>
  <c r="FY129" i="28" s="1"/>
  <c r="DD166" i="28"/>
  <c r="EZ166" i="28" s="1"/>
  <c r="CR192" i="28"/>
  <c r="CV297" i="28"/>
  <c r="EH371" i="28"/>
  <c r="CX360" i="28"/>
  <c r="ET360" i="28" s="1"/>
  <c r="EL398" i="28"/>
  <c r="DS449" i="28"/>
  <c r="FO449" i="28" s="1"/>
  <c r="EN484" i="28"/>
  <c r="CU543" i="28"/>
  <c r="EP541" i="28"/>
  <c r="EL601" i="28"/>
  <c r="EH566" i="28"/>
  <c r="EP206" i="28"/>
  <c r="DS305" i="28"/>
  <c r="FO305" i="28" s="1"/>
  <c r="EP619" i="28"/>
  <c r="CY550" i="28"/>
  <c r="EU550" i="28" s="1"/>
  <c r="EJ117" i="28"/>
  <c r="DO114" i="28"/>
  <c r="EF297" i="28"/>
  <c r="GB297" i="28" s="1"/>
  <c r="EM27" i="28"/>
  <c r="DD192" i="28"/>
  <c r="EZ192" i="28" s="1"/>
  <c r="CJ189" i="28"/>
  <c r="EM211" i="28"/>
  <c r="EO275" i="28"/>
  <c r="CK255" i="28"/>
  <c r="DH297" i="28"/>
  <c r="FD297" i="28" s="1"/>
  <c r="CU314" i="28"/>
  <c r="ER397" i="28"/>
  <c r="DG449" i="28"/>
  <c r="FC449" i="28" s="1"/>
  <c r="CK488" i="28"/>
  <c r="DS543" i="28"/>
  <c r="FO543" i="28" s="1"/>
  <c r="ER601" i="28"/>
  <c r="EC574" i="28"/>
  <c r="FY574" i="28" s="1"/>
  <c r="CP608" i="28"/>
  <c r="DG305" i="28"/>
  <c r="FC305" i="28" s="1"/>
  <c r="EM570" i="28"/>
  <c r="EK598" i="28"/>
  <c r="DG200" i="28"/>
  <c r="FC200" i="28" s="1"/>
  <c r="DC229" i="28"/>
  <c r="EY229" i="28" s="1"/>
  <c r="EE314" i="28"/>
  <c r="GA314" i="28" s="1"/>
  <c r="EJ372" i="28"/>
  <c r="DJ528" i="28"/>
  <c r="FF528" i="28" s="1"/>
  <c r="EH550" i="28"/>
  <c r="DG543" i="28"/>
  <c r="FC543" i="28" s="1"/>
  <c r="EP598" i="28"/>
  <c r="CS574" i="28"/>
  <c r="EI379" i="28"/>
  <c r="CA379" i="28"/>
  <c r="EL553" i="28"/>
  <c r="DQ136" i="28"/>
  <c r="FM136" i="28" s="1"/>
  <c r="CU200" i="28"/>
  <c r="DS314" i="28"/>
  <c r="FO314" i="28" s="1"/>
  <c r="EB340" i="28"/>
  <c r="FX340" i="28" s="1"/>
  <c r="CC319" i="28"/>
  <c r="DA319" i="28" s="1"/>
  <c r="EW319" i="28" s="1"/>
  <c r="EN482" i="28"/>
  <c r="DT433" i="28"/>
  <c r="FP433" i="28" s="1"/>
  <c r="EJ593" i="28"/>
  <c r="DQ574" i="28"/>
  <c r="FM574" i="28" s="1"/>
  <c r="CE596" i="28"/>
  <c r="ER239" i="28"/>
  <c r="CF632" i="28"/>
  <c r="EN632" i="28"/>
  <c r="CE468" i="28"/>
  <c r="EM468" i="28"/>
  <c r="EJ203" i="28"/>
  <c r="CS136" i="28"/>
  <c r="EE200" i="28"/>
  <c r="GA200" i="28" s="1"/>
  <c r="ES300" i="28"/>
  <c r="EQ314" i="28"/>
  <c r="CU325" i="28"/>
  <c r="CY345" i="28"/>
  <c r="EU345" i="28" s="1"/>
  <c r="ER376" i="28"/>
  <c r="DN398" i="28"/>
  <c r="FJ398" i="28" s="1"/>
  <c r="ES405" i="28"/>
  <c r="EF433" i="28"/>
  <c r="GB433" i="28" s="1"/>
  <c r="EJ598" i="28"/>
  <c r="FT598" i="28" s="1"/>
  <c r="EH96" i="28"/>
  <c r="EM161" i="28"/>
  <c r="DJ51" i="28"/>
  <c r="FF51" i="28" s="1"/>
  <c r="DD83" i="28"/>
  <c r="EZ83" i="28" s="1"/>
  <c r="DW98" i="28"/>
  <c r="FS98" i="28" s="1"/>
  <c r="DE136" i="28"/>
  <c r="FA136" i="28" s="1"/>
  <c r="DS325" i="28"/>
  <c r="FO325" i="28" s="1"/>
  <c r="DK345" i="28"/>
  <c r="FG345" i="28" s="1"/>
  <c r="CN372" i="28"/>
  <c r="CP398" i="28"/>
  <c r="CV433" i="28"/>
  <c r="EM491" i="28"/>
  <c r="EG534" i="28"/>
  <c r="EL528" i="28"/>
  <c r="EN578" i="28"/>
  <c r="EP608" i="28"/>
  <c r="EM508" i="28"/>
  <c r="CB244" i="28"/>
  <c r="DG325" i="28"/>
  <c r="FC325" i="28" s="1"/>
  <c r="DL372" i="28"/>
  <c r="FH372" i="28" s="1"/>
  <c r="DZ398" i="28"/>
  <c r="FV398" i="28" s="1"/>
  <c r="CM554" i="28"/>
  <c r="CW534" i="28"/>
  <c r="ES177" i="28"/>
  <c r="EO293" i="28"/>
  <c r="CG293" i="28"/>
  <c r="CY98" i="28"/>
  <c r="EU98" i="28" s="1"/>
  <c r="EJ129" i="28"/>
  <c r="EP7" i="28"/>
  <c r="ER54" i="28"/>
  <c r="CR83" i="28"/>
  <c r="EP87" i="28"/>
  <c r="CM98" i="28"/>
  <c r="EP218" i="28"/>
  <c r="EJ422" i="28"/>
  <c r="EP423" i="28"/>
  <c r="EI369" i="28"/>
  <c r="EI460" i="28"/>
  <c r="EK465" i="28"/>
  <c r="EM481" i="28"/>
  <c r="EJ491" i="28"/>
  <c r="DW554" i="28"/>
  <c r="FS554" i="28" s="1"/>
  <c r="DU534" i="28"/>
  <c r="FQ534" i="28" s="1"/>
  <c r="CV601" i="28"/>
  <c r="DR509" i="28"/>
  <c r="FN509" i="28" s="1"/>
  <c r="CW162" i="28"/>
  <c r="EJ299" i="28"/>
  <c r="DZ276" i="28"/>
  <c r="FV276" i="28" s="1"/>
  <c r="CW33" i="28"/>
  <c r="EP479" i="28"/>
  <c r="EB83" i="28"/>
  <c r="FX83" i="28" s="1"/>
  <c r="ER18" i="28"/>
  <c r="EH34" i="28"/>
  <c r="DR87" i="28"/>
  <c r="FN87" i="28" s="1"/>
  <c r="DT247" i="28"/>
  <c r="FP247" i="28" s="1"/>
  <c r="EN309" i="28"/>
  <c r="DP291" i="28"/>
  <c r="FL291" i="28" s="1"/>
  <c r="DI389" i="28"/>
  <c r="FE389" i="28" s="1"/>
  <c r="DK554" i="28"/>
  <c r="FG554" i="28" s="1"/>
  <c r="GC575" i="28"/>
  <c r="ED509" i="28"/>
  <c r="FZ509" i="28" s="1"/>
  <c r="DF619" i="28"/>
  <c r="FB619" i="28" s="1"/>
  <c r="EJ347" i="28"/>
  <c r="DQ129" i="28"/>
  <c r="FM129" i="28" s="1"/>
  <c r="DN276" i="28"/>
  <c r="FJ276" i="28" s="1"/>
  <c r="DZ472" i="28"/>
  <c r="FV472" i="28" s="1"/>
  <c r="CC449" i="28"/>
  <c r="EK449" i="28"/>
  <c r="EL65" i="28"/>
  <c r="EM114" i="28"/>
  <c r="CT87" i="28"/>
  <c r="EL102" i="28"/>
  <c r="CV247" i="28"/>
  <c r="CR291" i="28"/>
  <c r="EH289" i="28"/>
  <c r="DU389" i="28"/>
  <c r="FQ389" i="28" s="1"/>
  <c r="EJ464" i="28"/>
  <c r="ER513" i="28"/>
  <c r="EL572" i="28"/>
  <c r="EI564" i="28"/>
  <c r="ER522" i="28"/>
  <c r="DF509" i="28"/>
  <c r="FB509" i="28" s="1"/>
  <c r="DH586" i="28"/>
  <c r="FD586" i="28" s="1"/>
  <c r="CY614" i="28"/>
  <c r="EU614" i="28" s="1"/>
  <c r="EJ273" i="28"/>
  <c r="CS129" i="28"/>
  <c r="CP276" i="28"/>
  <c r="GA622" i="28"/>
  <c r="EG480" i="28"/>
  <c r="GC480" i="28" s="1"/>
  <c r="CW480" i="28"/>
  <c r="DF87" i="28"/>
  <c r="FB87" i="28" s="1"/>
  <c r="FS239" i="28"/>
  <c r="DD291" i="28"/>
  <c r="EZ291" i="28" s="1"/>
  <c r="ES359" i="28"/>
  <c r="EJ381" i="28"/>
  <c r="CW389" i="28"/>
  <c r="DG428" i="28"/>
  <c r="FC428" i="28" s="1"/>
  <c r="CS452" i="28"/>
  <c r="EF586" i="28"/>
  <c r="DW614" i="28"/>
  <c r="FS614" i="28" s="1"/>
  <c r="EJ585" i="28"/>
  <c r="EH32" i="28"/>
  <c r="EP37" i="28"/>
  <c r="EO105" i="28"/>
  <c r="EO189" i="28"/>
  <c r="ER337" i="28"/>
  <c r="FC408" i="28"/>
  <c r="CV408" i="28"/>
  <c r="EJ418" i="28"/>
  <c r="EE428" i="28"/>
  <c r="GA428" i="28" s="1"/>
  <c r="EC452" i="28"/>
  <c r="FY452" i="28" s="1"/>
  <c r="DT586" i="28"/>
  <c r="FP586" i="28" s="1"/>
  <c r="EJ513" i="28"/>
  <c r="CM614" i="28"/>
  <c r="ES633" i="28"/>
  <c r="FE633" i="28" s="1"/>
  <c r="CR119" i="28"/>
  <c r="EB119" i="28"/>
  <c r="FX119" i="28" s="1"/>
  <c r="DJ96" i="28"/>
  <c r="FF96" i="28" s="1"/>
  <c r="EJ271" i="28"/>
  <c r="EF408" i="28"/>
  <c r="GB408" i="28" s="1"/>
  <c r="DS428" i="28"/>
  <c r="FO428" i="28" s="1"/>
  <c r="DQ452" i="28"/>
  <c r="FM452" i="28" s="1"/>
  <c r="EJ559" i="28"/>
  <c r="EK44" i="28"/>
  <c r="EK87" i="28"/>
  <c r="DV96" i="28"/>
  <c r="FR96" i="28" s="1"/>
  <c r="EK149" i="28"/>
  <c r="EI190" i="28"/>
  <c r="ER190" i="28"/>
  <c r="EO301" i="28"/>
  <c r="EK327" i="28"/>
  <c r="DT337" i="28"/>
  <c r="FP337" i="28" s="1"/>
  <c r="ER437" i="28"/>
  <c r="EJ415" i="28"/>
  <c r="DT408" i="28"/>
  <c r="FP408" i="28" s="1"/>
  <c r="DX432" i="28"/>
  <c r="FT432" i="28" s="1"/>
  <c r="EM442" i="28"/>
  <c r="CT377" i="28"/>
  <c r="EP401" i="28"/>
  <c r="ED619" i="28"/>
  <c r="FZ619" i="28" s="1"/>
  <c r="EC118" i="28"/>
  <c r="FY118" i="28" s="1"/>
  <c r="EQ287" i="28"/>
  <c r="EO283" i="28"/>
  <c r="EO431" i="28"/>
  <c r="EK578" i="28"/>
  <c r="EM42" i="28"/>
  <c r="DE114" i="28"/>
  <c r="FA114" i="28" s="1"/>
  <c r="CL96" i="28"/>
  <c r="EV117" i="28"/>
  <c r="EN150" i="28"/>
  <c r="EN291" i="28"/>
  <c r="DH337" i="28"/>
  <c r="FD337" i="28" s="1"/>
  <c r="CN432" i="28"/>
  <c r="EB355" i="28"/>
  <c r="FX355" i="28" s="1"/>
  <c r="DF377" i="28"/>
  <c r="FB377" i="28" s="1"/>
  <c r="DJ428" i="28"/>
  <c r="FF428" i="28" s="1"/>
  <c r="CU515" i="28"/>
  <c r="ER586" i="28"/>
  <c r="CZ598" i="28"/>
  <c r="EV598" i="28" s="1"/>
  <c r="EL614" i="28"/>
  <c r="FB602" i="28"/>
  <c r="DQ118" i="28"/>
  <c r="FM118" i="28" s="1"/>
  <c r="CI534" i="28"/>
  <c r="CV337" i="28"/>
  <c r="CZ432" i="28"/>
  <c r="EV432" i="28" s="1"/>
  <c r="DD355" i="28"/>
  <c r="EZ355" i="28" s="1"/>
  <c r="EC421" i="28"/>
  <c r="FY421" i="28" s="1"/>
  <c r="DR377" i="28"/>
  <c r="FN377" i="28" s="1"/>
  <c r="DV428" i="28"/>
  <c r="FR428" i="28" s="1"/>
  <c r="EE515" i="28"/>
  <c r="GA515" i="28" s="1"/>
  <c r="DL598" i="28"/>
  <c r="FH598" i="28" s="1"/>
  <c r="CS118" i="28"/>
  <c r="DW452" i="28"/>
  <c r="FS452" i="28" s="1"/>
  <c r="CY452" i="28"/>
  <c r="EU452" i="28" s="1"/>
  <c r="CJ179" i="28"/>
  <c r="EQ55" i="28"/>
  <c r="ES45" i="28"/>
  <c r="EM69" i="28"/>
  <c r="EL92" i="28"/>
  <c r="EH100" i="28"/>
  <c r="EJ291" i="28"/>
  <c r="DP355" i="28"/>
  <c r="FL355" i="28" s="1"/>
  <c r="DE421" i="28"/>
  <c r="FA421" i="28" s="1"/>
  <c r="CX428" i="28"/>
  <c r="ET428" i="28" s="1"/>
  <c r="DS515" i="28"/>
  <c r="FO515" i="28" s="1"/>
  <c r="EP588" i="28"/>
  <c r="CN598" i="28"/>
  <c r="CL523" i="28"/>
  <c r="EV621" i="28"/>
  <c r="EM624" i="28"/>
  <c r="EP19" i="28"/>
  <c r="EM96" i="28"/>
  <c r="DW345" i="28"/>
  <c r="FS345" i="28" s="1"/>
  <c r="EQ543" i="28"/>
  <c r="EQ471" i="28"/>
  <c r="EQ445" i="28"/>
  <c r="DM274" i="28"/>
  <c r="FI274" i="28" s="1"/>
  <c r="EH335" i="28"/>
  <c r="ES343" i="28"/>
  <c r="CS421" i="28"/>
  <c r="EO574" i="28"/>
  <c r="CX523" i="28"/>
  <c r="ET523" i="28" s="1"/>
  <c r="DJ326" i="28"/>
  <c r="FF326" i="28" s="1"/>
  <c r="CL326" i="28"/>
  <c r="DE184" i="28"/>
  <c r="FA184" i="28" s="1"/>
  <c r="EH199" i="28"/>
  <c r="DA274" i="28"/>
  <c r="EW274" i="28" s="1"/>
  <c r="EQ325" i="28"/>
  <c r="EP336" i="28"/>
  <c r="ES322" i="28"/>
  <c r="EI358" i="28"/>
  <c r="EE360" i="28"/>
  <c r="GA360" i="28" s="1"/>
  <c r="CE452" i="28"/>
  <c r="DV523" i="28"/>
  <c r="FR523" i="28" s="1"/>
  <c r="CN593" i="28"/>
  <c r="ES212" i="28"/>
  <c r="ES41" i="28"/>
  <c r="CS184" i="28"/>
  <c r="EL276" i="28"/>
  <c r="CO274" i="28"/>
  <c r="DS360" i="28"/>
  <c r="FO360" i="28" s="1"/>
  <c r="DE431" i="28"/>
  <c r="FA431" i="28" s="1"/>
  <c r="CY545" i="28"/>
  <c r="EU545" i="28" s="1"/>
  <c r="DL593" i="28"/>
  <c r="FH593" i="28" s="1"/>
  <c r="EO129" i="28"/>
  <c r="EM67" i="28"/>
  <c r="ES249" i="28"/>
  <c r="FE249" i="28" s="1"/>
  <c r="CV457" i="28"/>
  <c r="EJ348" i="28"/>
  <c r="CE238" i="28"/>
  <c r="EM238" i="28"/>
  <c r="CH252" i="28"/>
  <c r="EP252" i="28"/>
  <c r="ES389" i="28"/>
  <c r="CZ381" i="28"/>
  <c r="EV381" i="28" s="1"/>
  <c r="ER408" i="28"/>
  <c r="CU360" i="28"/>
  <c r="CS431" i="28"/>
  <c r="CJ520" i="28"/>
  <c r="DW545" i="28"/>
  <c r="FS545" i="28" s="1"/>
  <c r="DX593" i="28"/>
  <c r="FT593" i="28" s="1"/>
  <c r="CZ372" i="28"/>
  <c r="EV372" i="28" s="1"/>
  <c r="CM41" i="28"/>
  <c r="EM151" i="28"/>
  <c r="EH51" i="28"/>
  <c r="DQ184" i="28"/>
  <c r="FM184" i="28" s="1"/>
  <c r="EH44" i="28"/>
  <c r="EN154" i="28"/>
  <c r="EM148" i="28"/>
  <c r="EQ305" i="28"/>
  <c r="EP301" i="28"/>
  <c r="DX381" i="28"/>
  <c r="FT381" i="28" s="1"/>
  <c r="EC431" i="28"/>
  <c r="FY431" i="28" s="1"/>
  <c r="EP509" i="28"/>
  <c r="EK536" i="28"/>
  <c r="ES534" i="28"/>
  <c r="GC534" i="28" s="1"/>
  <c r="CM545" i="28"/>
  <c r="DR619" i="28"/>
  <c r="FN619" i="28" s="1"/>
  <c r="EP64" i="28"/>
  <c r="EH48" i="28"/>
  <c r="EN69" i="28"/>
  <c r="ES75" i="28"/>
  <c r="EM134" i="28"/>
  <c r="DD340" i="28"/>
  <c r="EZ340" i="28" s="1"/>
  <c r="DU359" i="28"/>
  <c r="FQ359" i="28" s="1"/>
  <c r="CN381" i="28"/>
  <c r="DJ415" i="28"/>
  <c r="FF415" i="28" s="1"/>
  <c r="DD494" i="28"/>
  <c r="EZ494" i="28" s="1"/>
  <c r="EN440" i="28"/>
  <c r="EK537" i="28"/>
  <c r="ES603" i="28"/>
  <c r="EP614" i="28"/>
  <c r="EH217" i="28"/>
  <c r="EQ449" i="28"/>
  <c r="EM220" i="28"/>
  <c r="CF236" i="28"/>
  <c r="EN236" i="28"/>
  <c r="EL85" i="28"/>
  <c r="ER153" i="28"/>
  <c r="DP340" i="28"/>
  <c r="FL340" i="28" s="1"/>
  <c r="ER365" i="28"/>
  <c r="DV415" i="28"/>
  <c r="FR415" i="28" s="1"/>
  <c r="ES459" i="28"/>
  <c r="EP491" i="28"/>
  <c r="ES507" i="28"/>
  <c r="EO583" i="28"/>
  <c r="EJ587" i="28"/>
  <c r="EK545" i="28"/>
  <c r="EH301" i="28"/>
  <c r="EI614" i="28"/>
  <c r="EI545" i="28"/>
  <c r="EQ558" i="28"/>
  <c r="CI558" i="28"/>
  <c r="DD126" i="28"/>
  <c r="EZ126" i="28" s="1"/>
  <c r="DP126" i="28"/>
  <c r="FL126" i="28" s="1"/>
  <c r="EO397" i="28"/>
  <c r="C934" i="20"/>
  <c r="C1255" i="20"/>
  <c r="C1286" i="20"/>
  <c r="DM374" i="28"/>
  <c r="FI374" i="28" s="1"/>
  <c r="CO374" i="28"/>
  <c r="DA374" i="28"/>
  <c r="EW374" i="28" s="1"/>
  <c r="DY374" i="28"/>
  <c r="FU374" i="28" s="1"/>
  <c r="DI310" i="28"/>
  <c r="FE310" i="28" s="1"/>
  <c r="CW310" i="28"/>
  <c r="EG310" i="28"/>
  <c r="GC310" i="28" s="1"/>
  <c r="DU310" i="28"/>
  <c r="FQ310" i="28" s="1"/>
  <c r="DK19" i="28"/>
  <c r="FG19" i="28" s="1"/>
  <c r="DW19" i="28"/>
  <c r="FS19" i="28" s="1"/>
  <c r="DR285" i="28"/>
  <c r="FN285" i="28" s="1"/>
  <c r="CT285" i="28"/>
  <c r="DF285" i="28"/>
  <c r="FB285" i="28" s="1"/>
  <c r="ED285" i="28"/>
  <c r="FZ285" i="28" s="1"/>
  <c r="ED367" i="28"/>
  <c r="FZ367" i="28" s="1"/>
  <c r="CT367" i="28"/>
  <c r="DJ152" i="28"/>
  <c r="FF152" i="28" s="1"/>
  <c r="DV152" i="28"/>
  <c r="FR152" i="28" s="1"/>
  <c r="CX152" i="28"/>
  <c r="ET152" i="28" s="1"/>
  <c r="CL152" i="28"/>
  <c r="DS102" i="28"/>
  <c r="FO102" i="28" s="1"/>
  <c r="DG102" i="28"/>
  <c r="FC102" i="28" s="1"/>
  <c r="EE102" i="28"/>
  <c r="GA102" i="28" s="1"/>
  <c r="CU102" i="28"/>
  <c r="ED214" i="28"/>
  <c r="FZ214" i="28" s="1"/>
  <c r="DF214" i="28"/>
  <c r="FB214" i="28" s="1"/>
  <c r="CL377" i="28"/>
  <c r="EJ353" i="28"/>
  <c r="EF97" i="28"/>
  <c r="GB97" i="28" s="1"/>
  <c r="DH97" i="28"/>
  <c r="FD97" i="28" s="1"/>
  <c r="DT97" i="28"/>
  <c r="FP97" i="28" s="1"/>
  <c r="CH188" i="28"/>
  <c r="EP188" i="28"/>
  <c r="ES8" i="28"/>
  <c r="DR41" i="28"/>
  <c r="FN41" i="28" s="1"/>
  <c r="ES55" i="28"/>
  <c r="CJ59" i="28"/>
  <c r="EA70" i="28"/>
  <c r="FW70" i="28" s="1"/>
  <c r="EQ96" i="28"/>
  <c r="EI146" i="28"/>
  <c r="CT163" i="28"/>
  <c r="CU138" i="28"/>
  <c r="DR163" i="28"/>
  <c r="FN163" i="28" s="1"/>
  <c r="CA181" i="28"/>
  <c r="EO207" i="28"/>
  <c r="DO229" i="28"/>
  <c r="FK229" i="28" s="1"/>
  <c r="CH250" i="28"/>
  <c r="DE273" i="28"/>
  <c r="FA273" i="28" s="1"/>
  <c r="EK291" i="28"/>
  <c r="EN294" i="28"/>
  <c r="DF317" i="28"/>
  <c r="FB317" i="28" s="1"/>
  <c r="EL384" i="28"/>
  <c r="DJ377" i="28"/>
  <c r="FF377" i="28" s="1"/>
  <c r="CN371" i="28"/>
  <c r="DF399" i="28"/>
  <c r="FB399" i="28" s="1"/>
  <c r="EJ430" i="28"/>
  <c r="EI468" i="28"/>
  <c r="DX471" i="28"/>
  <c r="FT471" i="28" s="1"/>
  <c r="EH470" i="28"/>
  <c r="EM487" i="28"/>
  <c r="EL458" i="28"/>
  <c r="EA487" i="28"/>
  <c r="FW487" i="28" s="1"/>
  <c r="DW521" i="28"/>
  <c r="FS521" i="28" s="1"/>
  <c r="CK579" i="28"/>
  <c r="CS624" i="28"/>
  <c r="CM619" i="28"/>
  <c r="EQ229" i="28"/>
  <c r="EL273" i="28"/>
  <c r="EP595" i="28"/>
  <c r="FN595" i="28" s="1"/>
  <c r="EL628" i="28"/>
  <c r="EL182" i="28"/>
  <c r="CD182" i="28"/>
  <c r="EM81" i="28"/>
  <c r="CE81" i="28"/>
  <c r="EM245" i="28"/>
  <c r="EQ156" i="28"/>
  <c r="EP155" i="28"/>
  <c r="CY222" i="28"/>
  <c r="EU222" i="28" s="1"/>
  <c r="DW222" i="28"/>
  <c r="FS222" i="28" s="1"/>
  <c r="EF322" i="28"/>
  <c r="GB322" i="28" s="1"/>
  <c r="CV322" i="28"/>
  <c r="EJ432" i="28"/>
  <c r="DN615" i="28"/>
  <c r="FJ615" i="28" s="1"/>
  <c r="DZ615" i="28"/>
  <c r="FV615" i="28" s="1"/>
  <c r="EH478" i="28"/>
  <c r="BZ478" i="28"/>
  <c r="DF163" i="28"/>
  <c r="FB163" i="28" s="1"/>
  <c r="CH441" i="28"/>
  <c r="EP441" i="28"/>
  <c r="EI207" i="28"/>
  <c r="DM35" i="28"/>
  <c r="FI35" i="28" s="1"/>
  <c r="EJ28" i="28"/>
  <c r="ES53" i="28"/>
  <c r="EQ67" i="28"/>
  <c r="CV57" i="28"/>
  <c r="EM51" i="28"/>
  <c r="CQ70" i="28"/>
  <c r="EK154" i="28"/>
  <c r="EQ163" i="28"/>
  <c r="DS138" i="28"/>
  <c r="FO138" i="28" s="1"/>
  <c r="EM201" i="28"/>
  <c r="DJ191" i="28"/>
  <c r="FF191" i="28" s="1"/>
  <c r="CL232" i="28"/>
  <c r="EK234" i="28"/>
  <c r="DF254" i="28"/>
  <c r="FB254" i="28" s="1"/>
  <c r="EN331" i="28"/>
  <c r="ED317" i="28"/>
  <c r="FZ317" i="28" s="1"/>
  <c r="CZ371" i="28"/>
  <c r="EV371" i="28" s="1"/>
  <c r="CT399" i="28"/>
  <c r="DZ415" i="28"/>
  <c r="FV415" i="28" s="1"/>
  <c r="EQ485" i="28"/>
  <c r="EP451" i="28"/>
  <c r="EK459" i="28"/>
  <c r="EJ450" i="28"/>
  <c r="EM518" i="28"/>
  <c r="DK521" i="28"/>
  <c r="FG521" i="28" s="1"/>
  <c r="DS570" i="28"/>
  <c r="FO570" i="28" s="1"/>
  <c r="ED628" i="28"/>
  <c r="FZ628" i="28" s="1"/>
  <c r="EP577" i="28"/>
  <c r="ER558" i="28"/>
  <c r="DE624" i="28"/>
  <c r="FA624" i="28" s="1"/>
  <c r="CY619" i="28"/>
  <c r="EU619" i="28" s="1"/>
  <c r="EN612" i="28"/>
  <c r="ES562" i="28"/>
  <c r="EO314" i="28"/>
  <c r="ER186" i="28"/>
  <c r="ES595" i="28"/>
  <c r="CI43" i="28"/>
  <c r="EQ43" i="28"/>
  <c r="DO103" i="28"/>
  <c r="FK103" i="28" s="1"/>
  <c r="EA103" i="28"/>
  <c r="FW103" i="28" s="1"/>
  <c r="EO195" i="28"/>
  <c r="CG195" i="28"/>
  <c r="EL160" i="28"/>
  <c r="CD160" i="28"/>
  <c r="CB222" i="28"/>
  <c r="EJ222" i="28"/>
  <c r="DB477" i="28"/>
  <c r="EX477" i="28" s="1"/>
  <c r="DN477" i="28"/>
  <c r="FJ477" i="28" s="1"/>
  <c r="DW537" i="28"/>
  <c r="FS537" i="28" s="1"/>
  <c r="CM537" i="28"/>
  <c r="CY537" i="28"/>
  <c r="EU537" i="28" s="1"/>
  <c r="DK537" i="28"/>
  <c r="FG537" i="28" s="1"/>
  <c r="DL515" i="28"/>
  <c r="FH515" i="28" s="1"/>
  <c r="CN515" i="28"/>
  <c r="DX515" i="28"/>
  <c r="FT515" i="28" s="1"/>
  <c r="DG556" i="28"/>
  <c r="FC556" i="28" s="1"/>
  <c r="EF462" i="28"/>
  <c r="GB462" i="28" s="1"/>
  <c r="DT462" i="28"/>
  <c r="FP462" i="28" s="1"/>
  <c r="EF57" i="28"/>
  <c r="GB57" i="28" s="1"/>
  <c r="CL90" i="28"/>
  <c r="DW100" i="28"/>
  <c r="FS100" i="28" s="1"/>
  <c r="EE120" i="28"/>
  <c r="GA120" i="28" s="1"/>
  <c r="DO169" i="28"/>
  <c r="FK169" i="28" s="1"/>
  <c r="DG138" i="28"/>
  <c r="FC138" i="28" s="1"/>
  <c r="CX232" i="28"/>
  <c r="ET232" i="28" s="1"/>
  <c r="CH207" i="28"/>
  <c r="CT254" i="28"/>
  <c r="CR284" i="28"/>
  <c r="EP317" i="28"/>
  <c r="CE309" i="28"/>
  <c r="DR317" i="28"/>
  <c r="FN317" i="28" s="1"/>
  <c r="DP415" i="28"/>
  <c r="FL415" i="28" s="1"/>
  <c r="DL371" i="28"/>
  <c r="FH371" i="28" s="1"/>
  <c r="ED399" i="28"/>
  <c r="FZ399" i="28" s="1"/>
  <c r="DN415" i="28"/>
  <c r="FJ415" i="28" s="1"/>
  <c r="ES479" i="28"/>
  <c r="EM494" i="28"/>
  <c r="EI521" i="28"/>
  <c r="DC518" i="28"/>
  <c r="EY518" i="28" s="1"/>
  <c r="CQ518" i="28"/>
  <c r="CM521" i="28"/>
  <c r="DG570" i="28"/>
  <c r="FC570" i="28" s="1"/>
  <c r="CT628" i="28"/>
  <c r="ES632" i="28"/>
  <c r="EC624" i="28"/>
  <c r="FY624" i="28" s="1"/>
  <c r="DK619" i="28"/>
  <c r="FG619" i="28" s="1"/>
  <c r="EP367" i="28"/>
  <c r="EM53" i="28"/>
  <c r="CR346" i="28"/>
  <c r="EB346" i="28"/>
  <c r="FX346" i="28" s="1"/>
  <c r="EN322" i="28"/>
  <c r="CF322" i="28"/>
  <c r="DQ221" i="28"/>
  <c r="FM221" i="28" s="1"/>
  <c r="CS221" i="28"/>
  <c r="EC221" i="28"/>
  <c r="FY221" i="28" s="1"/>
  <c r="EO42" i="28"/>
  <c r="DO70" i="28"/>
  <c r="FK70" i="28" s="1"/>
  <c r="DH19" i="28"/>
  <c r="FD19" i="28" s="1"/>
  <c r="CS42" i="28"/>
  <c r="EN36" i="28"/>
  <c r="EI47" i="28"/>
  <c r="DH57" i="28"/>
  <c r="FD57" i="28" s="1"/>
  <c r="DN72" i="28"/>
  <c r="FJ72" i="28" s="1"/>
  <c r="DL91" i="28"/>
  <c r="FH91" i="28" s="1"/>
  <c r="DV90" i="28"/>
  <c r="FR90" i="28" s="1"/>
  <c r="DK100" i="28"/>
  <c r="FG100" i="28" s="1"/>
  <c r="EA169" i="28"/>
  <c r="FW169" i="28" s="1"/>
  <c r="EI214" i="28"/>
  <c r="DV232" i="28"/>
  <c r="FR232" i="28" s="1"/>
  <c r="ED254" i="28"/>
  <c r="FZ254" i="28" s="1"/>
  <c r="DP284" i="28"/>
  <c r="FL284" i="28" s="1"/>
  <c r="EJ350" i="28"/>
  <c r="EQ441" i="28"/>
  <c r="EO386" i="28"/>
  <c r="DR400" i="28"/>
  <c r="DB415" i="28"/>
  <c r="EX415" i="28" s="1"/>
  <c r="CI437" i="28"/>
  <c r="DT510" i="28"/>
  <c r="FP510" i="28" s="1"/>
  <c r="DO518" i="28"/>
  <c r="FK518" i="28" s="1"/>
  <c r="EE570" i="28"/>
  <c r="GA570" i="28" s="1"/>
  <c r="DR628" i="28"/>
  <c r="CR592" i="28"/>
  <c r="DV595" i="28"/>
  <c r="FR595" i="28" s="1"/>
  <c r="FG614" i="28"/>
  <c r="EN610" i="28"/>
  <c r="CX92" i="28"/>
  <c r="ET92" i="28" s="1"/>
  <c r="DV92" i="28"/>
  <c r="FR92" i="28" s="1"/>
  <c r="EO86" i="28"/>
  <c r="CW455" i="28"/>
  <c r="DU455" i="28"/>
  <c r="FQ455" i="28" s="1"/>
  <c r="DI455" i="28"/>
  <c r="FE455" i="28" s="1"/>
  <c r="EO540" i="28"/>
  <c r="DT95" i="28"/>
  <c r="FP95" i="28" s="1"/>
  <c r="CV95" i="28"/>
  <c r="DH95" i="28"/>
  <c r="FD95" i="28" s="1"/>
  <c r="CI306" i="28"/>
  <c r="EQ306" i="28"/>
  <c r="CB303" i="28"/>
  <c r="EJ303" i="28"/>
  <c r="CC396" i="28"/>
  <c r="EK396" i="28"/>
  <c r="CV19" i="28"/>
  <c r="DQ42" i="28"/>
  <c r="FM42" i="28" s="1"/>
  <c r="CL46" i="28"/>
  <c r="CP72" i="28"/>
  <c r="DN91" i="28"/>
  <c r="FJ91" i="28" s="1"/>
  <c r="DX91" i="28"/>
  <c r="FT91" i="28" s="1"/>
  <c r="CV90" i="28"/>
  <c r="CX90" i="28"/>
  <c r="ET90" i="28" s="1"/>
  <c r="CY100" i="28"/>
  <c r="EU100" i="28" s="1"/>
  <c r="ES115" i="28"/>
  <c r="DB95" i="28"/>
  <c r="EX95" i="28" s="1"/>
  <c r="CF164" i="28"/>
  <c r="ER184" i="28"/>
  <c r="CV205" i="28"/>
  <c r="DH199" i="28"/>
  <c r="FD199" i="28" s="1"/>
  <c r="EP277" i="28"/>
  <c r="DD284" i="28"/>
  <c r="EZ284" i="28" s="1"/>
  <c r="EI285" i="28"/>
  <c r="EJ310" i="28"/>
  <c r="EQ375" i="28"/>
  <c r="DF400" i="28"/>
  <c r="FB400" i="28" s="1"/>
  <c r="DQ414" i="28"/>
  <c r="FM414" i="28" s="1"/>
  <c r="EN393" i="28"/>
  <c r="EJ479" i="28"/>
  <c r="EJ437" i="28"/>
  <c r="EA494" i="28"/>
  <c r="FW494" i="28" s="1"/>
  <c r="CC471" i="28"/>
  <c r="EM519" i="28"/>
  <c r="EO545" i="28"/>
  <c r="EL524" i="28"/>
  <c r="DH573" i="28"/>
  <c r="FD573" i="28" s="1"/>
  <c r="DN586" i="28"/>
  <c r="FJ586" i="28" s="1"/>
  <c r="DK504" i="28"/>
  <c r="FG504" i="28" s="1"/>
  <c r="DN607" i="28"/>
  <c r="FJ607" i="28" s="1"/>
  <c r="DY575" i="28"/>
  <c r="FU575" i="28" s="1"/>
  <c r="EB592" i="28"/>
  <c r="FX592" i="28" s="1"/>
  <c r="FN604" i="28"/>
  <c r="EM612" i="28"/>
  <c r="CX595" i="28"/>
  <c r="ET595" i="28" s="1"/>
  <c r="EP228" i="28"/>
  <c r="EP216" i="28"/>
  <c r="EO190" i="28"/>
  <c r="EJ366" i="28"/>
  <c r="ES464" i="28"/>
  <c r="EI444" i="28"/>
  <c r="BZ112" i="28"/>
  <c r="EH112" i="28"/>
  <c r="CW442" i="28"/>
  <c r="DU442" i="28"/>
  <c r="FQ442" i="28" s="1"/>
  <c r="BZ406" i="28"/>
  <c r="EH406" i="28"/>
  <c r="EP227" i="28"/>
  <c r="CF608" i="28"/>
  <c r="EN608" i="28"/>
  <c r="DT19" i="28"/>
  <c r="FP19" i="28" s="1"/>
  <c r="CT55" i="28"/>
  <c r="DV46" i="28"/>
  <c r="FR46" i="28" s="1"/>
  <c r="EL86" i="28"/>
  <c r="CN91" i="28"/>
  <c r="DH90" i="28"/>
  <c r="FD90" i="28" s="1"/>
  <c r="DZ95" i="28"/>
  <c r="FV95" i="28" s="1"/>
  <c r="EP179" i="28"/>
  <c r="CQ150" i="28"/>
  <c r="CK197" i="28"/>
  <c r="CM207" i="28"/>
  <c r="EF199" i="28"/>
  <c r="GB199" i="28" s="1"/>
  <c r="EP214" i="28"/>
  <c r="CH220" i="28"/>
  <c r="DY259" i="28"/>
  <c r="FU259" i="28" s="1"/>
  <c r="CB276" i="28"/>
  <c r="CN276" i="28" s="1"/>
  <c r="DL353" i="28"/>
  <c r="FH353" i="28" s="1"/>
  <c r="FM392" i="28"/>
  <c r="ED400" i="28"/>
  <c r="FZ400" i="28" s="1"/>
  <c r="EC414" i="28"/>
  <c r="FY414" i="28" s="1"/>
  <c r="CB364" i="28"/>
  <c r="CD467" i="28"/>
  <c r="CX467" i="28"/>
  <c r="ET467" i="28" s="1"/>
  <c r="EP534" i="28"/>
  <c r="EF573" i="28"/>
  <c r="GB573" i="28" s="1"/>
  <c r="CP586" i="28"/>
  <c r="CY504" i="28"/>
  <c r="EU504" i="28" s="1"/>
  <c r="CO575" i="28"/>
  <c r="FB601" i="28"/>
  <c r="DP592" i="28"/>
  <c r="FL592" i="28" s="1"/>
  <c r="CL595" i="28"/>
  <c r="ED534" i="28"/>
  <c r="CO35" i="28"/>
  <c r="EK35" i="28"/>
  <c r="EF95" i="28"/>
  <c r="GB95" i="28" s="1"/>
  <c r="EI19" i="28"/>
  <c r="EM189" i="28"/>
  <c r="DN156" i="28"/>
  <c r="FJ156" i="28" s="1"/>
  <c r="EK374" i="28"/>
  <c r="EN570" i="28"/>
  <c r="DI632" i="28"/>
  <c r="CC112" i="28"/>
  <c r="EK112" i="28"/>
  <c r="CO48" i="28"/>
  <c r="DM48" i="28"/>
  <c r="FI48" i="28" s="1"/>
  <c r="EC106" i="28"/>
  <c r="FY106" i="28" s="1"/>
  <c r="CS106" i="28"/>
  <c r="DE106" i="28"/>
  <c r="FA106" i="28" s="1"/>
  <c r="EE207" i="28"/>
  <c r="GA207" i="28" s="1"/>
  <c r="DS207" i="28"/>
  <c r="FO207" i="28" s="1"/>
  <c r="DN206" i="28"/>
  <c r="FJ206" i="28" s="1"/>
  <c r="CP206" i="28"/>
  <c r="DB206" i="28"/>
  <c r="EX206" i="28" s="1"/>
  <c r="CS244" i="28"/>
  <c r="DQ244" i="28"/>
  <c r="FM244" i="28" s="1"/>
  <c r="EM299" i="28"/>
  <c r="DR462" i="28"/>
  <c r="FN462" i="28" s="1"/>
  <c r="DF462" i="28"/>
  <c r="FB462" i="28" s="1"/>
  <c r="EP163" i="28"/>
  <c r="EP384" i="28"/>
  <c r="CH75" i="28"/>
  <c r="ED55" i="28"/>
  <c r="FZ55" i="28" s="1"/>
  <c r="DJ46" i="28"/>
  <c r="FF46" i="28" s="1"/>
  <c r="DZ72" i="28"/>
  <c r="FV72" i="28" s="1"/>
  <c r="DA56" i="28"/>
  <c r="EW56" i="28" s="1"/>
  <c r="EF90" i="28"/>
  <c r="GB90" i="28" s="1"/>
  <c r="ES98" i="28"/>
  <c r="CP95" i="28"/>
  <c r="ES122" i="28"/>
  <c r="EA150" i="28"/>
  <c r="FW150" i="28" s="1"/>
  <c r="CY207" i="28"/>
  <c r="EU207" i="28" s="1"/>
  <c r="CV199" i="28"/>
  <c r="CE272" i="28"/>
  <c r="EH331" i="28"/>
  <c r="CZ353" i="28"/>
  <c r="EV353" i="28" s="1"/>
  <c r="CP319" i="28"/>
  <c r="EP432" i="28"/>
  <c r="DE414" i="28"/>
  <c r="FA414" i="28" s="1"/>
  <c r="DF408" i="28"/>
  <c r="CZ503" i="28"/>
  <c r="EV503" i="28" s="1"/>
  <c r="CL467" i="28"/>
  <c r="DU479" i="28"/>
  <c r="FQ479" i="28" s="1"/>
  <c r="ES533" i="28"/>
  <c r="EP493" i="28"/>
  <c r="DT573" i="28"/>
  <c r="FP573" i="28" s="1"/>
  <c r="EB625" i="28"/>
  <c r="FX625" i="28" s="1"/>
  <c r="CM504" i="28"/>
  <c r="DM575" i="28"/>
  <c r="FI575" i="28" s="1"/>
  <c r="DF534" i="28"/>
  <c r="FB534" i="28" s="1"/>
  <c r="DB156" i="28"/>
  <c r="EX156" i="28" s="1"/>
  <c r="EP152" i="28"/>
  <c r="EN89" i="28"/>
  <c r="EO197" i="28"/>
  <c r="EM313" i="28"/>
  <c r="ER290" i="28"/>
  <c r="EK479" i="28"/>
  <c r="EH571" i="28"/>
  <c r="EK583" i="28"/>
  <c r="CW632" i="28"/>
  <c r="CY42" i="28"/>
  <c r="EU42" i="28" s="1"/>
  <c r="DK42" i="28"/>
  <c r="FG42" i="28" s="1"/>
  <c r="DM360" i="28"/>
  <c r="FI360" i="28" s="1"/>
  <c r="DA360" i="28"/>
  <c r="EW360" i="28" s="1"/>
  <c r="DY360" i="28"/>
  <c r="FU360" i="28" s="1"/>
  <c r="CO360" i="28"/>
  <c r="CC377" i="28"/>
  <c r="EK377" i="28"/>
  <c r="EI304" i="28"/>
  <c r="EN446" i="28"/>
  <c r="DR55" i="28"/>
  <c r="FN55" i="28" s="1"/>
  <c r="EF76" i="28"/>
  <c r="GB76" i="28" s="1"/>
  <c r="DC189" i="28"/>
  <c r="EY189" i="28" s="1"/>
  <c r="DC150" i="28"/>
  <c r="EY150" i="28" s="1"/>
  <c r="DW207" i="28"/>
  <c r="FS207" i="28" s="1"/>
  <c r="EE229" i="28"/>
  <c r="GA229" i="28" s="1"/>
  <c r="CO226" i="28"/>
  <c r="EC246" i="28"/>
  <c r="FY246" i="28" s="1"/>
  <c r="DZ319" i="28"/>
  <c r="FV319" i="28" s="1"/>
  <c r="EH396" i="28"/>
  <c r="EO435" i="28"/>
  <c r="DR408" i="28"/>
  <c r="FN408" i="28" s="1"/>
  <c r="DL503" i="28"/>
  <c r="DV467" i="28"/>
  <c r="FR467" i="28" s="1"/>
  <c r="CW479" i="28"/>
  <c r="EQ551" i="28"/>
  <c r="CR625" i="28"/>
  <c r="DR534" i="28"/>
  <c r="FN534" i="28" s="1"/>
  <c r="CF381" i="28"/>
  <c r="ER442" i="28"/>
  <c r="CJ442" i="28"/>
  <c r="DB422" i="28"/>
  <c r="EX422" i="28" s="1"/>
  <c r="CP422" i="28"/>
  <c r="DP446" i="28"/>
  <c r="FL446" i="28" s="1"/>
  <c r="DD446" i="28"/>
  <c r="EZ446" i="28" s="1"/>
  <c r="EC42" i="28"/>
  <c r="FY42" i="28" s="1"/>
  <c r="ES64" i="28"/>
  <c r="DP35" i="28"/>
  <c r="FL35" i="28" s="1"/>
  <c r="DL51" i="28"/>
  <c r="FH51" i="28" s="1"/>
  <c r="CV76" i="28"/>
  <c r="DY56" i="28"/>
  <c r="FU56" i="28" s="1"/>
  <c r="DS120" i="28"/>
  <c r="FO120" i="28" s="1"/>
  <c r="DS147" i="28"/>
  <c r="FO147" i="28" s="1"/>
  <c r="EP185" i="28"/>
  <c r="EJ164" i="28"/>
  <c r="EA189" i="28"/>
  <c r="DM226" i="28"/>
  <c r="FI226" i="28" s="1"/>
  <c r="DQ246" i="28"/>
  <c r="FM246" i="28" s="1"/>
  <c r="EH307" i="28"/>
  <c r="EQ333" i="28"/>
  <c r="CN353" i="28"/>
  <c r="ER364" i="28"/>
  <c r="DN319" i="28"/>
  <c r="FJ319" i="28" s="1"/>
  <c r="EK381" i="28"/>
  <c r="DT420" i="28"/>
  <c r="FP420" i="28" s="1"/>
  <c r="ES427" i="28"/>
  <c r="ED408" i="28"/>
  <c r="FZ408" i="28" s="1"/>
  <c r="EM402" i="28"/>
  <c r="EM463" i="28"/>
  <c r="EG479" i="28"/>
  <c r="GC479" i="28" s="1"/>
  <c r="DV513" i="28"/>
  <c r="FR513" i="28" s="1"/>
  <c r="DD625" i="28"/>
  <c r="EZ625" i="28" s="1"/>
  <c r="FV598" i="28"/>
  <c r="CN605" i="28"/>
  <c r="EC273" i="28"/>
  <c r="FY273" i="28" s="1"/>
  <c r="CI293" i="28"/>
  <c r="CU293" i="28" s="1"/>
  <c r="CE546" i="28"/>
  <c r="FK503" i="28"/>
  <c r="CH385" i="28"/>
  <c r="EP385" i="28"/>
  <c r="DT254" i="28"/>
  <c r="FP254" i="28" s="1"/>
  <c r="DH254" i="28"/>
  <c r="FD254" i="28" s="1"/>
  <c r="CB420" i="28"/>
  <c r="EJ420" i="28"/>
  <c r="CP178" i="28"/>
  <c r="DB178" i="28"/>
  <c r="EX178" i="28" s="1"/>
  <c r="DY35" i="28"/>
  <c r="FU35" i="28" s="1"/>
  <c r="DM56" i="28"/>
  <c r="FI56" i="28" s="1"/>
  <c r="EI22" i="28"/>
  <c r="EB35" i="28"/>
  <c r="FX35" i="28" s="1"/>
  <c r="EP25" i="28"/>
  <c r="EI30" i="28"/>
  <c r="EI33" i="28"/>
  <c r="EN55" i="28"/>
  <c r="EH52" i="28"/>
  <c r="EP60" i="28"/>
  <c r="DT76" i="28"/>
  <c r="FP76" i="28" s="1"/>
  <c r="EP89" i="28"/>
  <c r="EL101" i="28"/>
  <c r="EP121" i="28"/>
  <c r="DR128" i="28"/>
  <c r="FN128" i="28" s="1"/>
  <c r="EN151" i="28"/>
  <c r="DN151" i="28"/>
  <c r="FJ151" i="28" s="1"/>
  <c r="DO189" i="28"/>
  <c r="FK189" i="28" s="1"/>
  <c r="DY226" i="28"/>
  <c r="FU226" i="28" s="1"/>
  <c r="EK233" i="28"/>
  <c r="EH213" i="28"/>
  <c r="DE246" i="28"/>
  <c r="FA246" i="28" s="1"/>
  <c r="DZ245" i="28"/>
  <c r="FV245" i="28" s="1"/>
  <c r="EY249" i="28"/>
  <c r="CP373" i="28"/>
  <c r="CV420" i="28"/>
  <c r="EF481" i="28"/>
  <c r="GB481" i="28" s="1"/>
  <c r="EO460" i="28"/>
  <c r="ER514" i="28"/>
  <c r="EG519" i="28"/>
  <c r="GC519" i="28" s="1"/>
  <c r="DE525" i="28"/>
  <c r="FA525" i="28" s="1"/>
  <c r="DW610" i="28"/>
  <c r="FS610" i="28" s="1"/>
  <c r="DL605" i="28"/>
  <c r="FH605" i="28" s="1"/>
  <c r="ER97" i="28"/>
  <c r="EI118" i="28"/>
  <c r="EM229" i="28"/>
  <c r="EL140" i="28"/>
  <c r="ES497" i="28"/>
  <c r="EN575" i="28"/>
  <c r="CB473" i="28"/>
  <c r="EJ473" i="28"/>
  <c r="EO272" i="28"/>
  <c r="CG272" i="28"/>
  <c r="EI42" i="28"/>
  <c r="DK565" i="28"/>
  <c r="FG565" i="28" s="1"/>
  <c r="CM565" i="28"/>
  <c r="EN217" i="28"/>
  <c r="CA509" i="28"/>
  <c r="EI509" i="28"/>
  <c r="EH607" i="28"/>
  <c r="CL429" i="28"/>
  <c r="DV429" i="28"/>
  <c r="FR429" i="28" s="1"/>
  <c r="EP55" i="28"/>
  <c r="DR93" i="28"/>
  <c r="FN93" i="28" s="1"/>
  <c r="CT128" i="28"/>
  <c r="DZ151" i="28"/>
  <c r="FV151" i="28" s="1"/>
  <c r="EK229" i="28"/>
  <c r="EF214" i="28"/>
  <c r="GB214" i="28" s="1"/>
  <c r="DN245" i="28"/>
  <c r="FJ245" i="28" s="1"/>
  <c r="DW260" i="28"/>
  <c r="FS260" i="28" s="1"/>
  <c r="DJ259" i="28"/>
  <c r="FF259" i="28" s="1"/>
  <c r="EH306" i="28"/>
  <c r="EF362" i="28"/>
  <c r="GB362" i="28" s="1"/>
  <c r="EH377" i="28"/>
  <c r="DZ373" i="28"/>
  <c r="FV373" i="28" s="1"/>
  <c r="CV389" i="28"/>
  <c r="DH420" i="28"/>
  <c r="FD420" i="28" s="1"/>
  <c r="DH510" i="28"/>
  <c r="FD510" i="28" s="1"/>
  <c r="DM517" i="28"/>
  <c r="FI517" i="28" s="1"/>
  <c r="CS525" i="28"/>
  <c r="CM610" i="28"/>
  <c r="DX605" i="28"/>
  <c r="FT605" i="28" s="1"/>
  <c r="C1254" i="20"/>
  <c r="EQ102" i="28"/>
  <c r="CK143" i="28"/>
  <c r="ES143" i="28"/>
  <c r="EM103" i="28"/>
  <c r="CA474" i="28"/>
  <c r="EI474" i="28"/>
  <c r="DH149" i="28"/>
  <c r="FD149" i="28" s="1"/>
  <c r="EF149" i="28"/>
  <c r="GB149" i="28" s="1"/>
  <c r="ER467" i="28"/>
  <c r="CJ467" i="28"/>
  <c r="DH346" i="28"/>
  <c r="FD346" i="28" s="1"/>
  <c r="CV346" i="28"/>
  <c r="EG602" i="28"/>
  <c r="GC602" i="28" s="1"/>
  <c r="DU602" i="28"/>
  <c r="FQ602" i="28" s="1"/>
  <c r="EA100" i="28"/>
  <c r="FW100" i="28" s="1"/>
  <c r="EI101" i="28"/>
  <c r="EK101" i="28"/>
  <c r="EH90" i="28"/>
  <c r="ED93" i="28"/>
  <c r="FZ93" i="28" s="1"/>
  <c r="ES96" i="28"/>
  <c r="EH111" i="28"/>
  <c r="DF128" i="28"/>
  <c r="FB128" i="28" s="1"/>
  <c r="ES149" i="28"/>
  <c r="EJ156" i="28"/>
  <c r="CP151" i="28"/>
  <c r="DE211" i="28"/>
  <c r="FA211" i="28" s="1"/>
  <c r="CT214" i="28"/>
  <c r="DS196" i="28"/>
  <c r="FO196" i="28" s="1"/>
  <c r="CV214" i="28"/>
  <c r="CM235" i="28"/>
  <c r="CY260" i="28"/>
  <c r="EU260" i="28" s="1"/>
  <c r="CL259" i="28"/>
  <c r="ER334" i="28"/>
  <c r="EO368" i="28"/>
  <c r="CV362" i="28"/>
  <c r="EQ373" i="28"/>
  <c r="EB330" i="28"/>
  <c r="FX330" i="28" s="1"/>
  <c r="DN373" i="28"/>
  <c r="FJ373" i="28" s="1"/>
  <c r="DT389" i="28"/>
  <c r="FP389" i="28" s="1"/>
  <c r="EL424" i="28"/>
  <c r="CW438" i="28"/>
  <c r="EJ438" i="28"/>
  <c r="EG438" i="28"/>
  <c r="GC438" i="28" s="1"/>
  <c r="DA517" i="28"/>
  <c r="EW517" i="28" s="1"/>
  <c r="EM585" i="28"/>
  <c r="DZ586" i="28"/>
  <c r="EH616" i="28"/>
  <c r="DK610" i="28"/>
  <c r="FG610" i="28" s="1"/>
  <c r="CA607" i="28"/>
  <c r="EH632" i="28"/>
  <c r="EM169" i="28"/>
  <c r="ES186" i="28"/>
  <c r="EN373" i="28"/>
  <c r="ES433" i="28"/>
  <c r="EL552" i="28"/>
  <c r="EM504" i="28"/>
  <c r="EH303" i="28"/>
  <c r="EQ570" i="28"/>
  <c r="EN625" i="28"/>
  <c r="CK92" i="28"/>
  <c r="ES92" i="28"/>
  <c r="DO36" i="28"/>
  <c r="FK36" i="28" s="1"/>
  <c r="DC36" i="28"/>
  <c r="EY36" i="28" s="1"/>
  <c r="EA36" i="28"/>
  <c r="FW36" i="28" s="1"/>
  <c r="DL185" i="28"/>
  <c r="FH185" i="28" s="1"/>
  <c r="DX185" i="28"/>
  <c r="FT185" i="28" s="1"/>
  <c r="DR479" i="28"/>
  <c r="FN479" i="28" s="1"/>
  <c r="CT479" i="28"/>
  <c r="DF479" i="28"/>
  <c r="FB479" i="28" s="1"/>
  <c r="ED479" i="28"/>
  <c r="FZ479" i="28" s="1"/>
  <c r="DU438" i="28"/>
  <c r="FQ438" i="28" s="1"/>
  <c r="ES224" i="28"/>
  <c r="CQ362" i="28"/>
  <c r="DO362" i="28"/>
  <c r="FK362" i="28" s="1"/>
  <c r="CY145" i="28"/>
  <c r="EU145" i="28" s="1"/>
  <c r="CM145" i="28"/>
  <c r="CV287" i="28"/>
  <c r="DH287" i="28"/>
  <c r="FD287" i="28" s="1"/>
  <c r="DT287" i="28"/>
  <c r="FP287" i="28" s="1"/>
  <c r="CI625" i="28"/>
  <c r="EQ625" i="28"/>
  <c r="CE558" i="28"/>
  <c r="EM558" i="28"/>
  <c r="ER57" i="28"/>
  <c r="CM47" i="28"/>
  <c r="DC100" i="28"/>
  <c r="EY100" i="28" s="1"/>
  <c r="DS104" i="28"/>
  <c r="FO104" i="28" s="1"/>
  <c r="EH94" i="28"/>
  <c r="CT93" i="28"/>
  <c r="BZ143" i="28"/>
  <c r="EM158" i="28"/>
  <c r="EM147" i="28"/>
  <c r="DF179" i="28"/>
  <c r="FB179" i="28" s="1"/>
  <c r="EH223" i="28"/>
  <c r="EE196" i="28"/>
  <c r="GA196" i="28" s="1"/>
  <c r="DW235" i="28"/>
  <c r="FS235" i="28" s="1"/>
  <c r="DV259" i="28"/>
  <c r="FR259" i="28" s="1"/>
  <c r="EI274" i="28"/>
  <c r="EH282" i="28"/>
  <c r="EM325" i="28"/>
  <c r="EP342" i="28"/>
  <c r="DT362" i="28"/>
  <c r="FP362" i="28" s="1"/>
  <c r="DP330" i="28"/>
  <c r="FL330" i="28" s="1"/>
  <c r="EJ375" i="28"/>
  <c r="EN387" i="28"/>
  <c r="CW377" i="28"/>
  <c r="DH389" i="28"/>
  <c r="FD389" i="28" s="1"/>
  <c r="DT364" i="28"/>
  <c r="FP364" i="28" s="1"/>
  <c r="CL498" i="28"/>
  <c r="EL519" i="28"/>
  <c r="DW573" i="28"/>
  <c r="FS573" i="28" s="1"/>
  <c r="EQ556" i="28"/>
  <c r="EO97" i="28"/>
  <c r="EP186" i="28"/>
  <c r="EH235" i="28"/>
  <c r="EN290" i="28"/>
  <c r="EJ445" i="28"/>
  <c r="EJ533" i="28"/>
  <c r="FB402" i="28"/>
  <c r="DT208" i="28"/>
  <c r="FP208" i="28" s="1"/>
  <c r="CV208" i="28"/>
  <c r="EF208" i="28"/>
  <c r="GB208" i="28" s="1"/>
  <c r="BZ541" i="28"/>
  <c r="EH541" i="28"/>
  <c r="EJ441" i="28"/>
  <c r="DY168" i="28"/>
  <c r="FU168" i="28" s="1"/>
  <c r="CU174" i="28"/>
  <c r="CT179" i="28"/>
  <c r="EH232" i="28"/>
  <c r="CE228" i="28"/>
  <c r="DZ232" i="28"/>
  <c r="FV232" i="28" s="1"/>
  <c r="EG280" i="28"/>
  <c r="GC280" i="28" s="1"/>
  <c r="DP290" i="28"/>
  <c r="FL290" i="28" s="1"/>
  <c r="EG377" i="28"/>
  <c r="GC377" i="28" s="1"/>
  <c r="EF364" i="28"/>
  <c r="GB364" i="28" s="1"/>
  <c r="CE440" i="28"/>
  <c r="DU422" i="28"/>
  <c r="FQ422" i="28" s="1"/>
  <c r="DG485" i="28"/>
  <c r="FC485" i="28" s="1"/>
  <c r="CX498" i="28"/>
  <c r="ET498" i="28" s="1"/>
  <c r="EA516" i="28"/>
  <c r="FW516" i="28" s="1"/>
  <c r="DN610" i="28"/>
  <c r="FJ610" i="28" s="1"/>
  <c r="DZ116" i="28"/>
  <c r="FV116" i="28" s="1"/>
  <c r="DT205" i="28"/>
  <c r="FP205" i="28" s="1"/>
  <c r="ES325" i="28"/>
  <c r="CW280" i="28"/>
  <c r="CY163" i="28"/>
  <c r="EU163" i="28" s="1"/>
  <c r="DK163" i="28"/>
  <c r="FG163" i="28" s="1"/>
  <c r="DV36" i="28"/>
  <c r="FR36" i="28" s="1"/>
  <c r="DJ36" i="28"/>
  <c r="FF36" i="28" s="1"/>
  <c r="DM415" i="28"/>
  <c r="FI415" i="28" s="1"/>
  <c r="DY415" i="28"/>
  <c r="FU415" i="28" s="1"/>
  <c r="EJ597" i="28"/>
  <c r="CB597" i="28"/>
  <c r="CH548" i="28"/>
  <c r="EP548" i="28"/>
  <c r="ES570" i="28"/>
  <c r="CK570" i="28"/>
  <c r="CT48" i="28"/>
  <c r="DO100" i="28"/>
  <c r="FK100" i="28" s="1"/>
  <c r="DK95" i="28"/>
  <c r="FG95" i="28" s="1"/>
  <c r="EQ109" i="28"/>
  <c r="DD26" i="28"/>
  <c r="EZ26" i="28" s="1"/>
  <c r="DF48" i="28"/>
  <c r="FB48" i="28" s="1"/>
  <c r="EH41" i="28"/>
  <c r="DW47" i="28"/>
  <c r="FS47" i="28" s="1"/>
  <c r="EE104" i="28"/>
  <c r="GA104" i="28" s="1"/>
  <c r="DW95" i="28"/>
  <c r="FS95" i="28" s="1"/>
  <c r="EZ118" i="28"/>
  <c r="CW186" i="28"/>
  <c r="DA168" i="28"/>
  <c r="EW168" i="28" s="1"/>
  <c r="EE174" i="28"/>
  <c r="GA174" i="28" s="1"/>
  <c r="DR179" i="28"/>
  <c r="FN179" i="28" s="1"/>
  <c r="DR214" i="28"/>
  <c r="FN214" i="28" s="1"/>
  <c r="CB226" i="28"/>
  <c r="EL281" i="28"/>
  <c r="EB290" i="28"/>
  <c r="FX290" i="28" s="1"/>
  <c r="DH364" i="28"/>
  <c r="FD364" i="28" s="1"/>
  <c r="CT447" i="28"/>
  <c r="CA453" i="28"/>
  <c r="CW422" i="28"/>
  <c r="CH436" i="28"/>
  <c r="CV462" i="28"/>
  <c r="CQ494" i="28"/>
  <c r="CU485" i="28"/>
  <c r="DO516" i="28"/>
  <c r="FK516" i="28" s="1"/>
  <c r="EQ579" i="28"/>
  <c r="EN592" i="28"/>
  <c r="EJ605" i="28"/>
  <c r="CO628" i="28"/>
  <c r="EJ631" i="28"/>
  <c r="EJ21" i="28"/>
  <c r="CP116" i="28"/>
  <c r="DH205" i="28"/>
  <c r="FD205" i="28" s="1"/>
  <c r="EQ399" i="28"/>
  <c r="DI280" i="28"/>
  <c r="FE280" i="28" s="1"/>
  <c r="EM486" i="28"/>
  <c r="EP450" i="28"/>
  <c r="EV536" i="28"/>
  <c r="ES589" i="28"/>
  <c r="EK572" i="28"/>
  <c r="CI201" i="28"/>
  <c r="EQ201" i="28"/>
  <c r="CV167" i="28"/>
  <c r="DT167" i="28"/>
  <c r="FP167" i="28" s="1"/>
  <c r="CJ450" i="28"/>
  <c r="ER450" i="28"/>
  <c r="EO307" i="28"/>
  <c r="CG307" i="28"/>
  <c r="EP496" i="28"/>
  <c r="CH496" i="28"/>
  <c r="EL324" i="28"/>
  <c r="CY47" i="28"/>
  <c r="EU47" i="28" s="1"/>
  <c r="DG104" i="28"/>
  <c r="FC104" i="28" s="1"/>
  <c r="CY95" i="28"/>
  <c r="EU95" i="28" s="1"/>
  <c r="EL23" i="28"/>
  <c r="CR26" i="28"/>
  <c r="ED48" i="28"/>
  <c r="FZ48" i="28" s="1"/>
  <c r="EN146" i="28"/>
  <c r="EO160" i="28"/>
  <c r="DU186" i="28"/>
  <c r="FQ186" i="28" s="1"/>
  <c r="EM171" i="28"/>
  <c r="CO168" i="28"/>
  <c r="DG174" i="28"/>
  <c r="FC174" i="28" s="1"/>
  <c r="DI224" i="28"/>
  <c r="FE224" i="28" s="1"/>
  <c r="ER272" i="28"/>
  <c r="CZ287" i="28"/>
  <c r="EV287" i="28" s="1"/>
  <c r="DD290" i="28"/>
  <c r="EZ290" i="28" s="1"/>
  <c r="EM324" i="28"/>
  <c r="CH327" i="28"/>
  <c r="ES402" i="28"/>
  <c r="DP390" i="28"/>
  <c r="FL390" i="28" s="1"/>
  <c r="CL396" i="28"/>
  <c r="DF447" i="28"/>
  <c r="FB447" i="28" s="1"/>
  <c r="DI422" i="28"/>
  <c r="FE422" i="28" s="1"/>
  <c r="CG432" i="28"/>
  <c r="DH462" i="28"/>
  <c r="FD462" i="28" s="1"/>
  <c r="DO494" i="28"/>
  <c r="FK494" i="28" s="1"/>
  <c r="DS485" i="28"/>
  <c r="FO485" i="28" s="1"/>
  <c r="EL542" i="28"/>
  <c r="FH535" i="28"/>
  <c r="CQ516" i="28"/>
  <c r="DS519" i="28"/>
  <c r="FO519" i="28" s="1"/>
  <c r="EI620" i="28"/>
  <c r="DL595" i="28"/>
  <c r="FH595" i="28" s="1"/>
  <c r="DW597" i="28"/>
  <c r="FS597" i="28" s="1"/>
  <c r="DY628" i="28"/>
  <c r="FU628" i="28" s="1"/>
  <c r="EQ153" i="28"/>
  <c r="EP67" i="28"/>
  <c r="EQ152" i="28"/>
  <c r="EJ254" i="28"/>
  <c r="CI322" i="28"/>
  <c r="EK570" i="28"/>
  <c r="EI600" i="28"/>
  <c r="FS600" i="28" s="1"/>
  <c r="CR167" i="28"/>
  <c r="DD167" i="28"/>
  <c r="EZ167" i="28" s="1"/>
  <c r="EH318" i="28"/>
  <c r="BZ318" i="28"/>
  <c r="EN35" i="28"/>
  <c r="DQ539" i="28"/>
  <c r="FM539" i="28" s="1"/>
  <c r="CS539" i="28"/>
  <c r="DE539" i="28"/>
  <c r="FA539" i="28" s="1"/>
  <c r="EC539" i="28"/>
  <c r="FY539" i="28" s="1"/>
  <c r="CE601" i="28"/>
  <c r="EM601" i="28"/>
  <c r="CR427" i="28"/>
  <c r="EB427" i="28"/>
  <c r="FX427" i="28" s="1"/>
  <c r="ER214" i="28"/>
  <c r="CW224" i="28"/>
  <c r="ES280" i="28"/>
  <c r="CN287" i="28"/>
  <c r="EM276" i="28"/>
  <c r="CL307" i="28"/>
  <c r="EB390" i="28"/>
  <c r="FX390" i="28" s="1"/>
  <c r="DV396" i="28"/>
  <c r="FR396" i="28" s="1"/>
  <c r="ED447" i="28"/>
  <c r="FZ447" i="28" s="1"/>
  <c r="CM462" i="28"/>
  <c r="DO463" i="28"/>
  <c r="FK463" i="28" s="1"/>
  <c r="EY536" i="28"/>
  <c r="DG519" i="28"/>
  <c r="FC519" i="28" s="1"/>
  <c r="DH611" i="28"/>
  <c r="FD611" i="28" s="1"/>
  <c r="DM628" i="28"/>
  <c r="FI628" i="28" s="1"/>
  <c r="CR35" i="28"/>
  <c r="EO525" i="28"/>
  <c r="EH53" i="28"/>
  <c r="BZ53" i="28"/>
  <c r="DP183" i="28"/>
  <c r="FL183" i="28" s="1"/>
  <c r="EB183" i="28"/>
  <c r="FX183" i="28" s="1"/>
  <c r="CR183" i="28"/>
  <c r="CX457" i="28"/>
  <c r="ET457" i="28" s="1"/>
  <c r="CL457" i="28"/>
  <c r="CC326" i="28"/>
  <c r="EK326" i="28"/>
  <c r="EG272" i="28"/>
  <c r="GC272" i="28" s="1"/>
  <c r="CW272" i="28"/>
  <c r="DI272" i="28"/>
  <c r="FE272" i="28" s="1"/>
  <c r="DU272" i="28"/>
  <c r="FQ272" i="28" s="1"/>
  <c r="EM346" i="28"/>
  <c r="CK558" i="28"/>
  <c r="ES558" i="28"/>
  <c r="CV495" i="28"/>
  <c r="DH495" i="28"/>
  <c r="FD495" i="28" s="1"/>
  <c r="EF495" i="28"/>
  <c r="GB495" i="28" s="1"/>
  <c r="DD415" i="28"/>
  <c r="EZ415" i="28" s="1"/>
  <c r="CR415" i="28"/>
  <c r="EJ40" i="28"/>
  <c r="DP26" i="28"/>
  <c r="FL26" i="28" s="1"/>
  <c r="EP54" i="28"/>
  <c r="CH47" i="28"/>
  <c r="EJ63" i="28"/>
  <c r="DK97" i="28"/>
  <c r="FG97" i="28" s="1"/>
  <c r="FW111" i="28"/>
  <c r="CT98" i="28"/>
  <c r="DE169" i="28"/>
  <c r="FA169" i="28" s="1"/>
  <c r="EP149" i="28"/>
  <c r="EG186" i="28"/>
  <c r="GC186" i="28" s="1"/>
  <c r="EP170" i="28"/>
  <c r="ER187" i="28"/>
  <c r="DU224" i="28"/>
  <c r="FQ224" i="28" s="1"/>
  <c r="EK240" i="28"/>
  <c r="EJ253" i="28"/>
  <c r="ER283" i="28"/>
  <c r="DY303" i="28"/>
  <c r="FU303" i="28" s="1"/>
  <c r="EP400" i="28"/>
  <c r="DD390" i="28"/>
  <c r="EZ390" i="28" s="1"/>
  <c r="CX412" i="28"/>
  <c r="ET412" i="28" s="1"/>
  <c r="DJ396" i="28"/>
  <c r="FF396" i="28" s="1"/>
  <c r="CS384" i="28"/>
  <c r="DQ391" i="28"/>
  <c r="FM391" i="28" s="1"/>
  <c r="DK462" i="28"/>
  <c r="FG462" i="28" s="1"/>
  <c r="EA463" i="28"/>
  <c r="FW463" i="28" s="1"/>
  <c r="EO513" i="28"/>
  <c r="DO487" i="28"/>
  <c r="FK487" i="28" s="1"/>
  <c r="ER529" i="28"/>
  <c r="ES531" i="28"/>
  <c r="DJ513" i="28"/>
  <c r="FF513" i="28" s="1"/>
  <c r="EE519" i="28"/>
  <c r="GA519" i="28" s="1"/>
  <c r="DD598" i="28"/>
  <c r="EZ598" i="28" s="1"/>
  <c r="EN541" i="28"/>
  <c r="ES577" i="28"/>
  <c r="DT611" i="28"/>
  <c r="FP611" i="28" s="1"/>
  <c r="ER610" i="28"/>
  <c r="FX622" i="28"/>
  <c r="EP81" i="28"/>
  <c r="EK221" i="28"/>
  <c r="EM388" i="28"/>
  <c r="EJ608" i="28"/>
  <c r="CR134" i="28"/>
  <c r="EB134" i="28"/>
  <c r="FX134" i="28" s="1"/>
  <c r="CP185" i="28"/>
  <c r="DZ185" i="28"/>
  <c r="FV185" i="28" s="1"/>
  <c r="DQ175" i="28"/>
  <c r="FM175" i="28" s="1"/>
  <c r="EC175" i="28"/>
  <c r="FY175" i="28" s="1"/>
  <c r="DB171" i="28"/>
  <c r="EX171" i="28" s="1"/>
  <c r="CP171" i="28"/>
  <c r="DZ171" i="28"/>
  <c r="FV171" i="28" s="1"/>
  <c r="EI204" i="28"/>
  <c r="EO223" i="28"/>
  <c r="CK421" i="28"/>
  <c r="ES421" i="28"/>
  <c r="EC211" i="28"/>
  <c r="FY211" i="28" s="1"/>
  <c r="EJ17" i="28"/>
  <c r="CR80" i="28"/>
  <c r="EI100" i="28"/>
  <c r="DE97" i="28"/>
  <c r="FA97" i="28" s="1"/>
  <c r="CM97" i="28"/>
  <c r="DF98" i="28"/>
  <c r="FB98" i="28" s="1"/>
  <c r="EJ182" i="28"/>
  <c r="CM172" i="28"/>
  <c r="DM262" i="28"/>
  <c r="FI262" i="28" s="1"/>
  <c r="EJ249" i="28"/>
  <c r="DA303" i="28"/>
  <c r="EW303" i="28" s="1"/>
  <c r="CK347" i="28"/>
  <c r="EO367" i="28"/>
  <c r="DJ412" i="28"/>
  <c r="FF412" i="28" s="1"/>
  <c r="EC384" i="28"/>
  <c r="FY384" i="28" s="1"/>
  <c r="DE391" i="28"/>
  <c r="FA391" i="28" s="1"/>
  <c r="EP440" i="28"/>
  <c r="EH460" i="28"/>
  <c r="DW462" i="28"/>
  <c r="FS462" i="28" s="1"/>
  <c r="EK447" i="28"/>
  <c r="DO504" i="28"/>
  <c r="FK504" i="28" s="1"/>
  <c r="DC463" i="28"/>
  <c r="EY463" i="28" s="1"/>
  <c r="DC487" i="28"/>
  <c r="EY487" i="28" s="1"/>
  <c r="CN507" i="28"/>
  <c r="CX513" i="28"/>
  <c r="ET513" i="28" s="1"/>
  <c r="EQ536" i="28"/>
  <c r="EJ534" i="28"/>
  <c r="FT591" i="28"/>
  <c r="CR598" i="28"/>
  <c r="CN595" i="28"/>
  <c r="EI627" i="28"/>
  <c r="EF611" i="28"/>
  <c r="GB611" i="28" s="1"/>
  <c r="EM199" i="28"/>
  <c r="EI601" i="28"/>
  <c r="ES544" i="28"/>
  <c r="CM132" i="28"/>
  <c r="CY132" i="28"/>
  <c r="EU132" i="28" s="1"/>
  <c r="EJ72" i="28"/>
  <c r="CB72" i="28"/>
  <c r="ES160" i="28"/>
  <c r="EK393" i="28"/>
  <c r="CC393" i="28"/>
  <c r="EI97" i="28"/>
  <c r="EH313" i="28"/>
  <c r="EI454" i="28"/>
  <c r="C297" i="20"/>
  <c r="EO246" i="28"/>
  <c r="EH46" i="28"/>
  <c r="DD80" i="28"/>
  <c r="EZ80" i="28" s="1"/>
  <c r="DQ84" i="28"/>
  <c r="FM84" i="28" s="1"/>
  <c r="CS97" i="28"/>
  <c r="DW97" i="28"/>
  <c r="FS97" i="28" s="1"/>
  <c r="DG163" i="28"/>
  <c r="FC163" i="28" s="1"/>
  <c r="DW172" i="28"/>
  <c r="FS172" i="28" s="1"/>
  <c r="EQ196" i="28"/>
  <c r="DY262" i="28"/>
  <c r="FU262" i="28" s="1"/>
  <c r="DX287" i="28"/>
  <c r="FT287" i="28" s="1"/>
  <c r="DM303" i="28"/>
  <c r="FI303" i="28" s="1"/>
  <c r="DW292" i="28"/>
  <c r="FS292" i="28" s="1"/>
  <c r="CL412" i="28"/>
  <c r="DH414" i="28"/>
  <c r="FD414" i="28" s="1"/>
  <c r="DE384" i="28"/>
  <c r="FA384" i="28" s="1"/>
  <c r="EC391" i="28"/>
  <c r="FY391" i="28" s="1"/>
  <c r="DU402" i="28"/>
  <c r="FQ402" i="28" s="1"/>
  <c r="EJ465" i="28"/>
  <c r="CX448" i="28"/>
  <c r="ET448" i="28" s="1"/>
  <c r="DI519" i="28"/>
  <c r="FE519" i="28" s="1"/>
  <c r="EL586" i="28"/>
  <c r="EB598" i="28"/>
  <c r="FX598" i="28" s="1"/>
  <c r="DU632" i="28"/>
  <c r="FQ632" i="28" s="1"/>
  <c r="CZ595" i="28"/>
  <c r="EV595" i="28" s="1"/>
  <c r="ER362" i="28"/>
  <c r="DQ211" i="28"/>
  <c r="FM211" i="28" s="1"/>
  <c r="ES310" i="28"/>
  <c r="CF441" i="28"/>
  <c r="EN464" i="28"/>
  <c r="CG137" i="28"/>
  <c r="EO137" i="28"/>
  <c r="F47" i="22"/>
  <c r="I47" i="22"/>
  <c r="L47" i="22"/>
  <c r="EM441" i="28"/>
  <c r="EH588" i="28"/>
  <c r="BZ588" i="28"/>
  <c r="DR98" i="28"/>
  <c r="FN98" i="28" s="1"/>
  <c r="DS10" i="28"/>
  <c r="FO10" i="28" s="1"/>
  <c r="EB80" i="28"/>
  <c r="FX80" i="28" s="1"/>
  <c r="EH104" i="28"/>
  <c r="DB116" i="28"/>
  <c r="EX116" i="28" s="1"/>
  <c r="DE84" i="28"/>
  <c r="FA84" i="28" s="1"/>
  <c r="DQ97" i="28"/>
  <c r="FM97" i="28" s="1"/>
  <c r="EQ115" i="28"/>
  <c r="EW118" i="28"/>
  <c r="EE163" i="28"/>
  <c r="GA163" i="28" s="1"/>
  <c r="DK172" i="28"/>
  <c r="FG172" i="28" s="1"/>
  <c r="EH197" i="28"/>
  <c r="CL184" i="28"/>
  <c r="EN229" i="28"/>
  <c r="CO262" i="28"/>
  <c r="EP302" i="28"/>
  <c r="CM292" i="28"/>
  <c r="EL408" i="28"/>
  <c r="CV414" i="28"/>
  <c r="DI402" i="28"/>
  <c r="DJ448" i="28"/>
  <c r="FF448" i="28" s="1"/>
  <c r="DU519" i="28"/>
  <c r="FQ519" i="28" s="1"/>
  <c r="CB570" i="28"/>
  <c r="CY597" i="28"/>
  <c r="EU597" i="28" s="1"/>
  <c r="EH626" i="28"/>
  <c r="ES129" i="28"/>
  <c r="EL158" i="28"/>
  <c r="EP377" i="28"/>
  <c r="EL620" i="28"/>
  <c r="EJ606" i="28"/>
  <c r="EI40" i="28"/>
  <c r="ES272" i="28"/>
  <c r="O47" i="22"/>
  <c r="AF20" i="26"/>
  <c r="DG10" i="28"/>
  <c r="FC10" i="28" s="1"/>
  <c r="EM44" i="28"/>
  <c r="EQ60" i="28"/>
  <c r="CS84" i="28"/>
  <c r="CK111" i="28"/>
  <c r="CE107" i="28"/>
  <c r="DK103" i="28"/>
  <c r="FG103" i="28" s="1"/>
  <c r="EE109" i="28"/>
  <c r="GA109" i="28" s="1"/>
  <c r="DG120" i="28"/>
  <c r="FC120" i="28" s="1"/>
  <c r="CP156" i="28"/>
  <c r="DS163" i="28"/>
  <c r="FO163" i="28" s="1"/>
  <c r="ES207" i="28"/>
  <c r="EL193" i="28"/>
  <c r="CT185" i="28"/>
  <c r="EP197" i="28"/>
  <c r="EI212" i="28"/>
  <c r="DJ184" i="28"/>
  <c r="FF184" i="28" s="1"/>
  <c r="DS229" i="28"/>
  <c r="FO229" i="28" s="1"/>
  <c r="EH304" i="28"/>
  <c r="CY292" i="28"/>
  <c r="EU292" i="28" s="1"/>
  <c r="DO324" i="28"/>
  <c r="FK324" i="28" s="1"/>
  <c r="DJ303" i="28"/>
  <c r="FF303" i="28" s="1"/>
  <c r="EO384" i="28"/>
  <c r="EF414" i="28"/>
  <c r="GB414" i="28" s="1"/>
  <c r="DW394" i="28"/>
  <c r="FS394" i="28" s="1"/>
  <c r="EG402" i="28"/>
  <c r="GC402" i="28" s="1"/>
  <c r="EH455" i="28"/>
  <c r="BZ466" i="28"/>
  <c r="DV448" i="28"/>
  <c r="FR448" i="28" s="1"/>
  <c r="EM516" i="28"/>
  <c r="CL594" i="28"/>
  <c r="CM597" i="28"/>
  <c r="EP254" i="28"/>
  <c r="EP285" i="28"/>
  <c r="EP565" i="28"/>
  <c r="EI20" i="28"/>
  <c r="EH400" i="28"/>
  <c r="BZ400" i="28"/>
  <c r="EJ35" i="28"/>
  <c r="EJ472" i="28"/>
  <c r="CB472" i="28"/>
  <c r="CK429" i="28"/>
  <c r="ES429" i="28"/>
  <c r="CU10" i="28"/>
  <c r="EL37" i="28"/>
  <c r="EM100" i="28"/>
  <c r="EC114" i="28"/>
  <c r="FY114" i="28" s="1"/>
  <c r="CY103" i="28"/>
  <c r="EU103" i="28" s="1"/>
  <c r="DG109" i="28"/>
  <c r="FC109" i="28" s="1"/>
  <c r="EJ205" i="28"/>
  <c r="ED185" i="28"/>
  <c r="FZ185" i="28" s="1"/>
  <c r="CX184" i="28"/>
  <c r="ET184" i="28" s="1"/>
  <c r="DG229" i="28"/>
  <c r="FC229" i="28" s="1"/>
  <c r="ER291" i="28"/>
  <c r="EM311" i="28"/>
  <c r="EP303" i="28"/>
  <c r="CQ324" i="28"/>
  <c r="CX303" i="28"/>
  <c r="ET303" i="28" s="1"/>
  <c r="EH382" i="28"/>
  <c r="ES409" i="28"/>
  <c r="CY394" i="28"/>
  <c r="EU394" i="28" s="1"/>
  <c r="EJ404" i="28"/>
  <c r="CM394" i="28"/>
  <c r="EP379" i="28"/>
  <c r="DV482" i="28"/>
  <c r="FR482" i="28" s="1"/>
  <c r="EO516" i="28"/>
  <c r="EK575" i="28"/>
  <c r="EH595" i="28"/>
  <c r="EK579" i="28"/>
  <c r="EH594" i="28"/>
  <c r="EP571" i="28"/>
  <c r="EM587" i="28"/>
  <c r="CW599" i="28"/>
  <c r="DV594" i="28"/>
  <c r="FR594" i="28" s="1"/>
  <c r="C680" i="20"/>
  <c r="C1448" i="20" s="1"/>
  <c r="ES113" i="28"/>
  <c r="FQ113" i="28" s="1"/>
  <c r="EH210" i="28"/>
  <c r="ER205" i="28"/>
  <c r="EP408" i="28"/>
  <c r="ES438" i="28"/>
  <c r="EH574" i="28"/>
  <c r="CH331" i="28"/>
  <c r="EP331" i="28"/>
  <c r="ES17" i="28"/>
  <c r="EK208" i="28"/>
  <c r="CE613" i="28"/>
  <c r="EM613" i="28"/>
  <c r="CC156" i="28"/>
  <c r="EK156" i="28"/>
  <c r="ER65" i="28"/>
  <c r="CS114" i="28"/>
  <c r="DW103" i="28"/>
  <c r="FS103" i="28" s="1"/>
  <c r="FH114" i="28"/>
  <c r="DS109" i="28"/>
  <c r="FO109" i="28" s="1"/>
  <c r="DF185" i="28"/>
  <c r="FB185" i="28" s="1"/>
  <c r="EA229" i="28"/>
  <c r="FW229" i="28" s="1"/>
  <c r="EK214" i="28"/>
  <c r="EN246" i="28"/>
  <c r="EA324" i="28"/>
  <c r="FW324" i="28" s="1"/>
  <c r="DV303" i="28"/>
  <c r="FR303" i="28" s="1"/>
  <c r="BZ367" i="28"/>
  <c r="DJ367" i="28" s="1"/>
  <c r="FF367" i="28" s="1"/>
  <c r="CE411" i="28"/>
  <c r="EA411" i="28" s="1"/>
  <c r="FW411" i="28" s="1"/>
  <c r="CR464" i="28"/>
  <c r="CN503" i="28"/>
  <c r="CL482" i="28"/>
  <c r="EH554" i="28"/>
  <c r="CU573" i="28"/>
  <c r="DS556" i="28"/>
  <c r="FO556" i="28" s="1"/>
  <c r="DJ594" i="28"/>
  <c r="FF594" i="28" s="1"/>
  <c r="EH152" i="28"/>
  <c r="EL518" i="28"/>
  <c r="EH533" i="28"/>
  <c r="EK138" i="28"/>
  <c r="CB377" i="28"/>
  <c r="EJ377" i="28"/>
  <c r="DU95" i="28"/>
  <c r="FQ95" i="28" s="1"/>
  <c r="CW95" i="28"/>
  <c r="ES201" i="28"/>
  <c r="DN499" i="28"/>
  <c r="FJ499" i="28" s="1"/>
  <c r="DZ499" i="28"/>
  <c r="FV499" i="28" s="1"/>
  <c r="EL19" i="28"/>
  <c r="EN137" i="28"/>
  <c r="EP139" i="28"/>
  <c r="EJ163" i="28"/>
  <c r="EQ213" i="28"/>
  <c r="EH196" i="28"/>
  <c r="EM196" i="28"/>
  <c r="EJ241" i="28"/>
  <c r="EI231" i="28"/>
  <c r="EY245" i="28"/>
  <c r="EQ292" i="28"/>
  <c r="EP360" i="28"/>
  <c r="ES430" i="28"/>
  <c r="DD464" i="28"/>
  <c r="EZ464" i="28" s="1"/>
  <c r="DJ482" i="28"/>
  <c r="FF482" i="28" s="1"/>
  <c r="ER515" i="28"/>
  <c r="EQ573" i="28"/>
  <c r="EE573" i="28"/>
  <c r="GA573" i="28" s="1"/>
  <c r="FW586" i="28"/>
  <c r="EU601" i="28"/>
  <c r="EP560" i="28"/>
  <c r="EM70" i="28"/>
  <c r="EP129" i="28"/>
  <c r="EJ371" i="28"/>
  <c r="EH448" i="28"/>
  <c r="EJ595" i="28"/>
  <c r="EH36" i="28"/>
  <c r="CF456" i="28"/>
  <c r="EN456" i="28"/>
  <c r="EL360" i="28"/>
  <c r="CR550" i="28"/>
  <c r="EB550" i="28"/>
  <c r="FX550" i="28" s="1"/>
  <c r="CV509" i="28"/>
  <c r="EF509" i="28"/>
  <c r="GB509" i="28" s="1"/>
  <c r="CQ306" i="28"/>
  <c r="DC306" i="28"/>
  <c r="EY306" i="28" s="1"/>
  <c r="EN49" i="28"/>
  <c r="EI188" i="28"/>
  <c r="ES566" i="28"/>
  <c r="CH365" i="28"/>
  <c r="DR365" i="28" s="1"/>
  <c r="FN365" i="28" s="1"/>
  <c r="EP365" i="28"/>
  <c r="CK344" i="28"/>
  <c r="ES344" i="28"/>
  <c r="EN33" i="28"/>
  <c r="EN212" i="28"/>
  <c r="CH240" i="28"/>
  <c r="EP240" i="28"/>
  <c r="CH345" i="28"/>
  <c r="EP345" i="28"/>
  <c r="CB379" i="28"/>
  <c r="EJ379" i="28"/>
  <c r="CI442" i="28"/>
  <c r="EQ442" i="28"/>
  <c r="CT51" i="28"/>
  <c r="DR51" i="28"/>
  <c r="FN51" i="28" s="1"/>
  <c r="ED51" i="28"/>
  <c r="FZ51" i="28" s="1"/>
  <c r="DF51" i="28"/>
  <c r="FB51" i="28" s="1"/>
  <c r="CP154" i="28"/>
  <c r="DN154" i="28"/>
  <c r="FJ154" i="28" s="1"/>
  <c r="CC372" i="28"/>
  <c r="EK372" i="28"/>
  <c r="CS353" i="28"/>
  <c r="DQ353" i="28"/>
  <c r="FM353" i="28" s="1"/>
  <c r="DE353" i="28"/>
  <c r="FA353" i="28" s="1"/>
  <c r="EC353" i="28"/>
  <c r="FY353" i="28" s="1"/>
  <c r="EM293" i="28"/>
  <c r="CE293" i="28"/>
  <c r="CI223" i="28"/>
  <c r="EQ223" i="28"/>
  <c r="CE383" i="28"/>
  <c r="EM383" i="28"/>
  <c r="DT349" i="28"/>
  <c r="FP349" i="28" s="1"/>
  <c r="CV349" i="28"/>
  <c r="DH349" i="28"/>
  <c r="FD349" i="28" s="1"/>
  <c r="EF349" i="28"/>
  <c r="GB349" i="28" s="1"/>
  <c r="DL480" i="28"/>
  <c r="FH480" i="28" s="1"/>
  <c r="CN480" i="28"/>
  <c r="CZ480" i="28"/>
  <c r="EV480" i="28" s="1"/>
  <c r="DX480" i="28"/>
  <c r="FT480" i="28" s="1"/>
  <c r="ES622" i="28"/>
  <c r="CK622" i="28"/>
  <c r="CI583" i="28"/>
  <c r="EQ583" i="28"/>
  <c r="EH117" i="28"/>
  <c r="EL220" i="28"/>
  <c r="CE268" i="28"/>
  <c r="EM268" i="28"/>
  <c r="EM283" i="28"/>
  <c r="CH320" i="28"/>
  <c r="EP320" i="28"/>
  <c r="BZ305" i="28"/>
  <c r="EH305" i="28"/>
  <c r="CJ359" i="28"/>
  <c r="ER359" i="28"/>
  <c r="CF305" i="28"/>
  <c r="EN305" i="28"/>
  <c r="EK284" i="28"/>
  <c r="EN443" i="28"/>
  <c r="DP424" i="28"/>
  <c r="FL424" i="28" s="1"/>
  <c r="CR424" i="28"/>
  <c r="DD424" i="28"/>
  <c r="EZ424" i="28" s="1"/>
  <c r="EB424" i="28"/>
  <c r="FX424" i="28" s="1"/>
  <c r="BZ623" i="28"/>
  <c r="EH623" i="28"/>
  <c r="DC629" i="28"/>
  <c r="EY629" i="28" s="1"/>
  <c r="EA629" i="28"/>
  <c r="FW629" i="28" s="1"/>
  <c r="CQ629" i="28"/>
  <c r="DO629" i="28"/>
  <c r="FK629" i="28" s="1"/>
  <c r="DB194" i="28"/>
  <c r="EX194" i="28" s="1"/>
  <c r="CB297" i="28"/>
  <c r="EJ297" i="28"/>
  <c r="CD578" i="28"/>
  <c r="DB578" i="28" s="1"/>
  <c r="EX578" i="28" s="1"/>
  <c r="EL578" i="28"/>
  <c r="CV164" i="28"/>
  <c r="DH164" i="28"/>
  <c r="FD164" i="28" s="1"/>
  <c r="DT164" i="28"/>
  <c r="FP164" i="28" s="1"/>
  <c r="EF164" i="28"/>
  <c r="GB164" i="28" s="1"/>
  <c r="CI309" i="28"/>
  <c r="CU309" i="28" s="1"/>
  <c r="EQ309" i="28"/>
  <c r="DY284" i="28"/>
  <c r="FU284" i="28" s="1"/>
  <c r="DA284" i="28"/>
  <c r="EW284" i="28" s="1"/>
  <c r="DM284" i="28"/>
  <c r="FI284" i="28" s="1"/>
  <c r="CO284" i="28"/>
  <c r="CE359" i="28"/>
  <c r="EM359" i="28"/>
  <c r="CR443" i="28"/>
  <c r="DP443" i="28"/>
  <c r="FL443" i="28" s="1"/>
  <c r="DD443" i="28"/>
  <c r="EZ443" i="28" s="1"/>
  <c r="EB443" i="28"/>
  <c r="FX443" i="28" s="1"/>
  <c r="DB382" i="28"/>
  <c r="EX382" i="28" s="1"/>
  <c r="CP382" i="28"/>
  <c r="DZ382" i="28"/>
  <c r="FV382" i="28" s="1"/>
  <c r="DN382" i="28"/>
  <c r="FJ382" i="28" s="1"/>
  <c r="CF628" i="28"/>
  <c r="EN628" i="28"/>
  <c r="CP581" i="28"/>
  <c r="DB581" i="28"/>
  <c r="EX581" i="28" s="1"/>
  <c r="DN581" i="28"/>
  <c r="FJ581" i="28" s="1"/>
  <c r="DZ581" i="28"/>
  <c r="FV581" i="28" s="1"/>
  <c r="CD358" i="28"/>
  <c r="EL358" i="28"/>
  <c r="ER105" i="28"/>
  <c r="EQ162" i="28"/>
  <c r="EM141" i="28"/>
  <c r="EM125" i="28"/>
  <c r="EM192" i="28"/>
  <c r="CK296" i="28"/>
  <c r="EG296" i="28" s="1"/>
  <c r="GC296" i="28" s="1"/>
  <c r="ES296" i="28"/>
  <c r="CD359" i="28"/>
  <c r="EL359" i="28"/>
  <c r="CG405" i="28"/>
  <c r="EO405" i="28"/>
  <c r="CK583" i="28"/>
  <c r="ES583" i="28"/>
  <c r="BZ236" i="28"/>
  <c r="EH236" i="28"/>
  <c r="DF239" i="28"/>
  <c r="FB239" i="28" s="1"/>
  <c r="DR239" i="28"/>
  <c r="FN239" i="28" s="1"/>
  <c r="CT239" i="28"/>
  <c r="ED239" i="28"/>
  <c r="FZ239" i="28" s="1"/>
  <c r="CC366" i="28"/>
  <c r="EK366" i="28"/>
  <c r="CM347" i="28"/>
  <c r="DW347" i="28"/>
  <c r="FS347" i="28" s="1"/>
  <c r="DK347" i="28"/>
  <c r="FG347" i="28" s="1"/>
  <c r="CY347" i="28"/>
  <c r="EU347" i="28" s="1"/>
  <c r="DC302" i="28"/>
  <c r="EY302" i="28" s="1"/>
  <c r="EA302" i="28"/>
  <c r="FW302" i="28" s="1"/>
  <c r="DO302" i="28"/>
  <c r="FK302" i="28" s="1"/>
  <c r="CQ302" i="28"/>
  <c r="CE432" i="28"/>
  <c r="EM432" i="28"/>
  <c r="DW450" i="28"/>
  <c r="FS450" i="28" s="1"/>
  <c r="CM450" i="28"/>
  <c r="DK450" i="28"/>
  <c r="FG450" i="28" s="1"/>
  <c r="CY450" i="28"/>
  <c r="EU450" i="28" s="1"/>
  <c r="CC548" i="28"/>
  <c r="EK548" i="28"/>
  <c r="CK535" i="28"/>
  <c r="ES535" i="28"/>
  <c r="EB623" i="28"/>
  <c r="FX623" i="28" s="1"/>
  <c r="CR623" i="28"/>
  <c r="DD623" i="28"/>
  <c r="EZ623" i="28" s="1"/>
  <c r="DP623" i="28"/>
  <c r="FL623" i="28" s="1"/>
  <c r="CI332" i="28"/>
  <c r="EQ332" i="28"/>
  <c r="EQ589" i="28"/>
  <c r="CI589" i="28"/>
  <c r="EP13" i="28"/>
  <c r="CH13" i="28"/>
  <c r="ES345" i="28"/>
  <c r="CK345" i="28"/>
  <c r="DN485" i="28"/>
  <c r="FJ485" i="28" s="1"/>
  <c r="CP485" i="28"/>
  <c r="DB485" i="28"/>
  <c r="EX485" i="28" s="1"/>
  <c r="DZ485" i="28"/>
  <c r="FV485" i="28" s="1"/>
  <c r="EP56" i="28"/>
  <c r="CF231" i="28"/>
  <c r="EN231" i="28"/>
  <c r="CE294" i="28"/>
  <c r="DO294" i="28" s="1"/>
  <c r="FK294" i="28" s="1"/>
  <c r="EM294" i="28"/>
  <c r="CB298" i="28"/>
  <c r="DL298" i="28" s="1"/>
  <c r="FH298" i="28" s="1"/>
  <c r="EJ298" i="28"/>
  <c r="ED310" i="28"/>
  <c r="FZ310" i="28" s="1"/>
  <c r="CF630" i="28"/>
  <c r="EN630" i="28"/>
  <c r="CH238" i="28"/>
  <c r="EP238" i="28"/>
  <c r="EH294" i="28"/>
  <c r="BZ294" i="28"/>
  <c r="DH350" i="28"/>
  <c r="FD350" i="28" s="1"/>
  <c r="CV350" i="28"/>
  <c r="DT350" i="28"/>
  <c r="FP350" i="28" s="1"/>
  <c r="EF350" i="28"/>
  <c r="GB350" i="28" s="1"/>
  <c r="CA448" i="28"/>
  <c r="EI448" i="28"/>
  <c r="BZ577" i="28"/>
  <c r="EH577" i="28"/>
  <c r="CP550" i="28"/>
  <c r="DB550" i="28"/>
  <c r="EX550" i="28" s="1"/>
  <c r="DN550" i="28"/>
  <c r="FJ550" i="28" s="1"/>
  <c r="DZ550" i="28"/>
  <c r="FV550" i="28" s="1"/>
  <c r="EF625" i="28"/>
  <c r="GB625" i="28" s="1"/>
  <c r="CV625" i="28"/>
  <c r="DH625" i="28"/>
  <c r="FD625" i="28" s="1"/>
  <c r="DT625" i="28"/>
  <c r="FP625" i="28" s="1"/>
  <c r="DQ564" i="28"/>
  <c r="FM564" i="28" s="1"/>
  <c r="CS564" i="28"/>
  <c r="DE564" i="28"/>
  <c r="FA564" i="28" s="1"/>
  <c r="EM45" i="28"/>
  <c r="EJ116" i="28"/>
  <c r="EJ122" i="28"/>
  <c r="EP283" i="28"/>
  <c r="CK270" i="28"/>
  <c r="DI270" i="28" s="1"/>
  <c r="FE270" i="28" s="1"/>
  <c r="ES270" i="28"/>
  <c r="EM310" i="28"/>
  <c r="CE353" i="28"/>
  <c r="EM353" i="28"/>
  <c r="DF310" i="28"/>
  <c r="FB310" i="28" s="1"/>
  <c r="EC564" i="28"/>
  <c r="FY564" i="28" s="1"/>
  <c r="CK323" i="28"/>
  <c r="ES323" i="28"/>
  <c r="CI382" i="28"/>
  <c r="EQ382" i="28"/>
  <c r="CJ455" i="28"/>
  <c r="ER455" i="28"/>
  <c r="CM258" i="28"/>
  <c r="DW258" i="28"/>
  <c r="FS258" i="28" s="1"/>
  <c r="DK258" i="28"/>
  <c r="FG258" i="28" s="1"/>
  <c r="DJ507" i="28"/>
  <c r="FF507" i="28" s="1"/>
  <c r="CL507" i="28"/>
  <c r="DV507" i="28"/>
  <c r="FR507" i="28" s="1"/>
  <c r="CX507" i="28"/>
  <c r="ET507" i="28" s="1"/>
  <c r="CP565" i="28"/>
  <c r="DB565" i="28"/>
  <c r="EX565" i="28" s="1"/>
  <c r="DN565" i="28"/>
  <c r="FJ565" i="28" s="1"/>
  <c r="DZ565" i="28"/>
  <c r="FV565" i="28" s="1"/>
  <c r="DH481" i="28"/>
  <c r="FD481" i="28" s="1"/>
  <c r="CV481" i="28"/>
  <c r="EJ369" i="28"/>
  <c r="CB369" i="28"/>
  <c r="EP46" i="28"/>
  <c r="CM313" i="28"/>
  <c r="CY313" i="28"/>
  <c r="EU313" i="28" s="1"/>
  <c r="DK313" i="28"/>
  <c r="FG313" i="28" s="1"/>
  <c r="DW313" i="28"/>
  <c r="FS313" i="28" s="1"/>
  <c r="CF380" i="28"/>
  <c r="EN380" i="28"/>
  <c r="DR310" i="28"/>
  <c r="FN310" i="28" s="1"/>
  <c r="CB481" i="28"/>
  <c r="EJ481" i="28"/>
  <c r="CK407" i="28"/>
  <c r="ES407" i="28"/>
  <c r="EJ394" i="28"/>
  <c r="CB394" i="28"/>
  <c r="CE478" i="28"/>
  <c r="EM478" i="28"/>
  <c r="CB486" i="28"/>
  <c r="EJ486" i="28"/>
  <c r="DE543" i="28"/>
  <c r="FA543" i="28" s="1"/>
  <c r="EC543" i="28"/>
  <c r="FY543" i="28" s="1"/>
  <c r="CS543" i="28"/>
  <c r="DQ543" i="28"/>
  <c r="FM543" i="28" s="1"/>
  <c r="EF605" i="28"/>
  <c r="GB605" i="28" s="1"/>
  <c r="CV605" i="28"/>
  <c r="DH605" i="28"/>
  <c r="FD605" i="28" s="1"/>
  <c r="DT605" i="28"/>
  <c r="FP605" i="28" s="1"/>
  <c r="CE209" i="28"/>
  <c r="DO209" i="28" s="1"/>
  <c r="FK209" i="28" s="1"/>
  <c r="EM209" i="28"/>
  <c r="CG220" i="28"/>
  <c r="CS220" i="28" s="1"/>
  <c r="EO220" i="28"/>
  <c r="EP310" i="28"/>
  <c r="CK354" i="28"/>
  <c r="ES354" i="28"/>
  <c r="CJ160" i="28"/>
  <c r="ER160" i="28"/>
  <c r="EJ130" i="28"/>
  <c r="CF452" i="28"/>
  <c r="EN452" i="28"/>
  <c r="DF489" i="28"/>
  <c r="FB489" i="28" s="1"/>
  <c r="ED489" i="28"/>
  <c r="FZ489" i="28" s="1"/>
  <c r="DR489" i="28"/>
  <c r="FN489" i="28" s="1"/>
  <c r="CT489" i="28"/>
  <c r="EC560" i="28"/>
  <c r="FY560" i="28" s="1"/>
  <c r="DE560" i="28"/>
  <c r="FA560" i="28" s="1"/>
  <c r="DQ560" i="28"/>
  <c r="FM560" i="28" s="1"/>
  <c r="CE330" i="28"/>
  <c r="EM330" i="28"/>
  <c r="CR21" i="28"/>
  <c r="EQ69" i="28"/>
  <c r="ES13" i="28"/>
  <c r="EB21" i="28"/>
  <c r="FX21" i="28" s="1"/>
  <c r="EL38" i="28"/>
  <c r="ES230" i="28"/>
  <c r="CB212" i="28"/>
  <c r="CZ212" i="28" s="1"/>
  <c r="EV212" i="28" s="1"/>
  <c r="EJ212" i="28"/>
  <c r="EH314" i="28"/>
  <c r="EJ349" i="28"/>
  <c r="EJ508" i="28"/>
  <c r="CK517" i="28"/>
  <c r="CW517" i="28" s="1"/>
  <c r="ES517" i="28"/>
  <c r="DW118" i="28"/>
  <c r="FS118" i="28" s="1"/>
  <c r="CM118" i="28"/>
  <c r="CY118" i="28"/>
  <c r="EU118" i="28" s="1"/>
  <c r="DK118" i="28"/>
  <c r="FG118" i="28" s="1"/>
  <c r="CA141" i="28"/>
  <c r="EI141" i="28"/>
  <c r="EP364" i="28"/>
  <c r="CH364" i="28"/>
  <c r="CJ444" i="28"/>
  <c r="ER444" i="28"/>
  <c r="CB468" i="28"/>
  <c r="EJ468" i="28"/>
  <c r="CE492" i="28"/>
  <c r="EM492" i="28"/>
  <c r="CI624" i="28"/>
  <c r="EQ624" i="28"/>
  <c r="ES538" i="28"/>
  <c r="CK538" i="28"/>
  <c r="DU538" i="28" s="1"/>
  <c r="FQ538" i="28" s="1"/>
  <c r="DD21" i="28"/>
  <c r="EZ21" i="28" s="1"/>
  <c r="EK34" i="28"/>
  <c r="EJ60" i="28"/>
  <c r="EL68" i="28"/>
  <c r="ER130" i="28"/>
  <c r="EJ190" i="28"/>
  <c r="EL190" i="28"/>
  <c r="EN205" i="28"/>
  <c r="EN209" i="28"/>
  <c r="CE257" i="28"/>
  <c r="EM257" i="28"/>
  <c r="CA307" i="28"/>
  <c r="EI307" i="28"/>
  <c r="CJ436" i="28"/>
  <c r="ER436" i="28"/>
  <c r="CZ173" i="28"/>
  <c r="EV173" i="28" s="1"/>
  <c r="DX173" i="28"/>
  <c r="FT173" i="28" s="1"/>
  <c r="DC200" i="28"/>
  <c r="EY200" i="28" s="1"/>
  <c r="DO200" i="28"/>
  <c r="FK200" i="28" s="1"/>
  <c r="CF300" i="28"/>
  <c r="EN300" i="28"/>
  <c r="CK468" i="28"/>
  <c r="ES468" i="28"/>
  <c r="EJ456" i="28"/>
  <c r="CB456" i="28"/>
  <c r="CZ456" i="28" s="1"/>
  <c r="EV456" i="28" s="1"/>
  <c r="CP464" i="28"/>
  <c r="DZ464" i="28"/>
  <c r="FV464" i="28" s="1"/>
  <c r="EJ13" i="28"/>
  <c r="CE317" i="28"/>
  <c r="EM317" i="28"/>
  <c r="CD308" i="28"/>
  <c r="DZ308" i="28" s="1"/>
  <c r="FV308" i="28" s="1"/>
  <c r="EL308" i="28"/>
  <c r="CE364" i="28"/>
  <c r="EM364" i="28"/>
  <c r="CD612" i="28"/>
  <c r="DN612" i="28" s="1"/>
  <c r="FJ612" i="28" s="1"/>
  <c r="EL612" i="28"/>
  <c r="CD26" i="28"/>
  <c r="EL26" i="28"/>
  <c r="CX157" i="28"/>
  <c r="ET157" i="28" s="1"/>
  <c r="DV157" i="28"/>
  <c r="FR157" i="28" s="1"/>
  <c r="DE372" i="28"/>
  <c r="FA372" i="28" s="1"/>
  <c r="DQ372" i="28"/>
  <c r="FM372" i="28" s="1"/>
  <c r="CS372" i="28"/>
  <c r="EC372" i="28"/>
  <c r="FY372" i="28" s="1"/>
  <c r="CC439" i="28"/>
  <c r="EK439" i="28"/>
  <c r="CE514" i="28"/>
  <c r="EM514" i="28"/>
  <c r="DP495" i="28"/>
  <c r="FL495" i="28" s="1"/>
  <c r="CR495" i="28"/>
  <c r="EB495" i="28"/>
  <c r="FX495" i="28" s="1"/>
  <c r="DD495" i="28"/>
  <c r="EZ495" i="28" s="1"/>
  <c r="DA318" i="28"/>
  <c r="EW318" i="28" s="1"/>
  <c r="DY318" i="28"/>
  <c r="FU318" i="28" s="1"/>
  <c r="CE450" i="28"/>
  <c r="EM450" i="28"/>
  <c r="DD447" i="28"/>
  <c r="EZ447" i="28" s="1"/>
  <c r="EB447" i="28"/>
  <c r="FX447" i="28" s="1"/>
  <c r="DP447" i="28"/>
  <c r="FL447" i="28" s="1"/>
  <c r="CR447" i="28"/>
  <c r="CV624" i="28"/>
  <c r="DT624" i="28"/>
  <c r="FP624" i="28" s="1"/>
  <c r="EF624" i="28"/>
  <c r="GB624" i="28" s="1"/>
  <c r="CQ507" i="28"/>
  <c r="DO507" i="28"/>
  <c r="FK507" i="28" s="1"/>
  <c r="EA507" i="28"/>
  <c r="FW507" i="28" s="1"/>
  <c r="DC507" i="28"/>
  <c r="EY507" i="28" s="1"/>
  <c r="CC544" i="28"/>
  <c r="EK544" i="28"/>
  <c r="ES394" i="28"/>
  <c r="CK394" i="28"/>
  <c r="EM12" i="28"/>
  <c r="ES32" i="28"/>
  <c r="ES46" i="28"/>
  <c r="EH64" i="28"/>
  <c r="ER89" i="28"/>
  <c r="EH141" i="28"/>
  <c r="EH164" i="28"/>
  <c r="CC285" i="28"/>
  <c r="EK285" i="28"/>
  <c r="CB365" i="28"/>
  <c r="DX365" i="28" s="1"/>
  <c r="FT365" i="28" s="1"/>
  <c r="EJ365" i="28"/>
  <c r="CG549" i="28"/>
  <c r="EO549" i="28"/>
  <c r="CV64" i="28"/>
  <c r="DH64" i="28"/>
  <c r="FD64" i="28" s="1"/>
  <c r="DT64" i="28"/>
  <c r="FP64" i="28" s="1"/>
  <c r="EF64" i="28"/>
  <c r="GB64" i="28" s="1"/>
  <c r="CB516" i="28"/>
  <c r="EJ516" i="28"/>
  <c r="CE470" i="28"/>
  <c r="EM470" i="28"/>
  <c r="CH323" i="28"/>
  <c r="ED323" i="28" s="1"/>
  <c r="FZ323" i="28" s="1"/>
  <c r="EP323" i="28"/>
  <c r="EN52" i="28"/>
  <c r="EQ54" i="28"/>
  <c r="EA56" i="28"/>
  <c r="FW56" i="28" s="1"/>
  <c r="EH135" i="28"/>
  <c r="EK165" i="28"/>
  <c r="EK195" i="28"/>
  <c r="EH225" i="28"/>
  <c r="CH295" i="28"/>
  <c r="EP295" i="28"/>
  <c r="CH368" i="28"/>
  <c r="EP368" i="28"/>
  <c r="CB124" i="28"/>
  <c r="EJ124" i="28"/>
  <c r="DT131" i="28"/>
  <c r="FP131" i="28" s="1"/>
  <c r="CV131" i="28"/>
  <c r="EF131" i="28"/>
  <c r="GB131" i="28" s="1"/>
  <c r="EH87" i="28"/>
  <c r="EH226" i="28"/>
  <c r="BZ226" i="28"/>
  <c r="CE173" i="28"/>
  <c r="EM173" i="28"/>
  <c r="CD521" i="28"/>
  <c r="EL521" i="28"/>
  <c r="CG453" i="28"/>
  <c r="EO453" i="28"/>
  <c r="CH530" i="28"/>
  <c r="EP530" i="28"/>
  <c r="CG205" i="28"/>
  <c r="EO205" i="28"/>
  <c r="EJ54" i="28"/>
  <c r="CQ56" i="28"/>
  <c r="EP276" i="28"/>
  <c r="BZ372" i="28"/>
  <c r="EH372" i="28"/>
  <c r="EJ393" i="28"/>
  <c r="EL475" i="28"/>
  <c r="CE568" i="28"/>
  <c r="EM568" i="28"/>
  <c r="CB67" i="28"/>
  <c r="EJ67" i="28"/>
  <c r="EB246" i="28"/>
  <c r="FX246" i="28" s="1"/>
  <c r="DD246" i="28"/>
  <c r="EZ246" i="28" s="1"/>
  <c r="DP246" i="28"/>
  <c r="FL246" i="28" s="1"/>
  <c r="CR246" i="28"/>
  <c r="DS293" i="28"/>
  <c r="FO293" i="28" s="1"/>
  <c r="EE293" i="28"/>
  <c r="GA293" i="28" s="1"/>
  <c r="DG293" i="28"/>
  <c r="FC293" i="28" s="1"/>
  <c r="CC443" i="28"/>
  <c r="EK443" i="28"/>
  <c r="DW486" i="28"/>
  <c r="FS486" i="28" s="1"/>
  <c r="CM486" i="28"/>
  <c r="DK486" i="28"/>
  <c r="FG486" i="28" s="1"/>
  <c r="CY486" i="28"/>
  <c r="EU486" i="28" s="1"/>
  <c r="CF633" i="28"/>
  <c r="EN633" i="28"/>
  <c r="EN304" i="28"/>
  <c r="EM33" i="28"/>
  <c r="DO56" i="28"/>
  <c r="FK56" i="28" s="1"/>
  <c r="EM197" i="28"/>
  <c r="EI195" i="28"/>
  <c r="EH160" i="28"/>
  <c r="CK341" i="28"/>
  <c r="ES341" i="28"/>
  <c r="EN613" i="28"/>
  <c r="EH165" i="28"/>
  <c r="BZ165" i="28"/>
  <c r="CH153" i="28"/>
  <c r="EP153" i="28"/>
  <c r="EP107" i="28"/>
  <c r="CL301" i="28"/>
  <c r="DJ301" i="28"/>
  <c r="FF301" i="28" s="1"/>
  <c r="DT474" i="28"/>
  <c r="FP474" i="28" s="1"/>
  <c r="CV474" i="28"/>
  <c r="DH474" i="28"/>
  <c r="FD474" i="28" s="1"/>
  <c r="EF474" i="28"/>
  <c r="GB474" i="28" s="1"/>
  <c r="DT502" i="28"/>
  <c r="FP502" i="28" s="1"/>
  <c r="DH502" i="28"/>
  <c r="FD502" i="28" s="1"/>
  <c r="CV502" i="28"/>
  <c r="EF502" i="28"/>
  <c r="GB502" i="28" s="1"/>
  <c r="DN456" i="28"/>
  <c r="FJ456" i="28" s="1"/>
  <c r="DB456" i="28"/>
  <c r="EX456" i="28" s="1"/>
  <c r="CP456" i="28"/>
  <c r="DZ456" i="28"/>
  <c r="FV456" i="28" s="1"/>
  <c r="DV526" i="28"/>
  <c r="FR526" i="28" s="1"/>
  <c r="CX526" i="28"/>
  <c r="ET526" i="28" s="1"/>
  <c r="DJ526" i="28"/>
  <c r="FF526" i="28" s="1"/>
  <c r="EO30" i="28"/>
  <c r="CG30" i="28"/>
  <c r="EP5" i="28"/>
  <c r="EL24" i="28"/>
  <c r="EO27" i="28"/>
  <c r="EP61" i="28"/>
  <c r="EQ97" i="28"/>
  <c r="ES97" i="28"/>
  <c r="EJ149" i="28"/>
  <c r="EQ158" i="28"/>
  <c r="EJ398" i="28"/>
  <c r="BZ474" i="28"/>
  <c r="EH474" i="28"/>
  <c r="CE156" i="28"/>
  <c r="EM156" i="28"/>
  <c r="CG180" i="28"/>
  <c r="EO180" i="28"/>
  <c r="CC110" i="28"/>
  <c r="EK110" i="28"/>
  <c r="EP271" i="28"/>
  <c r="CH271" i="28"/>
  <c r="EA368" i="28"/>
  <c r="FW368" i="28" s="1"/>
  <c r="DC368" i="28"/>
  <c r="EY368" i="28" s="1"/>
  <c r="DE416" i="28"/>
  <c r="FA416" i="28" s="1"/>
  <c r="CS416" i="28"/>
  <c r="CF540" i="28"/>
  <c r="EN540" i="28"/>
  <c r="CD509" i="28"/>
  <c r="EL509" i="28"/>
  <c r="EP366" i="28"/>
  <c r="CH366" i="28"/>
  <c r="CI66" i="28"/>
  <c r="EQ66" i="28"/>
  <c r="EI80" i="28"/>
  <c r="ES103" i="28"/>
  <c r="EJ126" i="28"/>
  <c r="EH101" i="28"/>
  <c r="ES144" i="28"/>
  <c r="EM121" i="28"/>
  <c r="CB216" i="28"/>
  <c r="EJ216" i="28"/>
  <c r="DF224" i="28"/>
  <c r="FB224" i="28" s="1"/>
  <c r="CH311" i="28"/>
  <c r="ED311" i="28" s="1"/>
  <c r="FZ311" i="28" s="1"/>
  <c r="EP311" i="28"/>
  <c r="CJ288" i="28"/>
  <c r="DT288" i="28" s="1"/>
  <c r="FP288" i="28" s="1"/>
  <c r="ER288" i="28"/>
  <c r="CH299" i="28"/>
  <c r="DF299" i="28" s="1"/>
  <c r="FB299" i="28" s="1"/>
  <c r="EP299" i="28"/>
  <c r="CF564" i="28"/>
  <c r="EN564" i="28"/>
  <c r="CH151" i="28"/>
  <c r="EP151" i="28"/>
  <c r="CJ181" i="28"/>
  <c r="ER181" i="28"/>
  <c r="CA147" i="28"/>
  <c r="EI147" i="28"/>
  <c r="CE542" i="28"/>
  <c r="EM542" i="28"/>
  <c r="CT532" i="28"/>
  <c r="DF532" i="28"/>
  <c r="FB532" i="28" s="1"/>
  <c r="ED532" i="28"/>
  <c r="FZ532" i="28" s="1"/>
  <c r="DR532" i="28"/>
  <c r="FN532" i="28" s="1"/>
  <c r="CF481" i="28"/>
  <c r="EN481" i="28"/>
  <c r="EM56" i="28"/>
  <c r="EJ94" i="28"/>
  <c r="EM86" i="28"/>
  <c r="EO144" i="28"/>
  <c r="EM137" i="28"/>
  <c r="EK164" i="28"/>
  <c r="EM142" i="28"/>
  <c r="ED224" i="28"/>
  <c r="FZ224" i="28" s="1"/>
  <c r="ES313" i="28"/>
  <c r="CF391" i="28"/>
  <c r="EB391" i="28" s="1"/>
  <c r="FX391" i="28" s="1"/>
  <c r="EN391" i="28"/>
  <c r="EL450" i="28"/>
  <c r="CB457" i="28"/>
  <c r="EJ457" i="28"/>
  <c r="CP232" i="28"/>
  <c r="DN232" i="28"/>
  <c r="FJ232" i="28" s="1"/>
  <c r="DB371" i="28"/>
  <c r="EX371" i="28" s="1"/>
  <c r="DN371" i="28"/>
  <c r="FJ371" i="28" s="1"/>
  <c r="DZ371" i="28"/>
  <c r="FV371" i="28" s="1"/>
  <c r="CP371" i="28"/>
  <c r="DH482" i="28"/>
  <c r="FD482" i="28" s="1"/>
  <c r="DT482" i="28"/>
  <c r="FP482" i="28" s="1"/>
  <c r="EF482" i="28"/>
  <c r="GB482" i="28" s="1"/>
  <c r="CV482" i="28"/>
  <c r="EQ626" i="28"/>
  <c r="CI626" i="28"/>
  <c r="ES555" i="28"/>
  <c r="CK555" i="28"/>
  <c r="CK515" i="28"/>
  <c r="ES515" i="28"/>
  <c r="CK502" i="28"/>
  <c r="ES502" i="28"/>
  <c r="EJ74" i="28"/>
  <c r="EQ154" i="28"/>
  <c r="BZ216" i="28"/>
  <c r="CX216" i="28" s="1"/>
  <c r="ET216" i="28" s="1"/>
  <c r="EH216" i="28"/>
  <c r="CT224" i="28"/>
  <c r="CC247" i="28"/>
  <c r="DA247" i="28" s="1"/>
  <c r="EW247" i="28" s="1"/>
  <c r="EK247" i="28"/>
  <c r="CK254" i="28"/>
  <c r="ES254" i="28"/>
  <c r="CC302" i="28"/>
  <c r="EK302" i="28"/>
  <c r="CE305" i="28"/>
  <c r="EM305" i="28"/>
  <c r="CB334" i="28"/>
  <c r="EJ334" i="28"/>
  <c r="EI364" i="28"/>
  <c r="CZ165" i="28"/>
  <c r="EV165" i="28" s="1"/>
  <c r="DL165" i="28"/>
  <c r="FH165" i="28" s="1"/>
  <c r="CV253" i="28"/>
  <c r="DH253" i="28"/>
  <c r="FD253" i="28" s="1"/>
  <c r="DT253" i="28"/>
  <c r="FP253" i="28" s="1"/>
  <c r="CH398" i="28"/>
  <c r="EP398" i="28"/>
  <c r="CR490" i="28"/>
  <c r="EB490" i="28"/>
  <c r="FX490" i="28" s="1"/>
  <c r="DD490" i="28"/>
  <c r="EZ490" i="28" s="1"/>
  <c r="DP490" i="28"/>
  <c r="FL490" i="28" s="1"/>
  <c r="CE633" i="28"/>
  <c r="EM633" i="28"/>
  <c r="CH566" i="28"/>
  <c r="EP566" i="28"/>
  <c r="EI529" i="28"/>
  <c r="CA529" i="28"/>
  <c r="CB553" i="28"/>
  <c r="EJ553" i="28"/>
  <c r="EP42" i="28"/>
  <c r="EN44" i="28"/>
  <c r="DN194" i="28"/>
  <c r="FJ194" i="28" s="1"/>
  <c r="CK275" i="28"/>
  <c r="DI275" i="28" s="1"/>
  <c r="FE275" i="28" s="1"/>
  <c r="ES275" i="28"/>
  <c r="CE248" i="28"/>
  <c r="EM248" i="28"/>
  <c r="CE534" i="28"/>
  <c r="EM534" i="28"/>
  <c r="CI559" i="28"/>
  <c r="EQ559" i="28"/>
  <c r="BZ323" i="28"/>
  <c r="EH323" i="28"/>
  <c r="EL194" i="28"/>
  <c r="EJ82" i="28"/>
  <c r="EO82" i="28"/>
  <c r="EP78" i="28"/>
  <c r="EM104" i="28"/>
  <c r="EQ108" i="28"/>
  <c r="EI133" i="28"/>
  <c r="EQ160" i="28"/>
  <c r="ES188" i="28"/>
  <c r="DZ194" i="28"/>
  <c r="FV194" i="28" s="1"/>
  <c r="EJ207" i="28"/>
  <c r="EP237" i="28"/>
  <c r="CH573" i="28"/>
  <c r="CT573" i="28" s="1"/>
  <c r="EP573" i="28"/>
  <c r="EF41" i="28"/>
  <c r="GB41" i="28" s="1"/>
  <c r="CV41" i="28"/>
  <c r="CK251" i="28"/>
  <c r="ES251" i="28"/>
  <c r="BZ542" i="28"/>
  <c r="EH542" i="28"/>
  <c r="EB533" i="28"/>
  <c r="FX533" i="28" s="1"/>
  <c r="DD533" i="28"/>
  <c r="EZ533" i="28" s="1"/>
  <c r="CE308" i="28"/>
  <c r="EM308" i="28"/>
  <c r="CH427" i="28"/>
  <c r="EP427" i="28"/>
  <c r="DU355" i="28"/>
  <c r="FQ355" i="28" s="1"/>
  <c r="DI355" i="28"/>
  <c r="FE355" i="28" s="1"/>
  <c r="EG355" i="28"/>
  <c r="GC355" i="28" s="1"/>
  <c r="CW355" i="28"/>
  <c r="EF347" i="28"/>
  <c r="GB347" i="28" s="1"/>
  <c r="CV347" i="28"/>
  <c r="DH347" i="28"/>
  <c r="FD347" i="28" s="1"/>
  <c r="DT347" i="28"/>
  <c r="FP347" i="28" s="1"/>
  <c r="CW448" i="28"/>
  <c r="DU448" i="28"/>
  <c r="FQ448" i="28" s="1"/>
  <c r="DI448" i="28"/>
  <c r="FE448" i="28" s="1"/>
  <c r="EG448" i="28"/>
  <c r="GC448" i="28" s="1"/>
  <c r="DE538" i="28"/>
  <c r="FA538" i="28" s="1"/>
  <c r="CS538" i="28"/>
  <c r="DQ538" i="28"/>
  <c r="FM538" i="28" s="1"/>
  <c r="EC538" i="28"/>
  <c r="FY538" i="28" s="1"/>
  <c r="CH416" i="28"/>
  <c r="EP416" i="28"/>
  <c r="EO33" i="28"/>
  <c r="ES99" i="28"/>
  <c r="EM84" i="28"/>
  <c r="ES114" i="28"/>
  <c r="EI137" i="28"/>
  <c r="EO146" i="28"/>
  <c r="ER132" i="28"/>
  <c r="EJ142" i="28"/>
  <c r="EK312" i="28"/>
  <c r="EM316" i="28"/>
  <c r="CI312" i="28"/>
  <c r="EQ312" i="28"/>
  <c r="CB509" i="28"/>
  <c r="EJ509" i="28"/>
  <c r="BZ618" i="28"/>
  <c r="EH618" i="28"/>
  <c r="CH190" i="28"/>
  <c r="EP190" i="28"/>
  <c r="CH253" i="28"/>
  <c r="EP253" i="28"/>
  <c r="DF359" i="28"/>
  <c r="FB359" i="28" s="1"/>
  <c r="CT359" i="28"/>
  <c r="ED359" i="28"/>
  <c r="FZ359" i="28" s="1"/>
  <c r="DR359" i="28"/>
  <c r="FN359" i="28" s="1"/>
  <c r="CC584" i="28"/>
  <c r="EK584" i="28"/>
  <c r="BZ621" i="28"/>
  <c r="EH621" i="28"/>
  <c r="CD549" i="28"/>
  <c r="EL549" i="28"/>
  <c r="EA388" i="28"/>
  <c r="FW388" i="28" s="1"/>
  <c r="CQ388" i="28"/>
  <c r="DO388" i="28"/>
  <c r="FK388" i="28" s="1"/>
  <c r="DC388" i="28"/>
  <c r="EY388" i="28" s="1"/>
  <c r="EM105" i="28"/>
  <c r="CK372" i="28"/>
  <c r="ES372" i="28"/>
  <c r="EP11" i="28"/>
  <c r="EQ36" i="28"/>
  <c r="EP74" i="28"/>
  <c r="EJ138" i="28"/>
  <c r="ES196" i="28"/>
  <c r="EJ295" i="28"/>
  <c r="EL558" i="28"/>
  <c r="CK51" i="28"/>
  <c r="ES51" i="28"/>
  <c r="EJ19" i="28"/>
  <c r="CB19" i="28"/>
  <c r="EQ56" i="28"/>
  <c r="CI56" i="28"/>
  <c r="EO68" i="28"/>
  <c r="CG68" i="28"/>
  <c r="CJ129" i="28"/>
  <c r="ER129" i="28"/>
  <c r="CS249" i="28"/>
  <c r="DE249" i="28"/>
  <c r="FA249" i="28" s="1"/>
  <c r="DQ249" i="28"/>
  <c r="FM249" i="28" s="1"/>
  <c r="CH585" i="28"/>
  <c r="CT585" i="28" s="1"/>
  <c r="EP585" i="28"/>
  <c r="CO617" i="28"/>
  <c r="DY617" i="28"/>
  <c r="FU617" i="28" s="1"/>
  <c r="DA617" i="28"/>
  <c r="EW617" i="28" s="1"/>
  <c r="DM617" i="28"/>
  <c r="FI617" i="28" s="1"/>
  <c r="FK523" i="28"/>
  <c r="CX63" i="28"/>
  <c r="ET63" i="28" s="1"/>
  <c r="DV63" i="28"/>
  <c r="FR63" i="28" s="1"/>
  <c r="EQ41" i="28"/>
  <c r="EJ169" i="28"/>
  <c r="CB169" i="28"/>
  <c r="CK187" i="28"/>
  <c r="ES187" i="28"/>
  <c r="DR145" i="28"/>
  <c r="FN145" i="28" s="1"/>
  <c r="DF145" i="28"/>
  <c r="FB145" i="28" s="1"/>
  <c r="CP173" i="28"/>
  <c r="DB173" i="28"/>
  <c r="EX173" i="28" s="1"/>
  <c r="DZ173" i="28"/>
  <c r="FV173" i="28" s="1"/>
  <c r="EQ106" i="28"/>
  <c r="EM149" i="28"/>
  <c r="CE149" i="28"/>
  <c r="EI179" i="28"/>
  <c r="CA179" i="28"/>
  <c r="DD185" i="28"/>
  <c r="EZ185" i="28" s="1"/>
  <c r="EB185" i="28"/>
  <c r="FX185" i="28" s="1"/>
  <c r="CR185" i="28"/>
  <c r="DR152" i="28"/>
  <c r="FN152" i="28" s="1"/>
  <c r="CT152" i="28"/>
  <c r="DF152" i="28"/>
  <c r="FB152" i="28" s="1"/>
  <c r="EM300" i="28"/>
  <c r="CE300" i="28"/>
  <c r="EA251" i="28"/>
  <c r="FW251" i="28" s="1"/>
  <c r="CQ251" i="28"/>
  <c r="DO251" i="28"/>
  <c r="FK251" i="28" s="1"/>
  <c r="EL374" i="28"/>
  <c r="CD374" i="28"/>
  <c r="EM204" i="28"/>
  <c r="CD369" i="28"/>
  <c r="EL369" i="28"/>
  <c r="EP428" i="28"/>
  <c r="CH428" i="28"/>
  <c r="EQ391" i="28"/>
  <c r="CI391" i="28"/>
  <c r="EP412" i="28"/>
  <c r="CH412" i="28"/>
  <c r="DP373" i="28"/>
  <c r="FL373" i="28" s="1"/>
  <c r="EB373" i="28"/>
  <c r="FX373" i="28" s="1"/>
  <c r="DJ447" i="28"/>
  <c r="FF447" i="28" s="1"/>
  <c r="DV447" i="28"/>
  <c r="FR447" i="28" s="1"/>
  <c r="CU544" i="28"/>
  <c r="DS544" i="28"/>
  <c r="FO544" i="28" s="1"/>
  <c r="CY457" i="28"/>
  <c r="EU457" i="28" s="1"/>
  <c r="DK457" i="28"/>
  <c r="FG457" i="28" s="1"/>
  <c r="DW457" i="28"/>
  <c r="FS457" i="28" s="1"/>
  <c r="CM457" i="28"/>
  <c r="EO450" i="28"/>
  <c r="CG450" i="28"/>
  <c r="EP443" i="28"/>
  <c r="CN445" i="28"/>
  <c r="CZ445" i="28"/>
  <c r="EV445" i="28" s="1"/>
  <c r="ER508" i="28"/>
  <c r="CU473" i="28"/>
  <c r="DG473" i="28"/>
  <c r="FC473" i="28" s="1"/>
  <c r="EH552" i="28"/>
  <c r="BZ552" i="28"/>
  <c r="EB567" i="28"/>
  <c r="FX567" i="28" s="1"/>
  <c r="DD567" i="28"/>
  <c r="EZ567" i="28" s="1"/>
  <c r="DP567" i="28"/>
  <c r="FL567" i="28" s="1"/>
  <c r="EJ342" i="28"/>
  <c r="EH332" i="28"/>
  <c r="EM332" i="28"/>
  <c r="EJ370" i="28"/>
  <c r="FZ396" i="28"/>
  <c r="EP420" i="28"/>
  <c r="EP488" i="28"/>
  <c r="EJ474" i="28"/>
  <c r="ES578" i="28"/>
  <c r="ES615" i="28"/>
  <c r="EN629" i="28"/>
  <c r="EJ15" i="28"/>
  <c r="CB15" i="28"/>
  <c r="EI180" i="28"/>
  <c r="CA180" i="28"/>
  <c r="EK64" i="28"/>
  <c r="EP111" i="28"/>
  <c r="CH111" i="28"/>
  <c r="ES74" i="28"/>
  <c r="EI28" i="28"/>
  <c r="EQ93" i="28"/>
  <c r="ES165" i="28"/>
  <c r="EP145" i="28"/>
  <c r="DH156" i="28"/>
  <c r="FD156" i="28" s="1"/>
  <c r="EF156" i="28"/>
  <c r="GB156" i="28" s="1"/>
  <c r="EQ195" i="28"/>
  <c r="ES240" i="28"/>
  <c r="CK240" i="28"/>
  <c r="ER85" i="28"/>
  <c r="CK382" i="28"/>
  <c r="ES382" i="28"/>
  <c r="CE360" i="28"/>
  <c r="EM360" i="28"/>
  <c r="CU264" i="28"/>
  <c r="DG264" i="28"/>
  <c r="FC264" i="28" s="1"/>
  <c r="EE264" i="28"/>
  <c r="GA264" i="28" s="1"/>
  <c r="DS264" i="28"/>
  <c r="FO264" i="28" s="1"/>
  <c r="CS169" i="28"/>
  <c r="EC169" i="28"/>
  <c r="FY169" i="28" s="1"/>
  <c r="EE70" i="28"/>
  <c r="GA70" i="28" s="1"/>
  <c r="CU70" i="28"/>
  <c r="DG70" i="28"/>
  <c r="FC70" i="28" s="1"/>
  <c r="DS70" i="28"/>
  <c r="FO70" i="28" s="1"/>
  <c r="CV218" i="28"/>
  <c r="DT218" i="28"/>
  <c r="FP218" i="28" s="1"/>
  <c r="CR279" i="28"/>
  <c r="DD279" i="28"/>
  <c r="EZ279" i="28" s="1"/>
  <c r="DP279" i="28"/>
  <c r="FL279" i="28" s="1"/>
  <c r="EB279" i="28"/>
  <c r="FX279" i="28" s="1"/>
  <c r="EM443" i="28"/>
  <c r="CE443" i="28"/>
  <c r="EH384" i="28"/>
  <c r="EJ416" i="28"/>
  <c r="EN390" i="28"/>
  <c r="BZ463" i="28"/>
  <c r="EH463" i="28"/>
  <c r="BZ604" i="28"/>
  <c r="EH604" i="28"/>
  <c r="EP471" i="28"/>
  <c r="DM479" i="28"/>
  <c r="FI479" i="28" s="1"/>
  <c r="DA479" i="28"/>
  <c r="EW479" i="28" s="1"/>
  <c r="EI630" i="28"/>
  <c r="CA630" i="28"/>
  <c r="EJ503" i="28"/>
  <c r="FH503" i="28" s="1"/>
  <c r="ER595" i="28"/>
  <c r="CS575" i="28"/>
  <c r="DE575" i="28"/>
  <c r="FA575" i="28" s="1"/>
  <c r="EC575" i="28"/>
  <c r="FY575" i="28" s="1"/>
  <c r="EM394" i="28"/>
  <c r="FH606" i="28"/>
  <c r="CB7" i="28"/>
  <c r="EJ7" i="28"/>
  <c r="EL25" i="28"/>
  <c r="CD25" i="28"/>
  <c r="CE187" i="28"/>
  <c r="EM187" i="28"/>
  <c r="DX157" i="28"/>
  <c r="FT157" i="28" s="1"/>
  <c r="CZ157" i="28"/>
  <c r="EV157" i="28" s="1"/>
  <c r="DQ113" i="28"/>
  <c r="CS113" i="28"/>
  <c r="EG74" i="28"/>
  <c r="GC74" i="28" s="1"/>
  <c r="CW74" i="28"/>
  <c r="DI74" i="28"/>
  <c r="FE74" i="28" s="1"/>
  <c r="DU74" i="28"/>
  <c r="FQ74" i="28" s="1"/>
  <c r="CP131" i="28"/>
  <c r="DN131" i="28"/>
  <c r="FJ131" i="28" s="1"/>
  <c r="EM337" i="28"/>
  <c r="CE337" i="28"/>
  <c r="CC314" i="28"/>
  <c r="EK314" i="28"/>
  <c r="CJ552" i="28"/>
  <c r="ER552" i="28"/>
  <c r="CG511" i="28"/>
  <c r="EO511" i="28"/>
  <c r="DN468" i="28"/>
  <c r="FJ468" i="28" s="1"/>
  <c r="CP468" i="28"/>
  <c r="EP610" i="28"/>
  <c r="CH610" i="28"/>
  <c r="CA585" i="28"/>
  <c r="EI585" i="28"/>
  <c r="CE569" i="28"/>
  <c r="EM569" i="28"/>
  <c r="DB504" i="28"/>
  <c r="EX504" i="28" s="1"/>
  <c r="CP504" i="28"/>
  <c r="DN504" i="28"/>
  <c r="FJ504" i="28" s="1"/>
  <c r="CP498" i="28"/>
  <c r="DN498" i="28"/>
  <c r="FJ498" i="28" s="1"/>
  <c r="CV454" i="28"/>
  <c r="DH454" i="28"/>
  <c r="FD454" i="28" s="1"/>
  <c r="DT454" i="28"/>
  <c r="FP454" i="28" s="1"/>
  <c r="EF454" i="28"/>
  <c r="GB454" i="28" s="1"/>
  <c r="DH595" i="28"/>
  <c r="FD595" i="28" s="1"/>
  <c r="DT595" i="28"/>
  <c r="FP595" i="28" s="1"/>
  <c r="DA540" i="28"/>
  <c r="EW540" i="28" s="1"/>
  <c r="DY540" i="28"/>
  <c r="FU540" i="28" s="1"/>
  <c r="EQ327" i="28"/>
  <c r="FN351" i="28"/>
  <c r="EN376" i="28"/>
  <c r="EQ400" i="28"/>
  <c r="EK407" i="28"/>
  <c r="EQ456" i="28"/>
  <c r="EI515" i="28"/>
  <c r="EO542" i="28"/>
  <c r="FE602" i="28"/>
  <c r="ES571" i="28"/>
  <c r="FF602" i="28"/>
  <c r="EP553" i="28"/>
  <c r="EH633" i="28"/>
  <c r="EH591" i="28"/>
  <c r="ES44" i="28"/>
  <c r="CK44" i="28"/>
  <c r="ES217" i="28"/>
  <c r="CK217" i="28"/>
  <c r="ES171" i="28"/>
  <c r="CK171" i="28"/>
  <c r="CN51" i="28"/>
  <c r="CZ51" i="28"/>
  <c r="EV51" i="28" s="1"/>
  <c r="CA183" i="28"/>
  <c r="EI183" i="28"/>
  <c r="DH170" i="28"/>
  <c r="FD170" i="28" s="1"/>
  <c r="DT170" i="28"/>
  <c r="FP170" i="28" s="1"/>
  <c r="CM79" i="28"/>
  <c r="CY79" i="28"/>
  <c r="EU79" i="28" s="1"/>
  <c r="DK79" i="28"/>
  <c r="FG79" i="28" s="1"/>
  <c r="DW79" i="28"/>
  <c r="FS79" i="28" s="1"/>
  <c r="CB368" i="28"/>
  <c r="EJ368" i="28"/>
  <c r="DV307" i="28"/>
  <c r="FR307" i="28" s="1"/>
  <c r="DJ307" i="28"/>
  <c r="FF307" i="28" s="1"/>
  <c r="CA425" i="28"/>
  <c r="EI425" i="28"/>
  <c r="EO376" i="28"/>
  <c r="EM392" i="28"/>
  <c r="CE392" i="28"/>
  <c r="EJ293" i="28"/>
  <c r="DH469" i="28"/>
  <c r="FD469" i="28" s="1"/>
  <c r="CV469" i="28"/>
  <c r="DT469" i="28"/>
  <c r="FP469" i="28" s="1"/>
  <c r="EF469" i="28"/>
  <c r="GB469" i="28" s="1"/>
  <c r="ES476" i="28"/>
  <c r="CK476" i="28"/>
  <c r="DN525" i="28"/>
  <c r="FJ525" i="28" s="1"/>
  <c r="DZ525" i="28"/>
  <c r="FV525" i="28" s="1"/>
  <c r="DE497" i="28"/>
  <c r="FA497" i="28" s="1"/>
  <c r="EC497" i="28"/>
  <c r="FY497" i="28" s="1"/>
  <c r="CS497" i="28"/>
  <c r="DQ497" i="28"/>
  <c r="FM497" i="28" s="1"/>
  <c r="DU573" i="28"/>
  <c r="FQ573" i="28" s="1"/>
  <c r="CW573" i="28"/>
  <c r="DI573" i="28"/>
  <c r="FE573" i="28" s="1"/>
  <c r="EG573" i="28"/>
  <c r="GC573" i="28" s="1"/>
  <c r="CN608" i="28"/>
  <c r="DX608" i="28"/>
  <c r="DL608" i="28"/>
  <c r="FH608" i="28" s="1"/>
  <c r="EJ352" i="28"/>
  <c r="EP442" i="28"/>
  <c r="EN433" i="28"/>
  <c r="CE14" i="28"/>
  <c r="EM14" i="28"/>
  <c r="ES27" i="28"/>
  <c r="CK27" i="28"/>
  <c r="CJ197" i="28"/>
  <c r="ER197" i="28"/>
  <c r="CS154" i="28"/>
  <c r="DQ154" i="28"/>
  <c r="FM154" i="28" s="1"/>
  <c r="DW89" i="28"/>
  <c r="FS89" i="28" s="1"/>
  <c r="CM89" i="28"/>
  <c r="CY89" i="28"/>
  <c r="EU89" i="28" s="1"/>
  <c r="DK89" i="28"/>
  <c r="FG89" i="28" s="1"/>
  <c r="CC324" i="28"/>
  <c r="EK324" i="28"/>
  <c r="EN397" i="28"/>
  <c r="CF397" i="28"/>
  <c r="CU423" i="28"/>
  <c r="EE423" i="28"/>
  <c r="GA423" i="28" s="1"/>
  <c r="EM340" i="28"/>
  <c r="CH581" i="28"/>
  <c r="EP581" i="28"/>
  <c r="CX528" i="28"/>
  <c r="ET528" i="28" s="1"/>
  <c r="DV528" i="28"/>
  <c r="FR528" i="28" s="1"/>
  <c r="EP520" i="28"/>
  <c r="CR497" i="28"/>
  <c r="DD497" i="28"/>
  <c r="EZ497" i="28" s="1"/>
  <c r="DP497" i="28"/>
  <c r="FL497" i="28" s="1"/>
  <c r="EB497" i="28"/>
  <c r="FX497" i="28" s="1"/>
  <c r="DG497" i="28"/>
  <c r="FC497" i="28" s="1"/>
  <c r="EE497" i="28"/>
  <c r="GA497" i="28" s="1"/>
  <c r="EH548" i="28"/>
  <c r="DD575" i="28"/>
  <c r="EZ575" i="28" s="1"/>
  <c r="CR575" i="28"/>
  <c r="EB575" i="28"/>
  <c r="FX575" i="28" s="1"/>
  <c r="DP575" i="28"/>
  <c r="FL575" i="28" s="1"/>
  <c r="EO521" i="28"/>
  <c r="EP330" i="28"/>
  <c r="ES342" i="28"/>
  <c r="FT396" i="28"/>
  <c r="FN400" i="28"/>
  <c r="EJ483" i="28"/>
  <c r="EP48" i="28"/>
  <c r="BZ205" i="28"/>
  <c r="EH205" i="28"/>
  <c r="CI155" i="28"/>
  <c r="EQ155" i="28"/>
  <c r="EN116" i="28"/>
  <c r="FX116" i="28" s="1"/>
  <c r="CV213" i="28"/>
  <c r="EF213" i="28"/>
  <c r="GB213" i="28" s="1"/>
  <c r="DF228" i="28"/>
  <c r="FB228" i="28" s="1"/>
  <c r="CT228" i="28"/>
  <c r="DR228" i="28"/>
  <c r="FN228" i="28" s="1"/>
  <c r="ED228" i="28"/>
  <c r="FZ228" i="28" s="1"/>
  <c r="CV186" i="28"/>
  <c r="DT186" i="28"/>
  <c r="FP186" i="28" s="1"/>
  <c r="EF186" i="28"/>
  <c r="GB186" i="28" s="1"/>
  <c r="DY279" i="28"/>
  <c r="FU279" i="28" s="1"/>
  <c r="DA279" i="28"/>
  <c r="EW279" i="28" s="1"/>
  <c r="DG249" i="28"/>
  <c r="FC249" i="28" s="1"/>
  <c r="EE249" i="28"/>
  <c r="GA249" i="28" s="1"/>
  <c r="CU249" i="28"/>
  <c r="DS249" i="28"/>
  <c r="FO249" i="28" s="1"/>
  <c r="EA246" i="28"/>
  <c r="FW246" i="28" s="1"/>
  <c r="CQ246" i="28"/>
  <c r="DC246" i="28"/>
  <c r="EY246" i="28" s="1"/>
  <c r="CF389" i="28"/>
  <c r="EN389" i="28"/>
  <c r="ES398" i="28"/>
  <c r="CK398" i="28"/>
  <c r="EO337" i="28"/>
  <c r="EE452" i="28"/>
  <c r="GA452" i="28" s="1"/>
  <c r="DG452" i="28"/>
  <c r="FC452" i="28" s="1"/>
  <c r="EI598" i="28"/>
  <c r="CA598" i="28"/>
  <c r="EQ562" i="28"/>
  <c r="CI562" i="28"/>
  <c r="CC549" i="28"/>
  <c r="EK549" i="28"/>
  <c r="CU524" i="28"/>
  <c r="DG524" i="28"/>
  <c r="FC524" i="28" s="1"/>
  <c r="CQ504" i="28"/>
  <c r="DC504" i="28"/>
  <c r="EY504" i="28" s="1"/>
  <c r="CY495" i="28"/>
  <c r="EU495" i="28" s="1"/>
  <c r="CM495" i="28"/>
  <c r="DK495" i="28"/>
  <c r="FG495" i="28" s="1"/>
  <c r="DW495" i="28"/>
  <c r="FS495" i="28" s="1"/>
  <c r="EF461" i="28"/>
  <c r="GB461" i="28" s="1"/>
  <c r="DH461" i="28"/>
  <c r="FD461" i="28" s="1"/>
  <c r="ES276" i="28"/>
  <c r="EO300" i="28"/>
  <c r="ES328" i="28"/>
  <c r="ES338" i="28"/>
  <c r="ES504" i="28"/>
  <c r="EL529" i="28"/>
  <c r="DL564" i="28"/>
  <c r="FH564" i="28" s="1"/>
  <c r="DE54" i="28"/>
  <c r="FA54" i="28" s="1"/>
  <c r="CS54" i="28"/>
  <c r="DQ54" i="28"/>
  <c r="FM54" i="28" s="1"/>
  <c r="EC54" i="28"/>
  <c r="FY54" i="28" s="1"/>
  <c r="EM20" i="28"/>
  <c r="CE20" i="28"/>
  <c r="CU42" i="28"/>
  <c r="DG42" i="28"/>
  <c r="FC42" i="28" s="1"/>
  <c r="EI65" i="28"/>
  <c r="CA65" i="28"/>
  <c r="CB233" i="28"/>
  <c r="EJ233" i="28"/>
  <c r="CQ67" i="28"/>
  <c r="EA67" i="28"/>
  <c r="FW67" i="28" s="1"/>
  <c r="EM34" i="28"/>
  <c r="CE195" i="28"/>
  <c r="EM195" i="28"/>
  <c r="CL210" i="28"/>
  <c r="CX210" i="28"/>
  <c r="ET210" i="28" s="1"/>
  <c r="DJ210" i="28"/>
  <c r="FF210" i="28" s="1"/>
  <c r="DV210" i="28"/>
  <c r="FR210" i="28" s="1"/>
  <c r="DV187" i="28"/>
  <c r="FR187" i="28" s="1"/>
  <c r="CL187" i="28"/>
  <c r="CX187" i="28"/>
  <c r="ET187" i="28" s="1"/>
  <c r="DJ187" i="28"/>
  <c r="FF187" i="28" s="1"/>
  <c r="EH395" i="28"/>
  <c r="BZ395" i="28"/>
  <c r="EM194" i="28"/>
  <c r="ES202" i="28"/>
  <c r="EM262" i="28"/>
  <c r="EK376" i="28"/>
  <c r="CC376" i="28"/>
  <c r="CB436" i="28"/>
  <c r="EJ436" i="28"/>
  <c r="EM410" i="28"/>
  <c r="CE410" i="28"/>
  <c r="ER368" i="28"/>
  <c r="CB402" i="28"/>
  <c r="EJ402" i="28"/>
  <c r="DG424" i="28"/>
  <c r="FC424" i="28" s="1"/>
  <c r="EE424" i="28"/>
  <c r="GA424" i="28" s="1"/>
  <c r="CO351" i="28"/>
  <c r="DM351" i="28"/>
  <c r="FI351" i="28" s="1"/>
  <c r="CK590" i="28"/>
  <c r="ES590" i="28"/>
  <c r="CK596" i="28"/>
  <c r="ES596" i="28"/>
  <c r="DL533" i="28"/>
  <c r="FH533" i="28" s="1"/>
  <c r="DX533" i="28"/>
  <c r="FT533" i="28" s="1"/>
  <c r="DK531" i="28"/>
  <c r="FG531" i="28" s="1"/>
  <c r="CY531" i="28"/>
  <c r="EU531" i="28" s="1"/>
  <c r="DW531" i="28"/>
  <c r="FS531" i="28" s="1"/>
  <c r="CM531" i="28"/>
  <c r="DO510" i="28"/>
  <c r="FK510" i="28" s="1"/>
  <c r="DC510" i="28"/>
  <c r="EY510" i="28" s="1"/>
  <c r="CY592" i="28"/>
  <c r="EU592" i="28" s="1"/>
  <c r="DK592" i="28"/>
  <c r="FG592" i="28" s="1"/>
  <c r="FL625" i="28"/>
  <c r="EJ264" i="28"/>
  <c r="EM287" i="28"/>
  <c r="EH300" i="28"/>
  <c r="EJ343" i="28"/>
  <c r="EP340" i="28"/>
  <c r="EK450" i="28"/>
  <c r="ER441" i="28"/>
  <c r="EQ463" i="28"/>
  <c r="EM550" i="28"/>
  <c r="ER582" i="28"/>
  <c r="EJ565" i="28"/>
  <c r="EH599" i="28"/>
  <c r="FK600" i="28"/>
  <c r="CZ564" i="28"/>
  <c r="EV564" i="28" s="1"/>
  <c r="ES608" i="28"/>
  <c r="EJ78" i="28"/>
  <c r="CB78" i="28"/>
  <c r="CK89" i="28"/>
  <c r="ES89" i="28"/>
  <c r="EH140" i="28"/>
  <c r="BZ140" i="28"/>
  <c r="EL22" i="28"/>
  <c r="EF150" i="28"/>
  <c r="GB150" i="28" s="1"/>
  <c r="DH150" i="28"/>
  <c r="FD150" i="28" s="1"/>
  <c r="DT150" i="28"/>
  <c r="FP150" i="28" s="1"/>
  <c r="BZ224" i="28"/>
  <c r="EH224" i="28"/>
  <c r="CE224" i="28"/>
  <c r="EM224" i="28"/>
  <c r="DF200" i="28"/>
  <c r="FB200" i="28" s="1"/>
  <c r="DR200" i="28"/>
  <c r="FN200" i="28" s="1"/>
  <c r="EQ107" i="28"/>
  <c r="CE217" i="28"/>
  <c r="EM217" i="28"/>
  <c r="EK99" i="28"/>
  <c r="EJ333" i="28"/>
  <c r="CB333" i="28"/>
  <c r="CQ194" i="28"/>
  <c r="DC194" i="28"/>
  <c r="EY194" i="28" s="1"/>
  <c r="DO194" i="28"/>
  <c r="FK194" i="28" s="1"/>
  <c r="EA194" i="28"/>
  <c r="FW194" i="28" s="1"/>
  <c r="ER428" i="28"/>
  <c r="DE399" i="28"/>
  <c r="FA399" i="28" s="1"/>
  <c r="CS399" i="28"/>
  <c r="DQ399" i="28"/>
  <c r="FM399" i="28" s="1"/>
  <c r="EC399" i="28"/>
  <c r="FY399" i="28" s="1"/>
  <c r="DS551" i="28"/>
  <c r="FO551" i="28" s="1"/>
  <c r="DG551" i="28"/>
  <c r="FC551" i="28" s="1"/>
  <c r="EE551" i="28"/>
  <c r="GA551" i="28" s="1"/>
  <c r="DU363" i="28"/>
  <c r="FQ363" i="28" s="1"/>
  <c r="EG363" i="28"/>
  <c r="GC363" i="28" s="1"/>
  <c r="CW363" i="28"/>
  <c r="DI363" i="28"/>
  <c r="FE363" i="28" s="1"/>
  <c r="BZ561" i="28"/>
  <c r="EH561" i="28"/>
  <c r="CE604" i="28"/>
  <c r="EM604" i="28"/>
  <c r="DM570" i="28"/>
  <c r="FI570" i="28" s="1"/>
  <c r="CO570" i="28"/>
  <c r="ES446" i="28"/>
  <c r="DK535" i="28"/>
  <c r="FG535" i="28" s="1"/>
  <c r="DW535" i="28"/>
  <c r="FS535" i="28" s="1"/>
  <c r="CS481" i="28"/>
  <c r="DQ481" i="28"/>
  <c r="FM481" i="28" s="1"/>
  <c r="EC481" i="28"/>
  <c r="FY481" i="28" s="1"/>
  <c r="DE481" i="28"/>
  <c r="FA481" i="28" s="1"/>
  <c r="EQ481" i="28"/>
  <c r="EP66" i="28"/>
  <c r="CH66" i="28"/>
  <c r="DD73" i="28"/>
  <c r="EZ73" i="28" s="1"/>
  <c r="DP73" i="28"/>
  <c r="FL73" i="28" s="1"/>
  <c r="EB73" i="28"/>
  <c r="FX73" i="28" s="1"/>
  <c r="CL104" i="28"/>
  <c r="CX104" i="28"/>
  <c r="ET104" i="28" s="1"/>
  <c r="DJ104" i="28"/>
  <c r="FF104" i="28" s="1"/>
  <c r="DV104" i="28"/>
  <c r="FR104" i="28" s="1"/>
  <c r="EE49" i="28"/>
  <c r="GA49" i="28" s="1"/>
  <c r="CU49" i="28"/>
  <c r="CS51" i="28"/>
  <c r="DE51" i="28"/>
  <c r="FA51" i="28" s="1"/>
  <c r="DQ51" i="28"/>
  <c r="FM51" i="28" s="1"/>
  <c r="EC51" i="28"/>
  <c r="FY51" i="28" s="1"/>
  <c r="CB230" i="28"/>
  <c r="EJ230" i="28"/>
  <c r="EG211" i="28"/>
  <c r="GC211" i="28" s="1"/>
  <c r="DU211" i="28"/>
  <c r="FQ211" i="28" s="1"/>
  <c r="CW211" i="28"/>
  <c r="DI211" i="28"/>
  <c r="FE211" i="28" s="1"/>
  <c r="CH418" i="28"/>
  <c r="EP418" i="28"/>
  <c r="DM259" i="28"/>
  <c r="FI259" i="28" s="1"/>
  <c r="CO259" i="28"/>
  <c r="DL416" i="28"/>
  <c r="FH416" i="28" s="1"/>
  <c r="CN416" i="28"/>
  <c r="DX416" i="28"/>
  <c r="FT416" i="28" s="1"/>
  <c r="EI442" i="28"/>
  <c r="CA442" i="28"/>
  <c r="ER460" i="28"/>
  <c r="CJ460" i="28"/>
  <c r="CG468" i="28"/>
  <c r="EO468" i="28"/>
  <c r="CM406" i="28"/>
  <c r="DK406" i="28"/>
  <c r="FG406" i="28" s="1"/>
  <c r="DW406" i="28"/>
  <c r="FS406" i="28" s="1"/>
  <c r="CV428" i="28"/>
  <c r="EF428" i="28"/>
  <c r="GB428" i="28" s="1"/>
  <c r="EN553" i="28"/>
  <c r="CF553" i="28"/>
  <c r="EJ490" i="28"/>
  <c r="CB490" i="28"/>
  <c r="CU507" i="28"/>
  <c r="EE507" i="28"/>
  <c r="GA507" i="28" s="1"/>
  <c r="CA546" i="28"/>
  <c r="EI546" i="28"/>
  <c r="EN616" i="28"/>
  <c r="CF616" i="28"/>
  <c r="CB548" i="28"/>
  <c r="EJ548" i="28"/>
  <c r="DI568" i="28"/>
  <c r="FE568" i="28" s="1"/>
  <c r="CW568" i="28"/>
  <c r="EG568" i="28"/>
  <c r="GC568" i="28" s="1"/>
  <c r="DS481" i="28"/>
  <c r="FO481" i="28" s="1"/>
  <c r="DG481" i="28"/>
  <c r="FC481" i="28" s="1"/>
  <c r="DJ584" i="28"/>
  <c r="FF584" i="28" s="1"/>
  <c r="CL584" i="28"/>
  <c r="CX584" i="28"/>
  <c r="ET584" i="28" s="1"/>
  <c r="ES463" i="28"/>
  <c r="ES384" i="28"/>
  <c r="EO440" i="28"/>
  <c r="ER516" i="28"/>
  <c r="EQ457" i="28"/>
  <c r="ER518" i="28"/>
  <c r="EP486" i="28"/>
  <c r="FH596" i="28"/>
  <c r="EN534" i="28"/>
  <c r="FN623" i="28"/>
  <c r="CB20" i="28"/>
  <c r="EJ20" i="28"/>
  <c r="EH68" i="28"/>
  <c r="BZ68" i="28"/>
  <c r="EO22" i="28"/>
  <c r="CG22" i="28"/>
  <c r="CK12" i="28"/>
  <c r="ES12" i="28"/>
  <c r="EO54" i="28"/>
  <c r="CI87" i="28"/>
  <c r="EQ87" i="28"/>
  <c r="CV77" i="28"/>
  <c r="DH77" i="28"/>
  <c r="FD77" i="28" s="1"/>
  <c r="DT77" i="28"/>
  <c r="FP77" i="28" s="1"/>
  <c r="EF77" i="28"/>
  <c r="GB77" i="28" s="1"/>
  <c r="EM49" i="28"/>
  <c r="EJ55" i="28"/>
  <c r="CC236" i="28"/>
  <c r="EK236" i="28"/>
  <c r="CA224" i="28"/>
  <c r="EI224" i="28"/>
  <c r="CS170" i="28"/>
  <c r="DQ170" i="28"/>
  <c r="FM170" i="28" s="1"/>
  <c r="EP189" i="28"/>
  <c r="CH189" i="28"/>
  <c r="EP208" i="28"/>
  <c r="CH208" i="28"/>
  <c r="EK94" i="28"/>
  <c r="CT216" i="28"/>
  <c r="DF216" i="28"/>
  <c r="FB216" i="28" s="1"/>
  <c r="DR216" i="28"/>
  <c r="FN216" i="28" s="1"/>
  <c r="ED216" i="28"/>
  <c r="FZ216" i="28" s="1"/>
  <c r="CG324" i="28"/>
  <c r="EO324" i="28"/>
  <c r="EI301" i="28"/>
  <c r="CA301" i="28"/>
  <c r="CC436" i="28"/>
  <c r="EK436" i="28"/>
  <c r="CO243" i="28"/>
  <c r="DA243" i="28"/>
  <c r="EW243" i="28" s="1"/>
  <c r="CJ453" i="28"/>
  <c r="ER453" i="28"/>
  <c r="CY469" i="28"/>
  <c r="EU469" i="28" s="1"/>
  <c r="DW469" i="28"/>
  <c r="FS469" i="28" s="1"/>
  <c r="EJ419" i="28"/>
  <c r="EP468" i="28"/>
  <c r="CB541" i="28"/>
  <c r="EJ541" i="28"/>
  <c r="EQ580" i="28"/>
  <c r="DB610" i="28"/>
  <c r="EX610" i="28" s="1"/>
  <c r="DZ610" i="28"/>
  <c r="FV610" i="28" s="1"/>
  <c r="EC601" i="28"/>
  <c r="FY601" i="28" s="1"/>
  <c r="CS601" i="28"/>
  <c r="DE601" i="28"/>
  <c r="FA601" i="28" s="1"/>
  <c r="DD549" i="28"/>
  <c r="EZ549" i="28" s="1"/>
  <c r="DP549" i="28"/>
  <c r="FL549" i="28" s="1"/>
  <c r="CR549" i="28"/>
  <c r="FQ351" i="28"/>
  <c r="DN61" i="28"/>
  <c r="FJ61" i="28" s="1"/>
  <c r="CP61" i="28"/>
  <c r="DB61" i="28"/>
  <c r="EX61" i="28" s="1"/>
  <c r="DZ61" i="28"/>
  <c r="FV61" i="28" s="1"/>
  <c r="EF58" i="28"/>
  <c r="GB58" i="28" s="1"/>
  <c r="CV58" i="28"/>
  <c r="CB86" i="28"/>
  <c r="EJ86" i="28"/>
  <c r="CK108" i="28"/>
  <c r="ES108" i="28"/>
  <c r="DG93" i="28"/>
  <c r="FC93" i="28" s="1"/>
  <c r="EE93" i="28"/>
  <c r="GA93" i="28" s="1"/>
  <c r="DE78" i="28"/>
  <c r="FA78" i="28" s="1"/>
  <c r="EC78" i="28"/>
  <c r="FY78" i="28" s="1"/>
  <c r="CS78" i="28"/>
  <c r="CZ55" i="28"/>
  <c r="EV55" i="28" s="1"/>
  <c r="DL55" i="28"/>
  <c r="FH55" i="28" s="1"/>
  <c r="CV239" i="28"/>
  <c r="EF239" i="28"/>
  <c r="GB239" i="28" s="1"/>
  <c r="DH239" i="28"/>
  <c r="FD239" i="28" s="1"/>
  <c r="DT239" i="28"/>
  <c r="FP239" i="28" s="1"/>
  <c r="CV194" i="28"/>
  <c r="DH194" i="28"/>
  <c r="FD194" i="28" s="1"/>
  <c r="DT194" i="28"/>
  <c r="FP194" i="28" s="1"/>
  <c r="CJ191" i="28"/>
  <c r="ER191" i="28"/>
  <c r="EP231" i="28"/>
  <c r="CH231" i="28"/>
  <c r="ES211" i="28"/>
  <c r="ES210" i="28"/>
  <c r="CK210" i="28"/>
  <c r="CU172" i="28"/>
  <c r="DS172" i="28"/>
  <c r="FO172" i="28" s="1"/>
  <c r="DM94" i="28"/>
  <c r="FI94" i="28" s="1"/>
  <c r="CO94" i="28"/>
  <c r="DA94" i="28"/>
  <c r="EW94" i="28" s="1"/>
  <c r="DY94" i="28"/>
  <c r="FU94" i="28" s="1"/>
  <c r="CA426" i="28"/>
  <c r="EI426" i="28"/>
  <c r="CB327" i="28"/>
  <c r="EJ327" i="28"/>
  <c r="DY355" i="28"/>
  <c r="FU355" i="28" s="1"/>
  <c r="DA355" i="28"/>
  <c r="EW355" i="28" s="1"/>
  <c r="CO355" i="28"/>
  <c r="DM355" i="28"/>
  <c r="FI355" i="28" s="1"/>
  <c r="CW432" i="28"/>
  <c r="DU432" i="28"/>
  <c r="FQ432" i="28" s="1"/>
  <c r="DI432" i="28"/>
  <c r="FE432" i="28" s="1"/>
  <c r="EG432" i="28"/>
  <c r="GC432" i="28" s="1"/>
  <c r="DA237" i="28"/>
  <c r="EW237" i="28" s="1"/>
  <c r="CO237" i="28"/>
  <c r="DM237" i="28"/>
  <c r="FI237" i="28" s="1"/>
  <c r="EH445" i="28"/>
  <c r="BZ445" i="28"/>
  <c r="CY355" i="28"/>
  <c r="EU355" i="28" s="1"/>
  <c r="DK355" i="28"/>
  <c r="FG355" i="28" s="1"/>
  <c r="DW355" i="28"/>
  <c r="FS355" i="28" s="1"/>
  <c r="DS438" i="28"/>
  <c r="FO438" i="28" s="1"/>
  <c r="CU438" i="28"/>
  <c r="DG438" i="28"/>
  <c r="FC438" i="28" s="1"/>
  <c r="DS451" i="28"/>
  <c r="FO451" i="28" s="1"/>
  <c r="CU451" i="28"/>
  <c r="CO383" i="28"/>
  <c r="DA383" i="28"/>
  <c r="EW383" i="28" s="1"/>
  <c r="DM383" i="28"/>
  <c r="FI383" i="28" s="1"/>
  <c r="DY383" i="28"/>
  <c r="FU383" i="28" s="1"/>
  <c r="CG578" i="28"/>
  <c r="EO578" i="28"/>
  <c r="ES585" i="28"/>
  <c r="CK585" i="28"/>
  <c r="DG552" i="28"/>
  <c r="FC552" i="28" s="1"/>
  <c r="EE552" i="28"/>
  <c r="GA552" i="28" s="1"/>
  <c r="CU552" i="28"/>
  <c r="DB552" i="28"/>
  <c r="EX552" i="28" s="1"/>
  <c r="DN552" i="28"/>
  <c r="FJ552" i="28" s="1"/>
  <c r="DZ552" i="28"/>
  <c r="FV552" i="28" s="1"/>
  <c r="CP552" i="28"/>
  <c r="DS580" i="28"/>
  <c r="FO580" i="28" s="1"/>
  <c r="DG580" i="28"/>
  <c r="FC580" i="28" s="1"/>
  <c r="DF536" i="28"/>
  <c r="FB536" i="28" s="1"/>
  <c r="ED536" i="28"/>
  <c r="FZ536" i="28" s="1"/>
  <c r="DP507" i="28"/>
  <c r="FL507" i="28" s="1"/>
  <c r="CR507" i="28"/>
  <c r="DD507" i="28"/>
  <c r="EZ507" i="28" s="1"/>
  <c r="EB507" i="28"/>
  <c r="FX507" i="28" s="1"/>
  <c r="EQ311" i="28"/>
  <c r="EO359" i="28"/>
  <c r="EP413" i="28"/>
  <c r="EJ448" i="28"/>
  <c r="ER459" i="28"/>
  <c r="EH434" i="28"/>
  <c r="FE505" i="28"/>
  <c r="ES532" i="28"/>
  <c r="FV600" i="28"/>
  <c r="EM561" i="28"/>
  <c r="FU632" i="28"/>
  <c r="ER25" i="28"/>
  <c r="CJ25" i="28"/>
  <c r="CF87" i="28"/>
  <c r="EN87" i="28"/>
  <c r="ES91" i="28"/>
  <c r="CK91" i="28"/>
  <c r="EP116" i="28"/>
  <c r="CH116" i="28"/>
  <c r="EH151" i="28"/>
  <c r="BZ151" i="28"/>
  <c r="EI151" i="28"/>
  <c r="CA151" i="28"/>
  <c r="DF67" i="28"/>
  <c r="FB67" i="28" s="1"/>
  <c r="CT67" i="28"/>
  <c r="DR67" i="28"/>
  <c r="FN67" i="28" s="1"/>
  <c r="ED67" i="28"/>
  <c r="FZ67" i="28" s="1"/>
  <c r="CX12" i="28"/>
  <c r="ET12" i="28" s="1"/>
  <c r="CL12" i="28"/>
  <c r="DJ12" i="28"/>
  <c r="FF12" i="28" s="1"/>
  <c r="DV12" i="28"/>
  <c r="FR12" i="28" s="1"/>
  <c r="EN215" i="28"/>
  <c r="CF215" i="28"/>
  <c r="EC96" i="28"/>
  <c r="FY96" i="28" s="1"/>
  <c r="CS96" i="28"/>
  <c r="DE96" i="28"/>
  <c r="FA96" i="28" s="1"/>
  <c r="DQ96" i="28"/>
  <c r="FM96" i="28" s="1"/>
  <c r="CX191" i="28"/>
  <c r="ET191" i="28" s="1"/>
  <c r="CL191" i="28"/>
  <c r="CX437" i="28"/>
  <c r="ET437" i="28" s="1"/>
  <c r="DJ437" i="28"/>
  <c r="FF437" i="28" s="1"/>
  <c r="EJ323" i="28"/>
  <c r="CB323" i="28"/>
  <c r="EM358" i="28"/>
  <c r="CE358" i="28"/>
  <c r="DQ331" i="28"/>
  <c r="FM331" i="28" s="1"/>
  <c r="EC331" i="28"/>
  <c r="FY331" i="28" s="1"/>
  <c r="CK444" i="28"/>
  <c r="ES444" i="28"/>
  <c r="CP397" i="28"/>
  <c r="DN397" i="28"/>
  <c r="FJ397" i="28" s="1"/>
  <c r="DR425" i="28"/>
  <c r="FN425" i="28" s="1"/>
  <c r="CT425" i="28"/>
  <c r="DF425" i="28"/>
  <c r="FB425" i="28" s="1"/>
  <c r="DH293" i="28"/>
  <c r="FD293" i="28" s="1"/>
  <c r="CV293" i="28"/>
  <c r="EN468" i="28"/>
  <c r="CF468" i="28"/>
  <c r="EQ438" i="28"/>
  <c r="EM414" i="28"/>
  <c r="CN413" i="28"/>
  <c r="DX413" i="28"/>
  <c r="FT413" i="28" s="1"/>
  <c r="CC585" i="28"/>
  <c r="EK585" i="28"/>
  <c r="EA589" i="28"/>
  <c r="FW589" i="28" s="1"/>
  <c r="DC589" i="28"/>
  <c r="EY589" i="28" s="1"/>
  <c r="EO568" i="28"/>
  <c r="CG568" i="28"/>
  <c r="CZ507" i="28"/>
  <c r="EV507" i="28" s="1"/>
  <c r="DL507" i="28"/>
  <c r="FH507" i="28" s="1"/>
  <c r="CM573" i="28"/>
  <c r="DK573" i="28"/>
  <c r="FG573" i="28" s="1"/>
  <c r="EM619" i="28"/>
  <c r="CW544" i="28"/>
  <c r="EG544" i="28"/>
  <c r="GC544" i="28" s="1"/>
  <c r="CP603" i="28"/>
  <c r="DB603" i="28"/>
  <c r="EX603" i="28" s="1"/>
  <c r="DN603" i="28"/>
  <c r="FJ603" i="28" s="1"/>
  <c r="DZ603" i="28"/>
  <c r="FV603" i="28" s="1"/>
  <c r="EP628" i="28"/>
  <c r="FN628" i="28" s="1"/>
  <c r="DK534" i="28"/>
  <c r="FG534" i="28" s="1"/>
  <c r="DW534" i="28"/>
  <c r="FS534" i="28" s="1"/>
  <c r="EQ245" i="28"/>
  <c r="EP260" i="28"/>
  <c r="ES273" i="28"/>
  <c r="EN298" i="28"/>
  <c r="ER308" i="28"/>
  <c r="EN313" i="28"/>
  <c r="EI315" i="28"/>
  <c r="ER360" i="28"/>
  <c r="EK368" i="28"/>
  <c r="EP333" i="28"/>
  <c r="EP434" i="28"/>
  <c r="EP460" i="28"/>
  <c r="EO544" i="28"/>
  <c r="EN532" i="28"/>
  <c r="EN543" i="28"/>
  <c r="EJ540" i="28"/>
  <c r="EP531" i="28"/>
  <c r="EO558" i="28"/>
  <c r="EH611" i="28"/>
  <c r="EQ549" i="28"/>
  <c r="EH598" i="28"/>
  <c r="FT612" i="28"/>
  <c r="CJ37" i="28"/>
  <c r="ER37" i="28"/>
  <c r="CG89" i="28"/>
  <c r="EO89" i="28"/>
  <c r="CH94" i="28"/>
  <c r="EP94" i="28"/>
  <c r="CK82" i="28"/>
  <c r="ES82" i="28"/>
  <c r="DK114" i="28"/>
  <c r="FG114" i="28" s="1"/>
  <c r="CM114" i="28"/>
  <c r="DA107" i="28"/>
  <c r="EW107" i="28" s="1"/>
  <c r="DY107" i="28"/>
  <c r="FU107" i="28" s="1"/>
  <c r="DU29" i="28"/>
  <c r="FQ29" i="28" s="1"/>
  <c r="CW29" i="28"/>
  <c r="EK157" i="28"/>
  <c r="CC157" i="28"/>
  <c r="CX57" i="28"/>
  <c r="ET57" i="28" s="1"/>
  <c r="DJ57" i="28"/>
  <c r="FF57" i="28" s="1"/>
  <c r="EO31" i="28"/>
  <c r="CK232" i="28"/>
  <c r="ES232" i="28"/>
  <c r="DK252" i="28"/>
  <c r="FG252" i="28" s="1"/>
  <c r="CM252" i="28"/>
  <c r="CY252" i="28"/>
  <c r="EU252" i="28" s="1"/>
  <c r="DW252" i="28"/>
  <c r="FS252" i="28" s="1"/>
  <c r="CK366" i="28"/>
  <c r="ES366" i="28"/>
  <c r="CC375" i="28"/>
  <c r="EK375" i="28"/>
  <c r="DJ114" i="28"/>
  <c r="FF114" i="28" s="1"/>
  <c r="CL114" i="28"/>
  <c r="CX114" i="28"/>
  <c r="ET114" i="28" s="1"/>
  <c r="DV114" i="28"/>
  <c r="FR114" i="28" s="1"/>
  <c r="ES216" i="28"/>
  <c r="EM164" i="28"/>
  <c r="EL361" i="28"/>
  <c r="EF394" i="28"/>
  <c r="GB394" i="28" s="1"/>
  <c r="CV394" i="28"/>
  <c r="DH394" i="28"/>
  <c r="FD394" i="28" s="1"/>
  <c r="DT394" i="28"/>
  <c r="FP394" i="28" s="1"/>
  <c r="CG454" i="28"/>
  <c r="EO454" i="28"/>
  <c r="EM467" i="28"/>
  <c r="CK564" i="28"/>
  <c r="ES564" i="28"/>
  <c r="ES528" i="28"/>
  <c r="FE528" i="28" s="1"/>
  <c r="ES582" i="28"/>
  <c r="EK541" i="28"/>
  <c r="DO619" i="28"/>
  <c r="FK619" i="28" s="1"/>
  <c r="CQ619" i="28"/>
  <c r="DJ512" i="28"/>
  <c r="FF512" i="28" s="1"/>
  <c r="CX512" i="28"/>
  <c r="ET512" i="28" s="1"/>
  <c r="DV512" i="28"/>
  <c r="FR512" i="28" s="1"/>
  <c r="ER510" i="28"/>
  <c r="FB355" i="28"/>
  <c r="FK400" i="28"/>
  <c r="EN596" i="28"/>
  <c r="FA602" i="28"/>
  <c r="EH617" i="28"/>
  <c r="FE601" i="28"/>
  <c r="EL21" i="28"/>
  <c r="CD21" i="28"/>
  <c r="ER110" i="28"/>
  <c r="CJ110" i="28"/>
  <c r="DP165" i="28"/>
  <c r="FL165" i="28" s="1"/>
  <c r="EB165" i="28"/>
  <c r="FX165" i="28" s="1"/>
  <c r="CR165" i="28"/>
  <c r="DD165" i="28"/>
  <c r="EZ165" i="28" s="1"/>
  <c r="CB248" i="28"/>
  <c r="EJ248" i="28"/>
  <c r="EN243" i="28"/>
  <c r="CF243" i="28"/>
  <c r="CH278" i="28"/>
  <c r="EP278" i="28"/>
  <c r="DH368" i="28"/>
  <c r="FD368" i="28" s="1"/>
  <c r="EF368" i="28"/>
  <c r="GB368" i="28" s="1"/>
  <c r="CG321" i="28"/>
  <c r="EO321" i="28"/>
  <c r="EJ282" i="28"/>
  <c r="CB282" i="28"/>
  <c r="CF374" i="28"/>
  <c r="EN374" i="28"/>
  <c r="CQ164" i="28"/>
  <c r="DO164" i="28"/>
  <c r="FK164" i="28" s="1"/>
  <c r="EL225" i="28"/>
  <c r="EG288" i="28"/>
  <c r="GC288" i="28" s="1"/>
  <c r="CW288" i="28"/>
  <c r="DI288" i="28"/>
  <c r="FE288" i="28" s="1"/>
  <c r="EP410" i="28"/>
  <c r="CH410" i="28"/>
  <c r="CP361" i="28"/>
  <c r="DN361" i="28"/>
  <c r="FJ361" i="28" s="1"/>
  <c r="CY402" i="28"/>
  <c r="DW402" i="28"/>
  <c r="FS402" i="28" s="1"/>
  <c r="CE454" i="28"/>
  <c r="EM454" i="28"/>
  <c r="DU582" i="28"/>
  <c r="CW582" i="28"/>
  <c r="CO541" i="28"/>
  <c r="DA541" i="28"/>
  <c r="EW541" i="28" s="1"/>
  <c r="ER540" i="28"/>
  <c r="DT528" i="28"/>
  <c r="FP528" i="28" s="1"/>
  <c r="CV528" i="28"/>
  <c r="DH528" i="28"/>
  <c r="FD528" i="28" s="1"/>
  <c r="EF528" i="28"/>
  <c r="GB528" i="28" s="1"/>
  <c r="ES204" i="28"/>
  <c r="EP242" i="28"/>
  <c r="EQ238" i="28"/>
  <c r="EI283" i="28"/>
  <c r="EK316" i="28"/>
  <c r="EK369" i="28"/>
  <c r="FT385" i="28"/>
  <c r="EP431" i="28"/>
  <c r="EJ460" i="28"/>
  <c r="EL455" i="28"/>
  <c r="EI528" i="28"/>
  <c r="EH549" i="28"/>
  <c r="EH568" i="28"/>
  <c r="EJ583" i="28"/>
  <c r="EJ564" i="28"/>
  <c r="EP593" i="28"/>
  <c r="FE632" i="28"/>
  <c r="EN618" i="28"/>
  <c r="ES607" i="28"/>
  <c r="EI612" i="28"/>
  <c r="EH596" i="28"/>
  <c r="CE46" i="28"/>
  <c r="EM46" i="28"/>
  <c r="EM52" i="28"/>
  <c r="CE52" i="28"/>
  <c r="EM78" i="28"/>
  <c r="CE78" i="28"/>
  <c r="EI23" i="28"/>
  <c r="CA23" i="28"/>
  <c r="EN97" i="28"/>
  <c r="EJ88" i="28"/>
  <c r="CB88" i="28"/>
  <c r="CG130" i="28"/>
  <c r="EO130" i="28"/>
  <c r="CE132" i="28"/>
  <c r="EM132" i="28"/>
  <c r="CK130" i="28"/>
  <c r="ES130" i="28"/>
  <c r="EN115" i="28"/>
  <c r="ES173" i="28"/>
  <c r="CK173" i="28"/>
  <c r="CD224" i="28"/>
  <c r="EL224" i="28"/>
  <c r="CB220" i="28"/>
  <c r="EJ220" i="28"/>
  <c r="EN197" i="28"/>
  <c r="CF197" i="28"/>
  <c r="EQ31" i="28"/>
  <c r="EJ322" i="28"/>
  <c r="CB322" i="28"/>
  <c r="EJ287" i="28"/>
  <c r="DO252" i="28"/>
  <c r="FK252" i="28" s="1"/>
  <c r="DC252" i="28"/>
  <c r="EY252" i="28" s="1"/>
  <c r="EA252" i="28"/>
  <c r="FW252" i="28" s="1"/>
  <c r="CB335" i="28"/>
  <c r="EJ335" i="28"/>
  <c r="EJ77" i="28"/>
  <c r="ES163" i="28"/>
  <c r="DQ303" i="28"/>
  <c r="FM303" i="28" s="1"/>
  <c r="CS303" i="28"/>
  <c r="DE303" i="28"/>
  <c r="FA303" i="28" s="1"/>
  <c r="DS255" i="28"/>
  <c r="FO255" i="28" s="1"/>
  <c r="DG255" i="28"/>
  <c r="FC255" i="28" s="1"/>
  <c r="EE255" i="28"/>
  <c r="GA255" i="28" s="1"/>
  <c r="CZ273" i="28"/>
  <c r="EV273" i="28" s="1"/>
  <c r="CN273" i="28"/>
  <c r="DL273" i="28"/>
  <c r="FH273" i="28" s="1"/>
  <c r="DX273" i="28"/>
  <c r="FT273" i="28" s="1"/>
  <c r="EK323" i="28"/>
  <c r="EN388" i="28"/>
  <c r="CF388" i="28"/>
  <c r="EI402" i="28"/>
  <c r="EM500" i="28"/>
  <c r="CE500" i="28"/>
  <c r="CY440" i="28"/>
  <c r="EU440" i="28" s="1"/>
  <c r="CM440" i="28"/>
  <c r="DK440" i="28"/>
  <c r="FG440" i="28" s="1"/>
  <c r="DC415" i="28"/>
  <c r="EY415" i="28" s="1"/>
  <c r="EA415" i="28"/>
  <c r="FW415" i="28" s="1"/>
  <c r="ER363" i="28"/>
  <c r="EM421" i="28"/>
  <c r="CB526" i="28"/>
  <c r="EJ526" i="28"/>
  <c r="EJ476" i="28"/>
  <c r="CX459" i="28"/>
  <c r="ET459" i="28" s="1"/>
  <c r="DJ459" i="28"/>
  <c r="FF459" i="28" s="1"/>
  <c r="DH601" i="28"/>
  <c r="FD601" i="28" s="1"/>
  <c r="DT601" i="28"/>
  <c r="FP601" i="28" s="1"/>
  <c r="ES574" i="28"/>
  <c r="CK574" i="28"/>
  <c r="DC570" i="28"/>
  <c r="EY570" i="28" s="1"/>
  <c r="CQ570" i="28"/>
  <c r="CF576" i="28"/>
  <c r="EN576" i="28"/>
  <c r="EM497" i="28"/>
  <c r="DP579" i="28"/>
  <c r="FL579" i="28" s="1"/>
  <c r="EB579" i="28"/>
  <c r="FX579" i="28" s="1"/>
  <c r="EH578" i="28"/>
  <c r="ES206" i="28"/>
  <c r="ES252" i="28"/>
  <c r="ES266" i="28"/>
  <c r="EM250" i="28"/>
  <c r="EJ313" i="28"/>
  <c r="ES417" i="28"/>
  <c r="EL441" i="28"/>
  <c r="ER463" i="28"/>
  <c r="EJ439" i="28"/>
  <c r="EP474" i="28"/>
  <c r="EQ460" i="28"/>
  <c r="EP513" i="28"/>
  <c r="EO527" i="28"/>
  <c r="EJ545" i="28"/>
  <c r="ES549" i="28"/>
  <c r="CE60" i="28"/>
  <c r="EM60" i="28"/>
  <c r="CE5" i="28"/>
  <c r="EM5" i="28"/>
  <c r="EH88" i="28"/>
  <c r="BZ88" i="28"/>
  <c r="EO113" i="28"/>
  <c r="DD135" i="28"/>
  <c r="EZ135" i="28" s="1"/>
  <c r="EB135" i="28"/>
  <c r="FX135" i="28" s="1"/>
  <c r="CK138" i="28"/>
  <c r="ES138" i="28"/>
  <c r="CR115" i="28"/>
  <c r="DD115" i="28"/>
  <c r="EZ115" i="28" s="1"/>
  <c r="DP115" i="28"/>
  <c r="EB115" i="28"/>
  <c r="FX115" i="28" s="1"/>
  <c r="DB39" i="28"/>
  <c r="EX39" i="28" s="1"/>
  <c r="DN39" i="28"/>
  <c r="FJ39" i="28" s="1"/>
  <c r="DT50" i="28"/>
  <c r="FP50" i="28" s="1"/>
  <c r="EF50" i="28"/>
  <c r="GB50" i="28" s="1"/>
  <c r="CV50" i="28"/>
  <c r="DH50" i="28"/>
  <c r="FD50" i="28" s="1"/>
  <c r="CP143" i="28"/>
  <c r="DB143" i="28"/>
  <c r="EX143" i="28" s="1"/>
  <c r="DN143" i="28"/>
  <c r="FJ143" i="28" s="1"/>
  <c r="CF285" i="28"/>
  <c r="EN285" i="28"/>
  <c r="ES221" i="28"/>
  <c r="CK221" i="28"/>
  <c r="EJ256" i="28"/>
  <c r="CJ374" i="28"/>
  <c r="ER374" i="28"/>
  <c r="DH278" i="28"/>
  <c r="FD278" i="28" s="1"/>
  <c r="DT278" i="28"/>
  <c r="FP278" i="28" s="1"/>
  <c r="EQ368" i="28"/>
  <c r="CI368" i="28"/>
  <c r="DH240" i="28"/>
  <c r="FD240" i="28" s="1"/>
  <c r="CV240" i="28"/>
  <c r="DT240" i="28"/>
  <c r="FP240" i="28" s="1"/>
  <c r="EF240" i="28"/>
  <c r="GB240" i="28" s="1"/>
  <c r="CC367" i="28"/>
  <c r="EK367" i="28"/>
  <c r="CV269" i="28"/>
  <c r="EF269" i="28"/>
  <c r="GB269" i="28" s="1"/>
  <c r="CS424" i="28"/>
  <c r="EC424" i="28"/>
  <c r="FY424" i="28" s="1"/>
  <c r="DA323" i="28"/>
  <c r="EW323" i="28" s="1"/>
  <c r="DM323" i="28"/>
  <c r="FI323" i="28" s="1"/>
  <c r="CR441" i="28"/>
  <c r="EB441" i="28"/>
  <c r="FX441" i="28" s="1"/>
  <c r="CR450" i="28"/>
  <c r="EB450" i="28"/>
  <c r="FX450" i="28" s="1"/>
  <c r="EO424" i="28"/>
  <c r="DX476" i="28"/>
  <c r="FT476" i="28" s="1"/>
  <c r="CN476" i="28"/>
  <c r="CZ476" i="28"/>
  <c r="EV476" i="28" s="1"/>
  <c r="DL476" i="28"/>
  <c r="FH476" i="28" s="1"/>
  <c r="CH622" i="28"/>
  <c r="EP622" i="28"/>
  <c r="EN483" i="28"/>
  <c r="CV548" i="28"/>
  <c r="DH548" i="28"/>
  <c r="FD548" i="28" s="1"/>
  <c r="DT548" i="28"/>
  <c r="FP548" i="28" s="1"/>
  <c r="EF548" i="28"/>
  <c r="GB548" i="28" s="1"/>
  <c r="DQ625" i="28"/>
  <c r="FM625" i="28" s="1"/>
  <c r="DE625" i="28"/>
  <c r="FA625" i="28" s="1"/>
  <c r="CS625" i="28"/>
  <c r="EK206" i="28"/>
  <c r="EN245" i="28"/>
  <c r="EJ272" i="28"/>
  <c r="EH319" i="28"/>
  <c r="EY395" i="28"/>
  <c r="FZ406" i="28"/>
  <c r="EM455" i="28"/>
  <c r="EL442" i="28"/>
  <c r="EN367" i="28"/>
  <c r="EK453" i="28"/>
  <c r="EO428" i="28"/>
  <c r="EM397" i="28"/>
  <c r="FT498" i="28"/>
  <c r="FZ507" i="28"/>
  <c r="EM530" i="28"/>
  <c r="EK608" i="28"/>
  <c r="CB61" i="28"/>
  <c r="EJ61" i="28"/>
  <c r="DL6" i="28"/>
  <c r="FH6" i="28" s="1"/>
  <c r="DX6" i="28"/>
  <c r="FT6" i="28" s="1"/>
  <c r="DO11" i="28"/>
  <c r="FK11" i="28" s="1"/>
  <c r="CQ11" i="28"/>
  <c r="CC117" i="28"/>
  <c r="EK117" i="28"/>
  <c r="CI116" i="28"/>
  <c r="EQ116" i="28"/>
  <c r="DP53" i="28"/>
  <c r="FL53" i="28" s="1"/>
  <c r="CR53" i="28"/>
  <c r="CE266" i="28"/>
  <c r="EM266" i="28"/>
  <c r="EZ248" i="28"/>
  <c r="CI224" i="28"/>
  <c r="EQ224" i="28"/>
  <c r="EM376" i="28"/>
  <c r="CE376" i="28"/>
  <c r="DC280" i="28"/>
  <c r="EY280" i="28" s="1"/>
  <c r="DO280" i="28"/>
  <c r="FK280" i="28" s="1"/>
  <c r="EO360" i="28"/>
  <c r="CG360" i="28"/>
  <c r="CJ372" i="28"/>
  <c r="ER372" i="28"/>
  <c r="ES136" i="28"/>
  <c r="CL242" i="28"/>
  <c r="DV242" i="28"/>
  <c r="FR242" i="28" s="1"/>
  <c r="EP257" i="28"/>
  <c r="EK288" i="28"/>
  <c r="CN367" i="28"/>
  <c r="CZ367" i="28"/>
  <c r="EV367" i="28" s="1"/>
  <c r="ER330" i="28"/>
  <c r="ER300" i="28"/>
  <c r="EJ428" i="28"/>
  <c r="CB428" i="28"/>
  <c r="EN284" i="28"/>
  <c r="EH299" i="28"/>
  <c r="CY299" i="28"/>
  <c r="EU299" i="28" s="1"/>
  <c r="DK299" i="28"/>
  <c r="FG299" i="28" s="1"/>
  <c r="DL423" i="28"/>
  <c r="FH423" i="28" s="1"/>
  <c r="CN423" i="28"/>
  <c r="CZ423" i="28"/>
  <c r="EV423" i="28" s="1"/>
  <c r="DX423" i="28"/>
  <c r="FT423" i="28" s="1"/>
  <c r="EP483" i="28"/>
  <c r="DP615" i="28"/>
  <c r="FL615" i="28" s="1"/>
  <c r="CR615" i="28"/>
  <c r="ES624" i="28"/>
  <c r="CK624" i="28"/>
  <c r="DI511" i="28"/>
  <c r="FE511" i="28" s="1"/>
  <c r="DU511" i="28"/>
  <c r="FQ511" i="28" s="1"/>
  <c r="EM583" i="28"/>
  <c r="CE583" i="28"/>
  <c r="EN450" i="28"/>
  <c r="EP447" i="28"/>
  <c r="GC244" i="28"/>
  <c r="EQ308" i="28"/>
  <c r="ES330" i="28"/>
  <c r="EI368" i="28"/>
  <c r="EO387" i="28"/>
  <c r="EO427" i="28"/>
  <c r="EL520" i="28"/>
  <c r="ER598" i="28"/>
  <c r="ER556" i="28"/>
  <c r="EQ585" i="28"/>
  <c r="CH17" i="28"/>
  <c r="EP17" i="28"/>
  <c r="EP41" i="28"/>
  <c r="CN143" i="28"/>
  <c r="CZ143" i="28"/>
  <c r="EV143" i="28" s="1"/>
  <c r="DB8" i="28"/>
  <c r="EX8" i="28" s="1"/>
  <c r="DZ8" i="28"/>
  <c r="FV8" i="28" s="1"/>
  <c r="EM23" i="28"/>
  <c r="EH288" i="28"/>
  <c r="BZ288" i="28"/>
  <c r="DB272" i="28"/>
  <c r="EX272" i="28" s="1"/>
  <c r="DN272" i="28"/>
  <c r="FJ272" i="28" s="1"/>
  <c r="ES105" i="28"/>
  <c r="FA118" i="28"/>
  <c r="DG147" i="28"/>
  <c r="FC147" i="28" s="1"/>
  <c r="EE147" i="28"/>
  <c r="GA147" i="28" s="1"/>
  <c r="EL89" i="28"/>
  <c r="EQ136" i="28"/>
  <c r="CF299" i="28"/>
  <c r="EN299" i="28"/>
  <c r="EG136" i="28"/>
  <c r="GC136" i="28" s="1"/>
  <c r="CW136" i="28"/>
  <c r="DI136" i="28"/>
  <c r="FE136" i="28" s="1"/>
  <c r="DU136" i="28"/>
  <c r="FQ136" i="28" s="1"/>
  <c r="EP381" i="28"/>
  <c r="EM288" i="28"/>
  <c r="EL396" i="28"/>
  <c r="CD396" i="28"/>
  <c r="EP501" i="28"/>
  <c r="CH501" i="28"/>
  <c r="DB433" i="28"/>
  <c r="EX433" i="28" s="1"/>
  <c r="DZ433" i="28"/>
  <c r="FV433" i="28" s="1"/>
  <c r="ES631" i="28"/>
  <c r="CK631" i="28"/>
  <c r="CG584" i="28"/>
  <c r="EO584" i="28"/>
  <c r="DB345" i="28"/>
  <c r="EX345" i="28" s="1"/>
  <c r="DN345" i="28"/>
  <c r="FJ345" i="28" s="1"/>
  <c r="EJ607" i="28"/>
  <c r="CB607" i="28"/>
  <c r="EN598" i="28"/>
  <c r="DD453" i="28"/>
  <c r="EZ453" i="28" s="1"/>
  <c r="EB453" i="28"/>
  <c r="FX453" i="28" s="1"/>
  <c r="DG501" i="28"/>
  <c r="FC501" i="28" s="1"/>
  <c r="DS501" i="28"/>
  <c r="FO501" i="28" s="1"/>
  <c r="EK613" i="28"/>
  <c r="DN495" i="28"/>
  <c r="FJ495" i="28" s="1"/>
  <c r="DB495" i="28"/>
  <c r="EX495" i="28" s="1"/>
  <c r="CP495" i="28"/>
  <c r="DZ495" i="28"/>
  <c r="FV495" i="28" s="1"/>
  <c r="EK563" i="28"/>
  <c r="FG392" i="28"/>
  <c r="EP446" i="28"/>
  <c r="EQ453" i="28"/>
  <c r="EL564" i="28"/>
  <c r="EP76" i="28"/>
  <c r="CH76" i="28"/>
  <c r="EB103" i="28"/>
  <c r="FX103" i="28" s="1"/>
  <c r="CR103" i="28"/>
  <c r="DD103" i="28"/>
  <c r="EZ103" i="28" s="1"/>
  <c r="DP103" i="28"/>
  <c r="FL103" i="28" s="1"/>
  <c r="CH123" i="28"/>
  <c r="EP123" i="28"/>
  <c r="CC296" i="28"/>
  <c r="EK296" i="28"/>
  <c r="CZ243" i="28"/>
  <c r="EV243" i="28" s="1"/>
  <c r="DX243" i="28"/>
  <c r="FT243" i="28" s="1"/>
  <c r="DZ89" i="28"/>
  <c r="FV89" i="28" s="1"/>
  <c r="CP89" i="28"/>
  <c r="CH284" i="28"/>
  <c r="EP284" i="28"/>
  <c r="EL387" i="28"/>
  <c r="CD387" i="28"/>
  <c r="CL327" i="28"/>
  <c r="CX327" i="28"/>
  <c r="ET327" i="28" s="1"/>
  <c r="DJ327" i="28"/>
  <c r="FF327" i="28" s="1"/>
  <c r="CF314" i="28"/>
  <c r="EN314" i="28"/>
  <c r="EE169" i="28"/>
  <c r="GA169" i="28" s="1"/>
  <c r="CU169" i="28"/>
  <c r="DM387" i="28"/>
  <c r="FI387" i="28" s="1"/>
  <c r="DA387" i="28"/>
  <c r="EW387" i="28" s="1"/>
  <c r="EK290" i="28"/>
  <c r="EM404" i="28"/>
  <c r="CE404" i="28"/>
  <c r="CJ435" i="28"/>
  <c r="ER435" i="28"/>
  <c r="EH327" i="28"/>
  <c r="DO288" i="28"/>
  <c r="FK288" i="28" s="1"/>
  <c r="CQ288" i="28"/>
  <c r="DP333" i="28"/>
  <c r="FL333" i="28" s="1"/>
  <c r="DD333" i="28"/>
  <c r="EZ333" i="28" s="1"/>
  <c r="EB333" i="28"/>
  <c r="FX333" i="28" s="1"/>
  <c r="CP326" i="28"/>
  <c r="DB326" i="28"/>
  <c r="EX326" i="28" s="1"/>
  <c r="DN326" i="28"/>
  <c r="FJ326" i="28" s="1"/>
  <c r="DZ326" i="28"/>
  <c r="FV326" i="28" s="1"/>
  <c r="EN103" i="28"/>
  <c r="DZ420" i="28"/>
  <c r="FV420" i="28" s="1"/>
  <c r="CP420" i="28"/>
  <c r="DB420" i="28"/>
  <c r="EX420" i="28" s="1"/>
  <c r="DN420" i="28"/>
  <c r="FJ420" i="28" s="1"/>
  <c r="DS401" i="28"/>
  <c r="FO401" i="28" s="1"/>
  <c r="CU401" i="28"/>
  <c r="EN555" i="28"/>
  <c r="CF555" i="28"/>
  <c r="EI469" i="28"/>
  <c r="BZ597" i="28"/>
  <c r="EH597" i="28"/>
  <c r="CK518" i="28"/>
  <c r="ES518" i="28"/>
  <c r="DJ439" i="28"/>
  <c r="FF439" i="28" s="1"/>
  <c r="CL439" i="28"/>
  <c r="CX439" i="28"/>
  <c r="ET439" i="28" s="1"/>
  <c r="DV439" i="28"/>
  <c r="FR439" i="28" s="1"/>
  <c r="CF585" i="28"/>
  <c r="EN585" i="28"/>
  <c r="DB607" i="28"/>
  <c r="EX607" i="28" s="1"/>
  <c r="DZ607" i="28"/>
  <c r="FV607" i="28" s="1"/>
  <c r="CJ589" i="28"/>
  <c r="ER589" i="28"/>
  <c r="DC457" i="28"/>
  <c r="EY457" i="28" s="1"/>
  <c r="EA457" i="28"/>
  <c r="FW457" i="28" s="1"/>
  <c r="CW589" i="28"/>
  <c r="DU589" i="28"/>
  <c r="FQ589" i="28" s="1"/>
  <c r="EQ609" i="28"/>
  <c r="CI609" i="28"/>
  <c r="EM588" i="28"/>
  <c r="FW588" i="28" s="1"/>
  <c r="EI210" i="28"/>
  <c r="EH230" i="28"/>
  <c r="EJ237" i="28"/>
  <c r="EP274" i="28"/>
  <c r="EQ283" i="28"/>
  <c r="EH310" i="28"/>
  <c r="EO366" i="28"/>
  <c r="EQ381" i="28"/>
  <c r="EQ482" i="28"/>
  <c r="EQ606" i="28"/>
  <c r="EN536" i="28"/>
  <c r="EP607" i="28"/>
  <c r="EN624" i="28"/>
  <c r="FT620" i="28"/>
  <c r="EJ618" i="28"/>
  <c r="DJ21" i="28"/>
  <c r="FF21" i="28" s="1"/>
  <c r="CL21" i="28"/>
  <c r="CX21" i="28"/>
  <c r="ET21" i="28" s="1"/>
  <c r="EM35" i="28"/>
  <c r="CE35" i="28"/>
  <c r="CF139" i="28"/>
  <c r="EN139" i="28"/>
  <c r="CK104" i="28"/>
  <c r="ES104" i="28"/>
  <c r="DF129" i="28"/>
  <c r="FB129" i="28" s="1"/>
  <c r="ED129" i="28"/>
  <c r="FZ129" i="28" s="1"/>
  <c r="CM19" i="28"/>
  <c r="CY19" i="28"/>
  <c r="EU19" i="28" s="1"/>
  <c r="DM186" i="28"/>
  <c r="FI186" i="28" s="1"/>
  <c r="DA186" i="28"/>
  <c r="EW186" i="28" s="1"/>
  <c r="EK96" i="28"/>
  <c r="EP102" i="28"/>
  <c r="EQ111" i="28"/>
  <c r="CG274" i="28"/>
  <c r="EO274" i="28"/>
  <c r="BZ220" i="28"/>
  <c r="EH220" i="28"/>
  <c r="CP225" i="28"/>
  <c r="DZ225" i="28"/>
  <c r="FV225" i="28" s="1"/>
  <c r="EI191" i="28"/>
  <c r="EU191" i="28" s="1"/>
  <c r="CI326" i="28"/>
  <c r="EQ326" i="28"/>
  <c r="CE339" i="28"/>
  <c r="EM339" i="28"/>
  <c r="DP166" i="28"/>
  <c r="FL166" i="28" s="1"/>
  <c r="EB166" i="28"/>
  <c r="FX166" i="28" s="1"/>
  <c r="EF249" i="28"/>
  <c r="GB249" i="28" s="1"/>
  <c r="CV249" i="28"/>
  <c r="CR382" i="28"/>
  <c r="DD382" i="28"/>
  <c r="EZ382" i="28" s="1"/>
  <c r="ES452" i="28"/>
  <c r="CK452" i="28"/>
  <c r="EK438" i="28"/>
  <c r="CC438" i="28"/>
  <c r="EF341" i="28"/>
  <c r="GB341" i="28" s="1"/>
  <c r="DH341" i="28"/>
  <c r="FD341" i="28" s="1"/>
  <c r="DO313" i="28"/>
  <c r="FK313" i="28" s="1"/>
  <c r="EA313" i="28"/>
  <c r="FW313" i="28" s="1"/>
  <c r="EO438" i="28"/>
  <c r="CE449" i="28"/>
  <c r="EM449" i="28"/>
  <c r="EH556" i="28"/>
  <c r="EO519" i="28"/>
  <c r="EH439" i="28"/>
  <c r="EF580" i="28"/>
  <c r="GB580" i="28" s="1"/>
  <c r="CV580" i="28"/>
  <c r="DZ628" i="28"/>
  <c r="FV628" i="28" s="1"/>
  <c r="CP628" i="28"/>
  <c r="DN628" i="28"/>
  <c r="FJ628" i="28" s="1"/>
  <c r="DD597" i="28"/>
  <c r="EZ597" i="28" s="1"/>
  <c r="EB597" i="28"/>
  <c r="FX597" i="28" s="1"/>
  <c r="CW595" i="28"/>
  <c r="DU595" i="28"/>
  <c r="FQ595" i="28" s="1"/>
  <c r="DU599" i="28"/>
  <c r="FQ599" i="28" s="1"/>
  <c r="DI599" i="28"/>
  <c r="FE599" i="28" s="1"/>
  <c r="EP617" i="28"/>
  <c r="EM10" i="28"/>
  <c r="CE10" i="28"/>
  <c r="CE41" i="28"/>
  <c r="EM41" i="28"/>
  <c r="CH159" i="28"/>
  <c r="EP159" i="28"/>
  <c r="EJ96" i="28"/>
  <c r="CB96" i="28"/>
  <c r="CO96" i="28"/>
  <c r="DY96" i="28"/>
  <c r="FU96" i="28" s="1"/>
  <c r="CB269" i="28"/>
  <c r="EJ269" i="28"/>
  <c r="CK282" i="28"/>
  <c r="ES282" i="28"/>
  <c r="CO79" i="28"/>
  <c r="DA79" i="28"/>
  <c r="EW79" i="28" s="1"/>
  <c r="CP91" i="28"/>
  <c r="DB91" i="28"/>
  <c r="EX91" i="28" s="1"/>
  <c r="DU290" i="28"/>
  <c r="FQ290" i="28" s="1"/>
  <c r="EG290" i="28"/>
  <c r="GC290" i="28" s="1"/>
  <c r="CC328" i="28"/>
  <c r="EK328" i="28"/>
  <c r="CC297" i="28"/>
  <c r="EK297" i="28"/>
  <c r="EP346" i="28"/>
  <c r="CH346" i="28"/>
  <c r="EM320" i="28"/>
  <c r="CE320" i="28"/>
  <c r="EH333" i="28"/>
  <c r="BZ333" i="28"/>
  <c r="EM251" i="28"/>
  <c r="EH443" i="28"/>
  <c r="BZ443" i="28"/>
  <c r="CS342" i="28"/>
  <c r="EC342" i="28"/>
  <c r="FY342" i="28" s="1"/>
  <c r="FQ352" i="28"/>
  <c r="DF367" i="28"/>
  <c r="FB367" i="28" s="1"/>
  <c r="DR367" i="28"/>
  <c r="FN367" i="28" s="1"/>
  <c r="CK486" i="28"/>
  <c r="ES486" i="28"/>
  <c r="DM562" i="28"/>
  <c r="FI562" i="28" s="1"/>
  <c r="CO562" i="28"/>
  <c r="DA562" i="28"/>
  <c r="EW562" i="28" s="1"/>
  <c r="DE519" i="28"/>
  <c r="FA519" i="28" s="1"/>
  <c r="EC519" i="28"/>
  <c r="FY519" i="28" s="1"/>
  <c r="EN594" i="28"/>
  <c r="CF594" i="28"/>
  <c r="EP587" i="28"/>
  <c r="DP631" i="28"/>
  <c r="FL631" i="28" s="1"/>
  <c r="CR631" i="28"/>
  <c r="EI610" i="28"/>
  <c r="EP613" i="28"/>
  <c r="FN613" i="28" s="1"/>
  <c r="EP626" i="28"/>
  <c r="FN626" i="28" s="1"/>
  <c r="ES506" i="28"/>
  <c r="FE506" i="28" s="1"/>
  <c r="ER212" i="28"/>
  <c r="EQ235" i="28"/>
  <c r="EP241" i="28"/>
  <c r="EK293" i="28"/>
  <c r="EH308" i="28"/>
  <c r="ES436" i="28"/>
  <c r="ES420" i="28"/>
  <c r="ES449" i="28"/>
  <c r="EP470" i="28"/>
  <c r="EN584" i="28"/>
  <c r="EP611" i="28"/>
  <c r="DT151" i="28"/>
  <c r="FP151" i="28" s="1"/>
  <c r="CV151" i="28"/>
  <c r="CJ141" i="28"/>
  <c r="ER141" i="28"/>
  <c r="EH162" i="28"/>
  <c r="BZ162" i="28"/>
  <c r="CL29" i="28"/>
  <c r="CX29" i="28"/>
  <c r="ET29" i="28" s="1"/>
  <c r="DJ29" i="28"/>
  <c r="FF29" i="28" s="1"/>
  <c r="DK130" i="28"/>
  <c r="FG130" i="28" s="1"/>
  <c r="DW130" i="28"/>
  <c r="FS130" i="28" s="1"/>
  <c r="CP49" i="28"/>
  <c r="DZ49" i="28"/>
  <c r="FV49" i="28" s="1"/>
  <c r="EK107" i="28"/>
  <c r="DL239" i="28"/>
  <c r="FH239" i="28" s="1"/>
  <c r="DX239" i="28"/>
  <c r="FT239" i="28" s="1"/>
  <c r="CE271" i="28"/>
  <c r="EM271" i="28"/>
  <c r="EJ210" i="28"/>
  <c r="EK151" i="28"/>
  <c r="CK374" i="28"/>
  <c r="ES374" i="28"/>
  <c r="EN302" i="28"/>
  <c r="CB268" i="28"/>
  <c r="EJ268" i="28"/>
  <c r="CO221" i="28"/>
  <c r="DA221" i="28"/>
  <c r="EW221" i="28" s="1"/>
  <c r="DM221" i="28"/>
  <c r="FI221" i="28" s="1"/>
  <c r="DY221" i="28"/>
  <c r="FU221" i="28" s="1"/>
  <c r="EC283" i="28"/>
  <c r="FY283" i="28" s="1"/>
  <c r="CS283" i="28"/>
  <c r="DQ283" i="28"/>
  <c r="FM283" i="28" s="1"/>
  <c r="FE395" i="28"/>
  <c r="CY340" i="28"/>
  <c r="EU340" i="28" s="1"/>
  <c r="DK340" i="28"/>
  <c r="FG340" i="28" s="1"/>
  <c r="DW340" i="28"/>
  <c r="FS340" i="28" s="1"/>
  <c r="DR484" i="28"/>
  <c r="FN484" i="28" s="1"/>
  <c r="CT484" i="28"/>
  <c r="DA317" i="28"/>
  <c r="EW317" i="28" s="1"/>
  <c r="DY317" i="28"/>
  <c r="FU317" i="28" s="1"/>
  <c r="CY399" i="28"/>
  <c r="EU399" i="28" s="1"/>
  <c r="DW399" i="28"/>
  <c r="FS399" i="28" s="1"/>
  <c r="DT388" i="28"/>
  <c r="FP388" i="28" s="1"/>
  <c r="CV388" i="28"/>
  <c r="EH461" i="28"/>
  <c r="BZ461" i="28"/>
  <c r="CV487" i="28"/>
  <c r="DH487" i="28"/>
  <c r="FD487" i="28" s="1"/>
  <c r="EO444" i="28"/>
  <c r="CF563" i="28"/>
  <c r="EN563" i="28"/>
  <c r="BZ603" i="28"/>
  <c r="EH603" i="28"/>
  <c r="EI572" i="28"/>
  <c r="EQ552" i="28"/>
  <c r="CR521" i="28"/>
  <c r="EB521" i="28"/>
  <c r="FX521" i="28" s="1"/>
  <c r="ES319" i="28"/>
  <c r="ES414" i="28"/>
  <c r="EP387" i="28"/>
  <c r="EI447" i="28"/>
  <c r="EJ459" i="28"/>
  <c r="EO467" i="28"/>
  <c r="EJ530" i="28"/>
  <c r="EQ557" i="28"/>
  <c r="EQ560" i="28"/>
  <c r="EK616" i="28"/>
  <c r="FZ620" i="28"/>
  <c r="EW633" i="28"/>
  <c r="CW79" i="28"/>
  <c r="DU79" i="28"/>
  <c r="FQ79" i="28" s="1"/>
  <c r="CU48" i="28"/>
  <c r="DS48" i="28"/>
  <c r="FO48" i="28" s="1"/>
  <c r="BZ145" i="28"/>
  <c r="EH145" i="28"/>
  <c r="EI38" i="28"/>
  <c r="ER43" i="28"/>
  <c r="DE112" i="28"/>
  <c r="FA112" i="28" s="1"/>
  <c r="DQ112" i="28"/>
  <c r="FM112" i="28" s="1"/>
  <c r="CL240" i="28"/>
  <c r="CX240" i="28"/>
  <c r="ET240" i="28" s="1"/>
  <c r="EP273" i="28"/>
  <c r="CH273" i="28"/>
  <c r="DY73" i="28"/>
  <c r="FU73" i="28" s="1"/>
  <c r="CO73" i="28"/>
  <c r="DM73" i="28"/>
  <c r="FI73" i="28" s="1"/>
  <c r="CK241" i="28"/>
  <c r="ES241" i="28"/>
  <c r="EM83" i="28"/>
  <c r="EF196" i="28"/>
  <c r="GB196" i="28" s="1"/>
  <c r="CV196" i="28"/>
  <c r="CB301" i="28"/>
  <c r="EJ301" i="28"/>
  <c r="EO379" i="28"/>
  <c r="CG379" i="28"/>
  <c r="CA334" i="28"/>
  <c r="EI334" i="28"/>
  <c r="DE164" i="28"/>
  <c r="FA164" i="28" s="1"/>
  <c r="EC164" i="28"/>
  <c r="FY164" i="28" s="1"/>
  <c r="CF396" i="28"/>
  <c r="EN396" i="28"/>
  <c r="EK464" i="28"/>
  <c r="CC464" i="28"/>
  <c r="EN434" i="28"/>
  <c r="CF434" i="28"/>
  <c r="CX312" i="28"/>
  <c r="ET312" i="28" s="1"/>
  <c r="DV312" i="28"/>
  <c r="FR312" i="28" s="1"/>
  <c r="CL312" i="28"/>
  <c r="DJ312" i="28"/>
  <c r="FF312" i="28" s="1"/>
  <c r="EL453" i="28"/>
  <c r="DD407" i="28"/>
  <c r="EZ407" i="28" s="1"/>
  <c r="DP407" i="28"/>
  <c r="FL407" i="28" s="1"/>
  <c r="EP543" i="28"/>
  <c r="CH543" i="28"/>
  <c r="EQ452" i="28"/>
  <c r="DA426" i="28"/>
  <c r="EW426" i="28" s="1"/>
  <c r="DM426" i="28"/>
  <c r="FI426" i="28" s="1"/>
  <c r="DT421" i="28"/>
  <c r="FP421" i="28" s="1"/>
  <c r="DH421" i="28"/>
  <c r="FD421" i="28" s="1"/>
  <c r="EJ600" i="28"/>
  <c r="FH600" i="28" s="1"/>
  <c r="CM617" i="28"/>
  <c r="DW617" i="28"/>
  <c r="FS617" i="28" s="1"/>
  <c r="ER473" i="28"/>
  <c r="EL563" i="28"/>
  <c r="ES19" i="28"/>
  <c r="CK19" i="28"/>
  <c r="EN62" i="28"/>
  <c r="CF62" i="28"/>
  <c r="ES132" i="28"/>
  <c r="CK132" i="28"/>
  <c r="CF155" i="28"/>
  <c r="EN155" i="28"/>
  <c r="CE178" i="28"/>
  <c r="EM178" i="28"/>
  <c r="CI146" i="28"/>
  <c r="EQ146" i="28"/>
  <c r="DG57" i="28"/>
  <c r="FC57" i="28" s="1"/>
  <c r="EE57" i="28"/>
  <c r="GA57" i="28" s="1"/>
  <c r="DT43" i="28"/>
  <c r="FP43" i="28" s="1"/>
  <c r="CV43" i="28"/>
  <c r="DH43" i="28"/>
  <c r="FD43" i="28" s="1"/>
  <c r="EF43" i="28"/>
  <c r="GB43" i="28" s="1"/>
  <c r="CH312" i="28"/>
  <c r="EP312" i="28"/>
  <c r="DV130" i="28"/>
  <c r="FR130" i="28" s="1"/>
  <c r="DJ130" i="28"/>
  <c r="FF130" i="28" s="1"/>
  <c r="CF384" i="28"/>
  <c r="EN384" i="28"/>
  <c r="CB314" i="28"/>
  <c r="EJ314" i="28"/>
  <c r="EJ202" i="28"/>
  <c r="DK230" i="28"/>
  <c r="FG230" i="28" s="1"/>
  <c r="CM230" i="28"/>
  <c r="CY230" i="28"/>
  <c r="EU230" i="28" s="1"/>
  <c r="DW230" i="28"/>
  <c r="FS230" i="28" s="1"/>
  <c r="DT317" i="28"/>
  <c r="FP317" i="28" s="1"/>
  <c r="CV317" i="28"/>
  <c r="EL321" i="28"/>
  <c r="EF290" i="28"/>
  <c r="GB290" i="28" s="1"/>
  <c r="CV290" i="28"/>
  <c r="DH290" i="28"/>
  <c r="FD290" i="28" s="1"/>
  <c r="DT290" i="28"/>
  <c r="FP290" i="28" s="1"/>
  <c r="ES501" i="28"/>
  <c r="CK501" i="28"/>
  <c r="DQ448" i="28"/>
  <c r="FM448" i="28" s="1"/>
  <c r="EC448" i="28"/>
  <c r="FY448" i="28" s="1"/>
  <c r="ER438" i="28"/>
  <c r="DD449" i="28"/>
  <c r="EZ449" i="28" s="1"/>
  <c r="CR449" i="28"/>
  <c r="BZ473" i="28"/>
  <c r="EH473" i="28"/>
  <c r="EP579" i="28"/>
  <c r="CG524" i="28"/>
  <c r="EO524" i="28"/>
  <c r="CK489" i="28"/>
  <c r="ES489" i="28"/>
  <c r="DW456" i="28"/>
  <c r="FS456" i="28" s="1"/>
  <c r="CM456" i="28"/>
  <c r="DA496" i="28"/>
  <c r="EW496" i="28" s="1"/>
  <c r="DY496" i="28"/>
  <c r="FU496" i="28" s="1"/>
  <c r="CE525" i="28"/>
  <c r="EM525" i="28"/>
  <c r="DJ533" i="28"/>
  <c r="FF533" i="28" s="1"/>
  <c r="DV533" i="28"/>
  <c r="FR533" i="28" s="1"/>
  <c r="DN620" i="28"/>
  <c r="FJ620" i="28" s="1"/>
  <c r="CP620" i="28"/>
  <c r="DZ620" i="28"/>
  <c r="FV620" i="28" s="1"/>
  <c r="DB620" i="28"/>
  <c r="EX620" i="28" s="1"/>
  <c r="CR622" i="28"/>
  <c r="DD622" i="28"/>
  <c r="EZ622" i="28" s="1"/>
  <c r="DX529" i="28"/>
  <c r="FT529" i="28" s="1"/>
  <c r="DL529" i="28"/>
  <c r="FH529" i="28" s="1"/>
  <c r="C585" i="20"/>
  <c r="BB12" i="26"/>
  <c r="BB5" i="26"/>
  <c r="BB14" i="26"/>
  <c r="BB7" i="26"/>
  <c r="DR110" i="28"/>
  <c r="FN110" i="28" s="1"/>
  <c r="DF110" i="28"/>
  <c r="FB110" i="28" s="1"/>
  <c r="ED110" i="28"/>
  <c r="FZ110" i="28" s="1"/>
  <c r="CT110" i="28"/>
  <c r="DZ108" i="28"/>
  <c r="FV108" i="28" s="1"/>
  <c r="CP108" i="28"/>
  <c r="DB108" i="28"/>
  <c r="EX108" i="28" s="1"/>
  <c r="DN108" i="28"/>
  <c r="FJ108" i="28" s="1"/>
  <c r="DG180" i="28"/>
  <c r="FC180" i="28" s="1"/>
  <c r="EE180" i="28"/>
  <c r="GA180" i="28" s="1"/>
  <c r="CU180" i="28"/>
  <c r="DS180" i="28"/>
  <c r="FO180" i="28" s="1"/>
  <c r="DZ175" i="28"/>
  <c r="FV175" i="28" s="1"/>
  <c r="CP175" i="28"/>
  <c r="DB175" i="28"/>
  <c r="EX175" i="28" s="1"/>
  <c r="DN175" i="28"/>
  <c r="FJ175" i="28" s="1"/>
  <c r="DC130" i="28"/>
  <c r="EY130" i="28" s="1"/>
  <c r="CQ130" i="28"/>
  <c r="EA130" i="28"/>
  <c r="FW130" i="28" s="1"/>
  <c r="DO130" i="28"/>
  <c r="FK130" i="28" s="1"/>
  <c r="CV177" i="28"/>
  <c r="DT177" i="28"/>
  <c r="FP177" i="28" s="1"/>
  <c r="EF177" i="28"/>
  <c r="GB177" i="28" s="1"/>
  <c r="DH177" i="28"/>
  <c r="FD177" i="28" s="1"/>
  <c r="CZ193" i="28"/>
  <c r="EV193" i="28" s="1"/>
  <c r="DL193" i="28"/>
  <c r="FH193" i="28" s="1"/>
  <c r="DX193" i="28"/>
  <c r="FT193" i="28" s="1"/>
  <c r="CN193" i="28"/>
  <c r="CX182" i="28"/>
  <c r="ET182" i="28" s="1"/>
  <c r="DV182" i="28"/>
  <c r="FR182" i="28" s="1"/>
  <c r="CL182" i="28"/>
  <c r="DJ182" i="28"/>
  <c r="FF182" i="28" s="1"/>
  <c r="CM202" i="28"/>
  <c r="DW202" i="28"/>
  <c r="FS202" i="28" s="1"/>
  <c r="CY202" i="28"/>
  <c r="EU202" i="28" s="1"/>
  <c r="DK202" i="28"/>
  <c r="FG202" i="28" s="1"/>
  <c r="DD221" i="28"/>
  <c r="EZ221" i="28" s="1"/>
  <c r="DP221" i="28"/>
  <c r="FL221" i="28" s="1"/>
  <c r="EB221" i="28"/>
  <c r="FX221" i="28" s="1"/>
  <c r="CR221" i="28"/>
  <c r="DO241" i="28"/>
  <c r="FK241" i="28" s="1"/>
  <c r="CQ241" i="28"/>
  <c r="EA241" i="28"/>
  <c r="FW241" i="28" s="1"/>
  <c r="DC241" i="28"/>
  <c r="EY241" i="28" s="1"/>
  <c r="DX226" i="28"/>
  <c r="FT226" i="28" s="1"/>
  <c r="CN226" i="28"/>
  <c r="DL226" i="28"/>
  <c r="FH226" i="28" s="1"/>
  <c r="CZ226" i="28"/>
  <c r="EV226" i="28" s="1"/>
  <c r="CT247" i="28"/>
  <c r="DR247" i="28"/>
  <c r="FN247" i="28" s="1"/>
  <c r="DF247" i="28"/>
  <c r="FB247" i="28" s="1"/>
  <c r="ED247" i="28"/>
  <c r="FZ247" i="28" s="1"/>
  <c r="EN303" i="28"/>
  <c r="CF303" i="28"/>
  <c r="DD283" i="28"/>
  <c r="EZ283" i="28" s="1"/>
  <c r="CR283" i="28"/>
  <c r="DP283" i="28"/>
  <c r="FL283" i="28" s="1"/>
  <c r="EB283" i="28"/>
  <c r="FX283" i="28" s="1"/>
  <c r="CT291" i="28"/>
  <c r="ED291" i="28"/>
  <c r="FZ291" i="28" s="1"/>
  <c r="DR291" i="28"/>
  <c r="FN291" i="28" s="1"/>
  <c r="DF291" i="28"/>
  <c r="FB291" i="28" s="1"/>
  <c r="DA334" i="28"/>
  <c r="EW334" i="28" s="1"/>
  <c r="DY334" i="28"/>
  <c r="FU334" i="28" s="1"/>
  <c r="CO334" i="28"/>
  <c r="DM334" i="28"/>
  <c r="FI334" i="28" s="1"/>
  <c r="EM373" i="28"/>
  <c r="CE373" i="28"/>
  <c r="EP356" i="28"/>
  <c r="CH356" i="28"/>
  <c r="DY361" i="28"/>
  <c r="FU361" i="28" s="1"/>
  <c r="DA361" i="28"/>
  <c r="EW361" i="28" s="1"/>
  <c r="DM361" i="28"/>
  <c r="FI361" i="28" s="1"/>
  <c r="CO361" i="28"/>
  <c r="CX353" i="28"/>
  <c r="ET353" i="28" s="1"/>
  <c r="DJ353" i="28"/>
  <c r="FF353" i="28" s="1"/>
  <c r="CL353" i="28"/>
  <c r="DV353" i="28"/>
  <c r="FR353" i="28" s="1"/>
  <c r="CL359" i="28"/>
  <c r="CX359" i="28"/>
  <c r="ET359" i="28" s="1"/>
  <c r="DJ359" i="28"/>
  <c r="FF359" i="28" s="1"/>
  <c r="DV359" i="28"/>
  <c r="FR359" i="28" s="1"/>
  <c r="CV361" i="28"/>
  <c r="EF361" i="28"/>
  <c r="GB361" i="28" s="1"/>
  <c r="DH361" i="28"/>
  <c r="FD361" i="28" s="1"/>
  <c r="DT361" i="28"/>
  <c r="FP361" i="28" s="1"/>
  <c r="CY357" i="28"/>
  <c r="EU357" i="28" s="1"/>
  <c r="DW357" i="28"/>
  <c r="FS357" i="28" s="1"/>
  <c r="CM357" i="28"/>
  <c r="DK357" i="28"/>
  <c r="FG357" i="28" s="1"/>
  <c r="EN378" i="28"/>
  <c r="CF378" i="28"/>
  <c r="DI371" i="28"/>
  <c r="FE371" i="28" s="1"/>
  <c r="EG371" i="28"/>
  <c r="GC371" i="28" s="1"/>
  <c r="DU371" i="28"/>
  <c r="FQ371" i="28" s="1"/>
  <c r="CW371" i="28"/>
  <c r="DT379" i="28"/>
  <c r="FP379" i="28" s="1"/>
  <c r="EF379" i="28"/>
  <c r="GB379" i="28" s="1"/>
  <c r="DH379" i="28"/>
  <c r="FD379" i="28" s="1"/>
  <c r="CV379" i="28"/>
  <c r="DP406" i="28"/>
  <c r="FL406" i="28" s="1"/>
  <c r="DD406" i="28"/>
  <c r="EZ406" i="28" s="1"/>
  <c r="CR406" i="28"/>
  <c r="EB406" i="28"/>
  <c r="CN426" i="28"/>
  <c r="DX426" i="28"/>
  <c r="FT426" i="28" s="1"/>
  <c r="DL426" i="28"/>
  <c r="FH426" i="28" s="1"/>
  <c r="CZ426" i="28"/>
  <c r="EV426" i="28" s="1"/>
  <c r="DG395" i="28"/>
  <c r="FC395" i="28" s="1"/>
  <c r="EE395" i="28"/>
  <c r="GA395" i="28" s="1"/>
  <c r="CU395" i="28"/>
  <c r="DS395" i="28"/>
  <c r="FO395" i="28" s="1"/>
  <c r="EJ410" i="28"/>
  <c r="CB410" i="28"/>
  <c r="CC458" i="28"/>
  <c r="EK458" i="28"/>
  <c r="EC423" i="28"/>
  <c r="FY423" i="28" s="1"/>
  <c r="CS423" i="28"/>
  <c r="DQ423" i="28"/>
  <c r="FM423" i="28" s="1"/>
  <c r="DE423" i="28"/>
  <c r="FA423" i="28" s="1"/>
  <c r="CN447" i="28"/>
  <c r="CZ447" i="28"/>
  <c r="EV447" i="28" s="1"/>
  <c r="DL447" i="28"/>
  <c r="FH447" i="28" s="1"/>
  <c r="DX447" i="28"/>
  <c r="FT447" i="28" s="1"/>
  <c r="DC447" i="28"/>
  <c r="EY447" i="28" s="1"/>
  <c r="CQ447" i="28"/>
  <c r="DO447" i="28"/>
  <c r="FK447" i="28" s="1"/>
  <c r="EA447" i="28"/>
  <c r="FW447" i="28" s="1"/>
  <c r="DR458" i="28"/>
  <c r="FN458" i="28" s="1"/>
  <c r="DF458" i="28"/>
  <c r="FB458" i="28" s="1"/>
  <c r="CT458" i="28"/>
  <c r="ED458" i="28"/>
  <c r="FZ458" i="28" s="1"/>
  <c r="DK512" i="28"/>
  <c r="FG512" i="28" s="1"/>
  <c r="CM512" i="28"/>
  <c r="DW512" i="28"/>
  <c r="FS512" i="28" s="1"/>
  <c r="CY512" i="28"/>
  <c r="EU512" i="28" s="1"/>
  <c r="CT480" i="28"/>
  <c r="DF480" i="28"/>
  <c r="FB480" i="28" s="1"/>
  <c r="DR480" i="28"/>
  <c r="FN480" i="28" s="1"/>
  <c r="ED480" i="28"/>
  <c r="FZ480" i="28" s="1"/>
  <c r="CK500" i="28"/>
  <c r="ES500" i="28"/>
  <c r="EE542" i="28"/>
  <c r="GA542" i="28" s="1"/>
  <c r="DG542" i="28"/>
  <c r="FC542" i="28" s="1"/>
  <c r="DS542" i="28"/>
  <c r="FO542" i="28" s="1"/>
  <c r="CU542" i="28"/>
  <c r="DU516" i="28"/>
  <c r="FQ516" i="28" s="1"/>
  <c r="EG516" i="28"/>
  <c r="GC516" i="28" s="1"/>
  <c r="DI516" i="28"/>
  <c r="FE516" i="28" s="1"/>
  <c r="CW516" i="28"/>
  <c r="DW435" i="28"/>
  <c r="FS435" i="28" s="1"/>
  <c r="CM435" i="28"/>
  <c r="DK435" i="28"/>
  <c r="FG435" i="28" s="1"/>
  <c r="CY435" i="28"/>
  <c r="EU435" i="28" s="1"/>
  <c r="CF546" i="28"/>
  <c r="EN546" i="28"/>
  <c r="CX585" i="28"/>
  <c r="ET585" i="28" s="1"/>
  <c r="DV585" i="28"/>
  <c r="FR585" i="28" s="1"/>
  <c r="CL585" i="28"/>
  <c r="DJ585" i="28"/>
  <c r="FF585" i="28" s="1"/>
  <c r="CX553" i="28"/>
  <c r="ET553" i="28" s="1"/>
  <c r="DJ553" i="28"/>
  <c r="FF553" i="28" s="1"/>
  <c r="DV553" i="28"/>
  <c r="FR553" i="28" s="1"/>
  <c r="CL553" i="28"/>
  <c r="EC579" i="28"/>
  <c r="FY579" i="28" s="1"/>
  <c r="CS579" i="28"/>
  <c r="DE579" i="28"/>
  <c r="FA579" i="28" s="1"/>
  <c r="DQ579" i="28"/>
  <c r="FM579" i="28" s="1"/>
  <c r="ED592" i="28"/>
  <c r="FZ592" i="28" s="1"/>
  <c r="DF592" i="28"/>
  <c r="FB592" i="28" s="1"/>
  <c r="DR592" i="28"/>
  <c r="FN592" i="28" s="1"/>
  <c r="CT592" i="28"/>
  <c r="CC621" i="28"/>
  <c r="EK621" i="28"/>
  <c r="DS577" i="28"/>
  <c r="FO577" i="28" s="1"/>
  <c r="CU577" i="28"/>
  <c r="EE577" i="28"/>
  <c r="GA577" i="28" s="1"/>
  <c r="DG577" i="28"/>
  <c r="FC577" i="28" s="1"/>
  <c r="DI628" i="28"/>
  <c r="FE628" i="28" s="1"/>
  <c r="EG628" i="28"/>
  <c r="GC628" i="28" s="1"/>
  <c r="DU628" i="28"/>
  <c r="CW628" i="28"/>
  <c r="DL632" i="28"/>
  <c r="FH632" i="28" s="1"/>
  <c r="CN632" i="28"/>
  <c r="DX632" i="28"/>
  <c r="FT632" i="28" s="1"/>
  <c r="CZ632" i="28"/>
  <c r="DL627" i="28"/>
  <c r="FH627" i="28" s="1"/>
  <c r="DX627" i="28"/>
  <c r="FT627" i="28" s="1"/>
  <c r="CN627" i="28"/>
  <c r="CZ627" i="28"/>
  <c r="DO628" i="28"/>
  <c r="DC628" i="28"/>
  <c r="EY628" i="28" s="1"/>
  <c r="EA628" i="28"/>
  <c r="FW628" i="28" s="1"/>
  <c r="CQ628" i="28"/>
  <c r="EM6" i="28"/>
  <c r="CE6" i="28"/>
  <c r="DW5" i="28"/>
  <c r="FS5" i="28" s="1"/>
  <c r="CY5" i="28"/>
  <c r="EU5" i="28" s="1"/>
  <c r="CM5" i="28"/>
  <c r="DK5" i="28"/>
  <c r="FG5" i="28" s="1"/>
  <c r="CM12" i="28"/>
  <c r="DK12" i="28"/>
  <c r="FG12" i="28" s="1"/>
  <c r="DW12" i="28"/>
  <c r="FS12" i="28" s="1"/>
  <c r="CY12" i="28"/>
  <c r="EU12" i="28" s="1"/>
  <c r="DI50" i="28"/>
  <c r="FE50" i="28" s="1"/>
  <c r="DU50" i="28"/>
  <c r="FQ50" i="28" s="1"/>
  <c r="EG50" i="28"/>
  <c r="GC50" i="28" s="1"/>
  <c r="CW50" i="28"/>
  <c r="DK52" i="28"/>
  <c r="FG52" i="28" s="1"/>
  <c r="CY52" i="28"/>
  <c r="EU52" i="28" s="1"/>
  <c r="DW52" i="28"/>
  <c r="FS52" i="28" s="1"/>
  <c r="CM52" i="28"/>
  <c r="EQ63" i="28"/>
  <c r="ER87" i="28"/>
  <c r="CJ87" i="28"/>
  <c r="DT55" i="28"/>
  <c r="FP55" i="28" s="1"/>
  <c r="CV55" i="28"/>
  <c r="DH55" i="28"/>
  <c r="FD55" i="28" s="1"/>
  <c r="EF55" i="28"/>
  <c r="GB55" i="28" s="1"/>
  <c r="DY82" i="28"/>
  <c r="FU82" i="28" s="1"/>
  <c r="DA82" i="28"/>
  <c r="EW82" i="28" s="1"/>
  <c r="DM82" i="28"/>
  <c r="FI82" i="28" s="1"/>
  <c r="CO82" i="28"/>
  <c r="CX73" i="28"/>
  <c r="ET73" i="28" s="1"/>
  <c r="CL73" i="28"/>
  <c r="DV73" i="28"/>
  <c r="FR73" i="28" s="1"/>
  <c r="DJ73" i="28"/>
  <c r="FF73" i="28" s="1"/>
  <c r="CL72" i="28"/>
  <c r="DV72" i="28"/>
  <c r="FR72" i="28" s="1"/>
  <c r="DJ72" i="28"/>
  <c r="FF72" i="28" s="1"/>
  <c r="CX72" i="28"/>
  <c r="ET72" i="28" s="1"/>
  <c r="CN94" i="28"/>
  <c r="DL94" i="28"/>
  <c r="FH94" i="28" s="1"/>
  <c r="DX94" i="28"/>
  <c r="FT94" i="28" s="1"/>
  <c r="CZ94" i="28"/>
  <c r="EV94" i="28" s="1"/>
  <c r="DW101" i="28"/>
  <c r="FS101" i="28" s="1"/>
  <c r="CY101" i="28"/>
  <c r="EU101" i="28" s="1"/>
  <c r="CM101" i="28"/>
  <c r="DK101" i="28"/>
  <c r="FG101" i="28" s="1"/>
  <c r="DU126" i="28"/>
  <c r="FQ126" i="28" s="1"/>
  <c r="CW126" i="28"/>
  <c r="EG126" i="28"/>
  <c r="GC126" i="28" s="1"/>
  <c r="DI126" i="28"/>
  <c r="FE126" i="28" s="1"/>
  <c r="CM135" i="28"/>
  <c r="CY135" i="28"/>
  <c r="EU135" i="28" s="1"/>
  <c r="DW135" i="28"/>
  <c r="FS135" i="28" s="1"/>
  <c r="DK135" i="28"/>
  <c r="FG135" i="28" s="1"/>
  <c r="DQ125" i="28"/>
  <c r="FM125" i="28" s="1"/>
  <c r="CS125" i="28"/>
  <c r="DE125" i="28"/>
  <c r="FA125" i="28" s="1"/>
  <c r="EC125" i="28"/>
  <c r="FY125" i="28" s="1"/>
  <c r="DC113" i="28"/>
  <c r="EY113" i="28" s="1"/>
  <c r="EA113" i="28"/>
  <c r="FW113" i="28" s="1"/>
  <c r="CQ113" i="28"/>
  <c r="DO113" i="28"/>
  <c r="FK113" i="28" s="1"/>
  <c r="EJ144" i="28"/>
  <c r="DJ129" i="28"/>
  <c r="FF129" i="28" s="1"/>
  <c r="CL129" i="28"/>
  <c r="DV129" i="28"/>
  <c r="FR129" i="28" s="1"/>
  <c r="CX129" i="28"/>
  <c r="ET129" i="28" s="1"/>
  <c r="CN167" i="28"/>
  <c r="CZ167" i="28"/>
  <c r="EV167" i="28" s="1"/>
  <c r="DL167" i="28"/>
  <c r="FH167" i="28" s="1"/>
  <c r="DX167" i="28"/>
  <c r="FT167" i="28" s="1"/>
  <c r="DX182" i="28"/>
  <c r="FT182" i="28" s="1"/>
  <c r="CZ182" i="28"/>
  <c r="EV182" i="28" s="1"/>
  <c r="DL182" i="28"/>
  <c r="FH182" i="28" s="1"/>
  <c r="CN182" i="28"/>
  <c r="CZ160" i="28"/>
  <c r="EV160" i="28" s="1"/>
  <c r="DX160" i="28"/>
  <c r="FT160" i="28" s="1"/>
  <c r="CN160" i="28"/>
  <c r="DL160" i="28"/>
  <c r="FH160" i="28" s="1"/>
  <c r="DU166" i="28"/>
  <c r="FQ166" i="28" s="1"/>
  <c r="CW166" i="28"/>
  <c r="DI166" i="28"/>
  <c r="FE166" i="28" s="1"/>
  <c r="EG166" i="28"/>
  <c r="GC166" i="28" s="1"/>
  <c r="DE186" i="28"/>
  <c r="FA186" i="28" s="1"/>
  <c r="DQ186" i="28"/>
  <c r="FM186" i="28" s="1"/>
  <c r="CS186" i="28"/>
  <c r="EC186" i="28"/>
  <c r="FY186" i="28" s="1"/>
  <c r="EL195" i="28"/>
  <c r="EM206" i="28"/>
  <c r="DL213" i="28"/>
  <c r="FH213" i="28" s="1"/>
  <c r="DX213" i="28"/>
  <c r="FT213" i="28" s="1"/>
  <c r="CZ213" i="28"/>
  <c r="EV213" i="28" s="1"/>
  <c r="CN213" i="28"/>
  <c r="DY240" i="28"/>
  <c r="FU240" i="28" s="1"/>
  <c r="DA240" i="28"/>
  <c r="EW240" i="28" s="1"/>
  <c r="CO240" i="28"/>
  <c r="DM240" i="28"/>
  <c r="FI240" i="28" s="1"/>
  <c r="ES268" i="28"/>
  <c r="CK268" i="28"/>
  <c r="DL251" i="28"/>
  <c r="CN251" i="28"/>
  <c r="DX251" i="28"/>
  <c r="CZ251" i="28"/>
  <c r="CM241" i="28"/>
  <c r="CY241" i="28"/>
  <c r="EU241" i="28" s="1"/>
  <c r="DK241" i="28"/>
  <c r="FG241" i="28" s="1"/>
  <c r="DW241" i="28"/>
  <c r="FS241" i="28" s="1"/>
  <c r="DI250" i="28"/>
  <c r="FE250" i="28" s="1"/>
  <c r="CW250" i="28"/>
  <c r="EG250" i="28"/>
  <c r="GC250" i="28" s="1"/>
  <c r="DU250" i="28"/>
  <c r="FQ250" i="28" s="1"/>
  <c r="CG315" i="28"/>
  <c r="EO315" i="28"/>
  <c r="DA312" i="28"/>
  <c r="EW312" i="28" s="1"/>
  <c r="DM312" i="28"/>
  <c r="FI312" i="28" s="1"/>
  <c r="DY312" i="28"/>
  <c r="FU312" i="28" s="1"/>
  <c r="CO312" i="28"/>
  <c r="DP294" i="28"/>
  <c r="FL294" i="28" s="1"/>
  <c r="DD294" i="28"/>
  <c r="EZ294" i="28" s="1"/>
  <c r="CR294" i="28"/>
  <c r="EB294" i="28"/>
  <c r="FX294" i="28" s="1"/>
  <c r="CE342" i="28"/>
  <c r="EM342" i="28"/>
  <c r="CN310" i="28"/>
  <c r="DL310" i="28"/>
  <c r="FH310" i="28" s="1"/>
  <c r="CZ310" i="28"/>
  <c r="EV310" i="28" s="1"/>
  <c r="DX310" i="28"/>
  <c r="FT310" i="28" s="1"/>
  <c r="DL311" i="28"/>
  <c r="FH311" i="28" s="1"/>
  <c r="CN311" i="28"/>
  <c r="CZ311" i="28"/>
  <c r="EV311" i="28" s="1"/>
  <c r="DX311" i="28"/>
  <c r="FT311" i="28" s="1"/>
  <c r="EA341" i="28"/>
  <c r="FW341" i="28" s="1"/>
  <c r="CQ341" i="28"/>
  <c r="DC341" i="28"/>
  <c r="EY341" i="28" s="1"/>
  <c r="DO341" i="28"/>
  <c r="FK341" i="28" s="1"/>
  <c r="DN362" i="28"/>
  <c r="FJ362" i="28" s="1"/>
  <c r="DZ362" i="28"/>
  <c r="FV362" i="28" s="1"/>
  <c r="CP362" i="28"/>
  <c r="DB362" i="28"/>
  <c r="EX362" i="28" s="1"/>
  <c r="DV368" i="28"/>
  <c r="FR368" i="28" s="1"/>
  <c r="DJ368" i="28"/>
  <c r="FF368" i="28" s="1"/>
  <c r="CL368" i="28"/>
  <c r="CX368" i="28"/>
  <c r="ET368" i="28" s="1"/>
  <c r="EG343" i="28"/>
  <c r="GC343" i="28" s="1"/>
  <c r="DU343" i="28"/>
  <c r="FQ343" i="28" s="1"/>
  <c r="DI343" i="28"/>
  <c r="FE343" i="28" s="1"/>
  <c r="CW343" i="28"/>
  <c r="EP378" i="28"/>
  <c r="CH378" i="28"/>
  <c r="CT364" i="28"/>
  <c r="DF364" i="28"/>
  <c r="FB364" i="28" s="1"/>
  <c r="ED364" i="28"/>
  <c r="FZ364" i="28" s="1"/>
  <c r="DR364" i="28"/>
  <c r="FN364" i="28" s="1"/>
  <c r="EL385" i="28"/>
  <c r="DF449" i="28"/>
  <c r="FB449" i="28" s="1"/>
  <c r="ED449" i="28"/>
  <c r="FZ449" i="28" s="1"/>
  <c r="DR449" i="28"/>
  <c r="FN449" i="28" s="1"/>
  <c r="CT449" i="28"/>
  <c r="EO517" i="28"/>
  <c r="CG517" i="28"/>
  <c r="EI527" i="28"/>
  <c r="CA527" i="28"/>
  <c r="DK494" i="28"/>
  <c r="FG494" i="28" s="1"/>
  <c r="CM494" i="28"/>
  <c r="CY494" i="28"/>
  <c r="EU494" i="28" s="1"/>
  <c r="DW494" i="28"/>
  <c r="FS494" i="28" s="1"/>
  <c r="DG475" i="28"/>
  <c r="FC475" i="28" s="1"/>
  <c r="DS475" i="28"/>
  <c r="FO475" i="28" s="1"/>
  <c r="CU475" i="28"/>
  <c r="EE475" i="28"/>
  <c r="GA475" i="28" s="1"/>
  <c r="DO458" i="28"/>
  <c r="FK458" i="28" s="1"/>
  <c r="DC458" i="28"/>
  <c r="EY458" i="28" s="1"/>
  <c r="CQ458" i="28"/>
  <c r="EA458" i="28"/>
  <c r="FW458" i="28" s="1"/>
  <c r="CU529" i="28"/>
  <c r="EE529" i="28"/>
  <c r="GA529" i="28" s="1"/>
  <c r="DS529" i="28"/>
  <c r="FO529" i="28" s="1"/>
  <c r="DG529" i="28"/>
  <c r="FC529" i="28" s="1"/>
  <c r="CK557" i="28"/>
  <c r="ES557" i="28"/>
  <c r="EF567" i="28"/>
  <c r="GB567" i="28" s="1"/>
  <c r="DH567" i="28"/>
  <c r="FD567" i="28" s="1"/>
  <c r="DT567" i="28"/>
  <c r="FP567" i="28" s="1"/>
  <c r="CV567" i="28"/>
  <c r="FK527" i="28"/>
  <c r="DP548" i="28"/>
  <c r="FL548" i="28" s="1"/>
  <c r="EB548" i="28"/>
  <c r="FX548" i="28" s="1"/>
  <c r="CR548" i="28"/>
  <c r="DD548" i="28"/>
  <c r="EZ548" i="28" s="1"/>
  <c r="DB487" i="28"/>
  <c r="EX487" i="28" s="1"/>
  <c r="CP487" i="28"/>
  <c r="DN487" i="28"/>
  <c r="FJ487" i="28" s="1"/>
  <c r="DZ487" i="28"/>
  <c r="FV487" i="28" s="1"/>
  <c r="EB574" i="28"/>
  <c r="FX574" i="28" s="1"/>
  <c r="DD574" i="28"/>
  <c r="EZ574" i="28" s="1"/>
  <c r="CR574" i="28"/>
  <c r="DP574" i="28"/>
  <c r="FL574" i="28" s="1"/>
  <c r="DS472" i="28"/>
  <c r="FO472" i="28" s="1"/>
  <c r="CU472" i="28"/>
  <c r="DG472" i="28"/>
  <c r="FC472" i="28" s="1"/>
  <c r="EE472" i="28"/>
  <c r="GA472" i="28" s="1"/>
  <c r="DD562" i="28"/>
  <c r="EZ562" i="28" s="1"/>
  <c r="EB562" i="28"/>
  <c r="FX562" i="28" s="1"/>
  <c r="CR562" i="28"/>
  <c r="DP562" i="28"/>
  <c r="FL562" i="28" s="1"/>
  <c r="ER628" i="28"/>
  <c r="CK616" i="28"/>
  <c r="ES616" i="28"/>
  <c r="DB621" i="28"/>
  <c r="EX621" i="28" s="1"/>
  <c r="DN621" i="28"/>
  <c r="FJ621" i="28" s="1"/>
  <c r="CP621" i="28"/>
  <c r="DZ621" i="28"/>
  <c r="DR600" i="28"/>
  <c r="FN600" i="28" s="1"/>
  <c r="CT600" i="28"/>
  <c r="ED600" i="28"/>
  <c r="FZ600" i="28" s="1"/>
  <c r="DF600" i="28"/>
  <c r="FB600" i="28" s="1"/>
  <c r="DM606" i="28"/>
  <c r="FI606" i="28" s="1"/>
  <c r="CO606" i="28"/>
  <c r="DA606" i="28"/>
  <c r="EW606" i="28" s="1"/>
  <c r="DY606" i="28"/>
  <c r="FU606" i="28" s="1"/>
  <c r="ET630" i="28"/>
  <c r="DX614" i="28"/>
  <c r="FT614" i="28" s="1"/>
  <c r="DL614" i="28"/>
  <c r="FH614" i="28" s="1"/>
  <c r="CN614" i="28"/>
  <c r="CZ614" i="28"/>
  <c r="EV614" i="28" s="1"/>
  <c r="DT621" i="28"/>
  <c r="FP621" i="28" s="1"/>
  <c r="CV621" i="28"/>
  <c r="DH621" i="28"/>
  <c r="FD621" i="28" s="1"/>
  <c r="EF621" i="28"/>
  <c r="GB621" i="28" s="1"/>
  <c r="EM628" i="28"/>
  <c r="EW4" i="28"/>
  <c r="CY16" i="28"/>
  <c r="EU16" i="28" s="1"/>
  <c r="CM16" i="28"/>
  <c r="DK16" i="28"/>
  <c r="FG16" i="28" s="1"/>
  <c r="DW16" i="28"/>
  <c r="FS16" i="28" s="1"/>
  <c r="DO12" i="28"/>
  <c r="FK12" i="28" s="1"/>
  <c r="EA12" i="28"/>
  <c r="FW12" i="28" s="1"/>
  <c r="CQ12" i="28"/>
  <c r="DC12" i="28"/>
  <c r="EY12" i="28" s="1"/>
  <c r="EP38" i="28"/>
  <c r="CH38" i="28"/>
  <c r="DR25" i="28"/>
  <c r="FN25" i="28" s="1"/>
  <c r="CT25" i="28"/>
  <c r="DF25" i="28"/>
  <c r="FB25" i="28" s="1"/>
  <c r="ED25" i="28"/>
  <c r="FZ25" i="28" s="1"/>
  <c r="CU36" i="28"/>
  <c r="DS36" i="28"/>
  <c r="FO36" i="28" s="1"/>
  <c r="DG36" i="28"/>
  <c r="FC36" i="28" s="1"/>
  <c r="EE36" i="28"/>
  <c r="GA36" i="28" s="1"/>
  <c r="EK47" i="28"/>
  <c r="CC47" i="28"/>
  <c r="BZ50" i="28"/>
  <c r="EH50" i="28"/>
  <c r="DP34" i="28"/>
  <c r="FL34" i="28" s="1"/>
  <c r="CR34" i="28"/>
  <c r="DD34" i="28"/>
  <c r="EZ34" i="28" s="1"/>
  <c r="EB34" i="28"/>
  <c r="FX34" i="28" s="1"/>
  <c r="CY33" i="28"/>
  <c r="EU33" i="28" s="1"/>
  <c r="DK33" i="28"/>
  <c r="FG33" i="28" s="1"/>
  <c r="DW33" i="28"/>
  <c r="FS33" i="28" s="1"/>
  <c r="CM33" i="28"/>
  <c r="DJ34" i="28"/>
  <c r="FF34" i="28" s="1"/>
  <c r="DV34" i="28"/>
  <c r="FR34" i="28" s="1"/>
  <c r="CL34" i="28"/>
  <c r="CX34" i="28"/>
  <c r="ET34" i="28" s="1"/>
  <c r="ER68" i="28"/>
  <c r="CJ68" i="28"/>
  <c r="CX35" i="28"/>
  <c r="ET35" i="28" s="1"/>
  <c r="DJ35" i="28"/>
  <c r="FF35" i="28" s="1"/>
  <c r="DV35" i="28"/>
  <c r="FR35" i="28" s="1"/>
  <c r="CL35" i="28"/>
  <c r="DS54" i="28"/>
  <c r="FO54" i="28" s="1"/>
  <c r="EE54" i="28"/>
  <c r="GA54" i="28" s="1"/>
  <c r="DG54" i="28"/>
  <c r="FC54" i="28" s="1"/>
  <c r="CU54" i="28"/>
  <c r="DI59" i="28"/>
  <c r="FE59" i="28" s="1"/>
  <c r="EG59" i="28"/>
  <c r="GC59" i="28" s="1"/>
  <c r="CW59" i="28"/>
  <c r="DU59" i="28"/>
  <c r="FQ59" i="28" s="1"/>
  <c r="DL63" i="28"/>
  <c r="FH63" i="28" s="1"/>
  <c r="CZ63" i="28"/>
  <c r="EV63" i="28" s="1"/>
  <c r="CN63" i="28"/>
  <c r="DX63" i="28"/>
  <c r="FT63" i="28" s="1"/>
  <c r="EM93" i="28"/>
  <c r="CE93" i="28"/>
  <c r="EO93" i="28"/>
  <c r="CG93" i="28"/>
  <c r="DS64" i="28"/>
  <c r="FO64" i="28" s="1"/>
  <c r="DG64" i="28"/>
  <c r="FC64" i="28" s="1"/>
  <c r="EE64" i="28"/>
  <c r="GA64" i="28" s="1"/>
  <c r="CU64" i="28"/>
  <c r="DD105" i="28"/>
  <c r="EZ105" i="28" s="1"/>
  <c r="DP105" i="28"/>
  <c r="FL105" i="28" s="1"/>
  <c r="CR105" i="28"/>
  <c r="EB105" i="28"/>
  <c r="FX105" i="28" s="1"/>
  <c r="DO86" i="28"/>
  <c r="FK86" i="28" s="1"/>
  <c r="EA86" i="28"/>
  <c r="FW86" i="28" s="1"/>
  <c r="DC86" i="28"/>
  <c r="EY86" i="28" s="1"/>
  <c r="CQ86" i="28"/>
  <c r="CQ72" i="28"/>
  <c r="EA72" i="28"/>
  <c r="FW72" i="28" s="1"/>
  <c r="DC72" i="28"/>
  <c r="EY72" i="28" s="1"/>
  <c r="DO72" i="28"/>
  <c r="FK72" i="28" s="1"/>
  <c r="DU76" i="28"/>
  <c r="FQ76" i="28" s="1"/>
  <c r="EG76" i="28"/>
  <c r="CW76" i="28"/>
  <c r="DI76" i="28"/>
  <c r="FE76" i="28" s="1"/>
  <c r="EP99" i="28"/>
  <c r="EG98" i="28"/>
  <c r="GC98" i="28" s="1"/>
  <c r="DI98" i="28"/>
  <c r="FE98" i="28" s="1"/>
  <c r="CW98" i="28"/>
  <c r="DU98" i="28"/>
  <c r="FQ98" i="28" s="1"/>
  <c r="EP83" i="28"/>
  <c r="DC104" i="28"/>
  <c r="EY104" i="28" s="1"/>
  <c r="EA104" i="28"/>
  <c r="FW104" i="28" s="1"/>
  <c r="DO104" i="28"/>
  <c r="FK104" i="28" s="1"/>
  <c r="CQ104" i="28"/>
  <c r="EB124" i="28"/>
  <c r="FX124" i="28" s="1"/>
  <c r="DD124" i="28"/>
  <c r="EZ124" i="28" s="1"/>
  <c r="CR124" i="28"/>
  <c r="DP124" i="28"/>
  <c r="FL124" i="28" s="1"/>
  <c r="ER137" i="28"/>
  <c r="CJ137" i="28"/>
  <c r="ES123" i="28"/>
  <c r="CK123" i="28"/>
  <c r="DV101" i="28"/>
  <c r="FR101" i="28" s="1"/>
  <c r="CX101" i="28"/>
  <c r="ET101" i="28" s="1"/>
  <c r="DJ101" i="28"/>
  <c r="FF101" i="28" s="1"/>
  <c r="CL101" i="28"/>
  <c r="DY120" i="28"/>
  <c r="FU120" i="28" s="1"/>
  <c r="DA120" i="28"/>
  <c r="EW120" i="28" s="1"/>
  <c r="DM120" i="28"/>
  <c r="FI120" i="28" s="1"/>
  <c r="CO120" i="28"/>
  <c r="CF140" i="28"/>
  <c r="EN140" i="28"/>
  <c r="CR109" i="28"/>
  <c r="DP109" i="28"/>
  <c r="FL109" i="28" s="1"/>
  <c r="EB109" i="28"/>
  <c r="FX109" i="28" s="1"/>
  <c r="DD109" i="28"/>
  <c r="EZ109" i="28" s="1"/>
  <c r="EJ146" i="28"/>
  <c r="DV147" i="28"/>
  <c r="FR147" i="28" s="1"/>
  <c r="CL147" i="28"/>
  <c r="DJ147" i="28"/>
  <c r="FF147" i="28" s="1"/>
  <c r="CX147" i="28"/>
  <c r="ET147" i="28" s="1"/>
  <c r="EA146" i="28"/>
  <c r="FW146" i="28" s="1"/>
  <c r="DC146" i="28"/>
  <c r="EY146" i="28" s="1"/>
  <c r="DO146" i="28"/>
  <c r="FK146" i="28" s="1"/>
  <c r="CQ146" i="28"/>
  <c r="EE158" i="28"/>
  <c r="GA158" i="28" s="1"/>
  <c r="DS158" i="28"/>
  <c r="FO158" i="28" s="1"/>
  <c r="CU158" i="28"/>
  <c r="DG158" i="28"/>
  <c r="FC158" i="28" s="1"/>
  <c r="EL133" i="28"/>
  <c r="ER193" i="28"/>
  <c r="CJ193" i="28"/>
  <c r="DB183" i="28"/>
  <c r="EX183" i="28" s="1"/>
  <c r="DZ183" i="28"/>
  <c r="FV183" i="28" s="1"/>
  <c r="CP183" i="28"/>
  <c r="DN183" i="28"/>
  <c r="FJ183" i="28" s="1"/>
  <c r="CT161" i="28"/>
  <c r="DF161" i="28"/>
  <c r="FB161" i="28" s="1"/>
  <c r="DR161" i="28"/>
  <c r="FN161" i="28" s="1"/>
  <c r="ED161" i="28"/>
  <c r="FZ161" i="28" s="1"/>
  <c r="EH149" i="28"/>
  <c r="EQ164" i="28"/>
  <c r="DI175" i="28"/>
  <c r="FE175" i="28" s="1"/>
  <c r="CW175" i="28"/>
  <c r="EG175" i="28"/>
  <c r="GC175" i="28" s="1"/>
  <c r="DU175" i="28"/>
  <c r="FQ175" i="28" s="1"/>
  <c r="CY194" i="28"/>
  <c r="EU194" i="28" s="1"/>
  <c r="CM194" i="28"/>
  <c r="DW194" i="28"/>
  <c r="FS194" i="28" s="1"/>
  <c r="DK194" i="28"/>
  <c r="FG194" i="28" s="1"/>
  <c r="EE212" i="28"/>
  <c r="GA212" i="28" s="1"/>
  <c r="DG212" i="28"/>
  <c r="FC212" i="28" s="1"/>
  <c r="CU212" i="28"/>
  <c r="DS212" i="28"/>
  <c r="FO212" i="28" s="1"/>
  <c r="EK216" i="28"/>
  <c r="DA204" i="28"/>
  <c r="EW204" i="28" s="1"/>
  <c r="CO204" i="28"/>
  <c r="DY204" i="28"/>
  <c r="FU204" i="28" s="1"/>
  <c r="DM204" i="28"/>
  <c r="FI204" i="28" s="1"/>
  <c r="DM229" i="28"/>
  <c r="FI229" i="28" s="1"/>
  <c r="CO229" i="28"/>
  <c r="DY229" i="28"/>
  <c r="FU229" i="28" s="1"/>
  <c r="DA229" i="28"/>
  <c r="EW229" i="28" s="1"/>
  <c r="EK198" i="28"/>
  <c r="DM213" i="28"/>
  <c r="FI213" i="28" s="1"/>
  <c r="DY213" i="28"/>
  <c r="FU213" i="28" s="1"/>
  <c r="DA213" i="28"/>
  <c r="EW213" i="28" s="1"/>
  <c r="CO213" i="28"/>
  <c r="EE234" i="28"/>
  <c r="GA234" i="28" s="1"/>
  <c r="CU234" i="28"/>
  <c r="DS234" i="28"/>
  <c r="FO234" i="28" s="1"/>
  <c r="DG234" i="28"/>
  <c r="FC234" i="28" s="1"/>
  <c r="ES193" i="28"/>
  <c r="DZ228" i="28"/>
  <c r="FV228" i="28" s="1"/>
  <c r="CP228" i="28"/>
  <c r="DB228" i="28"/>
  <c r="EX228" i="28" s="1"/>
  <c r="DN228" i="28"/>
  <c r="FJ228" i="28" s="1"/>
  <c r="DY219" i="28"/>
  <c r="FU219" i="28" s="1"/>
  <c r="DM219" i="28"/>
  <c r="FI219" i="28" s="1"/>
  <c r="CO219" i="28"/>
  <c r="DA219" i="28"/>
  <c r="EW219" i="28" s="1"/>
  <c r="EA244" i="28"/>
  <c r="FW244" i="28" s="1"/>
  <c r="CQ244" i="28"/>
  <c r="DC244" i="28"/>
  <c r="EY244" i="28" s="1"/>
  <c r="DO244" i="28"/>
  <c r="FK244" i="28" s="1"/>
  <c r="CN229" i="28"/>
  <c r="DX229" i="28"/>
  <c r="FT229" i="28" s="1"/>
  <c r="CZ229" i="28"/>
  <c r="EV229" i="28" s="1"/>
  <c r="DL229" i="28"/>
  <c r="FH229" i="28" s="1"/>
  <c r="DV250" i="28"/>
  <c r="FR250" i="28" s="1"/>
  <c r="CX250" i="28"/>
  <c r="CL250" i="28"/>
  <c r="DJ250" i="28"/>
  <c r="FF250" i="28" s="1"/>
  <c r="CT218" i="28"/>
  <c r="ED218" i="28"/>
  <c r="FZ218" i="28" s="1"/>
  <c r="DF218" i="28"/>
  <c r="FB218" i="28" s="1"/>
  <c r="DR218" i="28"/>
  <c r="FN218" i="28" s="1"/>
  <c r="DA234" i="28"/>
  <c r="EW234" i="28" s="1"/>
  <c r="CO234" i="28"/>
  <c r="DY234" i="28"/>
  <c r="FU234" i="28" s="1"/>
  <c r="DM234" i="28"/>
  <c r="FI234" i="28" s="1"/>
  <c r="CN249" i="28"/>
  <c r="CZ249" i="28"/>
  <c r="EV249" i="28" s="1"/>
  <c r="DL249" i="28"/>
  <c r="FH249" i="28" s="1"/>
  <c r="DX249" i="28"/>
  <c r="FT249" i="28" s="1"/>
  <c r="EQ303" i="28"/>
  <c r="CI303" i="28"/>
  <c r="EA256" i="28"/>
  <c r="FW256" i="28" s="1"/>
  <c r="CQ256" i="28"/>
  <c r="DC256" i="28"/>
  <c r="EY256" i="28" s="1"/>
  <c r="DO256" i="28"/>
  <c r="FK256" i="28" s="1"/>
  <c r="CV272" i="28"/>
  <c r="DT272" i="28"/>
  <c r="FP272" i="28" s="1"/>
  <c r="DH272" i="28"/>
  <c r="FD272" i="28" s="1"/>
  <c r="EF272" i="28"/>
  <c r="GB272" i="28" s="1"/>
  <c r="ET251" i="28"/>
  <c r="CO285" i="28"/>
  <c r="DA285" i="28"/>
  <c r="EW285" i="28" s="1"/>
  <c r="DM285" i="28"/>
  <c r="FI285" i="28" s="1"/>
  <c r="DY285" i="28"/>
  <c r="FU285" i="28" s="1"/>
  <c r="DW283" i="28"/>
  <c r="FS283" i="28" s="1"/>
  <c r="CY283" i="28"/>
  <c r="EU283" i="28" s="1"/>
  <c r="DK283" i="28"/>
  <c r="FG283" i="28" s="1"/>
  <c r="CM283" i="28"/>
  <c r="DZ283" i="28"/>
  <c r="FV283" i="28" s="1"/>
  <c r="CP283" i="28"/>
  <c r="DN283" i="28"/>
  <c r="FJ283" i="28" s="1"/>
  <c r="DB283" i="28"/>
  <c r="EX283" i="28" s="1"/>
  <c r="DP298" i="28"/>
  <c r="FL298" i="28" s="1"/>
  <c r="DD298" i="28"/>
  <c r="EZ298" i="28" s="1"/>
  <c r="CR298" i="28"/>
  <c r="EB298" i="28"/>
  <c r="FX298" i="28" s="1"/>
  <c r="ES312" i="28"/>
  <c r="CK312" i="28"/>
  <c r="CU295" i="28"/>
  <c r="DG295" i="28"/>
  <c r="FC295" i="28" s="1"/>
  <c r="DS295" i="28"/>
  <c r="FO295" i="28" s="1"/>
  <c r="EE295" i="28"/>
  <c r="GA295" i="28" s="1"/>
  <c r="DF280" i="28"/>
  <c r="FB280" i="28" s="1"/>
  <c r="ED280" i="28"/>
  <c r="FZ280" i="28" s="1"/>
  <c r="CT280" i="28"/>
  <c r="DR280" i="28"/>
  <c r="FN280" i="28" s="1"/>
  <c r="ER304" i="28"/>
  <c r="DW275" i="28"/>
  <c r="FS275" i="28" s="1"/>
  <c r="CY275" i="28"/>
  <c r="EU275" i="28" s="1"/>
  <c r="DK275" i="28"/>
  <c r="FG275" i="28" s="1"/>
  <c r="CM275" i="28"/>
  <c r="BZ315" i="28"/>
  <c r="EH315" i="28"/>
  <c r="DW311" i="28"/>
  <c r="FS311" i="28" s="1"/>
  <c r="CM311" i="28"/>
  <c r="CY311" i="28"/>
  <c r="EU311" i="28" s="1"/>
  <c r="DK311" i="28"/>
  <c r="FG311" i="28" s="1"/>
  <c r="DF353" i="28"/>
  <c r="CT353" i="28"/>
  <c r="ED353" i="28"/>
  <c r="FZ353" i="28" s="1"/>
  <c r="DR353" i="28"/>
  <c r="FN353" i="28" s="1"/>
  <c r="CQ293" i="28"/>
  <c r="EA293" i="28"/>
  <c r="FW293" i="28" s="1"/>
  <c r="DC293" i="28"/>
  <c r="EY293" i="28" s="1"/>
  <c r="DO293" i="28"/>
  <c r="FK293" i="28" s="1"/>
  <c r="EQ324" i="28"/>
  <c r="DZ320" i="28"/>
  <c r="FV320" i="28" s="1"/>
  <c r="DN320" i="28"/>
  <c r="FJ320" i="28" s="1"/>
  <c r="CP320" i="28"/>
  <c r="DB320" i="28"/>
  <c r="EX320" i="28" s="1"/>
  <c r="DH335" i="28"/>
  <c r="FD335" i="28" s="1"/>
  <c r="EF335" i="28"/>
  <c r="GB335" i="28" s="1"/>
  <c r="CV335" i="28"/>
  <c r="DT335" i="28"/>
  <c r="FP335" i="28" s="1"/>
  <c r="EM341" i="28"/>
  <c r="CQ348" i="28"/>
  <c r="DO348" i="28"/>
  <c r="FK348" i="28" s="1"/>
  <c r="EA348" i="28"/>
  <c r="FW348" i="28" s="1"/>
  <c r="DC348" i="28"/>
  <c r="EY348" i="28" s="1"/>
  <c r="DV325" i="28"/>
  <c r="FR325" i="28" s="1"/>
  <c r="CX325" i="28"/>
  <c r="ET325" i="28" s="1"/>
  <c r="CL325" i="28"/>
  <c r="DJ325" i="28"/>
  <c r="FF325" i="28" s="1"/>
  <c r="EJ338" i="28"/>
  <c r="EC363" i="28"/>
  <c r="FY363" i="28" s="1"/>
  <c r="CS363" i="28"/>
  <c r="DE363" i="28"/>
  <c r="FA363" i="28" s="1"/>
  <c r="DQ363" i="28"/>
  <c r="FM363" i="28" s="1"/>
  <c r="DD376" i="28"/>
  <c r="EZ376" i="28" s="1"/>
  <c r="EB376" i="28"/>
  <c r="FX376" i="28" s="1"/>
  <c r="CR376" i="28"/>
  <c r="DP376" i="28"/>
  <c r="FL376" i="28" s="1"/>
  <c r="CE386" i="28"/>
  <c r="EM386" i="28"/>
  <c r="EM390" i="28"/>
  <c r="DO391" i="28"/>
  <c r="FK391" i="28" s="1"/>
  <c r="EA391" i="28"/>
  <c r="FW391" i="28" s="1"/>
  <c r="CQ391" i="28"/>
  <c r="DC391" i="28"/>
  <c r="EY391" i="28" s="1"/>
  <c r="DA382" i="28"/>
  <c r="EW382" i="28" s="1"/>
  <c r="DM382" i="28"/>
  <c r="FI382" i="28" s="1"/>
  <c r="CO382" i="28"/>
  <c r="DY382" i="28"/>
  <c r="FU382" i="28" s="1"/>
  <c r="CN375" i="28"/>
  <c r="DX375" i="28"/>
  <c r="FT375" i="28" s="1"/>
  <c r="CZ375" i="28"/>
  <c r="EV375" i="28" s="1"/>
  <c r="DL375" i="28"/>
  <c r="FH375" i="28" s="1"/>
  <c r="DG346" i="28"/>
  <c r="FC346" i="28" s="1"/>
  <c r="CU346" i="28"/>
  <c r="EE346" i="28"/>
  <c r="GA346" i="28" s="1"/>
  <c r="DS346" i="28"/>
  <c r="FO346" i="28" s="1"/>
  <c r="CO381" i="28"/>
  <c r="DA381" i="28"/>
  <c r="EW381" i="28" s="1"/>
  <c r="DM381" i="28"/>
  <c r="FI381" i="28" s="1"/>
  <c r="DY381" i="28"/>
  <c r="FU381" i="28" s="1"/>
  <c r="DF423" i="28"/>
  <c r="FB423" i="28" s="1"/>
  <c r="DR423" i="28"/>
  <c r="FN423" i="28" s="1"/>
  <c r="ED423" i="28"/>
  <c r="FZ423" i="28" s="1"/>
  <c r="CT423" i="28"/>
  <c r="DB383" i="28"/>
  <c r="EX383" i="28" s="1"/>
  <c r="CP383" i="28"/>
  <c r="DN383" i="28"/>
  <c r="FJ383" i="28" s="1"/>
  <c r="DZ383" i="28"/>
  <c r="FV383" i="28" s="1"/>
  <c r="DC431" i="28"/>
  <c r="EY431" i="28" s="1"/>
  <c r="CQ431" i="28"/>
  <c r="EA431" i="28"/>
  <c r="FW431" i="28" s="1"/>
  <c r="DO431" i="28"/>
  <c r="FK431" i="28" s="1"/>
  <c r="CE444" i="28"/>
  <c r="EM444" i="28"/>
  <c r="EY409" i="28"/>
  <c r="CW413" i="28"/>
  <c r="DI413" i="28"/>
  <c r="FE413" i="28" s="1"/>
  <c r="DU413" i="28"/>
  <c r="FQ413" i="28" s="1"/>
  <c r="EG413" i="28"/>
  <c r="GC413" i="28" s="1"/>
  <c r="DK453" i="28"/>
  <c r="FG453" i="28" s="1"/>
  <c r="CM453" i="28"/>
  <c r="CY453" i="28"/>
  <c r="EU453" i="28" s="1"/>
  <c r="DW453" i="28"/>
  <c r="FS453" i="28" s="1"/>
  <c r="CN433" i="28"/>
  <c r="DL433" i="28"/>
  <c r="FH433" i="28" s="1"/>
  <c r="DX433" i="28"/>
  <c r="FT433" i="28" s="1"/>
  <c r="CZ433" i="28"/>
  <c r="EV433" i="28" s="1"/>
  <c r="ED420" i="28"/>
  <c r="FZ420" i="28" s="1"/>
  <c r="DF420" i="28"/>
  <c r="FB420" i="28" s="1"/>
  <c r="DR420" i="28"/>
  <c r="FN420" i="28" s="1"/>
  <c r="CT420" i="28"/>
  <c r="CZ464" i="28"/>
  <c r="EV464" i="28" s="1"/>
  <c r="DX464" i="28"/>
  <c r="FT464" i="28" s="1"/>
  <c r="DL464" i="28"/>
  <c r="FH464" i="28" s="1"/>
  <c r="CN464" i="28"/>
  <c r="DA425" i="28"/>
  <c r="EW425" i="28" s="1"/>
  <c r="CO425" i="28"/>
  <c r="DY425" i="28"/>
  <c r="FU425" i="28" s="1"/>
  <c r="DM425" i="28"/>
  <c r="FI425" i="28" s="1"/>
  <c r="EP449" i="28"/>
  <c r="DA419" i="28"/>
  <c r="EW419" i="28" s="1"/>
  <c r="CO419" i="28"/>
  <c r="DY419" i="28"/>
  <c r="FU419" i="28" s="1"/>
  <c r="DM419" i="28"/>
  <c r="FI419" i="28" s="1"/>
  <c r="DD455" i="28"/>
  <c r="EZ455" i="28" s="1"/>
  <c r="DP455" i="28"/>
  <c r="FL455" i="28" s="1"/>
  <c r="EB455" i="28"/>
  <c r="FX455" i="28" s="1"/>
  <c r="CR455" i="28"/>
  <c r="DJ460" i="28"/>
  <c r="FF460" i="28" s="1"/>
  <c r="CX460" i="28"/>
  <c r="ET460" i="28" s="1"/>
  <c r="DV460" i="28"/>
  <c r="FR460" i="28" s="1"/>
  <c r="CL460" i="28"/>
  <c r="DQ442" i="28"/>
  <c r="FM442" i="28" s="1"/>
  <c r="CS442" i="28"/>
  <c r="DE442" i="28"/>
  <c r="FA442" i="28" s="1"/>
  <c r="EC442" i="28"/>
  <c r="FY442" i="28" s="1"/>
  <c r="DK480" i="28"/>
  <c r="FG480" i="28" s="1"/>
  <c r="DW480" i="28"/>
  <c r="FS480" i="28" s="1"/>
  <c r="CM480" i="28"/>
  <c r="CY480" i="28"/>
  <c r="EU480" i="28" s="1"/>
  <c r="DO430" i="28"/>
  <c r="FK430" i="28" s="1"/>
  <c r="DC430" i="28"/>
  <c r="EY430" i="28" s="1"/>
  <c r="CQ430" i="28"/>
  <c r="EA430" i="28"/>
  <c r="FW430" i="28" s="1"/>
  <c r="DI478" i="28"/>
  <c r="FE478" i="28" s="1"/>
  <c r="EG478" i="28"/>
  <c r="GC478" i="28" s="1"/>
  <c r="DU478" i="28"/>
  <c r="FQ478" i="28" s="1"/>
  <c r="CW478" i="28"/>
  <c r="DZ491" i="28"/>
  <c r="FV491" i="28" s="1"/>
  <c r="DN491" i="28"/>
  <c r="FJ491" i="28" s="1"/>
  <c r="DB491" i="28"/>
  <c r="EX491" i="28" s="1"/>
  <c r="CP491" i="28"/>
  <c r="EH477" i="28"/>
  <c r="CF539" i="28"/>
  <c r="EN539" i="28"/>
  <c r="DN523" i="28"/>
  <c r="FJ523" i="28" s="1"/>
  <c r="DZ523" i="28"/>
  <c r="FV523" i="28" s="1"/>
  <c r="CP523" i="28"/>
  <c r="DB523" i="28"/>
  <c r="EX523" i="28" s="1"/>
  <c r="DJ449" i="28"/>
  <c r="FF449" i="28" s="1"/>
  <c r="CX449" i="28"/>
  <c r="ET449" i="28" s="1"/>
  <c r="CL449" i="28"/>
  <c r="DV449" i="28"/>
  <c r="FR449" i="28" s="1"/>
  <c r="EQ479" i="28"/>
  <c r="EQ475" i="28"/>
  <c r="EM543" i="28"/>
  <c r="EM458" i="28"/>
  <c r="CP542" i="28"/>
  <c r="DZ542" i="28"/>
  <c r="FV542" i="28" s="1"/>
  <c r="DB542" i="28"/>
  <c r="EX542" i="28" s="1"/>
  <c r="DN542" i="28"/>
  <c r="FJ542" i="28" s="1"/>
  <c r="DY388" i="28"/>
  <c r="FU388" i="28" s="1"/>
  <c r="DA388" i="28"/>
  <c r="EW388" i="28" s="1"/>
  <c r="DM388" i="28"/>
  <c r="FI388" i="28" s="1"/>
  <c r="CO388" i="28"/>
  <c r="DZ519" i="28"/>
  <c r="FV519" i="28" s="1"/>
  <c r="CP519" i="28"/>
  <c r="DB519" i="28"/>
  <c r="EX519" i="28" s="1"/>
  <c r="DN519" i="28"/>
  <c r="FJ519" i="28" s="1"/>
  <c r="CW531" i="28"/>
  <c r="DI531" i="28"/>
  <c r="FE531" i="28" s="1"/>
  <c r="DU531" i="28"/>
  <c r="FQ531" i="28" s="1"/>
  <c r="EG531" i="28"/>
  <c r="GC531" i="28" s="1"/>
  <c r="EY524" i="28"/>
  <c r="DN558" i="28"/>
  <c r="FJ558" i="28" s="1"/>
  <c r="CP558" i="28"/>
  <c r="DZ558" i="28"/>
  <c r="FV558" i="28" s="1"/>
  <c r="DB558" i="28"/>
  <c r="EX558" i="28" s="1"/>
  <c r="CA542" i="28"/>
  <c r="EI542" i="28"/>
  <c r="CC586" i="28"/>
  <c r="EK586" i="28"/>
  <c r="DW523" i="28"/>
  <c r="FS523" i="28" s="1"/>
  <c r="CM523" i="28"/>
  <c r="CY523" i="28"/>
  <c r="EU523" i="28" s="1"/>
  <c r="DK523" i="28"/>
  <c r="FG523" i="28" s="1"/>
  <c r="CQ535" i="28"/>
  <c r="DC535" i="28"/>
  <c r="EY535" i="28" s="1"/>
  <c r="DO535" i="28"/>
  <c r="FK535" i="28" s="1"/>
  <c r="EA535" i="28"/>
  <c r="FW535" i="28" s="1"/>
  <c r="DW498" i="28"/>
  <c r="FS498" i="28" s="1"/>
  <c r="CY498" i="28"/>
  <c r="EU498" i="28" s="1"/>
  <c r="CM498" i="28"/>
  <c r="DK498" i="28"/>
  <c r="FG498" i="28" s="1"/>
  <c r="EQ472" i="28"/>
  <c r="DC537" i="28"/>
  <c r="EY537" i="28" s="1"/>
  <c r="EA537" i="28"/>
  <c r="FW537" i="28" s="1"/>
  <c r="CQ537" i="28"/>
  <c r="DO537" i="28"/>
  <c r="DM532" i="28"/>
  <c r="FI532" i="28" s="1"/>
  <c r="DA532" i="28"/>
  <c r="EW532" i="28" s="1"/>
  <c r="DY532" i="28"/>
  <c r="FU532" i="28" s="1"/>
  <c r="CO532" i="28"/>
  <c r="DD578" i="28"/>
  <c r="EZ578" i="28" s="1"/>
  <c r="CR578" i="28"/>
  <c r="EB578" i="28"/>
  <c r="FX578" i="28" s="1"/>
  <c r="DP578" i="28"/>
  <c r="FL578" i="28" s="1"/>
  <c r="CB589" i="28"/>
  <c r="EJ589" i="28"/>
  <c r="DB538" i="28"/>
  <c r="EX538" i="28" s="1"/>
  <c r="DN538" i="28"/>
  <c r="FJ538" i="28" s="1"/>
  <c r="DZ538" i="28"/>
  <c r="FV538" i="28" s="1"/>
  <c r="CP538" i="28"/>
  <c r="DT582" i="28"/>
  <c r="FP582" i="28" s="1"/>
  <c r="CV582" i="28"/>
  <c r="DH582" i="28"/>
  <c r="FD582" i="28" s="1"/>
  <c r="EF582" i="28"/>
  <c r="GB582" i="28" s="1"/>
  <c r="DS581" i="28"/>
  <c r="FO581" i="28" s="1"/>
  <c r="EE581" i="28"/>
  <c r="GA581" i="28" s="1"/>
  <c r="CU581" i="28"/>
  <c r="DG581" i="28"/>
  <c r="FC581" i="28" s="1"/>
  <c r="DU586" i="28"/>
  <c r="FQ586" i="28" s="1"/>
  <c r="CW586" i="28"/>
  <c r="DI586" i="28"/>
  <c r="FE586" i="28" s="1"/>
  <c r="EG586" i="28"/>
  <c r="GC586" i="28" s="1"/>
  <c r="DA571" i="28"/>
  <c r="EW571" i="28" s="1"/>
  <c r="CO571" i="28"/>
  <c r="DM571" i="28"/>
  <c r="FI571" i="28" s="1"/>
  <c r="DY571" i="28"/>
  <c r="FU571" i="28" s="1"/>
  <c r="DS582" i="28"/>
  <c r="FO582" i="28" s="1"/>
  <c r="CU582" i="28"/>
  <c r="DG582" i="28"/>
  <c r="FC582" i="28" s="1"/>
  <c r="EE582" i="28"/>
  <c r="GA582" i="28" s="1"/>
  <c r="DO632" i="28"/>
  <c r="FK632" i="28" s="1"/>
  <c r="CQ632" i="28"/>
  <c r="DC632" i="28"/>
  <c r="EY632" i="28" s="1"/>
  <c r="EA632" i="28"/>
  <c r="FW632" i="28" s="1"/>
  <c r="EB619" i="28"/>
  <c r="FX619" i="28" s="1"/>
  <c r="CR619" i="28"/>
  <c r="DD619" i="28"/>
  <c r="EZ619" i="28" s="1"/>
  <c r="DP619" i="28"/>
  <c r="FL619" i="28" s="1"/>
  <c r="CX573" i="28"/>
  <c r="ET573" i="28" s="1"/>
  <c r="CL573" i="28"/>
  <c r="DJ573" i="28"/>
  <c r="FF573" i="28" s="1"/>
  <c r="DV573" i="28"/>
  <c r="FR573" i="28" s="1"/>
  <c r="EL621" i="28"/>
  <c r="DO621" i="28"/>
  <c r="FK621" i="28" s="1"/>
  <c r="CQ621" i="28"/>
  <c r="EA621" i="28"/>
  <c r="FW621" i="28" s="1"/>
  <c r="DC621" i="28"/>
  <c r="DX144" i="28"/>
  <c r="FT144" i="28" s="1"/>
  <c r="DL144" i="28"/>
  <c r="FH144" i="28" s="1"/>
  <c r="CN144" i="28"/>
  <c r="CZ144" i="28"/>
  <c r="EV144" i="28" s="1"/>
  <c r="CS134" i="28"/>
  <c r="DE134" i="28"/>
  <c r="FA134" i="28" s="1"/>
  <c r="EC134" i="28"/>
  <c r="FY134" i="28" s="1"/>
  <c r="DQ134" i="28"/>
  <c r="FM134" i="28" s="1"/>
  <c r="DB159" i="28"/>
  <c r="EX159" i="28" s="1"/>
  <c r="DZ159" i="28"/>
  <c r="FV159" i="28" s="1"/>
  <c r="CP159" i="28"/>
  <c r="DN159" i="28"/>
  <c r="FJ159" i="28" s="1"/>
  <c r="DU142" i="28"/>
  <c r="FQ142" i="28" s="1"/>
  <c r="CW142" i="28"/>
  <c r="DI142" i="28"/>
  <c r="FE142" i="28" s="1"/>
  <c r="EG142" i="28"/>
  <c r="GC142" i="28" s="1"/>
  <c r="DP158" i="28"/>
  <c r="FL158" i="28" s="1"/>
  <c r="DD158" i="28"/>
  <c r="EZ158" i="28" s="1"/>
  <c r="CR158" i="28"/>
  <c r="EB158" i="28"/>
  <c r="FX158" i="28" s="1"/>
  <c r="CS165" i="28"/>
  <c r="EC165" i="28"/>
  <c r="FY165" i="28" s="1"/>
  <c r="DE165" i="28"/>
  <c r="FA165" i="28" s="1"/>
  <c r="DQ165" i="28"/>
  <c r="FM165" i="28" s="1"/>
  <c r="DU161" i="28"/>
  <c r="FQ161" i="28" s="1"/>
  <c r="EG161" i="28"/>
  <c r="GC161" i="28" s="1"/>
  <c r="CW161" i="28"/>
  <c r="DI161" i="28"/>
  <c r="FE161" i="28" s="1"/>
  <c r="CX161" i="28"/>
  <c r="ET161" i="28" s="1"/>
  <c r="CL161" i="28"/>
  <c r="DJ161" i="28"/>
  <c r="FF161" i="28" s="1"/>
  <c r="DV161" i="28"/>
  <c r="FR161" i="28" s="1"/>
  <c r="CT174" i="28"/>
  <c r="DR174" i="28"/>
  <c r="FN174" i="28" s="1"/>
  <c r="ED174" i="28"/>
  <c r="FZ174" i="28" s="1"/>
  <c r="DF174" i="28"/>
  <c r="FB174" i="28" s="1"/>
  <c r="DT189" i="28"/>
  <c r="FP189" i="28" s="1"/>
  <c r="DH189" i="28"/>
  <c r="FD189" i="28" s="1"/>
  <c r="CV189" i="28"/>
  <c r="EF189" i="28"/>
  <c r="GB189" i="28" s="1"/>
  <c r="EG198" i="28"/>
  <c r="GC198" i="28" s="1"/>
  <c r="CW198" i="28"/>
  <c r="DI198" i="28"/>
  <c r="FE198" i="28" s="1"/>
  <c r="DU198" i="28"/>
  <c r="FQ198" i="28" s="1"/>
  <c r="ED168" i="28"/>
  <c r="FZ168" i="28" s="1"/>
  <c r="DR168" i="28"/>
  <c r="FN168" i="28" s="1"/>
  <c r="CT168" i="28"/>
  <c r="DF168" i="28"/>
  <c r="FB168" i="28" s="1"/>
  <c r="CP211" i="28"/>
  <c r="DB211" i="28"/>
  <c r="EX211" i="28" s="1"/>
  <c r="DZ211" i="28"/>
  <c r="FV211" i="28" s="1"/>
  <c r="DN211" i="28"/>
  <c r="FJ211" i="28" s="1"/>
  <c r="DO216" i="28"/>
  <c r="FK216" i="28" s="1"/>
  <c r="EA216" i="28"/>
  <c r="FW216" i="28" s="1"/>
  <c r="DC216" i="28"/>
  <c r="EY216" i="28" s="1"/>
  <c r="CQ216" i="28"/>
  <c r="DD225" i="28"/>
  <c r="EZ225" i="28" s="1"/>
  <c r="EB225" i="28"/>
  <c r="FX225" i="28" s="1"/>
  <c r="DP225" i="28"/>
  <c r="FL225" i="28" s="1"/>
  <c r="CR225" i="28"/>
  <c r="DN195" i="28"/>
  <c r="FJ195" i="28" s="1"/>
  <c r="DB195" i="28"/>
  <c r="EX195" i="28" s="1"/>
  <c r="DZ195" i="28"/>
  <c r="FV195" i="28" s="1"/>
  <c r="CP195" i="28"/>
  <c r="EA206" i="28"/>
  <c r="FW206" i="28" s="1"/>
  <c r="DC206" i="28"/>
  <c r="EY206" i="28" s="1"/>
  <c r="CQ206" i="28"/>
  <c r="DO206" i="28"/>
  <c r="FK206" i="28" s="1"/>
  <c r="CP231" i="28"/>
  <c r="DN231" i="28"/>
  <c r="FJ231" i="28" s="1"/>
  <c r="DZ231" i="28"/>
  <c r="FV231" i="28" s="1"/>
  <c r="DB231" i="28"/>
  <c r="EX231" i="28" s="1"/>
  <c r="EB254" i="28"/>
  <c r="FX254" i="28" s="1"/>
  <c r="DP254" i="28"/>
  <c r="FL254" i="28" s="1"/>
  <c r="CR254" i="28"/>
  <c r="DD254" i="28"/>
  <c r="EZ254" i="28" s="1"/>
  <c r="CM280" i="28"/>
  <c r="CY280" i="28"/>
  <c r="EU280" i="28" s="1"/>
  <c r="DK280" i="28"/>
  <c r="FG280" i="28" s="1"/>
  <c r="DW280" i="28"/>
  <c r="FS280" i="28" s="1"/>
  <c r="CK314" i="28"/>
  <c r="ES314" i="28"/>
  <c r="CS277" i="28"/>
  <c r="DQ277" i="28"/>
  <c r="FM277" i="28" s="1"/>
  <c r="EC277" i="28"/>
  <c r="FY277" i="28" s="1"/>
  <c r="DE277" i="28"/>
  <c r="FA277" i="28" s="1"/>
  <c r="CK333" i="28"/>
  <c r="ES333" i="28"/>
  <c r="DC323" i="28"/>
  <c r="EY323" i="28" s="1"/>
  <c r="DO323" i="28"/>
  <c r="FK323" i="28" s="1"/>
  <c r="CQ323" i="28"/>
  <c r="EA323" i="28"/>
  <c r="FW323" i="28" s="1"/>
  <c r="DY340" i="28"/>
  <c r="FU340" i="28" s="1"/>
  <c r="CO340" i="28"/>
  <c r="DM340" i="28"/>
  <c r="FI340" i="28" s="1"/>
  <c r="DA340" i="28"/>
  <c r="EW340" i="28" s="1"/>
  <c r="CL309" i="28"/>
  <c r="DV309" i="28"/>
  <c r="FR309" i="28" s="1"/>
  <c r="CX309" i="28"/>
  <c r="ET309" i="28" s="1"/>
  <c r="DJ309" i="28"/>
  <c r="FF309" i="28" s="1"/>
  <c r="DR334" i="28"/>
  <c r="FN334" i="28" s="1"/>
  <c r="CT334" i="28"/>
  <c r="ED334" i="28"/>
  <c r="FZ334" i="28" s="1"/>
  <c r="DF334" i="28"/>
  <c r="FB334" i="28" s="1"/>
  <c r="EP409" i="28"/>
  <c r="CH409" i="28"/>
  <c r="BZ378" i="28"/>
  <c r="EH378" i="28"/>
  <c r="DH380" i="28"/>
  <c r="FD380" i="28" s="1"/>
  <c r="CV380" i="28"/>
  <c r="DT380" i="28"/>
  <c r="FP380" i="28" s="1"/>
  <c r="EF380" i="28"/>
  <c r="GB380" i="28" s="1"/>
  <c r="DZ385" i="28"/>
  <c r="FV385" i="28" s="1"/>
  <c r="DN385" i="28"/>
  <c r="FJ385" i="28" s="1"/>
  <c r="CP385" i="28"/>
  <c r="DB385" i="28"/>
  <c r="EX385" i="28" s="1"/>
  <c r="DC370" i="28"/>
  <c r="EY370" i="28" s="1"/>
  <c r="EA370" i="28"/>
  <c r="FW370" i="28" s="1"/>
  <c r="CQ370" i="28"/>
  <c r="DO370" i="28"/>
  <c r="FK370" i="28" s="1"/>
  <c r="DF405" i="28"/>
  <c r="FB405" i="28" s="1"/>
  <c r="CT405" i="28"/>
  <c r="ED405" i="28"/>
  <c r="FZ405" i="28" s="1"/>
  <c r="DR405" i="28"/>
  <c r="FN405" i="28" s="1"/>
  <c r="EB399" i="28"/>
  <c r="FX399" i="28" s="1"/>
  <c r="DP399" i="28"/>
  <c r="FL399" i="28" s="1"/>
  <c r="CR399" i="28"/>
  <c r="DD399" i="28"/>
  <c r="EZ399" i="28" s="1"/>
  <c r="EF395" i="28"/>
  <c r="GB395" i="28" s="1"/>
  <c r="DH395" i="28"/>
  <c r="FD395" i="28" s="1"/>
  <c r="CV395" i="28"/>
  <c r="DT395" i="28"/>
  <c r="FP395" i="28" s="1"/>
  <c r="EF447" i="28"/>
  <c r="GB447" i="28" s="1"/>
  <c r="CV447" i="28"/>
  <c r="DH447" i="28"/>
  <c r="FD447" i="28" s="1"/>
  <c r="DT447" i="28"/>
  <c r="FP447" i="28" s="1"/>
  <c r="CT365" i="28"/>
  <c r="EF434" i="28"/>
  <c r="GB434" i="28" s="1"/>
  <c r="DH434" i="28"/>
  <c r="FD434" i="28" s="1"/>
  <c r="DT434" i="28"/>
  <c r="FP434" i="28" s="1"/>
  <c r="CV434" i="28"/>
  <c r="DP454" i="28"/>
  <c r="FL454" i="28" s="1"/>
  <c r="CR454" i="28"/>
  <c r="DD454" i="28"/>
  <c r="EZ454" i="28" s="1"/>
  <c r="EB454" i="28"/>
  <c r="FX454" i="28" s="1"/>
  <c r="EC446" i="28"/>
  <c r="FY446" i="28" s="1"/>
  <c r="DE446" i="28"/>
  <c r="FA446" i="28" s="1"/>
  <c r="DQ446" i="28"/>
  <c r="FM446" i="28" s="1"/>
  <c r="CS446" i="28"/>
  <c r="CP489" i="28"/>
  <c r="DB489" i="28"/>
  <c r="EX489" i="28" s="1"/>
  <c r="DN489" i="28"/>
  <c r="FJ489" i="28" s="1"/>
  <c r="DZ489" i="28"/>
  <c r="FV489" i="28" s="1"/>
  <c r="CW525" i="28"/>
  <c r="EG525" i="28"/>
  <c r="GC525" i="28" s="1"/>
  <c r="DI525" i="28"/>
  <c r="FE525" i="28" s="1"/>
  <c r="DU525" i="28"/>
  <c r="FQ525" i="28" s="1"/>
  <c r="CS566" i="28"/>
  <c r="EC566" i="28"/>
  <c r="FY566" i="28" s="1"/>
  <c r="DE566" i="28"/>
  <c r="FA566" i="28" s="1"/>
  <c r="DQ566" i="28"/>
  <c r="FM566" i="28" s="1"/>
  <c r="EH589" i="28"/>
  <c r="BZ589" i="28"/>
  <c r="CR572" i="28"/>
  <c r="DD572" i="28"/>
  <c r="EZ572" i="28" s="1"/>
  <c r="DP572" i="28"/>
  <c r="FL572" i="28" s="1"/>
  <c r="EB572" i="28"/>
  <c r="FX572" i="28" s="1"/>
  <c r="DS546" i="28"/>
  <c r="FO546" i="28" s="1"/>
  <c r="CU546" i="28"/>
  <c r="DG546" i="28"/>
  <c r="FC546" i="28" s="1"/>
  <c r="EE546" i="28"/>
  <c r="GA546" i="28" s="1"/>
  <c r="CT563" i="28"/>
  <c r="ED563" i="28"/>
  <c r="FZ563" i="28" s="1"/>
  <c r="DR563" i="28"/>
  <c r="FN563" i="28" s="1"/>
  <c r="DF563" i="28"/>
  <c r="FB563" i="28" s="1"/>
  <c r="CN580" i="28"/>
  <c r="DX580" i="28"/>
  <c r="FT580" i="28" s="1"/>
  <c r="DL580" i="28"/>
  <c r="FH580" i="28" s="1"/>
  <c r="CZ580" i="28"/>
  <c r="EV580" i="28" s="1"/>
  <c r="DH583" i="28"/>
  <c r="FD583" i="28" s="1"/>
  <c r="CV583" i="28"/>
  <c r="EF583" i="28"/>
  <c r="GB583" i="28" s="1"/>
  <c r="DT583" i="28"/>
  <c r="FP583" i="28" s="1"/>
  <c r="DT628" i="28"/>
  <c r="FP628" i="28" s="1"/>
  <c r="CV628" i="28"/>
  <c r="DH628" i="28"/>
  <c r="FD628" i="28" s="1"/>
  <c r="EF628" i="28"/>
  <c r="GB628" i="28" s="1"/>
  <c r="CO619" i="28"/>
  <c r="DA619" i="28"/>
  <c r="EW619" i="28" s="1"/>
  <c r="DY619" i="28"/>
  <c r="FU619" i="28" s="1"/>
  <c r="DM619" i="28"/>
  <c r="FI619" i="28" s="1"/>
  <c r="C838" i="20"/>
  <c r="C71" i="20"/>
  <c r="DL8" i="28"/>
  <c r="FH8" i="28" s="1"/>
  <c r="DX8" i="28"/>
  <c r="FT8" i="28" s="1"/>
  <c r="CN8" i="28"/>
  <c r="CZ8" i="28"/>
  <c r="EV8" i="28" s="1"/>
  <c r="EO19" i="28"/>
  <c r="CB46" i="28"/>
  <c r="EJ46" i="28"/>
  <c r="EN45" i="28"/>
  <c r="DG40" i="28"/>
  <c r="FC40" i="28" s="1"/>
  <c r="DS40" i="28"/>
  <c r="FO40" i="28" s="1"/>
  <c r="CU40" i="28"/>
  <c r="EE40" i="28"/>
  <c r="GA40" i="28" s="1"/>
  <c r="EN88" i="28"/>
  <c r="CF88" i="28"/>
  <c r="CY76" i="28"/>
  <c r="EU76" i="28" s="1"/>
  <c r="CM76" i="28"/>
  <c r="DK76" i="28"/>
  <c r="FG76" i="28" s="1"/>
  <c r="DW76" i="28"/>
  <c r="FS76" i="28" s="1"/>
  <c r="DT75" i="28"/>
  <c r="FP75" i="28" s="1"/>
  <c r="DH75" i="28"/>
  <c r="FD75" i="28" s="1"/>
  <c r="EF75" i="28"/>
  <c r="GB75" i="28" s="1"/>
  <c r="CV75" i="28"/>
  <c r="DF99" i="28"/>
  <c r="FB99" i="28" s="1"/>
  <c r="ED99" i="28"/>
  <c r="FZ99" i="28" s="1"/>
  <c r="CT99" i="28"/>
  <c r="DR99" i="28"/>
  <c r="FN99" i="28" s="1"/>
  <c r="DQ79" i="28"/>
  <c r="FM79" i="28" s="1"/>
  <c r="EC79" i="28"/>
  <c r="FY79" i="28" s="1"/>
  <c r="CS79" i="28"/>
  <c r="DE79" i="28"/>
  <c r="FA79" i="28" s="1"/>
  <c r="CZ107" i="28"/>
  <c r="EV107" i="28" s="1"/>
  <c r="CN107" i="28"/>
  <c r="DL107" i="28"/>
  <c r="FH107" i="28" s="1"/>
  <c r="DX107" i="28"/>
  <c r="FT107" i="28" s="1"/>
  <c r="DU125" i="28"/>
  <c r="FQ125" i="28" s="1"/>
  <c r="CW125" i="28"/>
  <c r="EG125" i="28"/>
  <c r="GC125" i="28" s="1"/>
  <c r="DI125" i="28"/>
  <c r="FE125" i="28" s="1"/>
  <c r="DK115" i="28"/>
  <c r="FG115" i="28" s="1"/>
  <c r="DW115" i="28"/>
  <c r="FS115" i="28" s="1"/>
  <c r="CM115" i="28"/>
  <c r="CY115" i="28"/>
  <c r="EU115" i="28" s="1"/>
  <c r="CV102" i="28"/>
  <c r="EF102" i="28"/>
  <c r="GB102" i="28" s="1"/>
  <c r="DH102" i="28"/>
  <c r="FD102" i="28" s="1"/>
  <c r="DT102" i="28"/>
  <c r="FP102" i="28" s="1"/>
  <c r="EF153" i="28"/>
  <c r="GB153" i="28" s="1"/>
  <c r="DH153" i="28"/>
  <c r="FD153" i="28" s="1"/>
  <c r="DT153" i="28"/>
  <c r="FP153" i="28" s="1"/>
  <c r="CV153" i="28"/>
  <c r="EB154" i="28"/>
  <c r="FX154" i="28" s="1"/>
  <c r="DD154" i="28"/>
  <c r="EZ154" i="28" s="1"/>
  <c r="CR154" i="28"/>
  <c r="DP154" i="28"/>
  <c r="FL154" i="28" s="1"/>
  <c r="EM130" i="28"/>
  <c r="CE214" i="28"/>
  <c r="EM214" i="28"/>
  <c r="ED164" i="28"/>
  <c r="FZ164" i="28" s="1"/>
  <c r="CT164" i="28"/>
  <c r="DR164" i="28"/>
  <c r="FN164" i="28" s="1"/>
  <c r="DF164" i="28"/>
  <c r="FB164" i="28" s="1"/>
  <c r="CH202" i="28"/>
  <c r="EP202" i="28"/>
  <c r="EO233" i="28"/>
  <c r="CG233" i="28"/>
  <c r="DY215" i="28"/>
  <c r="FU215" i="28" s="1"/>
  <c r="DM215" i="28"/>
  <c r="FI215" i="28" s="1"/>
  <c r="CO215" i="28"/>
  <c r="DA215" i="28"/>
  <c r="EW215" i="28" s="1"/>
  <c r="DR165" i="28"/>
  <c r="FN165" i="28" s="1"/>
  <c r="ED165" i="28"/>
  <c r="FZ165" i="28" s="1"/>
  <c r="DF165" i="28"/>
  <c r="FB165" i="28" s="1"/>
  <c r="CT165" i="28"/>
  <c r="EF212" i="28"/>
  <c r="GB212" i="28" s="1"/>
  <c r="DH212" i="28"/>
  <c r="FD212" i="28" s="1"/>
  <c r="DT212" i="28"/>
  <c r="FP212" i="28" s="1"/>
  <c r="CV212" i="28"/>
  <c r="CR262" i="28"/>
  <c r="EB262" i="28"/>
  <c r="FX262" i="28" s="1"/>
  <c r="DD262" i="28"/>
  <c r="EZ262" i="28" s="1"/>
  <c r="DP262" i="28"/>
  <c r="FL262" i="28" s="1"/>
  <c r="CT232" i="28"/>
  <c r="DF232" i="28"/>
  <c r="FB232" i="28" s="1"/>
  <c r="ED232" i="28"/>
  <c r="FZ232" i="28" s="1"/>
  <c r="DR232" i="28"/>
  <c r="FN232" i="28" s="1"/>
  <c r="EE241" i="28"/>
  <c r="GA241" i="28" s="1"/>
  <c r="DS241" i="28"/>
  <c r="FO241" i="28" s="1"/>
  <c r="CU241" i="28"/>
  <c r="DG241" i="28"/>
  <c r="FC241" i="28" s="1"/>
  <c r="CN235" i="28"/>
  <c r="DX235" i="28"/>
  <c r="FT235" i="28" s="1"/>
  <c r="DL235" i="28"/>
  <c r="FH235" i="28" s="1"/>
  <c r="CZ235" i="28"/>
  <c r="EV235" i="28" s="1"/>
  <c r="DO254" i="28"/>
  <c r="FK254" i="28" s="1"/>
  <c r="CQ254" i="28"/>
  <c r="DC254" i="28"/>
  <c r="EY254" i="28" s="1"/>
  <c r="EA254" i="28"/>
  <c r="FW254" i="28" s="1"/>
  <c r="DU286" i="28"/>
  <c r="FQ286" i="28" s="1"/>
  <c r="CW286" i="28"/>
  <c r="DI286" i="28"/>
  <c r="FE286" i="28" s="1"/>
  <c r="EG286" i="28"/>
  <c r="GC286" i="28" s="1"/>
  <c r="CR309" i="28"/>
  <c r="DD309" i="28"/>
  <c r="EZ309" i="28" s="1"/>
  <c r="EB309" i="28"/>
  <c r="FX309" i="28" s="1"/>
  <c r="DP309" i="28"/>
  <c r="FL309" i="28" s="1"/>
  <c r="DU278" i="28"/>
  <c r="FQ278" i="28" s="1"/>
  <c r="EG278" i="28"/>
  <c r="GC278" i="28" s="1"/>
  <c r="DI278" i="28"/>
  <c r="FE278" i="28" s="1"/>
  <c r="CW278" i="28"/>
  <c r="CV304" i="28"/>
  <c r="EF304" i="28"/>
  <c r="GB304" i="28" s="1"/>
  <c r="DH304" i="28"/>
  <c r="FD304" i="28" s="1"/>
  <c r="DT304" i="28"/>
  <c r="FP304" i="28" s="1"/>
  <c r="EN283" i="28"/>
  <c r="DI317" i="28"/>
  <c r="FE317" i="28" s="1"/>
  <c r="EG317" i="28"/>
  <c r="GC317" i="28" s="1"/>
  <c r="DU317" i="28"/>
  <c r="FQ317" i="28" s="1"/>
  <c r="CW317" i="28"/>
  <c r="DW307" i="28"/>
  <c r="FS307" i="28" s="1"/>
  <c r="CY307" i="28"/>
  <c r="EU307" i="28" s="1"/>
  <c r="CM307" i="28"/>
  <c r="DK307" i="28"/>
  <c r="FG307" i="28" s="1"/>
  <c r="DF350" i="28"/>
  <c r="FB350" i="28" s="1"/>
  <c r="CT350" i="28"/>
  <c r="DR350" i="28"/>
  <c r="FN350" i="28" s="1"/>
  <c r="ED350" i="28"/>
  <c r="DT309" i="28"/>
  <c r="FP309" i="28" s="1"/>
  <c r="CV309" i="28"/>
  <c r="DH309" i="28"/>
  <c r="FD309" i="28" s="1"/>
  <c r="EF309" i="28"/>
  <c r="GB309" i="28" s="1"/>
  <c r="EH309" i="28"/>
  <c r="DL338" i="28"/>
  <c r="FH338" i="28" s="1"/>
  <c r="DX338" i="28"/>
  <c r="FT338" i="28" s="1"/>
  <c r="CZ338" i="28"/>
  <c r="EV338" i="28" s="1"/>
  <c r="CN338" i="28"/>
  <c r="CV365" i="28"/>
  <c r="DH365" i="28"/>
  <c r="FD365" i="28" s="1"/>
  <c r="EF365" i="28"/>
  <c r="GB365" i="28" s="1"/>
  <c r="DT365" i="28"/>
  <c r="FP365" i="28" s="1"/>
  <c r="EL380" i="28"/>
  <c r="CD380" i="28"/>
  <c r="DX422" i="28"/>
  <c r="FT422" i="28" s="1"/>
  <c r="CZ422" i="28"/>
  <c r="EV422" i="28" s="1"/>
  <c r="DL422" i="28"/>
  <c r="FH422" i="28" s="1"/>
  <c r="CN422" i="28"/>
  <c r="CU400" i="28"/>
  <c r="EE400" i="28"/>
  <c r="GA400" i="28" s="1"/>
  <c r="DG400" i="28"/>
  <c r="FC400" i="28" s="1"/>
  <c r="DS400" i="28"/>
  <c r="FO400" i="28" s="1"/>
  <c r="EE349" i="28"/>
  <c r="GA349" i="28" s="1"/>
  <c r="DG349" i="28"/>
  <c r="FC349" i="28" s="1"/>
  <c r="CU349" i="28"/>
  <c r="DS349" i="28"/>
  <c r="FO349" i="28" s="1"/>
  <c r="DA412" i="28"/>
  <c r="EW412" i="28" s="1"/>
  <c r="DY412" i="28"/>
  <c r="FU412" i="28" s="1"/>
  <c r="CO412" i="28"/>
  <c r="DM412" i="28"/>
  <c r="FI412" i="28" s="1"/>
  <c r="DJ434" i="28"/>
  <c r="FF434" i="28" s="1"/>
  <c r="CL434" i="28"/>
  <c r="DV434" i="28"/>
  <c r="FR434" i="28" s="1"/>
  <c r="CX434" i="28"/>
  <c r="ET434" i="28" s="1"/>
  <c r="DN459" i="28"/>
  <c r="FJ459" i="28" s="1"/>
  <c r="DZ459" i="28"/>
  <c r="FV459" i="28" s="1"/>
  <c r="CP459" i="28"/>
  <c r="DB459" i="28"/>
  <c r="EX459" i="28" s="1"/>
  <c r="CW460" i="28"/>
  <c r="EG460" i="28"/>
  <c r="GC460" i="28" s="1"/>
  <c r="DI460" i="28"/>
  <c r="FE460" i="28" s="1"/>
  <c r="DU460" i="28"/>
  <c r="FQ460" i="28" s="1"/>
  <c r="ED488" i="28"/>
  <c r="FZ488" i="28" s="1"/>
  <c r="DF488" i="28"/>
  <c r="FB488" i="28" s="1"/>
  <c r="DR488" i="28"/>
  <c r="FN488" i="28" s="1"/>
  <c r="CT488" i="28"/>
  <c r="CU474" i="28"/>
  <c r="DS474" i="28"/>
  <c r="FO474" i="28" s="1"/>
  <c r="EE474" i="28"/>
  <c r="GA474" i="28" s="1"/>
  <c r="DG474" i="28"/>
  <c r="FC474" i="28" s="1"/>
  <c r="CY492" i="28"/>
  <c r="EU492" i="28" s="1"/>
  <c r="CM492" i="28"/>
  <c r="DK492" i="28"/>
  <c r="FG492" i="28" s="1"/>
  <c r="DW492" i="28"/>
  <c r="FS492" i="28" s="1"/>
  <c r="CZ437" i="28"/>
  <c r="EV437" i="28" s="1"/>
  <c r="DX437" i="28"/>
  <c r="FT437" i="28" s="1"/>
  <c r="CN437" i="28"/>
  <c r="DL437" i="28"/>
  <c r="FH437" i="28" s="1"/>
  <c r="DG479" i="28"/>
  <c r="FC479" i="28" s="1"/>
  <c r="DS479" i="28"/>
  <c r="FO479" i="28" s="1"/>
  <c r="CU479" i="28"/>
  <c r="EE479" i="28"/>
  <c r="GA479" i="28" s="1"/>
  <c r="DL496" i="28"/>
  <c r="FH496" i="28" s="1"/>
  <c r="CN496" i="28"/>
  <c r="CZ496" i="28"/>
  <c r="EV496" i="28" s="1"/>
  <c r="DX496" i="28"/>
  <c r="FT496" i="28" s="1"/>
  <c r="CS508" i="28"/>
  <c r="DE508" i="28"/>
  <c r="FA508" i="28" s="1"/>
  <c r="DQ508" i="28"/>
  <c r="FM508" i="28" s="1"/>
  <c r="EC508" i="28"/>
  <c r="FY508" i="28" s="1"/>
  <c r="DO543" i="28"/>
  <c r="FK543" i="28" s="1"/>
  <c r="CQ543" i="28"/>
  <c r="DC543" i="28"/>
  <c r="EY543" i="28" s="1"/>
  <c r="EA543" i="28"/>
  <c r="FW543" i="28" s="1"/>
  <c r="DP514" i="28"/>
  <c r="FL514" i="28" s="1"/>
  <c r="DD514" i="28"/>
  <c r="EZ514" i="28" s="1"/>
  <c r="EB514" i="28"/>
  <c r="FX514" i="28" s="1"/>
  <c r="CR514" i="28"/>
  <c r="DQ462" i="28"/>
  <c r="FM462" i="28" s="1"/>
  <c r="DE462" i="28"/>
  <c r="FA462" i="28" s="1"/>
  <c r="EC462" i="28"/>
  <c r="FY462" i="28" s="1"/>
  <c r="CS462" i="28"/>
  <c r="DG494" i="28"/>
  <c r="FC494" i="28" s="1"/>
  <c r="CU494" i="28"/>
  <c r="DS494" i="28"/>
  <c r="FO494" i="28" s="1"/>
  <c r="EE494" i="28"/>
  <c r="GA494" i="28" s="1"/>
  <c r="CF573" i="28"/>
  <c r="EN573" i="28"/>
  <c r="ES594" i="28"/>
  <c r="CK594" i="28"/>
  <c r="EG578" i="28"/>
  <c r="GC578" i="28" s="1"/>
  <c r="CW578" i="28"/>
  <c r="DU578" i="28"/>
  <c r="FQ578" i="28" s="1"/>
  <c r="DI578" i="28"/>
  <c r="FE578" i="28" s="1"/>
  <c r="DH527" i="28"/>
  <c r="FD527" i="28" s="1"/>
  <c r="EF527" i="28"/>
  <c r="GB527" i="28" s="1"/>
  <c r="DT527" i="28"/>
  <c r="FP527" i="28" s="1"/>
  <c r="CV527" i="28"/>
  <c r="DE515" i="28"/>
  <c r="FA515" i="28" s="1"/>
  <c r="CS515" i="28"/>
  <c r="EC515" i="28"/>
  <c r="FY515" i="28" s="1"/>
  <c r="DQ515" i="28"/>
  <c r="FM515" i="28" s="1"/>
  <c r="CR624" i="28"/>
  <c r="DD624" i="28"/>
  <c r="EZ624" i="28" s="1"/>
  <c r="DP624" i="28"/>
  <c r="FL624" i="28" s="1"/>
  <c r="EB624" i="28"/>
  <c r="FX624" i="28" s="1"/>
  <c r="CR613" i="28"/>
  <c r="DD613" i="28"/>
  <c r="EZ613" i="28" s="1"/>
  <c r="DP613" i="28"/>
  <c r="FL613" i="28" s="1"/>
  <c r="EB613" i="28"/>
  <c r="FX613" i="28" s="1"/>
  <c r="DU591" i="28"/>
  <c r="FQ591" i="28" s="1"/>
  <c r="CW591" i="28"/>
  <c r="EG591" i="28"/>
  <c r="GC591" i="28" s="1"/>
  <c r="DI591" i="28"/>
  <c r="FE591" i="28" s="1"/>
  <c r="CB588" i="28"/>
  <c r="EJ588" i="28"/>
  <c r="EP592" i="28"/>
  <c r="DB567" i="28"/>
  <c r="EX567" i="28" s="1"/>
  <c r="DN567" i="28"/>
  <c r="FJ567" i="28" s="1"/>
  <c r="DZ567" i="28"/>
  <c r="FV567" i="28" s="1"/>
  <c r="CP567" i="28"/>
  <c r="CC611" i="28"/>
  <c r="EK611" i="28"/>
  <c r="ER583" i="28"/>
  <c r="CJ620" i="28"/>
  <c r="ER620" i="28"/>
  <c r="DJ14" i="28"/>
  <c r="FF14" i="28" s="1"/>
  <c r="DV14" i="28"/>
  <c r="FR14" i="28" s="1"/>
  <c r="CX14" i="28"/>
  <c r="ET14" i="28" s="1"/>
  <c r="CL14" i="28"/>
  <c r="CQ18" i="28"/>
  <c r="EA18" i="28"/>
  <c r="FW18" i="28" s="1"/>
  <c r="DC18" i="28"/>
  <c r="EY18" i="28" s="1"/>
  <c r="DO18" i="28"/>
  <c r="FK18" i="28" s="1"/>
  <c r="DO19" i="28"/>
  <c r="FK19" i="28" s="1"/>
  <c r="EA19" i="28"/>
  <c r="FW19" i="28" s="1"/>
  <c r="DC19" i="28"/>
  <c r="EY19" i="28" s="1"/>
  <c r="CQ19" i="28"/>
  <c r="CN16" i="28"/>
  <c r="DL16" i="28"/>
  <c r="FH16" i="28" s="1"/>
  <c r="CZ16" i="28"/>
  <c r="EV16" i="28" s="1"/>
  <c r="DX16" i="28"/>
  <c r="FT16" i="28" s="1"/>
  <c r="EJ29" i="28"/>
  <c r="EP29" i="28"/>
  <c r="EJ24" i="28"/>
  <c r="DE24" i="28"/>
  <c r="FA24" i="28" s="1"/>
  <c r="CS24" i="28"/>
  <c r="DQ24" i="28"/>
  <c r="FM24" i="28" s="1"/>
  <c r="EC24" i="28"/>
  <c r="FY24" i="28" s="1"/>
  <c r="DX26" i="28"/>
  <c r="FT26" i="28" s="1"/>
  <c r="CZ26" i="28"/>
  <c r="EV26" i="28" s="1"/>
  <c r="DL26" i="28"/>
  <c r="FH26" i="28" s="1"/>
  <c r="CN26" i="28"/>
  <c r="DP39" i="28"/>
  <c r="FL39" i="28" s="1"/>
  <c r="CR39" i="28"/>
  <c r="EB39" i="28"/>
  <c r="FX39" i="28" s="1"/>
  <c r="DD39" i="28"/>
  <c r="EZ39" i="28" s="1"/>
  <c r="DR26" i="28"/>
  <c r="FN26" i="28" s="1"/>
  <c r="CT26" i="28"/>
  <c r="ED26" i="28"/>
  <c r="FZ26" i="28" s="1"/>
  <c r="DF26" i="28"/>
  <c r="FB26" i="28" s="1"/>
  <c r="DU42" i="28"/>
  <c r="FQ42" i="28" s="1"/>
  <c r="EG42" i="28"/>
  <c r="GC42" i="28" s="1"/>
  <c r="CW42" i="28"/>
  <c r="DI42" i="28"/>
  <c r="FE42" i="28" s="1"/>
  <c r="EN67" i="28"/>
  <c r="EM65" i="28"/>
  <c r="CZ75" i="28"/>
  <c r="EV75" i="28" s="1"/>
  <c r="CN75" i="28"/>
  <c r="DL75" i="28"/>
  <c r="FH75" i="28" s="1"/>
  <c r="DX75" i="28"/>
  <c r="FT75" i="28" s="1"/>
  <c r="BZ62" i="28"/>
  <c r="EH62" i="28"/>
  <c r="CG100" i="28"/>
  <c r="EO100" i="28"/>
  <c r="DG69" i="28"/>
  <c r="FC69" i="28" s="1"/>
  <c r="DS69" i="28"/>
  <c r="FO69" i="28" s="1"/>
  <c r="EE69" i="28"/>
  <c r="GA69" i="28" s="1"/>
  <c r="CU69" i="28"/>
  <c r="ES65" i="28"/>
  <c r="EN105" i="28"/>
  <c r="EM89" i="28"/>
  <c r="EN96" i="28"/>
  <c r="EM72" i="28"/>
  <c r="ES76" i="28"/>
  <c r="EL100" i="28"/>
  <c r="EJ120" i="28"/>
  <c r="CB120" i="28"/>
  <c r="EJ118" i="28"/>
  <c r="ED83" i="28"/>
  <c r="FZ83" i="28" s="1"/>
  <c r="CT83" i="28"/>
  <c r="DF83" i="28"/>
  <c r="FB83" i="28" s="1"/>
  <c r="DR83" i="28"/>
  <c r="FN83" i="28" s="1"/>
  <c r="CY81" i="28"/>
  <c r="EU81" i="28" s="1"/>
  <c r="CM81" i="28"/>
  <c r="DK81" i="28"/>
  <c r="FG81" i="28" s="1"/>
  <c r="DW81" i="28"/>
  <c r="FS81" i="28" s="1"/>
  <c r="EL80" i="28"/>
  <c r="ES119" i="28"/>
  <c r="EJ136" i="28"/>
  <c r="DR119" i="28"/>
  <c r="CT119" i="28"/>
  <c r="ED119" i="28"/>
  <c r="DF119" i="28"/>
  <c r="EL141" i="28"/>
  <c r="CD141" i="28"/>
  <c r="EP132" i="28"/>
  <c r="CI141" i="28"/>
  <c r="EQ141" i="28"/>
  <c r="CZ146" i="28"/>
  <c r="EV146" i="28" s="1"/>
  <c r="DX146" i="28"/>
  <c r="FT146" i="28" s="1"/>
  <c r="CN146" i="28"/>
  <c r="DL146" i="28"/>
  <c r="FH146" i="28" s="1"/>
  <c r="ES156" i="28"/>
  <c r="CE138" i="28"/>
  <c r="EM138" i="28"/>
  <c r="BZ158" i="28"/>
  <c r="EH158" i="28"/>
  <c r="DD159" i="28"/>
  <c r="EZ159" i="28" s="1"/>
  <c r="CR159" i="28"/>
  <c r="DP159" i="28"/>
  <c r="FL159" i="28" s="1"/>
  <c r="EB159" i="28"/>
  <c r="FX159" i="28" s="1"/>
  <c r="EJ171" i="28"/>
  <c r="DM153" i="28"/>
  <c r="FI153" i="28" s="1"/>
  <c r="CO153" i="28"/>
  <c r="DY153" i="28"/>
  <c r="FU153" i="28" s="1"/>
  <c r="DA153" i="28"/>
  <c r="EW153" i="28" s="1"/>
  <c r="DZ133" i="28"/>
  <c r="FV133" i="28" s="1"/>
  <c r="CP133" i="28"/>
  <c r="DB133" i="28"/>
  <c r="EX133" i="28" s="1"/>
  <c r="DN133" i="28"/>
  <c r="FJ133" i="28" s="1"/>
  <c r="DT147" i="28"/>
  <c r="FP147" i="28" s="1"/>
  <c r="EF147" i="28"/>
  <c r="GB147" i="28" s="1"/>
  <c r="CV147" i="28"/>
  <c r="DH147" i="28"/>
  <c r="FD147" i="28" s="1"/>
  <c r="DJ149" i="28"/>
  <c r="FF149" i="28" s="1"/>
  <c r="CL149" i="28"/>
  <c r="CX149" i="28"/>
  <c r="ET149" i="28" s="1"/>
  <c r="DV149" i="28"/>
  <c r="FR149" i="28" s="1"/>
  <c r="DP157" i="28"/>
  <c r="FL157" i="28" s="1"/>
  <c r="CR157" i="28"/>
  <c r="DD157" i="28"/>
  <c r="EZ157" i="28" s="1"/>
  <c r="EB157" i="28"/>
  <c r="FX157" i="28" s="1"/>
  <c r="EE164" i="28"/>
  <c r="GA164" i="28" s="1"/>
  <c r="DG164" i="28"/>
  <c r="FC164" i="28" s="1"/>
  <c r="DS164" i="28"/>
  <c r="FO164" i="28" s="1"/>
  <c r="CU164" i="28"/>
  <c r="CN191" i="28"/>
  <c r="DX191" i="28"/>
  <c r="FT191" i="28" s="1"/>
  <c r="DL191" i="28"/>
  <c r="FH191" i="28" s="1"/>
  <c r="CZ191" i="28"/>
  <c r="EV191" i="28" s="1"/>
  <c r="DV172" i="28"/>
  <c r="FR172" i="28" s="1"/>
  <c r="CL172" i="28"/>
  <c r="DJ172" i="28"/>
  <c r="FF172" i="28" s="1"/>
  <c r="CX172" i="28"/>
  <c r="ET172" i="28" s="1"/>
  <c r="CZ209" i="28"/>
  <c r="EV209" i="28" s="1"/>
  <c r="DL209" i="28"/>
  <c r="FH209" i="28" s="1"/>
  <c r="CN209" i="28"/>
  <c r="DX209" i="28"/>
  <c r="FT209" i="28" s="1"/>
  <c r="DK221" i="28"/>
  <c r="FG221" i="28" s="1"/>
  <c r="CM221" i="28"/>
  <c r="CY221" i="28"/>
  <c r="EU221" i="28" s="1"/>
  <c r="DW221" i="28"/>
  <c r="FS221" i="28" s="1"/>
  <c r="CK239" i="28"/>
  <c r="ES239" i="28"/>
  <c r="DA216" i="28"/>
  <c r="EW216" i="28" s="1"/>
  <c r="CO216" i="28"/>
  <c r="DM216" i="28"/>
  <c r="FI216" i="28" s="1"/>
  <c r="DY216" i="28"/>
  <c r="FU216" i="28" s="1"/>
  <c r="DA207" i="28"/>
  <c r="EW207" i="28" s="1"/>
  <c r="DM207" i="28"/>
  <c r="FI207" i="28" s="1"/>
  <c r="DY207" i="28"/>
  <c r="FU207" i="28" s="1"/>
  <c r="CO207" i="28"/>
  <c r="EQ203" i="28"/>
  <c r="EN232" i="28"/>
  <c r="DM198" i="28"/>
  <c r="FI198" i="28" s="1"/>
  <c r="CO198" i="28"/>
  <c r="DY198" i="28"/>
  <c r="FU198" i="28" s="1"/>
  <c r="DA198" i="28"/>
  <c r="EW198" i="28" s="1"/>
  <c r="EN218" i="28"/>
  <c r="CU214" i="28"/>
  <c r="DS214" i="28"/>
  <c r="FO214" i="28" s="1"/>
  <c r="DG214" i="28"/>
  <c r="FC214" i="28" s="1"/>
  <c r="EE214" i="28"/>
  <c r="GA214" i="28" s="1"/>
  <c r="EG193" i="28"/>
  <c r="GC193" i="28" s="1"/>
  <c r="DI193" i="28"/>
  <c r="FE193" i="28" s="1"/>
  <c r="DU193" i="28"/>
  <c r="FQ193" i="28" s="1"/>
  <c r="CW193" i="28"/>
  <c r="DC211" i="28"/>
  <c r="EY211" i="28" s="1"/>
  <c r="DO211" i="28"/>
  <c r="FK211" i="28" s="1"/>
  <c r="EA211" i="28"/>
  <c r="FW211" i="28" s="1"/>
  <c r="CQ211" i="28"/>
  <c r="EK219" i="28"/>
  <c r="DA214" i="28"/>
  <c r="EW214" i="28" s="1"/>
  <c r="DM214" i="28"/>
  <c r="FI214" i="28" s="1"/>
  <c r="CO214" i="28"/>
  <c r="DY214" i="28"/>
  <c r="FU214" i="28" s="1"/>
  <c r="CR231" i="28"/>
  <c r="EB231" i="28"/>
  <c r="FX231" i="28" s="1"/>
  <c r="DD231" i="28"/>
  <c r="EZ231" i="28" s="1"/>
  <c r="DP231" i="28"/>
  <c r="FL231" i="28" s="1"/>
  <c r="DV225" i="28"/>
  <c r="FR225" i="28" s="1"/>
  <c r="CX225" i="28"/>
  <c r="ET225" i="28" s="1"/>
  <c r="CL225" i="28"/>
  <c r="DJ225" i="28"/>
  <c r="FF225" i="28" s="1"/>
  <c r="DI230" i="28"/>
  <c r="FE230" i="28" s="1"/>
  <c r="CW230" i="28"/>
  <c r="DU230" i="28"/>
  <c r="FQ230" i="28" s="1"/>
  <c r="EG230" i="28"/>
  <c r="GC230" i="28" s="1"/>
  <c r="EJ229" i="28"/>
  <c r="EH250" i="28"/>
  <c r="EP270" i="28"/>
  <c r="DQ242" i="28"/>
  <c r="FM242" i="28" s="1"/>
  <c r="DE242" i="28"/>
  <c r="FA242" i="28" s="1"/>
  <c r="EC242" i="28"/>
  <c r="FY242" i="28" s="1"/>
  <c r="CS242" i="28"/>
  <c r="CE273" i="28"/>
  <c r="EM273" i="28"/>
  <c r="EJ250" i="28"/>
  <c r="EI280" i="28"/>
  <c r="FR251" i="28"/>
  <c r="CZ234" i="28"/>
  <c r="EV234" i="28" s="1"/>
  <c r="CN234" i="28"/>
  <c r="DL234" i="28"/>
  <c r="FH234" i="28" s="1"/>
  <c r="DX234" i="28"/>
  <c r="FT234" i="28" s="1"/>
  <c r="EF283" i="28"/>
  <c r="GB283" i="28" s="1"/>
  <c r="DH283" i="28"/>
  <c r="FD283" i="28" s="1"/>
  <c r="CV283" i="28"/>
  <c r="DT283" i="28"/>
  <c r="FP283" i="28" s="1"/>
  <c r="DW267" i="28"/>
  <c r="FS267" i="28" s="1"/>
  <c r="CM267" i="28"/>
  <c r="DK267" i="28"/>
  <c r="FG267" i="28" s="1"/>
  <c r="CY267" i="28"/>
  <c r="EU267" i="28" s="1"/>
  <c r="DH282" i="28"/>
  <c r="FD282" i="28" s="1"/>
  <c r="CV282" i="28"/>
  <c r="DT282" i="28"/>
  <c r="FP282" i="28" s="1"/>
  <c r="EF282" i="28"/>
  <c r="GB282" i="28" s="1"/>
  <c r="EM274" i="28"/>
  <c r="EL283" i="28"/>
  <c r="DV282" i="28"/>
  <c r="FR282" i="28" s="1"/>
  <c r="DJ282" i="28"/>
  <c r="FF282" i="28" s="1"/>
  <c r="CX282" i="28"/>
  <c r="ET282" i="28" s="1"/>
  <c r="CL282" i="28"/>
  <c r="EL310" i="28"/>
  <c r="EI275" i="28"/>
  <c r="DV319" i="28"/>
  <c r="FR319" i="28" s="1"/>
  <c r="CL319" i="28"/>
  <c r="CX319" i="28"/>
  <c r="ET319" i="28" s="1"/>
  <c r="DJ319" i="28"/>
  <c r="FF319" i="28" s="1"/>
  <c r="CU277" i="28"/>
  <c r="DG277" i="28"/>
  <c r="FC277" i="28" s="1"/>
  <c r="DS277" i="28"/>
  <c r="FO277" i="28" s="1"/>
  <c r="EE277" i="28"/>
  <c r="GA277" i="28" s="1"/>
  <c r="DP310" i="28"/>
  <c r="FL310" i="28" s="1"/>
  <c r="CR310" i="28"/>
  <c r="DD310" i="28"/>
  <c r="EZ310" i="28" s="1"/>
  <c r="EB310" i="28"/>
  <c r="FX310" i="28" s="1"/>
  <c r="ES321" i="28"/>
  <c r="DN308" i="28"/>
  <c r="FJ308" i="28" s="1"/>
  <c r="DB308" i="28"/>
  <c r="EX308" i="28" s="1"/>
  <c r="CX331" i="28"/>
  <c r="ET331" i="28" s="1"/>
  <c r="CL331" i="28"/>
  <c r="DJ331" i="28"/>
  <c r="FF331" i="28" s="1"/>
  <c r="DV331" i="28"/>
  <c r="FR331" i="28" s="1"/>
  <c r="EM348" i="28"/>
  <c r="DO315" i="28"/>
  <c r="FK315" i="28" s="1"/>
  <c r="CQ315" i="28"/>
  <c r="EA315" i="28"/>
  <c r="FW315" i="28" s="1"/>
  <c r="DC315" i="28"/>
  <c r="EY315" i="28" s="1"/>
  <c r="EP324" i="28"/>
  <c r="EE312" i="28"/>
  <c r="GA312" i="28" s="1"/>
  <c r="DG312" i="28"/>
  <c r="FC312" i="28" s="1"/>
  <c r="CU312" i="28"/>
  <c r="DS312" i="28"/>
  <c r="FO312" i="28" s="1"/>
  <c r="DQ301" i="28"/>
  <c r="FM301" i="28" s="1"/>
  <c r="EC301" i="28"/>
  <c r="FY301" i="28" s="1"/>
  <c r="CS301" i="28"/>
  <c r="DE301" i="28"/>
  <c r="FA301" i="28" s="1"/>
  <c r="CN349" i="28"/>
  <c r="CZ349" i="28"/>
  <c r="EV349" i="28" s="1"/>
  <c r="DL349" i="28"/>
  <c r="FH349" i="28" s="1"/>
  <c r="DX349" i="28"/>
  <c r="FT349" i="28" s="1"/>
  <c r="EP363" i="28"/>
  <c r="CO368" i="28"/>
  <c r="DY368" i="28"/>
  <c r="FU368" i="28" s="1"/>
  <c r="DA368" i="28"/>
  <c r="EW368" i="28" s="1"/>
  <c r="DM368" i="28"/>
  <c r="FI368" i="28" s="1"/>
  <c r="CN351" i="28"/>
  <c r="CZ351" i="28"/>
  <c r="EV351" i="28" s="1"/>
  <c r="DX351" i="28"/>
  <c r="FT351" i="28" s="1"/>
  <c r="DL351" i="28"/>
  <c r="FH351" i="28" s="1"/>
  <c r="DI392" i="28"/>
  <c r="FE392" i="28" s="1"/>
  <c r="CW392" i="28"/>
  <c r="DU392" i="28"/>
  <c r="EG392" i="28"/>
  <c r="GC392" i="28" s="1"/>
  <c r="EK384" i="28"/>
  <c r="CY368" i="28"/>
  <c r="EU368" i="28" s="1"/>
  <c r="DK368" i="28"/>
  <c r="FG368" i="28" s="1"/>
  <c r="CM368" i="28"/>
  <c r="DW368" i="28"/>
  <c r="FS368" i="28" s="1"/>
  <c r="ES378" i="28"/>
  <c r="CK378" i="28"/>
  <c r="EI385" i="28"/>
  <c r="EC386" i="28"/>
  <c r="FY386" i="28" s="1"/>
  <c r="CS386" i="28"/>
  <c r="DE386" i="28"/>
  <c r="FA386" i="28" s="1"/>
  <c r="DQ386" i="28"/>
  <c r="FM386" i="28" s="1"/>
  <c r="EC385" i="28"/>
  <c r="FY385" i="28" s="1"/>
  <c r="CS385" i="28"/>
  <c r="DE385" i="28"/>
  <c r="FA385" i="28" s="1"/>
  <c r="DQ385" i="28"/>
  <c r="FM385" i="28" s="1"/>
  <c r="CW379" i="28"/>
  <c r="DI379" i="28"/>
  <c r="FE379" i="28" s="1"/>
  <c r="DU379" i="28"/>
  <c r="FQ379" i="28" s="1"/>
  <c r="EG379" i="28"/>
  <c r="GC379" i="28" s="1"/>
  <c r="DW364" i="28"/>
  <c r="FS364" i="28" s="1"/>
  <c r="DK364" i="28"/>
  <c r="FG364" i="28" s="1"/>
  <c r="CM364" i="28"/>
  <c r="CY364" i="28"/>
  <c r="EU364" i="28" s="1"/>
  <c r="FF409" i="28"/>
  <c r="CA436" i="28"/>
  <c r="EI436" i="28"/>
  <c r="DF432" i="28"/>
  <c r="FB432" i="28" s="1"/>
  <c r="CT432" i="28"/>
  <c r="ED432" i="28"/>
  <c r="FZ432" i="28" s="1"/>
  <c r="DR432" i="28"/>
  <c r="FN432" i="28" s="1"/>
  <c r="EQ388" i="28"/>
  <c r="ER424" i="28"/>
  <c r="FJ409" i="28"/>
  <c r="DQ390" i="28"/>
  <c r="FM390" i="28" s="1"/>
  <c r="CS390" i="28"/>
  <c r="DE390" i="28"/>
  <c r="FA390" i="28" s="1"/>
  <c r="EC390" i="28"/>
  <c r="FY390" i="28" s="1"/>
  <c r="DG393" i="28"/>
  <c r="FC393" i="28" s="1"/>
  <c r="CU393" i="28"/>
  <c r="DS393" i="28"/>
  <c r="FO393" i="28" s="1"/>
  <c r="EE393" i="28"/>
  <c r="GA393" i="28" s="1"/>
  <c r="DE435" i="28"/>
  <c r="FA435" i="28" s="1"/>
  <c r="CS435" i="28"/>
  <c r="EC435" i="28"/>
  <c r="FY435" i="28" s="1"/>
  <c r="DQ435" i="28"/>
  <c r="FM435" i="28" s="1"/>
  <c r="DB424" i="28"/>
  <c r="EX424" i="28" s="1"/>
  <c r="DZ424" i="28"/>
  <c r="FV424" i="28" s="1"/>
  <c r="CP424" i="28"/>
  <c r="DN424" i="28"/>
  <c r="FJ424" i="28" s="1"/>
  <c r="GC406" i="28"/>
  <c r="DZ441" i="28"/>
  <c r="FV441" i="28" s="1"/>
  <c r="DB441" i="28"/>
  <c r="EX441" i="28" s="1"/>
  <c r="DN441" i="28"/>
  <c r="FJ441" i="28" s="1"/>
  <c r="CP441" i="28"/>
  <c r="FK409" i="28"/>
  <c r="ES413" i="28"/>
  <c r="EO426" i="28"/>
  <c r="DE401" i="28"/>
  <c r="FA401" i="28" s="1"/>
  <c r="CS401" i="28"/>
  <c r="EC401" i="28"/>
  <c r="FY401" i="28" s="1"/>
  <c r="DQ401" i="28"/>
  <c r="FM401" i="28" s="1"/>
  <c r="EQ447" i="28"/>
  <c r="DX376" i="28"/>
  <c r="FT376" i="28" s="1"/>
  <c r="DL376" i="28"/>
  <c r="FH376" i="28" s="1"/>
  <c r="CN376" i="28"/>
  <c r="CZ376" i="28"/>
  <c r="EV376" i="28" s="1"/>
  <c r="DJ455" i="28"/>
  <c r="FF455" i="28" s="1"/>
  <c r="CL455" i="28"/>
  <c r="CX455" i="28"/>
  <c r="ET455" i="28" s="1"/>
  <c r="DV455" i="28"/>
  <c r="FR455" i="28" s="1"/>
  <c r="EM424" i="28"/>
  <c r="EM462" i="28"/>
  <c r="EA402" i="28"/>
  <c r="FW402" i="28" s="1"/>
  <c r="CQ402" i="28"/>
  <c r="DC402" i="28"/>
  <c r="EY402" i="28" s="1"/>
  <c r="DO402" i="28"/>
  <c r="FK402" i="28" s="1"/>
  <c r="EH480" i="28"/>
  <c r="CY455" i="28"/>
  <c r="EU455" i="28" s="1"/>
  <c r="DK455" i="28"/>
  <c r="FG455" i="28" s="1"/>
  <c r="CM455" i="28"/>
  <c r="DW455" i="28"/>
  <c r="FS455" i="28" s="1"/>
  <c r="EP461" i="28"/>
  <c r="DP469" i="28"/>
  <c r="FL469" i="28" s="1"/>
  <c r="EB469" i="28"/>
  <c r="FX469" i="28" s="1"/>
  <c r="CR469" i="28"/>
  <c r="DD469" i="28"/>
  <c r="EZ469" i="28" s="1"/>
  <c r="DJ500" i="28"/>
  <c r="FF500" i="28" s="1"/>
  <c r="CL500" i="28"/>
  <c r="CX500" i="28"/>
  <c r="ET500" i="28" s="1"/>
  <c r="DV500" i="28"/>
  <c r="FR500" i="28" s="1"/>
  <c r="DD463" i="28"/>
  <c r="EZ463" i="28" s="1"/>
  <c r="CR463" i="28"/>
  <c r="DP463" i="28"/>
  <c r="FL463" i="28" s="1"/>
  <c r="EB463" i="28"/>
  <c r="FX463" i="28" s="1"/>
  <c r="EE460" i="28"/>
  <c r="GA460" i="28" s="1"/>
  <c r="DS460" i="28"/>
  <c r="FO460" i="28" s="1"/>
  <c r="DG460" i="28"/>
  <c r="FC460" i="28" s="1"/>
  <c r="CU460" i="28"/>
  <c r="EP504" i="28"/>
  <c r="CR501" i="28"/>
  <c r="DP501" i="28"/>
  <c r="FL501" i="28" s="1"/>
  <c r="EB501" i="28"/>
  <c r="FX501" i="28" s="1"/>
  <c r="DD501" i="28"/>
  <c r="EZ501" i="28" s="1"/>
  <c r="EH449" i="28"/>
  <c r="ED467" i="28"/>
  <c r="FZ467" i="28" s="1"/>
  <c r="DR467" i="28"/>
  <c r="FN467" i="28" s="1"/>
  <c r="DF467" i="28"/>
  <c r="FB467" i="28" s="1"/>
  <c r="CT467" i="28"/>
  <c r="FS526" i="28"/>
  <c r="CN483" i="28"/>
  <c r="DX483" i="28"/>
  <c r="FT483" i="28" s="1"/>
  <c r="DL483" i="28"/>
  <c r="FH483" i="28" s="1"/>
  <c r="CZ483" i="28"/>
  <c r="EV483" i="28" s="1"/>
  <c r="DG480" i="28"/>
  <c r="FC480" i="28" s="1"/>
  <c r="CU480" i="28"/>
  <c r="DS480" i="28"/>
  <c r="FO480" i="28" s="1"/>
  <c r="EE480" i="28"/>
  <c r="GA480" i="28" s="1"/>
  <c r="DX530" i="28"/>
  <c r="FT530" i="28" s="1"/>
  <c r="CN530" i="28"/>
  <c r="CZ530" i="28"/>
  <c r="EV530" i="28" s="1"/>
  <c r="DL530" i="28"/>
  <c r="FH530" i="28" s="1"/>
  <c r="CU548" i="28"/>
  <c r="EE548" i="28"/>
  <c r="GA548" i="28" s="1"/>
  <c r="DG548" i="28"/>
  <c r="FC548" i="28" s="1"/>
  <c r="DS548" i="28"/>
  <c r="FO548" i="28" s="1"/>
  <c r="DF490" i="28"/>
  <c r="FB490" i="28" s="1"/>
  <c r="DR490" i="28"/>
  <c r="FN490" i="28" s="1"/>
  <c r="ED490" i="28"/>
  <c r="FZ490" i="28" s="1"/>
  <c r="CT490" i="28"/>
  <c r="DF493" i="28"/>
  <c r="FB493" i="28" s="1"/>
  <c r="DR493" i="28"/>
  <c r="FN493" i="28" s="1"/>
  <c r="CT493" i="28"/>
  <c r="ED493" i="28"/>
  <c r="FZ493" i="28" s="1"/>
  <c r="DS457" i="28"/>
  <c r="FO457" i="28" s="1"/>
  <c r="DG457" i="28"/>
  <c r="FC457" i="28" s="1"/>
  <c r="CU457" i="28"/>
  <c r="EE457" i="28"/>
  <c r="GA457" i="28" s="1"/>
  <c r="EJ532" i="28"/>
  <c r="DK555" i="28"/>
  <c r="FG555" i="28" s="1"/>
  <c r="DW555" i="28"/>
  <c r="FS555" i="28" s="1"/>
  <c r="CY555" i="28"/>
  <c r="EU555" i="28" s="1"/>
  <c r="CM555" i="28"/>
  <c r="EB552" i="28"/>
  <c r="FX552" i="28" s="1"/>
  <c r="CR552" i="28"/>
  <c r="DD552" i="28"/>
  <c r="EZ552" i="28" s="1"/>
  <c r="DP552" i="28"/>
  <c r="FL552" i="28" s="1"/>
  <c r="CH535" i="28"/>
  <c r="EP535" i="28"/>
  <c r="DJ544" i="28"/>
  <c r="FF544" i="28" s="1"/>
  <c r="CX544" i="28"/>
  <c r="ET544" i="28" s="1"/>
  <c r="DV544" i="28"/>
  <c r="FR544" i="28" s="1"/>
  <c r="CL544" i="28"/>
  <c r="ES584" i="28"/>
  <c r="CV532" i="28"/>
  <c r="EF532" i="28"/>
  <c r="GB532" i="28" s="1"/>
  <c r="DH532" i="28"/>
  <c r="FD532" i="28" s="1"/>
  <c r="DT532" i="28"/>
  <c r="FP532" i="28" s="1"/>
  <c r="DJ532" i="28"/>
  <c r="FF532" i="28" s="1"/>
  <c r="CL532" i="28"/>
  <c r="CX532" i="28"/>
  <c r="ET532" i="28" s="1"/>
  <c r="DV532" i="28"/>
  <c r="FR532" i="28" s="1"/>
  <c r="CM559" i="28"/>
  <c r="DW559" i="28"/>
  <c r="FS559" i="28" s="1"/>
  <c r="CY559" i="28"/>
  <c r="EU559" i="28" s="1"/>
  <c r="DK559" i="28"/>
  <c r="FG559" i="28" s="1"/>
  <c r="EM537" i="28"/>
  <c r="CS609" i="28"/>
  <c r="EC609" i="28"/>
  <c r="FY609" i="28" s="1"/>
  <c r="DE609" i="28"/>
  <c r="FA609" i="28" s="1"/>
  <c r="DQ609" i="28"/>
  <c r="FM609" i="28" s="1"/>
  <c r="DJ569" i="28"/>
  <c r="FF569" i="28" s="1"/>
  <c r="CL569" i="28"/>
  <c r="CX569" i="28"/>
  <c r="ET569" i="28" s="1"/>
  <c r="DV569" i="28"/>
  <c r="FR569" i="28" s="1"/>
  <c r="DL544" i="28"/>
  <c r="FH544" i="28" s="1"/>
  <c r="CZ544" i="28"/>
  <c r="EV544" i="28" s="1"/>
  <c r="DX544" i="28"/>
  <c r="FT544" i="28" s="1"/>
  <c r="CN544" i="28"/>
  <c r="CU579" i="28"/>
  <c r="DS579" i="28"/>
  <c r="FO579" i="28" s="1"/>
  <c r="EE579" i="28"/>
  <c r="GA579" i="28" s="1"/>
  <c r="DG579" i="28"/>
  <c r="FC579" i="28" s="1"/>
  <c r="EI583" i="28"/>
  <c r="DS614" i="28"/>
  <c r="FO614" i="28" s="1"/>
  <c r="EE614" i="28"/>
  <c r="GA614" i="28" s="1"/>
  <c r="DG614" i="28"/>
  <c r="FC614" i="28" s="1"/>
  <c r="CU614" i="28"/>
  <c r="CV556" i="28"/>
  <c r="DH556" i="28"/>
  <c r="FD556" i="28" s="1"/>
  <c r="EF556" i="28"/>
  <c r="GB556" i="28" s="1"/>
  <c r="DT556" i="28"/>
  <c r="FP556" i="28" s="1"/>
  <c r="DV616" i="28"/>
  <c r="FR616" i="28" s="1"/>
  <c r="CL616" i="28"/>
  <c r="CX616" i="28"/>
  <c r="ET616" i="28" s="1"/>
  <c r="DJ616" i="28"/>
  <c r="FF616" i="28" s="1"/>
  <c r="DT558" i="28"/>
  <c r="FP558" i="28" s="1"/>
  <c r="DH558" i="28"/>
  <c r="FD558" i="28" s="1"/>
  <c r="EF558" i="28"/>
  <c r="GB558" i="28" s="1"/>
  <c r="CV558" i="28"/>
  <c r="CC627" i="28"/>
  <c r="EK627" i="28"/>
  <c r="DA601" i="28"/>
  <c r="EW601" i="28" s="1"/>
  <c r="CO601" i="28"/>
  <c r="DM601" i="28"/>
  <c r="FI601" i="28" s="1"/>
  <c r="DY601" i="28"/>
  <c r="FU601" i="28" s="1"/>
  <c r="CQ620" i="28"/>
  <c r="EA620" i="28"/>
  <c r="DC620" i="28"/>
  <c r="EY620" i="28" s="1"/>
  <c r="DO620" i="28"/>
  <c r="FK620" i="28" s="1"/>
  <c r="DU580" i="28"/>
  <c r="FQ580" i="28" s="1"/>
  <c r="CW580" i="28"/>
  <c r="DI580" i="28"/>
  <c r="FE580" i="28" s="1"/>
  <c r="EG580" i="28"/>
  <c r="GC580" i="28" s="1"/>
  <c r="EM621" i="28"/>
  <c r="DS608" i="28"/>
  <c r="FO608" i="28" s="1"/>
  <c r="CU608" i="28"/>
  <c r="EE608" i="28"/>
  <c r="GA608" i="28" s="1"/>
  <c r="DG608" i="28"/>
  <c r="FC608" i="28" s="1"/>
  <c r="EE603" i="28"/>
  <c r="GA603" i="28" s="1"/>
  <c r="DG603" i="28"/>
  <c r="FC603" i="28" s="1"/>
  <c r="DS603" i="28"/>
  <c r="FO603" i="28" s="1"/>
  <c r="CU603" i="28"/>
  <c r="DV591" i="28"/>
  <c r="FR591" i="28" s="1"/>
  <c r="CL591" i="28"/>
  <c r="DJ591" i="28"/>
  <c r="FF591" i="28" s="1"/>
  <c r="CX591" i="28"/>
  <c r="ET591" i="28" s="1"/>
  <c r="DV260" i="28"/>
  <c r="FR260" i="28" s="1"/>
  <c r="CL260" i="28"/>
  <c r="CX260" i="28"/>
  <c r="ET260" i="28" s="1"/>
  <c r="DJ260" i="28"/>
  <c r="FF260" i="28" s="1"/>
  <c r="CZ400" i="28"/>
  <c r="EV400" i="28" s="1"/>
  <c r="DX400" i="28"/>
  <c r="FT400" i="28" s="1"/>
  <c r="CN400" i="28"/>
  <c r="DL400" i="28"/>
  <c r="CA429" i="28"/>
  <c r="EI429" i="28"/>
  <c r="FV409" i="28"/>
  <c r="DF414" i="28"/>
  <c r="FB414" i="28" s="1"/>
  <c r="DR414" i="28"/>
  <c r="FN414" i="28" s="1"/>
  <c r="ED414" i="28"/>
  <c r="FZ414" i="28" s="1"/>
  <c r="CT414" i="28"/>
  <c r="CV404" i="28"/>
  <c r="DT404" i="28"/>
  <c r="FP404" i="28" s="1"/>
  <c r="DH404" i="28"/>
  <c r="FD404" i="28" s="1"/>
  <c r="EF404" i="28"/>
  <c r="GB404" i="28" s="1"/>
  <c r="EA439" i="28"/>
  <c r="FW439" i="28" s="1"/>
  <c r="DO439" i="28"/>
  <c r="FK439" i="28" s="1"/>
  <c r="CQ439" i="28"/>
  <c r="DC439" i="28"/>
  <c r="EY439" i="28" s="1"/>
  <c r="DC440" i="28"/>
  <c r="EY440" i="28" s="1"/>
  <c r="EA440" i="28"/>
  <c r="FW440" i="28" s="1"/>
  <c r="CQ440" i="28"/>
  <c r="DO440" i="28"/>
  <c r="FK440" i="28" s="1"/>
  <c r="CQ438" i="28"/>
  <c r="DC438" i="28"/>
  <c r="EY438" i="28" s="1"/>
  <c r="DO438" i="28"/>
  <c r="FK438" i="28" s="1"/>
  <c r="EA438" i="28"/>
  <c r="FW438" i="28" s="1"/>
  <c r="EG465" i="28"/>
  <c r="GC465" i="28" s="1"/>
  <c r="CW465" i="28"/>
  <c r="DI465" i="28"/>
  <c r="FE465" i="28" s="1"/>
  <c r="DU465" i="28"/>
  <c r="FQ465" i="28" s="1"/>
  <c r="DI490" i="28"/>
  <c r="FE490" i="28" s="1"/>
  <c r="DU490" i="28"/>
  <c r="FQ490" i="28" s="1"/>
  <c r="EG490" i="28"/>
  <c r="GC490" i="28" s="1"/>
  <c r="CW490" i="28"/>
  <c r="DR503" i="28"/>
  <c r="FN503" i="28" s="1"/>
  <c r="CT503" i="28"/>
  <c r="DF503" i="28"/>
  <c r="FB503" i="28" s="1"/>
  <c r="ED503" i="28"/>
  <c r="FZ503" i="28" s="1"/>
  <c r="DM552" i="28"/>
  <c r="FI552" i="28" s="1"/>
  <c r="CO552" i="28"/>
  <c r="DY552" i="28"/>
  <c r="FU552" i="28" s="1"/>
  <c r="DA552" i="28"/>
  <c r="EW552" i="28" s="1"/>
  <c r="EH565" i="28"/>
  <c r="BZ565" i="28"/>
  <c r="CQ591" i="28"/>
  <c r="DO591" i="28"/>
  <c r="FK591" i="28" s="1"/>
  <c r="EA591" i="28"/>
  <c r="FW591" i="28" s="1"/>
  <c r="DC591" i="28"/>
  <c r="EY591" i="28" s="1"/>
  <c r="DH511" i="28"/>
  <c r="FD511" i="28" s="1"/>
  <c r="CV511" i="28"/>
  <c r="EF511" i="28"/>
  <c r="GB511" i="28" s="1"/>
  <c r="DT511" i="28"/>
  <c r="FP511" i="28" s="1"/>
  <c r="CW615" i="28"/>
  <c r="EG615" i="28"/>
  <c r="GC615" i="28" s="1"/>
  <c r="DI615" i="28"/>
  <c r="FE615" i="28" s="1"/>
  <c r="DU615" i="28"/>
  <c r="ER596" i="28"/>
  <c r="DE563" i="28"/>
  <c r="FA563" i="28" s="1"/>
  <c r="EC563" i="28"/>
  <c r="FY563" i="28" s="1"/>
  <c r="DQ563" i="28"/>
  <c r="FM563" i="28" s="1"/>
  <c r="CS563" i="28"/>
  <c r="DA545" i="28"/>
  <c r="EW545" i="28" s="1"/>
  <c r="DY545" i="28"/>
  <c r="FU545" i="28" s="1"/>
  <c r="CO545" i="28"/>
  <c r="DM545" i="28"/>
  <c r="FI545" i="28" s="1"/>
  <c r="EK593" i="28"/>
  <c r="CX484" i="28"/>
  <c r="ET484" i="28" s="1"/>
  <c r="DJ484" i="28"/>
  <c r="FF484" i="28" s="1"/>
  <c r="CL484" i="28"/>
  <c r="DV484" i="28"/>
  <c r="FR484" i="28" s="1"/>
  <c r="CF627" i="28"/>
  <c r="EN627" i="28"/>
  <c r="DF615" i="28"/>
  <c r="FB615" i="28" s="1"/>
  <c r="CT615" i="28"/>
  <c r="DR615" i="28"/>
  <c r="FN615" i="28" s="1"/>
  <c r="ED615" i="28"/>
  <c r="FZ615" i="28" s="1"/>
  <c r="DM587" i="28"/>
  <c r="FI587" i="28" s="1"/>
  <c r="CO587" i="28"/>
  <c r="DY587" i="28"/>
  <c r="FU587" i="28" s="1"/>
  <c r="DA587" i="28"/>
  <c r="EW587" i="28" s="1"/>
  <c r="FZ534" i="28"/>
  <c r="CS19" i="28"/>
  <c r="DQ19" i="28"/>
  <c r="FM19" i="28" s="1"/>
  <c r="EC19" i="28"/>
  <c r="FY19" i="28" s="1"/>
  <c r="DE19" i="28"/>
  <c r="FA19" i="28" s="1"/>
  <c r="DW54" i="28"/>
  <c r="FS54" i="28" s="1"/>
  <c r="CM54" i="28"/>
  <c r="CY54" i="28"/>
  <c r="EU54" i="28" s="1"/>
  <c r="DK54" i="28"/>
  <c r="FG54" i="28" s="1"/>
  <c r="EG67" i="28"/>
  <c r="GC67" i="28" s="1"/>
  <c r="DI67" i="28"/>
  <c r="FE67" i="28" s="1"/>
  <c r="CW67" i="28"/>
  <c r="DU67" i="28"/>
  <c r="FQ67" i="28" s="1"/>
  <c r="CW9" i="28"/>
  <c r="DI9" i="28"/>
  <c r="FE9" i="28" s="1"/>
  <c r="DU9" i="28"/>
  <c r="FQ9" i="28" s="1"/>
  <c r="EG9" i="28"/>
  <c r="GC9" i="28" s="1"/>
  <c r="DQ29" i="28"/>
  <c r="FM29" i="28" s="1"/>
  <c r="DE29" i="28"/>
  <c r="FA29" i="28" s="1"/>
  <c r="EC29" i="28"/>
  <c r="FY29" i="28" s="1"/>
  <c r="CS29" i="28"/>
  <c r="DO65" i="28"/>
  <c r="FK65" i="28" s="1"/>
  <c r="EA65" i="28"/>
  <c r="FW65" i="28" s="1"/>
  <c r="CQ65" i="28"/>
  <c r="DC65" i="28"/>
  <c r="EY65" i="28" s="1"/>
  <c r="EH93" i="28"/>
  <c r="BZ93" i="28"/>
  <c r="CK94" i="28"/>
  <c r="ES94" i="28"/>
  <c r="DO77" i="28"/>
  <c r="FK77" i="28" s="1"/>
  <c r="EA77" i="28"/>
  <c r="FW77" i="28" s="1"/>
  <c r="DC77" i="28"/>
  <c r="EY77" i="28" s="1"/>
  <c r="CQ77" i="28"/>
  <c r="CZ118" i="28"/>
  <c r="CN118" i="28"/>
  <c r="DL118" i="28"/>
  <c r="FH118" i="28" s="1"/>
  <c r="DX118" i="28"/>
  <c r="FT118" i="28" s="1"/>
  <c r="CW147" i="28"/>
  <c r="DU147" i="28"/>
  <c r="FQ147" i="28" s="1"/>
  <c r="EG147" i="28"/>
  <c r="GC147" i="28" s="1"/>
  <c r="DI147" i="28"/>
  <c r="FE147" i="28" s="1"/>
  <c r="EF185" i="28"/>
  <c r="GB185" i="28" s="1"/>
  <c r="DH185" i="28"/>
  <c r="FD185" i="28" s="1"/>
  <c r="CV185" i="28"/>
  <c r="DT185" i="28"/>
  <c r="FP185" i="28" s="1"/>
  <c r="DI242" i="28"/>
  <c r="FE242" i="28" s="1"/>
  <c r="CW242" i="28"/>
  <c r="EG242" i="28"/>
  <c r="GC242" i="28" s="1"/>
  <c r="DU242" i="28"/>
  <c r="FQ242" i="28" s="1"/>
  <c r="DS300" i="28"/>
  <c r="FO300" i="28" s="1"/>
  <c r="CU300" i="28"/>
  <c r="DG300" i="28"/>
  <c r="FC300" i="28" s="1"/>
  <c r="EE300" i="28"/>
  <c r="GA300" i="28" s="1"/>
  <c r="DF275" i="28"/>
  <c r="FB275" i="28" s="1"/>
  <c r="DR275" i="28"/>
  <c r="FN275" i="28" s="1"/>
  <c r="ED275" i="28"/>
  <c r="FZ275" i="28" s="1"/>
  <c r="CT275" i="28"/>
  <c r="CT279" i="28"/>
  <c r="ED279" i="28"/>
  <c r="FZ279" i="28" s="1"/>
  <c r="DF279" i="28"/>
  <c r="FB279" i="28" s="1"/>
  <c r="DR279" i="28"/>
  <c r="FN279" i="28" s="1"/>
  <c r="CW321" i="28"/>
  <c r="DI321" i="28"/>
  <c r="FE321" i="28" s="1"/>
  <c r="DU321" i="28"/>
  <c r="FQ321" i="28" s="1"/>
  <c r="EG321" i="28"/>
  <c r="GC321" i="28" s="1"/>
  <c r="CT335" i="28"/>
  <c r="ED335" i="28"/>
  <c r="FZ335" i="28" s="1"/>
  <c r="DF335" i="28"/>
  <c r="FB335" i="28" s="1"/>
  <c r="DR335" i="28"/>
  <c r="FN335" i="28" s="1"/>
  <c r="ED324" i="28"/>
  <c r="FZ324" i="28" s="1"/>
  <c r="CT324" i="28"/>
  <c r="DF324" i="28"/>
  <c r="FB324" i="28" s="1"/>
  <c r="DR324" i="28"/>
  <c r="FN324" i="28" s="1"/>
  <c r="CU341" i="28"/>
  <c r="DS341" i="28"/>
  <c r="FO341" i="28" s="1"/>
  <c r="EE341" i="28"/>
  <c r="GA341" i="28" s="1"/>
  <c r="DG341" i="28"/>
  <c r="FC341" i="28" s="1"/>
  <c r="DB316" i="28"/>
  <c r="EX316" i="28" s="1"/>
  <c r="DN316" i="28"/>
  <c r="FJ316" i="28" s="1"/>
  <c r="DZ316" i="28"/>
  <c r="FV316" i="28" s="1"/>
  <c r="CP316" i="28"/>
  <c r="DA384" i="28"/>
  <c r="EW384" i="28" s="1"/>
  <c r="CO384" i="28"/>
  <c r="DM384" i="28"/>
  <c r="FI384" i="28" s="1"/>
  <c r="DY384" i="28"/>
  <c r="FU384" i="28" s="1"/>
  <c r="ED391" i="28"/>
  <c r="FZ391" i="28" s="1"/>
  <c r="CT391" i="28"/>
  <c r="DF391" i="28"/>
  <c r="FB391" i="28" s="1"/>
  <c r="DR391" i="28"/>
  <c r="FN391" i="28" s="1"/>
  <c r="CE428" i="28"/>
  <c r="EM428" i="28"/>
  <c r="EF424" i="28"/>
  <c r="GB424" i="28" s="1"/>
  <c r="DT424" i="28"/>
  <c r="FP424" i="28" s="1"/>
  <c r="DH424" i="28"/>
  <c r="FD424" i="28" s="1"/>
  <c r="CV424" i="28"/>
  <c r="ED504" i="28"/>
  <c r="FZ504" i="28" s="1"/>
  <c r="DF504" i="28"/>
  <c r="DR504" i="28"/>
  <c r="FN504" i="28" s="1"/>
  <c r="CT504" i="28"/>
  <c r="CY461" i="28"/>
  <c r="EU461" i="28" s="1"/>
  <c r="DK461" i="28"/>
  <c r="FG461" i="28" s="1"/>
  <c r="DW461" i="28"/>
  <c r="FS461" i="28" s="1"/>
  <c r="CM461" i="28"/>
  <c r="CN520" i="28"/>
  <c r="DX520" i="28"/>
  <c r="FT520" i="28" s="1"/>
  <c r="DL520" i="28"/>
  <c r="FH520" i="28" s="1"/>
  <c r="CZ520" i="28"/>
  <c r="EV520" i="28" s="1"/>
  <c r="DV558" i="28"/>
  <c r="FR558" i="28" s="1"/>
  <c r="CL558" i="28"/>
  <c r="CX558" i="28"/>
  <c r="ET558" i="28" s="1"/>
  <c r="DJ558" i="28"/>
  <c r="FF558" i="28" s="1"/>
  <c r="DD542" i="28"/>
  <c r="EZ542" i="28" s="1"/>
  <c r="CR542" i="28"/>
  <c r="DP542" i="28"/>
  <c r="FL542" i="28" s="1"/>
  <c r="EB542" i="28"/>
  <c r="FX542" i="28" s="1"/>
  <c r="CI586" i="28"/>
  <c r="EQ586" i="28"/>
  <c r="DH577" i="28"/>
  <c r="FD577" i="28" s="1"/>
  <c r="DT577" i="28"/>
  <c r="FP577" i="28" s="1"/>
  <c r="EF577" i="28"/>
  <c r="GB577" i="28" s="1"/>
  <c r="CV577" i="28"/>
  <c r="DU584" i="28"/>
  <c r="FQ584" i="28" s="1"/>
  <c r="CW584" i="28"/>
  <c r="EG584" i="28"/>
  <c r="GC584" i="28" s="1"/>
  <c r="DI584" i="28"/>
  <c r="CR629" i="28"/>
  <c r="DD629" i="28"/>
  <c r="EZ629" i="28" s="1"/>
  <c r="EB629" i="28"/>
  <c r="FX629" i="28" s="1"/>
  <c r="DP629" i="28"/>
  <c r="FL629" i="28" s="1"/>
  <c r="DH596" i="28"/>
  <c r="FD596" i="28" s="1"/>
  <c r="EF596" i="28"/>
  <c r="GB596" i="28" s="1"/>
  <c r="CV596" i="28"/>
  <c r="DT596" i="28"/>
  <c r="FP596" i="28" s="1"/>
  <c r="DR617" i="28"/>
  <c r="FN617" i="28" s="1"/>
  <c r="CT617" i="28"/>
  <c r="DF617" i="28"/>
  <c r="FB617" i="28" s="1"/>
  <c r="ED617" i="28"/>
  <c r="FZ617" i="28" s="1"/>
  <c r="CO574" i="28"/>
  <c r="DM574" i="28"/>
  <c r="FI574" i="28" s="1"/>
  <c r="DY574" i="28"/>
  <c r="FU574" i="28" s="1"/>
  <c r="DA574" i="28"/>
  <c r="EW574" i="28" s="1"/>
  <c r="CT522" i="28"/>
  <c r="ED522" i="28"/>
  <c r="FZ522" i="28" s="1"/>
  <c r="DR522" i="28"/>
  <c r="FN522" i="28" s="1"/>
  <c r="DF522" i="28"/>
  <c r="FB522" i="28" s="1"/>
  <c r="CX620" i="28"/>
  <c r="ET620" i="28" s="1"/>
  <c r="DV620" i="28"/>
  <c r="FR620" i="28" s="1"/>
  <c r="CL620" i="28"/>
  <c r="DJ620" i="28"/>
  <c r="FF620" i="28" s="1"/>
  <c r="FD4" i="28"/>
  <c r="CG26" i="28"/>
  <c r="EO26" i="28"/>
  <c r="CO22" i="28"/>
  <c r="DA22" i="28"/>
  <c r="EW22" i="28" s="1"/>
  <c r="DM22" i="28"/>
  <c r="FI22" i="28" s="1"/>
  <c r="DY22" i="28"/>
  <c r="FU22" i="28" s="1"/>
  <c r="CW26" i="28"/>
  <c r="DU26" i="28"/>
  <c r="FQ26" i="28" s="1"/>
  <c r="DI26" i="28"/>
  <c r="FE26" i="28" s="1"/>
  <c r="EG26" i="28"/>
  <c r="GC26" i="28" s="1"/>
  <c r="EL28" i="28"/>
  <c r="CZ27" i="28"/>
  <c r="EV27" i="28" s="1"/>
  <c r="CN27" i="28"/>
  <c r="DL27" i="28"/>
  <c r="FH27" i="28" s="1"/>
  <c r="DX27" i="28"/>
  <c r="FT27" i="28" s="1"/>
  <c r="CM46" i="28"/>
  <c r="DK46" i="28"/>
  <c r="FG46" i="28" s="1"/>
  <c r="DW46" i="28"/>
  <c r="FS46" i="28" s="1"/>
  <c r="CY46" i="28"/>
  <c r="EU46" i="28" s="1"/>
  <c r="DM63" i="28"/>
  <c r="FI63" i="28" s="1"/>
  <c r="CO63" i="28"/>
  <c r="DA63" i="28"/>
  <c r="EW63" i="28" s="1"/>
  <c r="DY63" i="28"/>
  <c r="FU63" i="28" s="1"/>
  <c r="DB101" i="28"/>
  <c r="EX101" i="28" s="1"/>
  <c r="DN101" i="28"/>
  <c r="FJ101" i="28" s="1"/>
  <c r="DZ101" i="28"/>
  <c r="FV101" i="28" s="1"/>
  <c r="CP101" i="28"/>
  <c r="EP71" i="28"/>
  <c r="DE98" i="28"/>
  <c r="FA98" i="28" s="1"/>
  <c r="CS98" i="28"/>
  <c r="EC98" i="28"/>
  <c r="FY98" i="28" s="1"/>
  <c r="DQ98" i="28"/>
  <c r="FM98" i="28" s="1"/>
  <c r="CL100" i="28"/>
  <c r="CX100" i="28"/>
  <c r="ET100" i="28" s="1"/>
  <c r="DV100" i="28"/>
  <c r="FR100" i="28" s="1"/>
  <c r="DJ100" i="28"/>
  <c r="FF100" i="28" s="1"/>
  <c r="CV124" i="28"/>
  <c r="DH124" i="28"/>
  <c r="FD124" i="28" s="1"/>
  <c r="DT124" i="28"/>
  <c r="FP124" i="28" s="1"/>
  <c r="EF124" i="28"/>
  <c r="GB124" i="28" s="1"/>
  <c r="DI144" i="28"/>
  <c r="FE144" i="28" s="1"/>
  <c r="EG144" i="28"/>
  <c r="GC144" i="28" s="1"/>
  <c r="CW144" i="28"/>
  <c r="DU144" i="28"/>
  <c r="FQ144" i="28" s="1"/>
  <c r="DU110" i="28"/>
  <c r="FQ110" i="28" s="1"/>
  <c r="DI110" i="28"/>
  <c r="FE110" i="28" s="1"/>
  <c r="EG110" i="28"/>
  <c r="GC110" i="28" s="1"/>
  <c r="CW110" i="28"/>
  <c r="EE162" i="28"/>
  <c r="GA162" i="28" s="1"/>
  <c r="DG162" i="28"/>
  <c r="FC162" i="28" s="1"/>
  <c r="CU162" i="28"/>
  <c r="DS162" i="28"/>
  <c r="FO162" i="28" s="1"/>
  <c r="CV165" i="28"/>
  <c r="DT165" i="28"/>
  <c r="FP165" i="28" s="1"/>
  <c r="EF165" i="28"/>
  <c r="GB165" i="28" s="1"/>
  <c r="DH165" i="28"/>
  <c r="FD165" i="28" s="1"/>
  <c r="CS230" i="28"/>
  <c r="DE230" i="28"/>
  <c r="FA230" i="28" s="1"/>
  <c r="DQ230" i="28"/>
  <c r="FM230" i="28" s="1"/>
  <c r="EC230" i="28"/>
  <c r="FY230" i="28" s="1"/>
  <c r="EG206" i="28"/>
  <c r="GC206" i="28" s="1"/>
  <c r="DI206" i="28"/>
  <c r="FE206" i="28" s="1"/>
  <c r="DU206" i="28"/>
  <c r="FQ206" i="28" s="1"/>
  <c r="CW206" i="28"/>
  <c r="CL233" i="28"/>
  <c r="CX233" i="28"/>
  <c r="ET233" i="28" s="1"/>
  <c r="DV233" i="28"/>
  <c r="FR233" i="28" s="1"/>
  <c r="DJ233" i="28"/>
  <c r="FF233" i="28" s="1"/>
  <c r="DO222" i="28"/>
  <c r="FK222" i="28" s="1"/>
  <c r="EA222" i="28"/>
  <c r="FW222" i="28" s="1"/>
  <c r="CQ222" i="28"/>
  <c r="DC222" i="28"/>
  <c r="EY222" i="28" s="1"/>
  <c r="DG222" i="28"/>
  <c r="FC222" i="28" s="1"/>
  <c r="DS222" i="28"/>
  <c r="FO222" i="28" s="1"/>
  <c r="EE222" i="28"/>
  <c r="GA222" i="28" s="1"/>
  <c r="CU222" i="28"/>
  <c r="DJ241" i="28"/>
  <c r="FF241" i="28" s="1"/>
  <c r="DV241" i="28"/>
  <c r="FR241" i="28" s="1"/>
  <c r="CX241" i="28"/>
  <c r="ET241" i="28" s="1"/>
  <c r="CL241" i="28"/>
  <c r="DJ229" i="28"/>
  <c r="FF229" i="28" s="1"/>
  <c r="CX229" i="28"/>
  <c r="ET229" i="28" s="1"/>
  <c r="DV229" i="28"/>
  <c r="FR229" i="28" s="1"/>
  <c r="CL229" i="28"/>
  <c r="EP256" i="28"/>
  <c r="DA232" i="28"/>
  <c r="EW232" i="28" s="1"/>
  <c r="CO232" i="28"/>
  <c r="DM232" i="28"/>
  <c r="FI232" i="28" s="1"/>
  <c r="DY232" i="28"/>
  <c r="FU232" i="28" s="1"/>
  <c r="DX237" i="28"/>
  <c r="FT237" i="28" s="1"/>
  <c r="CN237" i="28"/>
  <c r="CZ237" i="28"/>
  <c r="EV237" i="28" s="1"/>
  <c r="DL237" i="28"/>
  <c r="FH237" i="28" s="1"/>
  <c r="CL292" i="28"/>
  <c r="CX292" i="28"/>
  <c r="ET292" i="28" s="1"/>
  <c r="DV292" i="28"/>
  <c r="FR292" i="28" s="1"/>
  <c r="DJ292" i="28"/>
  <c r="FF292" i="28" s="1"/>
  <c r="EE311" i="28"/>
  <c r="GA311" i="28" s="1"/>
  <c r="DS311" i="28"/>
  <c r="FO311" i="28" s="1"/>
  <c r="CU311" i="28"/>
  <c r="DG311" i="28"/>
  <c r="FC311" i="28" s="1"/>
  <c r="CU333" i="28"/>
  <c r="EE333" i="28"/>
  <c r="GA333" i="28" s="1"/>
  <c r="DG333" i="28"/>
  <c r="FC333" i="28" s="1"/>
  <c r="DS333" i="28"/>
  <c r="FO333" i="28" s="1"/>
  <c r="EP296" i="28"/>
  <c r="EE331" i="28"/>
  <c r="GA331" i="28" s="1"/>
  <c r="DG331" i="28"/>
  <c r="FC331" i="28" s="1"/>
  <c r="CU331" i="28"/>
  <c r="DS331" i="28"/>
  <c r="FO331" i="28" s="1"/>
  <c r="EC326" i="28"/>
  <c r="FY326" i="28" s="1"/>
  <c r="CS326" i="28"/>
  <c r="DE326" i="28"/>
  <c r="FA326" i="28" s="1"/>
  <c r="DQ326" i="28"/>
  <c r="FM326" i="28" s="1"/>
  <c r="DD317" i="28"/>
  <c r="EZ317" i="28" s="1"/>
  <c r="EB317" i="28"/>
  <c r="FX317" i="28" s="1"/>
  <c r="CR317" i="28"/>
  <c r="DP317" i="28"/>
  <c r="FL317" i="28" s="1"/>
  <c r="DS327" i="28"/>
  <c r="FO327" i="28" s="1"/>
  <c r="CU327" i="28"/>
  <c r="DG327" i="28"/>
  <c r="FC327" i="28" s="1"/>
  <c r="EE327" i="28"/>
  <c r="GA327" i="28" s="1"/>
  <c r="CR344" i="28"/>
  <c r="DD344" i="28"/>
  <c r="EZ344" i="28" s="1"/>
  <c r="DP344" i="28"/>
  <c r="FL344" i="28" s="1"/>
  <c r="EB344" i="28"/>
  <c r="FX344" i="28" s="1"/>
  <c r="DO314" i="28"/>
  <c r="FK314" i="28" s="1"/>
  <c r="CQ314" i="28"/>
  <c r="DC314" i="28"/>
  <c r="EY314" i="28" s="1"/>
  <c r="EA314" i="28"/>
  <c r="FW314" i="28" s="1"/>
  <c r="DN386" i="28"/>
  <c r="FJ386" i="28" s="1"/>
  <c r="DB386" i="28"/>
  <c r="EX386" i="28" s="1"/>
  <c r="CP386" i="28"/>
  <c r="DZ386" i="28"/>
  <c r="FV386" i="28" s="1"/>
  <c r="DR382" i="28"/>
  <c r="FN382" i="28" s="1"/>
  <c r="ED382" i="28"/>
  <c r="FZ382" i="28" s="1"/>
  <c r="DF382" i="28"/>
  <c r="FB382" i="28" s="1"/>
  <c r="CT382" i="28"/>
  <c r="ET409" i="28"/>
  <c r="CP427" i="28"/>
  <c r="DB427" i="28"/>
  <c r="EX427" i="28" s="1"/>
  <c r="DZ427" i="28"/>
  <c r="FV427" i="28" s="1"/>
  <c r="DN427" i="28"/>
  <c r="FJ427" i="28" s="1"/>
  <c r="ES440" i="28"/>
  <c r="CU381" i="28"/>
  <c r="EE381" i="28"/>
  <c r="GA381" i="28" s="1"/>
  <c r="DS381" i="28"/>
  <c r="FO381" i="28" s="1"/>
  <c r="DG381" i="28"/>
  <c r="FC381" i="28" s="1"/>
  <c r="EP452" i="28"/>
  <c r="DY445" i="28"/>
  <c r="FU445" i="28" s="1"/>
  <c r="CO445" i="28"/>
  <c r="DA445" i="28"/>
  <c r="EW445" i="28" s="1"/>
  <c r="DM445" i="28"/>
  <c r="FI445" i="28" s="1"/>
  <c r="CW416" i="28"/>
  <c r="EG416" i="28"/>
  <c r="GC416" i="28" s="1"/>
  <c r="DI416" i="28"/>
  <c r="FE416" i="28" s="1"/>
  <c r="DU416" i="28"/>
  <c r="FQ416" i="28" s="1"/>
  <c r="DK445" i="28"/>
  <c r="FG445" i="28" s="1"/>
  <c r="DW445" i="28"/>
  <c r="FS445" i="28" s="1"/>
  <c r="CM445" i="28"/>
  <c r="CY445" i="28"/>
  <c r="EU445" i="28" s="1"/>
  <c r="DT455" i="28"/>
  <c r="FP455" i="28" s="1"/>
  <c r="CV455" i="28"/>
  <c r="EF455" i="28"/>
  <c r="GB455" i="28" s="1"/>
  <c r="DH455" i="28"/>
  <c r="FD455" i="28" s="1"/>
  <c r="DA459" i="28"/>
  <c r="EW459" i="28" s="1"/>
  <c r="DM459" i="28"/>
  <c r="FI459" i="28" s="1"/>
  <c r="DY459" i="28"/>
  <c r="FU459" i="28" s="1"/>
  <c r="CO459" i="28"/>
  <c r="CQ474" i="28"/>
  <c r="DC474" i="28"/>
  <c r="EY474" i="28" s="1"/>
  <c r="DO474" i="28"/>
  <c r="FK474" i="28" s="1"/>
  <c r="EA474" i="28"/>
  <c r="FW474" i="28" s="1"/>
  <c r="CO508" i="28"/>
  <c r="DA508" i="28"/>
  <c r="EW508" i="28" s="1"/>
  <c r="DY508" i="28"/>
  <c r="FU508" i="28" s="1"/>
  <c r="DM508" i="28"/>
  <c r="FI508" i="28" s="1"/>
  <c r="BZ555" i="28"/>
  <c r="EH555" i="28"/>
  <c r="CO488" i="28"/>
  <c r="DM488" i="28"/>
  <c r="FI488" i="28" s="1"/>
  <c r="DY488" i="28"/>
  <c r="FU488" i="28" s="1"/>
  <c r="DA488" i="28"/>
  <c r="EW488" i="28" s="1"/>
  <c r="DO488" i="28"/>
  <c r="FK488" i="28" s="1"/>
  <c r="DC488" i="28"/>
  <c r="EY488" i="28" s="1"/>
  <c r="CQ488" i="28"/>
  <c r="EA488" i="28"/>
  <c r="FW488" i="28" s="1"/>
  <c r="DP504" i="28"/>
  <c r="FL504" i="28" s="1"/>
  <c r="EB504" i="28"/>
  <c r="FX504" i="28" s="1"/>
  <c r="CR504" i="28"/>
  <c r="DD504" i="28"/>
  <c r="EZ504" i="28" s="1"/>
  <c r="DL510" i="28"/>
  <c r="FH510" i="28" s="1"/>
  <c r="CZ510" i="28"/>
  <c r="EV510" i="28" s="1"/>
  <c r="CN510" i="28"/>
  <c r="DX510" i="28"/>
  <c r="FT510" i="28" s="1"/>
  <c r="CP549" i="28"/>
  <c r="DN549" i="28"/>
  <c r="FJ549" i="28" s="1"/>
  <c r="DZ549" i="28"/>
  <c r="FV549" i="28" s="1"/>
  <c r="DB549" i="28"/>
  <c r="EX549" i="28" s="1"/>
  <c r="DB559" i="28"/>
  <c r="EX559" i="28" s="1"/>
  <c r="CP559" i="28"/>
  <c r="DN559" i="28"/>
  <c r="FJ559" i="28" s="1"/>
  <c r="DZ559" i="28"/>
  <c r="FV559" i="28" s="1"/>
  <c r="DK556" i="28"/>
  <c r="FG556" i="28" s="1"/>
  <c r="DW556" i="28"/>
  <c r="FS556" i="28" s="1"/>
  <c r="CM556" i="28"/>
  <c r="CY556" i="28"/>
  <c r="EU556" i="28" s="1"/>
  <c r="DU581" i="28"/>
  <c r="FQ581" i="28" s="1"/>
  <c r="DI581" i="28"/>
  <c r="FE581" i="28" s="1"/>
  <c r="CW581" i="28"/>
  <c r="EG581" i="28"/>
  <c r="GC581" i="28" s="1"/>
  <c r="DG536" i="28"/>
  <c r="FC536" i="28" s="1"/>
  <c r="DS536" i="28"/>
  <c r="FO536" i="28" s="1"/>
  <c r="EE536" i="28"/>
  <c r="GA536" i="28" s="1"/>
  <c r="CU536" i="28"/>
  <c r="CT506" i="28"/>
  <c r="DF506" i="28"/>
  <c r="DR506" i="28"/>
  <c r="FN506" i="28" s="1"/>
  <c r="ED506" i="28"/>
  <c r="FZ506" i="28" s="1"/>
  <c r="CQ540" i="28"/>
  <c r="EA540" i="28"/>
  <c r="FW540" i="28" s="1"/>
  <c r="DC540" i="28"/>
  <c r="EY540" i="28" s="1"/>
  <c r="DO540" i="28"/>
  <c r="FK540" i="28" s="1"/>
  <c r="CZ538" i="28"/>
  <c r="EV538" i="28" s="1"/>
  <c r="DL538" i="28"/>
  <c r="FH538" i="28" s="1"/>
  <c r="DX538" i="28"/>
  <c r="FT538" i="28" s="1"/>
  <c r="CN538" i="28"/>
  <c r="DL560" i="28"/>
  <c r="FH560" i="28" s="1"/>
  <c r="CZ560" i="28"/>
  <c r="EV560" i="28" s="1"/>
  <c r="DX560" i="28"/>
  <c r="FT560" i="28" s="1"/>
  <c r="CN560" i="28"/>
  <c r="EH583" i="28"/>
  <c r="DQ610" i="28"/>
  <c r="FM610" i="28" s="1"/>
  <c r="CS610" i="28"/>
  <c r="DE610" i="28"/>
  <c r="FA610" i="28" s="1"/>
  <c r="EC610" i="28"/>
  <c r="FY610" i="28" s="1"/>
  <c r="GB4" i="28"/>
  <c r="DE9" i="28"/>
  <c r="FA9" i="28" s="1"/>
  <c r="DQ9" i="28"/>
  <c r="FM9" i="28" s="1"/>
  <c r="EC9" i="28"/>
  <c r="FY9" i="28" s="1"/>
  <c r="CS9" i="28"/>
  <c r="DQ12" i="28"/>
  <c r="FM12" i="28" s="1"/>
  <c r="EC12" i="28"/>
  <c r="FY12" i="28" s="1"/>
  <c r="CS12" i="28"/>
  <c r="DE12" i="28"/>
  <c r="FA12" i="28" s="1"/>
  <c r="ER29" i="28"/>
  <c r="DF22" i="28"/>
  <c r="FB22" i="28" s="1"/>
  <c r="DR22" i="28"/>
  <c r="FN22" i="28" s="1"/>
  <c r="CT22" i="28"/>
  <c r="ED22" i="28"/>
  <c r="FZ22" i="28" s="1"/>
  <c r="CX24" i="28"/>
  <c r="ET24" i="28" s="1"/>
  <c r="CL24" i="28"/>
  <c r="DJ24" i="28"/>
  <c r="FF24" i="28" s="1"/>
  <c r="DV24" i="28"/>
  <c r="FR24" i="28" s="1"/>
  <c r="EM17" i="28"/>
  <c r="EP32" i="28"/>
  <c r="CX30" i="28"/>
  <c r="ET30" i="28" s="1"/>
  <c r="DJ30" i="28"/>
  <c r="FF30" i="28" s="1"/>
  <c r="CL30" i="28"/>
  <c r="DV30" i="28"/>
  <c r="FR30" i="28" s="1"/>
  <c r="CW28" i="28"/>
  <c r="DI28" i="28"/>
  <c r="FE28" i="28" s="1"/>
  <c r="DU28" i="28"/>
  <c r="FQ28" i="28" s="1"/>
  <c r="EG28" i="28"/>
  <c r="GC28" i="28" s="1"/>
  <c r="CG40" i="28"/>
  <c r="EO40" i="28"/>
  <c r="DF34" i="28"/>
  <c r="FB34" i="28" s="1"/>
  <c r="DR34" i="28"/>
  <c r="FN34" i="28" s="1"/>
  <c r="ED34" i="28"/>
  <c r="FZ34" i="28" s="1"/>
  <c r="CT34" i="28"/>
  <c r="ES26" i="28"/>
  <c r="DL34" i="28"/>
  <c r="FH34" i="28" s="1"/>
  <c r="DX34" i="28"/>
  <c r="FT34" i="28" s="1"/>
  <c r="CN34" i="28"/>
  <c r="CZ34" i="28"/>
  <c r="EV34" i="28" s="1"/>
  <c r="EH38" i="28"/>
  <c r="DZ38" i="28"/>
  <c r="FV38" i="28" s="1"/>
  <c r="DN38" i="28"/>
  <c r="FJ38" i="28" s="1"/>
  <c r="CP38" i="28"/>
  <c r="DB38" i="28"/>
  <c r="EX38" i="28" s="1"/>
  <c r="EN38" i="28"/>
  <c r="EN54" i="28"/>
  <c r="DR46" i="28"/>
  <c r="FN46" i="28" s="1"/>
  <c r="CT46" i="28"/>
  <c r="DF46" i="28"/>
  <c r="FB46" i="28" s="1"/>
  <c r="ED46" i="28"/>
  <c r="FZ46" i="28" s="1"/>
  <c r="DU57" i="28"/>
  <c r="FQ57" i="28" s="1"/>
  <c r="DI57" i="28"/>
  <c r="FE57" i="28" s="1"/>
  <c r="CW57" i="28"/>
  <c r="EG57" i="28"/>
  <c r="GC57" i="28" s="1"/>
  <c r="DF62" i="28"/>
  <c r="FB62" i="28" s="1"/>
  <c r="CT62" i="28"/>
  <c r="DR62" i="28"/>
  <c r="FN62" i="28" s="1"/>
  <c r="ED62" i="28"/>
  <c r="FZ62" i="28" s="1"/>
  <c r="DJ64" i="28"/>
  <c r="FF64" i="28" s="1"/>
  <c r="DV64" i="28"/>
  <c r="FR64" i="28" s="1"/>
  <c r="CX64" i="28"/>
  <c r="ET64" i="28" s="1"/>
  <c r="CL64" i="28"/>
  <c r="CO44" i="28"/>
  <c r="DY44" i="28"/>
  <c r="FU44" i="28" s="1"/>
  <c r="DA44" i="28"/>
  <c r="EW44" i="28" s="1"/>
  <c r="DM44" i="28"/>
  <c r="FI44" i="28" s="1"/>
  <c r="CY70" i="28"/>
  <c r="EU70" i="28" s="1"/>
  <c r="DW70" i="28"/>
  <c r="FS70" i="28" s="1"/>
  <c r="CM70" i="28"/>
  <c r="DK70" i="28"/>
  <c r="FG70" i="28" s="1"/>
  <c r="FE79" i="28"/>
  <c r="EO85" i="28"/>
  <c r="CO101" i="28"/>
  <c r="DY101" i="28"/>
  <c r="FU101" i="28" s="1"/>
  <c r="DA101" i="28"/>
  <c r="EW101" i="28" s="1"/>
  <c r="DM101" i="28"/>
  <c r="FI101" i="28" s="1"/>
  <c r="EY79" i="28"/>
  <c r="EO92" i="28"/>
  <c r="EQ103" i="28"/>
  <c r="DB98" i="28"/>
  <c r="EX98" i="28" s="1"/>
  <c r="DN98" i="28"/>
  <c r="FJ98" i="28" s="1"/>
  <c r="DZ98" i="28"/>
  <c r="FV98" i="28" s="1"/>
  <c r="CP98" i="28"/>
  <c r="DH96" i="28"/>
  <c r="FD96" i="28" s="1"/>
  <c r="CV96" i="28"/>
  <c r="DT96" i="28"/>
  <c r="FP96" i="28" s="1"/>
  <c r="EF96" i="28"/>
  <c r="GB96" i="28" s="1"/>
  <c r="EG122" i="28"/>
  <c r="GC122" i="28" s="1"/>
  <c r="DI122" i="28"/>
  <c r="FE122" i="28" s="1"/>
  <c r="CW122" i="28"/>
  <c r="DU122" i="28"/>
  <c r="FQ122" i="28" s="1"/>
  <c r="BZ142" i="28"/>
  <c r="EH142" i="28"/>
  <c r="DO127" i="28"/>
  <c r="FK127" i="28" s="1"/>
  <c r="CQ127" i="28"/>
  <c r="EA127" i="28"/>
  <c r="FW127" i="28" s="1"/>
  <c r="DC127" i="28"/>
  <c r="EY127" i="28" s="1"/>
  <c r="EF152" i="28"/>
  <c r="GB152" i="28" s="1"/>
  <c r="DH152" i="28"/>
  <c r="FD152" i="28" s="1"/>
  <c r="CV152" i="28"/>
  <c r="DT152" i="28"/>
  <c r="FP152" i="28" s="1"/>
  <c r="EQ157" i="28"/>
  <c r="CI157" i="28"/>
  <c r="EK158" i="28"/>
  <c r="ES154" i="28"/>
  <c r="CO164" i="28"/>
  <c r="DY164" i="28"/>
  <c r="FU164" i="28" s="1"/>
  <c r="DA164" i="28"/>
  <c r="EW164" i="28" s="1"/>
  <c r="DM164" i="28"/>
  <c r="FI164" i="28" s="1"/>
  <c r="CM127" i="28"/>
  <c r="DW127" i="28"/>
  <c r="FS127" i="28" s="1"/>
  <c r="CY127" i="28"/>
  <c r="EU127" i="28" s="1"/>
  <c r="DK127" i="28"/>
  <c r="FG127" i="28" s="1"/>
  <c r="DX147" i="28"/>
  <c r="FT147" i="28" s="1"/>
  <c r="CN147" i="28"/>
  <c r="CZ147" i="28"/>
  <c r="EV147" i="28" s="1"/>
  <c r="DL147" i="28"/>
  <c r="FH147" i="28" s="1"/>
  <c r="EA159" i="28"/>
  <c r="FW159" i="28" s="1"/>
  <c r="CQ159" i="28"/>
  <c r="DC159" i="28"/>
  <c r="EY159" i="28" s="1"/>
  <c r="DO159" i="28"/>
  <c r="FK159" i="28" s="1"/>
  <c r="EM167" i="28"/>
  <c r="EJ155" i="28"/>
  <c r="DD170" i="28"/>
  <c r="EZ170" i="28" s="1"/>
  <c r="DP170" i="28"/>
  <c r="FL170" i="28" s="1"/>
  <c r="EB170" i="28"/>
  <c r="FX170" i="28" s="1"/>
  <c r="CR170" i="28"/>
  <c r="EI187" i="28"/>
  <c r="EB160" i="28"/>
  <c r="FX160" i="28" s="1"/>
  <c r="DD160" i="28"/>
  <c r="EZ160" i="28" s="1"/>
  <c r="CR160" i="28"/>
  <c r="DP160" i="28"/>
  <c r="FL160" i="28" s="1"/>
  <c r="EB182" i="28"/>
  <c r="FX182" i="28" s="1"/>
  <c r="CR182" i="28"/>
  <c r="DD182" i="28"/>
  <c r="EZ182" i="28" s="1"/>
  <c r="DP182" i="28"/>
  <c r="FL182" i="28" s="1"/>
  <c r="EP192" i="28"/>
  <c r="EH193" i="28"/>
  <c r="DC197" i="28"/>
  <c r="EY197" i="28" s="1"/>
  <c r="CQ197" i="28"/>
  <c r="DO197" i="28"/>
  <c r="FK197" i="28" s="1"/>
  <c r="EA197" i="28"/>
  <c r="FW197" i="28" s="1"/>
  <c r="EM208" i="28"/>
  <c r="CP193" i="28"/>
  <c r="DB193" i="28"/>
  <c r="EX193" i="28" s="1"/>
  <c r="DN193" i="28"/>
  <c r="FJ193" i="28" s="1"/>
  <c r="DZ193" i="28"/>
  <c r="FV193" i="28" s="1"/>
  <c r="DO185" i="28"/>
  <c r="FK185" i="28" s="1"/>
  <c r="CQ185" i="28"/>
  <c r="DC185" i="28"/>
  <c r="EY185" i="28" s="1"/>
  <c r="EA185" i="28"/>
  <c r="FW185" i="28" s="1"/>
  <c r="DU184" i="28"/>
  <c r="FQ184" i="28" s="1"/>
  <c r="CW184" i="28"/>
  <c r="DI184" i="28"/>
  <c r="FE184" i="28" s="1"/>
  <c r="EG184" i="28"/>
  <c r="GC184" i="28" s="1"/>
  <c r="EH200" i="28"/>
  <c r="EN200" i="28"/>
  <c r="EH233" i="28"/>
  <c r="ER223" i="28"/>
  <c r="EF242" i="28"/>
  <c r="GB242" i="28" s="1"/>
  <c r="DH242" i="28"/>
  <c r="FD242" i="28" s="1"/>
  <c r="CV242" i="28"/>
  <c r="DT242" i="28"/>
  <c r="FP242" i="28" s="1"/>
  <c r="EK227" i="28"/>
  <c r="EQ222" i="28"/>
  <c r="CX228" i="28"/>
  <c r="ET228" i="28" s="1"/>
  <c r="DJ228" i="28"/>
  <c r="FF228" i="28" s="1"/>
  <c r="DV228" i="28"/>
  <c r="FR228" i="28" s="1"/>
  <c r="CL228" i="28"/>
  <c r="DE229" i="28"/>
  <c r="FA229" i="28" s="1"/>
  <c r="CS229" i="28"/>
  <c r="EC229" i="28"/>
  <c r="FY229" i="28" s="1"/>
  <c r="DQ229" i="28"/>
  <c r="FM229" i="28" s="1"/>
  <c r="EQ248" i="28"/>
  <c r="EG213" i="28"/>
  <c r="GC213" i="28" s="1"/>
  <c r="DU213" i="28"/>
  <c r="FQ213" i="28" s="1"/>
  <c r="CW213" i="28"/>
  <c r="DI213" i="28"/>
  <c r="FE213" i="28" s="1"/>
  <c r="EK232" i="28"/>
  <c r="EH237" i="28"/>
  <c r="EC252" i="28"/>
  <c r="FY252" i="28" s="1"/>
  <c r="CS252" i="28"/>
  <c r="DE252" i="28"/>
  <c r="FA252" i="28" s="1"/>
  <c r="DQ252" i="28"/>
  <c r="FM252" i="28" s="1"/>
  <c r="DS238" i="28"/>
  <c r="FO238" i="28" s="1"/>
  <c r="CU238" i="28"/>
  <c r="DG238" i="28"/>
  <c r="FC238" i="28" s="1"/>
  <c r="EE238" i="28"/>
  <c r="GA238" i="28" s="1"/>
  <c r="CA272" i="28"/>
  <c r="EI272" i="28"/>
  <c r="CZ253" i="28"/>
  <c r="EV253" i="28" s="1"/>
  <c r="DX253" i="28"/>
  <c r="FT253" i="28" s="1"/>
  <c r="CN253" i="28"/>
  <c r="DL253" i="28"/>
  <c r="FH253" i="28" s="1"/>
  <c r="CT223" i="28"/>
  <c r="ED223" i="28"/>
  <c r="FZ223" i="28" s="1"/>
  <c r="DF223" i="28"/>
  <c r="FB223" i="28" s="1"/>
  <c r="DR223" i="28"/>
  <c r="FN223" i="28" s="1"/>
  <c r="EQ289" i="28"/>
  <c r="CQ275" i="28"/>
  <c r="EA275" i="28"/>
  <c r="FW275" i="28" s="1"/>
  <c r="DC275" i="28"/>
  <c r="EY275" i="28" s="1"/>
  <c r="DO275" i="28"/>
  <c r="FK275" i="28" s="1"/>
  <c r="CJ285" i="28"/>
  <c r="ER285" i="28"/>
  <c r="DL270" i="28"/>
  <c r="FH270" i="28" s="1"/>
  <c r="CN270" i="28"/>
  <c r="CZ270" i="28"/>
  <c r="EV270" i="28" s="1"/>
  <c r="DX270" i="28"/>
  <c r="FT270" i="28" s="1"/>
  <c r="EP293" i="28"/>
  <c r="DL295" i="28"/>
  <c r="FH295" i="28" s="1"/>
  <c r="DX295" i="28"/>
  <c r="FT295" i="28" s="1"/>
  <c r="CZ295" i="28"/>
  <c r="EV295" i="28" s="1"/>
  <c r="CN295" i="28"/>
  <c r="EK305" i="28"/>
  <c r="EH292" i="28"/>
  <c r="DG301" i="28"/>
  <c r="FC301" i="28" s="1"/>
  <c r="DS301" i="28"/>
  <c r="FO301" i="28" s="1"/>
  <c r="EE301" i="28"/>
  <c r="GA301" i="28" s="1"/>
  <c r="CU301" i="28"/>
  <c r="DT301" i="28"/>
  <c r="FP301" i="28" s="1"/>
  <c r="CV301" i="28"/>
  <c r="DH301" i="28"/>
  <c r="FD301" i="28" s="1"/>
  <c r="EF301" i="28"/>
  <c r="GB301" i="28" s="1"/>
  <c r="DC331" i="28"/>
  <c r="EY331" i="28" s="1"/>
  <c r="EA331" i="28"/>
  <c r="FW331" i="28" s="1"/>
  <c r="DO331" i="28"/>
  <c r="FK331" i="28" s="1"/>
  <c r="CQ331" i="28"/>
  <c r="DP332" i="28"/>
  <c r="FL332" i="28" s="1"/>
  <c r="EB332" i="28"/>
  <c r="FX332" i="28" s="1"/>
  <c r="CR332" i="28"/>
  <c r="DD332" i="28"/>
  <c r="EZ332" i="28" s="1"/>
  <c r="EE340" i="28"/>
  <c r="GA340" i="28" s="1"/>
  <c r="DG340" i="28"/>
  <c r="FC340" i="28" s="1"/>
  <c r="CU340" i="28"/>
  <c r="DS340" i="28"/>
  <c r="FO340" i="28" s="1"/>
  <c r="DJ329" i="28"/>
  <c r="FF329" i="28" s="1"/>
  <c r="DV329" i="28"/>
  <c r="FR329" i="28" s="1"/>
  <c r="CX329" i="28"/>
  <c r="ET329" i="28" s="1"/>
  <c r="CL329" i="28"/>
  <c r="DP331" i="28"/>
  <c r="FL331" i="28" s="1"/>
  <c r="CR331" i="28"/>
  <c r="EB331" i="28"/>
  <c r="FX331" i="28" s="1"/>
  <c r="DD331" i="28"/>
  <c r="EZ331" i="28" s="1"/>
  <c r="DR340" i="28"/>
  <c r="FN340" i="28" s="1"/>
  <c r="DF340" i="28"/>
  <c r="FB340" i="28" s="1"/>
  <c r="ED340" i="28"/>
  <c r="FZ340" i="28" s="1"/>
  <c r="CT340" i="28"/>
  <c r="DI328" i="28"/>
  <c r="FE328" i="28" s="1"/>
  <c r="EG328" i="28"/>
  <c r="GC328" i="28" s="1"/>
  <c r="CW328" i="28"/>
  <c r="DU328" i="28"/>
  <c r="FQ328" i="28" s="1"/>
  <c r="ED344" i="28"/>
  <c r="FZ344" i="28" s="1"/>
  <c r="CT344" i="28"/>
  <c r="DF344" i="28"/>
  <c r="FB344" i="28" s="1"/>
  <c r="DR344" i="28"/>
  <c r="FN344" i="28" s="1"/>
  <c r="EM314" i="28"/>
  <c r="EC373" i="28"/>
  <c r="FY373" i="28" s="1"/>
  <c r="CS373" i="28"/>
  <c r="DE373" i="28"/>
  <c r="FA373" i="28" s="1"/>
  <c r="DQ373" i="28"/>
  <c r="FM373" i="28" s="1"/>
  <c r="CO369" i="28"/>
  <c r="DY369" i="28"/>
  <c r="FU369" i="28" s="1"/>
  <c r="DM369" i="28"/>
  <c r="FI369" i="28" s="1"/>
  <c r="DA369" i="28"/>
  <c r="EW369" i="28" s="1"/>
  <c r="DW362" i="28"/>
  <c r="FS362" i="28" s="1"/>
  <c r="DK362" i="28"/>
  <c r="FG362" i="28" s="1"/>
  <c r="CM362" i="28"/>
  <c r="CY362" i="28"/>
  <c r="EU362" i="28" s="1"/>
  <c r="ES385" i="28"/>
  <c r="EE373" i="28"/>
  <c r="GA373" i="28" s="1"/>
  <c r="CU373" i="28"/>
  <c r="DG373" i="28"/>
  <c r="FC373" i="28" s="1"/>
  <c r="DS373" i="28"/>
  <c r="FO373" i="28" s="1"/>
  <c r="DH373" i="28"/>
  <c r="FD373" i="28" s="1"/>
  <c r="EF373" i="28"/>
  <c r="GB373" i="28" s="1"/>
  <c r="DT373" i="28"/>
  <c r="FP373" i="28" s="1"/>
  <c r="CV373" i="28"/>
  <c r="CN352" i="28"/>
  <c r="CZ352" i="28"/>
  <c r="EV352" i="28" s="1"/>
  <c r="DL352" i="28"/>
  <c r="DX352" i="28"/>
  <c r="FT352" i="28" s="1"/>
  <c r="DC371" i="28"/>
  <c r="EY371" i="28" s="1"/>
  <c r="EA371" i="28"/>
  <c r="FW371" i="28" s="1"/>
  <c r="CQ371" i="28"/>
  <c r="DO371" i="28"/>
  <c r="FK371" i="28" s="1"/>
  <c r="DT369" i="28"/>
  <c r="FP369" i="28" s="1"/>
  <c r="CV369" i="28"/>
  <c r="DH369" i="28"/>
  <c r="FD369" i="28" s="1"/>
  <c r="EF369" i="28"/>
  <c r="GB369" i="28" s="1"/>
  <c r="ES383" i="28"/>
  <c r="EL386" i="28"/>
  <c r="CC404" i="28"/>
  <c r="EK404" i="28"/>
  <c r="CM387" i="28"/>
  <c r="DW387" i="28"/>
  <c r="FS387" i="28" s="1"/>
  <c r="DK387" i="28"/>
  <c r="FG387" i="28" s="1"/>
  <c r="CY387" i="28"/>
  <c r="EU387" i="28" s="1"/>
  <c r="EM435" i="28"/>
  <c r="CE435" i="28"/>
  <c r="DU397" i="28"/>
  <c r="FQ397" i="28" s="1"/>
  <c r="EG397" i="28"/>
  <c r="GC397" i="28" s="1"/>
  <c r="CW397" i="28"/>
  <c r="DI397" i="28"/>
  <c r="FE397" i="28" s="1"/>
  <c r="CV366" i="28"/>
  <c r="DH366" i="28"/>
  <c r="FD366" i="28" s="1"/>
  <c r="DT366" i="28"/>
  <c r="FP366" i="28" s="1"/>
  <c r="EF366" i="28"/>
  <c r="GB366" i="28" s="1"/>
  <c r="EZ409" i="28"/>
  <c r="CS377" i="28"/>
  <c r="DE377" i="28"/>
  <c r="FA377" i="28" s="1"/>
  <c r="DQ377" i="28"/>
  <c r="FM377" i="28" s="1"/>
  <c r="EC377" i="28"/>
  <c r="FY377" i="28" s="1"/>
  <c r="DH437" i="28"/>
  <c r="FD437" i="28" s="1"/>
  <c r="DT437" i="28"/>
  <c r="FP437" i="28" s="1"/>
  <c r="EF437" i="28"/>
  <c r="GB437" i="28" s="1"/>
  <c r="CV437" i="28"/>
  <c r="EP414" i="28"/>
  <c r="DS359" i="28"/>
  <c r="FO359" i="28" s="1"/>
  <c r="DG359" i="28"/>
  <c r="FC359" i="28" s="1"/>
  <c r="CU359" i="28"/>
  <c r="EE359" i="28"/>
  <c r="GA359" i="28" s="1"/>
  <c r="DX442" i="28"/>
  <c r="FT442" i="28" s="1"/>
  <c r="DL442" i="28"/>
  <c r="FH442" i="28" s="1"/>
  <c r="CN442" i="28"/>
  <c r="CZ442" i="28"/>
  <c r="EV442" i="28" s="1"/>
  <c r="EN404" i="28"/>
  <c r="ER404" i="28"/>
  <c r="EM439" i="28"/>
  <c r="EO451" i="28"/>
  <c r="EG418" i="28"/>
  <c r="GC418" i="28" s="1"/>
  <c r="DU418" i="28"/>
  <c r="FQ418" i="28" s="1"/>
  <c r="CW418" i="28"/>
  <c r="DI418" i="28"/>
  <c r="FE418" i="28" s="1"/>
  <c r="DL448" i="28"/>
  <c r="FH448" i="28" s="1"/>
  <c r="CZ448" i="28"/>
  <c r="EV448" i="28" s="1"/>
  <c r="CN448" i="28"/>
  <c r="DX448" i="28"/>
  <c r="FT448" i="28" s="1"/>
  <c r="EL427" i="28"/>
  <c r="ED440" i="28"/>
  <c r="FZ440" i="28" s="1"/>
  <c r="CT440" i="28"/>
  <c r="DF440" i="28"/>
  <c r="FB440" i="28" s="1"/>
  <c r="DR440" i="28"/>
  <c r="FN440" i="28" s="1"/>
  <c r="EE426" i="28"/>
  <c r="GA426" i="28" s="1"/>
  <c r="CU426" i="28"/>
  <c r="DG426" i="28"/>
  <c r="FC426" i="28" s="1"/>
  <c r="DS426" i="28"/>
  <c r="FO426" i="28" s="1"/>
  <c r="DR374" i="28"/>
  <c r="FN374" i="28" s="1"/>
  <c r="ED374" i="28"/>
  <c r="FZ374" i="28" s="1"/>
  <c r="DF374" i="28"/>
  <c r="FB374" i="28" s="1"/>
  <c r="CT374" i="28"/>
  <c r="EG463" i="28"/>
  <c r="GC463" i="28" s="1"/>
  <c r="DI463" i="28"/>
  <c r="FE463" i="28" s="1"/>
  <c r="CW463" i="28"/>
  <c r="DU463" i="28"/>
  <c r="FQ463" i="28" s="1"/>
  <c r="EK445" i="28"/>
  <c r="EE468" i="28"/>
  <c r="GA468" i="28" s="1"/>
  <c r="DS468" i="28"/>
  <c r="FO468" i="28" s="1"/>
  <c r="CU468" i="28"/>
  <c r="DG468" i="28"/>
  <c r="FC468" i="28" s="1"/>
  <c r="EG405" i="28"/>
  <c r="GC405" i="28" s="1"/>
  <c r="CW405" i="28"/>
  <c r="DI405" i="28"/>
  <c r="FE405" i="28" s="1"/>
  <c r="DU405" i="28"/>
  <c r="FQ405" i="28" s="1"/>
  <c r="CW449" i="28"/>
  <c r="DI449" i="28"/>
  <c r="FE449" i="28" s="1"/>
  <c r="DU449" i="28"/>
  <c r="FQ449" i="28" s="1"/>
  <c r="EG449" i="28"/>
  <c r="GC449" i="28" s="1"/>
  <c r="CK493" i="28"/>
  <c r="ES493" i="28"/>
  <c r="EA481" i="28"/>
  <c r="FW481" i="28" s="1"/>
  <c r="CQ481" i="28"/>
  <c r="DC481" i="28"/>
  <c r="EY481" i="28" s="1"/>
  <c r="DO481" i="28"/>
  <c r="FK481" i="28" s="1"/>
  <c r="EL511" i="28"/>
  <c r="CD511" i="28"/>
  <c r="EP505" i="28"/>
  <c r="DL485" i="28"/>
  <c r="FH485" i="28" s="1"/>
  <c r="CZ485" i="28"/>
  <c r="EV485" i="28" s="1"/>
  <c r="DX485" i="28"/>
  <c r="FT485" i="28" s="1"/>
  <c r="CN485" i="28"/>
  <c r="DP472" i="28"/>
  <c r="FL472" i="28" s="1"/>
  <c r="DD472" i="28"/>
  <c r="EZ472" i="28" s="1"/>
  <c r="CR472" i="28"/>
  <c r="EB472" i="28"/>
  <c r="FX472" i="28" s="1"/>
  <c r="CF557" i="28"/>
  <c r="EN557" i="28"/>
  <c r="DN458" i="28"/>
  <c r="FJ458" i="28" s="1"/>
  <c r="DB458" i="28"/>
  <c r="EX458" i="28" s="1"/>
  <c r="CP458" i="28"/>
  <c r="DZ458" i="28"/>
  <c r="FV458" i="28" s="1"/>
  <c r="CS513" i="28"/>
  <c r="EC513" i="28"/>
  <c r="FY513" i="28" s="1"/>
  <c r="DQ513" i="28"/>
  <c r="FM513" i="28" s="1"/>
  <c r="DE513" i="28"/>
  <c r="FA513" i="28" s="1"/>
  <c r="CO509" i="28"/>
  <c r="DY509" i="28"/>
  <c r="FU509" i="28" s="1"/>
  <c r="DA509" i="28"/>
  <c r="EW509" i="28" s="1"/>
  <c r="DM509" i="28"/>
  <c r="FI509" i="28" s="1"/>
  <c r="EC500" i="28"/>
  <c r="FY500" i="28" s="1"/>
  <c r="DE500" i="28"/>
  <c r="FA500" i="28" s="1"/>
  <c r="CS500" i="28"/>
  <c r="DQ500" i="28"/>
  <c r="FM500" i="28" s="1"/>
  <c r="EJ514" i="28"/>
  <c r="CV475" i="28"/>
  <c r="EF475" i="28"/>
  <c r="GB475" i="28" s="1"/>
  <c r="DT475" i="28"/>
  <c r="FP475" i="28" s="1"/>
  <c r="DH475" i="28"/>
  <c r="FD475" i="28" s="1"/>
  <c r="EJ547" i="28"/>
  <c r="CB547" i="28"/>
  <c r="CZ522" i="28"/>
  <c r="EV522" i="28" s="1"/>
  <c r="DX522" i="28"/>
  <c r="FT522" i="28" s="1"/>
  <c r="DL522" i="28"/>
  <c r="FH522" i="28" s="1"/>
  <c r="CN522" i="28"/>
  <c r="ES520" i="28"/>
  <c r="DX568" i="28"/>
  <c r="FT568" i="28" s="1"/>
  <c r="CN568" i="28"/>
  <c r="DL568" i="28"/>
  <c r="FH568" i="28" s="1"/>
  <c r="CZ568" i="28"/>
  <c r="EV568" i="28" s="1"/>
  <c r="CX535" i="28"/>
  <c r="ET535" i="28" s="1"/>
  <c r="DV535" i="28"/>
  <c r="FR535" i="28" s="1"/>
  <c r="DJ535" i="28"/>
  <c r="FF535" i="28" s="1"/>
  <c r="CL535" i="28"/>
  <c r="EI556" i="28"/>
  <c r="EP540" i="28"/>
  <c r="EP506" i="28"/>
  <c r="DN545" i="28"/>
  <c r="FJ545" i="28" s="1"/>
  <c r="DZ545" i="28"/>
  <c r="FV545" i="28" s="1"/>
  <c r="CP545" i="28"/>
  <c r="DB545" i="28"/>
  <c r="EX545" i="28" s="1"/>
  <c r="DU566" i="28"/>
  <c r="FQ566" i="28" s="1"/>
  <c r="DI566" i="28"/>
  <c r="FE566" i="28" s="1"/>
  <c r="EG566" i="28"/>
  <c r="GC566" i="28" s="1"/>
  <c r="CW566" i="28"/>
  <c r="EE560" i="28"/>
  <c r="GA560" i="28" s="1"/>
  <c r="DS560" i="28"/>
  <c r="FO560" i="28" s="1"/>
  <c r="CU560" i="28"/>
  <c r="DG560" i="28"/>
  <c r="FC560" i="28" s="1"/>
  <c r="EC614" i="28"/>
  <c r="FY614" i="28" s="1"/>
  <c r="DE614" i="28"/>
  <c r="FA614" i="28" s="1"/>
  <c r="DQ614" i="28"/>
  <c r="CS614" i="28"/>
  <c r="EA597" i="28"/>
  <c r="FW597" i="28" s="1"/>
  <c r="DC597" i="28"/>
  <c r="EY597" i="28" s="1"/>
  <c r="CQ597" i="28"/>
  <c r="DO597" i="28"/>
  <c r="FK597" i="28" s="1"/>
  <c r="DJ586" i="28"/>
  <c r="FF586" i="28" s="1"/>
  <c r="DV586" i="28"/>
  <c r="FR586" i="28" s="1"/>
  <c r="CL586" i="28"/>
  <c r="CX586" i="28"/>
  <c r="ET586" i="28" s="1"/>
  <c r="CS569" i="28"/>
  <c r="EC569" i="28"/>
  <c r="FY569" i="28" s="1"/>
  <c r="DQ569" i="28"/>
  <c r="FM569" i="28" s="1"/>
  <c r="DE569" i="28"/>
  <c r="FA569" i="28" s="1"/>
  <c r="DR597" i="28"/>
  <c r="FN597" i="28" s="1"/>
  <c r="DF597" i="28"/>
  <c r="FB597" i="28" s="1"/>
  <c r="ED597" i="28"/>
  <c r="FZ597" i="28" s="1"/>
  <c r="CT597" i="28"/>
  <c r="EO582" i="28"/>
  <c r="EG577" i="28"/>
  <c r="GC577" i="28" s="1"/>
  <c r="CW577" i="28"/>
  <c r="DU577" i="28"/>
  <c r="FQ577" i="28" s="1"/>
  <c r="DI577" i="28"/>
  <c r="FE577" i="28" s="1"/>
  <c r="CX559" i="28"/>
  <c r="ET559" i="28" s="1"/>
  <c r="CL559" i="28"/>
  <c r="DV559" i="28"/>
  <c r="FR559" i="28" s="1"/>
  <c r="DJ559" i="28"/>
  <c r="FF559" i="28" s="1"/>
  <c r="DJ576" i="28"/>
  <c r="FF576" i="28" s="1"/>
  <c r="DV576" i="28"/>
  <c r="FR576" i="28" s="1"/>
  <c r="CL576" i="28"/>
  <c r="CX576" i="28"/>
  <c r="ET576" i="28" s="1"/>
  <c r="CQ595" i="28"/>
  <c r="DC595" i="28"/>
  <c r="EY595" i="28" s="1"/>
  <c r="DO595" i="28"/>
  <c r="FK595" i="28" s="1"/>
  <c r="EA595" i="28"/>
  <c r="FW595" i="28" s="1"/>
  <c r="EH484" i="28"/>
  <c r="DH632" i="28"/>
  <c r="FD632" i="28" s="1"/>
  <c r="DT632" i="28"/>
  <c r="FP632" i="28" s="1"/>
  <c r="CV632" i="28"/>
  <c r="EF632" i="28"/>
  <c r="GB632" i="28" s="1"/>
  <c r="DO596" i="28"/>
  <c r="FK596" i="28" s="1"/>
  <c r="CQ596" i="28"/>
  <c r="EA596" i="28"/>
  <c r="FW596" i="28" s="1"/>
  <c r="DC596" i="28"/>
  <c r="EY596" i="28" s="1"/>
  <c r="EG620" i="28"/>
  <c r="GC620" i="28" s="1"/>
  <c r="DI620" i="28"/>
  <c r="FE620" i="28" s="1"/>
  <c r="DU620" i="28"/>
  <c r="FQ620" i="28" s="1"/>
  <c r="CW620" i="28"/>
  <c r="DV628" i="28"/>
  <c r="FR628" i="28" s="1"/>
  <c r="CL628" i="28"/>
  <c r="DJ628" i="28"/>
  <c r="FF628" i="28" s="1"/>
  <c r="CX628" i="28"/>
  <c r="ET628" i="28" s="1"/>
  <c r="DR594" i="28"/>
  <c r="FN594" i="28" s="1"/>
  <c r="CT594" i="28"/>
  <c r="DF594" i="28"/>
  <c r="FB594" i="28" s="1"/>
  <c r="ED594" i="28"/>
  <c r="FZ594" i="28" s="1"/>
  <c r="CS630" i="28"/>
  <c r="DE630" i="28"/>
  <c r="FA630" i="28" s="1"/>
  <c r="EC630" i="28"/>
  <c r="FY630" i="28" s="1"/>
  <c r="DQ630" i="28"/>
  <c r="DC624" i="28"/>
  <c r="EY624" i="28" s="1"/>
  <c r="DO624" i="28"/>
  <c r="FK624" i="28" s="1"/>
  <c r="EA624" i="28"/>
  <c r="FW624" i="28" s="1"/>
  <c r="CQ624" i="28"/>
  <c r="DD611" i="28"/>
  <c r="EZ611" i="28" s="1"/>
  <c r="EB611" i="28"/>
  <c r="FX611" i="28" s="1"/>
  <c r="CR611" i="28"/>
  <c r="DP611" i="28"/>
  <c r="FL611" i="28" s="1"/>
  <c r="DN630" i="28"/>
  <c r="FJ630" i="28" s="1"/>
  <c r="DB630" i="28"/>
  <c r="EX630" i="28" s="1"/>
  <c r="DZ630" i="28"/>
  <c r="FV630" i="28" s="1"/>
  <c r="CP630" i="28"/>
  <c r="C1126" i="20"/>
  <c r="C359" i="20"/>
  <c r="BC13" i="26"/>
  <c r="BC6" i="26"/>
  <c r="CZ28" i="28"/>
  <c r="EV28" i="28" s="1"/>
  <c r="CN28" i="28"/>
  <c r="DL28" i="28"/>
  <c r="FH28" i="28" s="1"/>
  <c r="DX28" i="28"/>
  <c r="FT28" i="28" s="1"/>
  <c r="DR60" i="28"/>
  <c r="FN60" i="28" s="1"/>
  <c r="ED60" i="28"/>
  <c r="FZ60" i="28" s="1"/>
  <c r="DF60" i="28"/>
  <c r="FB60" i="28" s="1"/>
  <c r="CT60" i="28"/>
  <c r="DG79" i="28"/>
  <c r="FC79" i="28" s="1"/>
  <c r="DS79" i="28"/>
  <c r="FO79" i="28" s="1"/>
  <c r="EE79" i="28"/>
  <c r="GA79" i="28" s="1"/>
  <c r="CU79" i="28"/>
  <c r="EK89" i="28"/>
  <c r="DA108" i="28"/>
  <c r="EW108" i="28" s="1"/>
  <c r="CO108" i="28"/>
  <c r="DM108" i="28"/>
  <c r="FI108" i="28" s="1"/>
  <c r="DY108" i="28"/>
  <c r="FU108" i="28" s="1"/>
  <c r="DC125" i="28"/>
  <c r="EY125" i="28" s="1"/>
  <c r="DO125" i="28"/>
  <c r="FK125" i="28" s="1"/>
  <c r="EA125" i="28"/>
  <c r="FW125" i="28" s="1"/>
  <c r="CQ125" i="28"/>
  <c r="DO160" i="28"/>
  <c r="FK160" i="28" s="1"/>
  <c r="EA160" i="28"/>
  <c r="FW160" i="28" s="1"/>
  <c r="CQ160" i="28"/>
  <c r="DC160" i="28"/>
  <c r="EY160" i="28" s="1"/>
  <c r="CQ167" i="28"/>
  <c r="DO167" i="28"/>
  <c r="FK167" i="28" s="1"/>
  <c r="DC167" i="28"/>
  <c r="EY167" i="28" s="1"/>
  <c r="EA167" i="28"/>
  <c r="FW167" i="28" s="1"/>
  <c r="EJ193" i="28"/>
  <c r="CD213" i="28"/>
  <c r="EL213" i="28"/>
  <c r="DL198" i="28"/>
  <c r="FH198" i="28" s="1"/>
  <c r="CN198" i="28"/>
  <c r="DX198" i="28"/>
  <c r="FT198" i="28" s="1"/>
  <c r="CZ198" i="28"/>
  <c r="EV198" i="28" s="1"/>
  <c r="DT223" i="28"/>
  <c r="FP223" i="28" s="1"/>
  <c r="DH223" i="28"/>
  <c r="FD223" i="28" s="1"/>
  <c r="EF223" i="28"/>
  <c r="GB223" i="28" s="1"/>
  <c r="CV223" i="28"/>
  <c r="CS268" i="28"/>
  <c r="EC268" i="28"/>
  <c r="FY268" i="28" s="1"/>
  <c r="DE268" i="28"/>
  <c r="FA268" i="28" s="1"/>
  <c r="DQ268" i="28"/>
  <c r="FM268" i="28" s="1"/>
  <c r="FF251" i="28"/>
  <c r="DG357" i="28"/>
  <c r="FC357" i="28" s="1"/>
  <c r="CU357" i="28"/>
  <c r="DS357" i="28"/>
  <c r="FO357" i="28" s="1"/>
  <c r="EE357" i="28"/>
  <c r="GA357" i="28" s="1"/>
  <c r="DM6" i="28"/>
  <c r="CO6" i="28"/>
  <c r="DA6" i="28"/>
  <c r="EW6" i="28" s="1"/>
  <c r="DY6" i="28"/>
  <c r="FU6" i="28" s="1"/>
  <c r="DX12" i="28"/>
  <c r="FT12" i="28" s="1"/>
  <c r="CN12" i="28"/>
  <c r="DL12" i="28"/>
  <c r="FH12" i="28" s="1"/>
  <c r="CZ12" i="28"/>
  <c r="EV12" i="28" s="1"/>
  <c r="CV29" i="28"/>
  <c r="DT29" i="28"/>
  <c r="FP29" i="28" s="1"/>
  <c r="DH29" i="28"/>
  <c r="FD29" i="28" s="1"/>
  <c r="EF29" i="28"/>
  <c r="GB29" i="28" s="1"/>
  <c r="DI8" i="28"/>
  <c r="FE8" i="28" s="1"/>
  <c r="DU8" i="28"/>
  <c r="FQ8" i="28" s="1"/>
  <c r="EG8" i="28"/>
  <c r="GC8" i="28" s="1"/>
  <c r="CW8" i="28"/>
  <c r="EI18" i="28"/>
  <c r="CJ38" i="28"/>
  <c r="ER38" i="28"/>
  <c r="CC43" i="28"/>
  <c r="EK43" i="28"/>
  <c r="DW32" i="28"/>
  <c r="FS32" i="28" s="1"/>
  <c r="DK32" i="28"/>
  <c r="FG32" i="28" s="1"/>
  <c r="CM32" i="28"/>
  <c r="CY32" i="28"/>
  <c r="EU32" i="28" s="1"/>
  <c r="CP27" i="28"/>
  <c r="DZ27" i="28"/>
  <c r="FV27" i="28" s="1"/>
  <c r="DN27" i="28"/>
  <c r="FJ27" i="28" s="1"/>
  <c r="DB27" i="28"/>
  <c r="EX27" i="28" s="1"/>
  <c r="DK35" i="28"/>
  <c r="FG35" i="28" s="1"/>
  <c r="CY35" i="28"/>
  <c r="EU35" i="28" s="1"/>
  <c r="DW35" i="28"/>
  <c r="FS35" i="28" s="1"/>
  <c r="CM35" i="28"/>
  <c r="CX38" i="28"/>
  <c r="ET38" i="28" s="1"/>
  <c r="DJ38" i="28"/>
  <c r="FF38" i="28" s="1"/>
  <c r="DV38" i="28"/>
  <c r="FR38" i="28" s="1"/>
  <c r="CL38" i="28"/>
  <c r="CR38" i="28"/>
  <c r="DD38" i="28"/>
  <c r="EZ38" i="28" s="1"/>
  <c r="DP38" i="28"/>
  <c r="FL38" i="28" s="1"/>
  <c r="EB38" i="28"/>
  <c r="FX38" i="28" s="1"/>
  <c r="DG51" i="28"/>
  <c r="FC51" i="28" s="1"/>
  <c r="DS51" i="28"/>
  <c r="FO51" i="28" s="1"/>
  <c r="EE51" i="28"/>
  <c r="GA51" i="28" s="1"/>
  <c r="CU51" i="28"/>
  <c r="EB54" i="28"/>
  <c r="FX54" i="28" s="1"/>
  <c r="DD54" i="28"/>
  <c r="EZ54" i="28" s="1"/>
  <c r="CR54" i="28"/>
  <c r="DP54" i="28"/>
  <c r="FL54" i="28" s="1"/>
  <c r="DF35" i="28"/>
  <c r="FB35" i="28" s="1"/>
  <c r="CT35" i="28"/>
  <c r="ED35" i="28"/>
  <c r="FZ35" i="28" s="1"/>
  <c r="DR35" i="28"/>
  <c r="FN35" i="28" s="1"/>
  <c r="CT52" i="28"/>
  <c r="ED52" i="28"/>
  <c r="FZ52" i="28" s="1"/>
  <c r="DF52" i="28"/>
  <c r="FB52" i="28" s="1"/>
  <c r="DR52" i="28"/>
  <c r="FN52" i="28" s="1"/>
  <c r="EK60" i="28"/>
  <c r="DP57" i="28"/>
  <c r="FL57" i="28" s="1"/>
  <c r="EB57" i="28"/>
  <c r="FX57" i="28" s="1"/>
  <c r="CR57" i="28"/>
  <c r="DD57" i="28"/>
  <c r="EZ57" i="28" s="1"/>
  <c r="CQ68" i="28"/>
  <c r="EA68" i="28"/>
  <c r="FW68" i="28" s="1"/>
  <c r="DC68" i="28"/>
  <c r="EY68" i="28" s="1"/>
  <c r="DO68" i="28"/>
  <c r="FK68" i="28" s="1"/>
  <c r="DU62" i="28"/>
  <c r="FQ62" i="28" s="1"/>
  <c r="DI62" i="28"/>
  <c r="FE62" i="28" s="1"/>
  <c r="CW62" i="28"/>
  <c r="EG62" i="28"/>
  <c r="GC62" i="28" s="1"/>
  <c r="DB86" i="28"/>
  <c r="EX86" i="28" s="1"/>
  <c r="DN86" i="28"/>
  <c r="FJ86" i="28" s="1"/>
  <c r="DZ86" i="28"/>
  <c r="FV86" i="28" s="1"/>
  <c r="CP86" i="28"/>
  <c r="CS83" i="28"/>
  <c r="DE83" i="28"/>
  <c r="FA83" i="28" s="1"/>
  <c r="EC83" i="28"/>
  <c r="FY83" i="28" s="1"/>
  <c r="DQ83" i="28"/>
  <c r="FM83" i="28" s="1"/>
  <c r="ER86" i="28"/>
  <c r="EC92" i="28"/>
  <c r="FY92" i="28" s="1"/>
  <c r="CS92" i="28"/>
  <c r="DE92" i="28"/>
  <c r="FA92" i="28" s="1"/>
  <c r="DQ92" i="28"/>
  <c r="FM92" i="28" s="1"/>
  <c r="EE103" i="28"/>
  <c r="GA103" i="28" s="1"/>
  <c r="DS103" i="28"/>
  <c r="FO103" i="28" s="1"/>
  <c r="DG103" i="28"/>
  <c r="FC103" i="28" s="1"/>
  <c r="CU103" i="28"/>
  <c r="DV126" i="28"/>
  <c r="FR126" i="28" s="1"/>
  <c r="CX126" i="28"/>
  <c r="ET126" i="28" s="1"/>
  <c r="CL126" i="28"/>
  <c r="DJ126" i="28"/>
  <c r="FF126" i="28" s="1"/>
  <c r="DE105" i="28"/>
  <c r="FA105" i="28" s="1"/>
  <c r="DQ105" i="28"/>
  <c r="FM105" i="28" s="1"/>
  <c r="EC105" i="28"/>
  <c r="FY105" i="28" s="1"/>
  <c r="CS105" i="28"/>
  <c r="CL111" i="28"/>
  <c r="DV111" i="28"/>
  <c r="FR111" i="28" s="1"/>
  <c r="CX111" i="28"/>
  <c r="ET111" i="28" s="1"/>
  <c r="DJ111" i="28"/>
  <c r="FF111" i="28" s="1"/>
  <c r="EF123" i="28"/>
  <c r="GB123" i="28" s="1"/>
  <c r="DH123" i="28"/>
  <c r="FD123" i="28" s="1"/>
  <c r="DT123" i="28"/>
  <c r="FP123" i="28" s="1"/>
  <c r="CV123" i="28"/>
  <c r="DC151" i="28"/>
  <c r="EY151" i="28" s="1"/>
  <c r="CQ151" i="28"/>
  <c r="DO151" i="28"/>
  <c r="FK151" i="28" s="1"/>
  <c r="EA151" i="28"/>
  <c r="FW151" i="28" s="1"/>
  <c r="DE140" i="28"/>
  <c r="FA140" i="28" s="1"/>
  <c r="DQ140" i="28"/>
  <c r="FM140" i="28" s="1"/>
  <c r="EC140" i="28"/>
  <c r="FY140" i="28" s="1"/>
  <c r="CS140" i="28"/>
  <c r="DQ127" i="28"/>
  <c r="FM127" i="28" s="1"/>
  <c r="CS127" i="28"/>
  <c r="EC127" i="28"/>
  <c r="FY127" i="28" s="1"/>
  <c r="DE127" i="28"/>
  <c r="FA127" i="28" s="1"/>
  <c r="DR148" i="28"/>
  <c r="FN148" i="28" s="1"/>
  <c r="CT148" i="28"/>
  <c r="DF148" i="28"/>
  <c r="FB148" i="28" s="1"/>
  <c r="ED148" i="28"/>
  <c r="FZ148" i="28" s="1"/>
  <c r="DM158" i="28"/>
  <c r="FI158" i="28" s="1"/>
  <c r="CO158" i="28"/>
  <c r="DA158" i="28"/>
  <c r="EW158" i="28" s="1"/>
  <c r="DY158" i="28"/>
  <c r="FU158" i="28" s="1"/>
  <c r="EG154" i="28"/>
  <c r="GC154" i="28" s="1"/>
  <c r="DI154" i="28"/>
  <c r="FE154" i="28" s="1"/>
  <c r="CW154" i="28"/>
  <c r="DU154" i="28"/>
  <c r="FQ154" i="28" s="1"/>
  <c r="CN131" i="28"/>
  <c r="DX131" i="28"/>
  <c r="FT131" i="28" s="1"/>
  <c r="DL131" i="28"/>
  <c r="FH131" i="28" s="1"/>
  <c r="CZ131" i="28"/>
  <c r="EV131" i="28" s="1"/>
  <c r="DG171" i="28"/>
  <c r="FC171" i="28" s="1"/>
  <c r="EE171" i="28"/>
  <c r="GA171" i="28" s="1"/>
  <c r="CU171" i="28"/>
  <c r="DS171" i="28"/>
  <c r="FO171" i="28" s="1"/>
  <c r="DX155" i="28"/>
  <c r="FT155" i="28" s="1"/>
  <c r="CZ155" i="28"/>
  <c r="EV155" i="28" s="1"/>
  <c r="DL155" i="28"/>
  <c r="FH155" i="28" s="1"/>
  <c r="CN155" i="28"/>
  <c r="CY187" i="28"/>
  <c r="EU187" i="28" s="1"/>
  <c r="DK187" i="28"/>
  <c r="FG187" i="28" s="1"/>
  <c r="CM187" i="28"/>
  <c r="DW187" i="28"/>
  <c r="FS187" i="28" s="1"/>
  <c r="DR192" i="28"/>
  <c r="ED192" i="28"/>
  <c r="FZ192" i="28" s="1"/>
  <c r="DF192" i="28"/>
  <c r="FB192" i="28" s="1"/>
  <c r="CT192" i="28"/>
  <c r="CS196" i="28"/>
  <c r="DE196" i="28"/>
  <c r="FA196" i="28" s="1"/>
  <c r="DQ196" i="28"/>
  <c r="FM196" i="28" s="1"/>
  <c r="EC196" i="28"/>
  <c r="FY196" i="28" s="1"/>
  <c r="CL193" i="28"/>
  <c r="DJ193" i="28"/>
  <c r="FF193" i="28" s="1"/>
  <c r="DV193" i="28"/>
  <c r="FR193" i="28" s="1"/>
  <c r="CX193" i="28"/>
  <c r="ET193" i="28" s="1"/>
  <c r="CI210" i="28"/>
  <c r="EQ210" i="28"/>
  <c r="CX200" i="28"/>
  <c r="ET200" i="28" s="1"/>
  <c r="CL200" i="28"/>
  <c r="DJ200" i="28"/>
  <c r="FF200" i="28" s="1"/>
  <c r="DV200" i="28"/>
  <c r="FR200" i="28" s="1"/>
  <c r="DI182" i="28"/>
  <c r="FE182" i="28" s="1"/>
  <c r="CW182" i="28"/>
  <c r="EG182" i="28"/>
  <c r="GC182" i="28" s="1"/>
  <c r="DU182" i="28"/>
  <c r="FQ182" i="28" s="1"/>
  <c r="EB200" i="28"/>
  <c r="FX200" i="28" s="1"/>
  <c r="DD200" i="28"/>
  <c r="EZ200" i="28" s="1"/>
  <c r="DP200" i="28"/>
  <c r="FL200" i="28" s="1"/>
  <c r="CR200" i="28"/>
  <c r="CV176" i="28"/>
  <c r="DT176" i="28"/>
  <c r="FP176" i="28" s="1"/>
  <c r="EF176" i="28"/>
  <c r="GB176" i="28" s="1"/>
  <c r="DH176" i="28"/>
  <c r="FD176" i="28" s="1"/>
  <c r="DK188" i="28"/>
  <c r="FG188" i="28" s="1"/>
  <c r="CY188" i="28"/>
  <c r="EU188" i="28" s="1"/>
  <c r="CM188" i="28"/>
  <c r="DW188" i="28"/>
  <c r="FS188" i="28" s="1"/>
  <c r="CL199" i="28"/>
  <c r="DJ199" i="28"/>
  <c r="FF199" i="28" s="1"/>
  <c r="CX199" i="28"/>
  <c r="ET199" i="28" s="1"/>
  <c r="DV199" i="28"/>
  <c r="FR199" i="28" s="1"/>
  <c r="CB227" i="28"/>
  <c r="EJ227" i="28"/>
  <c r="DA227" i="28"/>
  <c r="EW227" i="28" s="1"/>
  <c r="CO227" i="28"/>
  <c r="DM227" i="28"/>
  <c r="FI227" i="28" s="1"/>
  <c r="DY227" i="28"/>
  <c r="FU227" i="28" s="1"/>
  <c r="DY224" i="28"/>
  <c r="FU224" i="28" s="1"/>
  <c r="DA224" i="28"/>
  <c r="EW224" i="28" s="1"/>
  <c r="DM224" i="28"/>
  <c r="FI224" i="28" s="1"/>
  <c r="CO224" i="28"/>
  <c r="DS227" i="28"/>
  <c r="FO227" i="28" s="1"/>
  <c r="CU227" i="28"/>
  <c r="EE227" i="28"/>
  <c r="GA227" i="28" s="1"/>
  <c r="DG227" i="28"/>
  <c r="FC227" i="28" s="1"/>
  <c r="EL239" i="28"/>
  <c r="CL237" i="28"/>
  <c r="DV237" i="28"/>
  <c r="FR237" i="28" s="1"/>
  <c r="CX237" i="28"/>
  <c r="ET237" i="28" s="1"/>
  <c r="DJ237" i="28"/>
  <c r="FF237" i="28" s="1"/>
  <c r="CY238" i="28"/>
  <c r="EU238" i="28" s="1"/>
  <c r="DK238" i="28"/>
  <c r="FG238" i="28" s="1"/>
  <c r="DW238" i="28"/>
  <c r="FS238" i="28" s="1"/>
  <c r="CM238" i="28"/>
  <c r="EB253" i="28"/>
  <c r="DD253" i="28"/>
  <c r="EZ253" i="28" s="1"/>
  <c r="DP253" i="28"/>
  <c r="FL253" i="28" s="1"/>
  <c r="CR253" i="28"/>
  <c r="CS241" i="28"/>
  <c r="EC241" i="28"/>
  <c r="FY241" i="28" s="1"/>
  <c r="DE241" i="28"/>
  <c r="FA241" i="28" s="1"/>
  <c r="DQ241" i="28"/>
  <c r="FM241" i="28" s="1"/>
  <c r="DM263" i="28"/>
  <c r="FI263" i="28" s="1"/>
  <c r="DA263" i="28"/>
  <c r="EW263" i="28" s="1"/>
  <c r="DY263" i="28"/>
  <c r="FU263" i="28" s="1"/>
  <c r="CO263" i="28"/>
  <c r="DD270" i="28"/>
  <c r="EZ270" i="28" s="1"/>
  <c r="DP270" i="28"/>
  <c r="FL270" i="28" s="1"/>
  <c r="EB270" i="28"/>
  <c r="FX270" i="28" s="1"/>
  <c r="CR270" i="28"/>
  <c r="EE289" i="28"/>
  <c r="GA289" i="28" s="1"/>
  <c r="DG289" i="28"/>
  <c r="FC289" i="28" s="1"/>
  <c r="CU289" i="28"/>
  <c r="DS289" i="28"/>
  <c r="FO289" i="28" s="1"/>
  <c r="ED276" i="28"/>
  <c r="FZ276" i="28" s="1"/>
  <c r="DR276" i="28"/>
  <c r="FN276" i="28" s="1"/>
  <c r="CT276" i="28"/>
  <c r="DF276" i="28"/>
  <c r="FB276" i="28" s="1"/>
  <c r="DA245" i="28"/>
  <c r="EW245" i="28" s="1"/>
  <c r="CO245" i="28"/>
  <c r="DY245" i="28"/>
  <c r="FU245" i="28" s="1"/>
  <c r="DM245" i="28"/>
  <c r="FI245" i="28" s="1"/>
  <c r="DR293" i="28"/>
  <c r="FN293" i="28" s="1"/>
  <c r="DF293" i="28"/>
  <c r="FB293" i="28" s="1"/>
  <c r="CT293" i="28"/>
  <c r="ED293" i="28"/>
  <c r="FZ293" i="28" s="1"/>
  <c r="DA305" i="28"/>
  <c r="EW305" i="28" s="1"/>
  <c r="CO305" i="28"/>
  <c r="DM305" i="28"/>
  <c r="FI305" i="28" s="1"/>
  <c r="DY305" i="28"/>
  <c r="FU305" i="28" s="1"/>
  <c r="EP305" i="28"/>
  <c r="DF302" i="28"/>
  <c r="FB302" i="28" s="1"/>
  <c r="CT302" i="28"/>
  <c r="ED302" i="28"/>
  <c r="FZ302" i="28" s="1"/>
  <c r="DR302" i="28"/>
  <c r="FN302" i="28" s="1"/>
  <c r="DT315" i="28"/>
  <c r="FP315" i="28" s="1"/>
  <c r="DH315" i="28"/>
  <c r="FD315" i="28" s="1"/>
  <c r="CV315" i="28"/>
  <c r="EF315" i="28"/>
  <c r="GB315" i="28" s="1"/>
  <c r="ES301" i="28"/>
  <c r="CX316" i="28"/>
  <c r="ET316" i="28" s="1"/>
  <c r="DJ316" i="28"/>
  <c r="FF316" i="28" s="1"/>
  <c r="DV316" i="28"/>
  <c r="FR316" i="28" s="1"/>
  <c r="CL316" i="28"/>
  <c r="CZ307" i="28"/>
  <c r="EV307" i="28" s="1"/>
  <c r="DX307" i="28"/>
  <c r="FT307" i="28" s="1"/>
  <c r="DL307" i="28"/>
  <c r="FH307" i="28" s="1"/>
  <c r="CN307" i="28"/>
  <c r="CN334" i="28"/>
  <c r="CZ334" i="28"/>
  <c r="EV334" i="28" s="1"/>
  <c r="DL334" i="28"/>
  <c r="FH334" i="28" s="1"/>
  <c r="DX334" i="28"/>
  <c r="FT334" i="28" s="1"/>
  <c r="EJ384" i="28"/>
  <c r="CB384" i="28"/>
  <c r="EM356" i="28"/>
  <c r="DL317" i="28"/>
  <c r="FH317" i="28" s="1"/>
  <c r="CZ317" i="28"/>
  <c r="EV317" i="28" s="1"/>
  <c r="CN317" i="28"/>
  <c r="DX317" i="28"/>
  <c r="FT317" i="28" s="1"/>
  <c r="DV371" i="28"/>
  <c r="FR371" i="28" s="1"/>
  <c r="CX371" i="28"/>
  <c r="ET371" i="28" s="1"/>
  <c r="CL371" i="28"/>
  <c r="DJ371" i="28"/>
  <c r="FF371" i="28" s="1"/>
  <c r="EQ334" i="28"/>
  <c r="CE380" i="28"/>
  <c r="EM380" i="28"/>
  <c r="CY317" i="28"/>
  <c r="EU317" i="28" s="1"/>
  <c r="DK317" i="28"/>
  <c r="FG317" i="28" s="1"/>
  <c r="CM317" i="28"/>
  <c r="DW317" i="28"/>
  <c r="FS317" i="28" s="1"/>
  <c r="DI385" i="28"/>
  <c r="FE385" i="28" s="1"/>
  <c r="DU385" i="28"/>
  <c r="FQ385" i="28" s="1"/>
  <c r="EG385" i="28"/>
  <c r="CW385" i="28"/>
  <c r="DJ375" i="28"/>
  <c r="FF375" i="28" s="1"/>
  <c r="CX375" i="28"/>
  <c r="ET375" i="28" s="1"/>
  <c r="CL375" i="28"/>
  <c r="DV375" i="28"/>
  <c r="FR375" i="28" s="1"/>
  <c r="BZ404" i="28"/>
  <c r="EH404" i="28"/>
  <c r="CD372" i="28"/>
  <c r="EL372" i="28"/>
  <c r="DI383" i="28"/>
  <c r="FE383" i="28" s="1"/>
  <c r="EG383" i="28"/>
  <c r="GC383" i="28" s="1"/>
  <c r="DU383" i="28"/>
  <c r="FQ383" i="28" s="1"/>
  <c r="CW383" i="28"/>
  <c r="CB405" i="28"/>
  <c r="EJ405" i="28"/>
  <c r="CF445" i="28"/>
  <c r="EN445" i="28"/>
  <c r="EM416" i="28"/>
  <c r="DO364" i="28"/>
  <c r="FK364" i="28" s="1"/>
  <c r="CQ364" i="28"/>
  <c r="DC364" i="28"/>
  <c r="EY364" i="28" s="1"/>
  <c r="EA364" i="28"/>
  <c r="FW364" i="28" s="1"/>
  <c r="DP404" i="28"/>
  <c r="FL404" i="28" s="1"/>
  <c r="CR404" i="28"/>
  <c r="DD404" i="28"/>
  <c r="EZ404" i="28" s="1"/>
  <c r="EB404" i="28"/>
  <c r="FX404" i="28" s="1"/>
  <c r="DF446" i="28"/>
  <c r="FB446" i="28" s="1"/>
  <c r="ED446" i="28"/>
  <c r="FZ446" i="28" s="1"/>
  <c r="DR446" i="28"/>
  <c r="FN446" i="28" s="1"/>
  <c r="CT446" i="28"/>
  <c r="DI453" i="28"/>
  <c r="FE453" i="28" s="1"/>
  <c r="EG453" i="28"/>
  <c r="GC453" i="28" s="1"/>
  <c r="DU453" i="28"/>
  <c r="FQ453" i="28" s="1"/>
  <c r="CW453" i="28"/>
  <c r="ER430" i="28"/>
  <c r="CJ430" i="28"/>
  <c r="EQ459" i="28"/>
  <c r="CY468" i="28"/>
  <c r="EU468" i="28" s="1"/>
  <c r="DW468" i="28"/>
  <c r="FS468" i="28" s="1"/>
  <c r="DK468" i="28"/>
  <c r="FG468" i="28" s="1"/>
  <c r="CM468" i="28"/>
  <c r="EI428" i="28"/>
  <c r="EJ446" i="28"/>
  <c r="DA484" i="28"/>
  <c r="EW484" i="28" s="1"/>
  <c r="CO484" i="28"/>
  <c r="DM484" i="28"/>
  <c r="FI484" i="28" s="1"/>
  <c r="DY484" i="28"/>
  <c r="FU484" i="28" s="1"/>
  <c r="DQ408" i="28"/>
  <c r="FM408" i="28" s="1"/>
  <c r="CS408" i="28"/>
  <c r="EC408" i="28"/>
  <c r="FY408" i="28" s="1"/>
  <c r="DE408" i="28"/>
  <c r="FA408" i="28" s="1"/>
  <c r="DB467" i="28"/>
  <c r="EX467" i="28" s="1"/>
  <c r="CP467" i="28"/>
  <c r="DN467" i="28"/>
  <c r="FJ467" i="28" s="1"/>
  <c r="DZ467" i="28"/>
  <c r="FV467" i="28" s="1"/>
  <c r="DZ417" i="28"/>
  <c r="FV417" i="28" s="1"/>
  <c r="DB417" i="28"/>
  <c r="EX417" i="28" s="1"/>
  <c r="CP417" i="28"/>
  <c r="DN417" i="28"/>
  <c r="FJ417" i="28" s="1"/>
  <c r="EI423" i="28"/>
  <c r="DQ457" i="28"/>
  <c r="FM457" i="28" s="1"/>
  <c r="EC457" i="28"/>
  <c r="FY457" i="28" s="1"/>
  <c r="CS457" i="28"/>
  <c r="DE457" i="28"/>
  <c r="FA457" i="28" s="1"/>
  <c r="DQ398" i="28"/>
  <c r="FM398" i="28" s="1"/>
  <c r="CS398" i="28"/>
  <c r="EC398" i="28"/>
  <c r="FY398" i="28" s="1"/>
  <c r="DE398" i="28"/>
  <c r="FA398" i="28" s="1"/>
  <c r="EQ483" i="28"/>
  <c r="DP462" i="28"/>
  <c r="FL462" i="28" s="1"/>
  <c r="CR462" i="28"/>
  <c r="EB462" i="28"/>
  <c r="FX462" i="28" s="1"/>
  <c r="DD462" i="28"/>
  <c r="EZ462" i="28" s="1"/>
  <c r="DF505" i="28"/>
  <c r="FB505" i="28" s="1"/>
  <c r="ED505" i="28"/>
  <c r="FZ505" i="28" s="1"/>
  <c r="CT505" i="28"/>
  <c r="DR505" i="28"/>
  <c r="FN505" i="28" s="1"/>
  <c r="CY477" i="28"/>
  <c r="EU477" i="28" s="1"/>
  <c r="DK477" i="28"/>
  <c r="FG477" i="28" s="1"/>
  <c r="CM477" i="28"/>
  <c r="DW477" i="28"/>
  <c r="FS477" i="28" s="1"/>
  <c r="EM502" i="28"/>
  <c r="CZ499" i="28"/>
  <c r="EV499" i="28" s="1"/>
  <c r="CN499" i="28"/>
  <c r="DX499" i="28"/>
  <c r="FT499" i="28" s="1"/>
  <c r="DL499" i="28"/>
  <c r="FH499" i="28" s="1"/>
  <c r="DN480" i="28"/>
  <c r="FJ480" i="28" s="1"/>
  <c r="CP480" i="28"/>
  <c r="DZ480" i="28"/>
  <c r="FV480" i="28" s="1"/>
  <c r="DB480" i="28"/>
  <c r="EX480" i="28" s="1"/>
  <c r="CM517" i="28"/>
  <c r="CY517" i="28"/>
  <c r="EU517" i="28" s="1"/>
  <c r="DK517" i="28"/>
  <c r="FG517" i="28" s="1"/>
  <c r="DW517" i="28"/>
  <c r="FS517" i="28" s="1"/>
  <c r="CN514" i="28"/>
  <c r="DX514" i="28"/>
  <c r="FT514" i="28" s="1"/>
  <c r="DL514" i="28"/>
  <c r="FH514" i="28" s="1"/>
  <c r="CZ514" i="28"/>
  <c r="EV514" i="28" s="1"/>
  <c r="ES526" i="28"/>
  <c r="EP549" i="28"/>
  <c r="DI513" i="28"/>
  <c r="FE513" i="28" s="1"/>
  <c r="EG513" i="28"/>
  <c r="GC513" i="28" s="1"/>
  <c r="CW513" i="28"/>
  <c r="DU513" i="28"/>
  <c r="FQ513" i="28" s="1"/>
  <c r="DU520" i="28"/>
  <c r="FQ520" i="28" s="1"/>
  <c r="DI520" i="28"/>
  <c r="FE520" i="28" s="1"/>
  <c r="CW520" i="28"/>
  <c r="EG520" i="28"/>
  <c r="GC520" i="28" s="1"/>
  <c r="CZ511" i="28"/>
  <c r="EV511" i="28" s="1"/>
  <c r="DX511" i="28"/>
  <c r="FT511" i="28" s="1"/>
  <c r="CN511" i="28"/>
  <c r="DL511" i="28"/>
  <c r="FH511" i="28" s="1"/>
  <c r="EL522" i="28"/>
  <c r="EN556" i="28"/>
  <c r="EQ561" i="28"/>
  <c r="CI590" i="28"/>
  <c r="EQ590" i="28"/>
  <c r="DR540" i="28"/>
  <c r="FN540" i="28" s="1"/>
  <c r="CT540" i="28"/>
  <c r="ED540" i="28"/>
  <c r="FZ540" i="28" s="1"/>
  <c r="DF540" i="28"/>
  <c r="FB540" i="28" s="1"/>
  <c r="DW581" i="28"/>
  <c r="FS581" i="28" s="1"/>
  <c r="CM581" i="28"/>
  <c r="DK581" i="28"/>
  <c r="FG581" i="28" s="1"/>
  <c r="CY581" i="28"/>
  <c r="EU581" i="28" s="1"/>
  <c r="EP521" i="28"/>
  <c r="DK544" i="28"/>
  <c r="FG544" i="28" s="1"/>
  <c r="CM544" i="28"/>
  <c r="CY544" i="28"/>
  <c r="EU544" i="28" s="1"/>
  <c r="DW544" i="28"/>
  <c r="FS544" i="28" s="1"/>
  <c r="EM580" i="28"/>
  <c r="DP534" i="28"/>
  <c r="FL534" i="28" s="1"/>
  <c r="DD534" i="28"/>
  <c r="EZ534" i="28" s="1"/>
  <c r="CR534" i="28"/>
  <c r="EB534" i="28"/>
  <c r="FX534" i="28" s="1"/>
  <c r="CN587" i="28"/>
  <c r="DL587" i="28"/>
  <c r="FH587" i="28" s="1"/>
  <c r="CZ587" i="28"/>
  <c r="EV587" i="28" s="1"/>
  <c r="DX587" i="28"/>
  <c r="FT587" i="28" s="1"/>
  <c r="CL617" i="28"/>
  <c r="CX617" i="28"/>
  <c r="ET617" i="28" s="1"/>
  <c r="DJ617" i="28"/>
  <c r="FF617" i="28" s="1"/>
  <c r="DV617" i="28"/>
  <c r="FR617" i="28" s="1"/>
  <c r="EC582" i="28"/>
  <c r="FY582" i="28" s="1"/>
  <c r="DE582" i="28"/>
  <c r="FA582" i="28" s="1"/>
  <c r="DQ582" i="28"/>
  <c r="FM582" i="28" s="1"/>
  <c r="CS582" i="28"/>
  <c r="EP562" i="28"/>
  <c r="DM551" i="28"/>
  <c r="FI551" i="28" s="1"/>
  <c r="DY551" i="28"/>
  <c r="FU551" i="28" s="1"/>
  <c r="CO551" i="28"/>
  <c r="DA551" i="28"/>
  <c r="EW551" i="28" s="1"/>
  <c r="EQ633" i="28"/>
  <c r="DF603" i="28"/>
  <c r="FB603" i="28" s="1"/>
  <c r="DR603" i="28"/>
  <c r="FN603" i="28" s="1"/>
  <c r="ED603" i="28"/>
  <c r="FZ603" i="28" s="1"/>
  <c r="CT603" i="28"/>
  <c r="CM632" i="28"/>
  <c r="DK632" i="28"/>
  <c r="FG632" i="28" s="1"/>
  <c r="CY632" i="28"/>
  <c r="EU632" i="28" s="1"/>
  <c r="DW632" i="28"/>
  <c r="FS632" i="28" s="1"/>
  <c r="CW579" i="28"/>
  <c r="DU579" i="28"/>
  <c r="FQ579" i="28" s="1"/>
  <c r="EG579" i="28"/>
  <c r="GC579" i="28" s="1"/>
  <c r="DI579" i="28"/>
  <c r="FE579" i="28" s="1"/>
  <c r="EE628" i="28"/>
  <c r="GA628" i="28" s="1"/>
  <c r="CU628" i="28"/>
  <c r="DG628" i="28"/>
  <c r="FC628" i="28" s="1"/>
  <c r="DS628" i="28"/>
  <c r="FO628" i="28" s="1"/>
  <c r="EO630" i="28"/>
  <c r="CU626" i="28"/>
  <c r="DG626" i="28"/>
  <c r="FC626" i="28" s="1"/>
  <c r="DS626" i="28"/>
  <c r="FO626" i="28" s="1"/>
  <c r="EE626" i="28"/>
  <c r="GA626" i="28" s="1"/>
  <c r="FZ624" i="28"/>
  <c r="EM616" i="28"/>
  <c r="C966" i="20"/>
  <c r="C199" i="20"/>
  <c r="EV633" i="28"/>
  <c r="C648" i="20"/>
  <c r="C1415" i="20"/>
  <c r="CX137" i="28"/>
  <c r="ET137" i="28" s="1"/>
  <c r="CL137" i="28"/>
  <c r="DJ137" i="28"/>
  <c r="FF137" i="28" s="1"/>
  <c r="DV137" i="28"/>
  <c r="FR137" i="28" s="1"/>
  <c r="EX409" i="28"/>
  <c r="DI22" i="28"/>
  <c r="FE22" i="28" s="1"/>
  <c r="DU22" i="28"/>
  <c r="FQ22" i="28" s="1"/>
  <c r="CW22" i="28"/>
  <c r="EG22" i="28"/>
  <c r="GC22" i="28" s="1"/>
  <c r="DO95" i="28"/>
  <c r="FK95" i="28" s="1"/>
  <c r="CQ95" i="28"/>
  <c r="EA95" i="28"/>
  <c r="FW95" i="28" s="1"/>
  <c r="DC95" i="28"/>
  <c r="EY95" i="28" s="1"/>
  <c r="CA142" i="28"/>
  <c r="EI142" i="28"/>
  <c r="EN163" i="28"/>
  <c r="CF163" i="28"/>
  <c r="DL152" i="28"/>
  <c r="FH152" i="28" s="1"/>
  <c r="CN152" i="28"/>
  <c r="DX152" i="28"/>
  <c r="FT152" i="28" s="1"/>
  <c r="CZ152" i="28"/>
  <c r="EV152" i="28" s="1"/>
  <c r="DS124" i="28"/>
  <c r="FO124" i="28" s="1"/>
  <c r="DG124" i="28"/>
  <c r="FC124" i="28" s="1"/>
  <c r="CU124" i="28"/>
  <c r="EE124" i="28"/>
  <c r="GA124" i="28" s="1"/>
  <c r="CB162" i="28"/>
  <c r="EJ162" i="28"/>
  <c r="CO173" i="28"/>
  <c r="DA173" i="28"/>
  <c r="EW173" i="28" s="1"/>
  <c r="DY173" i="28"/>
  <c r="FU173" i="28" s="1"/>
  <c r="DM173" i="28"/>
  <c r="FI173" i="28" s="1"/>
  <c r="DU158" i="28"/>
  <c r="FQ158" i="28" s="1"/>
  <c r="CW158" i="28"/>
  <c r="DI158" i="28"/>
  <c r="FE158" i="28" s="1"/>
  <c r="EG158" i="28"/>
  <c r="GC158" i="28" s="1"/>
  <c r="DU157" i="28"/>
  <c r="FQ157" i="28" s="1"/>
  <c r="CW157" i="28"/>
  <c r="EG157" i="28"/>
  <c r="GC157" i="28" s="1"/>
  <c r="DI157" i="28"/>
  <c r="FE157" i="28" s="1"/>
  <c r="DL151" i="28"/>
  <c r="FH151" i="28" s="1"/>
  <c r="CN151" i="28"/>
  <c r="DX151" i="28"/>
  <c r="FT151" i="28" s="1"/>
  <c r="CZ151" i="28"/>
  <c r="EV151" i="28" s="1"/>
  <c r="DR180" i="28"/>
  <c r="FN180" i="28" s="1"/>
  <c r="DF180" i="28"/>
  <c r="FB180" i="28" s="1"/>
  <c r="CT180" i="28"/>
  <c r="ED180" i="28"/>
  <c r="FZ180" i="28" s="1"/>
  <c r="ED157" i="28"/>
  <c r="FZ157" i="28" s="1"/>
  <c r="CT157" i="28"/>
  <c r="DR157" i="28"/>
  <c r="FN157" i="28" s="1"/>
  <c r="DF157" i="28"/>
  <c r="FB157" i="28" s="1"/>
  <c r="DR191" i="28"/>
  <c r="FN191" i="28" s="1"/>
  <c r="DF191" i="28"/>
  <c r="FB191" i="28" s="1"/>
  <c r="ED191" i="28"/>
  <c r="FZ191" i="28" s="1"/>
  <c r="CT191" i="28"/>
  <c r="DW181" i="28"/>
  <c r="FS181" i="28" s="1"/>
  <c r="CM181" i="28"/>
  <c r="CY181" i="28"/>
  <c r="EU181" i="28" s="1"/>
  <c r="DK181" i="28"/>
  <c r="FG181" i="28" s="1"/>
  <c r="DB216" i="28"/>
  <c r="EX216" i="28" s="1"/>
  <c r="DN216" i="28"/>
  <c r="FJ216" i="28" s="1"/>
  <c r="CP216" i="28"/>
  <c r="DZ216" i="28"/>
  <c r="FV216" i="28" s="1"/>
  <c r="CM209" i="28"/>
  <c r="CY209" i="28"/>
  <c r="EU209" i="28" s="1"/>
  <c r="DW209" i="28"/>
  <c r="FS209" i="28" s="1"/>
  <c r="DK209" i="28"/>
  <c r="FG209" i="28" s="1"/>
  <c r="CD270" i="28"/>
  <c r="EL270" i="28"/>
  <c r="CP239" i="28"/>
  <c r="DZ239" i="28"/>
  <c r="DB239" i="28"/>
  <c r="EX239" i="28" s="1"/>
  <c r="DN239" i="28"/>
  <c r="FJ239" i="28" s="1"/>
  <c r="DK228" i="28"/>
  <c r="FG228" i="28" s="1"/>
  <c r="CM228" i="28"/>
  <c r="CY228" i="28"/>
  <c r="EU228" i="28" s="1"/>
  <c r="DW228" i="28"/>
  <c r="FS228" i="28" s="1"/>
  <c r="DP237" i="28"/>
  <c r="FL237" i="28" s="1"/>
  <c r="EB237" i="28"/>
  <c r="FX237" i="28" s="1"/>
  <c r="DD237" i="28"/>
  <c r="EZ237" i="28" s="1"/>
  <c r="CR237" i="28"/>
  <c r="DP250" i="28"/>
  <c r="FL250" i="28" s="1"/>
  <c r="DD250" i="28"/>
  <c r="EZ250" i="28" s="1"/>
  <c r="CR250" i="28"/>
  <c r="EB250" i="28"/>
  <c r="FX250" i="28" s="1"/>
  <c r="DG243" i="28"/>
  <c r="FC243" i="28" s="1"/>
  <c r="DS243" i="28"/>
  <c r="FO243" i="28" s="1"/>
  <c r="CU243" i="28"/>
  <c r="EE243" i="28"/>
  <c r="GA243" i="28" s="1"/>
  <c r="CZ259" i="28"/>
  <c r="EV259" i="28" s="1"/>
  <c r="DX259" i="28"/>
  <c r="FT259" i="28" s="1"/>
  <c r="DL259" i="28"/>
  <c r="FH259" i="28" s="1"/>
  <c r="CN259" i="28"/>
  <c r="DC255" i="28"/>
  <c r="EY255" i="28" s="1"/>
  <c r="CQ255" i="28"/>
  <c r="DO255" i="28"/>
  <c r="FK255" i="28" s="1"/>
  <c r="EA255" i="28"/>
  <c r="FW255" i="28" s="1"/>
  <c r="CM265" i="28"/>
  <c r="DW265" i="28"/>
  <c r="FS265" i="28" s="1"/>
  <c r="CY265" i="28"/>
  <c r="EU265" i="28" s="1"/>
  <c r="DK265" i="28"/>
  <c r="FG265" i="28" s="1"/>
  <c r="DP288" i="28"/>
  <c r="FL288" i="28" s="1"/>
  <c r="DD288" i="28"/>
  <c r="EZ288" i="28" s="1"/>
  <c r="EB288" i="28"/>
  <c r="FX288" i="28" s="1"/>
  <c r="CR288" i="28"/>
  <c r="CP296" i="28"/>
  <c r="DZ296" i="28"/>
  <c r="FV296" i="28" s="1"/>
  <c r="DB296" i="28"/>
  <c r="EX296" i="28" s="1"/>
  <c r="DN296" i="28"/>
  <c r="FJ296" i="28" s="1"/>
  <c r="CC307" i="28"/>
  <c r="EK307" i="28"/>
  <c r="DF305" i="28"/>
  <c r="FB305" i="28" s="1"/>
  <c r="DR305" i="28"/>
  <c r="FN305" i="28" s="1"/>
  <c r="ED305" i="28"/>
  <c r="FZ305" i="28" s="1"/>
  <c r="CT305" i="28"/>
  <c r="DT320" i="28"/>
  <c r="FP320" i="28" s="1"/>
  <c r="DH320" i="28"/>
  <c r="FD320" i="28" s="1"/>
  <c r="EF320" i="28"/>
  <c r="GB320" i="28" s="1"/>
  <c r="CV320" i="28"/>
  <c r="DM298" i="28"/>
  <c r="FI298" i="28" s="1"/>
  <c r="CO298" i="28"/>
  <c r="DA298" i="28"/>
  <c r="EW298" i="28" s="1"/>
  <c r="DY298" i="28"/>
  <c r="FU298" i="28" s="1"/>
  <c r="CW301" i="28"/>
  <c r="EG301" i="28"/>
  <c r="GC301" i="28" s="1"/>
  <c r="DI301" i="28"/>
  <c r="FE301" i="28" s="1"/>
  <c r="DU301" i="28"/>
  <c r="FQ301" i="28" s="1"/>
  <c r="CH318" i="28"/>
  <c r="EP318" i="28"/>
  <c r="DC318" i="28"/>
  <c r="EY318" i="28" s="1"/>
  <c r="EA318" i="28"/>
  <c r="FW318" i="28" s="1"/>
  <c r="DO318" i="28"/>
  <c r="FK318" i="28" s="1"/>
  <c r="CQ318" i="28"/>
  <c r="DK308" i="28"/>
  <c r="FG308" i="28" s="1"/>
  <c r="CM308" i="28"/>
  <c r="CY308" i="28"/>
  <c r="EU308" i="28" s="1"/>
  <c r="DW308" i="28"/>
  <c r="FS308" i="28" s="1"/>
  <c r="CC336" i="28"/>
  <c r="EK336" i="28"/>
  <c r="CU345" i="28"/>
  <c r="DG345" i="28"/>
  <c r="FC345" i="28" s="1"/>
  <c r="DS345" i="28"/>
  <c r="FO345" i="28" s="1"/>
  <c r="EE345" i="28"/>
  <c r="GA345" i="28" s="1"/>
  <c r="CH362" i="28"/>
  <c r="EP362" i="28"/>
  <c r="DA330" i="28"/>
  <c r="EW330" i="28" s="1"/>
  <c r="CO330" i="28"/>
  <c r="DM330" i="28"/>
  <c r="FI330" i="28" s="1"/>
  <c r="DY330" i="28"/>
  <c r="FU330" i="28" s="1"/>
  <c r="CN326" i="28"/>
  <c r="DL326" i="28"/>
  <c r="FH326" i="28" s="1"/>
  <c r="DX326" i="28"/>
  <c r="FT326" i="28" s="1"/>
  <c r="CZ326" i="28"/>
  <c r="EV326" i="28" s="1"/>
  <c r="DS334" i="28"/>
  <c r="FO334" i="28" s="1"/>
  <c r="CU334" i="28"/>
  <c r="DG334" i="28"/>
  <c r="FC334" i="28" s="1"/>
  <c r="EE334" i="28"/>
  <c r="GA334" i="28" s="1"/>
  <c r="CX345" i="28"/>
  <c r="ET345" i="28" s="1"/>
  <c r="CL345" i="28"/>
  <c r="DV345" i="28"/>
  <c r="FR345" i="28" s="1"/>
  <c r="DJ345" i="28"/>
  <c r="FF345" i="28" s="1"/>
  <c r="CX382" i="28"/>
  <c r="ET382" i="28" s="1"/>
  <c r="CL382" i="28"/>
  <c r="DJ382" i="28"/>
  <c r="FF382" i="28" s="1"/>
  <c r="DV382" i="28"/>
  <c r="FR382" i="28" s="1"/>
  <c r="EG336" i="28"/>
  <c r="GC336" i="28" s="1"/>
  <c r="DU336" i="28"/>
  <c r="FQ336" i="28" s="1"/>
  <c r="CW336" i="28"/>
  <c r="DI336" i="28"/>
  <c r="FE336" i="28" s="1"/>
  <c r="CZ382" i="28"/>
  <c r="EV382" i="28" s="1"/>
  <c r="DL382" i="28"/>
  <c r="FH382" i="28" s="1"/>
  <c r="CN382" i="28"/>
  <c r="DX382" i="28"/>
  <c r="FT382" i="28" s="1"/>
  <c r="CW367" i="28"/>
  <c r="DI367" i="28"/>
  <c r="FE367" i="28" s="1"/>
  <c r="DU367" i="28"/>
  <c r="FQ367" i="28" s="1"/>
  <c r="EG367" i="28"/>
  <c r="GC367" i="28" s="1"/>
  <c r="CD379" i="28"/>
  <c r="EL379" i="28"/>
  <c r="CH407" i="28"/>
  <c r="EP407" i="28"/>
  <c r="EM387" i="28"/>
  <c r="CR379" i="28"/>
  <c r="DD379" i="28"/>
  <c r="EZ379" i="28" s="1"/>
  <c r="DP379" i="28"/>
  <c r="FL379" i="28" s="1"/>
  <c r="EB379" i="28"/>
  <c r="FX379" i="28" s="1"/>
  <c r="EN406" i="28"/>
  <c r="EM456" i="28"/>
  <c r="GA410" i="28"/>
  <c r="EN398" i="28"/>
  <c r="DO416" i="28"/>
  <c r="FK416" i="28" s="1"/>
  <c r="EA416" i="28"/>
  <c r="FW416" i="28" s="1"/>
  <c r="CQ416" i="28"/>
  <c r="DC416" i="28"/>
  <c r="EY416" i="28" s="1"/>
  <c r="CO431" i="28"/>
  <c r="DM431" i="28"/>
  <c r="FI431" i="28" s="1"/>
  <c r="DA431" i="28"/>
  <c r="EW431" i="28" s="1"/>
  <c r="DY431" i="28"/>
  <c r="FU431" i="28" s="1"/>
  <c r="DG403" i="28"/>
  <c r="FC403" i="28" s="1"/>
  <c r="EE403" i="28"/>
  <c r="GA403" i="28" s="1"/>
  <c r="DS403" i="28"/>
  <c r="FO403" i="28" s="1"/>
  <c r="CU403" i="28"/>
  <c r="EE413" i="28"/>
  <c r="GA413" i="28" s="1"/>
  <c r="DG413" i="28"/>
  <c r="FC413" i="28" s="1"/>
  <c r="CU413" i="28"/>
  <c r="DS413" i="28"/>
  <c r="FO413" i="28" s="1"/>
  <c r="CS451" i="28"/>
  <c r="EC451" i="28"/>
  <c r="FY451" i="28" s="1"/>
  <c r="DQ451" i="28"/>
  <c r="FM451" i="28" s="1"/>
  <c r="DE451" i="28"/>
  <c r="FA451" i="28" s="1"/>
  <c r="DG446" i="28"/>
  <c r="FC446" i="28" s="1"/>
  <c r="DS446" i="28"/>
  <c r="FO446" i="28" s="1"/>
  <c r="CU446" i="28"/>
  <c r="EE446" i="28"/>
  <c r="GA446" i="28" s="1"/>
  <c r="DG459" i="28"/>
  <c r="FC459" i="28" s="1"/>
  <c r="DS459" i="28"/>
  <c r="FO459" i="28" s="1"/>
  <c r="EE459" i="28"/>
  <c r="GA459" i="28" s="1"/>
  <c r="CU459" i="28"/>
  <c r="DW428" i="28"/>
  <c r="FS428" i="28" s="1"/>
  <c r="CM428" i="28"/>
  <c r="DK428" i="28"/>
  <c r="FG428" i="28" s="1"/>
  <c r="CY428" i="28"/>
  <c r="EU428" i="28" s="1"/>
  <c r="CO391" i="28"/>
  <c r="DM391" i="28"/>
  <c r="FI391" i="28" s="1"/>
  <c r="DA391" i="28"/>
  <c r="EW391" i="28" s="1"/>
  <c r="DY391" i="28"/>
  <c r="FU391" i="28" s="1"/>
  <c r="DX446" i="28"/>
  <c r="FT446" i="28" s="1"/>
  <c r="CN446" i="28"/>
  <c r="CZ446" i="28"/>
  <c r="EV446" i="28" s="1"/>
  <c r="DL446" i="28"/>
  <c r="FH446" i="28" s="1"/>
  <c r="EG472" i="28"/>
  <c r="GC472" i="28" s="1"/>
  <c r="DI472" i="28"/>
  <c r="FE472" i="28" s="1"/>
  <c r="CW472" i="28"/>
  <c r="DU472" i="28"/>
  <c r="FQ472" i="28" s="1"/>
  <c r="DG466" i="28"/>
  <c r="FC466" i="28" s="1"/>
  <c r="DS466" i="28"/>
  <c r="FO466" i="28" s="1"/>
  <c r="EE466" i="28"/>
  <c r="GA466" i="28" s="1"/>
  <c r="CU466" i="28"/>
  <c r="CY423" i="28"/>
  <c r="EU423" i="28" s="1"/>
  <c r="DK423" i="28"/>
  <c r="FG423" i="28" s="1"/>
  <c r="DW423" i="28"/>
  <c r="FS423" i="28" s="1"/>
  <c r="CM423" i="28"/>
  <c r="DS483" i="28"/>
  <c r="FO483" i="28" s="1"/>
  <c r="CU483" i="28"/>
  <c r="DG483" i="28"/>
  <c r="FC483" i="28" s="1"/>
  <c r="EE483" i="28"/>
  <c r="GA483" i="28" s="1"/>
  <c r="DO453" i="28"/>
  <c r="FK453" i="28" s="1"/>
  <c r="CQ453" i="28"/>
  <c r="EA453" i="28"/>
  <c r="FW453" i="28" s="1"/>
  <c r="DC453" i="28"/>
  <c r="EY453" i="28" s="1"/>
  <c r="ED476" i="28"/>
  <c r="FZ476" i="28" s="1"/>
  <c r="CT476" i="28"/>
  <c r="DF476" i="28"/>
  <c r="FB476" i="28" s="1"/>
  <c r="DR476" i="28"/>
  <c r="FN476" i="28" s="1"/>
  <c r="EJ524" i="28"/>
  <c r="CB524" i="28"/>
  <c r="EC529" i="28"/>
  <c r="FY529" i="28" s="1"/>
  <c r="CS529" i="28"/>
  <c r="DQ529" i="28"/>
  <c r="FM529" i="28" s="1"/>
  <c r="DE529" i="28"/>
  <c r="FA529" i="28" s="1"/>
  <c r="EB461" i="28"/>
  <c r="FX461" i="28" s="1"/>
  <c r="DD461" i="28"/>
  <c r="EZ461" i="28" s="1"/>
  <c r="DP461" i="28"/>
  <c r="FL461" i="28" s="1"/>
  <c r="CR461" i="28"/>
  <c r="DD515" i="28"/>
  <c r="EZ515" i="28" s="1"/>
  <c r="DP515" i="28"/>
  <c r="FL515" i="28" s="1"/>
  <c r="EB515" i="28"/>
  <c r="FX515" i="28" s="1"/>
  <c r="CR515" i="28"/>
  <c r="CE541" i="28"/>
  <c r="EM541" i="28"/>
  <c r="DB512" i="28"/>
  <c r="EX512" i="28" s="1"/>
  <c r="DZ512" i="28"/>
  <c r="FV512" i="28" s="1"/>
  <c r="DN512" i="28"/>
  <c r="FJ512" i="28" s="1"/>
  <c r="CP512" i="28"/>
  <c r="CW526" i="28"/>
  <c r="EG526" i="28"/>
  <c r="GC526" i="28" s="1"/>
  <c r="DU526" i="28"/>
  <c r="FQ526" i="28" s="1"/>
  <c r="DI526" i="28"/>
  <c r="FE526" i="28" s="1"/>
  <c r="DR549" i="28"/>
  <c r="FN549" i="28" s="1"/>
  <c r="ED549" i="28"/>
  <c r="FZ549" i="28" s="1"/>
  <c r="DF549" i="28"/>
  <c r="FB549" i="28" s="1"/>
  <c r="CT549" i="28"/>
  <c r="DE523" i="28"/>
  <c r="FA523" i="28" s="1"/>
  <c r="EC523" i="28"/>
  <c r="FY523" i="28" s="1"/>
  <c r="DQ523" i="28"/>
  <c r="FM523" i="28" s="1"/>
  <c r="CS523" i="28"/>
  <c r="DN522" i="28"/>
  <c r="FJ522" i="28" s="1"/>
  <c r="CP522" i="28"/>
  <c r="DZ522" i="28"/>
  <c r="FV522" i="28" s="1"/>
  <c r="DB522" i="28"/>
  <c r="EX522" i="28" s="1"/>
  <c r="DS532" i="28"/>
  <c r="FO532" i="28" s="1"/>
  <c r="CU532" i="28"/>
  <c r="EE532" i="28"/>
  <c r="GA532" i="28" s="1"/>
  <c r="DG532" i="28"/>
  <c r="FC532" i="28" s="1"/>
  <c r="DS561" i="28"/>
  <c r="FO561" i="28" s="1"/>
  <c r="EE561" i="28"/>
  <c r="GA561" i="28" s="1"/>
  <c r="DG561" i="28"/>
  <c r="FC561" i="28" s="1"/>
  <c r="CU561" i="28"/>
  <c r="DS547" i="28"/>
  <c r="FO547" i="28" s="1"/>
  <c r="CU547" i="28"/>
  <c r="EE547" i="28"/>
  <c r="GA547" i="28" s="1"/>
  <c r="DG547" i="28"/>
  <c r="FC547" i="28" s="1"/>
  <c r="DR521" i="28"/>
  <c r="FN521" i="28" s="1"/>
  <c r="ED521" i="28"/>
  <c r="FZ521" i="28" s="1"/>
  <c r="DF521" i="28"/>
  <c r="FB521" i="28" s="1"/>
  <c r="CT521" i="28"/>
  <c r="CT567" i="28"/>
  <c r="DR567" i="28"/>
  <c r="FN567" i="28" s="1"/>
  <c r="DF567" i="28"/>
  <c r="FB567" i="28" s="1"/>
  <c r="ED567" i="28"/>
  <c r="FZ567" i="28" s="1"/>
  <c r="CX538" i="28"/>
  <c r="ET538" i="28" s="1"/>
  <c r="DV538" i="28"/>
  <c r="FR538" i="28" s="1"/>
  <c r="CL538" i="28"/>
  <c r="DJ538" i="28"/>
  <c r="FF538" i="28" s="1"/>
  <c r="EA580" i="28"/>
  <c r="FW580" i="28" s="1"/>
  <c r="DO580" i="28"/>
  <c r="FK580" i="28" s="1"/>
  <c r="CQ580" i="28"/>
  <c r="DC580" i="28"/>
  <c r="EY580" i="28" s="1"/>
  <c r="EF618" i="28"/>
  <c r="GB618" i="28" s="1"/>
  <c r="DH618" i="28"/>
  <c r="FD618" i="28" s="1"/>
  <c r="DT618" i="28"/>
  <c r="FP618" i="28" s="1"/>
  <c r="CV618" i="28"/>
  <c r="DV554" i="28"/>
  <c r="FR554" i="28" s="1"/>
  <c r="CX554" i="28"/>
  <c r="ET554" i="28" s="1"/>
  <c r="DJ554" i="28"/>
  <c r="FF554" i="28" s="1"/>
  <c r="CL554" i="28"/>
  <c r="DQ552" i="28"/>
  <c r="FM552" i="28" s="1"/>
  <c r="CS552" i="28"/>
  <c r="EC552" i="28"/>
  <c r="FY552" i="28" s="1"/>
  <c r="DE552" i="28"/>
  <c r="FA552" i="28" s="1"/>
  <c r="CV619" i="28"/>
  <c r="DH619" i="28"/>
  <c r="FD619" i="28" s="1"/>
  <c r="DT619" i="28"/>
  <c r="FP619" i="28" s="1"/>
  <c r="EF619" i="28"/>
  <c r="GB619" i="28" s="1"/>
  <c r="EQ598" i="28"/>
  <c r="CI598" i="28"/>
  <c r="FW599" i="28"/>
  <c r="DP580" i="28"/>
  <c r="FL580" i="28" s="1"/>
  <c r="CR580" i="28"/>
  <c r="DD580" i="28"/>
  <c r="EZ580" i="28" s="1"/>
  <c r="EB580" i="28"/>
  <c r="FX580" i="28" s="1"/>
  <c r="EG563" i="28"/>
  <c r="GC563" i="28" s="1"/>
  <c r="DI563" i="28"/>
  <c r="FE563" i="28" s="1"/>
  <c r="CW563" i="28"/>
  <c r="DU563" i="28"/>
  <c r="FQ563" i="28" s="1"/>
  <c r="DI560" i="28"/>
  <c r="FE560" i="28" s="1"/>
  <c r="EG560" i="28"/>
  <c r="GC560" i="28" s="1"/>
  <c r="CW560" i="28"/>
  <c r="DU560" i="28"/>
  <c r="FQ560" i="28" s="1"/>
  <c r="DG633" i="28"/>
  <c r="DS633" i="28"/>
  <c r="FO633" i="28" s="1"/>
  <c r="EE633" i="28"/>
  <c r="GA633" i="28" s="1"/>
  <c r="CU633" i="28"/>
  <c r="CS573" i="28"/>
  <c r="DQ573" i="28"/>
  <c r="FM573" i="28" s="1"/>
  <c r="DE573" i="28"/>
  <c r="FA573" i="28" s="1"/>
  <c r="EC573" i="28"/>
  <c r="FY573" i="28" s="1"/>
  <c r="CL633" i="28"/>
  <c r="DJ633" i="28"/>
  <c r="FF633" i="28" s="1"/>
  <c r="CX633" i="28"/>
  <c r="ET633" i="28" s="1"/>
  <c r="DV633" i="28"/>
  <c r="FR633" i="28" s="1"/>
  <c r="FW564" i="28"/>
  <c r="DD609" i="28"/>
  <c r="EZ609" i="28" s="1"/>
  <c r="DP609" i="28"/>
  <c r="FL609" i="28" s="1"/>
  <c r="EB609" i="28"/>
  <c r="FX609" i="28" s="1"/>
  <c r="CR609" i="28"/>
  <c r="DD581" i="28"/>
  <c r="EZ581" i="28" s="1"/>
  <c r="CR581" i="28"/>
  <c r="EB581" i="28"/>
  <c r="FX581" i="28" s="1"/>
  <c r="DP581" i="28"/>
  <c r="FL581" i="28" s="1"/>
  <c r="CS616" i="28"/>
  <c r="EC616" i="28"/>
  <c r="FY616" i="28" s="1"/>
  <c r="DE616" i="28"/>
  <c r="FA616" i="28" s="1"/>
  <c r="DQ616" i="28"/>
  <c r="FM616" i="28" s="1"/>
  <c r="DM588" i="28"/>
  <c r="FI588" i="28" s="1"/>
  <c r="DY588" i="28"/>
  <c r="FU588" i="28" s="1"/>
  <c r="CO588" i="28"/>
  <c r="DA588" i="28"/>
  <c r="EW588" i="28" s="1"/>
  <c r="ED631" i="28"/>
  <c r="FZ631" i="28" s="1"/>
  <c r="DF631" i="28"/>
  <c r="FB631" i="28" s="1"/>
  <c r="DR631" i="28"/>
  <c r="FN631" i="28" s="1"/>
  <c r="CT631" i="28"/>
  <c r="C1287" i="20"/>
  <c r="C520" i="20"/>
  <c r="C681" i="20"/>
  <c r="DV632" i="28"/>
  <c r="DJ632" i="28"/>
  <c r="FF632" i="28" s="1"/>
  <c r="CX632" i="28"/>
  <c r="ET632" i="28" s="1"/>
  <c r="CL632" i="28"/>
  <c r="CZ23" i="28"/>
  <c r="EV23" i="28" s="1"/>
  <c r="DX23" i="28"/>
  <c r="FT23" i="28" s="1"/>
  <c r="CN23" i="28"/>
  <c r="DL23" i="28"/>
  <c r="FH23" i="28" s="1"/>
  <c r="CC58" i="28"/>
  <c r="EK58" i="28"/>
  <c r="DK105" i="28"/>
  <c r="FG105" i="28" s="1"/>
  <c r="DW105" i="28"/>
  <c r="FS105" i="28" s="1"/>
  <c r="CY105" i="28"/>
  <c r="EU105" i="28" s="1"/>
  <c r="CM105" i="28"/>
  <c r="CO95" i="28"/>
  <c r="DM95" i="28"/>
  <c r="FI95" i="28" s="1"/>
  <c r="DY95" i="28"/>
  <c r="FU95" i="28" s="1"/>
  <c r="DA95" i="28"/>
  <c r="EW95" i="28" s="1"/>
  <c r="EB67" i="28"/>
  <c r="FX67" i="28" s="1"/>
  <c r="DD67" i="28"/>
  <c r="EZ67" i="28" s="1"/>
  <c r="DP67" i="28"/>
  <c r="FL67" i="28" s="1"/>
  <c r="CR67" i="28"/>
  <c r="CM59" i="28"/>
  <c r="DW59" i="28"/>
  <c r="FS59" i="28" s="1"/>
  <c r="DK59" i="28"/>
  <c r="FG59" i="28" s="1"/>
  <c r="CY59" i="28"/>
  <c r="EU59" i="28" s="1"/>
  <c r="DI65" i="28"/>
  <c r="FE65" i="28" s="1"/>
  <c r="CW65" i="28"/>
  <c r="EG65" i="28"/>
  <c r="GC65" i="28" s="1"/>
  <c r="DU65" i="28"/>
  <c r="FQ65" i="28" s="1"/>
  <c r="DZ80" i="28"/>
  <c r="FV80" i="28" s="1"/>
  <c r="DB80" i="28"/>
  <c r="EX80" i="28" s="1"/>
  <c r="CP80" i="28"/>
  <c r="DN80" i="28"/>
  <c r="FJ80" i="28" s="1"/>
  <c r="DF132" i="28"/>
  <c r="FB132" i="28" s="1"/>
  <c r="ED132" i="28"/>
  <c r="FZ132" i="28" s="1"/>
  <c r="DR132" i="28"/>
  <c r="FN132" i="28" s="1"/>
  <c r="CT132" i="28"/>
  <c r="CN135" i="28"/>
  <c r="DX135" i="28"/>
  <c r="FT135" i="28" s="1"/>
  <c r="DL135" i="28"/>
  <c r="FH135" i="28" s="1"/>
  <c r="CZ135" i="28"/>
  <c r="EV135" i="28" s="1"/>
  <c r="DL158" i="28"/>
  <c r="FH158" i="28" s="1"/>
  <c r="CN158" i="28"/>
  <c r="CZ158" i="28"/>
  <c r="EV158" i="28" s="1"/>
  <c r="DX158" i="28"/>
  <c r="FT158" i="28" s="1"/>
  <c r="DQ147" i="28"/>
  <c r="FM147" i="28" s="1"/>
  <c r="EC147" i="28"/>
  <c r="FY147" i="28" s="1"/>
  <c r="CS147" i="28"/>
  <c r="DE147" i="28"/>
  <c r="FA147" i="28" s="1"/>
  <c r="CR232" i="28"/>
  <c r="EB232" i="28"/>
  <c r="FX232" i="28" s="1"/>
  <c r="DD232" i="28"/>
  <c r="EZ232" i="28" s="1"/>
  <c r="DP232" i="28"/>
  <c r="FL232" i="28" s="1"/>
  <c r="DD218" i="28"/>
  <c r="EZ218" i="28" s="1"/>
  <c r="DP218" i="28"/>
  <c r="FL218" i="28" s="1"/>
  <c r="CR218" i="28"/>
  <c r="EB218" i="28"/>
  <c r="FX218" i="28" s="1"/>
  <c r="DF256" i="28"/>
  <c r="FB256" i="28" s="1"/>
  <c r="CT256" i="28"/>
  <c r="ED256" i="28"/>
  <c r="FZ256" i="28" s="1"/>
  <c r="DR256" i="28"/>
  <c r="FN256" i="28" s="1"/>
  <c r="DH236" i="28"/>
  <c r="FD236" i="28" s="1"/>
  <c r="DT236" i="28"/>
  <c r="FP236" i="28" s="1"/>
  <c r="EF236" i="28"/>
  <c r="GB236" i="28" s="1"/>
  <c r="CV236" i="28"/>
  <c r="CK428" i="28"/>
  <c r="ES428" i="28"/>
  <c r="DT439" i="28"/>
  <c r="FP439" i="28" s="1"/>
  <c r="CV439" i="28"/>
  <c r="EF439" i="28"/>
  <c r="GB439" i="28" s="1"/>
  <c r="DH439" i="28"/>
  <c r="FD439" i="28" s="1"/>
  <c r="DL461" i="28"/>
  <c r="FH461" i="28" s="1"/>
  <c r="DX461" i="28"/>
  <c r="FT461" i="28" s="1"/>
  <c r="CN461" i="28"/>
  <c r="CZ461" i="28"/>
  <c r="EV461" i="28" s="1"/>
  <c r="ED452" i="28"/>
  <c r="FZ452" i="28" s="1"/>
  <c r="CT452" i="28"/>
  <c r="DF452" i="28"/>
  <c r="FB452" i="28" s="1"/>
  <c r="DR452" i="28"/>
  <c r="FN452" i="28" s="1"/>
  <c r="CT436" i="28"/>
  <c r="DF436" i="28"/>
  <c r="FB436" i="28" s="1"/>
  <c r="DR436" i="28"/>
  <c r="FN436" i="28" s="1"/>
  <c r="ED436" i="28"/>
  <c r="FZ436" i="28" s="1"/>
  <c r="CB470" i="28"/>
  <c r="EJ470" i="28"/>
  <c r="DF461" i="28"/>
  <c r="FB461" i="28" s="1"/>
  <c r="CT461" i="28"/>
  <c r="ED461" i="28"/>
  <c r="FZ461" i="28" s="1"/>
  <c r="DR461" i="28"/>
  <c r="FN461" i="28" s="1"/>
  <c r="DX532" i="28"/>
  <c r="FT532" i="28" s="1"/>
  <c r="DL532" i="28"/>
  <c r="CZ532" i="28"/>
  <c r="EV532" i="28" s="1"/>
  <c r="CN532" i="28"/>
  <c r="DF508" i="28"/>
  <c r="FB508" i="28" s="1"/>
  <c r="CT508" i="28"/>
  <c r="DR508" i="28"/>
  <c r="FN508" i="28" s="1"/>
  <c r="ED508" i="28"/>
  <c r="FZ508" i="28" s="1"/>
  <c r="CX583" i="28"/>
  <c r="ET583" i="28" s="1"/>
  <c r="DJ583" i="28"/>
  <c r="FF583" i="28" s="1"/>
  <c r="CL583" i="28"/>
  <c r="DV583" i="28"/>
  <c r="FR583" i="28" s="1"/>
  <c r="DK583" i="28"/>
  <c r="FG583" i="28" s="1"/>
  <c r="DW583" i="28"/>
  <c r="FS583" i="28" s="1"/>
  <c r="CY583" i="28"/>
  <c r="EU583" i="28" s="1"/>
  <c r="CM583" i="28"/>
  <c r="CM567" i="28"/>
  <c r="CY567" i="28"/>
  <c r="EU567" i="28" s="1"/>
  <c r="DK567" i="28"/>
  <c r="FG567" i="28" s="1"/>
  <c r="DW567" i="28"/>
  <c r="FS567" i="28" s="1"/>
  <c r="DM593" i="28"/>
  <c r="FI593" i="28" s="1"/>
  <c r="DA593" i="28"/>
  <c r="EW593" i="28" s="1"/>
  <c r="CO593" i="28"/>
  <c r="DY593" i="28"/>
  <c r="FU593" i="28" s="1"/>
  <c r="DQ612" i="28"/>
  <c r="FM612" i="28" s="1"/>
  <c r="CS612" i="28"/>
  <c r="EC612" i="28"/>
  <c r="FY612" i="28" s="1"/>
  <c r="DE612" i="28"/>
  <c r="FA612" i="28" s="1"/>
  <c r="EX4" i="28"/>
  <c r="DR5" i="28"/>
  <c r="FN5" i="28" s="1"/>
  <c r="CT5" i="28"/>
  <c r="ED5" i="28"/>
  <c r="FZ5" i="28" s="1"/>
  <c r="DF5" i="28"/>
  <c r="FB5" i="28" s="1"/>
  <c r="DV28" i="28"/>
  <c r="FR28" i="28" s="1"/>
  <c r="CX28" i="28"/>
  <c r="ET28" i="28" s="1"/>
  <c r="DJ28" i="28"/>
  <c r="FF28" i="28" s="1"/>
  <c r="CL28" i="28"/>
  <c r="DD48" i="28"/>
  <c r="EZ48" i="28" s="1"/>
  <c r="EB48" i="28"/>
  <c r="FX48" i="28" s="1"/>
  <c r="CR48" i="28"/>
  <c r="DP48" i="28"/>
  <c r="FL48" i="28" s="1"/>
  <c r="DU30" i="28"/>
  <c r="FQ30" i="28" s="1"/>
  <c r="CW30" i="28"/>
  <c r="DI30" i="28"/>
  <c r="FE30" i="28" s="1"/>
  <c r="EG30" i="28"/>
  <c r="GC30" i="28" s="1"/>
  <c r="CW84" i="28"/>
  <c r="EG84" i="28"/>
  <c r="GC84" i="28" s="1"/>
  <c r="DU84" i="28"/>
  <c r="FQ84" i="28" s="1"/>
  <c r="DI84" i="28"/>
  <c r="FE84" i="28" s="1"/>
  <c r="DI119" i="28"/>
  <c r="DU119" i="28"/>
  <c r="CW119" i="28"/>
  <c r="EG119" i="28"/>
  <c r="EJ125" i="28"/>
  <c r="CL91" i="28"/>
  <c r="DV91" i="28"/>
  <c r="FR91" i="28" s="1"/>
  <c r="DJ91" i="28"/>
  <c r="FF91" i="28" s="1"/>
  <c r="CX91" i="28"/>
  <c r="ET91" i="28" s="1"/>
  <c r="CQ141" i="28"/>
  <c r="EA141" i="28"/>
  <c r="FW141" i="28" s="1"/>
  <c r="DO141" i="28"/>
  <c r="FK141" i="28" s="1"/>
  <c r="DC141" i="28"/>
  <c r="EY141" i="28" s="1"/>
  <c r="CZ153" i="28"/>
  <c r="EV153" i="28" s="1"/>
  <c r="DL153" i="28"/>
  <c r="FH153" i="28" s="1"/>
  <c r="CN153" i="28"/>
  <c r="DX153" i="28"/>
  <c r="FT153" i="28" s="1"/>
  <c r="DQ166" i="28"/>
  <c r="FM166" i="28" s="1"/>
  <c r="CS166" i="28"/>
  <c r="EC166" i="28"/>
  <c r="FY166" i="28" s="1"/>
  <c r="DE166" i="28"/>
  <c r="FA166" i="28" s="1"/>
  <c r="CP161" i="28"/>
  <c r="DB161" i="28"/>
  <c r="EX161" i="28" s="1"/>
  <c r="DZ161" i="28"/>
  <c r="FV161" i="28" s="1"/>
  <c r="DN161" i="28"/>
  <c r="FJ161" i="28" s="1"/>
  <c r="DI207" i="28"/>
  <c r="FE207" i="28" s="1"/>
  <c r="CW207" i="28"/>
  <c r="EG207" i="28"/>
  <c r="GC207" i="28" s="1"/>
  <c r="DU207" i="28"/>
  <c r="FQ207" i="28" s="1"/>
  <c r="DU285" i="28"/>
  <c r="FQ285" i="28" s="1"/>
  <c r="CW285" i="28"/>
  <c r="EG285" i="28"/>
  <c r="GC285" i="28" s="1"/>
  <c r="DI285" i="28"/>
  <c r="FE285" i="28" s="1"/>
  <c r="DC250" i="28"/>
  <c r="EY250" i="28" s="1"/>
  <c r="EA250" i="28"/>
  <c r="FW250" i="28" s="1"/>
  <c r="CQ250" i="28"/>
  <c r="DO250" i="28"/>
  <c r="FK250" i="28" s="1"/>
  <c r="CR293" i="28"/>
  <c r="DD293" i="28"/>
  <c r="EZ293" i="28" s="1"/>
  <c r="DP293" i="28"/>
  <c r="FL293" i="28" s="1"/>
  <c r="EB293" i="28"/>
  <c r="FX293" i="28" s="1"/>
  <c r="DQ316" i="28"/>
  <c r="FM316" i="28" s="1"/>
  <c r="CS316" i="28"/>
  <c r="EC316" i="28"/>
  <c r="FY316" i="28" s="1"/>
  <c r="DE316" i="28"/>
  <c r="FA316" i="28" s="1"/>
  <c r="CP317" i="28"/>
  <c r="DB317" i="28"/>
  <c r="EX317" i="28" s="1"/>
  <c r="DN317" i="28"/>
  <c r="FJ317" i="28" s="1"/>
  <c r="DZ317" i="28"/>
  <c r="FV317" i="28" s="1"/>
  <c r="DJ328" i="28"/>
  <c r="FF328" i="28" s="1"/>
  <c r="CL328" i="28"/>
  <c r="CX328" i="28"/>
  <c r="ET328" i="28" s="1"/>
  <c r="DV328" i="28"/>
  <c r="FR328" i="28" s="1"/>
  <c r="DY339" i="28"/>
  <c r="FU339" i="28" s="1"/>
  <c r="DA339" i="28"/>
  <c r="EW339" i="28" s="1"/>
  <c r="DM339" i="28"/>
  <c r="FI339" i="28" s="1"/>
  <c r="CO339" i="28"/>
  <c r="DN328" i="28"/>
  <c r="FJ328" i="28" s="1"/>
  <c r="DB328" i="28"/>
  <c r="EX328" i="28" s="1"/>
  <c r="CP328" i="28"/>
  <c r="DZ328" i="28"/>
  <c r="FV328" i="28" s="1"/>
  <c r="CV332" i="28"/>
  <c r="EF332" i="28"/>
  <c r="GB332" i="28" s="1"/>
  <c r="DH332" i="28"/>
  <c r="FD332" i="28" s="1"/>
  <c r="DT332" i="28"/>
  <c r="FP332" i="28" s="1"/>
  <c r="EM423" i="28"/>
  <c r="CE423" i="28"/>
  <c r="EP391" i="28"/>
  <c r="FX409" i="28"/>
  <c r="DR7" i="28"/>
  <c r="FN7" i="28" s="1"/>
  <c r="CT7" i="28"/>
  <c r="ED7" i="28"/>
  <c r="FZ7" i="28" s="1"/>
  <c r="DF7" i="28"/>
  <c r="FB7" i="28" s="1"/>
  <c r="CY10" i="28"/>
  <c r="EU10" i="28" s="1"/>
  <c r="CM10" i="28"/>
  <c r="DK10" i="28"/>
  <c r="FG10" i="28" s="1"/>
  <c r="DW10" i="28"/>
  <c r="FS10" i="28" s="1"/>
  <c r="DL14" i="28"/>
  <c r="FH14" i="28" s="1"/>
  <c r="CN14" i="28"/>
  <c r="DX14" i="28"/>
  <c r="FT14" i="28" s="1"/>
  <c r="CZ14" i="28"/>
  <c r="EV14" i="28" s="1"/>
  <c r="FU5" i="28"/>
  <c r="DJ9" i="28"/>
  <c r="FF9" i="28" s="1"/>
  <c r="CL9" i="28"/>
  <c r="CX9" i="28"/>
  <c r="ET9" i="28" s="1"/>
  <c r="DV9" i="28"/>
  <c r="FR9" i="28" s="1"/>
  <c r="CE30" i="28"/>
  <c r="EM30" i="28"/>
  <c r="CW32" i="28"/>
  <c r="DU32" i="28"/>
  <c r="FQ32" i="28" s="1"/>
  <c r="EG32" i="28"/>
  <c r="GC32" i="28" s="1"/>
  <c r="DI32" i="28"/>
  <c r="FE32" i="28" s="1"/>
  <c r="DF15" i="28"/>
  <c r="FB15" i="28" s="1"/>
  <c r="DR15" i="28"/>
  <c r="FN15" i="28" s="1"/>
  <c r="ED15" i="28"/>
  <c r="FZ15" i="28" s="1"/>
  <c r="CT15" i="28"/>
  <c r="CY18" i="28"/>
  <c r="EU18" i="28" s="1"/>
  <c r="DW18" i="28"/>
  <c r="FS18" i="28" s="1"/>
  <c r="CM18" i="28"/>
  <c r="DK18" i="28"/>
  <c r="FG18" i="28" s="1"/>
  <c r="DN33" i="28"/>
  <c r="FJ33" i="28" s="1"/>
  <c r="DB33" i="28"/>
  <c r="EX33" i="28" s="1"/>
  <c r="DZ33" i="28"/>
  <c r="FV33" i="28" s="1"/>
  <c r="CP33" i="28"/>
  <c r="CT39" i="28"/>
  <c r="ED39" i="28"/>
  <c r="FZ39" i="28" s="1"/>
  <c r="DF39" i="28"/>
  <c r="FB39" i="28" s="1"/>
  <c r="DR39" i="28"/>
  <c r="FN39" i="28" s="1"/>
  <c r="CT45" i="28"/>
  <c r="ED45" i="28"/>
  <c r="FZ45" i="28" s="1"/>
  <c r="DF45" i="28"/>
  <c r="FB45" i="28" s="1"/>
  <c r="DR45" i="28"/>
  <c r="FN45" i="28" s="1"/>
  <c r="CG60" i="28"/>
  <c r="EO60" i="28"/>
  <c r="CW45" i="28"/>
  <c r="EG45" i="28"/>
  <c r="GC45" i="28" s="1"/>
  <c r="DU45" i="28"/>
  <c r="FQ45" i="28" s="1"/>
  <c r="DI45" i="28"/>
  <c r="FE45" i="28" s="1"/>
  <c r="CO60" i="28"/>
  <c r="DY60" i="28"/>
  <c r="FU60" i="28" s="1"/>
  <c r="DA60" i="28"/>
  <c r="EW60" i="28" s="1"/>
  <c r="DM60" i="28"/>
  <c r="FI60" i="28" s="1"/>
  <c r="DI71" i="28"/>
  <c r="FE71" i="28" s="1"/>
  <c r="EG71" i="28"/>
  <c r="GC71" i="28" s="1"/>
  <c r="CW71" i="28"/>
  <c r="DU71" i="28"/>
  <c r="FQ71" i="28" s="1"/>
  <c r="DM49" i="28"/>
  <c r="FI49" i="28" s="1"/>
  <c r="DY49" i="28"/>
  <c r="FU49" i="28" s="1"/>
  <c r="CO49" i="28"/>
  <c r="DA49" i="28"/>
  <c r="EW49" i="28" s="1"/>
  <c r="EF86" i="28"/>
  <c r="GB86" i="28" s="1"/>
  <c r="DH86" i="28"/>
  <c r="FD86" i="28" s="1"/>
  <c r="DT86" i="28"/>
  <c r="FP86" i="28" s="1"/>
  <c r="CV86" i="28"/>
  <c r="CX82" i="28"/>
  <c r="ET82" i="28" s="1"/>
  <c r="CL82" i="28"/>
  <c r="DV82" i="28"/>
  <c r="FR82" i="28" s="1"/>
  <c r="DJ82" i="28"/>
  <c r="FF82" i="28" s="1"/>
  <c r="GC112" i="28"/>
  <c r="CH146" i="28"/>
  <c r="EP146" i="28"/>
  <c r="DM126" i="28"/>
  <c r="FI126" i="28" s="1"/>
  <c r="CO126" i="28"/>
  <c r="DA126" i="28"/>
  <c r="EW126" i="28" s="1"/>
  <c r="DY126" i="28"/>
  <c r="FU126" i="28" s="1"/>
  <c r="BD13" i="26"/>
  <c r="BD6" i="26"/>
  <c r="CH10" i="28"/>
  <c r="EP10" i="28"/>
  <c r="CT11" i="28"/>
  <c r="ED11" i="28"/>
  <c r="FZ11" i="28" s="1"/>
  <c r="DF11" i="28"/>
  <c r="FB11" i="28" s="1"/>
  <c r="DR11" i="28"/>
  <c r="FN11" i="28" s="1"/>
  <c r="EJ14" i="28"/>
  <c r="CP24" i="28"/>
  <c r="DB24" i="28"/>
  <c r="EX24" i="28" s="1"/>
  <c r="DN24" i="28"/>
  <c r="FJ24" i="28" s="1"/>
  <c r="DZ24" i="28"/>
  <c r="FV24" i="28" s="1"/>
  <c r="ES22" i="28"/>
  <c r="EL33" i="28"/>
  <c r="CB56" i="28"/>
  <c r="EJ56" i="28"/>
  <c r="DV43" i="28"/>
  <c r="FR43" i="28" s="1"/>
  <c r="CL43" i="28"/>
  <c r="DJ43" i="28"/>
  <c r="FF43" i="28" s="1"/>
  <c r="CX43" i="28"/>
  <c r="ET43" i="28" s="1"/>
  <c r="EJ38" i="28"/>
  <c r="EI54" i="28"/>
  <c r="CR55" i="28"/>
  <c r="EB55" i="28"/>
  <c r="FX55" i="28" s="1"/>
  <c r="DD55" i="28"/>
  <c r="EZ55" i="28" s="1"/>
  <c r="DP55" i="28"/>
  <c r="FL55" i="28" s="1"/>
  <c r="CZ52" i="28"/>
  <c r="EV52" i="28" s="1"/>
  <c r="DL52" i="28"/>
  <c r="FH52" i="28" s="1"/>
  <c r="CN52" i="28"/>
  <c r="DX52" i="28"/>
  <c r="FT52" i="28" s="1"/>
  <c r="DR54" i="28"/>
  <c r="FN54" i="28" s="1"/>
  <c r="ED54" i="28"/>
  <c r="FZ54" i="28" s="1"/>
  <c r="CT54" i="28"/>
  <c r="DF54" i="28"/>
  <c r="FB54" i="28" s="1"/>
  <c r="DT56" i="28"/>
  <c r="FP56" i="28" s="1"/>
  <c r="DH56" i="28"/>
  <c r="FD56" i="28" s="1"/>
  <c r="EF56" i="28"/>
  <c r="GB56" i="28" s="1"/>
  <c r="CV56" i="28"/>
  <c r="DD74" i="28"/>
  <c r="EZ74" i="28" s="1"/>
  <c r="CR74" i="28"/>
  <c r="EB74" i="28"/>
  <c r="FX74" i="28" s="1"/>
  <c r="DP74" i="28"/>
  <c r="FL74" i="28" s="1"/>
  <c r="DX58" i="28"/>
  <c r="FT58" i="28" s="1"/>
  <c r="CN58" i="28"/>
  <c r="CZ58" i="28"/>
  <c r="EV58" i="28" s="1"/>
  <c r="DL58" i="28"/>
  <c r="FH58" i="28" s="1"/>
  <c r="DH65" i="28"/>
  <c r="FD65" i="28" s="1"/>
  <c r="EF65" i="28"/>
  <c r="GB65" i="28" s="1"/>
  <c r="DT65" i="28"/>
  <c r="FP65" i="28" s="1"/>
  <c r="CV65" i="28"/>
  <c r="CE87" i="28"/>
  <c r="EM87" i="28"/>
  <c r="EF74" i="28"/>
  <c r="GB74" i="28" s="1"/>
  <c r="DH74" i="28"/>
  <c r="FD74" i="28" s="1"/>
  <c r="CV74" i="28"/>
  <c r="DT74" i="28"/>
  <c r="FP74" i="28" s="1"/>
  <c r="EB75" i="28"/>
  <c r="FX75" i="28" s="1"/>
  <c r="DP75" i="28"/>
  <c r="FL75" i="28" s="1"/>
  <c r="DD75" i="28"/>
  <c r="EZ75" i="28" s="1"/>
  <c r="CR75" i="28"/>
  <c r="DI85" i="28"/>
  <c r="FE85" i="28" s="1"/>
  <c r="DU85" i="28"/>
  <c r="FQ85" i="28" s="1"/>
  <c r="CW85" i="28"/>
  <c r="EG85" i="28"/>
  <c r="GC85" i="28" s="1"/>
  <c r="ER92" i="28"/>
  <c r="CE106" i="28"/>
  <c r="EM106" i="28"/>
  <c r="CH108" i="28"/>
  <c r="EP108" i="28"/>
  <c r="DE107" i="28"/>
  <c r="FA107" i="28" s="1"/>
  <c r="DQ107" i="28"/>
  <c r="FM107" i="28" s="1"/>
  <c r="EC107" i="28"/>
  <c r="FY107" i="28" s="1"/>
  <c r="CS107" i="28"/>
  <c r="DV94" i="28"/>
  <c r="FR94" i="28" s="1"/>
  <c r="CL94" i="28"/>
  <c r="CX94" i="28"/>
  <c r="ET94" i="28" s="1"/>
  <c r="DJ94" i="28"/>
  <c r="FF94" i="28" s="1"/>
  <c r="DC91" i="28"/>
  <c r="EY91" i="28" s="1"/>
  <c r="CQ91" i="28"/>
  <c r="DO91" i="28"/>
  <c r="FK91" i="28" s="1"/>
  <c r="EA91" i="28"/>
  <c r="FW91" i="28" s="1"/>
  <c r="DZ102" i="28"/>
  <c r="FV102" i="28" s="1"/>
  <c r="CP102" i="28"/>
  <c r="DN102" i="28"/>
  <c r="FJ102" i="28" s="1"/>
  <c r="DB102" i="28"/>
  <c r="EX102" i="28" s="1"/>
  <c r="EJ95" i="28"/>
  <c r="DU101" i="28"/>
  <c r="FQ101" i="28" s="1"/>
  <c r="EG101" i="28"/>
  <c r="GC101" i="28" s="1"/>
  <c r="CW101" i="28"/>
  <c r="DI101" i="28"/>
  <c r="FE101" i="28" s="1"/>
  <c r="DT116" i="28"/>
  <c r="FP116" i="28" s="1"/>
  <c r="EF116" i="28"/>
  <c r="GB116" i="28" s="1"/>
  <c r="DH116" i="28"/>
  <c r="FD116" i="28" s="1"/>
  <c r="CV116" i="28"/>
  <c r="DG160" i="28"/>
  <c r="FC160" i="28" s="1"/>
  <c r="EE160" i="28"/>
  <c r="GA160" i="28" s="1"/>
  <c r="DS160" i="28"/>
  <c r="FO160" i="28" s="1"/>
  <c r="CU160" i="28"/>
  <c r="DM149" i="28"/>
  <c r="FI149" i="28" s="1"/>
  <c r="DY149" i="28"/>
  <c r="FU149" i="28" s="1"/>
  <c r="CO149" i="28"/>
  <c r="DA149" i="28"/>
  <c r="EW149" i="28" s="1"/>
  <c r="DG129" i="28"/>
  <c r="FC129" i="28" s="1"/>
  <c r="DS129" i="28"/>
  <c r="FO129" i="28" s="1"/>
  <c r="CU129" i="28"/>
  <c r="EE129" i="28"/>
  <c r="GA129" i="28" s="1"/>
  <c r="DO142" i="28"/>
  <c r="FK142" i="28" s="1"/>
  <c r="CQ142" i="28"/>
  <c r="DC142" i="28"/>
  <c r="EY142" i="28" s="1"/>
  <c r="EA142" i="28"/>
  <c r="FW142" i="28" s="1"/>
  <c r="DK158" i="28"/>
  <c r="FG158" i="28" s="1"/>
  <c r="DW158" i="28"/>
  <c r="FS158" i="28" s="1"/>
  <c r="CY158" i="28"/>
  <c r="EU158" i="28" s="1"/>
  <c r="CM158" i="28"/>
  <c r="DL142" i="28"/>
  <c r="FH142" i="28" s="1"/>
  <c r="CZ142" i="28"/>
  <c r="EV142" i="28" s="1"/>
  <c r="CN142" i="28"/>
  <c r="DX142" i="28"/>
  <c r="FT142" i="28" s="1"/>
  <c r="DX170" i="28"/>
  <c r="FT170" i="28" s="1"/>
  <c r="DL170" i="28"/>
  <c r="FH170" i="28" s="1"/>
  <c r="CZ170" i="28"/>
  <c r="EV170" i="28" s="1"/>
  <c r="CN170" i="28"/>
  <c r="DK171" i="28"/>
  <c r="FG171" i="28" s="1"/>
  <c r="CM171" i="28"/>
  <c r="CY171" i="28"/>
  <c r="EU171" i="28" s="1"/>
  <c r="DW171" i="28"/>
  <c r="FS171" i="28" s="1"/>
  <c r="DC171" i="28"/>
  <c r="EY171" i="28" s="1"/>
  <c r="DO171" i="28"/>
  <c r="FK171" i="28" s="1"/>
  <c r="CQ171" i="28"/>
  <c r="EA171" i="28"/>
  <c r="FW171" i="28" s="1"/>
  <c r="EA158" i="28"/>
  <c r="FW158" i="28" s="1"/>
  <c r="CQ158" i="28"/>
  <c r="DC158" i="28"/>
  <c r="EY158" i="28" s="1"/>
  <c r="DO158" i="28"/>
  <c r="FK158" i="28" s="1"/>
  <c r="DG183" i="28"/>
  <c r="FC183" i="28" s="1"/>
  <c r="EE183" i="28"/>
  <c r="GA183" i="28" s="1"/>
  <c r="CU183" i="28"/>
  <c r="DS183" i="28"/>
  <c r="FO183" i="28" s="1"/>
  <c r="DU172" i="28"/>
  <c r="FQ172" i="28" s="1"/>
  <c r="CW172" i="28"/>
  <c r="DI172" i="28"/>
  <c r="FE172" i="28" s="1"/>
  <c r="EG172" i="28"/>
  <c r="GC172" i="28" s="1"/>
  <c r="EI182" i="28"/>
  <c r="EP157" i="28"/>
  <c r="DA187" i="28"/>
  <c r="EW187" i="28" s="1"/>
  <c r="DM187" i="28"/>
  <c r="FI187" i="28" s="1"/>
  <c r="DY187" i="28"/>
  <c r="FU187" i="28" s="1"/>
  <c r="CO187" i="28"/>
  <c r="DG213" i="28"/>
  <c r="FC213" i="28" s="1"/>
  <c r="CU213" i="28"/>
  <c r="DS213" i="28"/>
  <c r="FO213" i="28" s="1"/>
  <c r="EE213" i="28"/>
  <c r="GA213" i="28" s="1"/>
  <c r="CV187" i="28"/>
  <c r="DH187" i="28"/>
  <c r="FD187" i="28" s="1"/>
  <c r="EF187" i="28"/>
  <c r="GB187" i="28" s="1"/>
  <c r="DT187" i="28"/>
  <c r="FP187" i="28" s="1"/>
  <c r="DY195" i="28"/>
  <c r="FU195" i="28" s="1"/>
  <c r="DA195" i="28"/>
  <c r="EW195" i="28" s="1"/>
  <c r="DM195" i="28"/>
  <c r="FI195" i="28" s="1"/>
  <c r="CO195" i="28"/>
  <c r="DD205" i="28"/>
  <c r="EZ205" i="28" s="1"/>
  <c r="CR205" i="28"/>
  <c r="EB205" i="28"/>
  <c r="FX205" i="28" s="1"/>
  <c r="DP205" i="28"/>
  <c r="FL205" i="28" s="1"/>
  <c r="CW195" i="28"/>
  <c r="DI195" i="28"/>
  <c r="FE195" i="28" s="1"/>
  <c r="DU195" i="28"/>
  <c r="FQ195" i="28" s="1"/>
  <c r="EG195" i="28"/>
  <c r="GC195" i="28" s="1"/>
  <c r="DR204" i="28"/>
  <c r="FN204" i="28" s="1"/>
  <c r="CT204" i="28"/>
  <c r="ED204" i="28"/>
  <c r="FZ204" i="28" s="1"/>
  <c r="DF204" i="28"/>
  <c r="FB204" i="28" s="1"/>
  <c r="EK241" i="28"/>
  <c r="CC241" i="28"/>
  <c r="DA201" i="28"/>
  <c r="EW201" i="28" s="1"/>
  <c r="CO201" i="28"/>
  <c r="DM201" i="28"/>
  <c r="FI201" i="28" s="1"/>
  <c r="DY201" i="28"/>
  <c r="FU201" i="28" s="1"/>
  <c r="DC202" i="28"/>
  <c r="EY202" i="28" s="1"/>
  <c r="EA202" i="28"/>
  <c r="FW202" i="28" s="1"/>
  <c r="DO202" i="28"/>
  <c r="FK202" i="28" s="1"/>
  <c r="CQ202" i="28"/>
  <c r="EN208" i="28"/>
  <c r="EH227" i="28"/>
  <c r="DK223" i="28"/>
  <c r="FG223" i="28" s="1"/>
  <c r="DW223" i="28"/>
  <c r="FS223" i="28" s="1"/>
  <c r="CM223" i="28"/>
  <c r="CY223" i="28"/>
  <c r="EU223" i="28" s="1"/>
  <c r="DS235" i="28"/>
  <c r="FO235" i="28" s="1"/>
  <c r="EE235" i="28"/>
  <c r="GA235" i="28" s="1"/>
  <c r="CU235" i="28"/>
  <c r="DG235" i="28"/>
  <c r="FC235" i="28" s="1"/>
  <c r="EQ250" i="28"/>
  <c r="EO215" i="28"/>
  <c r="EH231" i="28"/>
  <c r="EP246" i="28"/>
  <c r="FI251" i="28"/>
  <c r="EQ240" i="28"/>
  <c r="EQ243" i="28"/>
  <c r="CU254" i="28"/>
  <c r="DS254" i="28"/>
  <c r="FO254" i="28" s="1"/>
  <c r="DG254" i="28"/>
  <c r="FC254" i="28" s="1"/>
  <c r="EE254" i="28"/>
  <c r="GA254" i="28" s="1"/>
  <c r="CM234" i="28"/>
  <c r="DW234" i="28"/>
  <c r="FS234" i="28" s="1"/>
  <c r="DK234" i="28"/>
  <c r="FG234" i="28" s="1"/>
  <c r="CY234" i="28"/>
  <c r="EU234" i="28" s="1"/>
  <c r="DI264" i="28"/>
  <c r="FE264" i="28" s="1"/>
  <c r="DU264" i="28"/>
  <c r="FQ264" i="28" s="1"/>
  <c r="CW264" i="28"/>
  <c r="EG264" i="28"/>
  <c r="GC264" i="28" s="1"/>
  <c r="CW276" i="28"/>
  <c r="DI276" i="28"/>
  <c r="FE276" i="28" s="1"/>
  <c r="EG276" i="28"/>
  <c r="GC276" i="28" s="1"/>
  <c r="DU276" i="28"/>
  <c r="FQ276" i="28" s="1"/>
  <c r="EU251" i="28"/>
  <c r="EM291" i="28"/>
  <c r="CE291" i="28"/>
  <c r="EL279" i="28"/>
  <c r="ED274" i="28"/>
  <c r="FZ274" i="28" s="1"/>
  <c r="DF274" i="28"/>
  <c r="FB274" i="28" s="1"/>
  <c r="CT274" i="28"/>
  <c r="DR274" i="28"/>
  <c r="FN274" i="28" s="1"/>
  <c r="EP288" i="28"/>
  <c r="DZ281" i="28"/>
  <c r="FV281" i="28" s="1"/>
  <c r="DB281" i="28"/>
  <c r="EX281" i="28" s="1"/>
  <c r="CP281" i="28"/>
  <c r="DN281" i="28"/>
  <c r="FJ281" i="28" s="1"/>
  <c r="CI294" i="28"/>
  <c r="EQ294" i="28"/>
  <c r="EO281" i="28"/>
  <c r="CG304" i="28"/>
  <c r="EO304" i="28"/>
  <c r="EQ310" i="28"/>
  <c r="CY325" i="28"/>
  <c r="EU325" i="28" s="1"/>
  <c r="DW325" i="28"/>
  <c r="FS325" i="28" s="1"/>
  <c r="CM325" i="28"/>
  <c r="DK325" i="28"/>
  <c r="FG325" i="28" s="1"/>
  <c r="DV304" i="28"/>
  <c r="FR304" i="28" s="1"/>
  <c r="DJ304" i="28"/>
  <c r="FF304" i="28" s="1"/>
  <c r="CL304" i="28"/>
  <c r="CX304" i="28"/>
  <c r="ET304" i="28" s="1"/>
  <c r="DF303" i="28"/>
  <c r="FB303" i="28" s="1"/>
  <c r="CT303" i="28"/>
  <c r="ED303" i="28"/>
  <c r="FZ303" i="28" s="1"/>
  <c r="DR303" i="28"/>
  <c r="FN303" i="28" s="1"/>
  <c r="DR327" i="28"/>
  <c r="FN327" i="28" s="1"/>
  <c r="DF327" i="28"/>
  <c r="FB327" i="28" s="1"/>
  <c r="ED327" i="28"/>
  <c r="FZ327" i="28" s="1"/>
  <c r="CT327" i="28"/>
  <c r="CQ298" i="28"/>
  <c r="DC298" i="28"/>
  <c r="EY298" i="28" s="1"/>
  <c r="EA298" i="28"/>
  <c r="FW298" i="28" s="1"/>
  <c r="DO298" i="28"/>
  <c r="FK298" i="28" s="1"/>
  <c r="CE319" i="28"/>
  <c r="EM319" i="28"/>
  <c r="EK320" i="28"/>
  <c r="DK305" i="28"/>
  <c r="FG305" i="28" s="1"/>
  <c r="DW305" i="28"/>
  <c r="FS305" i="28" s="1"/>
  <c r="CY305" i="28"/>
  <c r="EU305" i="28" s="1"/>
  <c r="CM305" i="28"/>
  <c r="DW315" i="28"/>
  <c r="FS315" i="28" s="1"/>
  <c r="CY315" i="28"/>
  <c r="EU315" i="28" s="1"/>
  <c r="DK315" i="28"/>
  <c r="FG315" i="28" s="1"/>
  <c r="CM315" i="28"/>
  <c r="DW333" i="28"/>
  <c r="FS333" i="28" s="1"/>
  <c r="CY333" i="28"/>
  <c r="EU333" i="28" s="1"/>
  <c r="CM333" i="28"/>
  <c r="DK333" i="28"/>
  <c r="FG333" i="28" s="1"/>
  <c r="ES349" i="28"/>
  <c r="EB312" i="28"/>
  <c r="FX312" i="28" s="1"/>
  <c r="CR312" i="28"/>
  <c r="DD312" i="28"/>
  <c r="EZ312" i="28" s="1"/>
  <c r="DP312" i="28"/>
  <c r="FL312" i="28" s="1"/>
  <c r="EJ328" i="28"/>
  <c r="EK330" i="28"/>
  <c r="CI369" i="28"/>
  <c r="EQ369" i="28"/>
  <c r="CA363" i="28"/>
  <c r="EI363" i="28"/>
  <c r="CA367" i="28"/>
  <c r="EI367" i="28"/>
  <c r="CJ384" i="28"/>
  <c r="ER384" i="28"/>
  <c r="ES367" i="28"/>
  <c r="EJ359" i="28"/>
  <c r="EJ391" i="28"/>
  <c r="CC402" i="28"/>
  <c r="EK402" i="28"/>
  <c r="EJ329" i="28"/>
  <c r="DB384" i="28"/>
  <c r="EX384" i="28" s="1"/>
  <c r="DN384" i="28"/>
  <c r="FJ384" i="28" s="1"/>
  <c r="DZ384" i="28"/>
  <c r="FV384" i="28" s="1"/>
  <c r="CP384" i="28"/>
  <c r="DL388" i="28"/>
  <c r="FH388" i="28" s="1"/>
  <c r="CZ388" i="28"/>
  <c r="EV388" i="28" s="1"/>
  <c r="CN388" i="28"/>
  <c r="DX388" i="28"/>
  <c r="FT388" i="28" s="1"/>
  <c r="DP387" i="28"/>
  <c r="FL387" i="28" s="1"/>
  <c r="EB387" i="28"/>
  <c r="FX387" i="28" s="1"/>
  <c r="DD387" i="28"/>
  <c r="EZ387" i="28" s="1"/>
  <c r="CR387" i="28"/>
  <c r="FE353" i="28"/>
  <c r="DU399" i="28"/>
  <c r="FQ399" i="28" s="1"/>
  <c r="CW399" i="28"/>
  <c r="EG399" i="28"/>
  <c r="GC399" i="28" s="1"/>
  <c r="DI399" i="28"/>
  <c r="FE399" i="28" s="1"/>
  <c r="DU408" i="28"/>
  <c r="FQ408" i="28" s="1"/>
  <c r="EG408" i="28"/>
  <c r="GC408" i="28" s="1"/>
  <c r="DI408" i="28"/>
  <c r="FE408" i="28" s="1"/>
  <c r="CW408" i="28"/>
  <c r="ES393" i="28"/>
  <c r="DJ387" i="28"/>
  <c r="FF387" i="28" s="1"/>
  <c r="DV387" i="28"/>
  <c r="FR387" i="28" s="1"/>
  <c r="CL387" i="28"/>
  <c r="CX387" i="28"/>
  <c r="ET387" i="28" s="1"/>
  <c r="CM371" i="28"/>
  <c r="CY371" i="28"/>
  <c r="EU371" i="28" s="1"/>
  <c r="DW371" i="28"/>
  <c r="FS371" i="28" s="1"/>
  <c r="DK371" i="28"/>
  <c r="FG371" i="28" s="1"/>
  <c r="DF368" i="28"/>
  <c r="FB368" i="28" s="1"/>
  <c r="ED368" i="28"/>
  <c r="FZ368" i="28" s="1"/>
  <c r="DR368" i="28"/>
  <c r="FN368" i="28" s="1"/>
  <c r="CT368" i="28"/>
  <c r="DF380" i="28"/>
  <c r="FB380" i="28" s="1"/>
  <c r="ED380" i="28"/>
  <c r="FZ380" i="28" s="1"/>
  <c r="CT380" i="28"/>
  <c r="DR380" i="28"/>
  <c r="FN380" i="28" s="1"/>
  <c r="ED373" i="28"/>
  <c r="FZ373" i="28" s="1"/>
  <c r="DR373" i="28"/>
  <c r="FN373" i="28" s="1"/>
  <c r="CT373" i="28"/>
  <c r="DF373" i="28"/>
  <c r="FB373" i="28" s="1"/>
  <c r="CL366" i="28"/>
  <c r="DJ366" i="28"/>
  <c r="FF366" i="28" s="1"/>
  <c r="CX366" i="28"/>
  <c r="ET366" i="28" s="1"/>
  <c r="DV366" i="28"/>
  <c r="FR366" i="28" s="1"/>
  <c r="DU409" i="28"/>
  <c r="DI409" i="28"/>
  <c r="CW409" i="28"/>
  <c r="EG409" i="28"/>
  <c r="CU435" i="28"/>
  <c r="EE435" i="28"/>
  <c r="GA435" i="28" s="1"/>
  <c r="DG435" i="28"/>
  <c r="FC435" i="28" s="1"/>
  <c r="DS435" i="28"/>
  <c r="FO435" i="28" s="1"/>
  <c r="DN357" i="28"/>
  <c r="FJ357" i="28" s="1"/>
  <c r="CP357" i="28"/>
  <c r="DZ357" i="28"/>
  <c r="FV357" i="28" s="1"/>
  <c r="DB357" i="28"/>
  <c r="EX357" i="28" s="1"/>
  <c r="EQ403" i="28"/>
  <c r="EL435" i="28"/>
  <c r="EG434" i="28"/>
  <c r="GC434" i="28" s="1"/>
  <c r="CW434" i="28"/>
  <c r="DI434" i="28"/>
  <c r="FE434" i="28" s="1"/>
  <c r="DU434" i="28"/>
  <c r="FQ434" i="28" s="1"/>
  <c r="EQ450" i="28"/>
  <c r="CI450" i="28"/>
  <c r="CX427" i="28"/>
  <c r="ET427" i="28" s="1"/>
  <c r="DV427" i="28"/>
  <c r="FR427" i="28" s="1"/>
  <c r="CL427" i="28"/>
  <c r="DJ427" i="28"/>
  <c r="FF427" i="28" s="1"/>
  <c r="EQ446" i="28"/>
  <c r="FN392" i="28"/>
  <c r="CF466" i="28"/>
  <c r="EN466" i="28"/>
  <c r="DV469" i="28"/>
  <c r="FR469" i="28" s="1"/>
  <c r="CL469" i="28"/>
  <c r="DJ469" i="28"/>
  <c r="FF469" i="28" s="1"/>
  <c r="CX469" i="28"/>
  <c r="ET469" i="28" s="1"/>
  <c r="EK391" i="28"/>
  <c r="DQ458" i="28"/>
  <c r="FM458" i="28" s="1"/>
  <c r="EC458" i="28"/>
  <c r="FY458" i="28" s="1"/>
  <c r="CS458" i="28"/>
  <c r="DE458" i="28"/>
  <c r="FA458" i="28" s="1"/>
  <c r="EQ466" i="28"/>
  <c r="DR463" i="28"/>
  <c r="FN463" i="28" s="1"/>
  <c r="ED463" i="28"/>
  <c r="FZ463" i="28" s="1"/>
  <c r="CT463" i="28"/>
  <c r="DF463" i="28"/>
  <c r="FB463" i="28" s="1"/>
  <c r="CZ462" i="28"/>
  <c r="EV462" i="28" s="1"/>
  <c r="DL462" i="28"/>
  <c r="FH462" i="28" s="1"/>
  <c r="CN462" i="28"/>
  <c r="DX462" i="28"/>
  <c r="FT462" i="28" s="1"/>
  <c r="DB445" i="28"/>
  <c r="EX445" i="28" s="1"/>
  <c r="DZ445" i="28"/>
  <c r="FV445" i="28" s="1"/>
  <c r="DN445" i="28"/>
  <c r="FJ445" i="28" s="1"/>
  <c r="CP445" i="28"/>
  <c r="DR434" i="28"/>
  <c r="FN434" i="28" s="1"/>
  <c r="DF434" i="28"/>
  <c r="FB434" i="28" s="1"/>
  <c r="CT434" i="28"/>
  <c r="ED434" i="28"/>
  <c r="FZ434" i="28" s="1"/>
  <c r="CL466" i="28"/>
  <c r="DV466" i="28"/>
  <c r="FR466" i="28" s="1"/>
  <c r="CX466" i="28"/>
  <c r="ET466" i="28" s="1"/>
  <c r="DJ466" i="28"/>
  <c r="FF466" i="28" s="1"/>
  <c r="EM453" i="28"/>
  <c r="DR404" i="28"/>
  <c r="FN404" i="28" s="1"/>
  <c r="ED404" i="28"/>
  <c r="FZ404" i="28" s="1"/>
  <c r="CT404" i="28"/>
  <c r="DF404" i="28"/>
  <c r="FB404" i="28" s="1"/>
  <c r="DL450" i="28"/>
  <c r="FH450" i="28" s="1"/>
  <c r="DX450" i="28"/>
  <c r="FT450" i="28" s="1"/>
  <c r="CN450" i="28"/>
  <c r="CZ450" i="28"/>
  <c r="EV450" i="28" s="1"/>
  <c r="CG526" i="28"/>
  <c r="EO526" i="28"/>
  <c r="CU504" i="28"/>
  <c r="DS504" i="28"/>
  <c r="FO504" i="28" s="1"/>
  <c r="DG504" i="28"/>
  <c r="FC504" i="28" s="1"/>
  <c r="EE504" i="28"/>
  <c r="GA504" i="28" s="1"/>
  <c r="CM528" i="28"/>
  <c r="DW528" i="28"/>
  <c r="DK528" i="28"/>
  <c r="FG528" i="28" s="1"/>
  <c r="CY528" i="28"/>
  <c r="EU528" i="28" s="1"/>
  <c r="EI517" i="28"/>
  <c r="CM499" i="28"/>
  <c r="DW499" i="28"/>
  <c r="FS499" i="28" s="1"/>
  <c r="CY499" i="28"/>
  <c r="EU499" i="28" s="1"/>
  <c r="DK499" i="28"/>
  <c r="FG499" i="28" s="1"/>
  <c r="DJ502" i="28"/>
  <c r="FF502" i="28" s="1"/>
  <c r="CX502" i="28"/>
  <c r="ET502" i="28" s="1"/>
  <c r="CL502" i="28"/>
  <c r="DV502" i="28"/>
  <c r="FR502" i="28" s="1"/>
  <c r="CO518" i="28"/>
  <c r="DY518" i="28"/>
  <c r="FU518" i="28" s="1"/>
  <c r="DA518" i="28"/>
  <c r="EW518" i="28" s="1"/>
  <c r="DM518" i="28"/>
  <c r="FI518" i="28" s="1"/>
  <c r="DE544" i="28"/>
  <c r="FA544" i="28" s="1"/>
  <c r="DQ544" i="28"/>
  <c r="FM544" i="28" s="1"/>
  <c r="EC544" i="28"/>
  <c r="FY544" i="28" s="1"/>
  <c r="CS544" i="28"/>
  <c r="DK515" i="28"/>
  <c r="FG515" i="28" s="1"/>
  <c r="CM515" i="28"/>
  <c r="CY515" i="28"/>
  <c r="EU515" i="28" s="1"/>
  <c r="DW515" i="28"/>
  <c r="FS515" i="28" s="1"/>
  <c r="DN515" i="28"/>
  <c r="FJ515" i="28" s="1"/>
  <c r="DB515" i="28"/>
  <c r="EX515" i="28" s="1"/>
  <c r="DZ515" i="28"/>
  <c r="FV515" i="28" s="1"/>
  <c r="CP515" i="28"/>
  <c r="EO520" i="28"/>
  <c r="DA525" i="28"/>
  <c r="EW525" i="28" s="1"/>
  <c r="CO525" i="28"/>
  <c r="DM525" i="28"/>
  <c r="FI525" i="28" s="1"/>
  <c r="DY525" i="28"/>
  <c r="FU525" i="28" s="1"/>
  <c r="EK580" i="28"/>
  <c r="CC580" i="28"/>
  <c r="DD543" i="28"/>
  <c r="EZ543" i="28" s="1"/>
  <c r="EB543" i="28"/>
  <c r="FX543" i="28" s="1"/>
  <c r="DP543" i="28"/>
  <c r="FL543" i="28" s="1"/>
  <c r="CR543" i="28"/>
  <c r="EO523" i="28"/>
  <c r="DS463" i="28"/>
  <c r="FO463" i="28" s="1"/>
  <c r="CU463" i="28"/>
  <c r="EE463" i="28"/>
  <c r="GA463" i="28" s="1"/>
  <c r="DG463" i="28"/>
  <c r="FC463" i="28" s="1"/>
  <c r="ER563" i="28"/>
  <c r="EQ532" i="28"/>
  <c r="EC583" i="28"/>
  <c r="FY583" i="28" s="1"/>
  <c r="DE583" i="28"/>
  <c r="FA583" i="28" s="1"/>
  <c r="DQ583" i="28"/>
  <c r="FM583" i="28" s="1"/>
  <c r="CS583" i="28"/>
  <c r="CR596" i="28"/>
  <c r="EB596" i="28"/>
  <c r="FX596" i="28" s="1"/>
  <c r="DD596" i="28"/>
  <c r="EZ596" i="28" s="1"/>
  <c r="DP596" i="28"/>
  <c r="FL596" i="28" s="1"/>
  <c r="CM564" i="28"/>
  <c r="DW564" i="28"/>
  <c r="FS564" i="28" s="1"/>
  <c r="CY564" i="28"/>
  <c r="EU564" i="28" s="1"/>
  <c r="DK564" i="28"/>
  <c r="FG564" i="28" s="1"/>
  <c r="DC548" i="28"/>
  <c r="EY548" i="28" s="1"/>
  <c r="EA548" i="28"/>
  <c r="FW548" i="28" s="1"/>
  <c r="CQ548" i="28"/>
  <c r="DO548" i="28"/>
  <c r="FK548" i="28" s="1"/>
  <c r="EJ579" i="28"/>
  <c r="ED546" i="28"/>
  <c r="FZ546" i="28" s="1"/>
  <c r="DR546" i="28"/>
  <c r="FN546" i="28" s="1"/>
  <c r="DF546" i="28"/>
  <c r="FB546" i="28" s="1"/>
  <c r="CT546" i="28"/>
  <c r="EP591" i="28"/>
  <c r="DM556" i="28"/>
  <c r="FI556" i="28" s="1"/>
  <c r="CO556" i="28"/>
  <c r="DY556" i="28"/>
  <c r="FU556" i="28" s="1"/>
  <c r="DA556" i="28"/>
  <c r="EW556" i="28" s="1"/>
  <c r="EN548" i="28"/>
  <c r="CG585" i="28"/>
  <c r="EO585" i="28"/>
  <c r="EH629" i="28"/>
  <c r="DI576" i="28"/>
  <c r="FE576" i="28" s="1"/>
  <c r="DU576" i="28"/>
  <c r="FQ576" i="28" s="1"/>
  <c r="CW576" i="28"/>
  <c r="EG576" i="28"/>
  <c r="GC576" i="28" s="1"/>
  <c r="ER564" i="28"/>
  <c r="DU593" i="28"/>
  <c r="FQ593" i="28" s="1"/>
  <c r="EG593" i="28"/>
  <c r="GC593" i="28" s="1"/>
  <c r="CW593" i="28"/>
  <c r="DI593" i="28"/>
  <c r="FE593" i="28" s="1"/>
  <c r="CS600" i="28"/>
  <c r="DE600" i="28"/>
  <c r="FA600" i="28" s="1"/>
  <c r="EC600" i="28"/>
  <c r="FY600" i="28" s="1"/>
  <c r="DQ600" i="28"/>
  <c r="FM600" i="28" s="1"/>
  <c r="DP541" i="28"/>
  <c r="FL541" i="28" s="1"/>
  <c r="CR541" i="28"/>
  <c r="EB541" i="28"/>
  <c r="FX541" i="28" s="1"/>
  <c r="DD541" i="28"/>
  <c r="EZ541" i="28" s="1"/>
  <c r="EM584" i="28"/>
  <c r="EA547" i="28"/>
  <c r="FW547" i="28" s="1"/>
  <c r="DC547" i="28"/>
  <c r="EY547" i="28" s="1"/>
  <c r="CQ547" i="28"/>
  <c r="DO547" i="28"/>
  <c r="FK547" i="28" s="1"/>
  <c r="ES563" i="28"/>
  <c r="CY593" i="28"/>
  <c r="EU593" i="28" s="1"/>
  <c r="DW593" i="28"/>
  <c r="FS593" i="28" s="1"/>
  <c r="CM593" i="28"/>
  <c r="DK593" i="28"/>
  <c r="FG593" i="28" s="1"/>
  <c r="FP630" i="28"/>
  <c r="DG596" i="28"/>
  <c r="FC596" i="28" s="1"/>
  <c r="CU596" i="28"/>
  <c r="DS596" i="28"/>
  <c r="FO596" i="28" s="1"/>
  <c r="EE596" i="28"/>
  <c r="GA596" i="28" s="1"/>
  <c r="DB596" i="28"/>
  <c r="EX596" i="28" s="1"/>
  <c r="DN596" i="28"/>
  <c r="FJ596" i="28" s="1"/>
  <c r="DZ596" i="28"/>
  <c r="FV596" i="28" s="1"/>
  <c r="CP596" i="28"/>
  <c r="DI587" i="28"/>
  <c r="FE587" i="28" s="1"/>
  <c r="DU587" i="28"/>
  <c r="FQ587" i="28" s="1"/>
  <c r="EG587" i="28"/>
  <c r="GC587" i="28" s="1"/>
  <c r="CW587" i="28"/>
  <c r="EC608" i="28"/>
  <c r="FY608" i="28" s="1"/>
  <c r="DE608" i="28"/>
  <c r="FA608" i="28" s="1"/>
  <c r="DQ608" i="28"/>
  <c r="FM608" i="28" s="1"/>
  <c r="CS608" i="28"/>
  <c r="DH610" i="28"/>
  <c r="FD610" i="28" s="1"/>
  <c r="CV610" i="28"/>
  <c r="DT610" i="28"/>
  <c r="FP610" i="28" s="1"/>
  <c r="EF610" i="28"/>
  <c r="GB610" i="28" s="1"/>
  <c r="CB630" i="28"/>
  <c r="EJ630" i="28"/>
  <c r="EG607" i="28"/>
  <c r="GC607" i="28" s="1"/>
  <c r="DI607" i="28"/>
  <c r="FE607" i="28" s="1"/>
  <c r="CW607" i="28"/>
  <c r="DU607" i="28"/>
  <c r="FQ607" i="28" s="1"/>
  <c r="DU610" i="28"/>
  <c r="FQ610" i="28" s="1"/>
  <c r="CW610" i="28"/>
  <c r="EG610" i="28"/>
  <c r="GC610" i="28" s="1"/>
  <c r="DI610" i="28"/>
  <c r="FE610" i="28" s="1"/>
  <c r="DA607" i="28"/>
  <c r="EW607" i="28" s="1"/>
  <c r="DM607" i="28"/>
  <c r="FI607" i="28" s="1"/>
  <c r="CO607" i="28"/>
  <c r="DY607" i="28"/>
  <c r="FU607" i="28" s="1"/>
  <c r="EM620" i="28"/>
  <c r="DO623" i="28"/>
  <c r="FK623" i="28" s="1"/>
  <c r="EA623" i="28"/>
  <c r="FW623" i="28" s="1"/>
  <c r="CQ623" i="28"/>
  <c r="DC623" i="28"/>
  <c r="EY623" i="28" s="1"/>
  <c r="DM605" i="28"/>
  <c r="FI605" i="28" s="1"/>
  <c r="CO605" i="28"/>
  <c r="DA605" i="28"/>
  <c r="EW605" i="28" s="1"/>
  <c r="DY605" i="28"/>
  <c r="FU605" i="28" s="1"/>
  <c r="BD15" i="26"/>
  <c r="BD8" i="26"/>
  <c r="EO183" i="28"/>
  <c r="CG183" i="28"/>
  <c r="CS215" i="28"/>
  <c r="DE215" i="28"/>
  <c r="FA215" i="28" s="1"/>
  <c r="DQ215" i="28"/>
  <c r="FM215" i="28" s="1"/>
  <c r="EC215" i="28"/>
  <c r="FY215" i="28" s="1"/>
  <c r="DS240" i="28"/>
  <c r="FO240" i="28" s="1"/>
  <c r="EE240" i="28"/>
  <c r="GA240" i="28" s="1"/>
  <c r="DG240" i="28"/>
  <c r="FC240" i="28" s="1"/>
  <c r="CU240" i="28"/>
  <c r="DN279" i="28"/>
  <c r="FJ279" i="28" s="1"/>
  <c r="DB279" i="28"/>
  <c r="EX279" i="28" s="1"/>
  <c r="DZ279" i="28"/>
  <c r="FV279" i="28" s="1"/>
  <c r="CP279" i="28"/>
  <c r="DK271" i="28"/>
  <c r="FG271" i="28" s="1"/>
  <c r="DW271" i="28"/>
  <c r="FS271" i="28" s="1"/>
  <c r="CY271" i="28"/>
  <c r="EU271" i="28" s="1"/>
  <c r="CM271" i="28"/>
  <c r="DF288" i="28"/>
  <c r="FB288" i="28" s="1"/>
  <c r="ED288" i="28"/>
  <c r="FZ288" i="28" s="1"/>
  <c r="DR288" i="28"/>
  <c r="FN288" i="28" s="1"/>
  <c r="CT288" i="28"/>
  <c r="DE281" i="28"/>
  <c r="FA281" i="28" s="1"/>
  <c r="DQ281" i="28"/>
  <c r="FM281" i="28" s="1"/>
  <c r="CS281" i="28"/>
  <c r="EC281" i="28"/>
  <c r="FY281" i="28" s="1"/>
  <c r="EJ332" i="28"/>
  <c r="CB332" i="28"/>
  <c r="CZ328" i="28"/>
  <c r="EV328" i="28" s="1"/>
  <c r="CN328" i="28"/>
  <c r="DL328" i="28"/>
  <c r="FH328" i="28" s="1"/>
  <c r="DX328" i="28"/>
  <c r="FT328" i="28" s="1"/>
  <c r="DA331" i="28"/>
  <c r="EW331" i="28" s="1"/>
  <c r="CO331" i="28"/>
  <c r="DM331" i="28"/>
  <c r="FI331" i="28" s="1"/>
  <c r="DY331" i="28"/>
  <c r="FU331" i="28" s="1"/>
  <c r="DK361" i="28"/>
  <c r="FG361" i="28" s="1"/>
  <c r="CM361" i="28"/>
  <c r="DW361" i="28"/>
  <c r="FS361" i="28" s="1"/>
  <c r="CY361" i="28"/>
  <c r="EU361" i="28" s="1"/>
  <c r="CR372" i="28"/>
  <c r="DP372" i="28"/>
  <c r="FL372" i="28" s="1"/>
  <c r="DD372" i="28"/>
  <c r="EZ372" i="28" s="1"/>
  <c r="EB372" i="28"/>
  <c r="FX372" i="28" s="1"/>
  <c r="CQ352" i="28"/>
  <c r="DO352" i="28"/>
  <c r="FK352" i="28" s="1"/>
  <c r="EA352" i="28"/>
  <c r="FW352" i="28" s="1"/>
  <c r="DC352" i="28"/>
  <c r="EY352" i="28" s="1"/>
  <c r="CV411" i="28"/>
  <c r="DT411" i="28"/>
  <c r="FP411" i="28" s="1"/>
  <c r="EF411" i="28"/>
  <c r="GB411" i="28" s="1"/>
  <c r="DH411" i="28"/>
  <c r="FD411" i="28" s="1"/>
  <c r="CO448" i="28"/>
  <c r="DY448" i="28"/>
  <c r="FU448" i="28" s="1"/>
  <c r="DA448" i="28"/>
  <c r="EW448" i="28" s="1"/>
  <c r="DM448" i="28"/>
  <c r="FI448" i="28" s="1"/>
  <c r="DE365" i="28"/>
  <c r="FA365" i="28" s="1"/>
  <c r="DQ365" i="28"/>
  <c r="FM365" i="28" s="1"/>
  <c r="CS365" i="28"/>
  <c r="EC365" i="28"/>
  <c r="FY365" i="28" s="1"/>
  <c r="CY373" i="28"/>
  <c r="EU373" i="28" s="1"/>
  <c r="DK373" i="28"/>
  <c r="FG373" i="28" s="1"/>
  <c r="DW373" i="28"/>
  <c r="FS373" i="28" s="1"/>
  <c r="CM373" i="28"/>
  <c r="DN435" i="28"/>
  <c r="FJ435" i="28" s="1"/>
  <c r="DZ435" i="28"/>
  <c r="FV435" i="28" s="1"/>
  <c r="DB435" i="28"/>
  <c r="EX435" i="28" s="1"/>
  <c r="CP435" i="28"/>
  <c r="BZ451" i="28"/>
  <c r="EH451" i="28"/>
  <c r="EG450" i="28"/>
  <c r="GC450" i="28" s="1"/>
  <c r="DI450" i="28"/>
  <c r="FE450" i="28" s="1"/>
  <c r="CW450" i="28"/>
  <c r="DU450" i="28"/>
  <c r="FQ450" i="28" s="1"/>
  <c r="DF459" i="28"/>
  <c r="FB459" i="28" s="1"/>
  <c r="DR459" i="28"/>
  <c r="FN459" i="28" s="1"/>
  <c r="ED459" i="28"/>
  <c r="FZ459" i="28" s="1"/>
  <c r="CT459" i="28"/>
  <c r="DL357" i="28"/>
  <c r="FH357" i="28" s="1"/>
  <c r="CZ357" i="28"/>
  <c r="EV357" i="28" s="1"/>
  <c r="DX357" i="28"/>
  <c r="FT357" i="28" s="1"/>
  <c r="CN357" i="28"/>
  <c r="CP392" i="28"/>
  <c r="DB392" i="28"/>
  <c r="EX392" i="28" s="1"/>
  <c r="DN392" i="28"/>
  <c r="FJ392" i="28" s="1"/>
  <c r="DZ392" i="28"/>
  <c r="FV392" i="28" s="1"/>
  <c r="CV398" i="28"/>
  <c r="DH398" i="28"/>
  <c r="FD398" i="28" s="1"/>
  <c r="DT398" i="28"/>
  <c r="FP398" i="28" s="1"/>
  <c r="EF398" i="28"/>
  <c r="GB398" i="28" s="1"/>
  <c r="DB460" i="28"/>
  <c r="EX460" i="28" s="1"/>
  <c r="DZ460" i="28"/>
  <c r="FV460" i="28" s="1"/>
  <c r="CP460" i="28"/>
  <c r="DN460" i="28"/>
  <c r="FJ460" i="28" s="1"/>
  <c r="DN389" i="28"/>
  <c r="FJ389" i="28" s="1"/>
  <c r="DZ389" i="28"/>
  <c r="FV389" i="28" s="1"/>
  <c r="CP389" i="28"/>
  <c r="DB389" i="28"/>
  <c r="EX389" i="28" s="1"/>
  <c r="CP463" i="28"/>
  <c r="DZ463" i="28"/>
  <c r="FV463" i="28" s="1"/>
  <c r="DN463" i="28"/>
  <c r="FJ463" i="28" s="1"/>
  <c r="DB463" i="28"/>
  <c r="EX463" i="28" s="1"/>
  <c r="FH403" i="28"/>
  <c r="CR442" i="28"/>
  <c r="EB442" i="28"/>
  <c r="FX442" i="28" s="1"/>
  <c r="DD442" i="28"/>
  <c r="EZ442" i="28" s="1"/>
  <c r="DP442" i="28"/>
  <c r="FL442" i="28" s="1"/>
  <c r="DZ461" i="28"/>
  <c r="FV461" i="28" s="1"/>
  <c r="CP461" i="28"/>
  <c r="DN461" i="28"/>
  <c r="FJ461" i="28" s="1"/>
  <c r="DB461" i="28"/>
  <c r="EX461" i="28" s="1"/>
  <c r="CW469" i="28"/>
  <c r="DI469" i="28"/>
  <c r="FE469" i="28" s="1"/>
  <c r="EG469" i="28"/>
  <c r="GC469" i="28" s="1"/>
  <c r="DU469" i="28"/>
  <c r="FQ469" i="28" s="1"/>
  <c r="DH491" i="28"/>
  <c r="FD491" i="28" s="1"/>
  <c r="EF491" i="28"/>
  <c r="GB491" i="28" s="1"/>
  <c r="CV491" i="28"/>
  <c r="DT491" i="28"/>
  <c r="FP491" i="28" s="1"/>
  <c r="CN505" i="28"/>
  <c r="DX505" i="28"/>
  <c r="FT505" i="28" s="1"/>
  <c r="DL505" i="28"/>
  <c r="FH505" i="28" s="1"/>
  <c r="CZ505" i="28"/>
  <c r="EV505" i="28" s="1"/>
  <c r="EA452" i="28"/>
  <c r="FW452" i="28" s="1"/>
  <c r="DO452" i="28"/>
  <c r="FK452" i="28" s="1"/>
  <c r="CQ452" i="28"/>
  <c r="DC452" i="28"/>
  <c r="EY452" i="28" s="1"/>
  <c r="DV491" i="28"/>
  <c r="FR491" i="28" s="1"/>
  <c r="CL491" i="28"/>
  <c r="CX491" i="28"/>
  <c r="ET491" i="28" s="1"/>
  <c r="DJ491" i="28"/>
  <c r="FF491" i="28" s="1"/>
  <c r="EK534" i="28"/>
  <c r="CC534" i="28"/>
  <c r="CB519" i="28"/>
  <c r="EJ519" i="28"/>
  <c r="CN488" i="28"/>
  <c r="DL488" i="28"/>
  <c r="FH488" i="28" s="1"/>
  <c r="CZ488" i="28"/>
  <c r="EV488" i="28" s="1"/>
  <c r="DX488" i="28"/>
  <c r="FT488" i="28" s="1"/>
  <c r="DQ533" i="28"/>
  <c r="FM533" i="28" s="1"/>
  <c r="DE533" i="28"/>
  <c r="FA533" i="28" s="1"/>
  <c r="EC533" i="28"/>
  <c r="FY533" i="28" s="1"/>
  <c r="CS533" i="28"/>
  <c r="CS520" i="28"/>
  <c r="EC520" i="28"/>
  <c r="FY520" i="28" s="1"/>
  <c r="DE520" i="28"/>
  <c r="FA520" i="28" s="1"/>
  <c r="DQ520" i="28"/>
  <c r="FM520" i="28" s="1"/>
  <c r="DP566" i="28"/>
  <c r="FL566" i="28" s="1"/>
  <c r="EB566" i="28"/>
  <c r="FX566" i="28" s="1"/>
  <c r="CR566" i="28"/>
  <c r="DD566" i="28"/>
  <c r="EZ566" i="28" s="1"/>
  <c r="DN516" i="28"/>
  <c r="FJ516" i="28" s="1"/>
  <c r="DB516" i="28"/>
  <c r="EX516" i="28" s="1"/>
  <c r="DZ516" i="28"/>
  <c r="FV516" i="28" s="1"/>
  <c r="CP516" i="28"/>
  <c r="EN566" i="28"/>
  <c r="CZ579" i="28"/>
  <c r="EV579" i="28" s="1"/>
  <c r="CN579" i="28"/>
  <c r="DL579" i="28"/>
  <c r="FH579" i="28" s="1"/>
  <c r="DX579" i="28"/>
  <c r="FT579" i="28" s="1"/>
  <c r="CL557" i="28"/>
  <c r="DV557" i="28"/>
  <c r="FR557" i="28" s="1"/>
  <c r="CX557" i="28"/>
  <c r="ET557" i="28" s="1"/>
  <c r="DJ557" i="28"/>
  <c r="FF557" i="28" s="1"/>
  <c r="ED591" i="28"/>
  <c r="DF591" i="28"/>
  <c r="FB591" i="28" s="1"/>
  <c r="DR591" i="28"/>
  <c r="FN591" i="28" s="1"/>
  <c r="CT591" i="28"/>
  <c r="DR562" i="28"/>
  <c r="FN562" i="28" s="1"/>
  <c r="CT562" i="28"/>
  <c r="DF562" i="28"/>
  <c r="FB562" i="28" s="1"/>
  <c r="ED562" i="28"/>
  <c r="FZ562" i="28" s="1"/>
  <c r="ED582" i="28"/>
  <c r="FZ582" i="28" s="1"/>
  <c r="DR582" i="28"/>
  <c r="FN582" i="28" s="1"/>
  <c r="CT582" i="28"/>
  <c r="DF582" i="28"/>
  <c r="FB582" i="28" s="1"/>
  <c r="DV629" i="28"/>
  <c r="FR629" i="28" s="1"/>
  <c r="CX629" i="28"/>
  <c r="ET629" i="28" s="1"/>
  <c r="CL629" i="28"/>
  <c r="DJ629" i="28"/>
  <c r="FF629" i="28" s="1"/>
  <c r="DO579" i="28"/>
  <c r="FK579" i="28" s="1"/>
  <c r="CQ579" i="28"/>
  <c r="DC579" i="28"/>
  <c r="EY579" i="28" s="1"/>
  <c r="EA579" i="28"/>
  <c r="FW579" i="28" s="1"/>
  <c r="CV564" i="28"/>
  <c r="DT564" i="28"/>
  <c r="FP564" i="28" s="1"/>
  <c r="DH564" i="28"/>
  <c r="FD564" i="28" s="1"/>
  <c r="EF564" i="28"/>
  <c r="GB564" i="28" s="1"/>
  <c r="CE592" i="28"/>
  <c r="EM592" i="28"/>
  <c r="CS623" i="28"/>
  <c r="DE623" i="28"/>
  <c r="FA623" i="28" s="1"/>
  <c r="DQ623" i="28"/>
  <c r="FM623" i="28" s="1"/>
  <c r="EC623" i="28"/>
  <c r="FY623" i="28" s="1"/>
  <c r="EA584" i="28"/>
  <c r="FW584" i="28" s="1"/>
  <c r="DC584" i="28"/>
  <c r="DO584" i="28"/>
  <c r="FK584" i="28" s="1"/>
  <c r="CQ584" i="28"/>
  <c r="CZ590" i="28"/>
  <c r="EV590" i="28" s="1"/>
  <c r="DX590" i="28"/>
  <c r="FT590" i="28" s="1"/>
  <c r="CN590" i="28"/>
  <c r="DL590" i="28"/>
  <c r="FH590" i="28" s="1"/>
  <c r="DR596" i="28"/>
  <c r="FN596" i="28" s="1"/>
  <c r="ED596" i="28"/>
  <c r="FZ596" i="28" s="1"/>
  <c r="CT596" i="28"/>
  <c r="DF596" i="28"/>
  <c r="FB596" i="28" s="1"/>
  <c r="CW481" i="28"/>
  <c r="DI481" i="28"/>
  <c r="FE481" i="28" s="1"/>
  <c r="DU481" i="28"/>
  <c r="FQ481" i="28" s="1"/>
  <c r="EG481" i="28"/>
  <c r="GC481" i="28" s="1"/>
  <c r="DL624" i="28"/>
  <c r="FH624" i="28" s="1"/>
  <c r="CN624" i="28"/>
  <c r="CZ624" i="28"/>
  <c r="EV624" i="28" s="1"/>
  <c r="DX624" i="28"/>
  <c r="FT624" i="28" s="1"/>
  <c r="DC610" i="28"/>
  <c r="EY610" i="28" s="1"/>
  <c r="DO610" i="28"/>
  <c r="FK610" i="28" s="1"/>
  <c r="CQ610" i="28"/>
  <c r="EA610" i="28"/>
  <c r="FW610" i="28" s="1"/>
  <c r="CR621" i="28"/>
  <c r="DD621" i="28"/>
  <c r="EZ621" i="28" s="1"/>
  <c r="DP621" i="28"/>
  <c r="FL621" i="28" s="1"/>
  <c r="EB621" i="28"/>
  <c r="FX621" i="28" s="1"/>
  <c r="CV92" i="28"/>
  <c r="DH92" i="28"/>
  <c r="FD92" i="28" s="1"/>
  <c r="EF92" i="28"/>
  <c r="GB92" i="28" s="1"/>
  <c r="DT92" i="28"/>
  <c r="FP92" i="28" s="1"/>
  <c r="DF106" i="28"/>
  <c r="FB106" i="28" s="1"/>
  <c r="CT106" i="28"/>
  <c r="ED106" i="28"/>
  <c r="FZ106" i="28" s="1"/>
  <c r="DR106" i="28"/>
  <c r="FN106" i="28" s="1"/>
  <c r="DW123" i="28"/>
  <c r="FS123" i="28" s="1"/>
  <c r="CY123" i="28"/>
  <c r="EU123" i="28" s="1"/>
  <c r="DK123" i="28"/>
  <c r="FG123" i="28" s="1"/>
  <c r="CM123" i="28"/>
  <c r="DY193" i="28"/>
  <c r="FU193" i="28" s="1"/>
  <c r="DA193" i="28"/>
  <c r="EW193" i="28" s="1"/>
  <c r="DM193" i="28"/>
  <c r="FI193" i="28" s="1"/>
  <c r="CO193" i="28"/>
  <c r="EU4" i="28"/>
  <c r="DP179" i="28"/>
  <c r="FL179" i="28" s="1"/>
  <c r="CR179" i="28"/>
  <c r="EB179" i="28"/>
  <c r="FX179" i="28" s="1"/>
  <c r="DD179" i="28"/>
  <c r="EZ179" i="28" s="1"/>
  <c r="DU180" i="28"/>
  <c r="FQ180" i="28" s="1"/>
  <c r="DI180" i="28"/>
  <c r="FE180" i="28" s="1"/>
  <c r="EG180" i="28"/>
  <c r="GC180" i="28" s="1"/>
  <c r="CW180" i="28"/>
  <c r="CT196" i="28"/>
  <c r="DF196" i="28"/>
  <c r="FB196" i="28" s="1"/>
  <c r="DR196" i="28"/>
  <c r="FN196" i="28" s="1"/>
  <c r="ED196" i="28"/>
  <c r="FZ196" i="28" s="1"/>
  <c r="DB180" i="28"/>
  <c r="EX180" i="28" s="1"/>
  <c r="DN180" i="28"/>
  <c r="FJ180" i="28" s="1"/>
  <c r="DZ180" i="28"/>
  <c r="FV180" i="28" s="1"/>
  <c r="CP180" i="28"/>
  <c r="DW218" i="28"/>
  <c r="FS218" i="28" s="1"/>
  <c r="CY218" i="28"/>
  <c r="EU218" i="28" s="1"/>
  <c r="CM218" i="28"/>
  <c r="DK218" i="28"/>
  <c r="FG218" i="28" s="1"/>
  <c r="DU190" i="28"/>
  <c r="FQ190" i="28" s="1"/>
  <c r="EG190" i="28"/>
  <c r="GC190" i="28" s="1"/>
  <c r="CW190" i="28"/>
  <c r="DI190" i="28"/>
  <c r="FE190" i="28" s="1"/>
  <c r="DO181" i="28"/>
  <c r="FK181" i="28" s="1"/>
  <c r="EA181" i="28"/>
  <c r="FW181" i="28" s="1"/>
  <c r="DC181" i="28"/>
  <c r="EY181" i="28" s="1"/>
  <c r="CQ181" i="28"/>
  <c r="DD208" i="28"/>
  <c r="EZ208" i="28" s="1"/>
  <c r="DP208" i="28"/>
  <c r="FL208" i="28" s="1"/>
  <c r="CR208" i="28"/>
  <c r="EB208" i="28"/>
  <c r="FX208" i="28" s="1"/>
  <c r="CX227" i="28"/>
  <c r="ET227" i="28" s="1"/>
  <c r="CL227" i="28"/>
  <c r="DJ227" i="28"/>
  <c r="FF227" i="28" s="1"/>
  <c r="DV227" i="28"/>
  <c r="FR227" i="28" s="1"/>
  <c r="DD230" i="28"/>
  <c r="EZ230" i="28" s="1"/>
  <c r="CR230" i="28"/>
  <c r="EB230" i="28"/>
  <c r="FX230" i="28" s="1"/>
  <c r="DP230" i="28"/>
  <c r="FL230" i="28" s="1"/>
  <c r="ED235" i="28"/>
  <c r="FZ235" i="28" s="1"/>
  <c r="CT235" i="28"/>
  <c r="DF235" i="28"/>
  <c r="FB235" i="28" s="1"/>
  <c r="DR235" i="28"/>
  <c r="FN235" i="28" s="1"/>
  <c r="DV231" i="28"/>
  <c r="FR231" i="28" s="1"/>
  <c r="CX231" i="28"/>
  <c r="ET231" i="28" s="1"/>
  <c r="DJ231" i="28"/>
  <c r="FF231" i="28" s="1"/>
  <c r="CL231" i="28"/>
  <c r="FY251" i="28"/>
  <c r="DE253" i="28"/>
  <c r="FA253" i="28" s="1"/>
  <c r="DQ253" i="28"/>
  <c r="FM253" i="28" s="1"/>
  <c r="EC253" i="28"/>
  <c r="FY253" i="28" s="1"/>
  <c r="CS253" i="28"/>
  <c r="DZ262" i="28"/>
  <c r="FV262" i="28" s="1"/>
  <c r="CP262" i="28"/>
  <c r="DN262" i="28"/>
  <c r="FJ262" i="28" s="1"/>
  <c r="DB262" i="28"/>
  <c r="EX262" i="28" s="1"/>
  <c r="EN301" i="28"/>
  <c r="CF301" i="28"/>
  <c r="EA295" i="28"/>
  <c r="FW295" i="28" s="1"/>
  <c r="CQ295" i="28"/>
  <c r="DC295" i="28"/>
  <c r="EY295" i="28" s="1"/>
  <c r="DO295" i="28"/>
  <c r="FK295" i="28" s="1"/>
  <c r="EE310" i="28"/>
  <c r="GA310" i="28" s="1"/>
  <c r="CU310" i="28"/>
  <c r="DG310" i="28"/>
  <c r="FC310" i="28" s="1"/>
  <c r="DS310" i="28"/>
  <c r="FO310" i="28" s="1"/>
  <c r="CL322" i="28"/>
  <c r="CX322" i="28"/>
  <c r="ET322" i="28" s="1"/>
  <c r="DJ322" i="28"/>
  <c r="FF322" i="28" s="1"/>
  <c r="DV322" i="28"/>
  <c r="FR322" i="28" s="1"/>
  <c r="CV295" i="28"/>
  <c r="EF295" i="28"/>
  <c r="GB295" i="28" s="1"/>
  <c r="DH295" i="28"/>
  <c r="FD295" i="28" s="1"/>
  <c r="DT295" i="28"/>
  <c r="FP295" i="28" s="1"/>
  <c r="CU304" i="28"/>
  <c r="EE304" i="28"/>
  <c r="GA304" i="28" s="1"/>
  <c r="DS304" i="28"/>
  <c r="FO304" i="28" s="1"/>
  <c r="DG304" i="28"/>
  <c r="FC304" i="28" s="1"/>
  <c r="CO320" i="28"/>
  <c r="DY320" i="28"/>
  <c r="FU320" i="28" s="1"/>
  <c r="DA320" i="28"/>
  <c r="EW320" i="28" s="1"/>
  <c r="DM320" i="28"/>
  <c r="FI320" i="28" s="1"/>
  <c r="DD324" i="28"/>
  <c r="EZ324" i="28" s="1"/>
  <c r="EB324" i="28"/>
  <c r="FX324" i="28" s="1"/>
  <c r="CR324" i="28"/>
  <c r="DP324" i="28"/>
  <c r="FL324" i="28" s="1"/>
  <c r="CX317" i="28"/>
  <c r="ET317" i="28" s="1"/>
  <c r="DJ317" i="28"/>
  <c r="FF317" i="28" s="1"/>
  <c r="DV317" i="28"/>
  <c r="FR317" i="28" s="1"/>
  <c r="CL317" i="28"/>
  <c r="DZ376" i="28"/>
  <c r="FV376" i="28" s="1"/>
  <c r="DB376" i="28"/>
  <c r="EX376" i="28" s="1"/>
  <c r="DN376" i="28"/>
  <c r="FJ376" i="28" s="1"/>
  <c r="CP376" i="28"/>
  <c r="DQ334" i="28"/>
  <c r="FM334" i="28" s="1"/>
  <c r="CS334" i="28"/>
  <c r="DE334" i="28"/>
  <c r="FA334" i="28" s="1"/>
  <c r="EC334" i="28"/>
  <c r="FY334" i="28" s="1"/>
  <c r="DB375" i="28"/>
  <c r="EX375" i="28" s="1"/>
  <c r="DN375" i="28"/>
  <c r="FJ375" i="28" s="1"/>
  <c r="CP375" i="28"/>
  <c r="DZ375" i="28"/>
  <c r="FV375" i="28" s="1"/>
  <c r="CC385" i="28"/>
  <c r="EK385" i="28"/>
  <c r="EC355" i="28"/>
  <c r="FY355" i="28" s="1"/>
  <c r="DE355" i="28"/>
  <c r="FA355" i="28" s="1"/>
  <c r="DQ355" i="28"/>
  <c r="FM355" i="28" s="1"/>
  <c r="CS355" i="28"/>
  <c r="DX359" i="28"/>
  <c r="FT359" i="28" s="1"/>
  <c r="DL359" i="28"/>
  <c r="FH359" i="28" s="1"/>
  <c r="CN359" i="28"/>
  <c r="CZ359" i="28"/>
  <c r="EV359" i="28" s="1"/>
  <c r="CZ391" i="28"/>
  <c r="EV391" i="28" s="1"/>
  <c r="DX391" i="28"/>
  <c r="FT391" i="28" s="1"/>
  <c r="CN391" i="28"/>
  <c r="DL391" i="28"/>
  <c r="FH391" i="28" s="1"/>
  <c r="DX329" i="28"/>
  <c r="FT329" i="28" s="1"/>
  <c r="CZ329" i="28"/>
  <c r="EV329" i="28" s="1"/>
  <c r="DL329" i="28"/>
  <c r="FH329" i="28" s="1"/>
  <c r="CN329" i="28"/>
  <c r="EG393" i="28"/>
  <c r="GC393" i="28" s="1"/>
  <c r="DI393" i="28"/>
  <c r="FE393" i="28" s="1"/>
  <c r="DU393" i="28"/>
  <c r="FQ393" i="28" s="1"/>
  <c r="CW393" i="28"/>
  <c r="CN13" i="28"/>
  <c r="CZ13" i="28"/>
  <c r="EV13" i="28" s="1"/>
  <c r="DL13" i="28"/>
  <c r="FH13" i="28" s="1"/>
  <c r="DX13" i="28"/>
  <c r="FT13" i="28" s="1"/>
  <c r="CV18" i="28"/>
  <c r="DH18" i="28"/>
  <c r="FD18" i="28" s="1"/>
  <c r="DT18" i="28"/>
  <c r="FP18" i="28" s="1"/>
  <c r="EF18" i="28"/>
  <c r="GB18" i="28" s="1"/>
  <c r="CY17" i="28"/>
  <c r="EU17" i="28" s="1"/>
  <c r="DK17" i="28"/>
  <c r="FG17" i="28" s="1"/>
  <c r="DW17" i="28"/>
  <c r="FS17" i="28" s="1"/>
  <c r="CM17" i="28"/>
  <c r="EM21" i="28"/>
  <c r="EB24" i="28"/>
  <c r="FX24" i="28" s="1"/>
  <c r="CR24" i="28"/>
  <c r="DD24" i="28"/>
  <c r="EZ24" i="28" s="1"/>
  <c r="DP24" i="28"/>
  <c r="FL24" i="28" s="1"/>
  <c r="EI31" i="28"/>
  <c r="CA31" i="28"/>
  <c r="BZ40" i="28"/>
  <c r="EH40" i="28"/>
  <c r="ES25" i="28"/>
  <c r="CQ33" i="28"/>
  <c r="DC33" i="28"/>
  <c r="EY33" i="28" s="1"/>
  <c r="DO33" i="28"/>
  <c r="FK33" i="28" s="1"/>
  <c r="EA33" i="28"/>
  <c r="FW33" i="28" s="1"/>
  <c r="CF43" i="28"/>
  <c r="EN43" i="28"/>
  <c r="EQ44" i="28"/>
  <c r="DG46" i="28"/>
  <c r="FC46" i="28" s="1"/>
  <c r="DS46" i="28"/>
  <c r="FO46" i="28" s="1"/>
  <c r="CU46" i="28"/>
  <c r="EE46" i="28"/>
  <c r="GA46" i="28" s="1"/>
  <c r="ES37" i="28"/>
  <c r="DZ48" i="28"/>
  <c r="FV48" i="28" s="1"/>
  <c r="CP48" i="28"/>
  <c r="DB48" i="28"/>
  <c r="EX48" i="28" s="1"/>
  <c r="DN48" i="28"/>
  <c r="FJ48" i="28" s="1"/>
  <c r="CN41" i="28"/>
  <c r="DL41" i="28"/>
  <c r="FH41" i="28" s="1"/>
  <c r="DX41" i="28"/>
  <c r="FT41" i="28" s="1"/>
  <c r="CZ41" i="28"/>
  <c r="EV41" i="28" s="1"/>
  <c r="DI55" i="28"/>
  <c r="FE55" i="28" s="1"/>
  <c r="DU55" i="28"/>
  <c r="FQ55" i="28" s="1"/>
  <c r="EG55" i="28"/>
  <c r="GC55" i="28" s="1"/>
  <c r="CW55" i="28"/>
  <c r="DV56" i="28"/>
  <c r="FR56" i="28" s="1"/>
  <c r="CL56" i="28"/>
  <c r="CX56" i="28"/>
  <c r="ET56" i="28" s="1"/>
  <c r="DJ56" i="28"/>
  <c r="FF56" i="28" s="1"/>
  <c r="CY80" i="28"/>
  <c r="EU80" i="28" s="1"/>
  <c r="CM80" i="28"/>
  <c r="DW80" i="28"/>
  <c r="FS80" i="28" s="1"/>
  <c r="DK80" i="28"/>
  <c r="FG80" i="28" s="1"/>
  <c r="DI58" i="28"/>
  <c r="FE58" i="28" s="1"/>
  <c r="EG58" i="28"/>
  <c r="GC58" i="28" s="1"/>
  <c r="CW58" i="28"/>
  <c r="DU58" i="28"/>
  <c r="FQ58" i="28" s="1"/>
  <c r="CP68" i="28"/>
  <c r="DB68" i="28"/>
  <c r="EX68" i="28" s="1"/>
  <c r="DN68" i="28"/>
  <c r="FJ68" i="28" s="1"/>
  <c r="DZ68" i="28"/>
  <c r="FV68" i="28" s="1"/>
  <c r="EQ68" i="28"/>
  <c r="EP85" i="28"/>
  <c r="CW75" i="28"/>
  <c r="DU75" i="28"/>
  <c r="FQ75" i="28" s="1"/>
  <c r="DI75" i="28"/>
  <c r="FE75" i="28" s="1"/>
  <c r="EG75" i="28"/>
  <c r="GC75" i="28" s="1"/>
  <c r="CM86" i="28"/>
  <c r="DK86" i="28"/>
  <c r="FG86" i="28" s="1"/>
  <c r="DW86" i="28"/>
  <c r="FS86" i="28" s="1"/>
  <c r="CY86" i="28"/>
  <c r="EU86" i="28" s="1"/>
  <c r="EC108" i="28"/>
  <c r="FY108" i="28" s="1"/>
  <c r="DQ108" i="28"/>
  <c r="FM108" i="28" s="1"/>
  <c r="CS108" i="28"/>
  <c r="DE108" i="28"/>
  <c r="FA108" i="28" s="1"/>
  <c r="EP106" i="28"/>
  <c r="EE97" i="28"/>
  <c r="GA97" i="28" s="1"/>
  <c r="DS97" i="28"/>
  <c r="FO97" i="28" s="1"/>
  <c r="CU97" i="28"/>
  <c r="DG97" i="28"/>
  <c r="FC97" i="28" s="1"/>
  <c r="DS96" i="28"/>
  <c r="FO96" i="28" s="1"/>
  <c r="CU96" i="28"/>
  <c r="DG96" i="28"/>
  <c r="FC96" i="28" s="1"/>
  <c r="EE96" i="28"/>
  <c r="GA96" i="28" s="1"/>
  <c r="ER134" i="28"/>
  <c r="CJ134" i="28"/>
  <c r="EO115" i="28"/>
  <c r="EP122" i="28"/>
  <c r="EK108" i="28"/>
  <c r="FK119" i="28"/>
  <c r="DN104" i="28"/>
  <c r="FJ104" i="28" s="1"/>
  <c r="DZ104" i="28"/>
  <c r="FV104" i="28" s="1"/>
  <c r="CP104" i="28"/>
  <c r="DB104" i="28"/>
  <c r="EX104" i="28" s="1"/>
  <c r="CW137" i="28"/>
  <c r="DI137" i="28"/>
  <c r="FE137" i="28" s="1"/>
  <c r="DU137" i="28"/>
  <c r="FQ137" i="28" s="1"/>
  <c r="EG137" i="28"/>
  <c r="GC137" i="28" s="1"/>
  <c r="DR118" i="28"/>
  <c r="FN118" i="28" s="1"/>
  <c r="DF118" i="28"/>
  <c r="FB118" i="28" s="1"/>
  <c r="CT118" i="28"/>
  <c r="ED118" i="28"/>
  <c r="FZ118" i="28" s="1"/>
  <c r="ET120" i="28"/>
  <c r="EP125" i="28"/>
  <c r="CQ129" i="28"/>
  <c r="EA129" i="28"/>
  <c r="FW129" i="28" s="1"/>
  <c r="DC129" i="28"/>
  <c r="EY129" i="28" s="1"/>
  <c r="DO129" i="28"/>
  <c r="FK129" i="28" s="1"/>
  <c r="DC128" i="28"/>
  <c r="EY128" i="28" s="1"/>
  <c r="CQ128" i="28"/>
  <c r="DO128" i="28"/>
  <c r="FK128" i="28" s="1"/>
  <c r="EA128" i="28"/>
  <c r="FW128" i="28" s="1"/>
  <c r="EH148" i="28"/>
  <c r="EA140" i="28"/>
  <c r="FW140" i="28" s="1"/>
  <c r="CQ140" i="28"/>
  <c r="DC140" i="28"/>
  <c r="EY140" i="28" s="1"/>
  <c r="DO140" i="28"/>
  <c r="FK140" i="28" s="1"/>
  <c r="DL159" i="28"/>
  <c r="FH159" i="28" s="1"/>
  <c r="CN159" i="28"/>
  <c r="DX159" i="28"/>
  <c r="FT159" i="28" s="1"/>
  <c r="CZ159" i="28"/>
  <c r="EV159" i="28" s="1"/>
  <c r="DB144" i="28"/>
  <c r="EX144" i="28" s="1"/>
  <c r="DN144" i="28"/>
  <c r="FJ144" i="28" s="1"/>
  <c r="DZ144" i="28"/>
  <c r="FV144" i="28" s="1"/>
  <c r="CP144" i="28"/>
  <c r="DM199" i="28"/>
  <c r="FI199" i="28" s="1"/>
  <c r="DY199" i="28"/>
  <c r="FU199" i="28" s="1"/>
  <c r="CO199" i="28"/>
  <c r="DA199" i="28"/>
  <c r="EW199" i="28" s="1"/>
  <c r="EE173" i="28"/>
  <c r="GA173" i="28" s="1"/>
  <c r="DG173" i="28"/>
  <c r="FC173" i="28" s="1"/>
  <c r="CU173" i="28"/>
  <c r="DS173" i="28"/>
  <c r="FO173" i="28" s="1"/>
  <c r="EK197" i="28"/>
  <c r="DV160" i="28"/>
  <c r="FR160" i="28" s="1"/>
  <c r="CL160" i="28"/>
  <c r="CX160" i="28"/>
  <c r="ET160" i="28" s="1"/>
  <c r="DJ160" i="28"/>
  <c r="FF160" i="28" s="1"/>
  <c r="DO184" i="28"/>
  <c r="FK184" i="28" s="1"/>
  <c r="CQ184" i="28"/>
  <c r="DC184" i="28"/>
  <c r="EY184" i="28" s="1"/>
  <c r="EA184" i="28"/>
  <c r="FW184" i="28" s="1"/>
  <c r="CY173" i="28"/>
  <c r="EU173" i="28" s="1"/>
  <c r="DK173" i="28"/>
  <c r="FG173" i="28" s="1"/>
  <c r="CM173" i="28"/>
  <c r="DW173" i="28"/>
  <c r="FS173" i="28" s="1"/>
  <c r="EL180" i="28"/>
  <c r="EM181" i="28"/>
  <c r="CS206" i="28"/>
  <c r="DE206" i="28"/>
  <c r="FA206" i="28" s="1"/>
  <c r="EC206" i="28"/>
  <c r="FY206" i="28" s="1"/>
  <c r="DQ206" i="28"/>
  <c r="FM206" i="28" s="1"/>
  <c r="EQ205" i="28"/>
  <c r="CY212" i="28"/>
  <c r="EU212" i="28" s="1"/>
  <c r="CM212" i="28"/>
  <c r="DW212" i="28"/>
  <c r="FS212" i="28" s="1"/>
  <c r="DK212" i="28"/>
  <c r="FG212" i="28" s="1"/>
  <c r="EN216" i="28"/>
  <c r="CZ216" i="28"/>
  <c r="EV216" i="28" s="1"/>
  <c r="CN216" i="28"/>
  <c r="DX216" i="28"/>
  <c r="FT216" i="28" s="1"/>
  <c r="DL216" i="28"/>
  <c r="FH216" i="28" s="1"/>
  <c r="EN230" i="28"/>
  <c r="EI215" i="28"/>
  <c r="DH228" i="28"/>
  <c r="FD228" i="28" s="1"/>
  <c r="DT228" i="28"/>
  <c r="FP228" i="28" s="1"/>
  <c r="CV228" i="28"/>
  <c r="EF228" i="28"/>
  <c r="GB228" i="28" s="1"/>
  <c r="ED227" i="28"/>
  <c r="FZ227" i="28" s="1"/>
  <c r="DF227" i="28"/>
  <c r="FB227" i="28" s="1"/>
  <c r="DR227" i="28"/>
  <c r="FN227" i="28" s="1"/>
  <c r="CT227" i="28"/>
  <c r="EE245" i="28"/>
  <c r="GA245" i="28" s="1"/>
  <c r="CU245" i="28"/>
  <c r="DG245" i="28"/>
  <c r="FC245" i="28" s="1"/>
  <c r="DS245" i="28"/>
  <c r="FO245" i="28" s="1"/>
  <c r="CN236" i="28"/>
  <c r="DL236" i="28"/>
  <c r="FH236" i="28" s="1"/>
  <c r="DX236" i="28"/>
  <c r="FT236" i="28" s="1"/>
  <c r="CZ236" i="28"/>
  <c r="EV236" i="28" s="1"/>
  <c r="DJ213" i="28"/>
  <c r="FF213" i="28" s="1"/>
  <c r="DV213" i="28"/>
  <c r="FR213" i="28" s="1"/>
  <c r="CX213" i="28"/>
  <c r="ET213" i="28" s="1"/>
  <c r="CL213" i="28"/>
  <c r="DN255" i="28"/>
  <c r="FJ255" i="28" s="1"/>
  <c r="DZ255" i="28"/>
  <c r="FV255" i="28" s="1"/>
  <c r="CP255" i="28"/>
  <c r="DB255" i="28"/>
  <c r="EX255" i="28" s="1"/>
  <c r="DI252" i="28"/>
  <c r="FE252" i="28" s="1"/>
  <c r="DU252" i="28"/>
  <c r="FQ252" i="28" s="1"/>
  <c r="CW252" i="28"/>
  <c r="EG252" i="28"/>
  <c r="GC252" i="28" s="1"/>
  <c r="DL252" i="28"/>
  <c r="FH252" i="28" s="1"/>
  <c r="DX252" i="28"/>
  <c r="FT252" i="28" s="1"/>
  <c r="CN252" i="28"/>
  <c r="CZ252" i="28"/>
  <c r="EV252" i="28" s="1"/>
  <c r="CB277" i="28"/>
  <c r="EJ277" i="28"/>
  <c r="CN264" i="28"/>
  <c r="DX264" i="28"/>
  <c r="FT264" i="28" s="1"/>
  <c r="CZ264" i="28"/>
  <c r="EV264" i="28" s="1"/>
  <c r="DL264" i="28"/>
  <c r="FH264" i="28" s="1"/>
  <c r="FG251" i="28"/>
  <c r="ES214" i="28"/>
  <c r="EJ267" i="28"/>
  <c r="EO270" i="28"/>
  <c r="CY274" i="28"/>
  <c r="EU274" i="28" s="1"/>
  <c r="CM274" i="28"/>
  <c r="DW274" i="28"/>
  <c r="FS274" i="28" s="1"/>
  <c r="DK274" i="28"/>
  <c r="FG274" i="28" s="1"/>
  <c r="DW285" i="28"/>
  <c r="FS285" i="28" s="1"/>
  <c r="DK285" i="28"/>
  <c r="FG285" i="28" s="1"/>
  <c r="CY285" i="28"/>
  <c r="EU285" i="28" s="1"/>
  <c r="CM285" i="28"/>
  <c r="CG288" i="28"/>
  <c r="EO288" i="28"/>
  <c r="DM293" i="28"/>
  <c r="FI293" i="28" s="1"/>
  <c r="DA293" i="28"/>
  <c r="EW293" i="28" s="1"/>
  <c r="CO293" i="28"/>
  <c r="DY293" i="28"/>
  <c r="FU293" i="28" s="1"/>
  <c r="DS283" i="28"/>
  <c r="FO283" i="28" s="1"/>
  <c r="DG283" i="28"/>
  <c r="FC283" i="28" s="1"/>
  <c r="EE283" i="28"/>
  <c r="GA283" i="28" s="1"/>
  <c r="CU283" i="28"/>
  <c r="EJ304" i="28"/>
  <c r="DV297" i="28"/>
  <c r="FR297" i="28" s="1"/>
  <c r="CL297" i="28"/>
  <c r="DJ297" i="28"/>
  <c r="FF297" i="28" s="1"/>
  <c r="CX297" i="28"/>
  <c r="ET297" i="28" s="1"/>
  <c r="CN306" i="28"/>
  <c r="DL306" i="28"/>
  <c r="FH306" i="28" s="1"/>
  <c r="DX306" i="28"/>
  <c r="FT306" i="28" s="1"/>
  <c r="CZ306" i="28"/>
  <c r="EV306" i="28" s="1"/>
  <c r="EH311" i="28"/>
  <c r="DJ300" i="28"/>
  <c r="FF300" i="28" s="1"/>
  <c r="CL300" i="28"/>
  <c r="DV300" i="28"/>
  <c r="FR300" i="28" s="1"/>
  <c r="CX300" i="28"/>
  <c r="ET300" i="28" s="1"/>
  <c r="CW313" i="28"/>
  <c r="EG313" i="28"/>
  <c r="GC313" i="28" s="1"/>
  <c r="DU313" i="28"/>
  <c r="FQ313" i="28" s="1"/>
  <c r="DI313" i="28"/>
  <c r="FE313" i="28" s="1"/>
  <c r="CM309" i="28"/>
  <c r="DW309" i="28"/>
  <c r="FS309" i="28" s="1"/>
  <c r="CY309" i="28"/>
  <c r="EU309" i="28" s="1"/>
  <c r="DK309" i="28"/>
  <c r="FG309" i="28" s="1"/>
  <c r="EH322" i="28"/>
  <c r="EP339" i="28"/>
  <c r="CB356" i="28"/>
  <c r="EJ356" i="28"/>
  <c r="EN337" i="28"/>
  <c r="CU350" i="28"/>
  <c r="DG350" i="28"/>
  <c r="FC350" i="28" s="1"/>
  <c r="DS350" i="28"/>
  <c r="FO350" i="28" s="1"/>
  <c r="EE350" i="28"/>
  <c r="GA350" i="28" s="1"/>
  <c r="EN319" i="28"/>
  <c r="DS335" i="28"/>
  <c r="FO335" i="28" s="1"/>
  <c r="CU335" i="28"/>
  <c r="DG335" i="28"/>
  <c r="FC335" i="28" s="1"/>
  <c r="EE335" i="28"/>
  <c r="GA335" i="28" s="1"/>
  <c r="DQ329" i="28"/>
  <c r="FM329" i="28" s="1"/>
  <c r="EC329" i="28"/>
  <c r="FY329" i="28" s="1"/>
  <c r="CS329" i="28"/>
  <c r="DE329" i="28"/>
  <c r="FA329" i="28" s="1"/>
  <c r="CJ358" i="28"/>
  <c r="ER358" i="28"/>
  <c r="CG383" i="28"/>
  <c r="EO383" i="28"/>
  <c r="DJ336" i="28"/>
  <c r="FF336" i="28" s="1"/>
  <c r="CL336" i="28"/>
  <c r="DV336" i="28"/>
  <c r="FR336" i="28" s="1"/>
  <c r="CX336" i="28"/>
  <c r="ET336" i="28" s="1"/>
  <c r="DN364" i="28"/>
  <c r="FJ364" i="28" s="1"/>
  <c r="CP364" i="28"/>
  <c r="DZ364" i="28"/>
  <c r="FV364" i="28" s="1"/>
  <c r="DB364" i="28"/>
  <c r="EX364" i="28" s="1"/>
  <c r="DL379" i="28"/>
  <c r="FH379" i="28" s="1"/>
  <c r="DX379" i="28"/>
  <c r="FT379" i="28" s="1"/>
  <c r="CN379" i="28"/>
  <c r="CZ379" i="28"/>
  <c r="EV379" i="28" s="1"/>
  <c r="DI319" i="28"/>
  <c r="FE319" i="28" s="1"/>
  <c r="DU319" i="28"/>
  <c r="FQ319" i="28" s="1"/>
  <c r="EG319" i="28"/>
  <c r="GC319" i="28" s="1"/>
  <c r="CW319" i="28"/>
  <c r="CQ390" i="28"/>
  <c r="EA390" i="28"/>
  <c r="FW390" i="28" s="1"/>
  <c r="DO390" i="28"/>
  <c r="FK390" i="28" s="1"/>
  <c r="DC390" i="28"/>
  <c r="EY390" i="28" s="1"/>
  <c r="CL364" i="28"/>
  <c r="DV364" i="28"/>
  <c r="FR364" i="28" s="1"/>
  <c r="CX364" i="28"/>
  <c r="ET364" i="28" s="1"/>
  <c r="DJ364" i="28"/>
  <c r="FF364" i="28" s="1"/>
  <c r="DR333" i="28"/>
  <c r="FN333" i="28" s="1"/>
  <c r="CT333" i="28"/>
  <c r="DF333" i="28"/>
  <c r="FB333" i="28" s="1"/>
  <c r="ED333" i="28"/>
  <c r="FZ333" i="28" s="1"/>
  <c r="DI354" i="28"/>
  <c r="FE354" i="28" s="1"/>
  <c r="EG354" i="28"/>
  <c r="GC354" i="28" s="1"/>
  <c r="CW354" i="28"/>
  <c r="DU354" i="28"/>
  <c r="FQ354" i="28" s="1"/>
  <c r="ES412" i="28"/>
  <c r="CK412" i="28"/>
  <c r="DI341" i="28"/>
  <c r="FE341" i="28" s="1"/>
  <c r="DU341" i="28"/>
  <c r="FQ341" i="28" s="1"/>
  <c r="EG341" i="28"/>
  <c r="GC341" i="28" s="1"/>
  <c r="CW341" i="28"/>
  <c r="CE399" i="28"/>
  <c r="EM399" i="28"/>
  <c r="DO322" i="28"/>
  <c r="FK322" i="28" s="1"/>
  <c r="EA322" i="28"/>
  <c r="FW322" i="28" s="1"/>
  <c r="CQ322" i="28"/>
  <c r="DC322" i="28"/>
  <c r="EY322" i="28" s="1"/>
  <c r="CE384" i="28"/>
  <c r="EM384" i="28"/>
  <c r="ER390" i="28"/>
  <c r="EN372" i="28"/>
  <c r="EN371" i="28"/>
  <c r="EJ355" i="28"/>
  <c r="EJ466" i="28"/>
  <c r="CB466" i="28"/>
  <c r="CT384" i="28"/>
  <c r="DR384" i="28"/>
  <c r="FN384" i="28" s="1"/>
  <c r="ED384" i="28"/>
  <c r="FZ384" i="28" s="1"/>
  <c r="DF384" i="28"/>
  <c r="FB384" i="28" s="1"/>
  <c r="CM430" i="28"/>
  <c r="CY430" i="28"/>
  <c r="EU430" i="28" s="1"/>
  <c r="DK430" i="28"/>
  <c r="FG430" i="28" s="1"/>
  <c r="DW430" i="28"/>
  <c r="FS430" i="28" s="1"/>
  <c r="DY407" i="28"/>
  <c r="FU407" i="28" s="1"/>
  <c r="CO407" i="28"/>
  <c r="DA407" i="28"/>
  <c r="DM407" i="28"/>
  <c r="FI407" i="28" s="1"/>
  <c r="ED422" i="28"/>
  <c r="FZ422" i="28" s="1"/>
  <c r="DR422" i="28"/>
  <c r="FN422" i="28" s="1"/>
  <c r="CT422" i="28"/>
  <c r="DF422" i="28"/>
  <c r="FB422" i="28" s="1"/>
  <c r="EE384" i="28"/>
  <c r="GA384" i="28" s="1"/>
  <c r="DS384" i="28"/>
  <c r="FO384" i="28" s="1"/>
  <c r="CU384" i="28"/>
  <c r="DG384" i="28"/>
  <c r="FC384" i="28" s="1"/>
  <c r="FD408" i="28"/>
  <c r="BZ454" i="28"/>
  <c r="EH454" i="28"/>
  <c r="ES450" i="28"/>
  <c r="DX465" i="28"/>
  <c r="FT465" i="28" s="1"/>
  <c r="CZ465" i="28"/>
  <c r="EV465" i="28" s="1"/>
  <c r="DL465" i="28"/>
  <c r="FH465" i="28" s="1"/>
  <c r="CN465" i="28"/>
  <c r="EC366" i="28"/>
  <c r="FY366" i="28" s="1"/>
  <c r="DE366" i="28"/>
  <c r="FA366" i="28" s="1"/>
  <c r="DQ366" i="28"/>
  <c r="FM366" i="28" s="1"/>
  <c r="CS366" i="28"/>
  <c r="CW423" i="28"/>
  <c r="DU423" i="28"/>
  <c r="FQ423" i="28" s="1"/>
  <c r="EG423" i="28"/>
  <c r="GC423" i="28" s="1"/>
  <c r="DI423" i="28"/>
  <c r="FE423" i="28" s="1"/>
  <c r="DG453" i="28"/>
  <c r="FC453" i="28" s="1"/>
  <c r="CU453" i="28"/>
  <c r="EE453" i="28"/>
  <c r="GA453" i="28" s="1"/>
  <c r="DS453" i="28"/>
  <c r="FO453" i="28" s="1"/>
  <c r="ER451" i="28"/>
  <c r="EB410" i="28"/>
  <c r="FX410" i="28" s="1"/>
  <c r="DD410" i="28"/>
  <c r="EZ410" i="28" s="1"/>
  <c r="DP410" i="28"/>
  <c r="CR410" i="28"/>
  <c r="CX468" i="28"/>
  <c r="ET468" i="28" s="1"/>
  <c r="CL468" i="28"/>
  <c r="DJ468" i="28"/>
  <c r="FF468" i="28" s="1"/>
  <c r="DV468" i="28"/>
  <c r="FR468" i="28" s="1"/>
  <c r="CB501" i="28"/>
  <c r="EJ501" i="28"/>
  <c r="DO398" i="28"/>
  <c r="FK398" i="28" s="1"/>
  <c r="EA398" i="28"/>
  <c r="FW398" i="28" s="1"/>
  <c r="CQ398" i="28"/>
  <c r="DC398" i="28"/>
  <c r="EY398" i="28" s="1"/>
  <c r="CN460" i="28"/>
  <c r="DL460" i="28"/>
  <c r="FH460" i="28" s="1"/>
  <c r="DX460" i="28"/>
  <c r="FT460" i="28" s="1"/>
  <c r="CZ460" i="28"/>
  <c r="EV460" i="28" s="1"/>
  <c r="DD482" i="28"/>
  <c r="EZ482" i="28" s="1"/>
  <c r="EB482" i="28"/>
  <c r="FX482" i="28" s="1"/>
  <c r="CR482" i="28"/>
  <c r="DP482" i="28"/>
  <c r="FL482" i="28" s="1"/>
  <c r="EL463" i="28"/>
  <c r="DJ474" i="28"/>
  <c r="FF474" i="28" s="1"/>
  <c r="CX474" i="28"/>
  <c r="ET474" i="28" s="1"/>
  <c r="DV474" i="28"/>
  <c r="FR474" i="28" s="1"/>
  <c r="CL474" i="28"/>
  <c r="EP445" i="28"/>
  <c r="DR438" i="28"/>
  <c r="FN438" i="28" s="1"/>
  <c r="CT438" i="28"/>
  <c r="ED438" i="28"/>
  <c r="FZ438" i="28" s="1"/>
  <c r="DF438" i="28"/>
  <c r="FB438" i="28" s="1"/>
  <c r="DL469" i="28"/>
  <c r="FH469" i="28" s="1"/>
  <c r="DX469" i="28"/>
  <c r="FT469" i="28" s="1"/>
  <c r="CN469" i="28"/>
  <c r="CZ469" i="28"/>
  <c r="EV469" i="28" s="1"/>
  <c r="DF466" i="28"/>
  <c r="FB466" i="28" s="1"/>
  <c r="DR466" i="28"/>
  <c r="FN466" i="28" s="1"/>
  <c r="ED466" i="28"/>
  <c r="FZ466" i="28" s="1"/>
  <c r="CT466" i="28"/>
  <c r="CU456" i="28"/>
  <c r="EE456" i="28"/>
  <c r="GA456" i="28" s="1"/>
  <c r="DG456" i="28"/>
  <c r="FC456" i="28" s="1"/>
  <c r="DS456" i="28"/>
  <c r="FO456" i="28" s="1"/>
  <c r="EJ495" i="28"/>
  <c r="CO452" i="28"/>
  <c r="DM452" i="28"/>
  <c r="FI452" i="28" s="1"/>
  <c r="DY452" i="28"/>
  <c r="FU452" i="28" s="1"/>
  <c r="DA452" i="28"/>
  <c r="EW452" i="28" s="1"/>
  <c r="DD476" i="28"/>
  <c r="EZ476" i="28" s="1"/>
  <c r="CR476" i="28"/>
  <c r="DP476" i="28"/>
  <c r="FL476" i="28" s="1"/>
  <c r="EB476" i="28"/>
  <c r="FX476" i="28" s="1"/>
  <c r="EJ505" i="28"/>
  <c r="EP498" i="28"/>
  <c r="EH540" i="28"/>
  <c r="BZ540" i="28"/>
  <c r="ER545" i="28"/>
  <c r="EP499" i="28"/>
  <c r="DR427" i="28"/>
  <c r="FN427" i="28" s="1"/>
  <c r="DF427" i="28"/>
  <c r="FB427" i="28" s="1"/>
  <c r="CT427" i="28"/>
  <c r="ED427" i="28"/>
  <c r="FZ427" i="28" s="1"/>
  <c r="DL508" i="28"/>
  <c r="FH508" i="28" s="1"/>
  <c r="CZ508" i="28"/>
  <c r="EV508" i="28" s="1"/>
  <c r="CN508" i="28"/>
  <c r="DX508" i="28"/>
  <c r="FT508" i="28" s="1"/>
  <c r="CV518" i="28"/>
  <c r="DT518" i="28"/>
  <c r="FP518" i="28" s="1"/>
  <c r="DH518" i="28"/>
  <c r="FD518" i="28" s="1"/>
  <c r="EF518" i="28"/>
  <c r="GB518" i="28" s="1"/>
  <c r="DR486" i="28"/>
  <c r="FN486" i="28" s="1"/>
  <c r="ED486" i="28"/>
  <c r="FZ486" i="28" s="1"/>
  <c r="DF486" i="28"/>
  <c r="FB486" i="28" s="1"/>
  <c r="CT486" i="28"/>
  <c r="EH570" i="28"/>
  <c r="BZ570" i="28"/>
  <c r="DX539" i="28"/>
  <c r="FT539" i="28" s="1"/>
  <c r="DL539" i="28"/>
  <c r="FH539" i="28" s="1"/>
  <c r="CN539" i="28"/>
  <c r="CZ539" i="28"/>
  <c r="EV539" i="28" s="1"/>
  <c r="ER554" i="28"/>
  <c r="EJ563" i="28"/>
  <c r="CM588" i="28"/>
  <c r="DK588" i="28"/>
  <c r="FG588" i="28" s="1"/>
  <c r="CY588" i="28"/>
  <c r="EU588" i="28" s="1"/>
  <c r="DW588" i="28"/>
  <c r="FS588" i="28" s="1"/>
  <c r="DD564" i="28"/>
  <c r="EZ564" i="28" s="1"/>
  <c r="CR564" i="28"/>
  <c r="DP564" i="28"/>
  <c r="FL564" i="28" s="1"/>
  <c r="EB564" i="28"/>
  <c r="FX564" i="28" s="1"/>
  <c r="DQ631" i="28"/>
  <c r="FM631" i="28" s="1"/>
  <c r="CS631" i="28"/>
  <c r="EC631" i="28"/>
  <c r="FY631" i="28" s="1"/>
  <c r="DE631" i="28"/>
  <c r="FA631" i="28" s="1"/>
  <c r="EM579" i="28"/>
  <c r="CZ513" i="28"/>
  <c r="EV513" i="28" s="1"/>
  <c r="DL513" i="28"/>
  <c r="FH513" i="28" s="1"/>
  <c r="DX513" i="28"/>
  <c r="FT513" i="28" s="1"/>
  <c r="CN513" i="28"/>
  <c r="EQ571" i="28"/>
  <c r="DO554" i="28"/>
  <c r="FK554" i="28" s="1"/>
  <c r="CQ554" i="28"/>
  <c r="EA554" i="28"/>
  <c r="FW554" i="28" s="1"/>
  <c r="DC554" i="28"/>
  <c r="EY554" i="28" s="1"/>
  <c r="DF568" i="28"/>
  <c r="FB568" i="28" s="1"/>
  <c r="ED568" i="28"/>
  <c r="FZ568" i="28" s="1"/>
  <c r="CT568" i="28"/>
  <c r="DR568" i="28"/>
  <c r="FN568" i="28" s="1"/>
  <c r="EB536" i="28"/>
  <c r="FX536" i="28" s="1"/>
  <c r="DD536" i="28"/>
  <c r="EZ536" i="28" s="1"/>
  <c r="DP536" i="28"/>
  <c r="FL536" i="28" s="1"/>
  <c r="CR536" i="28"/>
  <c r="EB584" i="28"/>
  <c r="FX584" i="28" s="1"/>
  <c r="DP584" i="28"/>
  <c r="FL584" i="28" s="1"/>
  <c r="CR584" i="28"/>
  <c r="DD584" i="28"/>
  <c r="EZ584" i="28" s="1"/>
  <c r="EQ550" i="28"/>
  <c r="DJ566" i="28"/>
  <c r="FF566" i="28" s="1"/>
  <c r="CL566" i="28"/>
  <c r="CX566" i="28"/>
  <c r="ET566" i="28" s="1"/>
  <c r="DV566" i="28"/>
  <c r="FR566" i="28" s="1"/>
  <c r="CM595" i="28"/>
  <c r="CY595" i="28"/>
  <c r="EU595" i="28" s="1"/>
  <c r="DW595" i="28"/>
  <c r="FS595" i="28" s="1"/>
  <c r="DK595" i="28"/>
  <c r="FG595" i="28" s="1"/>
  <c r="CN565" i="28"/>
  <c r="CZ565" i="28"/>
  <c r="EV565" i="28" s="1"/>
  <c r="DL565" i="28"/>
  <c r="FH565" i="28" s="1"/>
  <c r="DX565" i="28"/>
  <c r="FT565" i="28" s="1"/>
  <c r="EJ590" i="28"/>
  <c r="EI511" i="28"/>
  <c r="EC549" i="28"/>
  <c r="FY549" i="28" s="1"/>
  <c r="DE549" i="28"/>
  <c r="FA549" i="28" s="1"/>
  <c r="DQ549" i="28"/>
  <c r="FM549" i="28" s="1"/>
  <c r="CS549" i="28"/>
  <c r="EP590" i="28"/>
  <c r="EA561" i="28"/>
  <c r="FW561" i="28" s="1"/>
  <c r="DC561" i="28"/>
  <c r="EY561" i="28" s="1"/>
  <c r="DO561" i="28"/>
  <c r="FK561" i="28" s="1"/>
  <c r="CQ561" i="28"/>
  <c r="EK622" i="28"/>
  <c r="EH624" i="28"/>
  <c r="DE597" i="28"/>
  <c r="FA597" i="28" s="1"/>
  <c r="EC597" i="28"/>
  <c r="FY597" i="28" s="1"/>
  <c r="CS597" i="28"/>
  <c r="DQ597" i="28"/>
  <c r="FM597" i="28" s="1"/>
  <c r="DR528" i="28"/>
  <c r="FN528" i="28" s="1"/>
  <c r="CT528" i="28"/>
  <c r="ED528" i="28"/>
  <c r="FZ528" i="28" s="1"/>
  <c r="DF528" i="28"/>
  <c r="FB528" i="28" s="1"/>
  <c r="DW626" i="28"/>
  <c r="FS626" i="28" s="1"/>
  <c r="CY626" i="28"/>
  <c r="EU626" i="28" s="1"/>
  <c r="CM626" i="28"/>
  <c r="DK626" i="28"/>
  <c r="FG626" i="28" s="1"/>
  <c r="C871" i="20"/>
  <c r="C104" i="20"/>
  <c r="ED122" i="28"/>
  <c r="FZ122" i="28" s="1"/>
  <c r="DR122" i="28"/>
  <c r="FN122" i="28" s="1"/>
  <c r="DF122" i="28"/>
  <c r="FB122" i="28" s="1"/>
  <c r="CT122" i="28"/>
  <c r="CT182" i="28"/>
  <c r="DF182" i="28"/>
  <c r="FB182" i="28" s="1"/>
  <c r="DR182" i="28"/>
  <c r="FN182" i="28" s="1"/>
  <c r="ED182" i="28"/>
  <c r="FZ182" i="28" s="1"/>
  <c r="DW215" i="28"/>
  <c r="FS215" i="28" s="1"/>
  <c r="DK215" i="28"/>
  <c r="FG215" i="28" s="1"/>
  <c r="CM215" i="28"/>
  <c r="CY215" i="28"/>
  <c r="EU215" i="28" s="1"/>
  <c r="DU263" i="28"/>
  <c r="FQ263" i="28" s="1"/>
  <c r="DI263" i="28"/>
  <c r="FE263" i="28" s="1"/>
  <c r="CW263" i="28"/>
  <c r="EG263" i="28"/>
  <c r="GC263" i="28" s="1"/>
  <c r="DT237" i="28"/>
  <c r="FP237" i="28" s="1"/>
  <c r="CV237" i="28"/>
  <c r="DH237" i="28"/>
  <c r="FD237" i="28" s="1"/>
  <c r="EF237" i="28"/>
  <c r="GB237" i="28" s="1"/>
  <c r="DC263" i="28"/>
  <c r="EY263" i="28" s="1"/>
  <c r="DO263" i="28"/>
  <c r="FK263" i="28" s="1"/>
  <c r="CQ263" i="28"/>
  <c r="EA263" i="28"/>
  <c r="FW263" i="28" s="1"/>
  <c r="DR283" i="28"/>
  <c r="FN283" i="28" s="1"/>
  <c r="ED283" i="28"/>
  <c r="FZ283" i="28" s="1"/>
  <c r="DF283" i="28"/>
  <c r="FB283" i="28" s="1"/>
  <c r="CT283" i="28"/>
  <c r="CR263" i="28"/>
  <c r="DD263" i="28"/>
  <c r="EZ263" i="28" s="1"/>
  <c r="DP263" i="28"/>
  <c r="FL263" i="28" s="1"/>
  <c r="EB263" i="28"/>
  <c r="FX263" i="28" s="1"/>
  <c r="EC270" i="28"/>
  <c r="FY270" i="28" s="1"/>
  <c r="DQ270" i="28"/>
  <c r="FM270" i="28" s="1"/>
  <c r="CS270" i="28"/>
  <c r="DE270" i="28"/>
  <c r="FA270" i="28" s="1"/>
  <c r="CN278" i="28"/>
  <c r="DX278" i="28"/>
  <c r="FT278" i="28" s="1"/>
  <c r="CZ278" i="28"/>
  <c r="EV278" i="28" s="1"/>
  <c r="DL278" i="28"/>
  <c r="FH278" i="28" s="1"/>
  <c r="DL304" i="28"/>
  <c r="FH304" i="28" s="1"/>
  <c r="CN304" i="28"/>
  <c r="CZ304" i="28"/>
  <c r="EV304" i="28" s="1"/>
  <c r="DX304" i="28"/>
  <c r="FT304" i="28" s="1"/>
  <c r="DM300" i="28"/>
  <c r="FI300" i="28" s="1"/>
  <c r="DY300" i="28"/>
  <c r="FU300" i="28" s="1"/>
  <c r="CO300" i="28"/>
  <c r="DA300" i="28"/>
  <c r="EW300" i="28" s="1"/>
  <c r="DV311" i="28"/>
  <c r="FR311" i="28" s="1"/>
  <c r="DJ311" i="28"/>
  <c r="FF311" i="28" s="1"/>
  <c r="CL311" i="28"/>
  <c r="CX311" i="28"/>
  <c r="ET311" i="28" s="1"/>
  <c r="CY295" i="28"/>
  <c r="EU295" i="28" s="1"/>
  <c r="DK295" i="28"/>
  <c r="FG295" i="28" s="1"/>
  <c r="CM295" i="28"/>
  <c r="DW295" i="28"/>
  <c r="FS295" i="28" s="1"/>
  <c r="ER328" i="28"/>
  <c r="CJ328" i="28"/>
  <c r="CX330" i="28"/>
  <c r="ET330" i="28" s="1"/>
  <c r="DV330" i="28"/>
  <c r="FR330" i="28" s="1"/>
  <c r="CL330" i="28"/>
  <c r="DJ330" i="28"/>
  <c r="FF330" i="28" s="1"/>
  <c r="CT339" i="28"/>
  <c r="ED339" i="28"/>
  <c r="FZ339" i="28" s="1"/>
  <c r="DF339" i="28"/>
  <c r="FB339" i="28" s="1"/>
  <c r="DR339" i="28"/>
  <c r="FN339" i="28" s="1"/>
  <c r="CA359" i="28"/>
  <c r="EI359" i="28"/>
  <c r="DP337" i="28"/>
  <c r="FL337" i="28" s="1"/>
  <c r="DD337" i="28"/>
  <c r="EZ337" i="28" s="1"/>
  <c r="CR337" i="28"/>
  <c r="EB337" i="28"/>
  <c r="FX337" i="28" s="1"/>
  <c r="EP354" i="28"/>
  <c r="CH354" i="28"/>
  <c r="EB319" i="28"/>
  <c r="FX319" i="28" s="1"/>
  <c r="DD319" i="28"/>
  <c r="EZ319" i="28" s="1"/>
  <c r="CR319" i="28"/>
  <c r="DP319" i="28"/>
  <c r="FL319" i="28" s="1"/>
  <c r="CV325" i="28"/>
  <c r="DT325" i="28"/>
  <c r="FP325" i="28" s="1"/>
  <c r="DH325" i="28"/>
  <c r="FD325" i="28" s="1"/>
  <c r="EF325" i="28"/>
  <c r="GB325" i="28" s="1"/>
  <c r="DY342" i="28"/>
  <c r="FU342" i="28" s="1"/>
  <c r="DA342" i="28"/>
  <c r="EW342" i="28" s="1"/>
  <c r="CO342" i="28"/>
  <c r="DM342" i="28"/>
  <c r="FI342" i="28" s="1"/>
  <c r="DZ348" i="28"/>
  <c r="FV348" i="28" s="1"/>
  <c r="DB348" i="28"/>
  <c r="EX348" i="28" s="1"/>
  <c r="CP348" i="28"/>
  <c r="DN348" i="28"/>
  <c r="FJ348" i="28" s="1"/>
  <c r="CN390" i="28"/>
  <c r="DL390" i="28"/>
  <c r="FH390" i="28" s="1"/>
  <c r="DX390" i="28"/>
  <c r="FT390" i="28" s="1"/>
  <c r="CZ390" i="28"/>
  <c r="EV390" i="28" s="1"/>
  <c r="CI407" i="28"/>
  <c r="EQ407" i="28"/>
  <c r="DR386" i="28"/>
  <c r="FN386" i="28" s="1"/>
  <c r="CT386" i="28"/>
  <c r="DF386" i="28"/>
  <c r="FB386" i="28" s="1"/>
  <c r="ED386" i="28"/>
  <c r="FZ386" i="28" s="1"/>
  <c r="EF390" i="28"/>
  <c r="GB390" i="28" s="1"/>
  <c r="CV390" i="28"/>
  <c r="DH390" i="28"/>
  <c r="FD390" i="28" s="1"/>
  <c r="DT390" i="28"/>
  <c r="FP390" i="28" s="1"/>
  <c r="EB371" i="28"/>
  <c r="FX371" i="28" s="1"/>
  <c r="DD371" i="28"/>
  <c r="EZ371" i="28" s="1"/>
  <c r="CR371" i="28"/>
  <c r="DP371" i="28"/>
  <c r="FL371" i="28" s="1"/>
  <c r="EC405" i="28"/>
  <c r="FY405" i="28" s="1"/>
  <c r="DQ405" i="28"/>
  <c r="DE405" i="28"/>
  <c r="FA405" i="28" s="1"/>
  <c r="CS405" i="28"/>
  <c r="DS376" i="28"/>
  <c r="FO376" i="28" s="1"/>
  <c r="DG376" i="28"/>
  <c r="FC376" i="28" s="1"/>
  <c r="EE376" i="28"/>
  <c r="GA376" i="28" s="1"/>
  <c r="CU376" i="28"/>
  <c r="DL355" i="28"/>
  <c r="FH355" i="28" s="1"/>
  <c r="CN355" i="28"/>
  <c r="CZ355" i="28"/>
  <c r="DX355" i="28"/>
  <c r="FT355" i="28" s="1"/>
  <c r="CX431" i="28"/>
  <c r="ET431" i="28" s="1"/>
  <c r="DV431" i="28"/>
  <c r="FR431" i="28" s="1"/>
  <c r="CL431" i="28"/>
  <c r="DJ431" i="28"/>
  <c r="FF431" i="28" s="1"/>
  <c r="CR423" i="28"/>
  <c r="EB423" i="28"/>
  <c r="FX423" i="28" s="1"/>
  <c r="DP423" i="28"/>
  <c r="FL423" i="28" s="1"/>
  <c r="DD423" i="28"/>
  <c r="EZ423" i="28" s="1"/>
  <c r="CL444" i="28"/>
  <c r="DV444" i="28"/>
  <c r="FR444" i="28" s="1"/>
  <c r="DJ444" i="28"/>
  <c r="FF444" i="28" s="1"/>
  <c r="CX444" i="28"/>
  <c r="ET444" i="28" s="1"/>
  <c r="CY403" i="28"/>
  <c r="EU403" i="28" s="1"/>
  <c r="CM403" i="28"/>
  <c r="DW403" i="28"/>
  <c r="FS403" i="28" s="1"/>
  <c r="DK403" i="28"/>
  <c r="FG403" i="28" s="1"/>
  <c r="CR439" i="28"/>
  <c r="DD439" i="28"/>
  <c r="EZ439" i="28" s="1"/>
  <c r="DP439" i="28"/>
  <c r="FL439" i="28" s="1"/>
  <c r="EB439" i="28"/>
  <c r="FX439" i="28" s="1"/>
  <c r="CC468" i="28"/>
  <c r="EK468" i="28"/>
  <c r="CT361" i="28"/>
  <c r="DF361" i="28"/>
  <c r="FB361" i="28" s="1"/>
  <c r="DR361" i="28"/>
  <c r="FN361" i="28" s="1"/>
  <c r="ED361" i="28"/>
  <c r="FZ361" i="28" s="1"/>
  <c r="DA405" i="28"/>
  <c r="EW405" i="28" s="1"/>
  <c r="DM405" i="28"/>
  <c r="FI405" i="28" s="1"/>
  <c r="CO405" i="28"/>
  <c r="DY405" i="28"/>
  <c r="FU405" i="28" s="1"/>
  <c r="CV451" i="28"/>
  <c r="DT451" i="28"/>
  <c r="FP451" i="28" s="1"/>
  <c r="EF451" i="28"/>
  <c r="GB451" i="28" s="1"/>
  <c r="DH451" i="28"/>
  <c r="FD451" i="28" s="1"/>
  <c r="EA461" i="28"/>
  <c r="FW461" i="28" s="1"/>
  <c r="CQ461" i="28"/>
  <c r="DC461" i="28"/>
  <c r="EY461" i="28" s="1"/>
  <c r="DO461" i="28"/>
  <c r="FK461" i="28" s="1"/>
  <c r="CK496" i="28"/>
  <c r="ES496" i="28"/>
  <c r="CK466" i="28"/>
  <c r="ES466" i="28"/>
  <c r="EB451" i="28"/>
  <c r="FX451" i="28" s="1"/>
  <c r="CR451" i="28"/>
  <c r="DD451" i="28"/>
  <c r="EZ451" i="28" s="1"/>
  <c r="DP451" i="28"/>
  <c r="FL451" i="28" s="1"/>
  <c r="DF445" i="28"/>
  <c r="FB445" i="28" s="1"/>
  <c r="DR445" i="28"/>
  <c r="FN445" i="28" s="1"/>
  <c r="ED445" i="28"/>
  <c r="FZ445" i="28" s="1"/>
  <c r="CT445" i="28"/>
  <c r="EM511" i="28"/>
  <c r="CE511" i="28"/>
  <c r="DR439" i="28"/>
  <c r="FN439" i="28" s="1"/>
  <c r="CT439" i="28"/>
  <c r="ED439" i="28"/>
  <c r="FZ439" i="28" s="1"/>
  <c r="DF439" i="28"/>
  <c r="FB439" i="28" s="1"/>
  <c r="DZ488" i="28"/>
  <c r="FV488" i="28" s="1"/>
  <c r="CP488" i="28"/>
  <c r="DN488" i="28"/>
  <c r="FJ488" i="28" s="1"/>
  <c r="DB488" i="28"/>
  <c r="EX488" i="28" s="1"/>
  <c r="CN495" i="28"/>
  <c r="DX495" i="28"/>
  <c r="FT495" i="28" s="1"/>
  <c r="DL495" i="28"/>
  <c r="FH495" i="28" s="1"/>
  <c r="CZ495" i="28"/>
  <c r="EV495" i="28" s="1"/>
  <c r="DI494" i="28"/>
  <c r="FE494" i="28" s="1"/>
  <c r="CW494" i="28"/>
  <c r="EG494" i="28"/>
  <c r="GC494" i="28" s="1"/>
  <c r="DU494" i="28"/>
  <c r="FQ494" i="28" s="1"/>
  <c r="CT498" i="28"/>
  <c r="DF498" i="28"/>
  <c r="FB498" i="28" s="1"/>
  <c r="DR498" i="28"/>
  <c r="FN498" i="28" s="1"/>
  <c r="ED498" i="28"/>
  <c r="CP510" i="28"/>
  <c r="DN510" i="28"/>
  <c r="FJ510" i="28" s="1"/>
  <c r="DZ510" i="28"/>
  <c r="FV510" i="28" s="1"/>
  <c r="DB510" i="28"/>
  <c r="EX510" i="28" s="1"/>
  <c r="DH545" i="28"/>
  <c r="FD545" i="28" s="1"/>
  <c r="DT545" i="28"/>
  <c r="FP545" i="28" s="1"/>
  <c r="EF545" i="28"/>
  <c r="GB545" i="28" s="1"/>
  <c r="CV545" i="28"/>
  <c r="CT527" i="28"/>
  <c r="DF527" i="28"/>
  <c r="FB527" i="28" s="1"/>
  <c r="DR527" i="28"/>
  <c r="ED527" i="28"/>
  <c r="FZ527" i="28" s="1"/>
  <c r="CU503" i="28"/>
  <c r="DS503" i="28"/>
  <c r="FO503" i="28" s="1"/>
  <c r="EE503" i="28"/>
  <c r="GA503" i="28" s="1"/>
  <c r="DG503" i="28"/>
  <c r="FC503" i="28" s="1"/>
  <c r="CT499" i="28"/>
  <c r="DR499" i="28"/>
  <c r="ED499" i="28"/>
  <c r="FZ499" i="28" s="1"/>
  <c r="DF499" i="28"/>
  <c r="FB499" i="28" s="1"/>
  <c r="DM491" i="28"/>
  <c r="FI491" i="28" s="1"/>
  <c r="DY491" i="28"/>
  <c r="FU491" i="28" s="1"/>
  <c r="DA491" i="28"/>
  <c r="EW491" i="28" s="1"/>
  <c r="CO491" i="28"/>
  <c r="DP502" i="28"/>
  <c r="FL502" i="28" s="1"/>
  <c r="DD502" i="28"/>
  <c r="EZ502" i="28" s="1"/>
  <c r="EB502" i="28"/>
  <c r="FX502" i="28" s="1"/>
  <c r="CR502" i="28"/>
  <c r="DX571" i="28"/>
  <c r="FT571" i="28" s="1"/>
  <c r="DL571" i="28"/>
  <c r="FH571" i="28" s="1"/>
  <c r="CN571" i="28"/>
  <c r="CZ571" i="28"/>
  <c r="EV571" i="28" s="1"/>
  <c r="CK536" i="28"/>
  <c r="ES536" i="28"/>
  <c r="DM505" i="28"/>
  <c r="FI505" i="28" s="1"/>
  <c r="DA505" i="28"/>
  <c r="EW505" i="28" s="1"/>
  <c r="DY505" i="28"/>
  <c r="FU505" i="28" s="1"/>
  <c r="CO505" i="28"/>
  <c r="CO567" i="28"/>
  <c r="DY567" i="28"/>
  <c r="FU567" i="28" s="1"/>
  <c r="DA567" i="28"/>
  <c r="EW567" i="28" s="1"/>
  <c r="DM567" i="28"/>
  <c r="FI567" i="28" s="1"/>
  <c r="CK572" i="28"/>
  <c r="ES572" i="28"/>
  <c r="DJ551" i="28"/>
  <c r="FF551" i="28" s="1"/>
  <c r="CL551" i="28"/>
  <c r="CX551" i="28"/>
  <c r="ET551" i="28" s="1"/>
  <c r="DV551" i="28"/>
  <c r="FR551" i="28" s="1"/>
  <c r="DH554" i="28"/>
  <c r="FD554" i="28" s="1"/>
  <c r="EF554" i="28"/>
  <c r="GB554" i="28" s="1"/>
  <c r="DT554" i="28"/>
  <c r="FP554" i="28" s="1"/>
  <c r="CV554" i="28"/>
  <c r="CL580" i="28"/>
  <c r="DJ580" i="28"/>
  <c r="FF580" i="28" s="1"/>
  <c r="CX580" i="28"/>
  <c r="ET580" i="28" s="1"/>
  <c r="DV580" i="28"/>
  <c r="FR580" i="28" s="1"/>
  <c r="DF590" i="28"/>
  <c r="FB590" i="28" s="1"/>
  <c r="CT590" i="28"/>
  <c r="DR590" i="28"/>
  <c r="FN590" i="28" s="1"/>
  <c r="ED590" i="28"/>
  <c r="FZ590" i="28" s="1"/>
  <c r="DE554" i="28"/>
  <c r="FA554" i="28" s="1"/>
  <c r="DQ554" i="28"/>
  <c r="FM554" i="28" s="1"/>
  <c r="CS554" i="28"/>
  <c r="EC554" i="28"/>
  <c r="FY554" i="28" s="1"/>
  <c r="CZ563" i="28"/>
  <c r="EV563" i="28" s="1"/>
  <c r="DX563" i="28"/>
  <c r="FT563" i="28" s="1"/>
  <c r="CN563" i="28"/>
  <c r="DL563" i="28"/>
  <c r="FH563" i="28" s="1"/>
  <c r="DJ545" i="28"/>
  <c r="FF545" i="28" s="1"/>
  <c r="CL545" i="28"/>
  <c r="DV545" i="28"/>
  <c r="FR545" i="28" s="1"/>
  <c r="CX545" i="28"/>
  <c r="ET545" i="28" s="1"/>
  <c r="DP591" i="28"/>
  <c r="FL591" i="28" s="1"/>
  <c r="CR591" i="28"/>
  <c r="DD591" i="28"/>
  <c r="EZ591" i="28" s="1"/>
  <c r="EB591" i="28"/>
  <c r="FX591" i="28" s="1"/>
  <c r="CU571" i="28"/>
  <c r="DS571" i="28"/>
  <c r="FO571" i="28" s="1"/>
  <c r="EE571" i="28"/>
  <c r="GA571" i="28" s="1"/>
  <c r="DG571" i="28"/>
  <c r="FC571" i="28" s="1"/>
  <c r="CQ602" i="28"/>
  <c r="DC602" i="28"/>
  <c r="EA602" i="28"/>
  <c r="FW602" i="28" s="1"/>
  <c r="DO602" i="28"/>
  <c r="FK602" i="28" s="1"/>
  <c r="DU559" i="28"/>
  <c r="FQ559" i="28" s="1"/>
  <c r="CW559" i="28"/>
  <c r="EG559" i="28"/>
  <c r="GC559" i="28" s="1"/>
  <c r="DI559" i="28"/>
  <c r="FE559" i="28" s="1"/>
  <c r="CF587" i="28"/>
  <c r="EN587" i="28"/>
  <c r="DG550" i="28"/>
  <c r="FC550" i="28" s="1"/>
  <c r="CU550" i="28"/>
  <c r="DS550" i="28"/>
  <c r="FO550" i="28" s="1"/>
  <c r="EE550" i="28"/>
  <c r="GA550" i="28" s="1"/>
  <c r="DM600" i="28"/>
  <c r="FI600" i="28" s="1"/>
  <c r="CO600" i="28"/>
  <c r="DY600" i="28"/>
  <c r="FU600" i="28" s="1"/>
  <c r="DA600" i="28"/>
  <c r="EW600" i="28" s="1"/>
  <c r="DW511" i="28"/>
  <c r="FS511" i="28" s="1"/>
  <c r="CY511" i="28"/>
  <c r="EU511" i="28" s="1"/>
  <c r="CM511" i="28"/>
  <c r="DK511" i="28"/>
  <c r="FG511" i="28" s="1"/>
  <c r="DN605" i="28"/>
  <c r="FJ605" i="28" s="1"/>
  <c r="CP605" i="28"/>
  <c r="DB605" i="28"/>
  <c r="EX605" i="28" s="1"/>
  <c r="DZ605" i="28"/>
  <c r="FV605" i="28" s="1"/>
  <c r="DY622" i="28"/>
  <c r="DA622" i="28"/>
  <c r="EW622" i="28" s="1"/>
  <c r="DM622" i="28"/>
  <c r="FI622" i="28" s="1"/>
  <c r="CO622" i="28"/>
  <c r="CX624" i="28"/>
  <c r="ET624" i="28" s="1"/>
  <c r="DJ624" i="28"/>
  <c r="FF624" i="28" s="1"/>
  <c r="CL624" i="28"/>
  <c r="DV624" i="28"/>
  <c r="FR624" i="28" s="1"/>
  <c r="DF523" i="28"/>
  <c r="FB523" i="28" s="1"/>
  <c r="ED523" i="28"/>
  <c r="FZ523" i="28" s="1"/>
  <c r="DR523" i="28"/>
  <c r="FN523" i="28" s="1"/>
  <c r="CT523" i="28"/>
  <c r="CW629" i="28"/>
  <c r="EG629" i="28"/>
  <c r="GC629" i="28" s="1"/>
  <c r="DI629" i="28"/>
  <c r="FE629" i="28" s="1"/>
  <c r="DU629" i="28"/>
  <c r="FQ629" i="28" s="1"/>
  <c r="C168" i="20"/>
  <c r="C935" i="20"/>
  <c r="FK626" i="28"/>
  <c r="EP30" i="28"/>
  <c r="CH30" i="28"/>
  <c r="DX38" i="28"/>
  <c r="FT38" i="28" s="1"/>
  <c r="CZ38" i="28"/>
  <c r="EV38" i="28" s="1"/>
  <c r="DL38" i="28"/>
  <c r="FH38" i="28" s="1"/>
  <c r="CN38" i="28"/>
  <c r="EF67" i="28"/>
  <c r="GB67" i="28" s="1"/>
  <c r="DH67" i="28"/>
  <c r="FD67" i="28" s="1"/>
  <c r="CV67" i="28"/>
  <c r="DT67" i="28"/>
  <c r="FP67" i="28" s="1"/>
  <c r="FF120" i="28"/>
  <c r="CT125" i="28"/>
  <c r="ED125" i="28"/>
  <c r="FZ125" i="28" s="1"/>
  <c r="DF125" i="28"/>
  <c r="FB125" i="28" s="1"/>
  <c r="DR125" i="28"/>
  <c r="FN125" i="28" s="1"/>
  <c r="EK161" i="28"/>
  <c r="CC161" i="28"/>
  <c r="CL148" i="28"/>
  <c r="CX148" i="28"/>
  <c r="ET148" i="28" s="1"/>
  <c r="DV148" i="28"/>
  <c r="FR148" i="28" s="1"/>
  <c r="DJ148" i="28"/>
  <c r="FF148" i="28" s="1"/>
  <c r="EC122" i="28"/>
  <c r="FY122" i="28" s="1"/>
  <c r="CS122" i="28"/>
  <c r="DE122" i="28"/>
  <c r="FA122" i="28" s="1"/>
  <c r="DQ122" i="28"/>
  <c r="FM122" i="28" s="1"/>
  <c r="DQ173" i="28"/>
  <c r="FM173" i="28" s="1"/>
  <c r="CS173" i="28"/>
  <c r="DE173" i="28"/>
  <c r="FA173" i="28" s="1"/>
  <c r="EC173" i="28"/>
  <c r="FY173" i="28" s="1"/>
  <c r="DK160" i="28"/>
  <c r="FG160" i="28" s="1"/>
  <c r="DW160" i="28"/>
  <c r="FS160" i="28" s="1"/>
  <c r="CM160" i="28"/>
  <c r="CY160" i="28"/>
  <c r="EU160" i="28" s="1"/>
  <c r="EM179" i="28"/>
  <c r="CE179" i="28"/>
  <c r="ED166" i="28"/>
  <c r="FZ166" i="28" s="1"/>
  <c r="CT166" i="28"/>
  <c r="DR166" i="28"/>
  <c r="FN166" i="28" s="1"/>
  <c r="DF166" i="28"/>
  <c r="FB166" i="28" s="1"/>
  <c r="DI185" i="28"/>
  <c r="FE185" i="28" s="1"/>
  <c r="DU185" i="28"/>
  <c r="FQ185" i="28" s="1"/>
  <c r="CW185" i="28"/>
  <c r="EG185" i="28"/>
  <c r="GC185" i="28" s="1"/>
  <c r="CP181" i="28"/>
  <c r="DZ181" i="28"/>
  <c r="FV181" i="28" s="1"/>
  <c r="DB181" i="28"/>
  <c r="EX181" i="28" s="1"/>
  <c r="DN181" i="28"/>
  <c r="FJ181" i="28" s="1"/>
  <c r="FG4" i="28"/>
  <c r="CO197" i="28"/>
  <c r="DY197" i="28"/>
  <c r="FU197" i="28" s="1"/>
  <c r="DM197" i="28"/>
  <c r="FI197" i="28" s="1"/>
  <c r="DA197" i="28"/>
  <c r="EW197" i="28" s="1"/>
  <c r="EF192" i="28"/>
  <c r="GB192" i="28" s="1"/>
  <c r="DT192" i="28"/>
  <c r="FP192" i="28" s="1"/>
  <c r="DH192" i="28"/>
  <c r="FD192" i="28" s="1"/>
  <c r="CV192" i="28"/>
  <c r="CR216" i="28"/>
  <c r="EB216" i="28"/>
  <c r="FX216" i="28" s="1"/>
  <c r="DD216" i="28"/>
  <c r="EZ216" i="28" s="1"/>
  <c r="DP216" i="28"/>
  <c r="FL216" i="28" s="1"/>
  <c r="CW215" i="28"/>
  <c r="DU215" i="28"/>
  <c r="FQ215" i="28" s="1"/>
  <c r="DI215" i="28"/>
  <c r="FE215" i="28" s="1"/>
  <c r="EG215" i="28"/>
  <c r="GC215" i="28" s="1"/>
  <c r="DR230" i="28"/>
  <c r="FN230" i="28" s="1"/>
  <c r="DF230" i="28"/>
  <c r="FB230" i="28" s="1"/>
  <c r="CT230" i="28"/>
  <c r="ED230" i="28"/>
  <c r="FZ230" i="28" s="1"/>
  <c r="CW248" i="28"/>
  <c r="DI248" i="28"/>
  <c r="FE248" i="28" s="1"/>
  <c r="DU248" i="28"/>
  <c r="FQ248" i="28" s="1"/>
  <c r="EG248" i="28"/>
  <c r="GC248" i="28" s="1"/>
  <c r="EC218" i="28"/>
  <c r="FY218" i="28" s="1"/>
  <c r="DE218" i="28"/>
  <c r="FA218" i="28" s="1"/>
  <c r="CS218" i="28"/>
  <c r="DQ218" i="28"/>
  <c r="FM218" i="28" s="1"/>
  <c r="CS234" i="28"/>
  <c r="DE234" i="28"/>
  <c r="FA234" i="28" s="1"/>
  <c r="DQ234" i="28"/>
  <c r="FM234" i="28" s="1"/>
  <c r="EC234" i="28"/>
  <c r="FY234" i="28" s="1"/>
  <c r="DO242" i="28"/>
  <c r="FK242" i="28" s="1"/>
  <c r="EA242" i="28"/>
  <c r="FW242" i="28" s="1"/>
  <c r="CQ242" i="28"/>
  <c r="DC242" i="28"/>
  <c r="EY242" i="28" s="1"/>
  <c r="DV270" i="28"/>
  <c r="FR270" i="28" s="1"/>
  <c r="DJ270" i="28"/>
  <c r="FF270" i="28" s="1"/>
  <c r="CL270" i="28"/>
  <c r="CX270" i="28"/>
  <c r="ET270" i="28" s="1"/>
  <c r="DI214" i="28"/>
  <c r="FE214" i="28" s="1"/>
  <c r="DU214" i="28"/>
  <c r="FQ214" i="28" s="1"/>
  <c r="EG214" i="28"/>
  <c r="GC214" i="28" s="1"/>
  <c r="CW214" i="28"/>
  <c r="CN267" i="28"/>
  <c r="DL267" i="28"/>
  <c r="FH267" i="28" s="1"/>
  <c r="DX267" i="28"/>
  <c r="FT267" i="28" s="1"/>
  <c r="CZ267" i="28"/>
  <c r="EV267" i="28" s="1"/>
  <c r="CB386" i="28"/>
  <c r="EJ386" i="28"/>
  <c r="DU5" i="28"/>
  <c r="FQ5" i="28" s="1"/>
  <c r="CW5" i="28"/>
  <c r="DI5" i="28"/>
  <c r="FE5" i="28" s="1"/>
  <c r="EG5" i="28"/>
  <c r="GC5" i="28" s="1"/>
  <c r="CY9" i="28"/>
  <c r="EU9" i="28" s="1"/>
  <c r="DK9" i="28"/>
  <c r="FG9" i="28" s="1"/>
  <c r="DW9" i="28"/>
  <c r="FS9" i="28" s="1"/>
  <c r="CM9" i="28"/>
  <c r="CO23" i="28"/>
  <c r="DY23" i="28"/>
  <c r="FU23" i="28" s="1"/>
  <c r="DM23" i="28"/>
  <c r="FI23" i="28" s="1"/>
  <c r="DA23" i="28"/>
  <c r="EW23" i="28" s="1"/>
  <c r="EM8" i="28"/>
  <c r="EA17" i="28"/>
  <c r="FW17" i="28" s="1"/>
  <c r="DC17" i="28"/>
  <c r="EY17" i="28" s="1"/>
  <c r="CQ17" i="28"/>
  <c r="DO17" i="28"/>
  <c r="FK17" i="28" s="1"/>
  <c r="DP40" i="28"/>
  <c r="FL40" i="28" s="1"/>
  <c r="DD40" i="28"/>
  <c r="EZ40" i="28" s="1"/>
  <c r="EB40" i="28"/>
  <c r="FX40" i="28" s="1"/>
  <c r="CR40" i="28"/>
  <c r="CX32" i="28"/>
  <c r="ET32" i="28" s="1"/>
  <c r="DJ32" i="28"/>
  <c r="FF32" i="28" s="1"/>
  <c r="DV32" i="28"/>
  <c r="FR32" i="28" s="1"/>
  <c r="CL32" i="28"/>
  <c r="EH45" i="28"/>
  <c r="CP47" i="28"/>
  <c r="DB47" i="28"/>
  <c r="EX47" i="28" s="1"/>
  <c r="DN47" i="28"/>
  <c r="FJ47" i="28" s="1"/>
  <c r="DZ47" i="28"/>
  <c r="FV47" i="28" s="1"/>
  <c r="DU35" i="28"/>
  <c r="FQ35" i="28" s="1"/>
  <c r="CW35" i="28"/>
  <c r="DI35" i="28"/>
  <c r="FE35" i="28" s="1"/>
  <c r="EG35" i="28"/>
  <c r="GC35" i="28" s="1"/>
  <c r="DD44" i="28"/>
  <c r="EZ44" i="28" s="1"/>
  <c r="DP44" i="28"/>
  <c r="FL44" i="28" s="1"/>
  <c r="EB44" i="28"/>
  <c r="FX44" i="28" s="1"/>
  <c r="CR44" i="28"/>
  <c r="EK45" i="28"/>
  <c r="EM38" i="28"/>
  <c r="DR56" i="28"/>
  <c r="FN56" i="28" s="1"/>
  <c r="CT56" i="28"/>
  <c r="ED56" i="28"/>
  <c r="FZ56" i="28" s="1"/>
  <c r="DF56" i="28"/>
  <c r="FB56" i="28" s="1"/>
  <c r="EO59" i="28"/>
  <c r="DV39" i="28"/>
  <c r="FR39" i="28" s="1"/>
  <c r="CX39" i="28"/>
  <c r="ET39" i="28" s="1"/>
  <c r="CL39" i="28"/>
  <c r="DJ39" i="28"/>
  <c r="FF39" i="28" s="1"/>
  <c r="DU63" i="28"/>
  <c r="FQ63" i="28" s="1"/>
  <c r="EG63" i="28"/>
  <c r="GC63" i="28" s="1"/>
  <c r="CW63" i="28"/>
  <c r="DI63" i="28"/>
  <c r="FE63" i="28" s="1"/>
  <c r="DC69" i="28"/>
  <c r="EY69" i="28" s="1"/>
  <c r="EA69" i="28"/>
  <c r="FW69" i="28" s="1"/>
  <c r="DO69" i="28"/>
  <c r="FK69" i="28" s="1"/>
  <c r="CQ69" i="28"/>
  <c r="EP80" i="28"/>
  <c r="CH80" i="28"/>
  <c r="DR61" i="28"/>
  <c r="FN61" i="28" s="1"/>
  <c r="CT61" i="28"/>
  <c r="DF61" i="28"/>
  <c r="FB61" i="28" s="1"/>
  <c r="ED61" i="28"/>
  <c r="FZ61" i="28" s="1"/>
  <c r="EL87" i="28"/>
  <c r="CE109" i="28"/>
  <c r="EM109" i="28"/>
  <c r="CJ82" i="28"/>
  <c r="ER82" i="28"/>
  <c r="DB92" i="28"/>
  <c r="EX92" i="28" s="1"/>
  <c r="DZ92" i="28"/>
  <c r="FV92" i="28" s="1"/>
  <c r="DN92" i="28"/>
  <c r="FJ92" i="28" s="1"/>
  <c r="CP92" i="28"/>
  <c r="EN94" i="28"/>
  <c r="CI94" i="28"/>
  <c r="EQ94" i="28"/>
  <c r="CZ105" i="28"/>
  <c r="EV105" i="28" s="1"/>
  <c r="DL105" i="28"/>
  <c r="FH105" i="28" s="1"/>
  <c r="CN105" i="28"/>
  <c r="DX105" i="28"/>
  <c r="FT105" i="28" s="1"/>
  <c r="CI89" i="28"/>
  <c r="EQ89" i="28"/>
  <c r="CL95" i="28"/>
  <c r="DV95" i="28"/>
  <c r="FR95" i="28" s="1"/>
  <c r="DJ95" i="28"/>
  <c r="FF95" i="28" s="1"/>
  <c r="CX95" i="28"/>
  <c r="ET95" i="28" s="1"/>
  <c r="ES78" i="28"/>
  <c r="DA104" i="28"/>
  <c r="EW104" i="28" s="1"/>
  <c r="CO104" i="28"/>
  <c r="DM104" i="28"/>
  <c r="FI104" i="28" s="1"/>
  <c r="DY104" i="28"/>
  <c r="FU104" i="28" s="1"/>
  <c r="EP97" i="28"/>
  <c r="DI97" i="28"/>
  <c r="FE97" i="28" s="1"/>
  <c r="EG97" i="28"/>
  <c r="GC97" i="28" s="1"/>
  <c r="CW97" i="28"/>
  <c r="DU97" i="28"/>
  <c r="FQ97" i="28" s="1"/>
  <c r="DN114" i="28"/>
  <c r="FJ114" i="28" s="1"/>
  <c r="CP114" i="28"/>
  <c r="DZ114" i="28"/>
  <c r="FV114" i="28" s="1"/>
  <c r="DB114" i="28"/>
  <c r="EX114" i="28" s="1"/>
  <c r="CO125" i="28"/>
  <c r="DY125" i="28"/>
  <c r="FU125" i="28" s="1"/>
  <c r="DA125" i="28"/>
  <c r="EW125" i="28" s="1"/>
  <c r="DM125" i="28"/>
  <c r="FI125" i="28" s="1"/>
  <c r="CT109" i="28"/>
  <c r="DR109" i="28"/>
  <c r="FN109" i="28" s="1"/>
  <c r="ED109" i="28"/>
  <c r="FZ109" i="28" s="1"/>
  <c r="DF109" i="28"/>
  <c r="FB109" i="28" s="1"/>
  <c r="DX138" i="28"/>
  <c r="FT138" i="28" s="1"/>
  <c r="CZ138" i="28"/>
  <c r="EV138" i="28" s="1"/>
  <c r="DL138" i="28"/>
  <c r="FH138" i="28" s="1"/>
  <c r="CN138" i="28"/>
  <c r="ER128" i="28"/>
  <c r="DN142" i="28"/>
  <c r="FJ142" i="28" s="1"/>
  <c r="CP142" i="28"/>
  <c r="DB142" i="28"/>
  <c r="EX142" i="28" s="1"/>
  <c r="DZ142" i="28"/>
  <c r="FV142" i="28" s="1"/>
  <c r="CQ133" i="28"/>
  <c r="DO133" i="28"/>
  <c r="FK133" i="28" s="1"/>
  <c r="EA133" i="28"/>
  <c r="FW133" i="28" s="1"/>
  <c r="DC133" i="28"/>
  <c r="EY133" i="28" s="1"/>
  <c r="EP166" i="28"/>
  <c r="EL181" i="28"/>
  <c r="CX150" i="28"/>
  <c r="ET150" i="28" s="1"/>
  <c r="DV150" i="28"/>
  <c r="FR150" i="28" s="1"/>
  <c r="DJ150" i="28"/>
  <c r="FF150" i="28" s="1"/>
  <c r="CL150" i="28"/>
  <c r="CS189" i="28"/>
  <c r="EC189" i="28"/>
  <c r="FY189" i="28" s="1"/>
  <c r="DE189" i="28"/>
  <c r="FA189" i="28" s="1"/>
  <c r="DQ189" i="28"/>
  <c r="FM189" i="28" s="1"/>
  <c r="CR177" i="28"/>
  <c r="DD177" i="28"/>
  <c r="EZ177" i="28" s="1"/>
  <c r="DP177" i="28"/>
  <c r="FL177" i="28" s="1"/>
  <c r="EB177" i="28"/>
  <c r="FX177" i="28" s="1"/>
  <c r="EK203" i="28"/>
  <c r="EN203" i="28"/>
  <c r="DJ192" i="28"/>
  <c r="FF192" i="28" s="1"/>
  <c r="CX192" i="28"/>
  <c r="ET192" i="28" s="1"/>
  <c r="DV192" i="28"/>
  <c r="FR192" i="28" s="1"/>
  <c r="CL192" i="28"/>
  <c r="DQ226" i="28"/>
  <c r="FM226" i="28" s="1"/>
  <c r="EC226" i="28"/>
  <c r="FY226" i="28" s="1"/>
  <c r="DE226" i="28"/>
  <c r="FA226" i="28" s="1"/>
  <c r="CS226" i="28"/>
  <c r="DL192" i="28"/>
  <c r="FH192" i="28" s="1"/>
  <c r="DX192" i="28"/>
  <c r="FT192" i="28" s="1"/>
  <c r="CN192" i="28"/>
  <c r="CZ192" i="28"/>
  <c r="EV192" i="28" s="1"/>
  <c r="EI205" i="28"/>
  <c r="CS205" i="28"/>
  <c r="DE205" i="28"/>
  <c r="FA205" i="28" s="1"/>
  <c r="EC205" i="28"/>
  <c r="FY205" i="28" s="1"/>
  <c r="DQ205" i="28"/>
  <c r="FM205" i="28" s="1"/>
  <c r="DD224" i="28"/>
  <c r="EZ224" i="28" s="1"/>
  <c r="EB224" i="28"/>
  <c r="FX224" i="28" s="1"/>
  <c r="CR224" i="28"/>
  <c r="DP224" i="28"/>
  <c r="FL224" i="28" s="1"/>
  <c r="CL209" i="28"/>
  <c r="DV209" i="28"/>
  <c r="FR209" i="28" s="1"/>
  <c r="CX209" i="28"/>
  <c r="ET209" i="28" s="1"/>
  <c r="DJ209" i="28"/>
  <c r="FF209" i="28" s="1"/>
  <c r="CW204" i="28"/>
  <c r="EG204" i="28"/>
  <c r="GC204" i="28" s="1"/>
  <c r="DU204" i="28"/>
  <c r="FQ204" i="28" s="1"/>
  <c r="DI204" i="28"/>
  <c r="FE204" i="28" s="1"/>
  <c r="CP220" i="28"/>
  <c r="DZ220" i="28"/>
  <c r="FV220" i="28" s="1"/>
  <c r="DB220" i="28"/>
  <c r="EX220" i="28" s="1"/>
  <c r="DN220" i="28"/>
  <c r="FJ220" i="28" s="1"/>
  <c r="EI220" i="28"/>
  <c r="DX241" i="28"/>
  <c r="FT241" i="28" s="1"/>
  <c r="CN241" i="28"/>
  <c r="CZ241" i="28"/>
  <c r="EV241" i="28" s="1"/>
  <c r="DL241" i="28"/>
  <c r="FH241" i="28" s="1"/>
  <c r="DC268" i="28"/>
  <c r="EY268" i="28" s="1"/>
  <c r="CQ268" i="28"/>
  <c r="DO268" i="28"/>
  <c r="FK268" i="28" s="1"/>
  <c r="EA268" i="28"/>
  <c r="FW268" i="28" s="1"/>
  <c r="EG238" i="28"/>
  <c r="GC238" i="28" s="1"/>
  <c r="DI238" i="28"/>
  <c r="FE238" i="28" s="1"/>
  <c r="CW238" i="28"/>
  <c r="DU238" i="28"/>
  <c r="FQ238" i="28" s="1"/>
  <c r="DF240" i="28"/>
  <c r="FB240" i="28" s="1"/>
  <c r="DR240" i="28"/>
  <c r="FN240" i="28" s="1"/>
  <c r="ED240" i="28"/>
  <c r="FZ240" i="28" s="1"/>
  <c r="CT240" i="28"/>
  <c r="DK264" i="28"/>
  <c r="FG264" i="28" s="1"/>
  <c r="DW264" i="28"/>
  <c r="FS264" i="28" s="1"/>
  <c r="CM264" i="28"/>
  <c r="CY264" i="28"/>
  <c r="EU264" i="28" s="1"/>
  <c r="CH269" i="28"/>
  <c r="EP269" i="28"/>
  <c r="ES259" i="28"/>
  <c r="CP246" i="28"/>
  <c r="DZ246" i="28"/>
  <c r="FV246" i="28" s="1"/>
  <c r="DN246" i="28"/>
  <c r="FJ246" i="28" s="1"/>
  <c r="DB246" i="28"/>
  <c r="EX246" i="28" s="1"/>
  <c r="DF229" i="28"/>
  <c r="FB229" i="28" s="1"/>
  <c r="DR229" i="28"/>
  <c r="FN229" i="28" s="1"/>
  <c r="ED229" i="28"/>
  <c r="FZ229" i="28" s="1"/>
  <c r="CT229" i="28"/>
  <c r="EB261" i="28"/>
  <c r="FX261" i="28" s="1"/>
  <c r="DP261" i="28"/>
  <c r="FL261" i="28" s="1"/>
  <c r="DD261" i="28"/>
  <c r="EZ261" i="28" s="1"/>
  <c r="CR261" i="28"/>
  <c r="DT248" i="28"/>
  <c r="FP248" i="28" s="1"/>
  <c r="CV248" i="28"/>
  <c r="DH248" i="28"/>
  <c r="FD248" i="28" s="1"/>
  <c r="EF248" i="28"/>
  <c r="GB248" i="28" s="1"/>
  <c r="DZ291" i="28"/>
  <c r="FV291" i="28" s="1"/>
  <c r="CP291" i="28"/>
  <c r="DB291" i="28"/>
  <c r="EX291" i="28" s="1"/>
  <c r="DN291" i="28"/>
  <c r="FJ291" i="28" s="1"/>
  <c r="DM316" i="28"/>
  <c r="FI316" i="28" s="1"/>
  <c r="CO316" i="28"/>
  <c r="DY316" i="28"/>
  <c r="FU316" i="28" s="1"/>
  <c r="DA316" i="28"/>
  <c r="EW316" i="28" s="1"/>
  <c r="CV308" i="28"/>
  <c r="DH308" i="28"/>
  <c r="FD308" i="28" s="1"/>
  <c r="DT308" i="28"/>
  <c r="FP308" i="28" s="1"/>
  <c r="EF308" i="28"/>
  <c r="GB308" i="28" s="1"/>
  <c r="DT280" i="28"/>
  <c r="FP280" i="28" s="1"/>
  <c r="EF280" i="28"/>
  <c r="GB280" i="28" s="1"/>
  <c r="CV280" i="28"/>
  <c r="DH280" i="28"/>
  <c r="FD280" i="28" s="1"/>
  <c r="DS299" i="28"/>
  <c r="FO299" i="28" s="1"/>
  <c r="CU299" i="28"/>
  <c r="DG299" i="28"/>
  <c r="FC299" i="28" s="1"/>
  <c r="EE299" i="28"/>
  <c r="GA299" i="28" s="1"/>
  <c r="DP305" i="28"/>
  <c r="FL305" i="28" s="1"/>
  <c r="EB305" i="28"/>
  <c r="FX305" i="28" s="1"/>
  <c r="CR305" i="28"/>
  <c r="DD305" i="28"/>
  <c r="EZ305" i="28" s="1"/>
  <c r="CX308" i="28"/>
  <c r="ET308" i="28" s="1"/>
  <c r="DV308" i="28"/>
  <c r="FR308" i="28" s="1"/>
  <c r="DJ308" i="28"/>
  <c r="FF308" i="28" s="1"/>
  <c r="CL308" i="28"/>
  <c r="DR301" i="28"/>
  <c r="FN301" i="28" s="1"/>
  <c r="ED301" i="28"/>
  <c r="FZ301" i="28" s="1"/>
  <c r="DF301" i="28"/>
  <c r="FB301" i="28" s="1"/>
  <c r="CT301" i="28"/>
  <c r="EM265" i="28"/>
  <c r="DB337" i="28"/>
  <c r="EX337" i="28" s="1"/>
  <c r="DZ337" i="28"/>
  <c r="FV337" i="28" s="1"/>
  <c r="CP337" i="28"/>
  <c r="DN337" i="28"/>
  <c r="FJ337" i="28" s="1"/>
  <c r="EK338" i="28"/>
  <c r="CC338" i="28"/>
  <c r="ER325" i="28"/>
  <c r="EF334" i="28"/>
  <c r="GB334" i="28" s="1"/>
  <c r="DH334" i="28"/>
  <c r="FD334" i="28" s="1"/>
  <c r="DT334" i="28"/>
  <c r="FP334" i="28" s="1"/>
  <c r="CV334" i="28"/>
  <c r="DB312" i="28"/>
  <c r="EX312" i="28" s="1"/>
  <c r="DZ312" i="28"/>
  <c r="FV312" i="28" s="1"/>
  <c r="DN312" i="28"/>
  <c r="FJ312" i="28" s="1"/>
  <c r="CP312" i="28"/>
  <c r="EF360" i="28"/>
  <c r="GB360" i="28" s="1"/>
  <c r="DH360" i="28"/>
  <c r="FD360" i="28" s="1"/>
  <c r="DT360" i="28"/>
  <c r="FP360" i="28" s="1"/>
  <c r="CV360" i="28"/>
  <c r="CZ318" i="28"/>
  <c r="EV318" i="28" s="1"/>
  <c r="CN318" i="28"/>
  <c r="DL318" i="28"/>
  <c r="FH318" i="28" s="1"/>
  <c r="DX318" i="28"/>
  <c r="FT318" i="28" s="1"/>
  <c r="EE361" i="28"/>
  <c r="GA361" i="28" s="1"/>
  <c r="CU361" i="28"/>
  <c r="DG361" i="28"/>
  <c r="FC361" i="28" s="1"/>
  <c r="DS361" i="28"/>
  <c r="FO361" i="28" s="1"/>
  <c r="EM351" i="28"/>
  <c r="CF383" i="28"/>
  <c r="EN383" i="28"/>
  <c r="CQ347" i="28"/>
  <c r="EA347" i="28"/>
  <c r="FW347" i="28" s="1"/>
  <c r="DC347" i="28"/>
  <c r="EY347" i="28" s="1"/>
  <c r="DO347" i="28"/>
  <c r="FK347" i="28" s="1"/>
  <c r="DW352" i="28"/>
  <c r="FS352" i="28" s="1"/>
  <c r="DK352" i="28"/>
  <c r="FG352" i="28" s="1"/>
  <c r="CM352" i="28"/>
  <c r="CY352" i="28"/>
  <c r="EU352" i="28" s="1"/>
  <c r="DS336" i="28"/>
  <c r="FO336" i="28" s="1"/>
  <c r="DG336" i="28"/>
  <c r="FC336" i="28" s="1"/>
  <c r="CU336" i="28"/>
  <c r="EE336" i="28"/>
  <c r="GA336" i="28" s="1"/>
  <c r="DO354" i="28"/>
  <c r="FK354" i="28" s="1"/>
  <c r="CQ354" i="28"/>
  <c r="DC354" i="28"/>
  <c r="EY354" i="28" s="1"/>
  <c r="EA354" i="28"/>
  <c r="FW354" i="28" s="1"/>
  <c r="DH367" i="28"/>
  <c r="FD367" i="28" s="1"/>
  <c r="DT367" i="28"/>
  <c r="FP367" i="28" s="1"/>
  <c r="CV367" i="28"/>
  <c r="EF367" i="28"/>
  <c r="GB367" i="28" s="1"/>
  <c r="EL376" i="28"/>
  <c r="DB356" i="28"/>
  <c r="EX356" i="28" s="1"/>
  <c r="DN356" i="28"/>
  <c r="FJ356" i="28" s="1"/>
  <c r="DZ356" i="28"/>
  <c r="FV356" i="28" s="1"/>
  <c r="CP356" i="28"/>
  <c r="ER391" i="28"/>
  <c r="EI390" i="28"/>
  <c r="ED415" i="28"/>
  <c r="FZ415" i="28" s="1"/>
  <c r="DR415" i="28"/>
  <c r="FN415" i="28" s="1"/>
  <c r="CT415" i="28"/>
  <c r="DF415" i="28"/>
  <c r="FB415" i="28" s="1"/>
  <c r="DH387" i="28"/>
  <c r="FD387" i="28" s="1"/>
  <c r="DT387" i="28"/>
  <c r="FP387" i="28" s="1"/>
  <c r="EF387" i="28"/>
  <c r="GB387" i="28" s="1"/>
  <c r="CV387" i="28"/>
  <c r="DP356" i="28"/>
  <c r="FL356" i="28" s="1"/>
  <c r="EB356" i="28"/>
  <c r="FX356" i="28" s="1"/>
  <c r="CR356" i="28"/>
  <c r="DD356" i="28"/>
  <c r="EZ356" i="28" s="1"/>
  <c r="CH437" i="28"/>
  <c r="EP437" i="28"/>
  <c r="ES424" i="28"/>
  <c r="EH444" i="28"/>
  <c r="EP430" i="28"/>
  <c r="DE389" i="28"/>
  <c r="FA389" i="28" s="1"/>
  <c r="EC389" i="28"/>
  <c r="FY389" i="28" s="1"/>
  <c r="CS389" i="28"/>
  <c r="DQ389" i="28"/>
  <c r="FM389" i="28" s="1"/>
  <c r="EN439" i="28"/>
  <c r="CM437" i="28"/>
  <c r="CY437" i="28"/>
  <c r="EU437" i="28" s="1"/>
  <c r="DW437" i="28"/>
  <c r="FS437" i="28" s="1"/>
  <c r="DK437" i="28"/>
  <c r="FG437" i="28" s="1"/>
  <c r="CY460" i="28"/>
  <c r="EU460" i="28" s="1"/>
  <c r="DW460" i="28"/>
  <c r="FS460" i="28" s="1"/>
  <c r="CM460" i="28"/>
  <c r="DK460" i="28"/>
  <c r="FG460" i="28" s="1"/>
  <c r="CR425" i="28"/>
  <c r="EB425" i="28"/>
  <c r="FX425" i="28" s="1"/>
  <c r="DP425" i="28"/>
  <c r="FL425" i="28" s="1"/>
  <c r="DD425" i="28"/>
  <c r="EZ425" i="28" s="1"/>
  <c r="CT419" i="28"/>
  <c r="ED419" i="28"/>
  <c r="FZ419" i="28" s="1"/>
  <c r="DF419" i="28"/>
  <c r="FB419" i="28" s="1"/>
  <c r="DR419" i="28"/>
  <c r="FN419" i="28" s="1"/>
  <c r="CD469" i="28"/>
  <c r="EL469" i="28"/>
  <c r="CY432" i="28"/>
  <c r="EU432" i="28" s="1"/>
  <c r="CM432" i="28"/>
  <c r="DW432" i="28"/>
  <c r="FS432" i="28" s="1"/>
  <c r="DK432" i="28"/>
  <c r="FG432" i="28" s="1"/>
  <c r="EJ427" i="28"/>
  <c r="ES441" i="28"/>
  <c r="DT459" i="28"/>
  <c r="FP459" i="28" s="1"/>
  <c r="DH459" i="28"/>
  <c r="FD459" i="28" s="1"/>
  <c r="CV459" i="28"/>
  <c r="EF459" i="28"/>
  <c r="GB459" i="28" s="1"/>
  <c r="EQ434" i="28"/>
  <c r="DL407" i="28"/>
  <c r="FH407" i="28" s="1"/>
  <c r="DX407" i="28"/>
  <c r="FT407" i="28" s="1"/>
  <c r="CN407" i="28"/>
  <c r="CZ407" i="28"/>
  <c r="EV407" i="28" s="1"/>
  <c r="CQ442" i="28"/>
  <c r="EA442" i="28"/>
  <c r="FW442" i="28" s="1"/>
  <c r="DO442" i="28"/>
  <c r="FK442" i="28" s="1"/>
  <c r="DC442" i="28"/>
  <c r="EY442" i="28" s="1"/>
  <c r="EM475" i="28"/>
  <c r="FE402" i="28"/>
  <c r="CT417" i="28"/>
  <c r="DF417" i="28"/>
  <c r="FB417" i="28" s="1"/>
  <c r="DR417" i="28"/>
  <c r="FN417" i="28" s="1"/>
  <c r="ED417" i="28"/>
  <c r="FZ417" i="28" s="1"/>
  <c r="CP455" i="28"/>
  <c r="DZ455" i="28"/>
  <c r="FV455" i="28" s="1"/>
  <c r="DN455" i="28"/>
  <c r="FJ455" i="28" s="1"/>
  <c r="DB455" i="28"/>
  <c r="EX455" i="28" s="1"/>
  <c r="EN451" i="28"/>
  <c r="DK447" i="28"/>
  <c r="FG447" i="28" s="1"/>
  <c r="CM447" i="28"/>
  <c r="DW447" i="28"/>
  <c r="FS447" i="28" s="1"/>
  <c r="CY447" i="28"/>
  <c r="EU447" i="28" s="1"/>
  <c r="EK382" i="28"/>
  <c r="CW470" i="28"/>
  <c r="EG470" i="28"/>
  <c r="GC470" i="28" s="1"/>
  <c r="DI470" i="28"/>
  <c r="FE470" i="28" s="1"/>
  <c r="DU470" i="28"/>
  <c r="FQ470" i="28" s="1"/>
  <c r="EI427" i="28"/>
  <c r="CM458" i="28"/>
  <c r="CY458" i="28"/>
  <c r="EU458" i="28" s="1"/>
  <c r="DK458" i="28"/>
  <c r="FG458" i="28" s="1"/>
  <c r="DW458" i="28"/>
  <c r="FS458" i="28" s="1"/>
  <c r="DQ499" i="28"/>
  <c r="FM499" i="28" s="1"/>
  <c r="DE499" i="28"/>
  <c r="FA499" i="28" s="1"/>
  <c r="CS499" i="28"/>
  <c r="EC499" i="28"/>
  <c r="FY499" i="28" s="1"/>
  <c r="ES494" i="28"/>
  <c r="DB483" i="28"/>
  <c r="EX483" i="28" s="1"/>
  <c r="DZ483" i="28"/>
  <c r="FV483" i="28" s="1"/>
  <c r="DN483" i="28"/>
  <c r="FJ483" i="28" s="1"/>
  <c r="CP483" i="28"/>
  <c r="DQ460" i="28"/>
  <c r="FM460" i="28" s="1"/>
  <c r="CS460" i="28"/>
  <c r="DE460" i="28"/>
  <c r="FA460" i="28" s="1"/>
  <c r="EC460" i="28"/>
  <c r="FY460" i="28" s="1"/>
  <c r="DH536" i="28"/>
  <c r="FD536" i="28" s="1"/>
  <c r="EF536" i="28"/>
  <c r="GB536" i="28" s="1"/>
  <c r="CV536" i="28"/>
  <c r="DT536" i="28"/>
  <c r="FP536" i="28" s="1"/>
  <c r="CD556" i="28"/>
  <c r="EL556" i="28"/>
  <c r="CE526" i="28"/>
  <c r="EM526" i="28"/>
  <c r="EP527" i="28"/>
  <c r="DW484" i="28"/>
  <c r="FS484" i="28" s="1"/>
  <c r="CM484" i="28"/>
  <c r="CY484" i="28"/>
  <c r="EU484" i="28" s="1"/>
  <c r="DK484" i="28"/>
  <c r="FG484" i="28" s="1"/>
  <c r="CS502" i="28"/>
  <c r="EC502" i="28"/>
  <c r="FY502" i="28" s="1"/>
  <c r="DE502" i="28"/>
  <c r="FA502" i="28" s="1"/>
  <c r="DQ502" i="28"/>
  <c r="FM502" i="28" s="1"/>
  <c r="CX511" i="28"/>
  <c r="ET511" i="28" s="1"/>
  <c r="CL511" i="28"/>
  <c r="DJ511" i="28"/>
  <c r="FF511" i="28" s="1"/>
  <c r="DV511" i="28"/>
  <c r="FR511" i="28" s="1"/>
  <c r="CL549" i="28"/>
  <c r="DV549" i="28"/>
  <c r="FR549" i="28" s="1"/>
  <c r="DJ549" i="28"/>
  <c r="FF549" i="28" s="1"/>
  <c r="CX549" i="28"/>
  <c r="ET549" i="28" s="1"/>
  <c r="DZ572" i="28"/>
  <c r="FV572" i="28" s="1"/>
  <c r="CP572" i="28"/>
  <c r="DN572" i="28"/>
  <c r="FJ572" i="28" s="1"/>
  <c r="DB572" i="28"/>
  <c r="EX572" i="28" s="1"/>
  <c r="EA530" i="28"/>
  <c r="FW530" i="28" s="1"/>
  <c r="DC530" i="28"/>
  <c r="EY530" i="28" s="1"/>
  <c r="CQ530" i="28"/>
  <c r="DO530" i="28"/>
  <c r="FK530" i="28" s="1"/>
  <c r="EK567" i="28"/>
  <c r="CS503" i="28"/>
  <c r="EC503" i="28"/>
  <c r="FY503" i="28" s="1"/>
  <c r="DQ503" i="28"/>
  <c r="FM503" i="28" s="1"/>
  <c r="DE503" i="28"/>
  <c r="FA503" i="28" s="1"/>
  <c r="CI593" i="28"/>
  <c r="EQ593" i="28"/>
  <c r="CI555" i="28"/>
  <c r="EQ555" i="28"/>
  <c r="EH580" i="28"/>
  <c r="EH558" i="28"/>
  <c r="DF531" i="28"/>
  <c r="FB531" i="28" s="1"/>
  <c r="CT531" i="28"/>
  <c r="DR531" i="28"/>
  <c r="FN531" i="28" s="1"/>
  <c r="ED531" i="28"/>
  <c r="FZ531" i="28" s="1"/>
  <c r="DC550" i="28"/>
  <c r="EY550" i="28" s="1"/>
  <c r="DO550" i="28"/>
  <c r="FK550" i="28" s="1"/>
  <c r="EA550" i="28"/>
  <c r="FW550" i="28" s="1"/>
  <c r="CQ550" i="28"/>
  <c r="DA589" i="28"/>
  <c r="EW589" i="28" s="1"/>
  <c r="DY589" i="28"/>
  <c r="FU589" i="28" s="1"/>
  <c r="CO589" i="28"/>
  <c r="DM589" i="28"/>
  <c r="FI589" i="28" s="1"/>
  <c r="DN594" i="28"/>
  <c r="FJ594" i="28" s="1"/>
  <c r="DZ594" i="28"/>
  <c r="FV594" i="28" s="1"/>
  <c r="CP594" i="28"/>
  <c r="DB594" i="28"/>
  <c r="EX594" i="28" s="1"/>
  <c r="ED526" i="28"/>
  <c r="FZ526" i="28" s="1"/>
  <c r="CT526" i="28"/>
  <c r="DF526" i="28"/>
  <c r="FB526" i="28" s="1"/>
  <c r="DR526" i="28"/>
  <c r="FN526" i="28" s="1"/>
  <c r="ES559" i="28"/>
  <c r="DK608" i="28"/>
  <c r="FG608" i="28" s="1"/>
  <c r="CM608" i="28"/>
  <c r="DW608" i="28"/>
  <c r="FS608" i="28" s="1"/>
  <c r="CY608" i="28"/>
  <c r="EU608" i="28" s="1"/>
  <c r="EK600" i="28"/>
  <c r="CX599" i="28"/>
  <c r="ET599" i="28" s="1"/>
  <c r="DV599" i="28"/>
  <c r="FR599" i="28" s="1"/>
  <c r="CL599" i="28"/>
  <c r="DJ599" i="28"/>
  <c r="FF599" i="28" s="1"/>
  <c r="CZ484" i="28"/>
  <c r="EV484" i="28" s="1"/>
  <c r="DL484" i="28"/>
  <c r="FH484" i="28" s="1"/>
  <c r="DX484" i="28"/>
  <c r="FT484" i="28" s="1"/>
  <c r="CN484" i="28"/>
  <c r="DZ591" i="28"/>
  <c r="FV591" i="28" s="1"/>
  <c r="DN591" i="28"/>
  <c r="FJ591" i="28" s="1"/>
  <c r="CP591" i="28"/>
  <c r="DB591" i="28"/>
  <c r="EX591" i="28" s="1"/>
  <c r="DF608" i="28"/>
  <c r="FB608" i="28" s="1"/>
  <c r="CT608" i="28"/>
  <c r="ED608" i="28"/>
  <c r="FZ608" i="28" s="1"/>
  <c r="DR608" i="28"/>
  <c r="FN608" i="28" s="1"/>
  <c r="EM607" i="28"/>
  <c r="CR626" i="28"/>
  <c r="DD626" i="28"/>
  <c r="EZ626" i="28" s="1"/>
  <c r="DP626" i="28"/>
  <c r="FL626" i="28" s="1"/>
  <c r="EB626" i="28"/>
  <c r="FX626" i="28" s="1"/>
  <c r="DW612" i="28"/>
  <c r="FS612" i="28" s="1"/>
  <c r="DK612" i="28"/>
  <c r="FG612" i="28" s="1"/>
  <c r="CM612" i="28"/>
  <c r="CY612" i="28"/>
  <c r="EU612" i="28" s="1"/>
  <c r="EB599" i="28"/>
  <c r="FX599" i="28" s="1"/>
  <c r="CR599" i="28"/>
  <c r="DP599" i="28"/>
  <c r="FL599" i="28" s="1"/>
  <c r="DD599" i="28"/>
  <c r="EZ599" i="28" s="1"/>
  <c r="CT589" i="28"/>
  <c r="DR589" i="28"/>
  <c r="FN589" i="28" s="1"/>
  <c r="DF589" i="28"/>
  <c r="FB589" i="28" s="1"/>
  <c r="ED589" i="28"/>
  <c r="FZ589" i="28" s="1"/>
  <c r="EC621" i="28"/>
  <c r="FY621" i="28" s="1"/>
  <c r="DE621" i="28"/>
  <c r="FA621" i="28" s="1"/>
  <c r="CS621" i="28"/>
  <c r="DQ621" i="28"/>
  <c r="FM621" i="28" s="1"/>
  <c r="DV626" i="28"/>
  <c r="FR626" i="28" s="1"/>
  <c r="CX626" i="28"/>
  <c r="ET626" i="28" s="1"/>
  <c r="DJ626" i="28"/>
  <c r="FF626" i="28" s="1"/>
  <c r="CL626" i="28"/>
  <c r="CL614" i="28"/>
  <c r="CX614" i="28"/>
  <c r="ET614" i="28" s="1"/>
  <c r="DV614" i="28"/>
  <c r="FR614" i="28" s="1"/>
  <c r="DJ614" i="28"/>
  <c r="FF614" i="28" s="1"/>
  <c r="ED611" i="28"/>
  <c r="FZ611" i="28" s="1"/>
  <c r="DF611" i="28"/>
  <c r="FB611" i="28" s="1"/>
  <c r="CT611" i="28"/>
  <c r="DR611" i="28"/>
  <c r="FN611" i="28" s="1"/>
  <c r="C586" i="20"/>
  <c r="C1353" i="20"/>
  <c r="C744" i="20"/>
  <c r="C1511" i="20"/>
  <c r="CA310" i="28"/>
  <c r="EI310" i="28"/>
  <c r="CY302" i="28"/>
  <c r="EU302" i="28" s="1"/>
  <c r="DK302" i="28"/>
  <c r="FG302" i="28" s="1"/>
  <c r="CM302" i="28"/>
  <c r="DW302" i="28"/>
  <c r="FS302" i="28" s="1"/>
  <c r="DU306" i="28"/>
  <c r="FQ306" i="28" s="1"/>
  <c r="DI306" i="28"/>
  <c r="FE306" i="28" s="1"/>
  <c r="EG306" i="28"/>
  <c r="GC306" i="28" s="1"/>
  <c r="CW306" i="28"/>
  <c r="CQ265" i="28"/>
  <c r="EA265" i="28"/>
  <c r="FW265" i="28" s="1"/>
  <c r="DO265" i="28"/>
  <c r="FK265" i="28" s="1"/>
  <c r="DC265" i="28"/>
  <c r="EY265" i="28" s="1"/>
  <c r="CZ337" i="28"/>
  <c r="EV337" i="28" s="1"/>
  <c r="DL337" i="28"/>
  <c r="FH337" i="28" s="1"/>
  <c r="DX337" i="28"/>
  <c r="FT337" i="28" s="1"/>
  <c r="CN337" i="28"/>
  <c r="CT366" i="28"/>
  <c r="ED366" i="28"/>
  <c r="FZ366" i="28" s="1"/>
  <c r="DF366" i="28"/>
  <c r="FB366" i="28" s="1"/>
  <c r="DR366" i="28"/>
  <c r="FN366" i="28" s="1"/>
  <c r="DD341" i="28"/>
  <c r="EZ341" i="28" s="1"/>
  <c r="DP341" i="28"/>
  <c r="FL341" i="28" s="1"/>
  <c r="EB341" i="28"/>
  <c r="FX341" i="28" s="1"/>
  <c r="CR341" i="28"/>
  <c r="DO351" i="28"/>
  <c r="DC351" i="28"/>
  <c r="EY351" i="28" s="1"/>
  <c r="CQ351" i="28"/>
  <c r="EA351" i="28"/>
  <c r="FW351" i="28" s="1"/>
  <c r="DK330" i="28"/>
  <c r="FG330" i="28" s="1"/>
  <c r="CM330" i="28"/>
  <c r="CY330" i="28"/>
  <c r="EU330" i="28" s="1"/>
  <c r="DW330" i="28"/>
  <c r="FS330" i="28" s="1"/>
  <c r="ED369" i="28"/>
  <c r="FZ369" i="28" s="1"/>
  <c r="DF369" i="28"/>
  <c r="FB369" i="28" s="1"/>
  <c r="CT369" i="28"/>
  <c r="DR369" i="28"/>
  <c r="FN369" i="28" s="1"/>
  <c r="DZ339" i="28"/>
  <c r="FV339" i="28" s="1"/>
  <c r="CP339" i="28"/>
  <c r="DB339" i="28"/>
  <c r="EX339" i="28" s="1"/>
  <c r="DN339" i="28"/>
  <c r="FJ339" i="28" s="1"/>
  <c r="DB381" i="28"/>
  <c r="EX381" i="28" s="1"/>
  <c r="CP381" i="28"/>
  <c r="DZ381" i="28"/>
  <c r="FV381" i="28" s="1"/>
  <c r="DN381" i="28"/>
  <c r="FJ381" i="28" s="1"/>
  <c r="CV391" i="28"/>
  <c r="EF391" i="28"/>
  <c r="GB391" i="28" s="1"/>
  <c r="DH391" i="28"/>
  <c r="FD391" i="28" s="1"/>
  <c r="DT391" i="28"/>
  <c r="FP391" i="28" s="1"/>
  <c r="DM362" i="28"/>
  <c r="FI362" i="28" s="1"/>
  <c r="DY362" i="28"/>
  <c r="FU362" i="28" s="1"/>
  <c r="CO362" i="28"/>
  <c r="DA362" i="28"/>
  <c r="EW362" i="28" s="1"/>
  <c r="DN346" i="28"/>
  <c r="FJ346" i="28" s="1"/>
  <c r="DZ346" i="28"/>
  <c r="FV346" i="28" s="1"/>
  <c r="DB346" i="28"/>
  <c r="EX346" i="28" s="1"/>
  <c r="CP346" i="28"/>
  <c r="CG396" i="28"/>
  <c r="EO396" i="28"/>
  <c r="DI417" i="28"/>
  <c r="FE417" i="28" s="1"/>
  <c r="CW417" i="28"/>
  <c r="EG417" i="28"/>
  <c r="GC417" i="28" s="1"/>
  <c r="DU417" i="28"/>
  <c r="FQ417" i="28" s="1"/>
  <c r="DK390" i="28"/>
  <c r="FG390" i="28" s="1"/>
  <c r="DW390" i="28"/>
  <c r="FS390" i="28" s="1"/>
  <c r="CY390" i="28"/>
  <c r="EU390" i="28" s="1"/>
  <c r="CM390" i="28"/>
  <c r="DF376" i="28"/>
  <c r="FB376" i="28" s="1"/>
  <c r="ED376" i="28"/>
  <c r="FZ376" i="28" s="1"/>
  <c r="CT376" i="28"/>
  <c r="DR376" i="28"/>
  <c r="FN376" i="28" s="1"/>
  <c r="CQ385" i="28"/>
  <c r="EA385" i="28"/>
  <c r="FW385" i="28" s="1"/>
  <c r="DC385" i="28"/>
  <c r="EY385" i="28" s="1"/>
  <c r="DO385" i="28"/>
  <c r="FK385" i="28" s="1"/>
  <c r="DW413" i="28"/>
  <c r="FS413" i="28" s="1"/>
  <c r="CY413" i="28"/>
  <c r="EU413" i="28" s="1"/>
  <c r="CM413" i="28"/>
  <c r="DK413" i="28"/>
  <c r="FG413" i="28" s="1"/>
  <c r="BZ393" i="28"/>
  <c r="EH393" i="28"/>
  <c r="CO414" i="28"/>
  <c r="DM414" i="28"/>
  <c r="FI414" i="28" s="1"/>
  <c r="DY414" i="28"/>
  <c r="FU414" i="28" s="1"/>
  <c r="DA414" i="28"/>
  <c r="EW414" i="28" s="1"/>
  <c r="DI424" i="28"/>
  <c r="FE424" i="28" s="1"/>
  <c r="CW424" i="28"/>
  <c r="EG424" i="28"/>
  <c r="GC424" i="28" s="1"/>
  <c r="DU424" i="28"/>
  <c r="FQ424" i="28" s="1"/>
  <c r="DW408" i="28"/>
  <c r="FS408" i="28" s="1"/>
  <c r="DK408" i="28"/>
  <c r="FG408" i="28" s="1"/>
  <c r="CM408" i="28"/>
  <c r="CY408" i="28"/>
  <c r="EU408" i="28" s="1"/>
  <c r="DF430" i="28"/>
  <c r="FB430" i="28" s="1"/>
  <c r="DR430" i="28"/>
  <c r="FN430" i="28" s="1"/>
  <c r="ED430" i="28"/>
  <c r="FZ430" i="28" s="1"/>
  <c r="CT430" i="28"/>
  <c r="DI370" i="28"/>
  <c r="FE370" i="28" s="1"/>
  <c r="CW370" i="28"/>
  <c r="DU370" i="28"/>
  <c r="FQ370" i="28" s="1"/>
  <c r="EG370" i="28"/>
  <c r="GC370" i="28" s="1"/>
  <c r="DO355" i="28"/>
  <c r="FK355" i="28" s="1"/>
  <c r="CQ355" i="28"/>
  <c r="DC355" i="28"/>
  <c r="EY355" i="28" s="1"/>
  <c r="EA355" i="28"/>
  <c r="FW355" i="28" s="1"/>
  <c r="DM379" i="28"/>
  <c r="FI379" i="28" s="1"/>
  <c r="DY379" i="28"/>
  <c r="FU379" i="28" s="1"/>
  <c r="CO379" i="28"/>
  <c r="DA379" i="28"/>
  <c r="EW379" i="28" s="1"/>
  <c r="DG362" i="28"/>
  <c r="FC362" i="28" s="1"/>
  <c r="EE362" i="28"/>
  <c r="GA362" i="28" s="1"/>
  <c r="DS362" i="28"/>
  <c r="FO362" i="28" s="1"/>
  <c r="CU362" i="28"/>
  <c r="DL427" i="28"/>
  <c r="FH427" i="28" s="1"/>
  <c r="CZ427" i="28"/>
  <c r="EV427" i="28" s="1"/>
  <c r="CN427" i="28"/>
  <c r="DX427" i="28"/>
  <c r="FT427" i="28" s="1"/>
  <c r="EG441" i="28"/>
  <c r="GC441" i="28" s="1"/>
  <c r="DI441" i="28"/>
  <c r="FE441" i="28" s="1"/>
  <c r="CW441" i="28"/>
  <c r="DU441" i="28"/>
  <c r="FQ441" i="28" s="1"/>
  <c r="DS434" i="28"/>
  <c r="FO434" i="28" s="1"/>
  <c r="DG434" i="28"/>
  <c r="FC434" i="28" s="1"/>
  <c r="EE434" i="28"/>
  <c r="GA434" i="28" s="1"/>
  <c r="CU434" i="28"/>
  <c r="ED448" i="28"/>
  <c r="FZ448" i="28" s="1"/>
  <c r="DF448" i="28"/>
  <c r="FB448" i="28" s="1"/>
  <c r="CT448" i="28"/>
  <c r="DR448" i="28"/>
  <c r="FN448" i="28" s="1"/>
  <c r="EA475" i="28"/>
  <c r="FW475" i="28" s="1"/>
  <c r="CQ475" i="28"/>
  <c r="DC475" i="28"/>
  <c r="EY475" i="28" s="1"/>
  <c r="DO475" i="28"/>
  <c r="FK475" i="28" s="1"/>
  <c r="EC439" i="28"/>
  <c r="FY439" i="28" s="1"/>
  <c r="CS439" i="28"/>
  <c r="DE439" i="28"/>
  <c r="FA439" i="28" s="1"/>
  <c r="DQ439" i="28"/>
  <c r="FM439" i="28" s="1"/>
  <c r="EB506" i="28"/>
  <c r="FX506" i="28" s="1"/>
  <c r="CR506" i="28"/>
  <c r="DP506" i="28"/>
  <c r="FL506" i="28" s="1"/>
  <c r="DD506" i="28"/>
  <c r="EZ506" i="28" s="1"/>
  <c r="CM451" i="28"/>
  <c r="DK451" i="28"/>
  <c r="FG451" i="28" s="1"/>
  <c r="CY451" i="28"/>
  <c r="EU451" i="28" s="1"/>
  <c r="DW451" i="28"/>
  <c r="FS451" i="28" s="1"/>
  <c r="DO489" i="28"/>
  <c r="FK489" i="28" s="1"/>
  <c r="DC489" i="28"/>
  <c r="EY489" i="28" s="1"/>
  <c r="CQ489" i="28"/>
  <c r="EA489" i="28"/>
  <c r="FW489" i="28" s="1"/>
  <c r="CY427" i="28"/>
  <c r="EU427" i="28" s="1"/>
  <c r="DW427" i="28"/>
  <c r="FS427" i="28" s="1"/>
  <c r="CM427" i="28"/>
  <c r="DK427" i="28"/>
  <c r="FG427" i="28" s="1"/>
  <c r="DA492" i="28"/>
  <c r="EW492" i="28" s="1"/>
  <c r="DM492" i="28"/>
  <c r="FI492" i="28" s="1"/>
  <c r="DY492" i="28"/>
  <c r="FU492" i="28" s="1"/>
  <c r="CO492" i="28"/>
  <c r="DR472" i="28"/>
  <c r="FN472" i="28" s="1"/>
  <c r="CT472" i="28"/>
  <c r="ED472" i="28"/>
  <c r="FZ472" i="28" s="1"/>
  <c r="DF472" i="28"/>
  <c r="FB472" i="28" s="1"/>
  <c r="DI488" i="28"/>
  <c r="FE488" i="28" s="1"/>
  <c r="DU488" i="28"/>
  <c r="FQ488" i="28" s="1"/>
  <c r="EG488" i="28"/>
  <c r="GC488" i="28" s="1"/>
  <c r="CW488" i="28"/>
  <c r="DT499" i="28"/>
  <c r="FP499" i="28" s="1"/>
  <c r="DH499" i="28"/>
  <c r="FD499" i="28" s="1"/>
  <c r="EF499" i="28"/>
  <c r="GB499" i="28" s="1"/>
  <c r="CV499" i="28"/>
  <c r="CX477" i="28"/>
  <c r="ET477" i="28" s="1"/>
  <c r="DV477" i="28"/>
  <c r="FR477" i="28" s="1"/>
  <c r="CL477" i="28"/>
  <c r="DJ477" i="28"/>
  <c r="FF477" i="28" s="1"/>
  <c r="CE512" i="28"/>
  <c r="EM512" i="28"/>
  <c r="CG572" i="28"/>
  <c r="EO572" i="28"/>
  <c r="DM497" i="28"/>
  <c r="FI497" i="28" s="1"/>
  <c r="CO497" i="28"/>
  <c r="DA497" i="28"/>
  <c r="EW497" i="28" s="1"/>
  <c r="DY497" i="28"/>
  <c r="FU497" i="28" s="1"/>
  <c r="DE514" i="28"/>
  <c r="FA514" i="28" s="1"/>
  <c r="DQ514" i="28"/>
  <c r="FM514" i="28" s="1"/>
  <c r="CS514" i="28"/>
  <c r="EC514" i="28"/>
  <c r="FY514" i="28" s="1"/>
  <c r="DB539" i="28"/>
  <c r="EX539" i="28" s="1"/>
  <c r="DN539" i="28"/>
  <c r="FJ539" i="28" s="1"/>
  <c r="DZ539" i="28"/>
  <c r="FV539" i="28" s="1"/>
  <c r="CP539" i="28"/>
  <c r="DC509" i="28"/>
  <c r="EY509" i="28" s="1"/>
  <c r="CQ509" i="28"/>
  <c r="DO509" i="28"/>
  <c r="FK509" i="28" s="1"/>
  <c r="EA509" i="28"/>
  <c r="FW509" i="28" s="1"/>
  <c r="CS559" i="28"/>
  <c r="DQ559" i="28"/>
  <c r="FM559" i="28" s="1"/>
  <c r="EC559" i="28"/>
  <c r="FY559" i="28" s="1"/>
  <c r="DE559" i="28"/>
  <c r="FA559" i="28" s="1"/>
  <c r="DI551" i="28"/>
  <c r="FE551" i="28" s="1"/>
  <c r="DU551" i="28"/>
  <c r="FQ551" i="28" s="1"/>
  <c r="EG551" i="28"/>
  <c r="GC551" i="28" s="1"/>
  <c r="CW551" i="28"/>
  <c r="CF601" i="28"/>
  <c r="EN601" i="28"/>
  <c r="DJ579" i="28"/>
  <c r="FF579" i="28" s="1"/>
  <c r="CX579" i="28"/>
  <c r="ET579" i="28" s="1"/>
  <c r="CL579" i="28"/>
  <c r="DV579" i="28"/>
  <c r="FR579" i="28" s="1"/>
  <c r="DZ580" i="28"/>
  <c r="FV580" i="28" s="1"/>
  <c r="CP580" i="28"/>
  <c r="DN580" i="28"/>
  <c r="FJ580" i="28" s="1"/>
  <c r="DB580" i="28"/>
  <c r="EX580" i="28" s="1"/>
  <c r="DL623" i="28"/>
  <c r="CZ623" i="28"/>
  <c r="EV623" i="28" s="1"/>
  <c r="CN623" i="28"/>
  <c r="DX623" i="28"/>
  <c r="FT623" i="28" s="1"/>
  <c r="EG561" i="28"/>
  <c r="GC561" i="28" s="1"/>
  <c r="DI561" i="28"/>
  <c r="FE561" i="28" s="1"/>
  <c r="DU561" i="28"/>
  <c r="FQ561" i="28" s="1"/>
  <c r="CW561" i="28"/>
  <c r="EH601" i="28"/>
  <c r="BZ601" i="28"/>
  <c r="DD560" i="28"/>
  <c r="EZ560" i="28" s="1"/>
  <c r="EB560" i="28"/>
  <c r="FX560" i="28" s="1"/>
  <c r="CR560" i="28"/>
  <c r="DP560" i="28"/>
  <c r="FL560" i="28" s="1"/>
  <c r="CO533" i="28"/>
  <c r="DY533" i="28"/>
  <c r="FU533" i="28" s="1"/>
  <c r="DA533" i="28"/>
  <c r="EW533" i="28" s="1"/>
  <c r="DM533" i="28"/>
  <c r="FI533" i="28" s="1"/>
  <c r="DH538" i="28"/>
  <c r="FD538" i="28" s="1"/>
  <c r="DT538" i="28"/>
  <c r="FP538" i="28" s="1"/>
  <c r="CV538" i="28"/>
  <c r="EF538" i="28"/>
  <c r="GB538" i="28" s="1"/>
  <c r="CG595" i="28"/>
  <c r="EO595" i="28"/>
  <c r="ED517" i="28"/>
  <c r="FZ517" i="28" s="1"/>
  <c r="DF517" i="28"/>
  <c r="FB517" i="28" s="1"/>
  <c r="DR517" i="28"/>
  <c r="FN517" i="28" s="1"/>
  <c r="CT517" i="28"/>
  <c r="BZ612" i="28"/>
  <c r="EH612" i="28"/>
  <c r="FL602" i="28"/>
  <c r="DO607" i="28"/>
  <c r="FK607" i="28" s="1"/>
  <c r="DC607" i="28"/>
  <c r="EY607" i="28" s="1"/>
  <c r="EA607" i="28"/>
  <c r="CQ607" i="28"/>
  <c r="EG627" i="28"/>
  <c r="GC627" i="28" s="1"/>
  <c r="DI627" i="28"/>
  <c r="FE627" i="28" s="1"/>
  <c r="DU627" i="28"/>
  <c r="FQ627" i="28" s="1"/>
  <c r="CW627" i="28"/>
  <c r="CO546" i="28"/>
  <c r="DA546" i="28"/>
  <c r="EW546" i="28" s="1"/>
  <c r="DM546" i="28"/>
  <c r="FI546" i="28" s="1"/>
  <c r="DY546" i="28"/>
  <c r="FU546" i="28" s="1"/>
  <c r="CQ622" i="28"/>
  <c r="DO622" i="28"/>
  <c r="FK622" i="28" s="1"/>
  <c r="EA622" i="28"/>
  <c r="FW622" i="28" s="1"/>
  <c r="DC622" i="28"/>
  <c r="EY622" i="28" s="1"/>
  <c r="CT630" i="28"/>
  <c r="DF630" i="28"/>
  <c r="FB630" i="28" s="1"/>
  <c r="ED630" i="28"/>
  <c r="FZ630" i="28" s="1"/>
  <c r="DR630" i="28"/>
  <c r="FN630" i="28" s="1"/>
  <c r="EH622" i="28"/>
  <c r="EY625" i="28"/>
  <c r="CL622" i="28"/>
  <c r="DV622" i="28"/>
  <c r="FR622" i="28" s="1"/>
  <c r="CX622" i="28"/>
  <c r="ET622" i="28" s="1"/>
  <c r="DJ622" i="28"/>
  <c r="FF622" i="28" s="1"/>
  <c r="CR32" i="28"/>
  <c r="EB32" i="28"/>
  <c r="FX32" i="28" s="1"/>
  <c r="DD32" i="28"/>
  <c r="EZ32" i="28" s="1"/>
  <c r="DP32" i="28"/>
  <c r="FL32" i="28" s="1"/>
  <c r="DH84" i="28"/>
  <c r="FD84" i="28" s="1"/>
  <c r="DT84" i="28"/>
  <c r="FP84" i="28" s="1"/>
  <c r="CV84" i="28"/>
  <c r="EF84" i="28"/>
  <c r="GB84" i="28" s="1"/>
  <c r="EN286" i="28"/>
  <c r="CF286" i="28"/>
  <c r="CL247" i="28"/>
  <c r="DJ247" i="28"/>
  <c r="FF247" i="28" s="1"/>
  <c r="DV247" i="28"/>
  <c r="FR247" i="28" s="1"/>
  <c r="CX247" i="28"/>
  <c r="ET247" i="28" s="1"/>
  <c r="DZ256" i="28"/>
  <c r="FV256" i="28" s="1"/>
  <c r="CP256" i="28"/>
  <c r="DB256" i="28"/>
  <c r="EX256" i="28" s="1"/>
  <c r="DN256" i="28"/>
  <c r="FJ256" i="28" s="1"/>
  <c r="CT262" i="28"/>
  <c r="DF262" i="28"/>
  <c r="FB262" i="28" s="1"/>
  <c r="ED262" i="28"/>
  <c r="FZ262" i="28" s="1"/>
  <c r="DR262" i="28"/>
  <c r="FN262" i="28" s="1"/>
  <c r="CQ258" i="28"/>
  <c r="DO258" i="28"/>
  <c r="FK258" i="28" s="1"/>
  <c r="DC258" i="28"/>
  <c r="EY258" i="28" s="1"/>
  <c r="EA258" i="28"/>
  <c r="FW258" i="28" s="1"/>
  <c r="CY284" i="28"/>
  <c r="EU284" i="28" s="1"/>
  <c r="DK284" i="28"/>
  <c r="FG284" i="28" s="1"/>
  <c r="DW284" i="28"/>
  <c r="FS284" i="28" s="1"/>
  <c r="CM284" i="28"/>
  <c r="CI282" i="28"/>
  <c r="EQ282" i="28"/>
  <c r="CZ291" i="28"/>
  <c r="EV291" i="28" s="1"/>
  <c r="DX291" i="28"/>
  <c r="FT291" i="28" s="1"/>
  <c r="CN291" i="28"/>
  <c r="DL291" i="28"/>
  <c r="FH291" i="28" s="1"/>
  <c r="CO291" i="28"/>
  <c r="DA291" i="28"/>
  <c r="EW291" i="28" s="1"/>
  <c r="DM291" i="28"/>
  <c r="FI291" i="28" s="1"/>
  <c r="DY291" i="28"/>
  <c r="FU291" i="28" s="1"/>
  <c r="CY246" i="28"/>
  <c r="EU246" i="28" s="1"/>
  <c r="CM246" i="28"/>
  <c r="DK246" i="28"/>
  <c r="FG246" i="28" s="1"/>
  <c r="DW246" i="28"/>
  <c r="FS246" i="28" s="1"/>
  <c r="ES294" i="28"/>
  <c r="ES295" i="28"/>
  <c r="ES298" i="28"/>
  <c r="DA310" i="28"/>
  <c r="EW310" i="28" s="1"/>
  <c r="CO310" i="28"/>
  <c r="DM310" i="28"/>
  <c r="FI310" i="28" s="1"/>
  <c r="DY310" i="28"/>
  <c r="FU310" i="28" s="1"/>
  <c r="EA311" i="28"/>
  <c r="FW311" i="28" s="1"/>
  <c r="DC311" i="28"/>
  <c r="EY311" i="28" s="1"/>
  <c r="DO311" i="28"/>
  <c r="FK311" i="28" s="1"/>
  <c r="CQ311" i="28"/>
  <c r="CT307" i="28"/>
  <c r="ED307" i="28"/>
  <c r="FZ307" i="28" s="1"/>
  <c r="DR307" i="28"/>
  <c r="FN307" i="28" s="1"/>
  <c r="DF307" i="28"/>
  <c r="FB307" i="28" s="1"/>
  <c r="DN313" i="28"/>
  <c r="FJ313" i="28" s="1"/>
  <c r="DZ313" i="28"/>
  <c r="FV313" i="28" s="1"/>
  <c r="DB313" i="28"/>
  <c r="EX313" i="28" s="1"/>
  <c r="CP313" i="28"/>
  <c r="CL337" i="28"/>
  <c r="DJ337" i="28"/>
  <c r="FF337" i="28" s="1"/>
  <c r="DV337" i="28"/>
  <c r="FR337" i="28" s="1"/>
  <c r="CX337" i="28"/>
  <c r="ET337" i="28" s="1"/>
  <c r="DT310" i="28"/>
  <c r="FP310" i="28" s="1"/>
  <c r="CV310" i="28"/>
  <c r="DH310" i="28"/>
  <c r="FD310" i="28" s="1"/>
  <c r="EF310" i="28"/>
  <c r="GB310" i="28" s="1"/>
  <c r="EK310" i="28"/>
  <c r="DE325" i="28"/>
  <c r="FA325" i="28" s="1"/>
  <c r="DQ325" i="28"/>
  <c r="FM325" i="28" s="1"/>
  <c r="CS325" i="28"/>
  <c r="EC325" i="28"/>
  <c r="FY325" i="28" s="1"/>
  <c r="DA335" i="28"/>
  <c r="EW335" i="28" s="1"/>
  <c r="CO335" i="28"/>
  <c r="DM335" i="28"/>
  <c r="FI335" i="28" s="1"/>
  <c r="DY335" i="28"/>
  <c r="FU335" i="28" s="1"/>
  <c r="DO321" i="28"/>
  <c r="FK321" i="28" s="1"/>
  <c r="CQ321" i="28"/>
  <c r="DC321" i="28"/>
  <c r="EY321" i="28" s="1"/>
  <c r="EA321" i="28"/>
  <c r="FW321" i="28" s="1"/>
  <c r="CA376" i="28"/>
  <c r="EI376" i="28"/>
  <c r="DY327" i="28"/>
  <c r="FU327" i="28" s="1"/>
  <c r="CO327" i="28"/>
  <c r="DA327" i="28"/>
  <c r="EW327" i="28" s="1"/>
  <c r="DM327" i="28"/>
  <c r="FI327" i="28" s="1"/>
  <c r="CI367" i="28"/>
  <c r="EQ367" i="28"/>
  <c r="EP369" i="28"/>
  <c r="EL381" i="28"/>
  <c r="CS359" i="28"/>
  <c r="DQ359" i="28"/>
  <c r="FM359" i="28" s="1"/>
  <c r="EC359" i="28"/>
  <c r="FY359" i="28" s="1"/>
  <c r="DE359" i="28"/>
  <c r="FA359" i="28" s="1"/>
  <c r="DQ347" i="28"/>
  <c r="FM347" i="28" s="1"/>
  <c r="CS347" i="28"/>
  <c r="EC347" i="28"/>
  <c r="FY347" i="28" s="1"/>
  <c r="DE347" i="28"/>
  <c r="FA347" i="28" s="1"/>
  <c r="DX393" i="28"/>
  <c r="FT393" i="28" s="1"/>
  <c r="CZ393" i="28"/>
  <c r="EV393" i="28" s="1"/>
  <c r="DL393" i="28"/>
  <c r="FH393" i="28" s="1"/>
  <c r="CN393" i="28"/>
  <c r="DP398" i="28"/>
  <c r="FL398" i="28" s="1"/>
  <c r="CR398" i="28"/>
  <c r="EB398" i="28"/>
  <c r="FX398" i="28" s="1"/>
  <c r="DD398" i="28"/>
  <c r="EZ398" i="28" s="1"/>
  <c r="EC419" i="28"/>
  <c r="FY419" i="28" s="1"/>
  <c r="DE419" i="28"/>
  <c r="FA419" i="28" s="1"/>
  <c r="DQ419" i="28"/>
  <c r="FM419" i="28" s="1"/>
  <c r="CS419" i="28"/>
  <c r="CM414" i="28"/>
  <c r="DW414" i="28"/>
  <c r="FS414" i="28" s="1"/>
  <c r="CY414" i="28"/>
  <c r="EU414" i="28" s="1"/>
  <c r="DK414" i="28"/>
  <c r="FG414" i="28" s="1"/>
  <c r="EG390" i="28"/>
  <c r="GC390" i="28" s="1"/>
  <c r="CW390" i="28"/>
  <c r="DI390" i="28"/>
  <c r="FE390" i="28" s="1"/>
  <c r="DU390" i="28"/>
  <c r="FQ390" i="28" s="1"/>
  <c r="EA375" i="28"/>
  <c r="FW375" i="28" s="1"/>
  <c r="CQ375" i="28"/>
  <c r="DO375" i="28"/>
  <c r="FK375" i="28" s="1"/>
  <c r="DC375" i="28"/>
  <c r="EY375" i="28" s="1"/>
  <c r="CA431" i="28"/>
  <c r="EI431" i="28"/>
  <c r="DX404" i="28"/>
  <c r="FT404" i="28" s="1"/>
  <c r="CZ404" i="28"/>
  <c r="EV404" i="28" s="1"/>
  <c r="CN404" i="28"/>
  <c r="DL404" i="28"/>
  <c r="FH404" i="28" s="1"/>
  <c r="CR412" i="28"/>
  <c r="DD412" i="28"/>
  <c r="EZ412" i="28" s="1"/>
  <c r="DP412" i="28"/>
  <c r="FL412" i="28" s="1"/>
  <c r="EB412" i="28"/>
  <c r="FX412" i="28" s="1"/>
  <c r="ES370" i="28"/>
  <c r="CP411" i="28"/>
  <c r="DN411" i="28"/>
  <c r="FJ411" i="28" s="1"/>
  <c r="DZ411" i="28"/>
  <c r="FV411" i="28" s="1"/>
  <c r="DB411" i="28"/>
  <c r="EX411" i="28" s="1"/>
  <c r="CU442" i="28"/>
  <c r="EE442" i="28"/>
  <c r="GA442" i="28" s="1"/>
  <c r="DG442" i="28"/>
  <c r="FC442" i="28" s="1"/>
  <c r="DS442" i="28"/>
  <c r="FO442" i="28" s="1"/>
  <c r="CM464" i="28"/>
  <c r="CY464" i="28"/>
  <c r="EU464" i="28" s="1"/>
  <c r="DK464" i="28"/>
  <c r="FG464" i="28" s="1"/>
  <c r="DW464" i="28"/>
  <c r="FS464" i="28" s="1"/>
  <c r="CN454" i="28"/>
  <c r="DL454" i="28"/>
  <c r="FH454" i="28" s="1"/>
  <c r="CZ454" i="28"/>
  <c r="EV454" i="28" s="1"/>
  <c r="DX454" i="28"/>
  <c r="FT454" i="28" s="1"/>
  <c r="CT435" i="28"/>
  <c r="ED435" i="28"/>
  <c r="FZ435" i="28" s="1"/>
  <c r="DF435" i="28"/>
  <c r="FB435" i="28" s="1"/>
  <c r="DR435" i="28"/>
  <c r="FN435" i="28" s="1"/>
  <c r="CN387" i="28"/>
  <c r="DL387" i="28"/>
  <c r="FH387" i="28" s="1"/>
  <c r="CZ387" i="28"/>
  <c r="EV387" i="28" s="1"/>
  <c r="DX387" i="28"/>
  <c r="FT387" i="28" s="1"/>
  <c r="EH435" i="28"/>
  <c r="EQ397" i="28"/>
  <c r="EP448" i="28"/>
  <c r="EN477" i="28"/>
  <c r="DU459" i="28"/>
  <c r="FQ459" i="28" s="1"/>
  <c r="DI459" i="28"/>
  <c r="FE459" i="28" s="1"/>
  <c r="CW459" i="28"/>
  <c r="EG459" i="28"/>
  <c r="GC459" i="28" s="1"/>
  <c r="EN438" i="28"/>
  <c r="ES419" i="28"/>
  <c r="CZ418" i="28"/>
  <c r="EV418" i="28" s="1"/>
  <c r="DL418" i="28"/>
  <c r="FH418" i="28" s="1"/>
  <c r="CN418" i="28"/>
  <c r="DX418" i="28"/>
  <c r="FT418" i="28" s="1"/>
  <c r="DY453" i="28"/>
  <c r="FU453" i="28" s="1"/>
  <c r="DA453" i="28"/>
  <c r="EW453" i="28" s="1"/>
  <c r="DM453" i="28"/>
  <c r="FI453" i="28" s="1"/>
  <c r="CO453" i="28"/>
  <c r="EC428" i="28"/>
  <c r="FY428" i="28" s="1"/>
  <c r="DE428" i="28"/>
  <c r="FA428" i="28" s="1"/>
  <c r="CS428" i="28"/>
  <c r="DQ428" i="28"/>
  <c r="FM428" i="28" s="1"/>
  <c r="DV489" i="28"/>
  <c r="FR489" i="28" s="1"/>
  <c r="CX489" i="28"/>
  <c r="ET489" i="28" s="1"/>
  <c r="CL489" i="28"/>
  <c r="DJ489" i="28"/>
  <c r="FF489" i="28" s="1"/>
  <c r="EM446" i="28"/>
  <c r="EC507" i="28"/>
  <c r="FY507" i="28" s="1"/>
  <c r="DQ507" i="28"/>
  <c r="FM507" i="28" s="1"/>
  <c r="CS507" i="28"/>
  <c r="DE507" i="28"/>
  <c r="FA507" i="28" s="1"/>
  <c r="EI451" i="28"/>
  <c r="CR418" i="28"/>
  <c r="EB418" i="28"/>
  <c r="FX418" i="28" s="1"/>
  <c r="DD418" i="28"/>
  <c r="EZ418" i="28" s="1"/>
  <c r="DP418" i="28"/>
  <c r="FL418" i="28" s="1"/>
  <c r="CZ457" i="28"/>
  <c r="EV457" i="28" s="1"/>
  <c r="DL457" i="28"/>
  <c r="FH457" i="28" s="1"/>
  <c r="CN457" i="28"/>
  <c r="DX457" i="28"/>
  <c r="FT457" i="28" s="1"/>
  <c r="CV452" i="28"/>
  <c r="DH452" i="28"/>
  <c r="FD452" i="28" s="1"/>
  <c r="EF452" i="28"/>
  <c r="GB452" i="28" s="1"/>
  <c r="DT452" i="28"/>
  <c r="FP452" i="28" s="1"/>
  <c r="DP440" i="28"/>
  <c r="FL440" i="28" s="1"/>
  <c r="CR440" i="28"/>
  <c r="EB440" i="28"/>
  <c r="FX440" i="28" s="1"/>
  <c r="DD440" i="28"/>
  <c r="EZ440" i="28" s="1"/>
  <c r="DX493" i="28"/>
  <c r="FT493" i="28" s="1"/>
  <c r="CN493" i="28"/>
  <c r="CZ493" i="28"/>
  <c r="EV493" i="28" s="1"/>
  <c r="DL493" i="28"/>
  <c r="FH493" i="28" s="1"/>
  <c r="EF468" i="28"/>
  <c r="GB468" i="28" s="1"/>
  <c r="CV468" i="28"/>
  <c r="DH468" i="28"/>
  <c r="FD468" i="28" s="1"/>
  <c r="DT468" i="28"/>
  <c r="FP468" i="28" s="1"/>
  <c r="CP502" i="28"/>
  <c r="DB502" i="28"/>
  <c r="EX502" i="28" s="1"/>
  <c r="DN502" i="28"/>
  <c r="FJ502" i="28" s="1"/>
  <c r="DZ502" i="28"/>
  <c r="FV502" i="28" s="1"/>
  <c r="EP472" i="28"/>
  <c r="DP486" i="28"/>
  <c r="FL486" i="28" s="1"/>
  <c r="DD486" i="28"/>
  <c r="EZ486" i="28" s="1"/>
  <c r="EB486" i="28"/>
  <c r="FX486" i="28" s="1"/>
  <c r="CR486" i="28"/>
  <c r="CS506" i="28"/>
  <c r="EC506" i="28"/>
  <c r="FY506" i="28" s="1"/>
  <c r="DQ506" i="28"/>
  <c r="FM506" i="28" s="1"/>
  <c r="DE506" i="28"/>
  <c r="FA506" i="28" s="1"/>
  <c r="EF498" i="28"/>
  <c r="GB498" i="28" s="1"/>
  <c r="CV498" i="28"/>
  <c r="DH498" i="28"/>
  <c r="FD498" i="28" s="1"/>
  <c r="DT498" i="28"/>
  <c r="FP498" i="28" s="1"/>
  <c r="DK465" i="28"/>
  <c r="FG465" i="28" s="1"/>
  <c r="DW465" i="28"/>
  <c r="FS465" i="28" s="1"/>
  <c r="CY465" i="28"/>
  <c r="EU465" i="28" s="1"/>
  <c r="CM465" i="28"/>
  <c r="CW521" i="28"/>
  <c r="EG521" i="28"/>
  <c r="GC521" i="28" s="1"/>
  <c r="DI521" i="28"/>
  <c r="FE521" i="28" s="1"/>
  <c r="DU521" i="28"/>
  <c r="FQ521" i="28" s="1"/>
  <c r="DR513" i="28"/>
  <c r="FN513" i="28" s="1"/>
  <c r="DF513" i="28"/>
  <c r="FB513" i="28" s="1"/>
  <c r="ED513" i="28"/>
  <c r="FZ513" i="28" s="1"/>
  <c r="CT513" i="28"/>
  <c r="DE527" i="28"/>
  <c r="FA527" i="28" s="1"/>
  <c r="DQ527" i="28"/>
  <c r="FM527" i="28" s="1"/>
  <c r="CS527" i="28"/>
  <c r="EC527" i="28"/>
  <c r="ER523" i="28"/>
  <c r="EO512" i="28"/>
  <c r="DM536" i="28"/>
  <c r="FI536" i="28" s="1"/>
  <c r="CO536" i="28"/>
  <c r="DY536" i="28"/>
  <c r="FU536" i="28" s="1"/>
  <c r="DA536" i="28"/>
  <c r="EW536" i="28" s="1"/>
  <c r="EC545" i="28"/>
  <c r="FY545" i="28" s="1"/>
  <c r="DQ545" i="28"/>
  <c r="FM545" i="28" s="1"/>
  <c r="CS545" i="28"/>
  <c r="DE545" i="28"/>
  <c r="FA545" i="28" s="1"/>
  <c r="CO577" i="28"/>
  <c r="DY577" i="28"/>
  <c r="FU577" i="28" s="1"/>
  <c r="DA577" i="28"/>
  <c r="EW577" i="28" s="1"/>
  <c r="DM577" i="28"/>
  <c r="FI577" i="28" s="1"/>
  <c r="EM509" i="28"/>
  <c r="EH560" i="28"/>
  <c r="CB582" i="28"/>
  <c r="EJ582" i="28"/>
  <c r="EK547" i="28"/>
  <c r="EQ572" i="28"/>
  <c r="CI572" i="28"/>
  <c r="CL522" i="28"/>
  <c r="DV522" i="28"/>
  <c r="FR522" i="28" s="1"/>
  <c r="DJ522" i="28"/>
  <c r="FF522" i="28" s="1"/>
  <c r="CX522" i="28"/>
  <c r="ET522" i="28" s="1"/>
  <c r="DA582" i="28"/>
  <c r="EW582" i="28" s="1"/>
  <c r="DY582" i="28"/>
  <c r="FU582" i="28" s="1"/>
  <c r="DM582" i="28"/>
  <c r="FI582" i="28" s="1"/>
  <c r="CO582" i="28"/>
  <c r="CM552" i="28"/>
  <c r="DW552" i="28"/>
  <c r="FS552" i="28" s="1"/>
  <c r="DK552" i="28"/>
  <c r="FG552" i="28" s="1"/>
  <c r="CY552" i="28"/>
  <c r="EU552" i="28" s="1"/>
  <c r="CK600" i="28"/>
  <c r="ES600" i="28"/>
  <c r="CW583" i="28"/>
  <c r="EG583" i="28"/>
  <c r="GC583" i="28" s="1"/>
  <c r="DU583" i="28"/>
  <c r="FQ583" i="28" s="1"/>
  <c r="DI583" i="28"/>
  <c r="FE583" i="28" s="1"/>
  <c r="DZ564" i="28"/>
  <c r="FV564" i="28" s="1"/>
  <c r="CP564" i="28"/>
  <c r="DN564" i="28"/>
  <c r="FJ564" i="28" s="1"/>
  <c r="DB564" i="28"/>
  <c r="EX564" i="28" s="1"/>
  <c r="CN537" i="28"/>
  <c r="DL537" i="28"/>
  <c r="CZ537" i="28"/>
  <c r="EV537" i="28" s="1"/>
  <c r="DX537" i="28"/>
  <c r="FT537" i="28" s="1"/>
  <c r="CE582" i="28"/>
  <c r="EM582" i="28"/>
  <c r="EJ623" i="28"/>
  <c r="BZ610" i="28"/>
  <c r="EH610" i="28"/>
  <c r="EI602" i="28"/>
  <c r="DN602" i="28"/>
  <c r="FJ602" i="28" s="1"/>
  <c r="DB602" i="28"/>
  <c r="DZ602" i="28"/>
  <c r="FV602" i="28" s="1"/>
  <c r="CP602" i="28"/>
  <c r="EP578" i="28"/>
  <c r="DU603" i="28"/>
  <c r="FQ603" i="28" s="1"/>
  <c r="DI603" i="28"/>
  <c r="FE603" i="28" s="1"/>
  <c r="EG603" i="28"/>
  <c r="GC603" i="28" s="1"/>
  <c r="CW603" i="28"/>
  <c r="EJ567" i="28"/>
  <c r="EK533" i="28"/>
  <c r="CZ543" i="28"/>
  <c r="EV543" i="28" s="1"/>
  <c r="DX543" i="28"/>
  <c r="FT543" i="28" s="1"/>
  <c r="DL543" i="28"/>
  <c r="FH543" i="28" s="1"/>
  <c r="CN543" i="28"/>
  <c r="DQ586" i="28"/>
  <c r="FM586" i="28" s="1"/>
  <c r="CS586" i="28"/>
  <c r="DE586" i="28"/>
  <c r="FA586" i="28" s="1"/>
  <c r="EC586" i="28"/>
  <c r="FY586" i="28" s="1"/>
  <c r="CJ614" i="28"/>
  <c r="ER614" i="28"/>
  <c r="DR553" i="28"/>
  <c r="FN553" i="28" s="1"/>
  <c r="ED553" i="28"/>
  <c r="FZ553" i="28" s="1"/>
  <c r="DF553" i="28"/>
  <c r="FB553" i="28" s="1"/>
  <c r="CT553" i="28"/>
  <c r="EA616" i="28"/>
  <c r="FW616" i="28" s="1"/>
  <c r="DC616" i="28"/>
  <c r="EY616" i="28" s="1"/>
  <c r="CQ616" i="28"/>
  <c r="DO616" i="28"/>
  <c r="FK616" i="28" s="1"/>
  <c r="DM612" i="28"/>
  <c r="FI612" i="28" s="1"/>
  <c r="CO612" i="28"/>
  <c r="DY612" i="28"/>
  <c r="FU612" i="28" s="1"/>
  <c r="DA612" i="28"/>
  <c r="EW612" i="28" s="1"/>
  <c r="CQ615" i="28"/>
  <c r="DC615" i="28"/>
  <c r="EY615" i="28" s="1"/>
  <c r="DO615" i="28"/>
  <c r="FK615" i="28" s="1"/>
  <c r="EA615" i="28"/>
  <c r="FW615" i="28" s="1"/>
  <c r="CN629" i="28"/>
  <c r="CZ629" i="28"/>
  <c r="EV629" i="28" s="1"/>
  <c r="DL629" i="28"/>
  <c r="FH629" i="28" s="1"/>
  <c r="DX629" i="28"/>
  <c r="FT629" i="28" s="1"/>
  <c r="DT607" i="28"/>
  <c r="FP607" i="28" s="1"/>
  <c r="CV607" i="28"/>
  <c r="EF607" i="28"/>
  <c r="GB607" i="28" s="1"/>
  <c r="DH607" i="28"/>
  <c r="FD607" i="28" s="1"/>
  <c r="EP599" i="28"/>
  <c r="DR629" i="28"/>
  <c r="FN629" i="28" s="1"/>
  <c r="CT629" i="28"/>
  <c r="ED629" i="28"/>
  <c r="FZ629" i="28" s="1"/>
  <c r="DF629" i="28"/>
  <c r="FB629" i="28" s="1"/>
  <c r="DR616" i="28"/>
  <c r="FN616" i="28" s="1"/>
  <c r="ED616" i="28"/>
  <c r="FZ616" i="28" s="1"/>
  <c r="CT616" i="28"/>
  <c r="DF616" i="28"/>
  <c r="FB616" i="28" s="1"/>
  <c r="DY615" i="28"/>
  <c r="FU615" i="28" s="1"/>
  <c r="DA615" i="28"/>
  <c r="EW615" i="28" s="1"/>
  <c r="DM615" i="28"/>
  <c r="FI615" i="28" s="1"/>
  <c r="CO615" i="28"/>
  <c r="DZ631" i="28"/>
  <c r="FV631" i="28" s="1"/>
  <c r="DN631" i="28"/>
  <c r="FJ631" i="28" s="1"/>
  <c r="CP631" i="28"/>
  <c r="DB631" i="28"/>
  <c r="EX631" i="28" s="1"/>
  <c r="DY608" i="28"/>
  <c r="FU608" i="28" s="1"/>
  <c r="DA608" i="28"/>
  <c r="EW608" i="28" s="1"/>
  <c r="CO608" i="28"/>
  <c r="DM608" i="28"/>
  <c r="FI608" i="28" s="1"/>
  <c r="C456" i="20"/>
  <c r="C1223" i="20"/>
  <c r="EK615" i="28"/>
  <c r="ED606" i="28"/>
  <c r="FZ606" i="28" s="1"/>
  <c r="CT606" i="28"/>
  <c r="DF606" i="28"/>
  <c r="FB606" i="28" s="1"/>
  <c r="DR606" i="28"/>
  <c r="FN606" i="28" s="1"/>
  <c r="EC99" i="28"/>
  <c r="FY99" i="28" s="1"/>
  <c r="DE99" i="28"/>
  <c r="FA99" i="28" s="1"/>
  <c r="CS99" i="28"/>
  <c r="DQ99" i="28"/>
  <c r="FM99" i="28" s="1"/>
  <c r="CN156" i="28"/>
  <c r="DX156" i="28"/>
  <c r="FT156" i="28" s="1"/>
  <c r="DL156" i="28"/>
  <c r="FH156" i="28" s="1"/>
  <c r="CZ156" i="28"/>
  <c r="EV156" i="28" s="1"/>
  <c r="EN292" i="28"/>
  <c r="CF292" i="28"/>
  <c r="CH272" i="28"/>
  <c r="EP272" i="28"/>
  <c r="DC267" i="28"/>
  <c r="EY267" i="28" s="1"/>
  <c r="DO267" i="28"/>
  <c r="FK267" i="28" s="1"/>
  <c r="EA267" i="28"/>
  <c r="FW267" i="28" s="1"/>
  <c r="CQ267" i="28"/>
  <c r="DT277" i="28"/>
  <c r="FP277" i="28" s="1"/>
  <c r="DH277" i="28"/>
  <c r="FD277" i="28" s="1"/>
  <c r="CV277" i="28"/>
  <c r="EF277" i="28"/>
  <c r="GB277" i="28" s="1"/>
  <c r="DG266" i="28"/>
  <c r="FC266" i="28" s="1"/>
  <c r="DS266" i="28"/>
  <c r="FO266" i="28" s="1"/>
  <c r="EE266" i="28"/>
  <c r="GA266" i="28" s="1"/>
  <c r="CU266" i="28"/>
  <c r="DT281" i="28"/>
  <c r="FP281" i="28" s="1"/>
  <c r="CV281" i="28"/>
  <c r="DH281" i="28"/>
  <c r="FD281" i="28" s="1"/>
  <c r="EF281" i="28"/>
  <c r="GB281" i="28" s="1"/>
  <c r="DX292" i="28"/>
  <c r="FT292" i="28" s="1"/>
  <c r="CN292" i="28"/>
  <c r="CZ292" i="28"/>
  <c r="EV292" i="28" s="1"/>
  <c r="DL292" i="28"/>
  <c r="FH292" i="28" s="1"/>
  <c r="EI246" i="28"/>
  <c r="DO276" i="28"/>
  <c r="FK276" i="28" s="1"/>
  <c r="DC276" i="28"/>
  <c r="EY276" i="28" s="1"/>
  <c r="EA276" i="28"/>
  <c r="FW276" i="28" s="1"/>
  <c r="CQ276" i="28"/>
  <c r="DQ299" i="28"/>
  <c r="FM299" i="28" s="1"/>
  <c r="EC299" i="28"/>
  <c r="FY299" i="28" s="1"/>
  <c r="CS299" i="28"/>
  <c r="DE299" i="28"/>
  <c r="FA299" i="28" s="1"/>
  <c r="CO292" i="28"/>
  <c r="DY292" i="28"/>
  <c r="FU292" i="28" s="1"/>
  <c r="DM292" i="28"/>
  <c r="FI292" i="28" s="1"/>
  <c r="DA292" i="28"/>
  <c r="EW292" i="28" s="1"/>
  <c r="EA312" i="28"/>
  <c r="FW312" i="28" s="1"/>
  <c r="DC312" i="28"/>
  <c r="EY312" i="28" s="1"/>
  <c r="CQ312" i="28"/>
  <c r="DO312" i="28"/>
  <c r="FK312" i="28" s="1"/>
  <c r="EK301" i="28"/>
  <c r="CC301" i="28"/>
  <c r="CN302" i="28"/>
  <c r="CZ302" i="28"/>
  <c r="EV302" i="28" s="1"/>
  <c r="DL302" i="28"/>
  <c r="FH302" i="28" s="1"/>
  <c r="DX302" i="28"/>
  <c r="FT302" i="28" s="1"/>
  <c r="CZ312" i="28"/>
  <c r="EV312" i="28" s="1"/>
  <c r="DL312" i="28"/>
  <c r="FH312" i="28" s="1"/>
  <c r="CN312" i="28"/>
  <c r="DX312" i="28"/>
  <c r="FT312" i="28" s="1"/>
  <c r="DM309" i="28"/>
  <c r="FI309" i="28" s="1"/>
  <c r="CO309" i="28"/>
  <c r="DA309" i="28"/>
  <c r="EW309" i="28" s="1"/>
  <c r="DY309" i="28"/>
  <c r="FU309" i="28" s="1"/>
  <c r="EO325" i="28"/>
  <c r="DQ345" i="28"/>
  <c r="FM345" i="28" s="1"/>
  <c r="CS345" i="28"/>
  <c r="EC345" i="28"/>
  <c r="FY345" i="28" s="1"/>
  <c r="DE345" i="28"/>
  <c r="FA345" i="28" s="1"/>
  <c r="CO337" i="28"/>
  <c r="DA337" i="28"/>
  <c r="EW337" i="28" s="1"/>
  <c r="DM337" i="28"/>
  <c r="FI337" i="28" s="1"/>
  <c r="DY337" i="28"/>
  <c r="FU337" i="28" s="1"/>
  <c r="EQ379" i="28"/>
  <c r="CI379" i="28"/>
  <c r="EK339" i="28"/>
  <c r="DN349" i="28"/>
  <c r="FJ349" i="28" s="1"/>
  <c r="DZ349" i="28"/>
  <c r="FV349" i="28" s="1"/>
  <c r="DB349" i="28"/>
  <c r="EX349" i="28" s="1"/>
  <c r="CP349" i="28"/>
  <c r="CX357" i="28"/>
  <c r="ET357" i="28" s="1"/>
  <c r="CL357" i="28"/>
  <c r="DJ357" i="28"/>
  <c r="FF357" i="28" s="1"/>
  <c r="DV357" i="28"/>
  <c r="FR357" i="28" s="1"/>
  <c r="CS335" i="28"/>
  <c r="EC335" i="28"/>
  <c r="FY335" i="28" s="1"/>
  <c r="DQ335" i="28"/>
  <c r="FM335" i="28" s="1"/>
  <c r="DE335" i="28"/>
  <c r="FA335" i="28" s="1"/>
  <c r="DV332" i="28"/>
  <c r="FR332" i="28" s="1"/>
  <c r="CX332" i="28"/>
  <c r="ET332" i="28" s="1"/>
  <c r="DJ332" i="28"/>
  <c r="FF332" i="28" s="1"/>
  <c r="CL332" i="28"/>
  <c r="EG345" i="28"/>
  <c r="GC345" i="28" s="1"/>
  <c r="DU345" i="28"/>
  <c r="FQ345" i="28" s="1"/>
  <c r="DI345" i="28"/>
  <c r="FE345" i="28" s="1"/>
  <c r="CW345" i="28"/>
  <c r="DF316" i="28"/>
  <c r="FB316" i="28" s="1"/>
  <c r="ED316" i="28"/>
  <c r="FZ316" i="28" s="1"/>
  <c r="CT316" i="28"/>
  <c r="DR316" i="28"/>
  <c r="FN316" i="28" s="1"/>
  <c r="CW326" i="28"/>
  <c r="EG326" i="28"/>
  <c r="GC326" i="28" s="1"/>
  <c r="DU326" i="28"/>
  <c r="FQ326" i="28" s="1"/>
  <c r="DI326" i="28"/>
  <c r="FE326" i="28" s="1"/>
  <c r="CY319" i="28"/>
  <c r="EU319" i="28" s="1"/>
  <c r="CM319" i="28"/>
  <c r="DK319" i="28"/>
  <c r="FG319" i="28" s="1"/>
  <c r="DW319" i="28"/>
  <c r="FS319" i="28" s="1"/>
  <c r="DZ351" i="28"/>
  <c r="FV351" i="28" s="1"/>
  <c r="DB351" i="28"/>
  <c r="EX351" i="28" s="1"/>
  <c r="DN351" i="28"/>
  <c r="FJ351" i="28" s="1"/>
  <c r="CP351" i="28"/>
  <c r="DF403" i="28"/>
  <c r="FB403" i="28" s="1"/>
  <c r="CT403" i="28"/>
  <c r="ED403" i="28"/>
  <c r="FZ403" i="28" s="1"/>
  <c r="DR403" i="28"/>
  <c r="CS367" i="28"/>
  <c r="EC367" i="28"/>
  <c r="FY367" i="28" s="1"/>
  <c r="DQ367" i="28"/>
  <c r="FM367" i="28" s="1"/>
  <c r="DE367" i="28"/>
  <c r="FA367" i="28" s="1"/>
  <c r="DU387" i="28"/>
  <c r="FQ387" i="28" s="1"/>
  <c r="CW387" i="28"/>
  <c r="EG387" i="28"/>
  <c r="GC387" i="28" s="1"/>
  <c r="DI387" i="28"/>
  <c r="FE387" i="28" s="1"/>
  <c r="EM426" i="28"/>
  <c r="CE426" i="28"/>
  <c r="DK386" i="28"/>
  <c r="FG386" i="28" s="1"/>
  <c r="CM386" i="28"/>
  <c r="CY386" i="28"/>
  <c r="EU386" i="28" s="1"/>
  <c r="DW386" i="28"/>
  <c r="FS386" i="28" s="1"/>
  <c r="DO456" i="28"/>
  <c r="FK456" i="28" s="1"/>
  <c r="DC456" i="28"/>
  <c r="EY456" i="28" s="1"/>
  <c r="CQ456" i="28"/>
  <c r="EA456" i="28"/>
  <c r="FW456" i="28" s="1"/>
  <c r="ES390" i="28"/>
  <c r="EA379" i="28"/>
  <c r="FW379" i="28" s="1"/>
  <c r="CQ379" i="28"/>
  <c r="DC379" i="28"/>
  <c r="EY379" i="28" s="1"/>
  <c r="DO379" i="28"/>
  <c r="FK379" i="28" s="1"/>
  <c r="EM375" i="28"/>
  <c r="EW409" i="28"/>
  <c r="DI436" i="28"/>
  <c r="FE436" i="28" s="1"/>
  <c r="CW436" i="28"/>
  <c r="DU436" i="28"/>
  <c r="FQ436" i="28" s="1"/>
  <c r="EG436" i="28"/>
  <c r="GC436" i="28" s="1"/>
  <c r="DV408" i="28"/>
  <c r="FR408" i="28" s="1"/>
  <c r="CL408" i="28"/>
  <c r="CX408" i="28"/>
  <c r="ET408" i="28" s="1"/>
  <c r="DJ408" i="28"/>
  <c r="FF408" i="28" s="1"/>
  <c r="FA409" i="28"/>
  <c r="CQ405" i="28"/>
  <c r="DC405" i="28"/>
  <c r="DO405" i="28"/>
  <c r="FK405" i="28" s="1"/>
  <c r="EA405" i="28"/>
  <c r="FW405" i="28" s="1"/>
  <c r="DS390" i="28"/>
  <c r="FO390" i="28" s="1"/>
  <c r="DG390" i="28"/>
  <c r="FC390" i="28" s="1"/>
  <c r="CU390" i="28"/>
  <c r="EE390" i="28"/>
  <c r="GA390" i="28" s="1"/>
  <c r="EI470" i="28"/>
  <c r="CA470" i="28"/>
  <c r="DN428" i="28"/>
  <c r="FJ428" i="28" s="1"/>
  <c r="CP428" i="28"/>
  <c r="DZ428" i="28"/>
  <c r="FV428" i="28" s="1"/>
  <c r="DB428" i="28"/>
  <c r="EX428" i="28" s="1"/>
  <c r="EJ454" i="28"/>
  <c r="CI476" i="28"/>
  <c r="EQ476" i="28"/>
  <c r="CT387" i="28"/>
  <c r="ED387" i="28"/>
  <c r="FZ387" i="28" s="1"/>
  <c r="DR387" i="28"/>
  <c r="FN387" i="28" s="1"/>
  <c r="DF387" i="28"/>
  <c r="FB387" i="28" s="1"/>
  <c r="CW403" i="28"/>
  <c r="DU403" i="28"/>
  <c r="EG403" i="28"/>
  <c r="GC403" i="28" s="1"/>
  <c r="DI403" i="28"/>
  <c r="FE403" i="28" s="1"/>
  <c r="CL435" i="28"/>
  <c r="DJ435" i="28"/>
  <c r="FF435" i="28" s="1"/>
  <c r="DV435" i="28"/>
  <c r="FR435" i="28" s="1"/>
  <c r="CX435" i="28"/>
  <c r="ET435" i="28" s="1"/>
  <c r="EE397" i="28"/>
  <c r="GA397" i="28" s="1"/>
  <c r="DG397" i="28"/>
  <c r="FC397" i="28" s="1"/>
  <c r="CU397" i="28"/>
  <c r="DS397" i="28"/>
  <c r="FO397" i="28" s="1"/>
  <c r="DP426" i="28"/>
  <c r="FL426" i="28" s="1"/>
  <c r="DD426" i="28"/>
  <c r="EZ426" i="28" s="1"/>
  <c r="CR426" i="28"/>
  <c r="EB426" i="28"/>
  <c r="FX426" i="28" s="1"/>
  <c r="DD477" i="28"/>
  <c r="EZ477" i="28" s="1"/>
  <c r="CR477" i="28"/>
  <c r="DP477" i="28"/>
  <c r="FL477" i="28" s="1"/>
  <c r="EB477" i="28"/>
  <c r="FX477" i="28" s="1"/>
  <c r="CV431" i="28"/>
  <c r="EF431" i="28"/>
  <c r="GB431" i="28" s="1"/>
  <c r="DT431" i="28"/>
  <c r="FP431" i="28" s="1"/>
  <c r="DH431" i="28"/>
  <c r="FD431" i="28" s="1"/>
  <c r="DP408" i="28"/>
  <c r="FL408" i="28" s="1"/>
  <c r="EB408" i="28"/>
  <c r="FX408" i="28" s="1"/>
  <c r="CR408" i="28"/>
  <c r="DD408" i="28"/>
  <c r="EZ408" i="28" s="1"/>
  <c r="DD438" i="28"/>
  <c r="EZ438" i="28" s="1"/>
  <c r="EB438" i="28"/>
  <c r="FX438" i="28" s="1"/>
  <c r="CR438" i="28"/>
  <c r="DP438" i="28"/>
  <c r="FL438" i="28" s="1"/>
  <c r="DG415" i="28"/>
  <c r="FC415" i="28" s="1"/>
  <c r="CU415" i="28"/>
  <c r="DS415" i="28"/>
  <c r="FO415" i="28" s="1"/>
  <c r="EE415" i="28"/>
  <c r="GA415" i="28" s="1"/>
  <c r="EG419" i="28"/>
  <c r="GC419" i="28" s="1"/>
  <c r="DI419" i="28"/>
  <c r="FE419" i="28" s="1"/>
  <c r="DU419" i="28"/>
  <c r="FQ419" i="28" s="1"/>
  <c r="CW419" i="28"/>
  <c r="DK459" i="28"/>
  <c r="FG459" i="28" s="1"/>
  <c r="DW459" i="28"/>
  <c r="FS459" i="28" s="1"/>
  <c r="CM459" i="28"/>
  <c r="CY459" i="28"/>
  <c r="EU459" i="28" s="1"/>
  <c r="CQ446" i="28"/>
  <c r="EA446" i="28"/>
  <c r="FW446" i="28" s="1"/>
  <c r="DC446" i="28"/>
  <c r="EY446" i="28" s="1"/>
  <c r="DO446" i="28"/>
  <c r="FK446" i="28" s="1"/>
  <c r="DG477" i="28"/>
  <c r="FC477" i="28" s="1"/>
  <c r="CU477" i="28"/>
  <c r="DS477" i="28"/>
  <c r="FO477" i="28" s="1"/>
  <c r="EE477" i="28"/>
  <c r="GA477" i="28" s="1"/>
  <c r="CW431" i="28"/>
  <c r="EG431" i="28"/>
  <c r="GC431" i="28" s="1"/>
  <c r="DU431" i="28"/>
  <c r="FQ431" i="28" s="1"/>
  <c r="DI431" i="28"/>
  <c r="FE431" i="28" s="1"/>
  <c r="EL459" i="28"/>
  <c r="DY460" i="28"/>
  <c r="FU460" i="28" s="1"/>
  <c r="CO460" i="28"/>
  <c r="DA460" i="28"/>
  <c r="EW460" i="28" s="1"/>
  <c r="DM460" i="28"/>
  <c r="FI460" i="28" s="1"/>
  <c r="DJ450" i="28"/>
  <c r="FF450" i="28" s="1"/>
  <c r="CL450" i="28"/>
  <c r="CX450" i="28"/>
  <c r="ET450" i="28" s="1"/>
  <c r="DV450" i="28"/>
  <c r="FR450" i="28" s="1"/>
  <c r="CV473" i="28"/>
  <c r="DT473" i="28"/>
  <c r="FP473" i="28" s="1"/>
  <c r="EF473" i="28"/>
  <c r="GB473" i="28" s="1"/>
  <c r="DH473" i="28"/>
  <c r="FD473" i="28" s="1"/>
  <c r="DB474" i="28"/>
  <c r="EX474" i="28" s="1"/>
  <c r="DN474" i="28"/>
  <c r="FJ474" i="28" s="1"/>
  <c r="CP474" i="28"/>
  <c r="DZ474" i="28"/>
  <c r="FV474" i="28" s="1"/>
  <c r="CU516" i="28"/>
  <c r="DS516" i="28"/>
  <c r="FO516" i="28" s="1"/>
  <c r="EE516" i="28"/>
  <c r="GA516" i="28" s="1"/>
  <c r="DG516" i="28"/>
  <c r="FC516" i="28" s="1"/>
  <c r="DT480" i="28"/>
  <c r="FP480" i="28" s="1"/>
  <c r="EF480" i="28"/>
  <c r="GB480" i="28" s="1"/>
  <c r="DH480" i="28"/>
  <c r="FD480" i="28" s="1"/>
  <c r="CV480" i="28"/>
  <c r="DL478" i="28"/>
  <c r="FH478" i="28" s="1"/>
  <c r="CN478" i="28"/>
  <c r="CZ478" i="28"/>
  <c r="EV478" i="28" s="1"/>
  <c r="DX478" i="28"/>
  <c r="FT478" i="28" s="1"/>
  <c r="ED497" i="28"/>
  <c r="FZ497" i="28" s="1"/>
  <c r="DR497" i="28"/>
  <c r="FN497" i="28" s="1"/>
  <c r="DF497" i="28"/>
  <c r="FB497" i="28" s="1"/>
  <c r="CT497" i="28"/>
  <c r="EF523" i="28"/>
  <c r="GB523" i="28" s="1"/>
  <c r="CV523" i="28"/>
  <c r="DH523" i="28"/>
  <c r="FD523" i="28" s="1"/>
  <c r="DT523" i="28"/>
  <c r="FP523" i="28" s="1"/>
  <c r="DW518" i="28"/>
  <c r="FS518" i="28" s="1"/>
  <c r="DK518" i="28"/>
  <c r="FG518" i="28" s="1"/>
  <c r="CM518" i="28"/>
  <c r="CY518" i="28"/>
  <c r="EU518" i="28" s="1"/>
  <c r="DE512" i="28"/>
  <c r="FA512" i="28" s="1"/>
  <c r="DQ512" i="28"/>
  <c r="FM512" i="28" s="1"/>
  <c r="CS512" i="28"/>
  <c r="EC512" i="28"/>
  <c r="FY512" i="28" s="1"/>
  <c r="EB535" i="28"/>
  <c r="FX535" i="28" s="1"/>
  <c r="CR535" i="28"/>
  <c r="DP535" i="28"/>
  <c r="FL535" i="28" s="1"/>
  <c r="DD535" i="28"/>
  <c r="EZ535" i="28" s="1"/>
  <c r="CL560" i="28"/>
  <c r="CX560" i="28"/>
  <c r="ET560" i="28" s="1"/>
  <c r="DJ560" i="28"/>
  <c r="FF560" i="28" s="1"/>
  <c r="DV560" i="28"/>
  <c r="FR560" i="28" s="1"/>
  <c r="CO547" i="28"/>
  <c r="DY547" i="28"/>
  <c r="FU547" i="28" s="1"/>
  <c r="DM547" i="28"/>
  <c r="FI547" i="28" s="1"/>
  <c r="DA547" i="28"/>
  <c r="EW547" i="28" s="1"/>
  <c r="DG553" i="28"/>
  <c r="FC553" i="28" s="1"/>
  <c r="EE553" i="28"/>
  <c r="GA553" i="28" s="1"/>
  <c r="CU553" i="28"/>
  <c r="DS553" i="28"/>
  <c r="FO553" i="28" s="1"/>
  <c r="CI618" i="28"/>
  <c r="EQ618" i="28"/>
  <c r="CA613" i="28"/>
  <c r="EI613" i="28"/>
  <c r="EF553" i="28"/>
  <c r="GB553" i="28" s="1"/>
  <c r="CV553" i="28"/>
  <c r="DT553" i="28"/>
  <c r="FP553" i="28" s="1"/>
  <c r="DH553" i="28"/>
  <c r="FD553" i="28" s="1"/>
  <c r="EM594" i="28"/>
  <c r="CE594" i="28"/>
  <c r="DB597" i="28"/>
  <c r="EX597" i="28" s="1"/>
  <c r="DN597" i="28"/>
  <c r="FJ597" i="28" s="1"/>
  <c r="CP597" i="28"/>
  <c r="DZ597" i="28"/>
  <c r="FV597" i="28" s="1"/>
  <c r="DE570" i="28"/>
  <c r="FA570" i="28" s="1"/>
  <c r="DQ570" i="28"/>
  <c r="FM570" i="28" s="1"/>
  <c r="EC570" i="28"/>
  <c r="FY570" i="28" s="1"/>
  <c r="CS570" i="28"/>
  <c r="CM602" i="28"/>
  <c r="DW602" i="28"/>
  <c r="FS602" i="28" s="1"/>
  <c r="DK602" i="28"/>
  <c r="FG602" i="28" s="1"/>
  <c r="CY602" i="28"/>
  <c r="CU607" i="28"/>
  <c r="EE607" i="28"/>
  <c r="GA607" i="28" s="1"/>
  <c r="DG607" i="28"/>
  <c r="FC607" i="28" s="1"/>
  <c r="DS607" i="28"/>
  <c r="FO607" i="28" s="1"/>
  <c r="FB538" i="28"/>
  <c r="DF578" i="28"/>
  <c r="FB578" i="28" s="1"/>
  <c r="DR578" i="28"/>
  <c r="FN578" i="28" s="1"/>
  <c r="ED578" i="28"/>
  <c r="FZ578" i="28" s="1"/>
  <c r="CT578" i="28"/>
  <c r="DL567" i="28"/>
  <c r="FH567" i="28" s="1"/>
  <c r="DX567" i="28"/>
  <c r="FT567" i="28" s="1"/>
  <c r="CN567" i="28"/>
  <c r="CZ567" i="28"/>
  <c r="EV567" i="28" s="1"/>
  <c r="CZ570" i="28"/>
  <c r="EV570" i="28" s="1"/>
  <c r="DL570" i="28"/>
  <c r="FH570" i="28" s="1"/>
  <c r="CN570" i="28"/>
  <c r="DX570" i="28"/>
  <c r="FT570" i="28" s="1"/>
  <c r="DL604" i="28"/>
  <c r="FH604" i="28" s="1"/>
  <c r="DX604" i="28"/>
  <c r="FT604" i="28" s="1"/>
  <c r="CZ604" i="28"/>
  <c r="EV604" i="28" s="1"/>
  <c r="CN604" i="28"/>
  <c r="CR561" i="28"/>
  <c r="EB561" i="28"/>
  <c r="FX561" i="28" s="1"/>
  <c r="DD561" i="28"/>
  <c r="EZ561" i="28" s="1"/>
  <c r="DP561" i="28"/>
  <c r="FL561" i="28" s="1"/>
  <c r="CQ627" i="28"/>
  <c r="DO627" i="28"/>
  <c r="DC627" i="28"/>
  <c r="EY627" i="28" s="1"/>
  <c r="EA627" i="28"/>
  <c r="FW627" i="28" s="1"/>
  <c r="DL609" i="28"/>
  <c r="FH609" i="28" s="1"/>
  <c r="DX609" i="28"/>
  <c r="FT609" i="28" s="1"/>
  <c r="CZ609" i="28"/>
  <c r="EV609" i="28" s="1"/>
  <c r="CN609" i="28"/>
  <c r="CM628" i="28"/>
  <c r="CY628" i="28"/>
  <c r="EU628" i="28" s="1"/>
  <c r="DW628" i="28"/>
  <c r="FS628" i="28" s="1"/>
  <c r="DK628" i="28"/>
  <c r="FG628" i="28" s="1"/>
  <c r="DF599" i="28"/>
  <c r="FB599" i="28" s="1"/>
  <c r="DR599" i="28"/>
  <c r="FN599" i="28" s="1"/>
  <c r="ED599" i="28"/>
  <c r="FZ599" i="28" s="1"/>
  <c r="CT599" i="28"/>
  <c r="BZ619" i="28"/>
  <c r="EH619" i="28"/>
  <c r="C392" i="20"/>
  <c r="C1159" i="20"/>
  <c r="CS7" i="28"/>
  <c r="EC7" i="28"/>
  <c r="FY7" i="28" s="1"/>
  <c r="DE7" i="28"/>
  <c r="FA7" i="28" s="1"/>
  <c r="DQ7" i="28"/>
  <c r="FM7" i="28" s="1"/>
  <c r="EG4" i="28"/>
  <c r="DI4" i="28"/>
  <c r="CW4" i="28"/>
  <c r="DU4" i="28"/>
  <c r="DP64" i="28"/>
  <c r="FL64" i="28" s="1"/>
  <c r="DD64" i="28"/>
  <c r="EZ64" i="28" s="1"/>
  <c r="CR64" i="28"/>
  <c r="EB64" i="28"/>
  <c r="FX64" i="28" s="1"/>
  <c r="DR85" i="28"/>
  <c r="FN85" i="28" s="1"/>
  <c r="ED85" i="28"/>
  <c r="FZ85" i="28" s="1"/>
  <c r="DF85" i="28"/>
  <c r="FB85" i="28" s="1"/>
  <c r="CT85" i="28"/>
  <c r="EZ4" i="28"/>
  <c r="EM25" i="28"/>
  <c r="CE25" i="28"/>
  <c r="DC8" i="28"/>
  <c r="EY8" i="28" s="1"/>
  <c r="DO8" i="28"/>
  <c r="FK8" i="28" s="1"/>
  <c r="EA8" i="28"/>
  <c r="FW8" i="28" s="1"/>
  <c r="CQ8" i="28"/>
  <c r="EA31" i="28"/>
  <c r="FW31" i="28" s="1"/>
  <c r="CQ31" i="28"/>
  <c r="DC31" i="28"/>
  <c r="EY31" i="28" s="1"/>
  <c r="DO31" i="28"/>
  <c r="FK31" i="28" s="1"/>
  <c r="CG102" i="28"/>
  <c r="EO102" i="28"/>
  <c r="DP94" i="28"/>
  <c r="FL94" i="28" s="1"/>
  <c r="CR94" i="28"/>
  <c r="DD94" i="28"/>
  <c r="EZ94" i="28" s="1"/>
  <c r="EB94" i="28"/>
  <c r="FX94" i="28" s="1"/>
  <c r="CI112" i="28"/>
  <c r="EQ112" i="28"/>
  <c r="CS47" i="28"/>
  <c r="EC47" i="28"/>
  <c r="FY47" i="28" s="1"/>
  <c r="DE47" i="28"/>
  <c r="FA47" i="28" s="1"/>
  <c r="DQ47" i="28"/>
  <c r="FM47" i="28" s="1"/>
  <c r="DA74" i="28"/>
  <c r="EW74" i="28" s="1"/>
  <c r="DM74" i="28"/>
  <c r="FI74" i="28" s="1"/>
  <c r="DY74" i="28"/>
  <c r="FU74" i="28" s="1"/>
  <c r="CO74" i="28"/>
  <c r="CS101" i="28"/>
  <c r="DQ101" i="28"/>
  <c r="FM101" i="28" s="1"/>
  <c r="EC101" i="28"/>
  <c r="FY101" i="28" s="1"/>
  <c r="DE101" i="28"/>
  <c r="FA101" i="28" s="1"/>
  <c r="CS156" i="28"/>
  <c r="EC156" i="28"/>
  <c r="FY156" i="28" s="1"/>
  <c r="DE156" i="28"/>
  <c r="FA156" i="28" s="1"/>
  <c r="DQ156" i="28"/>
  <c r="FM156" i="28" s="1"/>
  <c r="DO183" i="28"/>
  <c r="FK183" i="28" s="1"/>
  <c r="CQ183" i="28"/>
  <c r="EA183" i="28"/>
  <c r="FW183" i="28" s="1"/>
  <c r="DC183" i="28"/>
  <c r="EY183" i="28" s="1"/>
  <c r="CM216" i="28"/>
  <c r="DW216" i="28"/>
  <c r="FS216" i="28" s="1"/>
  <c r="CY216" i="28"/>
  <c r="EU216" i="28" s="1"/>
  <c r="DK216" i="28"/>
  <c r="FG216" i="28" s="1"/>
  <c r="DR207" i="28"/>
  <c r="FN207" i="28" s="1"/>
  <c r="CT207" i="28"/>
  <c r="DF207" i="28"/>
  <c r="FB207" i="28" s="1"/>
  <c r="ED207" i="28"/>
  <c r="FZ207" i="28" s="1"/>
  <c r="DF215" i="28"/>
  <c r="FB215" i="28" s="1"/>
  <c r="ED215" i="28"/>
  <c r="FZ215" i="28" s="1"/>
  <c r="CT215" i="28"/>
  <c r="DR215" i="28"/>
  <c r="FN215" i="28" s="1"/>
  <c r="DL258" i="28"/>
  <c r="FH258" i="28" s="1"/>
  <c r="DX258" i="28"/>
  <c r="FT258" i="28" s="1"/>
  <c r="CN258" i="28"/>
  <c r="CZ258" i="28"/>
  <c r="EV258" i="28" s="1"/>
  <c r="DI294" i="28"/>
  <c r="FE294" i="28" s="1"/>
  <c r="DU294" i="28"/>
  <c r="FQ294" i="28" s="1"/>
  <c r="EG294" i="28"/>
  <c r="GC294" i="28" s="1"/>
  <c r="CW294" i="28"/>
  <c r="DA9" i="28"/>
  <c r="EW9" i="28" s="1"/>
  <c r="DM9" i="28"/>
  <c r="FI9" i="28" s="1"/>
  <c r="DY9" i="28"/>
  <c r="FU9" i="28" s="1"/>
  <c r="CO9" i="28"/>
  <c r="EC16" i="28"/>
  <c r="FY16" i="28" s="1"/>
  <c r="CS16" i="28"/>
  <c r="DE16" i="28"/>
  <c r="FA16" i="28" s="1"/>
  <c r="DQ16" i="28"/>
  <c r="FM16" i="28" s="1"/>
  <c r="CS37" i="28"/>
  <c r="EC37" i="28"/>
  <c r="FY37" i="28" s="1"/>
  <c r="DE37" i="28"/>
  <c r="FA37" i="28" s="1"/>
  <c r="DQ37" i="28"/>
  <c r="FM37" i="28" s="1"/>
  <c r="CU32" i="28"/>
  <c r="EE32" i="28"/>
  <c r="GA32" i="28" s="1"/>
  <c r="DG32" i="28"/>
  <c r="FC32" i="28" s="1"/>
  <c r="DS32" i="28"/>
  <c r="FO32" i="28" s="1"/>
  <c r="CZ60" i="28"/>
  <c r="EV60" i="28" s="1"/>
  <c r="DX60" i="28"/>
  <c r="FT60" i="28" s="1"/>
  <c r="DL60" i="28"/>
  <c r="FH60" i="28" s="1"/>
  <c r="CN60" i="28"/>
  <c r="CG109" i="28"/>
  <c r="EO109" i="28"/>
  <c r="EH97" i="28"/>
  <c r="DW91" i="28"/>
  <c r="FS91" i="28" s="1"/>
  <c r="DK91" i="28"/>
  <c r="FG91" i="28" s="1"/>
  <c r="CY91" i="28"/>
  <c r="EU91" i="28" s="1"/>
  <c r="CM91" i="28"/>
  <c r="CL135" i="28"/>
  <c r="CX135" i="28"/>
  <c r="ET135" i="28" s="1"/>
  <c r="DV135" i="28"/>
  <c r="FR135" i="28" s="1"/>
  <c r="DJ135" i="28"/>
  <c r="FF135" i="28" s="1"/>
  <c r="CT117" i="28"/>
  <c r="DR117" i="28"/>
  <c r="FN117" i="28" s="1"/>
  <c r="ED117" i="28"/>
  <c r="FZ117" i="28" s="1"/>
  <c r="DF117" i="28"/>
  <c r="FB117" i="28" s="1"/>
  <c r="DE153" i="28"/>
  <c r="FA153" i="28" s="1"/>
  <c r="EC153" i="28"/>
  <c r="FY153" i="28" s="1"/>
  <c r="CS153" i="28"/>
  <c r="DQ153" i="28"/>
  <c r="FM153" i="28" s="1"/>
  <c r="DU133" i="28"/>
  <c r="FQ133" i="28" s="1"/>
  <c r="CW133" i="28"/>
  <c r="EG133" i="28"/>
  <c r="GC133" i="28" s="1"/>
  <c r="DI133" i="28"/>
  <c r="FE133" i="28" s="1"/>
  <c r="DY150" i="28"/>
  <c r="FU150" i="28" s="1"/>
  <c r="DA150" i="28"/>
  <c r="EW150" i="28" s="1"/>
  <c r="CO150" i="28"/>
  <c r="DM150" i="28"/>
  <c r="FI150" i="28" s="1"/>
  <c r="DP189" i="28"/>
  <c r="FL189" i="28" s="1"/>
  <c r="DD189" i="28"/>
  <c r="EZ189" i="28" s="1"/>
  <c r="CR189" i="28"/>
  <c r="EB189" i="28"/>
  <c r="FX189" i="28" s="1"/>
  <c r="DZ37" i="28"/>
  <c r="FV37" i="28" s="1"/>
  <c r="DN37" i="28"/>
  <c r="FJ37" i="28" s="1"/>
  <c r="CP37" i="28"/>
  <c r="DB37" i="28"/>
  <c r="EX37" i="28" s="1"/>
  <c r="EO46" i="28"/>
  <c r="DR63" i="28"/>
  <c r="FN63" i="28" s="1"/>
  <c r="DF63" i="28"/>
  <c r="FB63" i="28" s="1"/>
  <c r="ED63" i="28"/>
  <c r="FZ63" i="28" s="1"/>
  <c r="CT63" i="28"/>
  <c r="EM59" i="28"/>
  <c r="DU70" i="28"/>
  <c r="FQ70" i="28" s="1"/>
  <c r="CW70" i="28"/>
  <c r="EG70" i="28"/>
  <c r="GC70" i="28" s="1"/>
  <c r="DI70" i="28"/>
  <c r="FE70" i="28" s="1"/>
  <c r="DF78" i="28"/>
  <c r="FB78" i="28" s="1"/>
  <c r="ED78" i="28"/>
  <c r="FZ78" i="28" s="1"/>
  <c r="DR78" i="28"/>
  <c r="FN78" i="28" s="1"/>
  <c r="CT78" i="28"/>
  <c r="CX102" i="28"/>
  <c r="ET102" i="28" s="1"/>
  <c r="DJ102" i="28"/>
  <c r="FF102" i="28" s="1"/>
  <c r="CL102" i="28"/>
  <c r="DV102" i="28"/>
  <c r="FR102" i="28" s="1"/>
  <c r="DG108" i="28"/>
  <c r="FC108" i="28" s="1"/>
  <c r="DS108" i="28"/>
  <c r="FO108" i="28" s="1"/>
  <c r="CU108" i="28"/>
  <c r="EE108" i="28"/>
  <c r="GA108" i="28" s="1"/>
  <c r="EB107" i="28"/>
  <c r="FX107" i="28" s="1"/>
  <c r="DD107" i="28"/>
  <c r="EZ107" i="28" s="1"/>
  <c r="DP107" i="28"/>
  <c r="FL107" i="28" s="1"/>
  <c r="CR107" i="28"/>
  <c r="DG154" i="28"/>
  <c r="FC154" i="28" s="1"/>
  <c r="EE154" i="28"/>
  <c r="GA154" i="28" s="1"/>
  <c r="DS154" i="28"/>
  <c r="FO154" i="28" s="1"/>
  <c r="CU154" i="28"/>
  <c r="DY165" i="28"/>
  <c r="FU165" i="28" s="1"/>
  <c r="DA165" i="28"/>
  <c r="EW165" i="28" s="1"/>
  <c r="DM165" i="28"/>
  <c r="FI165" i="28" s="1"/>
  <c r="CO165" i="28"/>
  <c r="DK162" i="28"/>
  <c r="FG162" i="28" s="1"/>
  <c r="CY162" i="28"/>
  <c r="EU162" i="28" s="1"/>
  <c r="DW162" i="28"/>
  <c r="FS162" i="28" s="1"/>
  <c r="CM162" i="28"/>
  <c r="CC59" i="28"/>
  <c r="EK59" i="28"/>
  <c r="CO160" i="28"/>
  <c r="DY160" i="28"/>
  <c r="FU160" i="28" s="1"/>
  <c r="DA160" i="28"/>
  <c r="EW160" i="28" s="1"/>
  <c r="DM160" i="28"/>
  <c r="FI160" i="28" s="1"/>
  <c r="DZ190" i="28"/>
  <c r="FV190" i="28" s="1"/>
  <c r="DN190" i="28"/>
  <c r="FJ190" i="28" s="1"/>
  <c r="CP190" i="28"/>
  <c r="DB190" i="28"/>
  <c r="EX190" i="28" s="1"/>
  <c r="EA172" i="28"/>
  <c r="FW172" i="28" s="1"/>
  <c r="DC172" i="28"/>
  <c r="EY172" i="28" s="1"/>
  <c r="DO172" i="28"/>
  <c r="FK172" i="28" s="1"/>
  <c r="CQ172" i="28"/>
  <c r="DT188" i="28"/>
  <c r="FP188" i="28" s="1"/>
  <c r="DH188" i="28"/>
  <c r="FD188" i="28" s="1"/>
  <c r="EF188" i="28"/>
  <c r="GB188" i="28" s="1"/>
  <c r="CV188" i="28"/>
  <c r="DP164" i="28"/>
  <c r="FL164" i="28" s="1"/>
  <c r="EB164" i="28"/>
  <c r="FX164" i="28" s="1"/>
  <c r="DD164" i="28"/>
  <c r="EZ164" i="28" s="1"/>
  <c r="CR164" i="28"/>
  <c r="DJ166" i="28"/>
  <c r="FF166" i="28" s="1"/>
  <c r="CL166" i="28"/>
  <c r="CX166" i="28"/>
  <c r="ET166" i="28" s="1"/>
  <c r="DV166" i="28"/>
  <c r="FR166" i="28" s="1"/>
  <c r="EO210" i="28"/>
  <c r="CG210" i="28"/>
  <c r="EP210" i="28"/>
  <c r="CH210" i="28"/>
  <c r="CW188" i="28"/>
  <c r="DI188" i="28"/>
  <c r="FE188" i="28" s="1"/>
  <c r="DU188" i="28"/>
  <c r="EG188" i="28"/>
  <c r="GC188" i="28" s="1"/>
  <c r="DX205" i="28"/>
  <c r="FT205" i="28" s="1"/>
  <c r="CZ205" i="28"/>
  <c r="EV205" i="28" s="1"/>
  <c r="CN205" i="28"/>
  <c r="DL205" i="28"/>
  <c r="FH205" i="28" s="1"/>
  <c r="EN195" i="28"/>
  <c r="DJ194" i="28"/>
  <c r="FF194" i="28" s="1"/>
  <c r="CL194" i="28"/>
  <c r="DV194" i="28"/>
  <c r="FR194" i="28" s="1"/>
  <c r="CX194" i="28"/>
  <c r="ET194" i="28" s="1"/>
  <c r="CN189" i="28"/>
  <c r="CZ189" i="28"/>
  <c r="EV189" i="28" s="1"/>
  <c r="DL189" i="28"/>
  <c r="FH189" i="28" s="1"/>
  <c r="DX189" i="28"/>
  <c r="EK215" i="28"/>
  <c r="CE232" i="28"/>
  <c r="EM232" i="28"/>
  <c r="CM165" i="28"/>
  <c r="DK165" i="28"/>
  <c r="FG165" i="28" s="1"/>
  <c r="CY165" i="28"/>
  <c r="EU165" i="28" s="1"/>
  <c r="DW165" i="28"/>
  <c r="FS165" i="28" s="1"/>
  <c r="DB212" i="28"/>
  <c r="EX212" i="28" s="1"/>
  <c r="DN212" i="28"/>
  <c r="FJ212" i="28" s="1"/>
  <c r="CP212" i="28"/>
  <c r="DZ212" i="28"/>
  <c r="FV212" i="28" s="1"/>
  <c r="CQ235" i="28"/>
  <c r="EA235" i="28"/>
  <c r="FW235" i="28" s="1"/>
  <c r="DC235" i="28"/>
  <c r="EY235" i="28" s="1"/>
  <c r="DO235" i="28"/>
  <c r="FK235" i="28" s="1"/>
  <c r="CB265" i="28"/>
  <c r="EJ265" i="28"/>
  <c r="CY237" i="28"/>
  <c r="EU237" i="28" s="1"/>
  <c r="DK237" i="28"/>
  <c r="FG237" i="28" s="1"/>
  <c r="CM237" i="28"/>
  <c r="DW237" i="28"/>
  <c r="FS237" i="28" s="1"/>
  <c r="DR250" i="28"/>
  <c r="FN250" i="28" s="1"/>
  <c r="ED250" i="28"/>
  <c r="FZ250" i="28" s="1"/>
  <c r="DF250" i="28"/>
  <c r="FB250" i="28" s="1"/>
  <c r="CT250" i="28"/>
  <c r="DZ218" i="28"/>
  <c r="FV218" i="28" s="1"/>
  <c r="CP218" i="28"/>
  <c r="DB218" i="28"/>
  <c r="EX218" i="28" s="1"/>
  <c r="DN218" i="28"/>
  <c r="FJ218" i="28" s="1"/>
  <c r="FR243" i="28"/>
  <c r="DR259" i="28"/>
  <c r="FN259" i="28" s="1"/>
  <c r="DF259" i="28"/>
  <c r="FB259" i="28" s="1"/>
  <c r="ED259" i="28"/>
  <c r="FZ259" i="28" s="1"/>
  <c r="CT259" i="28"/>
  <c r="CL254" i="28"/>
  <c r="DV254" i="28"/>
  <c r="FR254" i="28" s="1"/>
  <c r="DJ254" i="28"/>
  <c r="FF254" i="28" s="1"/>
  <c r="CX254" i="28"/>
  <c r="ET254" i="28" s="1"/>
  <c r="CT244" i="28"/>
  <c r="ED244" i="28"/>
  <c r="DF244" i="28"/>
  <c r="FB244" i="28" s="1"/>
  <c r="DR244" i="28"/>
  <c r="FN244" i="28" s="1"/>
  <c r="CT260" i="28"/>
  <c r="ED260" i="28"/>
  <c r="FZ260" i="28" s="1"/>
  <c r="DR260" i="28"/>
  <c r="FN260" i="28" s="1"/>
  <c r="DF260" i="28"/>
  <c r="FB260" i="28" s="1"/>
  <c r="DQ278" i="28"/>
  <c r="FM278" i="28" s="1"/>
  <c r="CS278" i="28"/>
  <c r="EC278" i="28"/>
  <c r="FY278" i="28" s="1"/>
  <c r="DE278" i="28"/>
  <c r="FA278" i="28" s="1"/>
  <c r="EG269" i="28"/>
  <c r="GC269" i="28" s="1"/>
  <c r="CW269" i="28"/>
  <c r="DI269" i="28"/>
  <c r="FE269" i="28" s="1"/>
  <c r="DU269" i="28"/>
  <c r="FQ269" i="28" s="1"/>
  <c r="DB280" i="28"/>
  <c r="EX280" i="28" s="1"/>
  <c r="CP280" i="28"/>
  <c r="DZ280" i="28"/>
  <c r="FV280" i="28" s="1"/>
  <c r="DN280" i="28"/>
  <c r="FJ280" i="28" s="1"/>
  <c r="DE280" i="28"/>
  <c r="FA280" i="28" s="1"/>
  <c r="DQ280" i="28"/>
  <c r="FM280" i="28" s="1"/>
  <c r="CS280" i="28"/>
  <c r="EC280" i="28"/>
  <c r="FY280" i="28" s="1"/>
  <c r="DX297" i="28"/>
  <c r="FT297" i="28" s="1"/>
  <c r="CN297" i="28"/>
  <c r="CZ297" i="28"/>
  <c r="EV297" i="28" s="1"/>
  <c r="DL297" i="28"/>
  <c r="FH297" i="28" s="1"/>
  <c r="EJ292" i="28"/>
  <c r="DU284" i="28"/>
  <c r="FQ284" i="28" s="1"/>
  <c r="CW284" i="28"/>
  <c r="DI284" i="28"/>
  <c r="FE284" i="28" s="1"/>
  <c r="EG284" i="28"/>
  <c r="GC284" i="28" s="1"/>
  <c r="EM312" i="28"/>
  <c r="EJ302" i="28"/>
  <c r="CU317" i="28"/>
  <c r="EE317" i="28"/>
  <c r="GA317" i="28" s="1"/>
  <c r="DG317" i="28"/>
  <c r="FC317" i="28" s="1"/>
  <c r="DS317" i="28"/>
  <c r="FO317" i="28" s="1"/>
  <c r="CQ310" i="28"/>
  <c r="EA310" i="28"/>
  <c r="FW310" i="28" s="1"/>
  <c r="DC310" i="28"/>
  <c r="EY310" i="28" s="1"/>
  <c r="DO310" i="28"/>
  <c r="FK310" i="28" s="1"/>
  <c r="CT342" i="28"/>
  <c r="ED342" i="28"/>
  <c r="FZ342" i="28" s="1"/>
  <c r="DF342" i="28"/>
  <c r="FB342" i="28" s="1"/>
  <c r="DR342" i="28"/>
  <c r="FN342" i="28" s="1"/>
  <c r="DO330" i="28"/>
  <c r="FK330" i="28" s="1"/>
  <c r="CQ330" i="28"/>
  <c r="EA330" i="28"/>
  <c r="FW330" i="28" s="1"/>
  <c r="DC330" i="28"/>
  <c r="EY330" i="28" s="1"/>
  <c r="EF324" i="28"/>
  <c r="GB324" i="28" s="1"/>
  <c r="CV324" i="28"/>
  <c r="DH324" i="28"/>
  <c r="FD324" i="28" s="1"/>
  <c r="DT324" i="28"/>
  <c r="FP324" i="28" s="1"/>
  <c r="DO296" i="28"/>
  <c r="FK296" i="28" s="1"/>
  <c r="EA296" i="28"/>
  <c r="FW296" i="28" s="1"/>
  <c r="CQ296" i="28"/>
  <c r="DC296" i="28"/>
  <c r="EY296" i="28" s="1"/>
  <c r="DL305" i="28"/>
  <c r="FH305" i="28" s="1"/>
  <c r="DX305" i="28"/>
  <c r="FT305" i="28" s="1"/>
  <c r="CN305" i="28"/>
  <c r="CZ305" i="28"/>
  <c r="EV305" i="28" s="1"/>
  <c r="DS329" i="28"/>
  <c r="FO329" i="28" s="1"/>
  <c r="DG329" i="28"/>
  <c r="FC329" i="28" s="1"/>
  <c r="CU329" i="28"/>
  <c r="EE329" i="28"/>
  <c r="GA329" i="28" s="1"/>
  <c r="DA344" i="28"/>
  <c r="EW344" i="28" s="1"/>
  <c r="DM344" i="28"/>
  <c r="FI344" i="28" s="1"/>
  <c r="CO344" i="28"/>
  <c r="DY344" i="28"/>
  <c r="FU344" i="28" s="1"/>
  <c r="DD323" i="28"/>
  <c r="EZ323" i="28" s="1"/>
  <c r="EB323" i="28"/>
  <c r="FX323" i="28" s="1"/>
  <c r="DP323" i="28"/>
  <c r="FL323" i="28" s="1"/>
  <c r="CR323" i="28"/>
  <c r="EK380" i="28"/>
  <c r="CC380" i="28"/>
  <c r="DQ328" i="28"/>
  <c r="FM328" i="28" s="1"/>
  <c r="DE328" i="28"/>
  <c r="FA328" i="28" s="1"/>
  <c r="EC328" i="28"/>
  <c r="FY328" i="28" s="1"/>
  <c r="CS328" i="28"/>
  <c r="DM365" i="28"/>
  <c r="FI365" i="28" s="1"/>
  <c r="DY365" i="28"/>
  <c r="FU365" i="28" s="1"/>
  <c r="CO365" i="28"/>
  <c r="DA365" i="28"/>
  <c r="EW365" i="28" s="1"/>
  <c r="CS368" i="28"/>
  <c r="EC368" i="28"/>
  <c r="FY368" i="28" s="1"/>
  <c r="DE368" i="28"/>
  <c r="FA368" i="28" s="1"/>
  <c r="DQ368" i="28"/>
  <c r="FM368" i="28" s="1"/>
  <c r="DD325" i="28"/>
  <c r="EZ325" i="28" s="1"/>
  <c r="EB325" i="28"/>
  <c r="FX325" i="28" s="1"/>
  <c r="CR325" i="28"/>
  <c r="DP325" i="28"/>
  <c r="FL325" i="28" s="1"/>
  <c r="CZ398" i="28"/>
  <c r="EV398" i="28" s="1"/>
  <c r="DL398" i="28"/>
  <c r="FH398" i="28" s="1"/>
  <c r="CN398" i="28"/>
  <c r="DX398" i="28"/>
  <c r="FT398" i="28" s="1"/>
  <c r="DC378" i="28"/>
  <c r="EY378" i="28" s="1"/>
  <c r="EA378" i="28"/>
  <c r="FW378" i="28" s="1"/>
  <c r="CQ378" i="28"/>
  <c r="DO378" i="28"/>
  <c r="FK378" i="28" s="1"/>
  <c r="EO402" i="28"/>
  <c r="EP403" i="28"/>
  <c r="ES387" i="28"/>
  <c r="DK374" i="28"/>
  <c r="FG374" i="28" s="1"/>
  <c r="CM374" i="28"/>
  <c r="DW374" i="28"/>
  <c r="FS374" i="28" s="1"/>
  <c r="CY374" i="28"/>
  <c r="EU374" i="28" s="1"/>
  <c r="FU409" i="28"/>
  <c r="EC449" i="28"/>
  <c r="FY449" i="28" s="1"/>
  <c r="DE449" i="28"/>
  <c r="FA449" i="28" s="1"/>
  <c r="DQ449" i="28"/>
  <c r="FM449" i="28" s="1"/>
  <c r="CS449" i="28"/>
  <c r="FY409" i="28"/>
  <c r="CX392" i="28"/>
  <c r="ET392" i="28" s="1"/>
  <c r="CL392" i="28"/>
  <c r="DV392" i="28"/>
  <c r="FR392" i="28" s="1"/>
  <c r="DJ392" i="28"/>
  <c r="FF392" i="28" s="1"/>
  <c r="EM405" i="28"/>
  <c r="CQ383" i="28"/>
  <c r="DO383" i="28"/>
  <c r="FK383" i="28" s="1"/>
  <c r="EA383" i="28"/>
  <c r="FW383" i="28" s="1"/>
  <c r="DC383" i="28"/>
  <c r="EY383" i="28" s="1"/>
  <c r="CO408" i="28"/>
  <c r="DA408" i="28"/>
  <c r="DY408" i="28"/>
  <c r="FU408" i="28" s="1"/>
  <c r="DM408" i="28"/>
  <c r="FI408" i="28" s="1"/>
  <c r="ES392" i="28"/>
  <c r="ES403" i="28"/>
  <c r="CM415" i="28"/>
  <c r="DW415" i="28"/>
  <c r="FS415" i="28" s="1"/>
  <c r="DK415" i="28"/>
  <c r="FG415" i="28" s="1"/>
  <c r="CY415" i="28"/>
  <c r="EU415" i="28" s="1"/>
  <c r="EF463" i="28"/>
  <c r="GB463" i="28" s="1"/>
  <c r="DH463" i="28"/>
  <c r="FD463" i="28" s="1"/>
  <c r="DT463" i="28"/>
  <c r="FP463" i="28" s="1"/>
  <c r="CV463" i="28"/>
  <c r="DR473" i="28"/>
  <c r="FN473" i="28" s="1"/>
  <c r="DF473" i="28"/>
  <c r="FB473" i="28" s="1"/>
  <c r="ED473" i="28"/>
  <c r="FZ473" i="28" s="1"/>
  <c r="CT473" i="28"/>
  <c r="DQ437" i="28"/>
  <c r="FM437" i="28" s="1"/>
  <c r="DE437" i="28"/>
  <c r="FA437" i="28" s="1"/>
  <c r="CS437" i="28"/>
  <c r="EC437" i="28"/>
  <c r="FY437" i="28" s="1"/>
  <c r="EQ477" i="28"/>
  <c r="CH510" i="28"/>
  <c r="EP510" i="28"/>
  <c r="DO479" i="28"/>
  <c r="FK479" i="28" s="1"/>
  <c r="DC479" i="28"/>
  <c r="EY479" i="28" s="1"/>
  <c r="EA479" i="28"/>
  <c r="FW479" i="28" s="1"/>
  <c r="CQ479" i="28"/>
  <c r="EJ461" i="28"/>
  <c r="EK460" i="28"/>
  <c r="CR474" i="28"/>
  <c r="EB474" i="28"/>
  <c r="FX474" i="28" s="1"/>
  <c r="DP474" i="28"/>
  <c r="FL474" i="28" s="1"/>
  <c r="DD474" i="28"/>
  <c r="EZ474" i="28" s="1"/>
  <c r="DY447" i="28"/>
  <c r="FU447" i="28" s="1"/>
  <c r="DA447" i="28"/>
  <c r="EW447" i="28" s="1"/>
  <c r="DM447" i="28"/>
  <c r="FI447" i="28" s="1"/>
  <c r="CO447" i="28"/>
  <c r="DR474" i="28"/>
  <c r="FN474" i="28" s="1"/>
  <c r="ED474" i="28"/>
  <c r="FZ474" i="28" s="1"/>
  <c r="CT474" i="28"/>
  <c r="DF474" i="28"/>
  <c r="FB474" i="28" s="1"/>
  <c r="DU475" i="28"/>
  <c r="FQ475" i="28" s="1"/>
  <c r="CW475" i="28"/>
  <c r="DI475" i="28"/>
  <c r="FE475" i="28" s="1"/>
  <c r="EG475" i="28"/>
  <c r="GC475" i="28" s="1"/>
  <c r="CZ504" i="28"/>
  <c r="EV504" i="28" s="1"/>
  <c r="CN504" i="28"/>
  <c r="DX504" i="28"/>
  <c r="FT504" i="28" s="1"/>
  <c r="DL504" i="28"/>
  <c r="FH504" i="28" s="1"/>
  <c r="CW474" i="28"/>
  <c r="DU474" i="28"/>
  <c r="FQ474" i="28" s="1"/>
  <c r="DI474" i="28"/>
  <c r="FE474" i="28" s="1"/>
  <c r="EG474" i="28"/>
  <c r="GC474" i="28" s="1"/>
  <c r="DA473" i="28"/>
  <c r="EW473" i="28" s="1"/>
  <c r="CO473" i="28"/>
  <c r="DM473" i="28"/>
  <c r="FI473" i="28" s="1"/>
  <c r="DY473" i="28"/>
  <c r="FU473" i="28" s="1"/>
  <c r="DV504" i="28"/>
  <c r="FR504" i="28" s="1"/>
  <c r="CX504" i="28"/>
  <c r="ET504" i="28" s="1"/>
  <c r="DJ504" i="28"/>
  <c r="FF504" i="28" s="1"/>
  <c r="CL504" i="28"/>
  <c r="CX505" i="28"/>
  <c r="ET505" i="28" s="1"/>
  <c r="DJ505" i="28"/>
  <c r="FF505" i="28" s="1"/>
  <c r="CL505" i="28"/>
  <c r="DV505" i="28"/>
  <c r="FR505" i="28" s="1"/>
  <c r="CQ490" i="28"/>
  <c r="DC490" i="28"/>
  <c r="EY490" i="28" s="1"/>
  <c r="DO490" i="28"/>
  <c r="FK490" i="28" s="1"/>
  <c r="EA490" i="28"/>
  <c r="FW490" i="28" s="1"/>
  <c r="CU493" i="28"/>
  <c r="DG493" i="28"/>
  <c r="FC493" i="28" s="1"/>
  <c r="DS493" i="28"/>
  <c r="FO493" i="28" s="1"/>
  <c r="EE493" i="28"/>
  <c r="GA493" i="28" s="1"/>
  <c r="DD470" i="28"/>
  <c r="EZ470" i="28" s="1"/>
  <c r="EB470" i="28"/>
  <c r="FX470" i="28" s="1"/>
  <c r="CR470" i="28"/>
  <c r="DP470" i="28"/>
  <c r="FL470" i="28" s="1"/>
  <c r="DI503" i="28"/>
  <c r="FE503" i="28" s="1"/>
  <c r="CW503" i="28"/>
  <c r="DU503" i="28"/>
  <c r="FQ503" i="28" s="1"/>
  <c r="EG503" i="28"/>
  <c r="GC503" i="28" s="1"/>
  <c r="DQ467" i="28"/>
  <c r="FM467" i="28" s="1"/>
  <c r="EC467" i="28"/>
  <c r="FY467" i="28" s="1"/>
  <c r="DE467" i="28"/>
  <c r="FA467" i="28" s="1"/>
  <c r="CS467" i="28"/>
  <c r="CH547" i="28"/>
  <c r="EP547" i="28"/>
  <c r="EQ541" i="28"/>
  <c r="CI541" i="28"/>
  <c r="DO501" i="28"/>
  <c r="FK501" i="28" s="1"/>
  <c r="EA501" i="28"/>
  <c r="FW501" i="28" s="1"/>
  <c r="CQ501" i="28"/>
  <c r="DC501" i="28"/>
  <c r="EY501" i="28" s="1"/>
  <c r="DL492" i="28"/>
  <c r="FH492" i="28" s="1"/>
  <c r="CZ492" i="28"/>
  <c r="EV492" i="28" s="1"/>
  <c r="CN492" i="28"/>
  <c r="DX492" i="28"/>
  <c r="FT492" i="28" s="1"/>
  <c r="EC516" i="28"/>
  <c r="FY516" i="28" s="1"/>
  <c r="DQ516" i="28"/>
  <c r="FM516" i="28" s="1"/>
  <c r="CS516" i="28"/>
  <c r="DE516" i="28"/>
  <c r="FA516" i="28" s="1"/>
  <c r="DR514" i="28"/>
  <c r="FN514" i="28" s="1"/>
  <c r="CT514" i="28"/>
  <c r="DF514" i="28"/>
  <c r="FB514" i="28" s="1"/>
  <c r="ED514" i="28"/>
  <c r="FZ514" i="28" s="1"/>
  <c r="EJ537" i="28"/>
  <c r="EA563" i="28"/>
  <c r="FW563" i="28" s="1"/>
  <c r="CQ563" i="28"/>
  <c r="DC563" i="28"/>
  <c r="EY563" i="28" s="1"/>
  <c r="DO563" i="28"/>
  <c r="FK563" i="28" s="1"/>
  <c r="DF588" i="28"/>
  <c r="FB588" i="28" s="1"/>
  <c r="ED588" i="28"/>
  <c r="FZ588" i="28" s="1"/>
  <c r="DR588" i="28"/>
  <c r="FN588" i="28" s="1"/>
  <c r="CT588" i="28"/>
  <c r="EQ553" i="28"/>
  <c r="CF620" i="28"/>
  <c r="EN620" i="28"/>
  <c r="CP528" i="28"/>
  <c r="DB528" i="28"/>
  <c r="EX528" i="28" s="1"/>
  <c r="DZ528" i="28"/>
  <c r="FV528" i="28" s="1"/>
  <c r="DN528" i="28"/>
  <c r="FJ528" i="28" s="1"/>
  <c r="CX598" i="28"/>
  <c r="ET598" i="28" s="1"/>
  <c r="CL598" i="28"/>
  <c r="DJ598" i="28"/>
  <c r="FF598" i="28" s="1"/>
  <c r="DV598" i="28"/>
  <c r="FR598" i="28" s="1"/>
  <c r="CE549" i="28"/>
  <c r="EM549" i="28"/>
  <c r="CC604" i="28"/>
  <c r="EK604" i="28"/>
  <c r="EV506" i="28"/>
  <c r="CN534" i="28"/>
  <c r="DX534" i="28"/>
  <c r="FT534" i="28" s="1"/>
  <c r="DL534" i="28"/>
  <c r="FH534" i="28" s="1"/>
  <c r="CZ534" i="28"/>
  <c r="EV534" i="28" s="1"/>
  <c r="DH612" i="28"/>
  <c r="FD612" i="28" s="1"/>
  <c r="CV612" i="28"/>
  <c r="EF612" i="28"/>
  <c r="GB612" i="28" s="1"/>
  <c r="DT612" i="28"/>
  <c r="FP612" i="28" s="1"/>
  <c r="DS539" i="28"/>
  <c r="FO539" i="28" s="1"/>
  <c r="EE539" i="28"/>
  <c r="GA539" i="28" s="1"/>
  <c r="DG539" i="28"/>
  <c r="FC539" i="28" s="1"/>
  <c r="CU539" i="28"/>
  <c r="FK532" i="28"/>
  <c r="CW571" i="28"/>
  <c r="EG571" i="28"/>
  <c r="GC571" i="28" s="1"/>
  <c r="DU571" i="28"/>
  <c r="FQ571" i="28" s="1"/>
  <c r="DI571" i="28"/>
  <c r="FE571" i="28" s="1"/>
  <c r="CT541" i="28"/>
  <c r="DF541" i="28"/>
  <c r="FB541" i="28" s="1"/>
  <c r="ED541" i="28"/>
  <c r="FZ541" i="28" s="1"/>
  <c r="DR541" i="28"/>
  <c r="FN541" i="28" s="1"/>
  <c r="DV572" i="28"/>
  <c r="FR572" i="28" s="1"/>
  <c r="CL572" i="28"/>
  <c r="CX572" i="28"/>
  <c r="ET572" i="28" s="1"/>
  <c r="DJ572" i="28"/>
  <c r="FF572" i="28" s="1"/>
  <c r="CT598" i="28"/>
  <c r="DR598" i="28"/>
  <c r="FN598" i="28" s="1"/>
  <c r="DF598" i="28"/>
  <c r="FB598" i="28" s="1"/>
  <c r="ED598" i="28"/>
  <c r="FZ598" i="28" s="1"/>
  <c r="DI555" i="28"/>
  <c r="FE555" i="28" s="1"/>
  <c r="CW555" i="28"/>
  <c r="EG555" i="28"/>
  <c r="GC555" i="28" s="1"/>
  <c r="DU555" i="28"/>
  <c r="FQ555" i="28" s="1"/>
  <c r="DM554" i="28"/>
  <c r="FI554" i="28" s="1"/>
  <c r="CO554" i="28"/>
  <c r="DA554" i="28"/>
  <c r="EW554" i="28" s="1"/>
  <c r="DY554" i="28"/>
  <c r="FU554" i="28" s="1"/>
  <c r="EN561" i="28"/>
  <c r="EM627" i="28"/>
  <c r="CM621" i="28"/>
  <c r="DW621" i="28"/>
  <c r="FS621" i="28" s="1"/>
  <c r="DK621" i="28"/>
  <c r="FG621" i="28" s="1"/>
  <c r="CY621" i="28"/>
  <c r="EU621" i="28" s="1"/>
  <c r="DJ600" i="28"/>
  <c r="FF600" i="28" s="1"/>
  <c r="CL600" i="28"/>
  <c r="CX600" i="28"/>
  <c r="ET600" i="28" s="1"/>
  <c r="DV600" i="28"/>
  <c r="FR600" i="28" s="1"/>
  <c r="DC630" i="28"/>
  <c r="CQ630" i="28"/>
  <c r="DO630" i="28"/>
  <c r="FK630" i="28" s="1"/>
  <c r="EA630" i="28"/>
  <c r="FW630" i="28" s="1"/>
  <c r="DF586" i="28"/>
  <c r="FB586" i="28" s="1"/>
  <c r="ED586" i="28"/>
  <c r="FZ586" i="28" s="1"/>
  <c r="CT586" i="28"/>
  <c r="DR586" i="28"/>
  <c r="FN586" i="28" s="1"/>
  <c r="DF574" i="28"/>
  <c r="FB574" i="28" s="1"/>
  <c r="DR574" i="28"/>
  <c r="FN574" i="28" s="1"/>
  <c r="ED574" i="28"/>
  <c r="FZ574" i="28" s="1"/>
  <c r="CT574" i="28"/>
  <c r="CL615" i="28"/>
  <c r="DV615" i="28"/>
  <c r="FR615" i="28" s="1"/>
  <c r="CX615" i="28"/>
  <c r="ET615" i="28" s="1"/>
  <c r="DJ615" i="28"/>
  <c r="FF615" i="28" s="1"/>
  <c r="DV562" i="28"/>
  <c r="FR562" i="28" s="1"/>
  <c r="CX562" i="28"/>
  <c r="ET562" i="28" s="1"/>
  <c r="DJ562" i="28"/>
  <c r="FF562" i="28" s="1"/>
  <c r="CL562" i="28"/>
  <c r="DC4" i="28"/>
  <c r="DO4" i="28"/>
  <c r="CQ4" i="28"/>
  <c r="EA4" i="28"/>
  <c r="CZ32" i="28"/>
  <c r="EV32" i="28" s="1"/>
  <c r="DL32" i="28"/>
  <c r="FH32" i="28" s="1"/>
  <c r="CN32" i="28"/>
  <c r="DX32" i="28"/>
  <c r="FT32" i="28" s="1"/>
  <c r="DX68" i="28"/>
  <c r="FT68" i="28" s="1"/>
  <c r="CZ68" i="28"/>
  <c r="EV68" i="28" s="1"/>
  <c r="CN68" i="28"/>
  <c r="DL68" i="28"/>
  <c r="FH68" i="28" s="1"/>
  <c r="DX29" i="28"/>
  <c r="FT29" i="28" s="1"/>
  <c r="DL29" i="28"/>
  <c r="FH29" i="28" s="1"/>
  <c r="CZ29" i="28"/>
  <c r="EV29" i="28" s="1"/>
  <c r="CN29" i="28"/>
  <c r="DZ28" i="28"/>
  <c r="FV28" i="28" s="1"/>
  <c r="DB28" i="28"/>
  <c r="EX28" i="28" s="1"/>
  <c r="CP28" i="28"/>
  <c r="DN28" i="28"/>
  <c r="FJ28" i="28" s="1"/>
  <c r="DJ41" i="28"/>
  <c r="FF41" i="28" s="1"/>
  <c r="DV41" i="28"/>
  <c r="FR41" i="28" s="1"/>
  <c r="CL41" i="28"/>
  <c r="CX41" i="28"/>
  <c r="ET41" i="28" s="1"/>
  <c r="DA89" i="28"/>
  <c r="EW89" i="28" s="1"/>
  <c r="DM89" i="28"/>
  <c r="FI89" i="28" s="1"/>
  <c r="DY89" i="28"/>
  <c r="FU89" i="28" s="1"/>
  <c r="CO89" i="28"/>
  <c r="DD79" i="28"/>
  <c r="EZ79" i="28" s="1"/>
  <c r="DP79" i="28"/>
  <c r="FL79" i="28" s="1"/>
  <c r="EB79" i="28"/>
  <c r="FX79" i="28" s="1"/>
  <c r="CR79" i="28"/>
  <c r="DR71" i="28"/>
  <c r="FN71" i="28" s="1"/>
  <c r="ED71" i="28"/>
  <c r="FZ71" i="28" s="1"/>
  <c r="DF71" i="28"/>
  <c r="FB71" i="28" s="1"/>
  <c r="CT71" i="28"/>
  <c r="CZ171" i="28"/>
  <c r="EV171" i="28" s="1"/>
  <c r="DL171" i="28"/>
  <c r="FH171" i="28" s="1"/>
  <c r="CN171" i="28"/>
  <c r="DX171" i="28"/>
  <c r="FT171" i="28" s="1"/>
  <c r="CY153" i="28"/>
  <c r="EU153" i="28" s="1"/>
  <c r="DK153" i="28"/>
  <c r="FG153" i="28" s="1"/>
  <c r="DW153" i="28"/>
  <c r="FS153" i="28" s="1"/>
  <c r="CM153" i="28"/>
  <c r="CS182" i="28"/>
  <c r="DE182" i="28"/>
  <c r="FA182" i="28" s="1"/>
  <c r="DQ182" i="28"/>
  <c r="FM182" i="28" s="1"/>
  <c r="EC182" i="28"/>
  <c r="FY182" i="28" s="1"/>
  <c r="EE203" i="28"/>
  <c r="GA203" i="28" s="1"/>
  <c r="DG203" i="28"/>
  <c r="FC203" i="28" s="1"/>
  <c r="DS203" i="28"/>
  <c r="FO203" i="28" s="1"/>
  <c r="CU203" i="28"/>
  <c r="DN222" i="28"/>
  <c r="FJ222" i="28" s="1"/>
  <c r="CP222" i="28"/>
  <c r="DZ222" i="28"/>
  <c r="FV222" i="28" s="1"/>
  <c r="DB222" i="28"/>
  <c r="EX222" i="28" s="1"/>
  <c r="EE230" i="28"/>
  <c r="GA230" i="28" s="1"/>
  <c r="DS230" i="28"/>
  <c r="FO230" i="28" s="1"/>
  <c r="CU230" i="28"/>
  <c r="DG230" i="28"/>
  <c r="FC230" i="28" s="1"/>
  <c r="CI246" i="28"/>
  <c r="EQ246" i="28"/>
  <c r="DG252" i="28"/>
  <c r="FC252" i="28" s="1"/>
  <c r="DS252" i="28"/>
  <c r="FO252" i="28" s="1"/>
  <c r="CU252" i="28"/>
  <c r="EE252" i="28"/>
  <c r="GA252" i="28" s="1"/>
  <c r="CT270" i="28"/>
  <c r="DF270" i="28"/>
  <c r="FB270" i="28" s="1"/>
  <c r="ED270" i="28"/>
  <c r="FZ270" i="28" s="1"/>
  <c r="DR270" i="28"/>
  <c r="FN270" i="28" s="1"/>
  <c r="EC259" i="28"/>
  <c r="FY259" i="28" s="1"/>
  <c r="DE259" i="28"/>
  <c r="FA259" i="28" s="1"/>
  <c r="CS259" i="28"/>
  <c r="DQ259" i="28"/>
  <c r="FM259" i="28" s="1"/>
  <c r="DH316" i="28"/>
  <c r="FD316" i="28" s="1"/>
  <c r="DT316" i="28"/>
  <c r="FP316" i="28" s="1"/>
  <c r="CV316" i="28"/>
  <c r="EF316" i="28"/>
  <c r="GB316" i="28" s="1"/>
  <c r="EG279" i="28"/>
  <c r="GC279" i="28" s="1"/>
  <c r="DI279" i="28"/>
  <c r="FE279" i="28" s="1"/>
  <c r="CW279" i="28"/>
  <c r="DU279" i="28"/>
  <c r="FQ279" i="28" s="1"/>
  <c r="DE320" i="28"/>
  <c r="FA320" i="28" s="1"/>
  <c r="DQ320" i="28"/>
  <c r="FM320" i="28" s="1"/>
  <c r="CS320" i="28"/>
  <c r="EC320" i="28"/>
  <c r="FY320" i="28" s="1"/>
  <c r="DM308" i="28"/>
  <c r="FI308" i="28" s="1"/>
  <c r="CO308" i="28"/>
  <c r="DA308" i="28"/>
  <c r="EW308" i="28" s="1"/>
  <c r="DY308" i="28"/>
  <c r="FU308" i="28" s="1"/>
  <c r="DW351" i="28"/>
  <c r="FS351" i="28" s="1"/>
  <c r="CM351" i="28"/>
  <c r="DK351" i="28"/>
  <c r="FG351" i="28" s="1"/>
  <c r="CY351" i="28"/>
  <c r="EU351" i="28" s="1"/>
  <c r="DK385" i="28"/>
  <c r="FG385" i="28" s="1"/>
  <c r="DW385" i="28"/>
  <c r="FS385" i="28" s="1"/>
  <c r="CM385" i="28"/>
  <c r="CY385" i="28"/>
  <c r="EU385" i="28" s="1"/>
  <c r="CO356" i="28"/>
  <c r="DY356" i="28"/>
  <c r="FU356" i="28" s="1"/>
  <c r="DM356" i="28"/>
  <c r="FI356" i="28" s="1"/>
  <c r="DA356" i="28"/>
  <c r="EW356" i="28" s="1"/>
  <c r="EE388" i="28"/>
  <c r="GA388" i="28" s="1"/>
  <c r="CU388" i="28"/>
  <c r="DG388" i="28"/>
  <c r="FC388" i="28" s="1"/>
  <c r="DS388" i="28"/>
  <c r="FO388" i="28" s="1"/>
  <c r="FW409" i="28"/>
  <c r="DQ426" i="28"/>
  <c r="FM426" i="28" s="1"/>
  <c r="DE426" i="28"/>
  <c r="FA426" i="28" s="1"/>
  <c r="EC426" i="28"/>
  <c r="FY426" i="28" s="1"/>
  <c r="CS426" i="28"/>
  <c r="EE447" i="28"/>
  <c r="GA447" i="28" s="1"/>
  <c r="CU447" i="28"/>
  <c r="DS447" i="28"/>
  <c r="FO447" i="28" s="1"/>
  <c r="DG447" i="28"/>
  <c r="FC447" i="28" s="1"/>
  <c r="DO462" i="28"/>
  <c r="FK462" i="28" s="1"/>
  <c r="CQ462" i="28"/>
  <c r="EA462" i="28"/>
  <c r="FW462" i="28" s="1"/>
  <c r="DC462" i="28"/>
  <c r="EY462" i="28" s="1"/>
  <c r="DP460" i="28"/>
  <c r="FL460" i="28" s="1"/>
  <c r="EB460" i="28"/>
  <c r="FX460" i="28" s="1"/>
  <c r="CR460" i="28"/>
  <c r="DD460" i="28"/>
  <c r="EZ460" i="28" s="1"/>
  <c r="DS436" i="28"/>
  <c r="FO436" i="28" s="1"/>
  <c r="CU436" i="28"/>
  <c r="DG436" i="28"/>
  <c r="FC436" i="28" s="1"/>
  <c r="EE436" i="28"/>
  <c r="GA436" i="28" s="1"/>
  <c r="DJ506" i="28"/>
  <c r="FF506" i="28" s="1"/>
  <c r="CL506" i="28"/>
  <c r="DV506" i="28"/>
  <c r="FR506" i="28" s="1"/>
  <c r="CX506" i="28"/>
  <c r="ET506" i="28" s="1"/>
  <c r="DE463" i="28"/>
  <c r="FA463" i="28" s="1"/>
  <c r="CS463" i="28"/>
  <c r="EC463" i="28"/>
  <c r="FY463" i="28" s="1"/>
  <c r="DQ463" i="28"/>
  <c r="FM463" i="28" s="1"/>
  <c r="EB556" i="28"/>
  <c r="FX556" i="28" s="1"/>
  <c r="DP556" i="28"/>
  <c r="FL556" i="28" s="1"/>
  <c r="CR556" i="28"/>
  <c r="DD556" i="28"/>
  <c r="EZ556" i="28" s="1"/>
  <c r="DE577" i="28"/>
  <c r="FA577" i="28" s="1"/>
  <c r="EC577" i="28"/>
  <c r="FY577" i="28" s="1"/>
  <c r="CS577" i="28"/>
  <c r="DQ577" i="28"/>
  <c r="FM577" i="28" s="1"/>
  <c r="DO590" i="28"/>
  <c r="FK590" i="28" s="1"/>
  <c r="CQ590" i="28"/>
  <c r="DC590" i="28"/>
  <c r="EY590" i="28" s="1"/>
  <c r="EA590" i="28"/>
  <c r="FW590" i="28" s="1"/>
  <c r="DT23" i="28"/>
  <c r="FP23" i="28" s="1"/>
  <c r="CV23" i="28"/>
  <c r="EF23" i="28"/>
  <c r="GB23" i="28" s="1"/>
  <c r="DH23" i="28"/>
  <c r="FD23" i="28" s="1"/>
  <c r="CO145" i="28"/>
  <c r="DY145" i="28"/>
  <c r="FU145" i="28" s="1"/>
  <c r="DA145" i="28"/>
  <c r="EW145" i="28" s="1"/>
  <c r="DM145" i="28"/>
  <c r="FI145" i="28" s="1"/>
  <c r="EB176" i="28"/>
  <c r="FX176" i="28" s="1"/>
  <c r="DD176" i="28"/>
  <c r="EZ176" i="28" s="1"/>
  <c r="DP176" i="28"/>
  <c r="FL176" i="28" s="1"/>
  <c r="CR176" i="28"/>
  <c r="EO150" i="28"/>
  <c r="CU44" i="28"/>
  <c r="DS44" i="28"/>
  <c r="FO44" i="28" s="1"/>
  <c r="DG44" i="28"/>
  <c r="FC44" i="28" s="1"/>
  <c r="EE44" i="28"/>
  <c r="GA44" i="28" s="1"/>
  <c r="CS94" i="28"/>
  <c r="DE94" i="28"/>
  <c r="FA94" i="28" s="1"/>
  <c r="DQ94" i="28"/>
  <c r="FM94" i="28" s="1"/>
  <c r="EC94" i="28"/>
  <c r="FY94" i="28" s="1"/>
  <c r="DS76" i="28"/>
  <c r="FO76" i="28" s="1"/>
  <c r="EE76" i="28"/>
  <c r="GA76" i="28" s="1"/>
  <c r="DG76" i="28"/>
  <c r="FC76" i="28" s="1"/>
  <c r="CU76" i="28"/>
  <c r="CL45" i="28"/>
  <c r="DV45" i="28"/>
  <c r="FR45" i="28" s="1"/>
  <c r="CX45" i="28"/>
  <c r="ET45" i="28" s="1"/>
  <c r="DJ45" i="28"/>
  <c r="FF45" i="28" s="1"/>
  <c r="CD82" i="28"/>
  <c r="EL82" i="28"/>
  <c r="DS95" i="28"/>
  <c r="FO95" i="28" s="1"/>
  <c r="EE95" i="28"/>
  <c r="GA95" i="28" s="1"/>
  <c r="CU95" i="28"/>
  <c r="DG95" i="28"/>
  <c r="FC95" i="28" s="1"/>
  <c r="DG98" i="28"/>
  <c r="FC98" i="28" s="1"/>
  <c r="EE98" i="28"/>
  <c r="GA98" i="28" s="1"/>
  <c r="DS98" i="28"/>
  <c r="FO98" i="28" s="1"/>
  <c r="CU98" i="28"/>
  <c r="EB102" i="28"/>
  <c r="FX102" i="28" s="1"/>
  <c r="CR102" i="28"/>
  <c r="DP102" i="28"/>
  <c r="FL102" i="28" s="1"/>
  <c r="DD102" i="28"/>
  <c r="EZ102" i="28" s="1"/>
  <c r="DL123" i="28"/>
  <c r="FH123" i="28" s="1"/>
  <c r="DX123" i="28"/>
  <c r="FT123" i="28" s="1"/>
  <c r="CZ123" i="28"/>
  <c r="EV123" i="28" s="1"/>
  <c r="CN123" i="28"/>
  <c r="EQ98" i="28"/>
  <c r="BD14" i="26"/>
  <c r="BD7" i="26"/>
  <c r="CP12" i="28"/>
  <c r="DZ12" i="28"/>
  <c r="FV12" i="28" s="1"/>
  <c r="DB12" i="28"/>
  <c r="EX12" i="28" s="1"/>
  <c r="DN12" i="28"/>
  <c r="FJ12" i="28" s="1"/>
  <c r="CO34" i="28"/>
  <c r="DM34" i="28"/>
  <c r="FI34" i="28" s="1"/>
  <c r="DA34" i="28"/>
  <c r="EW34" i="28" s="1"/>
  <c r="DY34" i="28"/>
  <c r="FU34" i="28" s="1"/>
  <c r="EO37" i="28"/>
  <c r="CQ47" i="28"/>
  <c r="EA47" i="28"/>
  <c r="FW47" i="28" s="1"/>
  <c r="DC47" i="28"/>
  <c r="EY47" i="28" s="1"/>
  <c r="DO47" i="28"/>
  <c r="FK47" i="28" s="1"/>
  <c r="DR40" i="28"/>
  <c r="FN40" i="28" s="1"/>
  <c r="ED40" i="28"/>
  <c r="FZ40" i="28" s="1"/>
  <c r="CT40" i="28"/>
  <c r="DF40" i="28"/>
  <c r="FB40" i="28" s="1"/>
  <c r="CO61" i="28"/>
  <c r="DM61" i="28"/>
  <c r="FI61" i="28" s="1"/>
  <c r="DA61" i="28"/>
  <c r="EW61" i="28" s="1"/>
  <c r="DY61" i="28"/>
  <c r="FU61" i="28" s="1"/>
  <c r="DA92" i="28"/>
  <c r="EW92" i="28" s="1"/>
  <c r="DY92" i="28"/>
  <c r="FU92" i="28" s="1"/>
  <c r="CO92" i="28"/>
  <c r="DM92" i="28"/>
  <c r="FI92" i="28" s="1"/>
  <c r="EG99" i="28"/>
  <c r="GC99" i="28" s="1"/>
  <c r="DI99" i="28"/>
  <c r="FE99" i="28" s="1"/>
  <c r="CW99" i="28"/>
  <c r="DU99" i="28"/>
  <c r="FQ99" i="28" s="1"/>
  <c r="EI102" i="28"/>
  <c r="DI118" i="28"/>
  <c r="FE118" i="28" s="1"/>
  <c r="EG118" i="28"/>
  <c r="GC118" i="28" s="1"/>
  <c r="CW118" i="28"/>
  <c r="DU118" i="28"/>
  <c r="FQ118" i="28" s="1"/>
  <c r="DC123" i="28"/>
  <c r="EY123" i="28" s="1"/>
  <c r="DO123" i="28"/>
  <c r="FK123" i="28" s="1"/>
  <c r="EA123" i="28"/>
  <c r="FW123" i="28" s="1"/>
  <c r="CQ123" i="28"/>
  <c r="CI161" i="28"/>
  <c r="EQ161" i="28"/>
  <c r="EM136" i="28"/>
  <c r="AZ15" i="26"/>
  <c r="AZ8" i="26"/>
  <c r="DY37" i="28"/>
  <c r="FU37" i="28" s="1"/>
  <c r="DA37" i="28"/>
  <c r="EW37" i="28" s="1"/>
  <c r="DM37" i="28"/>
  <c r="FI37" i="28" s="1"/>
  <c r="CO37" i="28"/>
  <c r="CO39" i="28"/>
  <c r="DA39" i="28"/>
  <c r="EW39" i="28" s="1"/>
  <c r="DY39" i="28"/>
  <c r="FU39" i="28" s="1"/>
  <c r="DM39" i="28"/>
  <c r="FI39" i="28" s="1"/>
  <c r="DQ49" i="28"/>
  <c r="FM49" i="28" s="1"/>
  <c r="DE49" i="28"/>
  <c r="FA49" i="28" s="1"/>
  <c r="CS49" i="28"/>
  <c r="EC49" i="28"/>
  <c r="FY49" i="28" s="1"/>
  <c r="DN46" i="28"/>
  <c r="FJ46" i="28" s="1"/>
  <c r="DZ46" i="28"/>
  <c r="FV46" i="28" s="1"/>
  <c r="DB46" i="28"/>
  <c r="EX46" i="28" s="1"/>
  <c r="CP46" i="28"/>
  <c r="EP63" i="28"/>
  <c r="ED47" i="28"/>
  <c r="FZ47" i="28" s="1"/>
  <c r="CT47" i="28"/>
  <c r="DF47" i="28"/>
  <c r="FB47" i="28" s="1"/>
  <c r="DR47" i="28"/>
  <c r="FN47" i="28" s="1"/>
  <c r="DX82" i="28"/>
  <c r="FT82" i="28" s="1"/>
  <c r="CZ82" i="28"/>
  <c r="EV82" i="28" s="1"/>
  <c r="CN82" i="28"/>
  <c r="DL82" i="28"/>
  <c r="FH82" i="28" s="1"/>
  <c r="CD96" i="28"/>
  <c r="EL96" i="28"/>
  <c r="AY13" i="26"/>
  <c r="AY6" i="26"/>
  <c r="DR6" i="28"/>
  <c r="FN6" i="28" s="1"/>
  <c r="CT6" i="28"/>
  <c r="DF6" i="28"/>
  <c r="FB6" i="28" s="1"/>
  <c r="ED6" i="28"/>
  <c r="FZ6" i="28" s="1"/>
  <c r="DA14" i="28"/>
  <c r="EW14" i="28" s="1"/>
  <c r="CO14" i="28"/>
  <c r="DM14" i="28"/>
  <c r="FI14" i="28" s="1"/>
  <c r="DY14" i="28"/>
  <c r="FU14" i="28" s="1"/>
  <c r="EG14" i="28"/>
  <c r="GC14" i="28" s="1"/>
  <c r="CW14" i="28"/>
  <c r="DI14" i="28"/>
  <c r="FE14" i="28" s="1"/>
  <c r="DU14" i="28"/>
  <c r="FQ14" i="28" s="1"/>
  <c r="CR12" i="28"/>
  <c r="DD12" i="28"/>
  <c r="EZ12" i="28" s="1"/>
  <c r="DP12" i="28"/>
  <c r="FL12" i="28" s="1"/>
  <c r="EB12" i="28"/>
  <c r="FX12" i="28" s="1"/>
  <c r="CQ13" i="28"/>
  <c r="DO13" i="28"/>
  <c r="FK13" i="28" s="1"/>
  <c r="EA13" i="28"/>
  <c r="FW13" i="28" s="1"/>
  <c r="DC13" i="28"/>
  <c r="EY13" i="28" s="1"/>
  <c r="CT20" i="28"/>
  <c r="ED20" i="28"/>
  <c r="FZ20" i="28" s="1"/>
  <c r="DF20" i="28"/>
  <c r="FB20" i="28" s="1"/>
  <c r="DR20" i="28"/>
  <c r="FN20" i="28" s="1"/>
  <c r="CM22" i="28"/>
  <c r="CY22" i="28"/>
  <c r="EU22" i="28" s="1"/>
  <c r="DK22" i="28"/>
  <c r="FG22" i="28" s="1"/>
  <c r="DW22" i="28"/>
  <c r="FS22" i="28" s="1"/>
  <c r="CL23" i="28"/>
  <c r="DV23" i="28"/>
  <c r="FR23" i="28" s="1"/>
  <c r="CX23" i="28"/>
  <c r="ET23" i="28" s="1"/>
  <c r="DJ23" i="28"/>
  <c r="FF23" i="28" s="1"/>
  <c r="DL40" i="28"/>
  <c r="FH40" i="28" s="1"/>
  <c r="CN40" i="28"/>
  <c r="CZ40" i="28"/>
  <c r="EV40" i="28" s="1"/>
  <c r="DX40" i="28"/>
  <c r="FT40" i="28" s="1"/>
  <c r="CR36" i="28"/>
  <c r="EB36" i="28"/>
  <c r="FX36" i="28" s="1"/>
  <c r="DP36" i="28"/>
  <c r="FL36" i="28" s="1"/>
  <c r="DD36" i="28"/>
  <c r="EZ36" i="28" s="1"/>
  <c r="EK37" i="28"/>
  <c r="DM31" i="28"/>
  <c r="FI31" i="28" s="1"/>
  <c r="CO31" i="28"/>
  <c r="DY31" i="28"/>
  <c r="FU31" i="28" s="1"/>
  <c r="DA31" i="28"/>
  <c r="EW31" i="28" s="1"/>
  <c r="DH40" i="28"/>
  <c r="FD40" i="28" s="1"/>
  <c r="DT40" i="28"/>
  <c r="FP40" i="28" s="1"/>
  <c r="CV40" i="28"/>
  <c r="EF40" i="28"/>
  <c r="GB40" i="28" s="1"/>
  <c r="DS39" i="28"/>
  <c r="FO39" i="28" s="1"/>
  <c r="CU39" i="28"/>
  <c r="EE39" i="28"/>
  <c r="GA39" i="28" s="1"/>
  <c r="DG39" i="28"/>
  <c r="FC39" i="28" s="1"/>
  <c r="DL47" i="28"/>
  <c r="FH47" i="28" s="1"/>
  <c r="CN47" i="28"/>
  <c r="DX47" i="28"/>
  <c r="FT47" i="28" s="1"/>
  <c r="CZ47" i="28"/>
  <c r="EV47" i="28" s="1"/>
  <c r="CK68" i="28"/>
  <c r="ES68" i="28"/>
  <c r="EO49" i="28"/>
  <c r="DU34" i="28"/>
  <c r="FQ34" i="28" s="1"/>
  <c r="DI34" i="28"/>
  <c r="FE34" i="28" s="1"/>
  <c r="CW34" i="28"/>
  <c r="EG34" i="28"/>
  <c r="GC34" i="28" s="1"/>
  <c r="DB65" i="28"/>
  <c r="EX65" i="28" s="1"/>
  <c r="DZ65" i="28"/>
  <c r="FV65" i="28" s="1"/>
  <c r="DN65" i="28"/>
  <c r="FJ65" i="28" s="1"/>
  <c r="CP65" i="28"/>
  <c r="EE61" i="28"/>
  <c r="GA61" i="28" s="1"/>
  <c r="CU61" i="28"/>
  <c r="DG61" i="28"/>
  <c r="FC61" i="28" s="1"/>
  <c r="DS61" i="28"/>
  <c r="FO61" i="28" s="1"/>
  <c r="EN93" i="28"/>
  <c r="CF93" i="28"/>
  <c r="DS60" i="28"/>
  <c r="FO60" i="28" s="1"/>
  <c r="EE60" i="28"/>
  <c r="GA60" i="28" s="1"/>
  <c r="CU60" i="28"/>
  <c r="DG60" i="28"/>
  <c r="FC60" i="28" s="1"/>
  <c r="DE82" i="28"/>
  <c r="FA82" i="28" s="1"/>
  <c r="EC82" i="28"/>
  <c r="FY82" i="28" s="1"/>
  <c r="CS82" i="28"/>
  <c r="DQ82" i="28"/>
  <c r="FM82" i="28" s="1"/>
  <c r="CR63" i="28"/>
  <c r="DD63" i="28"/>
  <c r="EZ63" i="28" s="1"/>
  <c r="DP63" i="28"/>
  <c r="FL63" i="28" s="1"/>
  <c r="EB63" i="28"/>
  <c r="FX63" i="28" s="1"/>
  <c r="EP103" i="28"/>
  <c r="CH112" i="28"/>
  <c r="EP112" i="28"/>
  <c r="EJ87" i="28"/>
  <c r="CM107" i="28"/>
  <c r="DK107" i="28"/>
  <c r="FG107" i="28" s="1"/>
  <c r="DW107" i="28"/>
  <c r="FS107" i="28" s="1"/>
  <c r="CY107" i="28"/>
  <c r="EU107" i="28" s="1"/>
  <c r="DO84" i="28"/>
  <c r="FK84" i="28" s="1"/>
  <c r="DC84" i="28"/>
  <c r="EY84" i="28" s="1"/>
  <c r="EA84" i="28"/>
  <c r="FW84" i="28" s="1"/>
  <c r="CQ84" i="28"/>
  <c r="EG107" i="28"/>
  <c r="GC107" i="28" s="1"/>
  <c r="DU107" i="28"/>
  <c r="FQ107" i="28" s="1"/>
  <c r="CW107" i="28"/>
  <c r="DI107" i="28"/>
  <c r="FE107" i="28" s="1"/>
  <c r="DC107" i="28"/>
  <c r="EY107" i="28" s="1"/>
  <c r="CQ107" i="28"/>
  <c r="EA107" i="28"/>
  <c r="FW107" i="28" s="1"/>
  <c r="DO107" i="28"/>
  <c r="FK107" i="28" s="1"/>
  <c r="DZ125" i="28"/>
  <c r="FV125" i="28" s="1"/>
  <c r="DB125" i="28"/>
  <c r="EX125" i="28" s="1"/>
  <c r="CP125" i="28"/>
  <c r="DN125" i="28"/>
  <c r="FJ125" i="28" s="1"/>
  <c r="DQ111" i="28"/>
  <c r="FM111" i="28" s="1"/>
  <c r="CS111" i="28"/>
  <c r="EC111" i="28"/>
  <c r="FY111" i="28" s="1"/>
  <c r="DE111" i="28"/>
  <c r="FA111" i="28" s="1"/>
  <c r="ER115" i="28"/>
  <c r="EY115" i="28"/>
  <c r="CY124" i="28"/>
  <c r="EU124" i="28" s="1"/>
  <c r="DK124" i="28"/>
  <c r="FG124" i="28" s="1"/>
  <c r="CM124" i="28"/>
  <c r="DW124" i="28"/>
  <c r="FS124" i="28" s="1"/>
  <c r="CL127" i="28"/>
  <c r="DV127" i="28"/>
  <c r="FR127" i="28" s="1"/>
  <c r="CX127" i="28"/>
  <c r="ET127" i="28" s="1"/>
  <c r="DJ127" i="28"/>
  <c r="FF127" i="28" s="1"/>
  <c r="EM165" i="28"/>
  <c r="CE165" i="28"/>
  <c r="FY119" i="28"/>
  <c r="DW155" i="28"/>
  <c r="FS155" i="28" s="1"/>
  <c r="CM155" i="28"/>
  <c r="CY155" i="28"/>
  <c r="EU155" i="28" s="1"/>
  <c r="DK155" i="28"/>
  <c r="FG155" i="28" s="1"/>
  <c r="DD137" i="28"/>
  <c r="EZ137" i="28" s="1"/>
  <c r="EB137" i="28"/>
  <c r="FX137" i="28" s="1"/>
  <c r="CR137" i="28"/>
  <c r="DP137" i="28"/>
  <c r="FL137" i="28" s="1"/>
  <c r="CL141" i="28"/>
  <c r="DV141" i="28"/>
  <c r="FR141" i="28" s="1"/>
  <c r="CX141" i="28"/>
  <c r="ET141" i="28" s="1"/>
  <c r="DJ141" i="28"/>
  <c r="FF141" i="28" s="1"/>
  <c r="EL153" i="28"/>
  <c r="CR141" i="28"/>
  <c r="DD141" i="28"/>
  <c r="EZ141" i="28" s="1"/>
  <c r="DP141" i="28"/>
  <c r="FL141" i="28" s="1"/>
  <c r="EB141" i="28"/>
  <c r="FX141" i="28" s="1"/>
  <c r="EB151" i="28"/>
  <c r="FX151" i="28" s="1"/>
  <c r="CR151" i="28"/>
  <c r="DP151" i="28"/>
  <c r="FL151" i="28" s="1"/>
  <c r="DD151" i="28"/>
  <c r="EZ151" i="28" s="1"/>
  <c r="EM175" i="28"/>
  <c r="CE175" i="28"/>
  <c r="EA155" i="28"/>
  <c r="FW155" i="28" s="1"/>
  <c r="CQ155" i="28"/>
  <c r="DC155" i="28"/>
  <c r="EY155" i="28" s="1"/>
  <c r="DO155" i="28"/>
  <c r="FK155" i="28" s="1"/>
  <c r="DT162" i="28"/>
  <c r="FP162" i="28" s="1"/>
  <c r="DH162" i="28"/>
  <c r="FD162" i="28" s="1"/>
  <c r="CV162" i="28"/>
  <c r="EF162" i="28"/>
  <c r="GB162" i="28" s="1"/>
  <c r="DZ155" i="28"/>
  <c r="FV155" i="28" s="1"/>
  <c r="CP155" i="28"/>
  <c r="DB155" i="28"/>
  <c r="EX155" i="28" s="1"/>
  <c r="DN155" i="28"/>
  <c r="FJ155" i="28" s="1"/>
  <c r="DC180" i="28"/>
  <c r="EY180" i="28" s="1"/>
  <c r="DO180" i="28"/>
  <c r="FK180" i="28" s="1"/>
  <c r="EA180" i="28"/>
  <c r="FW180" i="28" s="1"/>
  <c r="CQ180" i="28"/>
  <c r="DX177" i="28"/>
  <c r="FT177" i="28" s="1"/>
  <c r="CN177" i="28"/>
  <c r="CZ177" i="28"/>
  <c r="EV177" i="28" s="1"/>
  <c r="DL177" i="28"/>
  <c r="FH177" i="28" s="1"/>
  <c r="ER188" i="28"/>
  <c r="ED177" i="28"/>
  <c r="FZ177" i="28" s="1"/>
  <c r="CT177" i="28"/>
  <c r="DF177" i="28"/>
  <c r="FB177" i="28" s="1"/>
  <c r="DR177" i="28"/>
  <c r="FN177" i="28" s="1"/>
  <c r="DM142" i="28"/>
  <c r="FI142" i="28" s="1"/>
  <c r="DY142" i="28"/>
  <c r="FU142" i="28" s="1"/>
  <c r="DA142" i="28"/>
  <c r="EW142" i="28" s="1"/>
  <c r="CO142" i="28"/>
  <c r="EC207" i="28"/>
  <c r="FY207" i="28" s="1"/>
  <c r="CS207" i="28"/>
  <c r="DE207" i="28"/>
  <c r="FA207" i="28" s="1"/>
  <c r="DQ207" i="28"/>
  <c r="FM207" i="28" s="1"/>
  <c r="EI200" i="28"/>
  <c r="EJ189" i="28"/>
  <c r="CV190" i="28"/>
  <c r="DH190" i="28"/>
  <c r="FD190" i="28" s="1"/>
  <c r="DT190" i="28"/>
  <c r="FP190" i="28" s="1"/>
  <c r="EF190" i="28"/>
  <c r="GB190" i="28" s="1"/>
  <c r="EM205" i="28"/>
  <c r="DR236" i="28"/>
  <c r="FN236" i="28" s="1"/>
  <c r="DF236" i="28"/>
  <c r="FB236" i="28" s="1"/>
  <c r="ED236" i="28"/>
  <c r="FZ236" i="28" s="1"/>
  <c r="CT236" i="28"/>
  <c r="CN207" i="28"/>
  <c r="CZ207" i="28"/>
  <c r="EV207" i="28" s="1"/>
  <c r="DL207" i="28"/>
  <c r="FH207" i="28" s="1"/>
  <c r="DX207" i="28"/>
  <c r="FT207" i="28" s="1"/>
  <c r="EI197" i="28"/>
  <c r="EL212" i="28"/>
  <c r="DO228" i="28"/>
  <c r="FK228" i="28" s="1"/>
  <c r="DC228" i="28"/>
  <c r="EY228" i="28" s="1"/>
  <c r="CQ228" i="28"/>
  <c r="EA228" i="28"/>
  <c r="FW228" i="28" s="1"/>
  <c r="ED220" i="28"/>
  <c r="FZ220" i="28" s="1"/>
  <c r="CT220" i="28"/>
  <c r="DF220" i="28"/>
  <c r="FB220" i="28" s="1"/>
  <c r="DR220" i="28"/>
  <c r="FN220" i="28" s="1"/>
  <c r="DY205" i="28"/>
  <c r="FU205" i="28" s="1"/>
  <c r="DA205" i="28"/>
  <c r="EW205" i="28" s="1"/>
  <c r="CO205" i="28"/>
  <c r="DM205" i="28"/>
  <c r="FI205" i="28" s="1"/>
  <c r="CK247" i="28"/>
  <c r="ES247" i="28"/>
  <c r="DE240" i="28"/>
  <c r="FA240" i="28" s="1"/>
  <c r="EC240" i="28"/>
  <c r="FY240" i="28" s="1"/>
  <c r="DQ240" i="28"/>
  <c r="FM240" i="28" s="1"/>
  <c r="CS240" i="28"/>
  <c r="EI237" i="28"/>
  <c r="EP222" i="28"/>
  <c r="DU254" i="28"/>
  <c r="FQ254" i="28" s="1"/>
  <c r="EG254" i="28"/>
  <c r="GC254" i="28" s="1"/>
  <c r="CW254" i="28"/>
  <c r="DI254" i="28"/>
  <c r="FE254" i="28" s="1"/>
  <c r="ES237" i="28"/>
  <c r="EP244" i="28"/>
  <c r="EM247" i="28"/>
  <c r="DD282" i="28"/>
  <c r="EZ282" i="28" s="1"/>
  <c r="CR282" i="28"/>
  <c r="DP282" i="28"/>
  <c r="FL282" i="28" s="1"/>
  <c r="EB282" i="28"/>
  <c r="FX282" i="28" s="1"/>
  <c r="DK266" i="28"/>
  <c r="FG266" i="28" s="1"/>
  <c r="CM266" i="28"/>
  <c r="DW266" i="28"/>
  <c r="FS266" i="28" s="1"/>
  <c r="CY266" i="28"/>
  <c r="EU266" i="28" s="1"/>
  <c r="EJ263" i="28"/>
  <c r="DI273" i="28"/>
  <c r="FE273" i="28" s="1"/>
  <c r="CW273" i="28"/>
  <c r="EG273" i="28"/>
  <c r="GC273" i="28" s="1"/>
  <c r="DU273" i="28"/>
  <c r="FQ273" i="28" s="1"/>
  <c r="DB274" i="28"/>
  <c r="EX274" i="28" s="1"/>
  <c r="CP274" i="28"/>
  <c r="DN274" i="28"/>
  <c r="FJ274" i="28" s="1"/>
  <c r="DZ274" i="28"/>
  <c r="FV274" i="28" s="1"/>
  <c r="CC286" i="28"/>
  <c r="EK286" i="28"/>
  <c r="ES269" i="28"/>
  <c r="DC287" i="28"/>
  <c r="EY287" i="28" s="1"/>
  <c r="CQ287" i="28"/>
  <c r="DO287" i="28"/>
  <c r="FK287" i="28" s="1"/>
  <c r="EA287" i="28"/>
  <c r="FW287" i="28" s="1"/>
  <c r="DT286" i="28"/>
  <c r="FP286" i="28" s="1"/>
  <c r="CV286" i="28"/>
  <c r="DH286" i="28"/>
  <c r="FD286" i="28" s="1"/>
  <c r="EF286" i="28"/>
  <c r="GB286" i="28" s="1"/>
  <c r="DU277" i="28"/>
  <c r="FQ277" i="28" s="1"/>
  <c r="CW277" i="28"/>
  <c r="EG277" i="28"/>
  <c r="GC277" i="28" s="1"/>
  <c r="DI277" i="28"/>
  <c r="FE277" i="28" s="1"/>
  <c r="DF286" i="28"/>
  <c r="FB286" i="28" s="1"/>
  <c r="CT286" i="28"/>
  <c r="DR286" i="28"/>
  <c r="FN286" i="28" s="1"/>
  <c r="ED286" i="28"/>
  <c r="FZ286" i="28" s="1"/>
  <c r="DP287" i="28"/>
  <c r="FL287" i="28" s="1"/>
  <c r="CR287" i="28"/>
  <c r="DD287" i="28"/>
  <c r="EZ287" i="28" s="1"/>
  <c r="EB287" i="28"/>
  <c r="FX287" i="28" s="1"/>
  <c r="DG308" i="28"/>
  <c r="FC308" i="28" s="1"/>
  <c r="CU308" i="28"/>
  <c r="EE308" i="28"/>
  <c r="GA308" i="28" s="1"/>
  <c r="DS308" i="28"/>
  <c r="FO308" i="28" s="1"/>
  <c r="DV289" i="28"/>
  <c r="FR289" i="28" s="1"/>
  <c r="DJ289" i="28"/>
  <c r="FF289" i="28" s="1"/>
  <c r="CL289" i="28"/>
  <c r="CX289" i="28"/>
  <c r="ET289" i="28" s="1"/>
  <c r="CR313" i="28"/>
  <c r="EB313" i="28"/>
  <c r="FX313" i="28" s="1"/>
  <c r="DD313" i="28"/>
  <c r="EZ313" i="28" s="1"/>
  <c r="DP313" i="28"/>
  <c r="FL313" i="28" s="1"/>
  <c r="CW300" i="28"/>
  <c r="DI300" i="28"/>
  <c r="FE300" i="28" s="1"/>
  <c r="DU300" i="28"/>
  <c r="FQ300" i="28" s="1"/>
  <c r="EG300" i="28"/>
  <c r="GC300" i="28" s="1"/>
  <c r="EF318" i="28"/>
  <c r="GB318" i="28" s="1"/>
  <c r="DH318" i="28"/>
  <c r="FD318" i="28" s="1"/>
  <c r="DT318" i="28"/>
  <c r="FP318" i="28" s="1"/>
  <c r="CV318" i="28"/>
  <c r="CQ316" i="28"/>
  <c r="DO316" i="28"/>
  <c r="FK316" i="28" s="1"/>
  <c r="DC316" i="28"/>
  <c r="EY316" i="28" s="1"/>
  <c r="EA316" i="28"/>
  <c r="FW316" i="28" s="1"/>
  <c r="EP332" i="28"/>
  <c r="ES329" i="28"/>
  <c r="ER324" i="28"/>
  <c r="DA311" i="28"/>
  <c r="EW311" i="28" s="1"/>
  <c r="DM311" i="28"/>
  <c r="FI311" i="28" s="1"/>
  <c r="DY311" i="28"/>
  <c r="FU311" i="28" s="1"/>
  <c r="CO311" i="28"/>
  <c r="EP350" i="28"/>
  <c r="ED330" i="28"/>
  <c r="FZ330" i="28" s="1"/>
  <c r="DF330" i="28"/>
  <c r="FB330" i="28" s="1"/>
  <c r="DR330" i="28"/>
  <c r="FN330" i="28" s="1"/>
  <c r="CT330" i="28"/>
  <c r="EH334" i="28"/>
  <c r="EA338" i="28"/>
  <c r="FW338" i="28" s="1"/>
  <c r="DC338" i="28"/>
  <c r="EY338" i="28" s="1"/>
  <c r="CQ338" i="28"/>
  <c r="DO338" i="28"/>
  <c r="FK338" i="28" s="1"/>
  <c r="DS337" i="28"/>
  <c r="FO337" i="28" s="1"/>
  <c r="EE337" i="28"/>
  <c r="GA337" i="28" s="1"/>
  <c r="DG337" i="28"/>
  <c r="FC337" i="28" s="1"/>
  <c r="CU337" i="28"/>
  <c r="EN323" i="28"/>
  <c r="DH344" i="28"/>
  <c r="FD344" i="28" s="1"/>
  <c r="DT344" i="28"/>
  <c r="FP344" i="28" s="1"/>
  <c r="CV344" i="28"/>
  <c r="EF344" i="28"/>
  <c r="GB344" i="28" s="1"/>
  <c r="DF336" i="28"/>
  <c r="FB336" i="28" s="1"/>
  <c r="DR336" i="28"/>
  <c r="FN336" i="28" s="1"/>
  <c r="ED336" i="28"/>
  <c r="FZ336" i="28" s="1"/>
  <c r="CT336" i="28"/>
  <c r="EQ370" i="28"/>
  <c r="CW338" i="28"/>
  <c r="DU338" i="28"/>
  <c r="FQ338" i="28" s="1"/>
  <c r="EG338" i="28"/>
  <c r="GC338" i="28" s="1"/>
  <c r="DI338" i="28"/>
  <c r="FE338" i="28" s="1"/>
  <c r="DI347" i="28"/>
  <c r="FE347" i="28" s="1"/>
  <c r="EG347" i="28"/>
  <c r="GC347" i="28" s="1"/>
  <c r="DU347" i="28"/>
  <c r="FQ347" i="28" s="1"/>
  <c r="CW347" i="28"/>
  <c r="DU330" i="28"/>
  <c r="FQ330" i="28" s="1"/>
  <c r="CW330" i="28"/>
  <c r="DI330" i="28"/>
  <c r="FE330" i="28" s="1"/>
  <c r="EG330" i="28"/>
  <c r="GC330" i="28" s="1"/>
  <c r="DB343" i="28"/>
  <c r="EX343" i="28" s="1"/>
  <c r="DN343" i="28"/>
  <c r="FJ343" i="28" s="1"/>
  <c r="CP343" i="28"/>
  <c r="DZ343" i="28"/>
  <c r="FV343" i="28" s="1"/>
  <c r="DW358" i="28"/>
  <c r="FS358" i="28" s="1"/>
  <c r="DK358" i="28"/>
  <c r="FG358" i="28" s="1"/>
  <c r="CM358" i="28"/>
  <c r="CY358" i="28"/>
  <c r="EU358" i="28" s="1"/>
  <c r="DB408" i="28"/>
  <c r="EX408" i="28" s="1"/>
  <c r="CP408" i="28"/>
  <c r="DN408" i="28"/>
  <c r="FJ408" i="28" s="1"/>
  <c r="DZ408" i="28"/>
  <c r="FV408" i="28" s="1"/>
  <c r="CE408" i="28"/>
  <c r="EM408" i="28"/>
  <c r="CN409" i="28"/>
  <c r="CZ409" i="28"/>
  <c r="DL409" i="28"/>
  <c r="DX409" i="28"/>
  <c r="DS441" i="28"/>
  <c r="FO441" i="28" s="1"/>
  <c r="DG441" i="28"/>
  <c r="FC441" i="28" s="1"/>
  <c r="EE441" i="28"/>
  <c r="GA441" i="28" s="1"/>
  <c r="CU441" i="28"/>
  <c r="CX385" i="28"/>
  <c r="ET385" i="28" s="1"/>
  <c r="DJ385" i="28"/>
  <c r="FF385" i="28" s="1"/>
  <c r="CL385" i="28"/>
  <c r="DV385" i="28"/>
  <c r="FR385" i="28" s="1"/>
  <c r="EI374" i="28"/>
  <c r="DP315" i="28"/>
  <c r="FL315" i="28" s="1"/>
  <c r="CR315" i="28"/>
  <c r="EB315" i="28"/>
  <c r="FX315" i="28" s="1"/>
  <c r="DD315" i="28"/>
  <c r="EZ315" i="28" s="1"/>
  <c r="EG381" i="28"/>
  <c r="GC381" i="28" s="1"/>
  <c r="DU381" i="28"/>
  <c r="FQ381" i="28" s="1"/>
  <c r="CW381" i="28"/>
  <c r="DI381" i="28"/>
  <c r="FE381" i="28" s="1"/>
  <c r="FI409" i="28"/>
  <c r="CF465" i="28"/>
  <c r="EN465" i="28"/>
  <c r="EH440" i="28"/>
  <c r="EB414" i="28"/>
  <c r="FX414" i="28" s="1"/>
  <c r="DD414" i="28"/>
  <c r="EZ414" i="28" s="1"/>
  <c r="CR414" i="28"/>
  <c r="DP414" i="28"/>
  <c r="FL414" i="28" s="1"/>
  <c r="FM409" i="28"/>
  <c r="EH392" i="28"/>
  <c r="EK408" i="28"/>
  <c r="CV397" i="28"/>
  <c r="EF397" i="28"/>
  <c r="GB397" i="28" s="1"/>
  <c r="DH397" i="28"/>
  <c r="FD397" i="28" s="1"/>
  <c r="DT397" i="28"/>
  <c r="FP397" i="28" s="1"/>
  <c r="ES453" i="28"/>
  <c r="EO474" i="28"/>
  <c r="CG474" i="28"/>
  <c r="EA396" i="28"/>
  <c r="FW396" i="28" s="1"/>
  <c r="CQ396" i="28"/>
  <c r="DC396" i="28"/>
  <c r="EY396" i="28" s="1"/>
  <c r="DO396" i="28"/>
  <c r="FK396" i="28" s="1"/>
  <c r="DL397" i="28"/>
  <c r="FH397" i="28" s="1"/>
  <c r="CN397" i="28"/>
  <c r="DX397" i="28"/>
  <c r="FT397" i="28" s="1"/>
  <c r="CZ397" i="28"/>
  <c r="EV397" i="28" s="1"/>
  <c r="CQ429" i="28"/>
  <c r="DO429" i="28"/>
  <c r="FK429" i="28" s="1"/>
  <c r="DC429" i="28"/>
  <c r="EY429" i="28" s="1"/>
  <c r="EA429" i="28"/>
  <c r="FW429" i="28" s="1"/>
  <c r="CL405" i="28"/>
  <c r="DJ405" i="28"/>
  <c r="FF405" i="28" s="1"/>
  <c r="CX405" i="28"/>
  <c r="ET405" i="28" s="1"/>
  <c r="DV405" i="28"/>
  <c r="FR405" i="28" s="1"/>
  <c r="EL448" i="28"/>
  <c r="CD448" i="28"/>
  <c r="DE427" i="28"/>
  <c r="FA427" i="28" s="1"/>
  <c r="DQ427" i="28"/>
  <c r="FM427" i="28" s="1"/>
  <c r="EC427" i="28"/>
  <c r="FY427" i="28" s="1"/>
  <c r="CS427" i="28"/>
  <c r="FS398" i="28"/>
  <c r="CO371" i="28"/>
  <c r="DY371" i="28"/>
  <c r="FU371" i="28" s="1"/>
  <c r="DM371" i="28"/>
  <c r="FI371" i="28" s="1"/>
  <c r="DA371" i="28"/>
  <c r="EW371" i="28" s="1"/>
  <c r="EH465" i="28"/>
  <c r="BZ465" i="28"/>
  <c r="ED431" i="28"/>
  <c r="FZ431" i="28" s="1"/>
  <c r="CT431" i="28"/>
  <c r="DF431" i="28"/>
  <c r="FB431" i="28" s="1"/>
  <c r="DR431" i="28"/>
  <c r="FN431" i="28" s="1"/>
  <c r="EE385" i="28"/>
  <c r="GA385" i="28" s="1"/>
  <c r="CU385" i="28"/>
  <c r="DG385" i="28"/>
  <c r="FC385" i="28" s="1"/>
  <c r="DS385" i="28"/>
  <c r="FO385" i="28" s="1"/>
  <c r="DB447" i="28"/>
  <c r="EX447" i="28" s="1"/>
  <c r="DZ447" i="28"/>
  <c r="FV447" i="28" s="1"/>
  <c r="CP447" i="28"/>
  <c r="DN447" i="28"/>
  <c r="FJ447" i="28" s="1"/>
  <c r="DU430" i="28"/>
  <c r="FQ430" i="28" s="1"/>
  <c r="DI430" i="28"/>
  <c r="FE430" i="28" s="1"/>
  <c r="CW430" i="28"/>
  <c r="EG430" i="28"/>
  <c r="GC430" i="28" s="1"/>
  <c r="CY441" i="28"/>
  <c r="EU441" i="28" s="1"/>
  <c r="DK441" i="28"/>
  <c r="FG441" i="28" s="1"/>
  <c r="CM441" i="28"/>
  <c r="DW441" i="28"/>
  <c r="FS441" i="28" s="1"/>
  <c r="EJ453" i="28"/>
  <c r="CM479" i="28"/>
  <c r="DW479" i="28"/>
  <c r="FS479" i="28" s="1"/>
  <c r="CY479" i="28"/>
  <c r="EU479" i="28" s="1"/>
  <c r="DK479" i="28"/>
  <c r="FG479" i="28" s="1"/>
  <c r="DQ476" i="28"/>
  <c r="FM476" i="28" s="1"/>
  <c r="CS476" i="28"/>
  <c r="EC476" i="28"/>
  <c r="FY476" i="28" s="1"/>
  <c r="DE476" i="28"/>
  <c r="FA476" i="28" s="1"/>
  <c r="CP470" i="28"/>
  <c r="DZ470" i="28"/>
  <c r="FV470" i="28" s="1"/>
  <c r="DB470" i="28"/>
  <c r="EX470" i="28" s="1"/>
  <c r="DN470" i="28"/>
  <c r="FJ470" i="28" s="1"/>
  <c r="DL399" i="28"/>
  <c r="FH399" i="28" s="1"/>
  <c r="DX399" i="28"/>
  <c r="FT399" i="28" s="1"/>
  <c r="CN399" i="28"/>
  <c r="CZ399" i="28"/>
  <c r="EV399" i="28" s="1"/>
  <c r="BZ479" i="28"/>
  <c r="EH479" i="28"/>
  <c r="DO425" i="28"/>
  <c r="FK425" i="28" s="1"/>
  <c r="CQ425" i="28"/>
  <c r="EA425" i="28"/>
  <c r="FW425" i="28" s="1"/>
  <c r="DC425" i="28"/>
  <c r="EY425" i="28" s="1"/>
  <c r="EH399" i="28"/>
  <c r="DX474" i="28"/>
  <c r="FT474" i="28" s="1"/>
  <c r="DL474" i="28"/>
  <c r="FH474" i="28" s="1"/>
  <c r="CZ474" i="28"/>
  <c r="EV474" i="28" s="1"/>
  <c r="CN474" i="28"/>
  <c r="DB475" i="28"/>
  <c r="EX475" i="28" s="1"/>
  <c r="CP475" i="28"/>
  <c r="DZ475" i="28"/>
  <c r="FV475" i="28" s="1"/>
  <c r="DN475" i="28"/>
  <c r="FJ475" i="28" s="1"/>
  <c r="DT517" i="28"/>
  <c r="FP517" i="28" s="1"/>
  <c r="EF517" i="28"/>
  <c r="GB517" i="28" s="1"/>
  <c r="CV517" i="28"/>
  <c r="DH517" i="28"/>
  <c r="FD517" i="28" s="1"/>
  <c r="CB502" i="28"/>
  <c r="EJ502" i="28"/>
  <c r="DQ501" i="28"/>
  <c r="FM501" i="28" s="1"/>
  <c r="DE501" i="28"/>
  <c r="FA501" i="28" s="1"/>
  <c r="EC501" i="28"/>
  <c r="FY501" i="28" s="1"/>
  <c r="CS501" i="28"/>
  <c r="CM543" i="28"/>
  <c r="DW543" i="28"/>
  <c r="FS543" i="28" s="1"/>
  <c r="CY543" i="28"/>
  <c r="EU543" i="28" s="1"/>
  <c r="DK543" i="28"/>
  <c r="FG543" i="28" s="1"/>
  <c r="DL540" i="28"/>
  <c r="FH540" i="28" s="1"/>
  <c r="CN540" i="28"/>
  <c r="CZ540" i="28"/>
  <c r="EV540" i="28" s="1"/>
  <c r="DX540" i="28"/>
  <c r="FT540" i="28" s="1"/>
  <c r="DB496" i="28"/>
  <c r="EX496" i="28" s="1"/>
  <c r="CP496" i="28"/>
  <c r="DN496" i="28"/>
  <c r="FJ496" i="28" s="1"/>
  <c r="DZ496" i="28"/>
  <c r="FV496" i="28" s="1"/>
  <c r="DC519" i="28"/>
  <c r="EY519" i="28" s="1"/>
  <c r="CQ519" i="28"/>
  <c r="DO519" i="28"/>
  <c r="FK519" i="28" s="1"/>
  <c r="EA519" i="28"/>
  <c r="FW519" i="28" s="1"/>
  <c r="DU533" i="28"/>
  <c r="FQ533" i="28" s="1"/>
  <c r="EG533" i="28"/>
  <c r="GC533" i="28" s="1"/>
  <c r="CW533" i="28"/>
  <c r="DI533" i="28"/>
  <c r="FE533" i="28" s="1"/>
  <c r="EM563" i="28"/>
  <c r="CP535" i="28"/>
  <c r="DN535" i="28"/>
  <c r="FJ535" i="28" s="1"/>
  <c r="DZ535" i="28"/>
  <c r="FV535" i="28" s="1"/>
  <c r="DB535" i="28"/>
  <c r="EX535" i="28" s="1"/>
  <c r="EO556" i="28"/>
  <c r="DS578" i="28"/>
  <c r="FO578" i="28" s="1"/>
  <c r="EE578" i="28"/>
  <c r="GA578" i="28" s="1"/>
  <c r="CU578" i="28"/>
  <c r="DG578" i="28"/>
  <c r="FC578" i="28" s="1"/>
  <c r="CY558" i="28"/>
  <c r="EU558" i="28" s="1"/>
  <c r="DK558" i="28"/>
  <c r="FG558" i="28" s="1"/>
  <c r="CM558" i="28"/>
  <c r="DW558" i="28"/>
  <c r="FS558" i="28" s="1"/>
  <c r="DS559" i="28"/>
  <c r="FO559" i="28" s="1"/>
  <c r="EE559" i="28"/>
  <c r="GA559" i="28" s="1"/>
  <c r="DG559" i="28"/>
  <c r="FC559" i="28" s="1"/>
  <c r="CU559" i="28"/>
  <c r="DI532" i="28"/>
  <c r="FE532" i="28" s="1"/>
  <c r="DU532" i="28"/>
  <c r="FQ532" i="28" s="1"/>
  <c r="CW532" i="28"/>
  <c r="EG532" i="28"/>
  <c r="GC532" i="28" s="1"/>
  <c r="EQ601" i="28"/>
  <c r="CI601" i="28"/>
  <c r="CM540" i="28"/>
  <c r="DW540" i="28"/>
  <c r="FS540" i="28" s="1"/>
  <c r="CY540" i="28"/>
  <c r="EU540" i="28" s="1"/>
  <c r="DK540" i="28"/>
  <c r="FG540" i="28" s="1"/>
  <c r="CT584" i="28"/>
  <c r="DR584" i="28"/>
  <c r="FN584" i="28" s="1"/>
  <c r="DF584" i="28"/>
  <c r="FB584" i="28" s="1"/>
  <c r="ED584" i="28"/>
  <c r="FZ584" i="28" s="1"/>
  <c r="EM574" i="28"/>
  <c r="CP544" i="28"/>
  <c r="DB544" i="28"/>
  <c r="EX544" i="28" s="1"/>
  <c r="DZ544" i="28"/>
  <c r="FV544" i="28" s="1"/>
  <c r="DN544" i="28"/>
  <c r="FJ544" i="28" s="1"/>
  <c r="CN573" i="28"/>
  <c r="DX573" i="28"/>
  <c r="FT573" i="28" s="1"/>
  <c r="CZ573" i="28"/>
  <c r="EV573" i="28" s="1"/>
  <c r="DL573" i="28"/>
  <c r="FH573" i="28" s="1"/>
  <c r="DN614" i="28"/>
  <c r="FJ614" i="28" s="1"/>
  <c r="DZ614" i="28"/>
  <c r="FV614" i="28" s="1"/>
  <c r="CP614" i="28"/>
  <c r="DB614" i="28"/>
  <c r="EX614" i="28" s="1"/>
  <c r="DU604" i="28"/>
  <c r="FQ604" i="28" s="1"/>
  <c r="CW604" i="28"/>
  <c r="DI604" i="28"/>
  <c r="FE604" i="28" s="1"/>
  <c r="EG604" i="28"/>
  <c r="GC604" i="28" s="1"/>
  <c r="DM602" i="28"/>
  <c r="FI602" i="28" s="1"/>
  <c r="CO602" i="28"/>
  <c r="DA602" i="28"/>
  <c r="EW602" i="28" s="1"/>
  <c r="DY602" i="28"/>
  <c r="FU602" i="28" s="1"/>
  <c r="EE610" i="28"/>
  <c r="GA610" i="28" s="1"/>
  <c r="CU610" i="28"/>
  <c r="DS610" i="28"/>
  <c r="FO610" i="28" s="1"/>
  <c r="DG610" i="28"/>
  <c r="FC610" i="28" s="1"/>
  <c r="EO628" i="28"/>
  <c r="DR614" i="28"/>
  <c r="FN614" i="28" s="1"/>
  <c r="ED614" i="28"/>
  <c r="FZ614" i="28" s="1"/>
  <c r="CT614" i="28"/>
  <c r="DF614" i="28"/>
  <c r="FB614" i="28" s="1"/>
  <c r="DL618" i="28"/>
  <c r="DX618" i="28"/>
  <c r="FT618" i="28" s="1"/>
  <c r="CN618" i="28"/>
  <c r="CZ618" i="28"/>
  <c r="EV618" i="28" s="1"/>
  <c r="EH600" i="28"/>
  <c r="EM630" i="28"/>
  <c r="CV600" i="28"/>
  <c r="DH600" i="28"/>
  <c r="FD600" i="28" s="1"/>
  <c r="EF600" i="28"/>
  <c r="GB600" i="28" s="1"/>
  <c r="DT600" i="28"/>
  <c r="FP600" i="28" s="1"/>
  <c r="FQ623" i="28"/>
  <c r="DQ605" i="28"/>
  <c r="FM605" i="28" s="1"/>
  <c r="EC605" i="28"/>
  <c r="FY605" i="28" s="1"/>
  <c r="CS605" i="28"/>
  <c r="DE605" i="28"/>
  <c r="FA605" i="28" s="1"/>
  <c r="FB621" i="28"/>
  <c r="C489" i="20"/>
  <c r="C1256" i="20"/>
  <c r="DS63" i="28"/>
  <c r="FO63" i="28" s="1"/>
  <c r="DG63" i="28"/>
  <c r="FC63" i="28" s="1"/>
  <c r="EE63" i="28"/>
  <c r="GA63" i="28" s="1"/>
  <c r="CU63" i="28"/>
  <c r="CX106" i="28"/>
  <c r="ET106" i="28" s="1"/>
  <c r="CL106" i="28"/>
  <c r="DJ106" i="28"/>
  <c r="FF106" i="28" s="1"/>
  <c r="DV106" i="28"/>
  <c r="FR106" i="28" s="1"/>
  <c r="CW121" i="28"/>
  <c r="DI121" i="28"/>
  <c r="FE121" i="28" s="1"/>
  <c r="DU121" i="28"/>
  <c r="FQ121" i="28" s="1"/>
  <c r="EG121" i="28"/>
  <c r="GC121" i="28" s="1"/>
  <c r="FJ119" i="28"/>
  <c r="DX161" i="28"/>
  <c r="FT161" i="28" s="1"/>
  <c r="CZ161" i="28"/>
  <c r="EV161" i="28" s="1"/>
  <c r="CN161" i="28"/>
  <c r="DL161" i="28"/>
  <c r="FH161" i="28" s="1"/>
  <c r="CM15" i="28"/>
  <c r="CY15" i="28"/>
  <c r="EU15" i="28" s="1"/>
  <c r="DW15" i="28"/>
  <c r="FS15" i="28" s="1"/>
  <c r="DK15" i="28"/>
  <c r="FG15" i="28" s="1"/>
  <c r="DC274" i="28"/>
  <c r="EY274" i="28" s="1"/>
  <c r="DO274" i="28"/>
  <c r="FK274" i="28" s="1"/>
  <c r="EA274" i="28"/>
  <c r="FW274" i="28" s="1"/>
  <c r="CQ274" i="28"/>
  <c r="CN9" i="28"/>
  <c r="CZ9" i="28"/>
  <c r="EV9" i="28" s="1"/>
  <c r="DL9" i="28"/>
  <c r="FH9" i="28" s="1"/>
  <c r="DX9" i="28"/>
  <c r="FT9" i="28" s="1"/>
  <c r="DC21" i="28"/>
  <c r="EY21" i="28" s="1"/>
  <c r="EA21" i="28"/>
  <c r="FW21" i="28" s="1"/>
  <c r="CQ21" i="28"/>
  <c r="DO21" i="28"/>
  <c r="FK21" i="28" s="1"/>
  <c r="CM14" i="28"/>
  <c r="CY14" i="28"/>
  <c r="EU14" i="28" s="1"/>
  <c r="DK14" i="28"/>
  <c r="FG14" i="28" s="1"/>
  <c r="DW14" i="28"/>
  <c r="FS14" i="28" s="1"/>
  <c r="DU37" i="28"/>
  <c r="FQ37" i="28" s="1"/>
  <c r="CW37" i="28"/>
  <c r="EG37" i="28"/>
  <c r="GC37" i="28" s="1"/>
  <c r="DI37" i="28"/>
  <c r="FE37" i="28" s="1"/>
  <c r="CL33" i="28"/>
  <c r="DJ33" i="28"/>
  <c r="FF33" i="28" s="1"/>
  <c r="CX33" i="28"/>
  <c r="ET33" i="28" s="1"/>
  <c r="DV33" i="28"/>
  <c r="FR33" i="28" s="1"/>
  <c r="CB109" i="28"/>
  <c r="EJ109" i="28"/>
  <c r="AY15" i="26"/>
  <c r="AY8" i="26"/>
  <c r="EO38" i="28"/>
  <c r="CG38" i="28"/>
  <c r="CP87" i="28"/>
  <c r="DB87" i="28"/>
  <c r="EX87" i="28" s="1"/>
  <c r="DZ87" i="28"/>
  <c r="FV87" i="28" s="1"/>
  <c r="DN87" i="28"/>
  <c r="FJ87" i="28" s="1"/>
  <c r="EB96" i="28"/>
  <c r="FX96" i="28" s="1"/>
  <c r="DP96" i="28"/>
  <c r="FL96" i="28" s="1"/>
  <c r="CR96" i="28"/>
  <c r="DD96" i="28"/>
  <c r="EZ96" i="28" s="1"/>
  <c r="CX97" i="28"/>
  <c r="ET97" i="28" s="1"/>
  <c r="CL97" i="28"/>
  <c r="DV97" i="28"/>
  <c r="FR97" i="28" s="1"/>
  <c r="DJ97" i="28"/>
  <c r="FF97" i="28" s="1"/>
  <c r="ED97" i="28"/>
  <c r="FZ97" i="28" s="1"/>
  <c r="DR97" i="28"/>
  <c r="FN97" i="28" s="1"/>
  <c r="CT97" i="28"/>
  <c r="DF97" i="28"/>
  <c r="FB97" i="28" s="1"/>
  <c r="ES227" i="28"/>
  <c r="CK227" i="28"/>
  <c r="AY14" i="26"/>
  <c r="AY7" i="26"/>
  <c r="CQ28" i="28"/>
  <c r="EA28" i="28"/>
  <c r="FW28" i="28" s="1"/>
  <c r="DC28" i="28"/>
  <c r="EY28" i="28" s="1"/>
  <c r="DO28" i="28"/>
  <c r="FK28" i="28" s="1"/>
  <c r="CS46" i="28"/>
  <c r="DQ46" i="28"/>
  <c r="FM46" i="28" s="1"/>
  <c r="DE46" i="28"/>
  <c r="FA46" i="28" s="1"/>
  <c r="EC46" i="28"/>
  <c r="FY46" i="28" s="1"/>
  <c r="DO39" i="28"/>
  <c r="FK39" i="28" s="1"/>
  <c r="CQ39" i="28"/>
  <c r="EA39" i="28"/>
  <c r="FW39" i="28" s="1"/>
  <c r="DC39" i="28"/>
  <c r="EY39" i="28" s="1"/>
  <c r="DY88" i="28"/>
  <c r="FU88" i="28" s="1"/>
  <c r="CO88" i="28"/>
  <c r="DA88" i="28"/>
  <c r="EW88" i="28" s="1"/>
  <c r="DM88" i="28"/>
  <c r="FI88" i="28" s="1"/>
  <c r="CF112" i="28"/>
  <c r="EN112" i="28"/>
  <c r="DB107" i="28"/>
  <c r="EX107" i="28" s="1"/>
  <c r="DN107" i="28"/>
  <c r="FJ107" i="28" s="1"/>
  <c r="CP107" i="28"/>
  <c r="DZ107" i="28"/>
  <c r="FV107" i="28" s="1"/>
  <c r="EI134" i="28"/>
  <c r="DR142" i="28"/>
  <c r="FN142" i="28" s="1"/>
  <c r="DF142" i="28"/>
  <c r="FB142" i="28" s="1"/>
  <c r="CT142" i="28"/>
  <c r="ED142" i="28"/>
  <c r="FZ142" i="28" s="1"/>
  <c r="DU156" i="28"/>
  <c r="FQ156" i="28" s="1"/>
  <c r="CW156" i="28"/>
  <c r="EG156" i="28"/>
  <c r="GC156" i="28" s="1"/>
  <c r="DI156" i="28"/>
  <c r="FE156" i="28" s="1"/>
  <c r="DG165" i="28"/>
  <c r="FC165" i="28" s="1"/>
  <c r="CU165" i="28"/>
  <c r="EE165" i="28"/>
  <c r="GA165" i="28" s="1"/>
  <c r="DS165" i="28"/>
  <c r="FO165" i="28" s="1"/>
  <c r="CI217" i="28"/>
  <c r="EQ217" i="28"/>
  <c r="DJ196" i="28"/>
  <c r="FF196" i="28" s="1"/>
  <c r="CX196" i="28"/>
  <c r="ET196" i="28" s="1"/>
  <c r="CL196" i="28"/>
  <c r="DV196" i="28"/>
  <c r="FR196" i="28" s="1"/>
  <c r="ES233" i="28"/>
  <c r="CK233" i="28"/>
  <c r="EM183" i="28"/>
  <c r="DY206" i="28"/>
  <c r="FU206" i="28" s="1"/>
  <c r="CO206" i="28"/>
  <c r="DM206" i="28"/>
  <c r="FI206" i="28" s="1"/>
  <c r="DA206" i="28"/>
  <c r="EW206" i="28" s="1"/>
  <c r="DG211" i="28"/>
  <c r="FC211" i="28" s="1"/>
  <c r="DS211" i="28"/>
  <c r="FO211" i="28" s="1"/>
  <c r="CU211" i="28"/>
  <c r="EE211" i="28"/>
  <c r="GA211" i="28" s="1"/>
  <c r="DK203" i="28"/>
  <c r="FG203" i="28" s="1"/>
  <c r="CM203" i="28"/>
  <c r="CY203" i="28"/>
  <c r="EU203" i="28" s="1"/>
  <c r="DW203" i="28"/>
  <c r="FS203" i="28" s="1"/>
  <c r="DY233" i="28"/>
  <c r="FU233" i="28" s="1"/>
  <c r="CO233" i="28"/>
  <c r="DA233" i="28"/>
  <c r="EW233" i="28" s="1"/>
  <c r="DM233" i="28"/>
  <c r="FI233" i="28" s="1"/>
  <c r="CS216" i="28"/>
  <c r="EC216" i="28"/>
  <c r="FY216" i="28" s="1"/>
  <c r="DE216" i="28"/>
  <c r="FA216" i="28" s="1"/>
  <c r="DQ216" i="28"/>
  <c r="FM216" i="28" s="1"/>
  <c r="DT31" i="28"/>
  <c r="FP31" i="28" s="1"/>
  <c r="EF31" i="28"/>
  <c r="GB31" i="28" s="1"/>
  <c r="DH31" i="28"/>
  <c r="FD31" i="28" s="1"/>
  <c r="CV31" i="28"/>
  <c r="EQ62" i="28"/>
  <c r="CM77" i="28"/>
  <c r="DW77" i="28"/>
  <c r="FS77" i="28" s="1"/>
  <c r="CY77" i="28"/>
  <c r="EU77" i="28" s="1"/>
  <c r="DK77" i="28"/>
  <c r="FG77" i="28" s="1"/>
  <c r="CH120" i="28"/>
  <c r="EP120" i="28"/>
  <c r="DD106" i="28"/>
  <c r="EZ106" i="28" s="1"/>
  <c r="EB106" i="28"/>
  <c r="FX106" i="28" s="1"/>
  <c r="CR106" i="28"/>
  <c r="DP106" i="28"/>
  <c r="FL106" i="28" s="1"/>
  <c r="EG103" i="28"/>
  <c r="GC103" i="28" s="1"/>
  <c r="DU103" i="28"/>
  <c r="FQ103" i="28" s="1"/>
  <c r="CW103" i="28"/>
  <c r="DI103" i="28"/>
  <c r="FE103" i="28" s="1"/>
  <c r="EL147" i="28"/>
  <c r="CD147" i="28"/>
  <c r="DI115" i="28"/>
  <c r="FE115" i="28" s="1"/>
  <c r="DU115" i="28"/>
  <c r="FQ115" i="28" s="1"/>
  <c r="EG115" i="28"/>
  <c r="GC115" i="28" s="1"/>
  <c r="CW115" i="28"/>
  <c r="CZ136" i="28"/>
  <c r="EV136" i="28" s="1"/>
  <c r="DX136" i="28"/>
  <c r="FT136" i="28" s="1"/>
  <c r="DL136" i="28"/>
  <c r="FH136" i="28" s="1"/>
  <c r="CN136" i="28"/>
  <c r="CZ137" i="28"/>
  <c r="EV137" i="28" s="1"/>
  <c r="DX137" i="28"/>
  <c r="FT137" i="28" s="1"/>
  <c r="DL137" i="28"/>
  <c r="FH137" i="28" s="1"/>
  <c r="CN137" i="28"/>
  <c r="FA119" i="28"/>
  <c r="DR135" i="28"/>
  <c r="FN135" i="28" s="1"/>
  <c r="CT135" i="28"/>
  <c r="ED135" i="28"/>
  <c r="FZ135" i="28" s="1"/>
  <c r="DF135" i="28"/>
  <c r="FB135" i="28" s="1"/>
  <c r="EP136" i="28"/>
  <c r="DQ185" i="28"/>
  <c r="FM185" i="28" s="1"/>
  <c r="DE185" i="28"/>
  <c r="FA185" i="28" s="1"/>
  <c r="CS185" i="28"/>
  <c r="EC185" i="28"/>
  <c r="FY185" i="28" s="1"/>
  <c r="CH193" i="28"/>
  <c r="EP193" i="28"/>
  <c r="DI192" i="28"/>
  <c r="FE192" i="28" s="1"/>
  <c r="CW192" i="28"/>
  <c r="DU192" i="28"/>
  <c r="FQ192" i="28" s="1"/>
  <c r="EG192" i="28"/>
  <c r="GC192" i="28" s="1"/>
  <c r="EH206" i="28"/>
  <c r="DS208" i="28"/>
  <c r="FO208" i="28" s="1"/>
  <c r="DG208" i="28"/>
  <c r="FC208" i="28" s="1"/>
  <c r="CU208" i="28"/>
  <c r="EE208" i="28"/>
  <c r="GA208" i="28" s="1"/>
  <c r="EQ211" i="28"/>
  <c r="DN229" i="28"/>
  <c r="FJ229" i="28" s="1"/>
  <c r="CP229" i="28"/>
  <c r="DZ229" i="28"/>
  <c r="FV229" i="28" s="1"/>
  <c r="DB229" i="28"/>
  <c r="EX229" i="28" s="1"/>
  <c r="DL4" i="28"/>
  <c r="CN4" i="28"/>
  <c r="DX4" i="28"/>
  <c r="CZ4" i="28"/>
  <c r="ED16" i="28"/>
  <c r="FZ16" i="28" s="1"/>
  <c r="CT16" i="28"/>
  <c r="DF16" i="28"/>
  <c r="FB16" i="28" s="1"/>
  <c r="DR16" i="28"/>
  <c r="FN16" i="28" s="1"/>
  <c r="CB39" i="28"/>
  <c r="EJ39" i="28"/>
  <c r="DT34" i="28"/>
  <c r="FP34" i="28" s="1"/>
  <c r="DH34" i="28"/>
  <c r="FD34" i="28" s="1"/>
  <c r="CV34" i="28"/>
  <c r="EF34" i="28"/>
  <c r="GB34" i="28" s="1"/>
  <c r="CM34" i="28"/>
  <c r="DW34" i="28"/>
  <c r="FS34" i="28" s="1"/>
  <c r="DK34" i="28"/>
  <c r="FG34" i="28" s="1"/>
  <c r="CY34" i="28"/>
  <c r="EU34" i="28" s="1"/>
  <c r="EP40" i="28"/>
  <c r="DU46" i="28"/>
  <c r="FQ46" i="28" s="1"/>
  <c r="DI46" i="28"/>
  <c r="FE46" i="28" s="1"/>
  <c r="CW46" i="28"/>
  <c r="EG46" i="28"/>
  <c r="GC46" i="28" s="1"/>
  <c r="DO62" i="28"/>
  <c r="FK62" i="28" s="1"/>
  <c r="CQ62" i="28"/>
  <c r="DC62" i="28"/>
  <c r="EY62" i="28" s="1"/>
  <c r="EA62" i="28"/>
  <c r="FW62" i="28" s="1"/>
  <c r="CQ64" i="28"/>
  <c r="DC64" i="28"/>
  <c r="EY64" i="28" s="1"/>
  <c r="DO64" i="28"/>
  <c r="FK64" i="28" s="1"/>
  <c r="EA64" i="28"/>
  <c r="FW64" i="28" s="1"/>
  <c r="CV47" i="28"/>
  <c r="EF47" i="28"/>
  <c r="GB47" i="28" s="1"/>
  <c r="DH47" i="28"/>
  <c r="FD47" i="28" s="1"/>
  <c r="DT47" i="28"/>
  <c r="FP47" i="28" s="1"/>
  <c r="CM58" i="28"/>
  <c r="DW58" i="28"/>
  <c r="FS58" i="28" s="1"/>
  <c r="CY58" i="28"/>
  <c r="EU58" i="28" s="1"/>
  <c r="DK58" i="28"/>
  <c r="FG58" i="28" s="1"/>
  <c r="CA110" i="28"/>
  <c r="EI110" i="28"/>
  <c r="CZ87" i="28"/>
  <c r="EV87" i="28" s="1"/>
  <c r="CN87" i="28"/>
  <c r="DX87" i="28"/>
  <c r="FT87" i="28" s="1"/>
  <c r="DL87" i="28"/>
  <c r="FH87" i="28" s="1"/>
  <c r="DS83" i="28"/>
  <c r="FO83" i="28" s="1"/>
  <c r="DG83" i="28"/>
  <c r="FC83" i="28" s="1"/>
  <c r="EE83" i="28"/>
  <c r="GA83" i="28" s="1"/>
  <c r="CU83" i="28"/>
  <c r="EH102" i="28"/>
  <c r="CV115" i="28"/>
  <c r="DH115" i="28"/>
  <c r="EF115" i="28"/>
  <c r="GB115" i="28" s="1"/>
  <c r="DT115" i="28"/>
  <c r="FP115" i="28" s="1"/>
  <c r="CR111" i="28"/>
  <c r="DP111" i="28"/>
  <c r="FL111" i="28" s="1"/>
  <c r="EB111" i="28"/>
  <c r="FX111" i="28" s="1"/>
  <c r="DD111" i="28"/>
  <c r="EZ111" i="28" s="1"/>
  <c r="FX122" i="28"/>
  <c r="DE128" i="28"/>
  <c r="FA128" i="28" s="1"/>
  <c r="CS128" i="28"/>
  <c r="DQ128" i="28"/>
  <c r="FM128" i="28" s="1"/>
  <c r="EC128" i="28"/>
  <c r="FY128" i="28" s="1"/>
  <c r="DW148" i="28"/>
  <c r="FS148" i="28" s="1"/>
  <c r="CY148" i="28"/>
  <c r="EU148" i="28" s="1"/>
  <c r="CM148" i="28"/>
  <c r="DK148" i="28"/>
  <c r="FG148" i="28" s="1"/>
  <c r="DO134" i="28"/>
  <c r="FK134" i="28" s="1"/>
  <c r="DC134" i="28"/>
  <c r="EY134" i="28" s="1"/>
  <c r="EA134" i="28"/>
  <c r="FW134" i="28" s="1"/>
  <c r="CQ134" i="28"/>
  <c r="DM133" i="28"/>
  <c r="FI133" i="28" s="1"/>
  <c r="CO133" i="28"/>
  <c r="DY133" i="28"/>
  <c r="FU133" i="28" s="1"/>
  <c r="DA133" i="28"/>
  <c r="EW133" i="28" s="1"/>
  <c r="EF122" i="28"/>
  <c r="GB122" i="28" s="1"/>
  <c r="CV122" i="28"/>
  <c r="DH122" i="28"/>
  <c r="FD122" i="28" s="1"/>
  <c r="DT122" i="28"/>
  <c r="FP122" i="28" s="1"/>
  <c r="EJ127" i="28"/>
  <c r="DJ143" i="28"/>
  <c r="FF143" i="28" s="1"/>
  <c r="DV143" i="28"/>
  <c r="FR143" i="28" s="1"/>
  <c r="CX143" i="28"/>
  <c r="ET143" i="28" s="1"/>
  <c r="CL143" i="28"/>
  <c r="CP163" i="28"/>
  <c r="DB163" i="28"/>
  <c r="EX163" i="28" s="1"/>
  <c r="DZ163" i="28"/>
  <c r="FV163" i="28" s="1"/>
  <c r="DN163" i="28"/>
  <c r="FJ163" i="28" s="1"/>
  <c r="DZ123" i="28"/>
  <c r="FV123" i="28" s="1"/>
  <c r="DB123" i="28"/>
  <c r="EX123" i="28" s="1"/>
  <c r="DN123" i="28"/>
  <c r="FJ123" i="28" s="1"/>
  <c r="CP123" i="28"/>
  <c r="CV154" i="28"/>
  <c r="EF154" i="28"/>
  <c r="GB154" i="28" s="1"/>
  <c r="DH154" i="28"/>
  <c r="FD154" i="28" s="1"/>
  <c r="DT154" i="28"/>
  <c r="FP154" i="28" s="1"/>
  <c r="DN153" i="28"/>
  <c r="FJ153" i="28" s="1"/>
  <c r="DZ153" i="28"/>
  <c r="FV153" i="28" s="1"/>
  <c r="DB153" i="28"/>
  <c r="EX153" i="28" s="1"/>
  <c r="CP153" i="28"/>
  <c r="CO139" i="28"/>
  <c r="DA139" i="28"/>
  <c r="EW139" i="28" s="1"/>
  <c r="DM139" i="28"/>
  <c r="FI139" i="28" s="1"/>
  <c r="DY139" i="28"/>
  <c r="FU139" i="28" s="1"/>
  <c r="DG144" i="28"/>
  <c r="FC144" i="28" s="1"/>
  <c r="DS144" i="28"/>
  <c r="FO144" i="28" s="1"/>
  <c r="EE144" i="28"/>
  <c r="GA144" i="28" s="1"/>
  <c r="CU144" i="28"/>
  <c r="FA4" i="28"/>
  <c r="DR12" i="28"/>
  <c r="FN12" i="28" s="1"/>
  <c r="ED12" i="28"/>
  <c r="FZ12" i="28" s="1"/>
  <c r="CT12" i="28"/>
  <c r="DF12" i="28"/>
  <c r="FB12" i="28" s="1"/>
  <c r="CX17" i="28"/>
  <c r="ET17" i="28" s="1"/>
  <c r="DJ17" i="28"/>
  <c r="FF17" i="28" s="1"/>
  <c r="DV17" i="28"/>
  <c r="FR17" i="28" s="1"/>
  <c r="CL17" i="28"/>
  <c r="CS32" i="28"/>
  <c r="DE32" i="28"/>
  <c r="FA32" i="28" s="1"/>
  <c r="DQ32" i="28"/>
  <c r="FM32" i="28" s="1"/>
  <c r="EC32" i="28"/>
  <c r="FY32" i="28" s="1"/>
  <c r="DD51" i="28"/>
  <c r="EZ51" i="28" s="1"/>
  <c r="DP51" i="28"/>
  <c r="FL51" i="28" s="1"/>
  <c r="EB51" i="28"/>
  <c r="FX51" i="28" s="1"/>
  <c r="CR51" i="28"/>
  <c r="CY43" i="28"/>
  <c r="EU43" i="28" s="1"/>
  <c r="DW43" i="28"/>
  <c r="FS43" i="28" s="1"/>
  <c r="DK43" i="28"/>
  <c r="FG43" i="28" s="1"/>
  <c r="CM43" i="28"/>
  <c r="DD52" i="28"/>
  <c r="EZ52" i="28" s="1"/>
  <c r="EB52" i="28"/>
  <c r="FX52" i="28" s="1"/>
  <c r="CR52" i="28"/>
  <c r="DP52" i="28"/>
  <c r="FL52" i="28" s="1"/>
  <c r="EG53" i="28"/>
  <c r="GC53" i="28" s="1"/>
  <c r="DU53" i="28"/>
  <c r="FQ53" i="28" s="1"/>
  <c r="DI53" i="28"/>
  <c r="FE53" i="28" s="1"/>
  <c r="CW53" i="28"/>
  <c r="DC48" i="28"/>
  <c r="EY48" i="28" s="1"/>
  <c r="EA48" i="28"/>
  <c r="FW48" i="28" s="1"/>
  <c r="CQ48" i="28"/>
  <c r="DO48" i="28"/>
  <c r="FK48" i="28" s="1"/>
  <c r="DE48" i="28"/>
  <c r="FA48" i="28" s="1"/>
  <c r="EC48" i="28"/>
  <c r="FY48" i="28" s="1"/>
  <c r="CS48" i="28"/>
  <c r="DQ48" i="28"/>
  <c r="FM48" i="28" s="1"/>
  <c r="DR57" i="28"/>
  <c r="FN57" i="28" s="1"/>
  <c r="CT57" i="28"/>
  <c r="ED57" i="28"/>
  <c r="FZ57" i="28" s="1"/>
  <c r="DF57" i="28"/>
  <c r="FB57" i="28" s="1"/>
  <c r="CN76" i="28"/>
  <c r="DX76" i="28"/>
  <c r="FT76" i="28" s="1"/>
  <c r="CZ76" i="28"/>
  <c r="EV76" i="28" s="1"/>
  <c r="DL76" i="28"/>
  <c r="FH76" i="28" s="1"/>
  <c r="DO51" i="28"/>
  <c r="FK51" i="28" s="1"/>
  <c r="DC51" i="28"/>
  <c r="EY51" i="28" s="1"/>
  <c r="EA51" i="28"/>
  <c r="FW51" i="28" s="1"/>
  <c r="CQ51" i="28"/>
  <c r="DR64" i="28"/>
  <c r="FN64" i="28" s="1"/>
  <c r="DF64" i="28"/>
  <c r="FB64" i="28" s="1"/>
  <c r="ED64" i="28"/>
  <c r="FZ64" i="28" s="1"/>
  <c r="CT64" i="28"/>
  <c r="DC75" i="28"/>
  <c r="EY75" i="28" s="1"/>
  <c r="CQ75" i="28"/>
  <c r="DO75" i="28"/>
  <c r="FK75" i="28" s="1"/>
  <c r="EA75" i="28"/>
  <c r="FW75" i="28" s="1"/>
  <c r="CZ106" i="28"/>
  <c r="EV106" i="28" s="1"/>
  <c r="CN106" i="28"/>
  <c r="DX106" i="28"/>
  <c r="FT106" i="28" s="1"/>
  <c r="DL106" i="28"/>
  <c r="FH106" i="28" s="1"/>
  <c r="CN66" i="28"/>
  <c r="DX66" i="28"/>
  <c r="FT66" i="28" s="1"/>
  <c r="DL66" i="28"/>
  <c r="FH66" i="28" s="1"/>
  <c r="CZ66" i="28"/>
  <c r="EV66" i="28" s="1"/>
  <c r="DY66" i="28"/>
  <c r="FU66" i="28" s="1"/>
  <c r="DA66" i="28"/>
  <c r="EW66" i="28" s="1"/>
  <c r="DM66" i="28"/>
  <c r="FI66" i="28" s="1"/>
  <c r="CO66" i="28"/>
  <c r="DR77" i="28"/>
  <c r="FN77" i="28" s="1"/>
  <c r="CT77" i="28"/>
  <c r="ED77" i="28"/>
  <c r="FZ77" i="28" s="1"/>
  <c r="DF77" i="28"/>
  <c r="FB77" i="28" s="1"/>
  <c r="DR89" i="28"/>
  <c r="FN89" i="28" s="1"/>
  <c r="CT89" i="28"/>
  <c r="DF89" i="28"/>
  <c r="FB89" i="28" s="1"/>
  <c r="ED89" i="28"/>
  <c r="FZ89" i="28" s="1"/>
  <c r="CO84" i="28"/>
  <c r="DA84" i="28"/>
  <c r="EW84" i="28" s="1"/>
  <c r="DM84" i="28"/>
  <c r="FI84" i="28" s="1"/>
  <c r="DY84" i="28"/>
  <c r="FU84" i="28" s="1"/>
  <c r="CN101" i="28"/>
  <c r="DX101" i="28"/>
  <c r="FT101" i="28" s="1"/>
  <c r="CZ101" i="28"/>
  <c r="EV101" i="28" s="1"/>
  <c r="DL101" i="28"/>
  <c r="FH101" i="28" s="1"/>
  <c r="DR91" i="28"/>
  <c r="FN91" i="28" s="1"/>
  <c r="CT91" i="28"/>
  <c r="DF91" i="28"/>
  <c r="FB91" i="28" s="1"/>
  <c r="ED91" i="28"/>
  <c r="FZ91" i="28" s="1"/>
  <c r="CY92" i="28"/>
  <c r="EU92" i="28" s="1"/>
  <c r="DW92" i="28"/>
  <c r="FS92" i="28" s="1"/>
  <c r="CM92" i="28"/>
  <c r="DK92" i="28"/>
  <c r="FG92" i="28" s="1"/>
  <c r="GC109" i="28"/>
  <c r="CT96" i="28"/>
  <c r="DR96" i="28"/>
  <c r="FN96" i="28" s="1"/>
  <c r="DF96" i="28"/>
  <c r="FB96" i="28" s="1"/>
  <c r="ED96" i="28"/>
  <c r="FZ96" i="28" s="1"/>
  <c r="FS119" i="28"/>
  <c r="CM120" i="28"/>
  <c r="DW120" i="28"/>
  <c r="FS120" i="28" s="1"/>
  <c r="CY120" i="28"/>
  <c r="DK120" i="28"/>
  <c r="FG120" i="28" s="1"/>
  <c r="CY137" i="28"/>
  <c r="EU137" i="28" s="1"/>
  <c r="DK137" i="28"/>
  <c r="FG137" i="28" s="1"/>
  <c r="CM137" i="28"/>
  <c r="DW137" i="28"/>
  <c r="FS137" i="28" s="1"/>
  <c r="EA124" i="28"/>
  <c r="FW124" i="28" s="1"/>
  <c r="DO124" i="28"/>
  <c r="FK124" i="28" s="1"/>
  <c r="DC124" i="28"/>
  <c r="EY124" i="28" s="1"/>
  <c r="CQ124" i="28"/>
  <c r="DU131" i="28"/>
  <c r="FQ131" i="28" s="1"/>
  <c r="CW131" i="28"/>
  <c r="DI131" i="28"/>
  <c r="FE131" i="28" s="1"/>
  <c r="EG131" i="28"/>
  <c r="GC131" i="28" s="1"/>
  <c r="DE144" i="28"/>
  <c r="FA144" i="28" s="1"/>
  <c r="CS144" i="28"/>
  <c r="DQ144" i="28"/>
  <c r="FM144" i="28" s="1"/>
  <c r="EC144" i="28"/>
  <c r="FY144" i="28" s="1"/>
  <c r="FM119" i="28"/>
  <c r="CR138" i="28"/>
  <c r="EB138" i="28"/>
  <c r="FX138" i="28" s="1"/>
  <c r="DD138" i="28"/>
  <c r="EZ138" i="28" s="1"/>
  <c r="DP138" i="28"/>
  <c r="FL138" i="28" s="1"/>
  <c r="DO143" i="28"/>
  <c r="FK143" i="28" s="1"/>
  <c r="EA143" i="28"/>
  <c r="FW143" i="28" s="1"/>
  <c r="DC143" i="28"/>
  <c r="EY143" i="28" s="1"/>
  <c r="CQ143" i="28"/>
  <c r="EP175" i="28"/>
  <c r="CH175" i="28"/>
  <c r="DB150" i="28"/>
  <c r="EX150" i="28" s="1"/>
  <c r="CP150" i="28"/>
  <c r="DN150" i="28"/>
  <c r="FJ150" i="28" s="1"/>
  <c r="DZ150" i="28"/>
  <c r="FV150" i="28" s="1"/>
  <c r="CY139" i="28"/>
  <c r="EU139" i="28" s="1"/>
  <c r="DK139" i="28"/>
  <c r="FG139" i="28" s="1"/>
  <c r="DW139" i="28"/>
  <c r="FS139" i="28" s="1"/>
  <c r="CM139" i="28"/>
  <c r="DC162" i="28"/>
  <c r="EY162" i="28" s="1"/>
  <c r="DO162" i="28"/>
  <c r="FK162" i="28" s="1"/>
  <c r="CQ162" i="28"/>
  <c r="EA162" i="28"/>
  <c r="FW162" i="28" s="1"/>
  <c r="DU167" i="28"/>
  <c r="FQ167" i="28" s="1"/>
  <c r="CW167" i="28"/>
  <c r="DI167" i="28"/>
  <c r="FE167" i="28" s="1"/>
  <c r="EG167" i="28"/>
  <c r="GC167" i="28" s="1"/>
  <c r="BZ202" i="28"/>
  <c r="EH202" i="28"/>
  <c r="EM180" i="28"/>
  <c r="CN163" i="28"/>
  <c r="DX163" i="28"/>
  <c r="FT163" i="28" s="1"/>
  <c r="DL163" i="28"/>
  <c r="FH163" i="28" s="1"/>
  <c r="CZ163" i="28"/>
  <c r="EV163" i="28" s="1"/>
  <c r="CX173" i="28"/>
  <c r="ET173" i="28" s="1"/>
  <c r="DV173" i="28"/>
  <c r="FR173" i="28" s="1"/>
  <c r="CL173" i="28"/>
  <c r="DJ173" i="28"/>
  <c r="FF173" i="28" s="1"/>
  <c r="DR194" i="28"/>
  <c r="FN194" i="28" s="1"/>
  <c r="ED194" i="28"/>
  <c r="FZ194" i="28" s="1"/>
  <c r="CT194" i="28"/>
  <c r="DF194" i="28"/>
  <c r="FB194" i="28" s="1"/>
  <c r="CO200" i="28"/>
  <c r="DY200" i="28"/>
  <c r="FU200" i="28" s="1"/>
  <c r="DA200" i="28"/>
  <c r="EW200" i="28" s="1"/>
  <c r="DM200" i="28"/>
  <c r="FI200" i="28" s="1"/>
  <c r="DW200" i="28"/>
  <c r="FS200" i="28" s="1"/>
  <c r="CM200" i="28"/>
  <c r="CY200" i="28"/>
  <c r="EU200" i="28" s="1"/>
  <c r="DK200" i="28"/>
  <c r="FG200" i="28" s="1"/>
  <c r="DE193" i="28"/>
  <c r="FA193" i="28" s="1"/>
  <c r="CS193" i="28"/>
  <c r="EC193" i="28"/>
  <c r="FY193" i="28" s="1"/>
  <c r="DQ193" i="28"/>
  <c r="FM193" i="28" s="1"/>
  <c r="EY190" i="28"/>
  <c r="CP200" i="28"/>
  <c r="DZ200" i="28"/>
  <c r="FV200" i="28" s="1"/>
  <c r="DB200" i="28"/>
  <c r="EX200" i="28" s="1"/>
  <c r="DN200" i="28"/>
  <c r="FJ200" i="28" s="1"/>
  <c r="EA205" i="28"/>
  <c r="FW205" i="28" s="1"/>
  <c r="DO205" i="28"/>
  <c r="FK205" i="28" s="1"/>
  <c r="CQ205" i="28"/>
  <c r="DC205" i="28"/>
  <c r="EY205" i="28" s="1"/>
  <c r="CM227" i="28"/>
  <c r="DW227" i="28"/>
  <c r="FS227" i="28" s="1"/>
  <c r="CY227" i="28"/>
  <c r="EU227" i="28" s="1"/>
  <c r="DK227" i="28"/>
  <c r="FG227" i="28" s="1"/>
  <c r="DE203" i="28"/>
  <c r="FA203" i="28" s="1"/>
  <c r="DQ203" i="28"/>
  <c r="FM203" i="28" s="1"/>
  <c r="CS203" i="28"/>
  <c r="EC203" i="28"/>
  <c r="FY203" i="28" s="1"/>
  <c r="ED195" i="28"/>
  <c r="FZ195" i="28" s="1"/>
  <c r="CT195" i="28"/>
  <c r="DF195" i="28"/>
  <c r="FB195" i="28" s="1"/>
  <c r="DR195" i="28"/>
  <c r="FN195" i="28" s="1"/>
  <c r="CY197" i="28"/>
  <c r="EU197" i="28" s="1"/>
  <c r="DW197" i="28"/>
  <c r="FS197" i="28" s="1"/>
  <c r="CM197" i="28"/>
  <c r="DK197" i="28"/>
  <c r="FG197" i="28" s="1"/>
  <c r="DL223" i="28"/>
  <c r="FH223" i="28" s="1"/>
  <c r="CZ223" i="28"/>
  <c r="EV223" i="28" s="1"/>
  <c r="DX223" i="28"/>
  <c r="FT223" i="28" s="1"/>
  <c r="CN223" i="28"/>
  <c r="CN245" i="28"/>
  <c r="DX245" i="28"/>
  <c r="FT245" i="28" s="1"/>
  <c r="CZ245" i="28"/>
  <c r="EV245" i="28" s="1"/>
  <c r="DL245" i="28"/>
  <c r="FH245" i="28" s="1"/>
  <c r="FT231" i="28"/>
  <c r="FV251" i="28"/>
  <c r="FY239" i="28"/>
  <c r="ED222" i="28"/>
  <c r="FZ222" i="28" s="1"/>
  <c r="CT222" i="28"/>
  <c r="DR222" i="28"/>
  <c r="FN222" i="28" s="1"/>
  <c r="DF222" i="28"/>
  <c r="FB222" i="28" s="1"/>
  <c r="DI237" i="28"/>
  <c r="FE237" i="28" s="1"/>
  <c r="CW237" i="28"/>
  <c r="EG237" i="28"/>
  <c r="GC237" i="28" s="1"/>
  <c r="DU237" i="28"/>
  <c r="FQ237" i="28" s="1"/>
  <c r="DO247" i="28"/>
  <c r="FK247" i="28" s="1"/>
  <c r="CQ247" i="28"/>
  <c r="EA247" i="28"/>
  <c r="FW247" i="28" s="1"/>
  <c r="DC247" i="28"/>
  <c r="EY247" i="28" s="1"/>
  <c r="CN263" i="28"/>
  <c r="CZ263" i="28"/>
  <c r="EV263" i="28" s="1"/>
  <c r="DL263" i="28"/>
  <c r="FH263" i="28" s="1"/>
  <c r="DX263" i="28"/>
  <c r="FT263" i="28" s="1"/>
  <c r="DP273" i="28"/>
  <c r="FL273" i="28" s="1"/>
  <c r="EB273" i="28"/>
  <c r="FX273" i="28" s="1"/>
  <c r="CR273" i="28"/>
  <c r="DD273" i="28"/>
  <c r="EZ273" i="28" s="1"/>
  <c r="DY287" i="28"/>
  <c r="FU287" i="28" s="1"/>
  <c r="CO287" i="28"/>
  <c r="DA287" i="28"/>
  <c r="EW287" i="28" s="1"/>
  <c r="DM287" i="28"/>
  <c r="FI287" i="28" s="1"/>
  <c r="DL242" i="28"/>
  <c r="FH242" i="28" s="1"/>
  <c r="CZ242" i="28"/>
  <c r="EV242" i="28" s="1"/>
  <c r="DX242" i="28"/>
  <c r="FT242" i="28" s="1"/>
  <c r="CN242" i="28"/>
  <c r="CL295" i="28"/>
  <c r="DJ295" i="28"/>
  <c r="FF295" i="28" s="1"/>
  <c r="DV295" i="28"/>
  <c r="FR295" i="28" s="1"/>
  <c r="CX295" i="28"/>
  <c r="ET295" i="28" s="1"/>
  <c r="EP321" i="28"/>
  <c r="DZ298" i="28"/>
  <c r="FV298" i="28" s="1"/>
  <c r="DN298" i="28"/>
  <c r="FJ298" i="28" s="1"/>
  <c r="DB298" i="28"/>
  <c r="EX298" i="28" s="1"/>
  <c r="CP298" i="28"/>
  <c r="DN304" i="28"/>
  <c r="FJ304" i="28" s="1"/>
  <c r="CP304" i="28"/>
  <c r="DB304" i="28"/>
  <c r="EX304" i="28" s="1"/>
  <c r="DZ304" i="28"/>
  <c r="FV304" i="28" s="1"/>
  <c r="DZ318" i="28"/>
  <c r="FV318" i="28" s="1"/>
  <c r="DN318" i="28"/>
  <c r="FJ318" i="28" s="1"/>
  <c r="CP318" i="28"/>
  <c r="DB318" i="28"/>
  <c r="EX318" i="28" s="1"/>
  <c r="CT332" i="28"/>
  <c r="ED332" i="28"/>
  <c r="FZ332" i="28" s="1"/>
  <c r="DF332" i="28"/>
  <c r="FB332" i="28" s="1"/>
  <c r="DR332" i="28"/>
  <c r="FN332" i="28" s="1"/>
  <c r="DI329" i="28"/>
  <c r="FE329" i="28" s="1"/>
  <c r="CW329" i="28"/>
  <c r="EG329" i="28"/>
  <c r="GC329" i="28" s="1"/>
  <c r="DU329" i="28"/>
  <c r="FQ329" i="28" s="1"/>
  <c r="CN300" i="28"/>
  <c r="CZ300" i="28"/>
  <c r="EV300" i="28" s="1"/>
  <c r="DL300" i="28"/>
  <c r="FH300" i="28" s="1"/>
  <c r="DX300" i="28"/>
  <c r="FT300" i="28" s="1"/>
  <c r="EP353" i="28"/>
  <c r="DU315" i="28"/>
  <c r="FQ315" i="28" s="1"/>
  <c r="CW315" i="28"/>
  <c r="DI315" i="28"/>
  <c r="FE315" i="28" s="1"/>
  <c r="EG315" i="28"/>
  <c r="GC315" i="28" s="1"/>
  <c r="DT314" i="28"/>
  <c r="FP314" i="28" s="1"/>
  <c r="CV314" i="28"/>
  <c r="EF314" i="28"/>
  <c r="GB314" i="28" s="1"/>
  <c r="DH314" i="28"/>
  <c r="FD314" i="28" s="1"/>
  <c r="CL334" i="28"/>
  <c r="DJ334" i="28"/>
  <c r="FF334" i="28" s="1"/>
  <c r="CX334" i="28"/>
  <c r="ET334" i="28" s="1"/>
  <c r="DV334" i="28"/>
  <c r="FR334" i="28" s="1"/>
  <c r="EE370" i="28"/>
  <c r="GA370" i="28" s="1"/>
  <c r="CU370" i="28"/>
  <c r="DS370" i="28"/>
  <c r="FO370" i="28" s="1"/>
  <c r="DG370" i="28"/>
  <c r="FC370" i="28" s="1"/>
  <c r="DN354" i="28"/>
  <c r="FJ354" i="28" s="1"/>
  <c r="DZ354" i="28"/>
  <c r="FV354" i="28" s="1"/>
  <c r="DB354" i="28"/>
  <c r="EX354" i="28" s="1"/>
  <c r="CP354" i="28"/>
  <c r="DW356" i="28"/>
  <c r="FS356" i="28" s="1"/>
  <c r="CM356" i="28"/>
  <c r="DK356" i="28"/>
  <c r="FG356" i="28" s="1"/>
  <c r="CY356" i="28"/>
  <c r="EU356" i="28" s="1"/>
  <c r="EJ400" i="28"/>
  <c r="DU360" i="28"/>
  <c r="FQ360" i="28" s="1"/>
  <c r="CW360" i="28"/>
  <c r="EG360" i="28"/>
  <c r="GC360" i="28" s="1"/>
  <c r="DI360" i="28"/>
  <c r="FE360" i="28" s="1"/>
  <c r="DV440" i="28"/>
  <c r="FR440" i="28" s="1"/>
  <c r="CX440" i="28"/>
  <c r="ET440" i="28" s="1"/>
  <c r="CL440" i="28"/>
  <c r="DJ440" i="28"/>
  <c r="FF440" i="28" s="1"/>
  <c r="EP386" i="28"/>
  <c r="CI461" i="28"/>
  <c r="EQ461" i="28"/>
  <c r="DC393" i="28"/>
  <c r="EY393" i="28" s="1"/>
  <c r="CQ393" i="28"/>
  <c r="EA393" i="28"/>
  <c r="FW393" i="28" s="1"/>
  <c r="DO393" i="28"/>
  <c r="FK393" i="28" s="1"/>
  <c r="EA455" i="28"/>
  <c r="FW455" i="28" s="1"/>
  <c r="DO455" i="28"/>
  <c r="FK455" i="28" s="1"/>
  <c r="CQ455" i="28"/>
  <c r="DC455" i="28"/>
  <c r="EY455" i="28" s="1"/>
  <c r="DZ429" i="28"/>
  <c r="FV429" i="28" s="1"/>
  <c r="DN429" i="28"/>
  <c r="FJ429" i="28" s="1"/>
  <c r="DB429" i="28"/>
  <c r="EX429" i="28" s="1"/>
  <c r="CP429" i="28"/>
  <c r="DE433" i="28"/>
  <c r="FA433" i="28" s="1"/>
  <c r="DQ433" i="28"/>
  <c r="FM433" i="28" s="1"/>
  <c r="EC433" i="28"/>
  <c r="FY433" i="28" s="1"/>
  <c r="CS433" i="28"/>
  <c r="CL419" i="28"/>
  <c r="DJ419" i="28"/>
  <c r="FF419" i="28" s="1"/>
  <c r="CX419" i="28"/>
  <c r="ET419" i="28" s="1"/>
  <c r="DV419" i="28"/>
  <c r="FR419" i="28" s="1"/>
  <c r="DN419" i="28"/>
  <c r="FJ419" i="28" s="1"/>
  <c r="DZ419" i="28"/>
  <c r="FV419" i="28" s="1"/>
  <c r="CP419" i="28"/>
  <c r="DB419" i="28"/>
  <c r="EX419" i="28" s="1"/>
  <c r="EP477" i="28"/>
  <c r="CH477" i="28"/>
  <c r="EG427" i="28"/>
  <c r="GC427" i="28" s="1"/>
  <c r="DI427" i="28"/>
  <c r="FE427" i="28" s="1"/>
  <c r="CW427" i="28"/>
  <c r="DU427" i="28"/>
  <c r="FQ427" i="28" s="1"/>
  <c r="CP471" i="28"/>
  <c r="DZ471" i="28"/>
  <c r="FV471" i="28" s="1"/>
  <c r="DB471" i="28"/>
  <c r="EX471" i="28" s="1"/>
  <c r="DN471" i="28"/>
  <c r="FJ471" i="28" s="1"/>
  <c r="DT446" i="28"/>
  <c r="FP446" i="28" s="1"/>
  <c r="DH446" i="28"/>
  <c r="FD446" i="28" s="1"/>
  <c r="EF446" i="28"/>
  <c r="GB446" i="28" s="1"/>
  <c r="CV446" i="28"/>
  <c r="DZ439" i="28"/>
  <c r="FV439" i="28" s="1"/>
  <c r="DN439" i="28"/>
  <c r="FJ439" i="28" s="1"/>
  <c r="CP439" i="28"/>
  <c r="DB439" i="28"/>
  <c r="EX439" i="28" s="1"/>
  <c r="CG475" i="28"/>
  <c r="EO475" i="28"/>
  <c r="DL453" i="28"/>
  <c r="FH453" i="28" s="1"/>
  <c r="CZ453" i="28"/>
  <c r="EV453" i="28" s="1"/>
  <c r="DX453" i="28"/>
  <c r="FT453" i="28" s="1"/>
  <c r="CN453" i="28"/>
  <c r="DK483" i="28"/>
  <c r="FG483" i="28" s="1"/>
  <c r="DW483" i="28"/>
  <c r="FS483" i="28" s="1"/>
  <c r="CM483" i="28"/>
  <c r="CY483" i="28"/>
  <c r="EU483" i="28" s="1"/>
  <c r="DE472" i="28"/>
  <c r="FA472" i="28" s="1"/>
  <c r="DQ472" i="28"/>
  <c r="FM472" i="28" s="1"/>
  <c r="EC472" i="28"/>
  <c r="FY472" i="28" s="1"/>
  <c r="CS472" i="28"/>
  <c r="CN467" i="28"/>
  <c r="DL467" i="28"/>
  <c r="FH467" i="28" s="1"/>
  <c r="DX467" i="28"/>
  <c r="FT467" i="28" s="1"/>
  <c r="CZ467" i="28"/>
  <c r="EV467" i="28" s="1"/>
  <c r="DQ456" i="28"/>
  <c r="FM456" i="28" s="1"/>
  <c r="DE456" i="28"/>
  <c r="FA456" i="28" s="1"/>
  <c r="EC456" i="28"/>
  <c r="FY456" i="28" s="1"/>
  <c r="CS456" i="28"/>
  <c r="DI462" i="28"/>
  <c r="FE462" i="28" s="1"/>
  <c r="DU462" i="28"/>
  <c r="FQ462" i="28" s="1"/>
  <c r="EG462" i="28"/>
  <c r="GC462" i="28" s="1"/>
  <c r="CW462" i="28"/>
  <c r="CU465" i="28"/>
  <c r="EE465" i="28"/>
  <c r="GA465" i="28" s="1"/>
  <c r="DG465" i="28"/>
  <c r="FC465" i="28" s="1"/>
  <c r="DS465" i="28"/>
  <c r="FO465" i="28" s="1"/>
  <c r="CV507" i="28"/>
  <c r="DH507" i="28"/>
  <c r="FD507" i="28" s="1"/>
  <c r="DT507" i="28"/>
  <c r="FP507" i="28" s="1"/>
  <c r="EF507" i="28"/>
  <c r="GB507" i="28" s="1"/>
  <c r="CT478" i="28"/>
  <c r="DR478" i="28"/>
  <c r="FN478" i="28" s="1"/>
  <c r="DF478" i="28"/>
  <c r="FB478" i="28" s="1"/>
  <c r="ED478" i="28"/>
  <c r="FZ478" i="28" s="1"/>
  <c r="CH482" i="28"/>
  <c r="EP482" i="28"/>
  <c r="CX399" i="28"/>
  <c r="ET399" i="28" s="1"/>
  <c r="DJ399" i="28"/>
  <c r="FF399" i="28" s="1"/>
  <c r="CL399" i="28"/>
  <c r="DV399" i="28"/>
  <c r="FR399" i="28" s="1"/>
  <c r="DO499" i="28"/>
  <c r="FK499" i="28" s="1"/>
  <c r="CQ499" i="28"/>
  <c r="DC499" i="28"/>
  <c r="EY499" i="28" s="1"/>
  <c r="EA499" i="28"/>
  <c r="FW499" i="28" s="1"/>
  <c r="CV506" i="28"/>
  <c r="EF506" i="28"/>
  <c r="GB506" i="28" s="1"/>
  <c r="DH506" i="28"/>
  <c r="FD506" i="28" s="1"/>
  <c r="DT506" i="28"/>
  <c r="FP506" i="28" s="1"/>
  <c r="DJ486" i="28"/>
  <c r="FF486" i="28" s="1"/>
  <c r="CL486" i="28"/>
  <c r="CX486" i="28"/>
  <c r="ET486" i="28" s="1"/>
  <c r="DV486" i="28"/>
  <c r="FR486" i="28" s="1"/>
  <c r="EK559" i="28"/>
  <c r="CC559" i="28"/>
  <c r="DE498" i="28"/>
  <c r="FA498" i="28" s="1"/>
  <c r="DQ498" i="28"/>
  <c r="FM498" i="28" s="1"/>
  <c r="EC498" i="28"/>
  <c r="FY498" i="28" s="1"/>
  <c r="CS498" i="28"/>
  <c r="CS522" i="28"/>
  <c r="DQ522" i="28"/>
  <c r="FM522" i="28" s="1"/>
  <c r="EC522" i="28"/>
  <c r="FY522" i="28" s="1"/>
  <c r="DE522" i="28"/>
  <c r="FA522" i="28" s="1"/>
  <c r="DE556" i="28"/>
  <c r="FA556" i="28" s="1"/>
  <c r="DQ556" i="28"/>
  <c r="FM556" i="28" s="1"/>
  <c r="CS556" i="28"/>
  <c r="EC556" i="28"/>
  <c r="FY556" i="28" s="1"/>
  <c r="CV591" i="28"/>
  <c r="DT591" i="28"/>
  <c r="FP591" i="28" s="1"/>
  <c r="EF591" i="28"/>
  <c r="GB591" i="28" s="1"/>
  <c r="DH591" i="28"/>
  <c r="FD591" i="28" s="1"/>
  <c r="EL602" i="28"/>
  <c r="DD537" i="28"/>
  <c r="EZ537" i="28" s="1"/>
  <c r="EB537" i="28"/>
  <c r="FX537" i="28" s="1"/>
  <c r="CR537" i="28"/>
  <c r="DP537" i="28"/>
  <c r="FL537" i="28" s="1"/>
  <c r="DW502" i="28"/>
  <c r="FS502" i="28" s="1"/>
  <c r="DK502" i="28"/>
  <c r="FG502" i="28" s="1"/>
  <c r="CM502" i="28"/>
  <c r="CY502" i="28"/>
  <c r="EU502" i="28" s="1"/>
  <c r="DC555" i="28"/>
  <c r="EY555" i="28" s="1"/>
  <c r="EA555" i="28"/>
  <c r="FW555" i="28" s="1"/>
  <c r="CQ555" i="28"/>
  <c r="DO555" i="28"/>
  <c r="FK555" i="28" s="1"/>
  <c r="EA574" i="28"/>
  <c r="FW574" i="28" s="1"/>
  <c r="DO574" i="28"/>
  <c r="FK574" i="28" s="1"/>
  <c r="CQ574" i="28"/>
  <c r="DC574" i="28"/>
  <c r="EY574" i="28" s="1"/>
  <c r="DM568" i="28"/>
  <c r="FI568" i="28" s="1"/>
  <c r="CO568" i="28"/>
  <c r="DY568" i="28"/>
  <c r="FU568" i="28" s="1"/>
  <c r="DA568" i="28"/>
  <c r="EW568" i="28" s="1"/>
  <c r="DF575" i="28"/>
  <c r="FB575" i="28" s="1"/>
  <c r="DR575" i="28"/>
  <c r="FN575" i="28" s="1"/>
  <c r="ED575" i="28"/>
  <c r="FZ575" i="28" s="1"/>
  <c r="CT575" i="28"/>
  <c r="DB557" i="28"/>
  <c r="EX557" i="28" s="1"/>
  <c r="CP557" i="28"/>
  <c r="DZ557" i="28"/>
  <c r="FV557" i="28" s="1"/>
  <c r="DN557" i="28"/>
  <c r="FJ557" i="28" s="1"/>
  <c r="DG611" i="28"/>
  <c r="FC611" i="28" s="1"/>
  <c r="EE611" i="28"/>
  <c r="GA611" i="28" s="1"/>
  <c r="CU611" i="28"/>
  <c r="DS611" i="28"/>
  <c r="FO611" i="28" s="1"/>
  <c r="DG616" i="28"/>
  <c r="FC616" i="28" s="1"/>
  <c r="CU616" i="28"/>
  <c r="DS616" i="28"/>
  <c r="FO616" i="28" s="1"/>
  <c r="EE616" i="28"/>
  <c r="GA616" i="28" s="1"/>
  <c r="DI605" i="28"/>
  <c r="FE605" i="28" s="1"/>
  <c r="EG605" i="28"/>
  <c r="GC605" i="28" s="1"/>
  <c r="CW605" i="28"/>
  <c r="DU605" i="28"/>
  <c r="FQ605" i="28" s="1"/>
  <c r="EC628" i="28"/>
  <c r="FY628" i="28" s="1"/>
  <c r="DQ628" i="28"/>
  <c r="FM628" i="28" s="1"/>
  <c r="CS628" i="28"/>
  <c r="DE628" i="28"/>
  <c r="FA628" i="28" s="1"/>
  <c r="CO624" i="28"/>
  <c r="DA624" i="28"/>
  <c r="EW624" i="28" s="1"/>
  <c r="DM624" i="28"/>
  <c r="FI624" i="28" s="1"/>
  <c r="DY624" i="28"/>
  <c r="FU624" i="28" s="1"/>
  <c r="CX618" i="28"/>
  <c r="ET618" i="28" s="1"/>
  <c r="DV618" i="28"/>
  <c r="FR618" i="28" s="1"/>
  <c r="CL618" i="28"/>
  <c r="DJ618" i="28"/>
  <c r="FF618" i="28" s="1"/>
  <c r="DE620" i="28"/>
  <c r="FA620" i="28" s="1"/>
  <c r="EC620" i="28"/>
  <c r="FY620" i="28" s="1"/>
  <c r="CS620" i="28"/>
  <c r="DQ620" i="28"/>
  <c r="FM620" i="28" s="1"/>
  <c r="CK614" i="28"/>
  <c r="ES614" i="28"/>
  <c r="DK629" i="28"/>
  <c r="FG629" i="28" s="1"/>
  <c r="CY629" i="28"/>
  <c r="EU629" i="28" s="1"/>
  <c r="CM629" i="28"/>
  <c r="DW629" i="28"/>
  <c r="FS629" i="28" s="1"/>
  <c r="DG600" i="28"/>
  <c r="FC600" i="28" s="1"/>
  <c r="DS600" i="28"/>
  <c r="FO600" i="28" s="1"/>
  <c r="CU600" i="28"/>
  <c r="EE600" i="28"/>
  <c r="GA600" i="28" s="1"/>
  <c r="EM602" i="28"/>
  <c r="DV596" i="28"/>
  <c r="FR596" i="28" s="1"/>
  <c r="CX596" i="28"/>
  <c r="ET596" i="28" s="1"/>
  <c r="DJ596" i="28"/>
  <c r="FF596" i="28" s="1"/>
  <c r="CL596" i="28"/>
  <c r="FP584" i="28"/>
  <c r="DI619" i="28"/>
  <c r="FE619" i="28" s="1"/>
  <c r="DU619" i="28"/>
  <c r="FQ619" i="28" s="1"/>
  <c r="CW619" i="28"/>
  <c r="EG619" i="28"/>
  <c r="GC619" i="28" s="1"/>
  <c r="FE621" i="28"/>
  <c r="DF609" i="28"/>
  <c r="FB609" i="28" s="1"/>
  <c r="DR609" i="28"/>
  <c r="FN609" i="28" s="1"/>
  <c r="ED609" i="28"/>
  <c r="FZ609" i="28" s="1"/>
  <c r="CT609" i="28"/>
  <c r="CZ584" i="28"/>
  <c r="EV584" i="28" s="1"/>
  <c r="DL584" i="28"/>
  <c r="FH584" i="28" s="1"/>
  <c r="CN584" i="28"/>
  <c r="DX584" i="28"/>
  <c r="FT584" i="28" s="1"/>
  <c r="CL613" i="28"/>
  <c r="CX613" i="28"/>
  <c r="ET613" i="28" s="1"/>
  <c r="DJ613" i="28"/>
  <c r="FF613" i="28" s="1"/>
  <c r="DV613" i="28"/>
  <c r="FR613" i="28" s="1"/>
  <c r="CW54" i="28"/>
  <c r="DI54" i="28"/>
  <c r="FE54" i="28" s="1"/>
  <c r="DU54" i="28"/>
  <c r="FQ54" i="28" s="1"/>
  <c r="EG54" i="28"/>
  <c r="GC54" i="28" s="1"/>
  <c r="DK85" i="28"/>
  <c r="FG85" i="28" s="1"/>
  <c r="CM85" i="28"/>
  <c r="DW85" i="28"/>
  <c r="FS85" i="28" s="1"/>
  <c r="CY85" i="28"/>
  <c r="EU85" i="28" s="1"/>
  <c r="DC82" i="28"/>
  <c r="EY82" i="28" s="1"/>
  <c r="CQ82" i="28"/>
  <c r="EA82" i="28"/>
  <c r="FW82" i="28" s="1"/>
  <c r="DO82" i="28"/>
  <c r="FK82" i="28" s="1"/>
  <c r="FJ4" i="28"/>
  <c r="CN24" i="28"/>
  <c r="DX24" i="28"/>
  <c r="FT24" i="28" s="1"/>
  <c r="CZ24" i="28"/>
  <c r="EV24" i="28" s="1"/>
  <c r="DL24" i="28"/>
  <c r="FH24" i="28" s="1"/>
  <c r="DC89" i="28"/>
  <c r="EY89" i="28" s="1"/>
  <c r="DO89" i="28"/>
  <c r="FK89" i="28" s="1"/>
  <c r="EA89" i="28"/>
  <c r="FW89" i="28" s="1"/>
  <c r="CQ89" i="28"/>
  <c r="DX125" i="28"/>
  <c r="FT125" i="28" s="1"/>
  <c r="DL125" i="28"/>
  <c r="FH125" i="28" s="1"/>
  <c r="CN125" i="28"/>
  <c r="CZ125" i="28"/>
  <c r="EV125" i="28" s="1"/>
  <c r="DG166" i="28"/>
  <c r="FC166" i="28" s="1"/>
  <c r="DS166" i="28"/>
  <c r="FO166" i="28" s="1"/>
  <c r="EE166" i="28"/>
  <c r="GA166" i="28" s="1"/>
  <c r="CU166" i="28"/>
  <c r="DM148" i="28"/>
  <c r="FI148" i="28" s="1"/>
  <c r="CO148" i="28"/>
  <c r="DY148" i="28"/>
  <c r="FU148" i="28" s="1"/>
  <c r="DA148" i="28"/>
  <c r="EW148" i="28" s="1"/>
  <c r="CT169" i="28"/>
  <c r="ED169" i="28"/>
  <c r="FZ169" i="28" s="1"/>
  <c r="DF169" i="28"/>
  <c r="FB169" i="28" s="1"/>
  <c r="DR169" i="28"/>
  <c r="FN169" i="28" s="1"/>
  <c r="DI235" i="28"/>
  <c r="FE235" i="28" s="1"/>
  <c r="DU235" i="28"/>
  <c r="FQ235" i="28" s="1"/>
  <c r="EG235" i="28"/>
  <c r="GC235" i="28" s="1"/>
  <c r="CW235" i="28"/>
  <c r="EE216" i="28"/>
  <c r="GA216" i="28" s="1"/>
  <c r="CU216" i="28"/>
  <c r="DG216" i="28"/>
  <c r="FC216" i="28" s="1"/>
  <c r="DS216" i="28"/>
  <c r="FO216" i="28" s="1"/>
  <c r="DB242" i="28"/>
  <c r="EX242" i="28" s="1"/>
  <c r="DZ242" i="28"/>
  <c r="FV242" i="28" s="1"/>
  <c r="CP242" i="28"/>
  <c r="DN242" i="28"/>
  <c r="FJ242" i="28" s="1"/>
  <c r="DS248" i="28"/>
  <c r="FO248" i="28" s="1"/>
  <c r="DG248" i="28"/>
  <c r="EE248" i="28"/>
  <c r="GA248" i="28" s="1"/>
  <c r="CU248" i="28"/>
  <c r="FL252" i="28"/>
  <c r="EA253" i="28"/>
  <c r="DC253" i="28"/>
  <c r="EY253" i="28" s="1"/>
  <c r="DO253" i="28"/>
  <c r="CQ253" i="28"/>
  <c r="DL250" i="28"/>
  <c r="FH250" i="28" s="1"/>
  <c r="CN250" i="28"/>
  <c r="CZ250" i="28"/>
  <c r="DX250" i="28"/>
  <c r="FT250" i="28" s="1"/>
  <c r="DZ310" i="28"/>
  <c r="FV310" i="28" s="1"/>
  <c r="DB310" i="28"/>
  <c r="EX310" i="28" s="1"/>
  <c r="CP310" i="28"/>
  <c r="DN310" i="28"/>
  <c r="FJ310" i="28" s="1"/>
  <c r="EG293" i="28"/>
  <c r="GC293" i="28" s="1"/>
  <c r="DI293" i="28"/>
  <c r="FE293" i="28" s="1"/>
  <c r="CW293" i="28"/>
  <c r="DU293" i="28"/>
  <c r="FQ293" i="28" s="1"/>
  <c r="CT296" i="28"/>
  <c r="DF296" i="28"/>
  <c r="FB296" i="28" s="1"/>
  <c r="DR296" i="28"/>
  <c r="FN296" i="28" s="1"/>
  <c r="ED296" i="28"/>
  <c r="FZ296" i="28" s="1"/>
  <c r="DF329" i="28"/>
  <c r="FB329" i="28" s="1"/>
  <c r="DR329" i="28"/>
  <c r="FN329" i="28" s="1"/>
  <c r="ED329" i="28"/>
  <c r="FZ329" i="28" s="1"/>
  <c r="CT329" i="28"/>
  <c r="DR363" i="28"/>
  <c r="FN363" i="28" s="1"/>
  <c r="ED363" i="28"/>
  <c r="FZ363" i="28" s="1"/>
  <c r="DF363" i="28"/>
  <c r="FB363" i="28" s="1"/>
  <c r="CT363" i="28"/>
  <c r="CC397" i="28"/>
  <c r="EK397" i="28"/>
  <c r="CW440" i="28"/>
  <c r="EG440" i="28"/>
  <c r="GC440" i="28" s="1"/>
  <c r="DU440" i="28"/>
  <c r="FQ440" i="28" s="1"/>
  <c r="DI440" i="28"/>
  <c r="FE440" i="28" s="1"/>
  <c r="EA424" i="28"/>
  <c r="FW424" i="28" s="1"/>
  <c r="DC424" i="28"/>
  <c r="EY424" i="28" s="1"/>
  <c r="DO424" i="28"/>
  <c r="FK424" i="28" s="1"/>
  <c r="CQ424" i="28"/>
  <c r="CB463" i="28"/>
  <c r="EJ463" i="28"/>
  <c r="CK609" i="28"/>
  <c r="ES609" i="28"/>
  <c r="CD576" i="28"/>
  <c r="EL576" i="28"/>
  <c r="CH53" i="28"/>
  <c r="EP53" i="28"/>
  <c r="EC115" i="28"/>
  <c r="FY115" i="28" s="1"/>
  <c r="DE115" i="28"/>
  <c r="FA115" i="28" s="1"/>
  <c r="CS115" i="28"/>
  <c r="DQ115" i="28"/>
  <c r="FM115" i="28" s="1"/>
  <c r="CM182" i="28"/>
  <c r="CY182" i="28"/>
  <c r="EU182" i="28" s="1"/>
  <c r="DW182" i="28"/>
  <c r="FS182" i="28" s="1"/>
  <c r="DK182" i="28"/>
  <c r="FG182" i="28" s="1"/>
  <c r="CQ38" i="28"/>
  <c r="DC38" i="28"/>
  <c r="EY38" i="28" s="1"/>
  <c r="DO38" i="28"/>
  <c r="FK38" i="28" s="1"/>
  <c r="EA38" i="28"/>
  <c r="FW38" i="28" s="1"/>
  <c r="EA92" i="28"/>
  <c r="FW92" i="28" s="1"/>
  <c r="CQ92" i="28"/>
  <c r="DC92" i="28"/>
  <c r="EY92" i="28" s="1"/>
  <c r="DO92" i="28"/>
  <c r="FK92" i="28" s="1"/>
  <c r="DA123" i="28"/>
  <c r="EW123" i="28" s="1"/>
  <c r="DM123" i="28"/>
  <c r="FI123" i="28" s="1"/>
  <c r="CO123" i="28"/>
  <c r="DY123" i="28"/>
  <c r="FU123" i="28" s="1"/>
  <c r="DR127" i="28"/>
  <c r="FN127" i="28" s="1"/>
  <c r="CT127" i="28"/>
  <c r="ED127" i="28"/>
  <c r="FZ127" i="28" s="1"/>
  <c r="DF127" i="28"/>
  <c r="FB127" i="28" s="1"/>
  <c r="DH135" i="28"/>
  <c r="FD135" i="28" s="1"/>
  <c r="CV135" i="28"/>
  <c r="EF135" i="28"/>
  <c r="GB135" i="28" s="1"/>
  <c r="DT135" i="28"/>
  <c r="FP135" i="28" s="1"/>
  <c r="DC144" i="28"/>
  <c r="EY144" i="28" s="1"/>
  <c r="EA144" i="28"/>
  <c r="FW144" i="28" s="1"/>
  <c r="CQ144" i="28"/>
  <c r="DO144" i="28"/>
  <c r="FK144" i="28" s="1"/>
  <c r="DG191" i="28"/>
  <c r="FC191" i="28" s="1"/>
  <c r="EE191" i="28"/>
  <c r="GA191" i="28" s="1"/>
  <c r="CU191" i="28"/>
  <c r="DS191" i="28"/>
  <c r="FO191" i="28" s="1"/>
  <c r="DK240" i="28"/>
  <c r="FG240" i="28" s="1"/>
  <c r="CM240" i="28"/>
  <c r="CY240" i="28"/>
  <c r="EU240" i="28" s="1"/>
  <c r="DW240" i="28"/>
  <c r="FS240" i="28" s="1"/>
  <c r="EA176" i="28"/>
  <c r="FW176" i="28" s="1"/>
  <c r="DO176" i="28"/>
  <c r="FK176" i="28" s="1"/>
  <c r="DC176" i="28"/>
  <c r="EY176" i="28" s="1"/>
  <c r="CQ176" i="28"/>
  <c r="GC231" i="28"/>
  <c r="CO228" i="28"/>
  <c r="DM228" i="28"/>
  <c r="FI228" i="28" s="1"/>
  <c r="DA228" i="28"/>
  <c r="EW228" i="28" s="1"/>
  <c r="DY228" i="28"/>
  <c r="FU228" i="28" s="1"/>
  <c r="EO271" i="28"/>
  <c r="CG271" i="28"/>
  <c r="DO59" i="28"/>
  <c r="FK59" i="28" s="1"/>
  <c r="CQ59" i="28"/>
  <c r="EA59" i="28"/>
  <c r="FW59" i="28" s="1"/>
  <c r="DC59" i="28"/>
  <c r="EY59" i="28" s="1"/>
  <c r="DC42" i="28"/>
  <c r="EY42" i="28" s="1"/>
  <c r="CQ42" i="28"/>
  <c r="DO42" i="28"/>
  <c r="FK42" i="28" s="1"/>
  <c r="EA42" i="28"/>
  <c r="FW42" i="28" s="1"/>
  <c r="CI88" i="28"/>
  <c r="EQ88" i="28"/>
  <c r="CL75" i="28"/>
  <c r="CX75" i="28"/>
  <c r="ET75" i="28" s="1"/>
  <c r="DJ75" i="28"/>
  <c r="FF75" i="28" s="1"/>
  <c r="DV75" i="28"/>
  <c r="FR75" i="28" s="1"/>
  <c r="ED103" i="28"/>
  <c r="FZ103" i="28" s="1"/>
  <c r="CT103" i="28"/>
  <c r="DR103" i="28"/>
  <c r="FN103" i="28" s="1"/>
  <c r="DF103" i="28"/>
  <c r="FB103" i="28" s="1"/>
  <c r="DJ105" i="28"/>
  <c r="FF105" i="28" s="1"/>
  <c r="CX105" i="28"/>
  <c r="ET105" i="28" s="1"/>
  <c r="DV105" i="28"/>
  <c r="FR105" i="28" s="1"/>
  <c r="CL105" i="28"/>
  <c r="CY102" i="28"/>
  <c r="EU102" i="28" s="1"/>
  <c r="CM102" i="28"/>
  <c r="DW102" i="28"/>
  <c r="FS102" i="28" s="1"/>
  <c r="DK102" i="28"/>
  <c r="FG102" i="28" s="1"/>
  <c r="EE123" i="28"/>
  <c r="GA123" i="28" s="1"/>
  <c r="DS123" i="28"/>
  <c r="FO123" i="28" s="1"/>
  <c r="DG123" i="28"/>
  <c r="FC123" i="28" s="1"/>
  <c r="CU123" i="28"/>
  <c r="CP129" i="28"/>
  <c r="DN129" i="28"/>
  <c r="FJ129" i="28" s="1"/>
  <c r="DZ129" i="28"/>
  <c r="FV129" i="28" s="1"/>
  <c r="DB129" i="28"/>
  <c r="EX129" i="28" s="1"/>
  <c r="FO119" i="28"/>
  <c r="DW129" i="28"/>
  <c r="FS129" i="28" s="1"/>
  <c r="DK129" i="28"/>
  <c r="FG129" i="28" s="1"/>
  <c r="CM129" i="28"/>
  <c r="CY129" i="28"/>
  <c r="EU129" i="28" s="1"/>
  <c r="DR136" i="28"/>
  <c r="FN136" i="28" s="1"/>
  <c r="DF136" i="28"/>
  <c r="FB136" i="28" s="1"/>
  <c r="ED136" i="28"/>
  <c r="FZ136" i="28" s="1"/>
  <c r="CT136" i="28"/>
  <c r="CQ136" i="28"/>
  <c r="EA136" i="28"/>
  <c r="FW136" i="28" s="1"/>
  <c r="DC136" i="28"/>
  <c r="EY136" i="28" s="1"/>
  <c r="DO136" i="28"/>
  <c r="FK136" i="28" s="1"/>
  <c r="CB188" i="28"/>
  <c r="EJ188" i="28"/>
  <c r="CL144" i="28"/>
  <c r="CX144" i="28"/>
  <c r="ET144" i="28" s="1"/>
  <c r="DV144" i="28"/>
  <c r="FR144" i="28" s="1"/>
  <c r="DJ144" i="28"/>
  <c r="FF144" i="28" s="1"/>
  <c r="DL190" i="28"/>
  <c r="FH190" i="28" s="1"/>
  <c r="CZ190" i="28"/>
  <c r="EV190" i="28" s="1"/>
  <c r="DX190" i="28"/>
  <c r="FT190" i="28" s="1"/>
  <c r="CN190" i="28"/>
  <c r="CU6" i="28"/>
  <c r="DG6" i="28"/>
  <c r="FC6" i="28" s="1"/>
  <c r="DS6" i="28"/>
  <c r="FO6" i="28" s="1"/>
  <c r="EE6" i="28"/>
  <c r="GA6" i="28" s="1"/>
  <c r="CC46" i="28"/>
  <c r="EK46" i="28"/>
  <c r="DD42" i="28"/>
  <c r="EZ42" i="28" s="1"/>
  <c r="DP42" i="28"/>
  <c r="FL42" i="28" s="1"/>
  <c r="CR42" i="28"/>
  <c r="EB42" i="28"/>
  <c r="FX42" i="28" s="1"/>
  <c r="EL109" i="28"/>
  <c r="CD109" i="28"/>
  <c r="DT89" i="28"/>
  <c r="FP89" i="28" s="1"/>
  <c r="EF89" i="28"/>
  <c r="GB89" i="28" s="1"/>
  <c r="DH89" i="28"/>
  <c r="FD89" i="28" s="1"/>
  <c r="CV89" i="28"/>
  <c r="CW102" i="28"/>
  <c r="EG102" i="28"/>
  <c r="GC102" i="28" s="1"/>
  <c r="DI102" i="28"/>
  <c r="FE102" i="28" s="1"/>
  <c r="DU102" i="28"/>
  <c r="FQ102" i="28" s="1"/>
  <c r="DR113" i="28"/>
  <c r="FN113" i="28" s="1"/>
  <c r="DF113" i="28"/>
  <c r="FB113" i="28" s="1"/>
  <c r="CT113" i="28"/>
  <c r="ED113" i="28"/>
  <c r="FZ113" i="28" s="1"/>
  <c r="CN127" i="28"/>
  <c r="DX127" i="28"/>
  <c r="FT127" i="28" s="1"/>
  <c r="DL127" i="28"/>
  <c r="FH127" i="28" s="1"/>
  <c r="CZ127" i="28"/>
  <c r="EV127" i="28" s="1"/>
  <c r="CM175" i="28"/>
  <c r="CY175" i="28"/>
  <c r="EU175" i="28" s="1"/>
  <c r="DK175" i="28"/>
  <c r="FG175" i="28" s="1"/>
  <c r="DW175" i="28"/>
  <c r="FS175" i="28" s="1"/>
  <c r="EK150" i="28"/>
  <c r="DL164" i="28"/>
  <c r="FH164" i="28" s="1"/>
  <c r="CZ164" i="28"/>
  <c r="EV164" i="28" s="1"/>
  <c r="DX164" i="28"/>
  <c r="FT164" i="28" s="1"/>
  <c r="CN164" i="28"/>
  <c r="CR195" i="28"/>
  <c r="DP195" i="28"/>
  <c r="FL195" i="28" s="1"/>
  <c r="DD195" i="28"/>
  <c r="EZ195" i="28" s="1"/>
  <c r="EB195" i="28"/>
  <c r="FX195" i="28" s="1"/>
  <c r="DK186" i="28"/>
  <c r="FG186" i="28" s="1"/>
  <c r="DW186" i="28"/>
  <c r="FS186" i="28" s="1"/>
  <c r="CM186" i="28"/>
  <c r="CY186" i="28"/>
  <c r="EU186" i="28" s="1"/>
  <c r="CG237" i="28"/>
  <c r="EO237" i="28"/>
  <c r="EA243" i="28"/>
  <c r="FW243" i="28" s="1"/>
  <c r="DC243" i="28"/>
  <c r="EY243" i="28" s="1"/>
  <c r="DO243" i="28"/>
  <c r="FK243" i="28" s="1"/>
  <c r="CQ243" i="28"/>
  <c r="EE221" i="28"/>
  <c r="GA221" i="28" s="1"/>
  <c r="DG221" i="28"/>
  <c r="FC221" i="28" s="1"/>
  <c r="DS221" i="28"/>
  <c r="FO221" i="28" s="1"/>
  <c r="CU221" i="28"/>
  <c r="DU234" i="28"/>
  <c r="FQ234" i="28" s="1"/>
  <c r="DI234" i="28"/>
  <c r="FE234" i="28" s="1"/>
  <c r="CW234" i="28"/>
  <c r="EG234" i="28"/>
  <c r="GC234" i="28" s="1"/>
  <c r="DE238" i="28"/>
  <c r="FA238" i="28" s="1"/>
  <c r="DQ238" i="28"/>
  <c r="FM238" i="28" s="1"/>
  <c r="EC238" i="28"/>
  <c r="FY238" i="28" s="1"/>
  <c r="CS238" i="28"/>
  <c r="EP262" i="28"/>
  <c r="DI266" i="28"/>
  <c r="FE266" i="28" s="1"/>
  <c r="CW266" i="28"/>
  <c r="EG266" i="28"/>
  <c r="GC266" i="28" s="1"/>
  <c r="DU266" i="28"/>
  <c r="FQ266" i="28" s="1"/>
  <c r="DC272" i="28"/>
  <c r="EY272" i="28" s="1"/>
  <c r="DO272" i="28"/>
  <c r="FK272" i="28" s="1"/>
  <c r="EA272" i="28"/>
  <c r="FW272" i="28" s="1"/>
  <c r="CQ272" i="28"/>
  <c r="DX5" i="28"/>
  <c r="FT5" i="28" s="1"/>
  <c r="CZ5" i="28"/>
  <c r="EV5" i="28" s="1"/>
  <c r="DL5" i="28"/>
  <c r="FH5" i="28" s="1"/>
  <c r="CN5" i="28"/>
  <c r="EC18" i="28"/>
  <c r="FY18" i="28" s="1"/>
  <c r="CS18" i="28"/>
  <c r="DE18" i="28"/>
  <c r="FA18" i="28" s="1"/>
  <c r="DQ18" i="28"/>
  <c r="FM18" i="28" s="1"/>
  <c r="CZ49" i="28"/>
  <c r="EV49" i="28" s="1"/>
  <c r="DL49" i="28"/>
  <c r="FH49" i="28" s="1"/>
  <c r="DX49" i="28"/>
  <c r="FT49" i="28" s="1"/>
  <c r="CN49" i="28"/>
  <c r="CV36" i="28"/>
  <c r="DH36" i="28"/>
  <c r="FD36" i="28" s="1"/>
  <c r="DT36" i="28"/>
  <c r="FP36" i="28" s="1"/>
  <c r="EF36" i="28"/>
  <c r="GB36" i="28" s="1"/>
  <c r="CV54" i="28"/>
  <c r="EF54" i="28"/>
  <c r="GB54" i="28" s="1"/>
  <c r="DH54" i="28"/>
  <c r="FD54" i="28" s="1"/>
  <c r="DT54" i="28"/>
  <c r="FP54" i="28" s="1"/>
  <c r="DJ52" i="28"/>
  <c r="FF52" i="28" s="1"/>
  <c r="CX52" i="28"/>
  <c r="ET52" i="28" s="1"/>
  <c r="DV52" i="28"/>
  <c r="FR52" i="28" s="1"/>
  <c r="CL52" i="28"/>
  <c r="EK92" i="28"/>
  <c r="EJ137" i="28"/>
  <c r="AZ13" i="26"/>
  <c r="AZ6" i="26"/>
  <c r="CU5" i="28"/>
  <c r="DG5" i="28"/>
  <c r="FC5" i="28" s="1"/>
  <c r="DS5" i="28"/>
  <c r="FO5" i="28" s="1"/>
  <c r="EE5" i="28"/>
  <c r="GA5" i="28" s="1"/>
  <c r="DF8" i="28"/>
  <c r="FB8" i="28" s="1"/>
  <c r="DR8" i="28"/>
  <c r="FN8" i="28" s="1"/>
  <c r="ED8" i="28"/>
  <c r="FZ8" i="28" s="1"/>
  <c r="CT8" i="28"/>
  <c r="CZ17" i="28"/>
  <c r="EV17" i="28" s="1"/>
  <c r="DL17" i="28"/>
  <c r="FH17" i="28" s="1"/>
  <c r="DX17" i="28"/>
  <c r="FT17" i="28" s="1"/>
  <c r="CN17" i="28"/>
  <c r="CW16" i="28"/>
  <c r="DI16" i="28"/>
  <c r="FE16" i="28" s="1"/>
  <c r="DU16" i="28"/>
  <c r="FQ16" i="28" s="1"/>
  <c r="EG16" i="28"/>
  <c r="GC16" i="28" s="1"/>
  <c r="CT18" i="28"/>
  <c r="DR18" i="28"/>
  <c r="FN18" i="28" s="1"/>
  <c r="ED18" i="28"/>
  <c r="FZ18" i="28" s="1"/>
  <c r="DF18" i="28"/>
  <c r="FB18" i="28" s="1"/>
  <c r="DE33" i="28"/>
  <c r="FA33" i="28" s="1"/>
  <c r="DQ33" i="28"/>
  <c r="FM33" i="28" s="1"/>
  <c r="EC33" i="28"/>
  <c r="FY33" i="28" s="1"/>
  <c r="CS33" i="28"/>
  <c r="DS29" i="28"/>
  <c r="FO29" i="28" s="1"/>
  <c r="DG29" i="28"/>
  <c r="FC29" i="28" s="1"/>
  <c r="EE29" i="28"/>
  <c r="GA29" i="28" s="1"/>
  <c r="CU29" i="28"/>
  <c r="CJ60" i="28"/>
  <c r="ER60" i="28"/>
  <c r="EI27" i="28"/>
  <c r="CM30" i="28"/>
  <c r="DW30" i="28"/>
  <c r="FS30" i="28" s="1"/>
  <c r="CY30" i="28"/>
  <c r="EU30" i="28" s="1"/>
  <c r="DK30" i="28"/>
  <c r="FG30" i="28" s="1"/>
  <c r="DT46" i="28"/>
  <c r="FP46" i="28" s="1"/>
  <c r="DH46" i="28"/>
  <c r="FD46" i="28" s="1"/>
  <c r="CV46" i="28"/>
  <c r="EF46" i="28"/>
  <c r="GB46" i="28" s="1"/>
  <c r="EI37" i="28"/>
  <c r="CT42" i="28"/>
  <c r="DR42" i="28"/>
  <c r="FN42" i="28" s="1"/>
  <c r="ED42" i="28"/>
  <c r="FZ42" i="28" s="1"/>
  <c r="DF42" i="28"/>
  <c r="FB42" i="28" s="1"/>
  <c r="DJ48" i="28"/>
  <c r="FF48" i="28" s="1"/>
  <c r="DV48" i="28"/>
  <c r="FR48" i="28" s="1"/>
  <c r="CL48" i="28"/>
  <c r="CX48" i="28"/>
  <c r="ET48" i="28" s="1"/>
  <c r="EM54" i="28"/>
  <c r="EM73" i="28"/>
  <c r="EM48" i="28"/>
  <c r="EJ44" i="28"/>
  <c r="DU64" i="28"/>
  <c r="FQ64" i="28" s="1"/>
  <c r="EG64" i="28"/>
  <c r="GC64" i="28" s="1"/>
  <c r="CW64" i="28"/>
  <c r="DI64" i="28"/>
  <c r="FE64" i="28" s="1"/>
  <c r="CZ73" i="28"/>
  <c r="EV73" i="28" s="1"/>
  <c r="CN73" i="28"/>
  <c r="DL73" i="28"/>
  <c r="FH73" i="28" s="1"/>
  <c r="DX73" i="28"/>
  <c r="FT73" i="28" s="1"/>
  <c r="DD66" i="28"/>
  <c r="EZ66" i="28" s="1"/>
  <c r="CR66" i="28"/>
  <c r="DP66" i="28"/>
  <c r="FL66" i="28" s="1"/>
  <c r="EB66" i="28"/>
  <c r="FX66" i="28" s="1"/>
  <c r="EM75" i="28"/>
  <c r="EN66" i="28"/>
  <c r="CU82" i="28"/>
  <c r="DS82" i="28"/>
  <c r="FO82" i="28" s="1"/>
  <c r="DG82" i="28"/>
  <c r="FC82" i="28" s="1"/>
  <c r="EE82" i="28"/>
  <c r="GA82" i="28" s="1"/>
  <c r="EQ90" i="28"/>
  <c r="ER80" i="28"/>
  <c r="EP77" i="28"/>
  <c r="DH105" i="28"/>
  <c r="FD105" i="28" s="1"/>
  <c r="DT105" i="28"/>
  <c r="FP105" i="28" s="1"/>
  <c r="EF105" i="28"/>
  <c r="GB105" i="28" s="1"/>
  <c r="CV105" i="28"/>
  <c r="CD93" i="28"/>
  <c r="EL93" i="28"/>
  <c r="EN108" i="28"/>
  <c r="EI92" i="28"/>
  <c r="EL111" i="28"/>
  <c r="EG111" i="28"/>
  <c r="GC111" i="28" s="1"/>
  <c r="CW111" i="28"/>
  <c r="DI111" i="28"/>
  <c r="FE111" i="28" s="1"/>
  <c r="DU111" i="28"/>
  <c r="FQ111" i="28" s="1"/>
  <c r="EP96" i="28"/>
  <c r="CZ126" i="28"/>
  <c r="EV126" i="28" s="1"/>
  <c r="CN126" i="28"/>
  <c r="DX126" i="28"/>
  <c r="FT126" i="28" s="1"/>
  <c r="DL126" i="28"/>
  <c r="FH126" i="28" s="1"/>
  <c r="FG119" i="28"/>
  <c r="ES90" i="28"/>
  <c r="EA121" i="28"/>
  <c r="FW121" i="28" s="1"/>
  <c r="DC121" i="28"/>
  <c r="EY121" i="28" s="1"/>
  <c r="CQ121" i="28"/>
  <c r="DO121" i="28"/>
  <c r="FK121" i="28" s="1"/>
  <c r="CI148" i="28"/>
  <c r="EQ148" i="28"/>
  <c r="DK94" i="28"/>
  <c r="FG94" i="28" s="1"/>
  <c r="DW94" i="28"/>
  <c r="FS94" i="28" s="1"/>
  <c r="CM94" i="28"/>
  <c r="CY94" i="28"/>
  <c r="EU94" i="28" s="1"/>
  <c r="EI135" i="28"/>
  <c r="DO105" i="28"/>
  <c r="FK105" i="28" s="1"/>
  <c r="DC105" i="28"/>
  <c r="EY105" i="28" s="1"/>
  <c r="CQ105" i="28"/>
  <c r="EA105" i="28"/>
  <c r="FW105" i="28" s="1"/>
  <c r="DJ136" i="28"/>
  <c r="FF136" i="28" s="1"/>
  <c r="DV136" i="28"/>
  <c r="FR136" i="28" s="1"/>
  <c r="CX136" i="28"/>
  <c r="ET136" i="28" s="1"/>
  <c r="CL136" i="28"/>
  <c r="CM133" i="28"/>
  <c r="DW133" i="28"/>
  <c r="FS133" i="28" s="1"/>
  <c r="CY133" i="28"/>
  <c r="EU133" i="28" s="1"/>
  <c r="DK133" i="28"/>
  <c r="FG133" i="28" s="1"/>
  <c r="DC137" i="28"/>
  <c r="EY137" i="28" s="1"/>
  <c r="CQ137" i="28"/>
  <c r="DO137" i="28"/>
  <c r="FK137" i="28" s="1"/>
  <c r="EA137" i="28"/>
  <c r="FW137" i="28" s="1"/>
  <c r="FD118" i="28"/>
  <c r="CN133" i="28"/>
  <c r="CZ133" i="28"/>
  <c r="EV133" i="28" s="1"/>
  <c r="DX133" i="28"/>
  <c r="FT133" i="28" s="1"/>
  <c r="DL133" i="28"/>
  <c r="FH133" i="28" s="1"/>
  <c r="EP140" i="28"/>
  <c r="EM162" i="28"/>
  <c r="CB178" i="28"/>
  <c r="EJ178" i="28"/>
  <c r="EN204" i="28"/>
  <c r="CF204" i="28"/>
  <c r="CB181" i="28"/>
  <c r="EJ181" i="28"/>
  <c r="DD187" i="28"/>
  <c r="EZ187" i="28" s="1"/>
  <c r="DP187" i="28"/>
  <c r="FL187" i="28" s="1"/>
  <c r="EB187" i="28"/>
  <c r="FX187" i="28" s="1"/>
  <c r="CR187" i="28"/>
  <c r="DU189" i="28"/>
  <c r="FQ189" i="28" s="1"/>
  <c r="CW189" i="28"/>
  <c r="DI189" i="28"/>
  <c r="FE189" i="28" s="1"/>
  <c r="EG189" i="28"/>
  <c r="GC189" i="28" s="1"/>
  <c r="DI181" i="28"/>
  <c r="FE181" i="28" s="1"/>
  <c r="CW181" i="28"/>
  <c r="DU181" i="28"/>
  <c r="FQ181" i="28" s="1"/>
  <c r="EG181" i="28"/>
  <c r="GC181" i="28" s="1"/>
  <c r="DA212" i="28"/>
  <c r="EW212" i="28" s="1"/>
  <c r="DM212" i="28"/>
  <c r="FI212" i="28" s="1"/>
  <c r="CO212" i="28"/>
  <c r="DY212" i="28"/>
  <c r="FU212" i="28" s="1"/>
  <c r="EA201" i="28"/>
  <c r="FW201" i="28" s="1"/>
  <c r="DC201" i="28"/>
  <c r="EY201" i="28" s="1"/>
  <c r="DO201" i="28"/>
  <c r="FK201" i="28" s="1"/>
  <c r="CQ201" i="28"/>
  <c r="CL163" i="28"/>
  <c r="DV163" i="28"/>
  <c r="FR163" i="28" s="1"/>
  <c r="DJ163" i="28"/>
  <c r="FF163" i="28" s="1"/>
  <c r="CX163" i="28"/>
  <c r="ET163" i="28" s="1"/>
  <c r="CX190" i="28"/>
  <c r="ET190" i="28" s="1"/>
  <c r="DV190" i="28"/>
  <c r="FR190" i="28" s="1"/>
  <c r="CL190" i="28"/>
  <c r="DJ190" i="28"/>
  <c r="FF190" i="28" s="1"/>
  <c r="DT204" i="28"/>
  <c r="FP204" i="28" s="1"/>
  <c r="CV204" i="28"/>
  <c r="DH204" i="28"/>
  <c r="FD204" i="28" s="1"/>
  <c r="EF204" i="28"/>
  <c r="GB204" i="28" s="1"/>
  <c r="EK196" i="28"/>
  <c r="DC196" i="28"/>
  <c r="EY196" i="28" s="1"/>
  <c r="DO196" i="28"/>
  <c r="FK196" i="28" s="1"/>
  <c r="EA196" i="28"/>
  <c r="FW196" i="28" s="1"/>
  <c r="CQ196" i="28"/>
  <c r="ED209" i="28"/>
  <c r="FZ209" i="28" s="1"/>
  <c r="DF209" i="28"/>
  <c r="FB209" i="28" s="1"/>
  <c r="DR209" i="28"/>
  <c r="FN209" i="28" s="1"/>
  <c r="CT209" i="28"/>
  <c r="EN228" i="28"/>
  <c r="EF210" i="28"/>
  <c r="GB210" i="28" s="1"/>
  <c r="CV210" i="28"/>
  <c r="DH210" i="28"/>
  <c r="FD210" i="28" s="1"/>
  <c r="DT210" i="28"/>
  <c r="FP210" i="28" s="1"/>
  <c r="EC212" i="28"/>
  <c r="FY212" i="28" s="1"/>
  <c r="DE212" i="28"/>
  <c r="FA212" i="28" s="1"/>
  <c r="DQ212" i="28"/>
  <c r="FM212" i="28" s="1"/>
  <c r="CS212" i="28"/>
  <c r="DD229" i="28"/>
  <c r="EZ229" i="28" s="1"/>
  <c r="EB229" i="28"/>
  <c r="FX229" i="28" s="1"/>
  <c r="CR229" i="28"/>
  <c r="DP229" i="28"/>
  <c r="FL229" i="28" s="1"/>
  <c r="EO219" i="28"/>
  <c r="DF249" i="28"/>
  <c r="FB249" i="28" s="1"/>
  <c r="ED249" i="28"/>
  <c r="FZ249" i="28" s="1"/>
  <c r="CT249" i="28"/>
  <c r="DR249" i="28"/>
  <c r="FN249" i="28" s="1"/>
  <c r="CY231" i="28"/>
  <c r="EU231" i="28" s="1"/>
  <c r="DW231" i="28"/>
  <c r="FS231" i="28" s="1"/>
  <c r="CM231" i="28"/>
  <c r="DK231" i="28"/>
  <c r="FG231" i="28" s="1"/>
  <c r="DA268" i="28"/>
  <c r="EW268" i="28" s="1"/>
  <c r="DM268" i="28"/>
  <c r="FI268" i="28" s="1"/>
  <c r="CO268" i="28"/>
  <c r="DY268" i="28"/>
  <c r="FU268" i="28" s="1"/>
  <c r="CT242" i="28"/>
  <c r="ED242" i="28"/>
  <c r="FZ242" i="28" s="1"/>
  <c r="DF242" i="28"/>
  <c r="FB242" i="28" s="1"/>
  <c r="DR242" i="28"/>
  <c r="FN242" i="28" s="1"/>
  <c r="FJ251" i="28"/>
  <c r="EH245" i="28"/>
  <c r="DE260" i="28"/>
  <c r="FA260" i="28" s="1"/>
  <c r="DQ260" i="28"/>
  <c r="FM260" i="28" s="1"/>
  <c r="EC260" i="28"/>
  <c r="FY260" i="28" s="1"/>
  <c r="CS260" i="28"/>
  <c r="EK248" i="28"/>
  <c r="CT245" i="28"/>
  <c r="DR245" i="28"/>
  <c r="FN245" i="28" s="1"/>
  <c r="ED245" i="28"/>
  <c r="FZ245" i="28" s="1"/>
  <c r="DF245" i="28"/>
  <c r="FB245" i="28" s="1"/>
  <c r="CY250" i="28"/>
  <c r="EU250" i="28" s="1"/>
  <c r="DK250" i="28"/>
  <c r="FG250" i="28" s="1"/>
  <c r="CM250" i="28"/>
  <c r="DW250" i="28"/>
  <c r="FS250" i="28" s="1"/>
  <c r="EM304" i="28"/>
  <c r="CE304" i="28"/>
  <c r="DD277" i="28"/>
  <c r="EZ277" i="28" s="1"/>
  <c r="CR277" i="28"/>
  <c r="DP277" i="28"/>
  <c r="FL277" i="28" s="1"/>
  <c r="EB277" i="28"/>
  <c r="FX277" i="28" s="1"/>
  <c r="EI276" i="28"/>
  <c r="ES289" i="28"/>
  <c r="CD307" i="28"/>
  <c r="EL307" i="28"/>
  <c r="EF291" i="28"/>
  <c r="GB291" i="28" s="1"/>
  <c r="CV291" i="28"/>
  <c r="DT291" i="28"/>
  <c r="FP291" i="28" s="1"/>
  <c r="DH291" i="28"/>
  <c r="FD291" i="28" s="1"/>
  <c r="CH304" i="28"/>
  <c r="EP304" i="28"/>
  <c r="CL310" i="28"/>
  <c r="DV310" i="28"/>
  <c r="FR310" i="28" s="1"/>
  <c r="CX310" i="28"/>
  <c r="ET310" i="28" s="1"/>
  <c r="DJ310" i="28"/>
  <c r="FF310" i="28" s="1"/>
  <c r="DD296" i="28"/>
  <c r="EZ296" i="28" s="1"/>
  <c r="DP296" i="28"/>
  <c r="FL296" i="28" s="1"/>
  <c r="EB296" i="28"/>
  <c r="FX296" i="28" s="1"/>
  <c r="CR296" i="28"/>
  <c r="DK296" i="28"/>
  <c r="FG296" i="28" s="1"/>
  <c r="DW296" i="28"/>
  <c r="FS296" i="28" s="1"/>
  <c r="CM296" i="28"/>
  <c r="CY296" i="28"/>
  <c r="EU296" i="28" s="1"/>
  <c r="EF274" i="28"/>
  <c r="GB274" i="28" s="1"/>
  <c r="DT274" i="28"/>
  <c r="FP274" i="28" s="1"/>
  <c r="CV274" i="28"/>
  <c r="DH274" i="28"/>
  <c r="FD274" i="28" s="1"/>
  <c r="EL300" i="28"/>
  <c r="EM307" i="28"/>
  <c r="DR295" i="28"/>
  <c r="FN295" i="28" s="1"/>
  <c r="DF295" i="28"/>
  <c r="FB295" i="28" s="1"/>
  <c r="ED295" i="28"/>
  <c r="FZ295" i="28" s="1"/>
  <c r="CT295" i="28"/>
  <c r="DU316" i="28"/>
  <c r="FQ316" i="28" s="1"/>
  <c r="EG316" i="28"/>
  <c r="GC316" i="28" s="1"/>
  <c r="CW316" i="28"/>
  <c r="DI316" i="28"/>
  <c r="FE316" i="28" s="1"/>
  <c r="EA325" i="28"/>
  <c r="FW325" i="28" s="1"/>
  <c r="DC325" i="28"/>
  <c r="EY325" i="28" s="1"/>
  <c r="DO325" i="28"/>
  <c r="FK325" i="28" s="1"/>
  <c r="CQ325" i="28"/>
  <c r="DB344" i="28"/>
  <c r="EX344" i="28" s="1"/>
  <c r="DN344" i="28"/>
  <c r="FJ344" i="28" s="1"/>
  <c r="DZ344" i="28"/>
  <c r="FV344" i="28" s="1"/>
  <c r="CP344" i="28"/>
  <c r="CR348" i="28"/>
  <c r="EB348" i="28"/>
  <c r="FX348" i="28" s="1"/>
  <c r="DD348" i="28"/>
  <c r="EZ348" i="28" s="1"/>
  <c r="DP348" i="28"/>
  <c r="FL348" i="28" s="1"/>
  <c r="CQ301" i="28"/>
  <c r="EA301" i="28"/>
  <c r="FW301" i="28" s="1"/>
  <c r="DC301" i="28"/>
  <c r="EY301" i="28" s="1"/>
  <c r="DO301" i="28"/>
  <c r="FK301" i="28" s="1"/>
  <c r="DX313" i="28"/>
  <c r="FT313" i="28" s="1"/>
  <c r="CZ313" i="28"/>
  <c r="EV313" i="28" s="1"/>
  <c r="CN313" i="28"/>
  <c r="DL313" i="28"/>
  <c r="FH313" i="28" s="1"/>
  <c r="EO357" i="28"/>
  <c r="CG357" i="28"/>
  <c r="DL325" i="28"/>
  <c r="FH325" i="28" s="1"/>
  <c r="CN325" i="28"/>
  <c r="CZ325" i="28"/>
  <c r="EV325" i="28" s="1"/>
  <c r="DX325" i="28"/>
  <c r="FT325" i="28" s="1"/>
  <c r="DO336" i="28"/>
  <c r="FK336" i="28" s="1"/>
  <c r="CQ336" i="28"/>
  <c r="EA336" i="28"/>
  <c r="FW336" i="28" s="1"/>
  <c r="DC336" i="28"/>
  <c r="EY336" i="28" s="1"/>
  <c r="DB352" i="28"/>
  <c r="EX352" i="28" s="1"/>
  <c r="DZ352" i="28"/>
  <c r="FV352" i="28" s="1"/>
  <c r="CP352" i="28"/>
  <c r="DN352" i="28"/>
  <c r="FJ352" i="28" s="1"/>
  <c r="DF345" i="28"/>
  <c r="FB345" i="28" s="1"/>
  <c r="ED345" i="28"/>
  <c r="FZ345" i="28" s="1"/>
  <c r="DR345" i="28"/>
  <c r="FN345" i="28" s="1"/>
  <c r="CT345" i="28"/>
  <c r="CW322" i="28"/>
  <c r="EG322" i="28"/>
  <c r="GC322" i="28" s="1"/>
  <c r="DU322" i="28"/>
  <c r="FQ322" i="28" s="1"/>
  <c r="DI322" i="28"/>
  <c r="FE322" i="28" s="1"/>
  <c r="DD343" i="28"/>
  <c r="EZ343" i="28" s="1"/>
  <c r="EB343" i="28"/>
  <c r="FX343" i="28" s="1"/>
  <c r="CR343" i="28"/>
  <c r="DP343" i="28"/>
  <c r="FL343" i="28" s="1"/>
  <c r="CM353" i="28"/>
  <c r="DK353" i="28"/>
  <c r="FG353" i="28" s="1"/>
  <c r="DW353" i="28"/>
  <c r="FS353" i="28" s="1"/>
  <c r="CY353" i="28"/>
  <c r="EU353" i="28" s="1"/>
  <c r="EM350" i="28"/>
  <c r="EA332" i="28"/>
  <c r="FW332" i="28" s="1"/>
  <c r="DC332" i="28"/>
  <c r="EY332" i="28" s="1"/>
  <c r="DO332" i="28"/>
  <c r="FK332" i="28" s="1"/>
  <c r="CQ332" i="28"/>
  <c r="CY322" i="28"/>
  <c r="EU322" i="28" s="1"/>
  <c r="CM322" i="28"/>
  <c r="DW322" i="28"/>
  <c r="FS322" i="28" s="1"/>
  <c r="DK322" i="28"/>
  <c r="FG322" i="28" s="1"/>
  <c r="EA345" i="28"/>
  <c r="FW345" i="28" s="1"/>
  <c r="CQ345" i="28"/>
  <c r="DO345" i="28"/>
  <c r="FK345" i="28" s="1"/>
  <c r="DC345" i="28"/>
  <c r="EY345" i="28" s="1"/>
  <c r="EJ362" i="28"/>
  <c r="EJ346" i="28"/>
  <c r="EC340" i="28"/>
  <c r="FY340" i="28" s="1"/>
  <c r="DE340" i="28"/>
  <c r="FA340" i="28" s="1"/>
  <c r="CS340" i="28"/>
  <c r="DQ340" i="28"/>
  <c r="FM340" i="28" s="1"/>
  <c r="EP349" i="28"/>
  <c r="EF413" i="28"/>
  <c r="GB413" i="28" s="1"/>
  <c r="CV413" i="28"/>
  <c r="DH413" i="28"/>
  <c r="FD413" i="28" s="1"/>
  <c r="DT413" i="28"/>
  <c r="FP413" i="28" s="1"/>
  <c r="CD426" i="28"/>
  <c r="EL426" i="28"/>
  <c r="CW373" i="28"/>
  <c r="DU373" i="28"/>
  <c r="FQ373" i="28" s="1"/>
  <c r="EG373" i="28"/>
  <c r="GC373" i="28" s="1"/>
  <c r="DI373" i="28"/>
  <c r="FE373" i="28" s="1"/>
  <c r="EN399" i="28"/>
  <c r="EH398" i="28"/>
  <c r="CL383" i="28"/>
  <c r="DJ383" i="28"/>
  <c r="FF383" i="28" s="1"/>
  <c r="DV383" i="28"/>
  <c r="FR383" i="28" s="1"/>
  <c r="CX383" i="28"/>
  <c r="ET383" i="28" s="1"/>
  <c r="EA412" i="28"/>
  <c r="FW412" i="28" s="1"/>
  <c r="DO412" i="28"/>
  <c r="FK412" i="28" s="1"/>
  <c r="CQ412" i="28"/>
  <c r="DC412" i="28"/>
  <c r="EY412" i="28" s="1"/>
  <c r="EH442" i="28"/>
  <c r="BZ442" i="28"/>
  <c r="FS388" i="28"/>
  <c r="ES473" i="28"/>
  <c r="CK473" i="28"/>
  <c r="EM393" i="28"/>
  <c r="DT386" i="28"/>
  <c r="FP386" i="28" s="1"/>
  <c r="CV386" i="28"/>
  <c r="EF386" i="28"/>
  <c r="GB386" i="28" s="1"/>
  <c r="DH386" i="28"/>
  <c r="FD386" i="28" s="1"/>
  <c r="CZ430" i="28"/>
  <c r="EV430" i="28" s="1"/>
  <c r="DL430" i="28"/>
  <c r="FH430" i="28" s="1"/>
  <c r="CN430" i="28"/>
  <c r="DX430" i="28"/>
  <c r="FT430" i="28" s="1"/>
  <c r="DQ388" i="28"/>
  <c r="FM388" i="28" s="1"/>
  <c r="CS388" i="28"/>
  <c r="DE388" i="28"/>
  <c r="FA388" i="28" s="1"/>
  <c r="EC388" i="28"/>
  <c r="FY388" i="28" s="1"/>
  <c r="EI463" i="28"/>
  <c r="CA463" i="28"/>
  <c r="CP430" i="28"/>
  <c r="DZ430" i="28"/>
  <c r="FV430" i="28" s="1"/>
  <c r="DB430" i="28"/>
  <c r="EX430" i="28" s="1"/>
  <c r="DN430" i="28"/>
  <c r="FJ430" i="28" s="1"/>
  <c r="CW420" i="28"/>
  <c r="DI420" i="28"/>
  <c r="FE420" i="28" s="1"/>
  <c r="EG420" i="28"/>
  <c r="GC420" i="28" s="1"/>
  <c r="DU420" i="28"/>
  <c r="FQ420" i="28" s="1"/>
  <c r="CK485" i="28"/>
  <c r="ES485" i="28"/>
  <c r="CN439" i="28"/>
  <c r="DX439" i="28"/>
  <c r="FT439" i="28" s="1"/>
  <c r="CZ439" i="28"/>
  <c r="EV439" i="28" s="1"/>
  <c r="DL439" i="28"/>
  <c r="FH439" i="28" s="1"/>
  <c r="EJ429" i="28"/>
  <c r="CO433" i="28"/>
  <c r="DY433" i="28"/>
  <c r="FU433" i="28" s="1"/>
  <c r="DM433" i="28"/>
  <c r="FI433" i="28" s="1"/>
  <c r="DA433" i="28"/>
  <c r="EW433" i="28" s="1"/>
  <c r="DF442" i="28"/>
  <c r="FB442" i="28" s="1"/>
  <c r="ED442" i="28"/>
  <c r="FZ442" i="28" s="1"/>
  <c r="CT442" i="28"/>
  <c r="DR442" i="28"/>
  <c r="FN442" i="28" s="1"/>
  <c r="CF480" i="28"/>
  <c r="EN480" i="28"/>
  <c r="DP448" i="28"/>
  <c r="FL448" i="28" s="1"/>
  <c r="CR448" i="28"/>
  <c r="DD448" i="28"/>
  <c r="EZ448" i="28" s="1"/>
  <c r="EB448" i="28"/>
  <c r="FX448" i="28" s="1"/>
  <c r="DV446" i="28"/>
  <c r="FR446" i="28" s="1"/>
  <c r="CX446" i="28"/>
  <c r="ET446" i="28" s="1"/>
  <c r="DJ446" i="28"/>
  <c r="FF446" i="28" s="1"/>
  <c r="CL446" i="28"/>
  <c r="EQ462" i="28"/>
  <c r="EG384" i="28"/>
  <c r="GC384" i="28" s="1"/>
  <c r="DU384" i="28"/>
  <c r="FQ384" i="28" s="1"/>
  <c r="CW384" i="28"/>
  <c r="DI384" i="28"/>
  <c r="FE384" i="28" s="1"/>
  <c r="DY465" i="28"/>
  <c r="FU465" i="28" s="1"/>
  <c r="DA465" i="28"/>
  <c r="EW465" i="28" s="1"/>
  <c r="DM465" i="28"/>
  <c r="FI465" i="28" s="1"/>
  <c r="CO465" i="28"/>
  <c r="DX481" i="28"/>
  <c r="FT481" i="28" s="1"/>
  <c r="CN481" i="28"/>
  <c r="CZ481" i="28"/>
  <c r="EV481" i="28" s="1"/>
  <c r="DL481" i="28"/>
  <c r="FH481" i="28" s="1"/>
  <c r="EP457" i="28"/>
  <c r="EM485" i="28"/>
  <c r="CZ479" i="28"/>
  <c r="EV479" i="28" s="1"/>
  <c r="CN479" i="28"/>
  <c r="DX479" i="28"/>
  <c r="FT479" i="28" s="1"/>
  <c r="DL479" i="28"/>
  <c r="FH479" i="28" s="1"/>
  <c r="EP511" i="28"/>
  <c r="CH511" i="28"/>
  <c r="EP478" i="28"/>
  <c r="CG509" i="28"/>
  <c r="EO509" i="28"/>
  <c r="EK435" i="28"/>
  <c r="CZ435" i="28"/>
  <c r="EV435" i="28" s="1"/>
  <c r="DL435" i="28"/>
  <c r="FH435" i="28" s="1"/>
  <c r="CN435" i="28"/>
  <c r="DX435" i="28"/>
  <c r="FT435" i="28" s="1"/>
  <c r="CX518" i="28"/>
  <c r="ET518" i="28" s="1"/>
  <c r="DV518" i="28"/>
  <c r="FR518" i="28" s="1"/>
  <c r="DJ518" i="28"/>
  <c r="FF518" i="28" s="1"/>
  <c r="CL518" i="28"/>
  <c r="CN509" i="28"/>
  <c r="DX509" i="28"/>
  <c r="FT509" i="28" s="1"/>
  <c r="CZ509" i="28"/>
  <c r="EV509" i="28" s="1"/>
  <c r="DL509" i="28"/>
  <c r="FH509" i="28" s="1"/>
  <c r="DI507" i="28"/>
  <c r="FE507" i="28" s="1"/>
  <c r="DU507" i="28"/>
  <c r="FQ507" i="28" s="1"/>
  <c r="CW507" i="28"/>
  <c r="EG507" i="28"/>
  <c r="GC507" i="28" s="1"/>
  <c r="EC406" i="28"/>
  <c r="FY406" i="28" s="1"/>
  <c r="DE406" i="28"/>
  <c r="FA406" i="28" s="1"/>
  <c r="DQ406" i="28"/>
  <c r="FM406" i="28" s="1"/>
  <c r="CS406" i="28"/>
  <c r="CV525" i="28"/>
  <c r="EF525" i="28"/>
  <c r="GB525" i="28" s="1"/>
  <c r="DH525" i="28"/>
  <c r="FD525" i="28" s="1"/>
  <c r="DT525" i="28"/>
  <c r="FP525" i="28" s="1"/>
  <c r="EF516" i="28"/>
  <c r="GB516" i="28" s="1"/>
  <c r="DT516" i="28"/>
  <c r="FP516" i="28" s="1"/>
  <c r="CV516" i="28"/>
  <c r="DH516" i="28"/>
  <c r="FD516" i="28" s="1"/>
  <c r="DF516" i="28"/>
  <c r="FB516" i="28" s="1"/>
  <c r="CT516" i="28"/>
  <c r="DR516" i="28"/>
  <c r="FN516" i="28" s="1"/>
  <c r="ED516" i="28"/>
  <c r="FZ516" i="28" s="1"/>
  <c r="DQ542" i="28"/>
  <c r="FM542" i="28" s="1"/>
  <c r="DE542" i="28"/>
  <c r="FA542" i="28" s="1"/>
  <c r="EC542" i="28"/>
  <c r="FY542" i="28" s="1"/>
  <c r="CS542" i="28"/>
  <c r="DH550" i="28"/>
  <c r="FD550" i="28" s="1"/>
  <c r="EF550" i="28"/>
  <c r="GB550" i="28" s="1"/>
  <c r="DT550" i="28"/>
  <c r="FP550" i="28" s="1"/>
  <c r="CV550" i="28"/>
  <c r="DY537" i="28"/>
  <c r="FU537" i="28" s="1"/>
  <c r="CO537" i="28"/>
  <c r="DA537" i="28"/>
  <c r="EW537" i="28" s="1"/>
  <c r="DM537" i="28"/>
  <c r="FI537" i="28" s="1"/>
  <c r="DO533" i="28"/>
  <c r="FK533" i="28" s="1"/>
  <c r="CQ533" i="28"/>
  <c r="DC533" i="28"/>
  <c r="EY533" i="28" s="1"/>
  <c r="EA533" i="28"/>
  <c r="FW533" i="28" s="1"/>
  <c r="CW538" i="28"/>
  <c r="EH546" i="28"/>
  <c r="DI523" i="28"/>
  <c r="FE523" i="28" s="1"/>
  <c r="CW523" i="28"/>
  <c r="DU523" i="28"/>
  <c r="FQ523" i="28" s="1"/>
  <c r="EG523" i="28"/>
  <c r="GC523" i="28" s="1"/>
  <c r="DX557" i="28"/>
  <c r="FT557" i="28" s="1"/>
  <c r="CN557" i="28"/>
  <c r="DL557" i="28"/>
  <c r="FH557" i="28" s="1"/>
  <c r="CZ557" i="28"/>
  <c r="EV557" i="28" s="1"/>
  <c r="DI592" i="28"/>
  <c r="FE592" i="28" s="1"/>
  <c r="CW592" i="28"/>
  <c r="DU592" i="28"/>
  <c r="FQ592" i="28" s="1"/>
  <c r="EG592" i="28"/>
  <c r="GC592" i="28" s="1"/>
  <c r="DE561" i="28"/>
  <c r="FA561" i="28" s="1"/>
  <c r="DQ561" i="28"/>
  <c r="FM561" i="28" s="1"/>
  <c r="CS561" i="28"/>
  <c r="EC561" i="28"/>
  <c r="FY561" i="28" s="1"/>
  <c r="CN561" i="28"/>
  <c r="DL561" i="28"/>
  <c r="FH561" i="28" s="1"/>
  <c r="DX561" i="28"/>
  <c r="FT561" i="28" s="1"/>
  <c r="CZ561" i="28"/>
  <c r="EV561" i="28" s="1"/>
  <c r="EN537" i="28"/>
  <c r="EK542" i="28"/>
  <c r="DK580" i="28"/>
  <c r="FG580" i="28" s="1"/>
  <c r="CM580" i="28"/>
  <c r="CY580" i="28"/>
  <c r="EU580" i="28" s="1"/>
  <c r="DW580" i="28"/>
  <c r="FS580" i="28" s="1"/>
  <c r="CC630" i="28"/>
  <c r="EK630" i="28"/>
  <c r="EL508" i="28"/>
  <c r="ER542" i="28"/>
  <c r="DH522" i="28"/>
  <c r="FD522" i="28" s="1"/>
  <c r="DT522" i="28"/>
  <c r="FP522" i="28" s="1"/>
  <c r="CV522" i="28"/>
  <c r="EF522" i="28"/>
  <c r="GB522" i="28" s="1"/>
  <c r="EM575" i="28"/>
  <c r="DA614" i="28"/>
  <c r="EW614" i="28" s="1"/>
  <c r="DY614" i="28"/>
  <c r="FU614" i="28" s="1"/>
  <c r="CO614" i="28"/>
  <c r="DM614" i="28"/>
  <c r="FI614" i="28" s="1"/>
  <c r="DS567" i="28"/>
  <c r="FO567" i="28" s="1"/>
  <c r="CU567" i="28"/>
  <c r="DG567" i="28"/>
  <c r="FC567" i="28" s="1"/>
  <c r="EE567" i="28"/>
  <c r="GA567" i="28" s="1"/>
  <c r="EK568" i="28"/>
  <c r="CW539" i="28"/>
  <c r="DI539" i="28"/>
  <c r="FE539" i="28" s="1"/>
  <c r="EG539" i="28"/>
  <c r="GC539" i="28" s="1"/>
  <c r="DU539" i="28"/>
  <c r="FQ539" i="28" s="1"/>
  <c r="DZ527" i="28"/>
  <c r="FV527" i="28" s="1"/>
  <c r="DB527" i="28"/>
  <c r="EX527" i="28" s="1"/>
  <c r="CP527" i="28"/>
  <c r="DN527" i="28"/>
  <c r="FJ527" i="28" s="1"/>
  <c r="DB601" i="28"/>
  <c r="EX601" i="28" s="1"/>
  <c r="CP601" i="28"/>
  <c r="DN601" i="28"/>
  <c r="FJ601" i="28" s="1"/>
  <c r="DZ601" i="28"/>
  <c r="FV601" i="28" s="1"/>
  <c r="DJ575" i="28"/>
  <c r="FF575" i="28" s="1"/>
  <c r="DV575" i="28"/>
  <c r="FR575" i="28" s="1"/>
  <c r="CL575" i="28"/>
  <c r="CX575" i="28"/>
  <c r="ET575" i="28" s="1"/>
  <c r="DA616" i="28"/>
  <c r="EW616" i="28" s="1"/>
  <c r="DY616" i="28"/>
  <c r="FU616" i="28" s="1"/>
  <c r="CO616" i="28"/>
  <c r="DM616" i="28"/>
  <c r="FI616" i="28" s="1"/>
  <c r="EG606" i="28"/>
  <c r="GC606" i="28" s="1"/>
  <c r="DI606" i="28"/>
  <c r="FE606" i="28" s="1"/>
  <c r="DU606" i="28"/>
  <c r="FQ606" i="28" s="1"/>
  <c r="CW606" i="28"/>
  <c r="EE585" i="28"/>
  <c r="GA585" i="28" s="1"/>
  <c r="DG585" i="28"/>
  <c r="FC585" i="28" s="1"/>
  <c r="CU585" i="28"/>
  <c r="DS585" i="28"/>
  <c r="FO585" i="28" s="1"/>
  <c r="EQ616" i="28"/>
  <c r="FT564" i="28"/>
  <c r="EQ610" i="28"/>
  <c r="DL631" i="28"/>
  <c r="FH631" i="28" s="1"/>
  <c r="CN631" i="28"/>
  <c r="CZ631" i="28"/>
  <c r="DX631" i="28"/>
  <c r="FT631" i="28" s="1"/>
  <c r="CV597" i="28"/>
  <c r="DH597" i="28"/>
  <c r="FD597" i="28" s="1"/>
  <c r="EF597" i="28"/>
  <c r="GB597" i="28" s="1"/>
  <c r="DT597" i="28"/>
  <c r="FP597" i="28" s="1"/>
  <c r="EB595" i="28"/>
  <c r="FX595" i="28" s="1"/>
  <c r="DD595" i="28"/>
  <c r="EZ595" i="28" s="1"/>
  <c r="CR595" i="28"/>
  <c r="DP595" i="28"/>
  <c r="FL595" i="28" s="1"/>
  <c r="EQ565" i="28"/>
  <c r="EF521" i="28"/>
  <c r="GB521" i="28" s="1"/>
  <c r="CV521" i="28"/>
  <c r="DH521" i="28"/>
  <c r="FD521" i="28" s="1"/>
  <c r="DT521" i="28"/>
  <c r="FP521" i="28" s="1"/>
  <c r="CV623" i="28"/>
  <c r="DT623" i="28"/>
  <c r="FP623" i="28" s="1"/>
  <c r="DH623" i="28"/>
  <c r="FD623" i="28" s="1"/>
  <c r="EF623" i="28"/>
  <c r="GB623" i="28" s="1"/>
  <c r="EC590" i="28"/>
  <c r="FY590" i="28" s="1"/>
  <c r="DE590" i="28"/>
  <c r="FA590" i="28" s="1"/>
  <c r="CS590" i="28"/>
  <c r="DQ590" i="28"/>
  <c r="FM590" i="28" s="1"/>
  <c r="C328" i="20"/>
  <c r="C1095" i="20"/>
  <c r="C9" i="20"/>
  <c r="C776" i="20"/>
  <c r="DC617" i="28"/>
  <c r="EY617" i="28" s="1"/>
  <c r="DO617" i="28"/>
  <c r="FK617" i="28" s="1"/>
  <c r="EA617" i="28"/>
  <c r="FW617" i="28" s="1"/>
  <c r="CQ617" i="28"/>
  <c r="DS170" i="28"/>
  <c r="FO170" i="28" s="1"/>
  <c r="EE170" i="28"/>
  <c r="GA170" i="28" s="1"/>
  <c r="CU170" i="28"/>
  <c r="DG170" i="28"/>
  <c r="FC170" i="28" s="1"/>
  <c r="CP42" i="28"/>
  <c r="DN42" i="28"/>
  <c r="FJ42" i="28" s="1"/>
  <c r="DZ42" i="28"/>
  <c r="FV42" i="28" s="1"/>
  <c r="DB42" i="28"/>
  <c r="EX42" i="28" s="1"/>
  <c r="DI134" i="28"/>
  <c r="FE134" i="28" s="1"/>
  <c r="CW134" i="28"/>
  <c r="DU134" i="28"/>
  <c r="FQ134" i="28" s="1"/>
  <c r="EG134" i="28"/>
  <c r="GC134" i="28" s="1"/>
  <c r="DL148" i="28"/>
  <c r="FH148" i="28" s="1"/>
  <c r="CZ148" i="28"/>
  <c r="EV148" i="28" s="1"/>
  <c r="DX148" i="28"/>
  <c r="FT148" i="28" s="1"/>
  <c r="CN148" i="28"/>
  <c r="CQ208" i="28"/>
  <c r="DC208" i="28"/>
  <c r="EY208" i="28" s="1"/>
  <c r="DO208" i="28"/>
  <c r="FK208" i="28" s="1"/>
  <c r="EA208" i="28"/>
  <c r="FW208" i="28" s="1"/>
  <c r="ED173" i="28"/>
  <c r="FZ173" i="28" s="1"/>
  <c r="CT173" i="28"/>
  <c r="DF173" i="28"/>
  <c r="FB173" i="28" s="1"/>
  <c r="DR173" i="28"/>
  <c r="FN173" i="28" s="1"/>
  <c r="CL214" i="28"/>
  <c r="CX214" i="28"/>
  <c r="ET214" i="28" s="1"/>
  <c r="DJ214" i="28"/>
  <c r="FF214" i="28" s="1"/>
  <c r="DV214" i="28"/>
  <c r="FR214" i="28" s="1"/>
  <c r="DP238" i="28"/>
  <c r="FL238" i="28" s="1"/>
  <c r="CR238" i="28"/>
  <c r="EB238" i="28"/>
  <c r="FX238" i="28" s="1"/>
  <c r="DD238" i="28"/>
  <c r="EZ238" i="28" s="1"/>
  <c r="FM251" i="28"/>
  <c r="DA239" i="28"/>
  <c r="EW239" i="28" s="1"/>
  <c r="DY239" i="28"/>
  <c r="FU239" i="28" s="1"/>
  <c r="CO239" i="28"/>
  <c r="DM239" i="28"/>
  <c r="FI239" i="28" s="1"/>
  <c r="DZ267" i="28"/>
  <c r="FV267" i="28" s="1"/>
  <c r="DB267" i="28"/>
  <c r="EX267" i="28" s="1"/>
  <c r="DN267" i="28"/>
  <c r="FJ267" i="28" s="1"/>
  <c r="CP267" i="28"/>
  <c r="CO248" i="28"/>
  <c r="DY248" i="28"/>
  <c r="FU248" i="28" s="1"/>
  <c r="DM248" i="28"/>
  <c r="FI248" i="28" s="1"/>
  <c r="DA248" i="28"/>
  <c r="EX252" i="28"/>
  <c r="CW255" i="28"/>
  <c r="DU255" i="28"/>
  <c r="FQ255" i="28" s="1"/>
  <c r="DI255" i="28"/>
  <c r="FE255" i="28" s="1"/>
  <c r="EG255" i="28"/>
  <c r="GC255" i="28" s="1"/>
  <c r="DD266" i="28"/>
  <c r="EZ266" i="28" s="1"/>
  <c r="DP266" i="28"/>
  <c r="FL266" i="28" s="1"/>
  <c r="CR266" i="28"/>
  <c r="EB266" i="28"/>
  <c r="FX266" i="28" s="1"/>
  <c r="ET248" i="28"/>
  <c r="EE267" i="28"/>
  <c r="GA267" i="28" s="1"/>
  <c r="DS267" i="28"/>
  <c r="FO267" i="28" s="1"/>
  <c r="CU267" i="28"/>
  <c r="DG267" i="28"/>
  <c r="FC267" i="28" s="1"/>
  <c r="CY276" i="28"/>
  <c r="EU276" i="28" s="1"/>
  <c r="DK276" i="28"/>
  <c r="FG276" i="28" s="1"/>
  <c r="CM276" i="28"/>
  <c r="DW276" i="28"/>
  <c r="FS276" i="28" s="1"/>
  <c r="CZ274" i="28"/>
  <c r="EV274" i="28" s="1"/>
  <c r="DL274" i="28"/>
  <c r="FH274" i="28" s="1"/>
  <c r="DX274" i="28"/>
  <c r="FT274" i="28" s="1"/>
  <c r="CN274" i="28"/>
  <c r="DI289" i="28"/>
  <c r="FE289" i="28" s="1"/>
  <c r="DU289" i="28"/>
  <c r="FQ289" i="28" s="1"/>
  <c r="EG289" i="28"/>
  <c r="GC289" i="28" s="1"/>
  <c r="CW289" i="28"/>
  <c r="DP295" i="28"/>
  <c r="FL295" i="28" s="1"/>
  <c r="EB295" i="28"/>
  <c r="FX295" i="28" s="1"/>
  <c r="DD295" i="28"/>
  <c r="EZ295" i="28" s="1"/>
  <c r="CR295" i="28"/>
  <c r="DO292" i="28"/>
  <c r="FK292" i="28" s="1"/>
  <c r="DC292" i="28"/>
  <c r="EY292" i="28" s="1"/>
  <c r="CQ292" i="28"/>
  <c r="EA292" i="28"/>
  <c r="FW292" i="28" s="1"/>
  <c r="CU275" i="28"/>
  <c r="DG275" i="28"/>
  <c r="FC275" i="28" s="1"/>
  <c r="DS275" i="28"/>
  <c r="FO275" i="28" s="1"/>
  <c r="EE275" i="28"/>
  <c r="GA275" i="28" s="1"/>
  <c r="DR298" i="28"/>
  <c r="FN298" i="28" s="1"/>
  <c r="ED298" i="28"/>
  <c r="FZ298" i="28" s="1"/>
  <c r="CT298" i="28"/>
  <c r="DF298" i="28"/>
  <c r="FB298" i="28" s="1"/>
  <c r="DZ300" i="28"/>
  <c r="FV300" i="28" s="1"/>
  <c r="DB300" i="28"/>
  <c r="EX300" i="28" s="1"/>
  <c r="CP300" i="28"/>
  <c r="DN300" i="28"/>
  <c r="FJ300" i="28" s="1"/>
  <c r="DC307" i="28"/>
  <c r="EY307" i="28" s="1"/>
  <c r="CQ307" i="28"/>
  <c r="DO307" i="28"/>
  <c r="FK307" i="28" s="1"/>
  <c r="EA307" i="28"/>
  <c r="FW307" i="28" s="1"/>
  <c r="CQ309" i="28"/>
  <c r="DC309" i="28"/>
  <c r="EY309" i="28" s="1"/>
  <c r="EA309" i="28"/>
  <c r="FW309" i="28" s="1"/>
  <c r="DO309" i="28"/>
  <c r="FK309" i="28" s="1"/>
  <c r="DD306" i="28"/>
  <c r="EZ306" i="28" s="1"/>
  <c r="DP306" i="28"/>
  <c r="FL306" i="28" s="1"/>
  <c r="EB306" i="28"/>
  <c r="FX306" i="28" s="1"/>
  <c r="CR306" i="28"/>
  <c r="DI349" i="28"/>
  <c r="FE349" i="28" s="1"/>
  <c r="DU349" i="28"/>
  <c r="FQ349" i="28" s="1"/>
  <c r="CW349" i="28"/>
  <c r="EG349" i="28"/>
  <c r="GC349" i="28" s="1"/>
  <c r="DJ372" i="28"/>
  <c r="FF372" i="28" s="1"/>
  <c r="CL372" i="28"/>
  <c r="DV372" i="28"/>
  <c r="FR372" i="28" s="1"/>
  <c r="CX372" i="28"/>
  <c r="ET372" i="28" s="1"/>
  <c r="DB329" i="28"/>
  <c r="EX329" i="28" s="1"/>
  <c r="CP329" i="28"/>
  <c r="DZ329" i="28"/>
  <c r="FV329" i="28" s="1"/>
  <c r="DN329" i="28"/>
  <c r="FJ329" i="28" s="1"/>
  <c r="DP367" i="28"/>
  <c r="FL367" i="28" s="1"/>
  <c r="EB367" i="28"/>
  <c r="FX367" i="28" s="1"/>
  <c r="CR367" i="28"/>
  <c r="DD367" i="28"/>
  <c r="EZ367" i="28" s="1"/>
  <c r="CR347" i="28"/>
  <c r="EB347" i="28"/>
  <c r="FX347" i="28" s="1"/>
  <c r="DD347" i="28"/>
  <c r="EZ347" i="28" s="1"/>
  <c r="DP347" i="28"/>
  <c r="FL347" i="28" s="1"/>
  <c r="CU323" i="28"/>
  <c r="DS323" i="28"/>
  <c r="FO323" i="28" s="1"/>
  <c r="DG323" i="28"/>
  <c r="FC323" i="28" s="1"/>
  <c r="EE323" i="28"/>
  <c r="GA323" i="28" s="1"/>
  <c r="EB318" i="28"/>
  <c r="FX318" i="28" s="1"/>
  <c r="DD318" i="28"/>
  <c r="EZ318" i="28" s="1"/>
  <c r="DP318" i="28"/>
  <c r="FL318" i="28" s="1"/>
  <c r="CR318" i="28"/>
  <c r="DS347" i="28"/>
  <c r="FO347" i="28" s="1"/>
  <c r="DG347" i="28"/>
  <c r="FC347" i="28" s="1"/>
  <c r="CU347" i="28"/>
  <c r="EE347" i="28"/>
  <c r="GA347" i="28" s="1"/>
  <c r="DV350" i="28"/>
  <c r="FR350" i="28" s="1"/>
  <c r="CX350" i="28"/>
  <c r="ET350" i="28" s="1"/>
  <c r="DJ350" i="28"/>
  <c r="FF350" i="28" s="1"/>
  <c r="CL350" i="28"/>
  <c r="EA350" i="28"/>
  <c r="DC350" i="28"/>
  <c r="EY350" i="28" s="1"/>
  <c r="DO350" i="28"/>
  <c r="FK350" i="28" s="1"/>
  <c r="CQ350" i="28"/>
  <c r="DO344" i="28"/>
  <c r="FK344" i="28" s="1"/>
  <c r="DC344" i="28"/>
  <c r="EY344" i="28" s="1"/>
  <c r="CQ344" i="28"/>
  <c r="EA344" i="28"/>
  <c r="FW344" i="28" s="1"/>
  <c r="CZ362" i="28"/>
  <c r="EV362" i="28" s="1"/>
  <c r="CN362" i="28"/>
  <c r="DX362" i="28"/>
  <c r="FT362" i="28" s="1"/>
  <c r="DL362" i="28"/>
  <c r="FH362" i="28" s="1"/>
  <c r="DP370" i="28"/>
  <c r="FL370" i="28" s="1"/>
  <c r="EB370" i="28"/>
  <c r="FX370" i="28" s="1"/>
  <c r="CR370" i="28"/>
  <c r="DD370" i="28"/>
  <c r="EZ370" i="28" s="1"/>
  <c r="CZ346" i="28"/>
  <c r="EV346" i="28" s="1"/>
  <c r="DX346" i="28"/>
  <c r="FT346" i="28" s="1"/>
  <c r="CN346" i="28"/>
  <c r="DL346" i="28"/>
  <c r="FH346" i="28" s="1"/>
  <c r="CT349" i="28"/>
  <c r="DF349" i="28"/>
  <c r="FB349" i="28" s="1"/>
  <c r="DR349" i="28"/>
  <c r="FN349" i="28" s="1"/>
  <c r="ED349" i="28"/>
  <c r="FZ349" i="28" s="1"/>
  <c r="EJ390" i="28"/>
  <c r="CL398" i="28"/>
  <c r="DV398" i="28"/>
  <c r="FR398" i="28" s="1"/>
  <c r="DJ398" i="28"/>
  <c r="FF398" i="28" s="1"/>
  <c r="CX398" i="28"/>
  <c r="ET398" i="28" s="1"/>
  <c r="DI348" i="28"/>
  <c r="FE348" i="28" s="1"/>
  <c r="EG348" i="28"/>
  <c r="GC348" i="28" s="1"/>
  <c r="DU348" i="28"/>
  <c r="FQ348" i="28" s="1"/>
  <c r="CW348" i="28"/>
  <c r="DF341" i="28"/>
  <c r="FB341" i="28" s="1"/>
  <c r="ED341" i="28"/>
  <c r="FZ341" i="28" s="1"/>
  <c r="CT341" i="28"/>
  <c r="DR341" i="28"/>
  <c r="FN341" i="28" s="1"/>
  <c r="CE401" i="28"/>
  <c r="EM401" i="28"/>
  <c r="CV385" i="28"/>
  <c r="DT385" i="28"/>
  <c r="FP385" i="28" s="1"/>
  <c r="EF385" i="28"/>
  <c r="GB385" i="28" s="1"/>
  <c r="DH385" i="28"/>
  <c r="FD385" i="28" s="1"/>
  <c r="EG394" i="28"/>
  <c r="GC394" i="28" s="1"/>
  <c r="CW394" i="28"/>
  <c r="DI394" i="28"/>
  <c r="FE394" i="28" s="1"/>
  <c r="DU394" i="28"/>
  <c r="FQ394" i="28" s="1"/>
  <c r="DS444" i="28"/>
  <c r="FO444" i="28" s="1"/>
  <c r="EE444" i="28"/>
  <c r="GA444" i="28" s="1"/>
  <c r="DG444" i="28"/>
  <c r="FC444" i="28" s="1"/>
  <c r="CU444" i="28"/>
  <c r="DT396" i="28"/>
  <c r="FP396" i="28" s="1"/>
  <c r="CV396" i="28"/>
  <c r="DH396" i="28"/>
  <c r="FD396" i="28" s="1"/>
  <c r="EF396" i="28"/>
  <c r="GB396" i="28" s="1"/>
  <c r="DM390" i="28"/>
  <c r="FI390" i="28" s="1"/>
  <c r="CO390" i="28"/>
  <c r="DA390" i="28"/>
  <c r="EW390" i="28" s="1"/>
  <c r="DY390" i="28"/>
  <c r="FU390" i="28" s="1"/>
  <c r="EK448" i="28"/>
  <c r="CU464" i="28"/>
  <c r="DS464" i="28"/>
  <c r="FO464" i="28" s="1"/>
  <c r="DG464" i="28"/>
  <c r="FC464" i="28" s="1"/>
  <c r="EE464" i="28"/>
  <c r="GA464" i="28" s="1"/>
  <c r="DK438" i="28"/>
  <c r="FG438" i="28" s="1"/>
  <c r="CY438" i="28"/>
  <c r="EU438" i="28" s="1"/>
  <c r="DW438" i="28"/>
  <c r="FS438" i="28" s="1"/>
  <c r="CM438" i="28"/>
  <c r="DO437" i="28"/>
  <c r="FK437" i="28" s="1"/>
  <c r="DC437" i="28"/>
  <c r="EY437" i="28" s="1"/>
  <c r="CQ437" i="28"/>
  <c r="EA437" i="28"/>
  <c r="FW437" i="28" s="1"/>
  <c r="DN410" i="28"/>
  <c r="FJ410" i="28" s="1"/>
  <c r="CP410" i="28"/>
  <c r="DZ410" i="28"/>
  <c r="FV410" i="28" s="1"/>
  <c r="DB410" i="28"/>
  <c r="EX410" i="28" s="1"/>
  <c r="CS420" i="28"/>
  <c r="EC420" i="28"/>
  <c r="FY420" i="28" s="1"/>
  <c r="DE420" i="28"/>
  <c r="FA420" i="28" s="1"/>
  <c r="DQ420" i="28"/>
  <c r="FM420" i="28" s="1"/>
  <c r="DT377" i="28"/>
  <c r="FP377" i="28" s="1"/>
  <c r="EF377" i="28"/>
  <c r="GB377" i="28" s="1"/>
  <c r="CV377" i="28"/>
  <c r="DH377" i="28"/>
  <c r="FD377" i="28" s="1"/>
  <c r="DR393" i="28"/>
  <c r="FN393" i="28" s="1"/>
  <c r="DF393" i="28"/>
  <c r="FB393" i="28" s="1"/>
  <c r="ED393" i="28"/>
  <c r="FZ393" i="28" s="1"/>
  <c r="CT393" i="28"/>
  <c r="DX429" i="28"/>
  <c r="FT429" i="28" s="1"/>
  <c r="CN429" i="28"/>
  <c r="CZ429" i="28"/>
  <c r="EV429" i="28" s="1"/>
  <c r="DL429" i="28"/>
  <c r="FH429" i="28" s="1"/>
  <c r="CY475" i="28"/>
  <c r="EU475" i="28" s="1"/>
  <c r="DK475" i="28"/>
  <c r="FG475" i="28" s="1"/>
  <c r="CM475" i="28"/>
  <c r="DW475" i="28"/>
  <c r="FS475" i="28" s="1"/>
  <c r="CU462" i="28"/>
  <c r="DS462" i="28"/>
  <c r="FO462" i="28" s="1"/>
  <c r="EE462" i="28"/>
  <c r="GA462" i="28" s="1"/>
  <c r="DG462" i="28"/>
  <c r="FC462" i="28" s="1"/>
  <c r="DU435" i="28"/>
  <c r="FQ435" i="28" s="1"/>
  <c r="CW435" i="28"/>
  <c r="EG435" i="28"/>
  <c r="GC435" i="28" s="1"/>
  <c r="DI435" i="28"/>
  <c r="FE435" i="28" s="1"/>
  <c r="ED457" i="28"/>
  <c r="FZ457" i="28" s="1"/>
  <c r="DF457" i="28"/>
  <c r="FB457" i="28" s="1"/>
  <c r="DR457" i="28"/>
  <c r="FN457" i="28" s="1"/>
  <c r="CT457" i="28"/>
  <c r="EA485" i="28"/>
  <c r="FW485" i="28" s="1"/>
  <c r="DC485" i="28"/>
  <c r="EY485" i="28" s="1"/>
  <c r="CQ485" i="28"/>
  <c r="DO485" i="28"/>
  <c r="FK485" i="28" s="1"/>
  <c r="CQ465" i="28"/>
  <c r="EA465" i="28"/>
  <c r="FW465" i="28" s="1"/>
  <c r="DC465" i="28"/>
  <c r="EY465" i="28" s="1"/>
  <c r="DO465" i="28"/>
  <c r="FK465" i="28" s="1"/>
  <c r="CV486" i="28"/>
  <c r="DT486" i="28"/>
  <c r="FP486" i="28" s="1"/>
  <c r="DH486" i="28"/>
  <c r="FD486" i="28" s="1"/>
  <c r="EF486" i="28"/>
  <c r="GB486" i="28" s="1"/>
  <c r="DA435" i="28"/>
  <c r="EW435" i="28" s="1"/>
  <c r="DY435" i="28"/>
  <c r="FU435" i="28" s="1"/>
  <c r="CO435" i="28"/>
  <c r="DM435" i="28"/>
  <c r="FI435" i="28" s="1"/>
  <c r="CT502" i="28"/>
  <c r="ED502" i="28"/>
  <c r="DF502" i="28"/>
  <c r="FB502" i="28" s="1"/>
  <c r="DR502" i="28"/>
  <c r="FN502" i="28" s="1"/>
  <c r="DT493" i="28"/>
  <c r="FP493" i="28" s="1"/>
  <c r="EF493" i="28"/>
  <c r="GB493" i="28" s="1"/>
  <c r="CV493" i="28"/>
  <c r="DH493" i="28"/>
  <c r="FD493" i="28" s="1"/>
  <c r="DS487" i="28"/>
  <c r="FO487" i="28" s="1"/>
  <c r="EE487" i="28"/>
  <c r="GA487" i="28" s="1"/>
  <c r="CU487" i="28"/>
  <c r="DG487" i="28"/>
  <c r="FC487" i="28" s="1"/>
  <c r="DK522" i="28"/>
  <c r="FG522" i="28" s="1"/>
  <c r="CM522" i="28"/>
  <c r="CY522" i="28"/>
  <c r="EU522" i="28" s="1"/>
  <c r="DW522" i="28"/>
  <c r="FS522" i="28" s="1"/>
  <c r="DR512" i="28"/>
  <c r="FN512" i="28" s="1"/>
  <c r="CT512" i="28"/>
  <c r="ED512" i="28"/>
  <c r="FZ512" i="28" s="1"/>
  <c r="DF512" i="28"/>
  <c r="FB512" i="28" s="1"/>
  <c r="DH520" i="28"/>
  <c r="FD520" i="28" s="1"/>
  <c r="DT520" i="28"/>
  <c r="FP520" i="28" s="1"/>
  <c r="CV520" i="28"/>
  <c r="EF520" i="28"/>
  <c r="GB520" i="28" s="1"/>
  <c r="CZ545" i="28"/>
  <c r="EV545" i="28" s="1"/>
  <c r="DX545" i="28"/>
  <c r="FT545" i="28" s="1"/>
  <c r="CN545" i="28"/>
  <c r="DL545" i="28"/>
  <c r="FH545" i="28" s="1"/>
  <c r="DL521" i="28"/>
  <c r="FH521" i="28" s="1"/>
  <c r="CZ521" i="28"/>
  <c r="EV521" i="28" s="1"/>
  <c r="DX521" i="28"/>
  <c r="FT521" i="28" s="1"/>
  <c r="CN521" i="28"/>
  <c r="CL550" i="28"/>
  <c r="DJ550" i="28"/>
  <c r="FF550" i="28" s="1"/>
  <c r="DV550" i="28"/>
  <c r="FR550" i="28" s="1"/>
  <c r="CX550" i="28"/>
  <c r="ET550" i="28" s="1"/>
  <c r="EF544" i="28"/>
  <c r="GB544" i="28" s="1"/>
  <c r="DT544" i="28"/>
  <c r="FP544" i="28" s="1"/>
  <c r="CV544" i="28"/>
  <c r="DH544" i="28"/>
  <c r="FD544" i="28" s="1"/>
  <c r="CR518" i="28"/>
  <c r="DP518" i="28"/>
  <c r="FL518" i="28" s="1"/>
  <c r="EB518" i="28"/>
  <c r="FX518" i="28" s="1"/>
  <c r="DD518" i="28"/>
  <c r="EZ518" i="28" s="1"/>
  <c r="DK500" i="28"/>
  <c r="FG500" i="28" s="1"/>
  <c r="CM500" i="28"/>
  <c r="DW500" i="28"/>
  <c r="FS500" i="28" s="1"/>
  <c r="CY500" i="28"/>
  <c r="EU500" i="28" s="1"/>
  <c r="CC618" i="28"/>
  <c r="EK618" i="28"/>
  <c r="DX578" i="28"/>
  <c r="FT578" i="28" s="1"/>
  <c r="CZ578" i="28"/>
  <c r="EV578" i="28" s="1"/>
  <c r="DL578" i="28"/>
  <c r="FH578" i="28" s="1"/>
  <c r="CN578" i="28"/>
  <c r="DB546" i="28"/>
  <c r="EX546" i="28" s="1"/>
  <c r="DN546" i="28"/>
  <c r="FJ546" i="28" s="1"/>
  <c r="CP546" i="28"/>
  <c r="DZ546" i="28"/>
  <c r="FV546" i="28" s="1"/>
  <c r="DA542" i="28"/>
  <c r="EW542" i="28" s="1"/>
  <c r="DM542" i="28"/>
  <c r="FI542" i="28" s="1"/>
  <c r="DY542" i="28"/>
  <c r="FU542" i="28" s="1"/>
  <c r="CO542" i="28"/>
  <c r="CR540" i="28"/>
  <c r="DP540" i="28"/>
  <c r="FL540" i="28" s="1"/>
  <c r="DD540" i="28"/>
  <c r="EZ540" i="28" s="1"/>
  <c r="EB540" i="28"/>
  <c r="FX540" i="28" s="1"/>
  <c r="DN508" i="28"/>
  <c r="FJ508" i="28" s="1"/>
  <c r="DB508" i="28"/>
  <c r="EX508" i="28" s="1"/>
  <c r="DZ508" i="28"/>
  <c r="FV508" i="28" s="1"/>
  <c r="CP508" i="28"/>
  <c r="CV542" i="28"/>
  <c r="EF542" i="28"/>
  <c r="GB542" i="28" s="1"/>
  <c r="DT542" i="28"/>
  <c r="FP542" i="28" s="1"/>
  <c r="DH542" i="28"/>
  <c r="FD542" i="28" s="1"/>
  <c r="EB531" i="28"/>
  <c r="FX531" i="28" s="1"/>
  <c r="DP531" i="28"/>
  <c r="FL531" i="28" s="1"/>
  <c r="CR531" i="28"/>
  <c r="DD531" i="28"/>
  <c r="EZ531" i="28" s="1"/>
  <c r="DC575" i="28"/>
  <c r="EY575" i="28" s="1"/>
  <c r="DO575" i="28"/>
  <c r="FK575" i="28" s="1"/>
  <c r="CQ575" i="28"/>
  <c r="EA575" i="28"/>
  <c r="DQ617" i="28"/>
  <c r="FM617" i="28" s="1"/>
  <c r="EC617" i="28"/>
  <c r="FY617" i="28" s="1"/>
  <c r="CS617" i="28"/>
  <c r="DE617" i="28"/>
  <c r="FA617" i="28" s="1"/>
  <c r="DB569" i="28"/>
  <c r="EX569" i="28" s="1"/>
  <c r="DZ569" i="28"/>
  <c r="FV569" i="28" s="1"/>
  <c r="CP569" i="28"/>
  <c r="DN569" i="28"/>
  <c r="FJ569" i="28" s="1"/>
  <c r="EG543" i="28"/>
  <c r="GC543" i="28" s="1"/>
  <c r="CW543" i="28"/>
  <c r="DU543" i="28"/>
  <c r="FQ543" i="28" s="1"/>
  <c r="DI543" i="28"/>
  <c r="FE543" i="28" s="1"/>
  <c r="CI604" i="28"/>
  <c r="EQ604" i="28"/>
  <c r="CQ529" i="28"/>
  <c r="DO529" i="28"/>
  <c r="FK529" i="28" s="1"/>
  <c r="DC529" i="28"/>
  <c r="EY529" i="28" s="1"/>
  <c r="EA529" i="28"/>
  <c r="FW529" i="28" s="1"/>
  <c r="CP584" i="28"/>
  <c r="DN584" i="28"/>
  <c r="DB584" i="28"/>
  <c r="EX584" i="28" s="1"/>
  <c r="DZ584" i="28"/>
  <c r="FV584" i="28" s="1"/>
  <c r="DX617" i="28"/>
  <c r="FT617" i="28" s="1"/>
  <c r="CZ617" i="28"/>
  <c r="EV617" i="28" s="1"/>
  <c r="CN617" i="28"/>
  <c r="DL617" i="28"/>
  <c r="FH617" i="28" s="1"/>
  <c r="CN575" i="28"/>
  <c r="DX575" i="28"/>
  <c r="FT575" i="28" s="1"/>
  <c r="DL575" i="28"/>
  <c r="FH575" i="28" s="1"/>
  <c r="CZ575" i="28"/>
  <c r="EV575" i="28" s="1"/>
  <c r="DI612" i="28"/>
  <c r="FE612" i="28" s="1"/>
  <c r="DU612" i="28"/>
  <c r="FQ612" i="28" s="1"/>
  <c r="CW612" i="28"/>
  <c r="EG612" i="28"/>
  <c r="GC612" i="28" s="1"/>
  <c r="CM633" i="28"/>
  <c r="DK633" i="28"/>
  <c r="FG633" i="28" s="1"/>
  <c r="DW633" i="28"/>
  <c r="FS633" i="28" s="1"/>
  <c r="CY633" i="28"/>
  <c r="EU633" i="28" s="1"/>
  <c r="CU565" i="28"/>
  <c r="DS565" i="28"/>
  <c r="FO565" i="28" s="1"/>
  <c r="EE565" i="28"/>
  <c r="GA565" i="28" s="1"/>
  <c r="DG565" i="28"/>
  <c r="FC565" i="28" s="1"/>
  <c r="DM620" i="28"/>
  <c r="FI620" i="28" s="1"/>
  <c r="DY620" i="28"/>
  <c r="FU620" i="28" s="1"/>
  <c r="DA620" i="28"/>
  <c r="EW620" i="28" s="1"/>
  <c r="CO620" i="28"/>
  <c r="DH602" i="28"/>
  <c r="FD602" i="28" s="1"/>
  <c r="EF602" i="28"/>
  <c r="GB602" i="28" s="1"/>
  <c r="CV602" i="28"/>
  <c r="DT602" i="28"/>
  <c r="FP602" i="28" s="1"/>
  <c r="DU197" i="28"/>
  <c r="FQ197" i="28" s="1"/>
  <c r="CW197" i="28"/>
  <c r="EG197" i="28"/>
  <c r="GC197" i="28" s="1"/>
  <c r="DI197" i="28"/>
  <c r="FE197" i="28" s="1"/>
  <c r="CP44" i="28"/>
  <c r="DB44" i="28"/>
  <c r="EX44" i="28" s="1"/>
  <c r="DN44" i="28"/>
  <c r="FJ44" i="28" s="1"/>
  <c r="DZ44" i="28"/>
  <c r="FV44" i="28" s="1"/>
  <c r="DB99" i="28"/>
  <c r="EX99" i="28" s="1"/>
  <c r="DZ99" i="28"/>
  <c r="FV99" i="28" s="1"/>
  <c r="DN99" i="28"/>
  <c r="FJ99" i="28" s="1"/>
  <c r="CP99" i="28"/>
  <c r="CO132" i="28"/>
  <c r="DA132" i="28"/>
  <c r="EW132" i="28" s="1"/>
  <c r="DY132" i="28"/>
  <c r="FU132" i="28" s="1"/>
  <c r="DM132" i="28"/>
  <c r="FI132" i="28" s="1"/>
  <c r="DH127" i="28"/>
  <c r="FD127" i="28" s="1"/>
  <c r="DT127" i="28"/>
  <c r="FP127" i="28" s="1"/>
  <c r="EF127" i="28"/>
  <c r="GB127" i="28" s="1"/>
  <c r="CV127" i="28"/>
  <c r="DI139" i="28"/>
  <c r="FE139" i="28" s="1"/>
  <c r="CW139" i="28"/>
  <c r="EG139" i="28"/>
  <c r="GC139" i="28" s="1"/>
  <c r="DU139" i="28"/>
  <c r="FQ139" i="28" s="1"/>
  <c r="CQ15" i="28"/>
  <c r="DC15" i="28"/>
  <c r="EY15" i="28" s="1"/>
  <c r="EA15" i="28"/>
  <c r="FW15" i="28" s="1"/>
  <c r="DO15" i="28"/>
  <c r="FK15" i="28" s="1"/>
  <c r="CV30" i="28"/>
  <c r="EF30" i="28"/>
  <c r="GB30" i="28" s="1"/>
  <c r="DH30" i="28"/>
  <c r="FD30" i="28" s="1"/>
  <c r="DT30" i="28"/>
  <c r="FP30" i="28" s="1"/>
  <c r="CS59" i="28"/>
  <c r="DQ59" i="28"/>
  <c r="FM59" i="28" s="1"/>
  <c r="EC59" i="28"/>
  <c r="FY59" i="28" s="1"/>
  <c r="DE59" i="28"/>
  <c r="FA59" i="28" s="1"/>
  <c r="DE85" i="28"/>
  <c r="FA85" i="28" s="1"/>
  <c r="EC85" i="28"/>
  <c r="FY85" i="28" s="1"/>
  <c r="CS85" i="28"/>
  <c r="DQ85" i="28"/>
  <c r="FM85" i="28" s="1"/>
  <c r="DT109" i="28"/>
  <c r="FP109" i="28" s="1"/>
  <c r="EF109" i="28"/>
  <c r="GB109" i="28" s="1"/>
  <c r="CV109" i="28"/>
  <c r="DH109" i="28"/>
  <c r="FD109" i="28" s="1"/>
  <c r="CO121" i="28"/>
  <c r="DY121" i="28"/>
  <c r="FU121" i="28" s="1"/>
  <c r="DA121" i="28"/>
  <c r="EW121" i="28" s="1"/>
  <c r="DM121" i="28"/>
  <c r="FI121" i="28" s="1"/>
  <c r="DD203" i="28"/>
  <c r="EZ203" i="28" s="1"/>
  <c r="DP203" i="28"/>
  <c r="FL203" i="28" s="1"/>
  <c r="EB203" i="28"/>
  <c r="FX203" i="28" s="1"/>
  <c r="CR203" i="28"/>
  <c r="DW205" i="28"/>
  <c r="FS205" i="28" s="1"/>
  <c r="CY205" i="28"/>
  <c r="EU205" i="28" s="1"/>
  <c r="CM205" i="28"/>
  <c r="DK205" i="28"/>
  <c r="FG205" i="28" s="1"/>
  <c r="CM220" i="28"/>
  <c r="DW220" i="28"/>
  <c r="FS220" i="28" s="1"/>
  <c r="CY220" i="28"/>
  <c r="EU220" i="28" s="1"/>
  <c r="DK220" i="28"/>
  <c r="FG220" i="28" s="1"/>
  <c r="DI243" i="28"/>
  <c r="FE243" i="28" s="1"/>
  <c r="DU243" i="28"/>
  <c r="FQ243" i="28" s="1"/>
  <c r="CW243" i="28"/>
  <c r="EG243" i="28"/>
  <c r="GC243" i="28" s="1"/>
  <c r="DH222" i="28"/>
  <c r="FD222" i="28" s="1"/>
  <c r="DT222" i="28"/>
  <c r="FP222" i="28" s="1"/>
  <c r="CV222" i="28"/>
  <c r="EF222" i="28"/>
  <c r="GB222" i="28" s="1"/>
  <c r="CY268" i="28"/>
  <c r="EU268" i="28" s="1"/>
  <c r="CM268" i="28"/>
  <c r="DK268" i="28"/>
  <c r="FG268" i="28" s="1"/>
  <c r="DW268" i="28"/>
  <c r="FS268" i="28" s="1"/>
  <c r="DK279" i="28"/>
  <c r="FG279" i="28" s="1"/>
  <c r="CM279" i="28"/>
  <c r="CY279" i="28"/>
  <c r="EU279" i="28" s="1"/>
  <c r="DW279" i="28"/>
  <c r="FS279" i="28" s="1"/>
  <c r="ES302" i="28"/>
  <c r="CK302" i="28"/>
  <c r="EG295" i="28"/>
  <c r="GC295" i="28" s="1"/>
  <c r="DU295" i="28"/>
  <c r="FQ295" i="28" s="1"/>
  <c r="CW295" i="28"/>
  <c r="DI295" i="28"/>
  <c r="FE295" i="28" s="1"/>
  <c r="EC343" i="28"/>
  <c r="FY343" i="28" s="1"/>
  <c r="DE343" i="28"/>
  <c r="FA343" i="28" s="1"/>
  <c r="DQ343" i="28"/>
  <c r="FM343" i="28" s="1"/>
  <c r="CS343" i="28"/>
  <c r="CO11" i="28"/>
  <c r="DA11" i="28"/>
  <c r="EW11" i="28" s="1"/>
  <c r="DM11" i="28"/>
  <c r="FI11" i="28" s="1"/>
  <c r="DY11" i="28"/>
  <c r="FU11" i="28" s="1"/>
  <c r="EH42" i="28"/>
  <c r="BZ42" i="28"/>
  <c r="DS62" i="28"/>
  <c r="FO62" i="28" s="1"/>
  <c r="DG62" i="28"/>
  <c r="FC62" i="28" s="1"/>
  <c r="EE62" i="28"/>
  <c r="GA62" i="28" s="1"/>
  <c r="CU62" i="28"/>
  <c r="DK64" i="28"/>
  <c r="FG64" i="28" s="1"/>
  <c r="DW64" i="28"/>
  <c r="FS64" i="28" s="1"/>
  <c r="CM64" i="28"/>
  <c r="CY64" i="28"/>
  <c r="EU64" i="28" s="1"/>
  <c r="EM92" i="28"/>
  <c r="CL117" i="28"/>
  <c r="DV117" i="28"/>
  <c r="FR117" i="28" s="1"/>
  <c r="CX117" i="28"/>
  <c r="ET117" i="28" s="1"/>
  <c r="DJ117" i="28"/>
  <c r="EM9" i="28"/>
  <c r="CE9" i="28"/>
  <c r="DK27" i="28"/>
  <c r="FG27" i="28" s="1"/>
  <c r="CM27" i="28"/>
  <c r="CY27" i="28"/>
  <c r="EU27" i="28" s="1"/>
  <c r="DW27" i="28"/>
  <c r="FS27" i="28" s="1"/>
  <c r="DD22" i="28"/>
  <c r="EZ22" i="28" s="1"/>
  <c r="DP22" i="28"/>
  <c r="FL22" i="28" s="1"/>
  <c r="EB22" i="28"/>
  <c r="FX22" i="28" s="1"/>
  <c r="CR22" i="28"/>
  <c r="DK37" i="28"/>
  <c r="FG37" i="28" s="1"/>
  <c r="DW37" i="28"/>
  <c r="FS37" i="28" s="1"/>
  <c r="CM37" i="28"/>
  <c r="CY37" i="28"/>
  <c r="EU37" i="28" s="1"/>
  <c r="DM55" i="28"/>
  <c r="FI55" i="28" s="1"/>
  <c r="CO55" i="28"/>
  <c r="DA55" i="28"/>
  <c r="EW55" i="28" s="1"/>
  <c r="DY55" i="28"/>
  <c r="FU55" i="28" s="1"/>
  <c r="EC65" i="28"/>
  <c r="FY65" i="28" s="1"/>
  <c r="DQ65" i="28"/>
  <c r="FM65" i="28" s="1"/>
  <c r="CS65" i="28"/>
  <c r="DE65" i="28"/>
  <c r="FA65" i="28" s="1"/>
  <c r="CP64" i="28"/>
  <c r="DZ64" i="28"/>
  <c r="FV64" i="28" s="1"/>
  <c r="DB64" i="28"/>
  <c r="EX64" i="28" s="1"/>
  <c r="DN64" i="28"/>
  <c r="FJ64" i="28" s="1"/>
  <c r="DG65" i="28"/>
  <c r="FC65" i="28" s="1"/>
  <c r="CU65" i="28"/>
  <c r="EE65" i="28"/>
  <c r="GA65" i="28" s="1"/>
  <c r="DS65" i="28"/>
  <c r="FO65" i="28" s="1"/>
  <c r="DG90" i="28"/>
  <c r="FC90" i="28" s="1"/>
  <c r="CU90" i="28"/>
  <c r="DS90" i="28"/>
  <c r="FO90" i="28" s="1"/>
  <c r="EE90" i="28"/>
  <c r="GA90" i="28" s="1"/>
  <c r="EF80" i="28"/>
  <c r="GB80" i="28" s="1"/>
  <c r="CV80" i="28"/>
  <c r="DH80" i="28"/>
  <c r="FD80" i="28" s="1"/>
  <c r="DT80" i="28"/>
  <c r="FP80" i="28" s="1"/>
  <c r="DN76" i="28"/>
  <c r="FJ76" i="28" s="1"/>
  <c r="DB76" i="28"/>
  <c r="EX76" i="28" s="1"/>
  <c r="DZ76" i="28"/>
  <c r="FV76" i="28" s="1"/>
  <c r="CP76" i="28"/>
  <c r="DD108" i="28"/>
  <c r="EZ108" i="28" s="1"/>
  <c r="DP108" i="28"/>
  <c r="FL108" i="28" s="1"/>
  <c r="EB108" i="28"/>
  <c r="FX108" i="28" s="1"/>
  <c r="CR108" i="28"/>
  <c r="DP95" i="28"/>
  <c r="FL95" i="28" s="1"/>
  <c r="CR95" i="28"/>
  <c r="DD95" i="28"/>
  <c r="EZ95" i="28" s="1"/>
  <c r="EB95" i="28"/>
  <c r="FX95" i="28" s="1"/>
  <c r="DC99" i="28"/>
  <c r="EY99" i="28" s="1"/>
  <c r="EA99" i="28"/>
  <c r="FW99" i="28" s="1"/>
  <c r="CQ99" i="28"/>
  <c r="DO99" i="28"/>
  <c r="FK99" i="28" s="1"/>
  <c r="AZ14" i="26"/>
  <c r="AZ7" i="26"/>
  <c r="EL18" i="28"/>
  <c r="CD18" i="28"/>
  <c r="DP47" i="28"/>
  <c r="FL47" i="28" s="1"/>
  <c r="CR47" i="28"/>
  <c r="EB47" i="28"/>
  <c r="FX47" i="28" s="1"/>
  <c r="DD47" i="28"/>
  <c r="EZ47" i="28" s="1"/>
  <c r="CB59" i="28"/>
  <c r="EJ59" i="28"/>
  <c r="CB70" i="28"/>
  <c r="EJ70" i="28"/>
  <c r="CR69" i="28"/>
  <c r="DP69" i="28"/>
  <c r="FL69" i="28" s="1"/>
  <c r="EB69" i="28"/>
  <c r="FX69" i="28" s="1"/>
  <c r="DD69" i="28"/>
  <c r="EZ69" i="28" s="1"/>
  <c r="DP56" i="28"/>
  <c r="FL56" i="28" s="1"/>
  <c r="CR56" i="28"/>
  <c r="EB56" i="28"/>
  <c r="FX56" i="28" s="1"/>
  <c r="DD56" i="28"/>
  <c r="EZ56" i="28" s="1"/>
  <c r="CR82" i="28"/>
  <c r="DD82" i="28"/>
  <c r="EZ82" i="28" s="1"/>
  <c r="DP82" i="28"/>
  <c r="FL82" i="28" s="1"/>
  <c r="EB82" i="28"/>
  <c r="FX82" i="28" s="1"/>
  <c r="DP70" i="28"/>
  <c r="FL70" i="28" s="1"/>
  <c r="CR70" i="28"/>
  <c r="EB70" i="28"/>
  <c r="FX70" i="28" s="1"/>
  <c r="DD70" i="28"/>
  <c r="EZ70" i="28" s="1"/>
  <c r="DN85" i="28"/>
  <c r="FJ85" i="28" s="1"/>
  <c r="DZ85" i="28"/>
  <c r="FV85" i="28" s="1"/>
  <c r="CP85" i="28"/>
  <c r="DB85" i="28"/>
  <c r="EX85" i="28" s="1"/>
  <c r="EB114" i="28"/>
  <c r="FX114" i="28" s="1"/>
  <c r="DD114" i="28"/>
  <c r="EZ114" i="28" s="1"/>
  <c r="DP114" i="28"/>
  <c r="FL114" i="28" s="1"/>
  <c r="CR114" i="28"/>
  <c r="DU77" i="28"/>
  <c r="FQ77" i="28" s="1"/>
  <c r="CW77" i="28"/>
  <c r="EG77" i="28"/>
  <c r="GC77" i="28" s="1"/>
  <c r="DI77" i="28"/>
  <c r="FE77" i="28" s="1"/>
  <c r="EM99" i="28"/>
  <c r="FC118" i="28"/>
  <c r="DU117" i="28"/>
  <c r="FQ117" i="28" s="1"/>
  <c r="EG117" i="28"/>
  <c r="GC117" i="28" s="1"/>
  <c r="CW117" i="28"/>
  <c r="DI117" i="28"/>
  <c r="FE117" i="28" s="1"/>
  <c r="EL134" i="28"/>
  <c r="CZ122" i="28"/>
  <c r="EV122" i="28" s="1"/>
  <c r="CN122" i="28"/>
  <c r="DL122" i="28"/>
  <c r="FH122" i="28" s="1"/>
  <c r="DX122" i="28"/>
  <c r="FT122" i="28" s="1"/>
  <c r="DX108" i="28"/>
  <c r="FT108" i="28" s="1"/>
  <c r="CZ108" i="28"/>
  <c r="EV108" i="28" s="1"/>
  <c r="DL108" i="28"/>
  <c r="FH108" i="28" s="1"/>
  <c r="CN108" i="28"/>
  <c r="EP115" i="28"/>
  <c r="ES147" i="28"/>
  <c r="CN149" i="28"/>
  <c r="DX149" i="28"/>
  <c r="FT149" i="28" s="1"/>
  <c r="DL149" i="28"/>
  <c r="FH149" i="28" s="1"/>
  <c r="CZ149" i="28"/>
  <c r="EV149" i="28" s="1"/>
  <c r="EJ148" i="28"/>
  <c r="EK143" i="28"/>
  <c r="CQ163" i="28"/>
  <c r="DC163" i="28"/>
  <c r="EY163" i="28" s="1"/>
  <c r="EA163" i="28"/>
  <c r="FW163" i="28" s="1"/>
  <c r="DO163" i="28"/>
  <c r="FK163" i="28" s="1"/>
  <c r="EB150" i="28"/>
  <c r="FX150" i="28" s="1"/>
  <c r="CR150" i="28"/>
  <c r="DD150" i="28"/>
  <c r="EZ150" i="28" s="1"/>
  <c r="DP150" i="28"/>
  <c r="FL150" i="28" s="1"/>
  <c r="CP170" i="28"/>
  <c r="DB170" i="28"/>
  <c r="EX170" i="28" s="1"/>
  <c r="DZ170" i="28"/>
  <c r="FV170" i="28" s="1"/>
  <c r="DN170" i="28"/>
  <c r="FJ170" i="28" s="1"/>
  <c r="EA147" i="28"/>
  <c r="FW147" i="28" s="1"/>
  <c r="CQ147" i="28"/>
  <c r="DC147" i="28"/>
  <c r="EY147" i="28" s="1"/>
  <c r="DO147" i="28"/>
  <c r="FK147" i="28" s="1"/>
  <c r="DT182" i="28"/>
  <c r="FP182" i="28" s="1"/>
  <c r="EF182" i="28"/>
  <c r="GB182" i="28" s="1"/>
  <c r="DH182" i="28"/>
  <c r="FD182" i="28" s="1"/>
  <c r="CV182" i="28"/>
  <c r="EJ186" i="28"/>
  <c r="DD212" i="28"/>
  <c r="EZ212" i="28" s="1"/>
  <c r="DP212" i="28"/>
  <c r="FL212" i="28" s="1"/>
  <c r="CR212" i="28"/>
  <c r="EB212" i="28"/>
  <c r="FX212" i="28" s="1"/>
  <c r="DF203" i="28"/>
  <c r="FB203" i="28" s="1"/>
  <c r="CT203" i="28"/>
  <c r="DR203" i="28"/>
  <c r="FN203" i="28" s="1"/>
  <c r="ED203" i="28"/>
  <c r="FZ203" i="28" s="1"/>
  <c r="EF206" i="28"/>
  <c r="GB206" i="28" s="1"/>
  <c r="DH206" i="28"/>
  <c r="FD206" i="28" s="1"/>
  <c r="CV206" i="28"/>
  <c r="DT206" i="28"/>
  <c r="FP206" i="28" s="1"/>
  <c r="DD207" i="28"/>
  <c r="EZ207" i="28" s="1"/>
  <c r="EB207" i="28"/>
  <c r="FX207" i="28" s="1"/>
  <c r="CR207" i="28"/>
  <c r="DP207" i="28"/>
  <c r="FL207" i="28" s="1"/>
  <c r="DN207" i="28"/>
  <c r="FJ207" i="28" s="1"/>
  <c r="DB207" i="28"/>
  <c r="EX207" i="28" s="1"/>
  <c r="DZ207" i="28"/>
  <c r="FV207" i="28" s="1"/>
  <c r="CP207" i="28"/>
  <c r="CF211" i="28"/>
  <c r="EN211" i="28"/>
  <c r="EK220" i="28"/>
  <c r="CC220" i="28"/>
  <c r="DE208" i="28"/>
  <c r="FA208" i="28" s="1"/>
  <c r="EC208" i="28"/>
  <c r="FY208" i="28" s="1"/>
  <c r="CS208" i="28"/>
  <c r="DQ208" i="28"/>
  <c r="FM208" i="28" s="1"/>
  <c r="DQ228" i="28"/>
  <c r="FM228" i="28" s="1"/>
  <c r="DE228" i="28"/>
  <c r="FA228" i="28" s="1"/>
  <c r="EC228" i="28"/>
  <c r="FY228" i="28" s="1"/>
  <c r="CS228" i="28"/>
  <c r="EM212" i="28"/>
  <c r="EF225" i="28"/>
  <c r="GB225" i="28" s="1"/>
  <c r="DH225" i="28"/>
  <c r="FD225" i="28" s="1"/>
  <c r="DT225" i="28"/>
  <c r="FP225" i="28" s="1"/>
  <c r="CV225" i="28"/>
  <c r="CV215" i="28"/>
  <c r="DT215" i="28"/>
  <c r="FP215" i="28" s="1"/>
  <c r="EF215" i="28"/>
  <c r="GB215" i="28" s="1"/>
  <c r="DH215" i="28"/>
  <c r="FD215" i="28" s="1"/>
  <c r="DE231" i="28"/>
  <c r="FA231" i="28" s="1"/>
  <c r="CS231" i="28"/>
  <c r="DQ231" i="28"/>
  <c r="FM231" i="28" s="1"/>
  <c r="EC231" i="28"/>
  <c r="EH222" i="28"/>
  <c r="BZ222" i="28"/>
  <c r="DJ207" i="28"/>
  <c r="FF207" i="28" s="1"/>
  <c r="CX207" i="28"/>
  <c r="ET207" i="28" s="1"/>
  <c r="DV207" i="28"/>
  <c r="FR207" i="28" s="1"/>
  <c r="CL207" i="28"/>
  <c r="CE239" i="28"/>
  <c r="EM239" i="28"/>
  <c r="CT237" i="28"/>
  <c r="DF237" i="28"/>
  <c r="FB237" i="28" s="1"/>
  <c r="DR237" i="28"/>
  <c r="FN237" i="28" s="1"/>
  <c r="ED237" i="28"/>
  <c r="FZ237" i="28" s="1"/>
  <c r="CM253" i="28"/>
  <c r="CY253" i="28"/>
  <c r="EU253" i="28" s="1"/>
  <c r="DK253" i="28"/>
  <c r="FG253" i="28" s="1"/>
  <c r="DW253" i="28"/>
  <c r="EN238" i="28"/>
  <c r="CT243" i="28"/>
  <c r="DF243" i="28"/>
  <c r="DR243" i="28"/>
  <c r="FN243" i="28" s="1"/>
  <c r="ED243" i="28"/>
  <c r="FZ243" i="28" s="1"/>
  <c r="EA257" i="28"/>
  <c r="FW257" i="28" s="1"/>
  <c r="CQ257" i="28"/>
  <c r="DO257" i="28"/>
  <c r="FK257" i="28" s="1"/>
  <c r="DC257" i="28"/>
  <c r="EY257" i="28" s="1"/>
  <c r="CO235" i="28"/>
  <c r="DM235" i="28"/>
  <c r="FI235" i="28" s="1"/>
  <c r="DY235" i="28"/>
  <c r="FU235" i="28" s="1"/>
  <c r="DA235" i="28"/>
  <c r="EW235" i="28" s="1"/>
  <c r="EK239" i="28"/>
  <c r="CH268" i="28"/>
  <c r="EP268" i="28"/>
  <c r="EF252" i="28"/>
  <c r="DH252" i="28"/>
  <c r="FD252" i="28" s="1"/>
  <c r="CV252" i="28"/>
  <c r="DT252" i="28"/>
  <c r="FP252" i="28" s="1"/>
  <c r="DS233" i="28"/>
  <c r="FO233" i="28" s="1"/>
  <c r="CU233" i="28"/>
  <c r="EE233" i="28"/>
  <c r="GA233" i="28" s="1"/>
  <c r="DG233" i="28"/>
  <c r="FC233" i="28" s="1"/>
  <c r="DF251" i="28"/>
  <c r="CT251" i="28"/>
  <c r="ED251" i="28"/>
  <c r="DR251" i="28"/>
  <c r="DS292" i="28"/>
  <c r="FO292" i="28" s="1"/>
  <c r="CU292" i="28"/>
  <c r="DG292" i="28"/>
  <c r="FC292" i="28" s="1"/>
  <c r="EE292" i="28"/>
  <c r="GA292" i="28" s="1"/>
  <c r="CX296" i="28"/>
  <c r="ET296" i="28" s="1"/>
  <c r="DJ296" i="28"/>
  <c r="FF296" i="28" s="1"/>
  <c r="CL296" i="28"/>
  <c r="DV296" i="28"/>
  <c r="FR296" i="28" s="1"/>
  <c r="DM295" i="28"/>
  <c r="FI295" i="28" s="1"/>
  <c r="DA295" i="28"/>
  <c r="EW295" i="28" s="1"/>
  <c r="DY295" i="28"/>
  <c r="FU295" i="28" s="1"/>
  <c r="CO295" i="28"/>
  <c r="EG309" i="28"/>
  <c r="GC309" i="28" s="1"/>
  <c r="DI309" i="28"/>
  <c r="FE309" i="28" s="1"/>
  <c r="CW309" i="28"/>
  <c r="DU309" i="28"/>
  <c r="FQ309" i="28" s="1"/>
  <c r="DB330" i="28"/>
  <c r="EX330" i="28" s="1"/>
  <c r="DN330" i="28"/>
  <c r="FJ330" i="28" s="1"/>
  <c r="DZ330" i="28"/>
  <c r="FV330" i="28" s="1"/>
  <c r="CP330" i="28"/>
  <c r="EC297" i="28"/>
  <c r="FY297" i="28" s="1"/>
  <c r="CS297" i="28"/>
  <c r="DE297" i="28"/>
  <c r="FA297" i="28" s="1"/>
  <c r="DQ297" i="28"/>
  <c r="FM297" i="28" s="1"/>
  <c r="DC317" i="28"/>
  <c r="EY317" i="28" s="1"/>
  <c r="EA317" i="28"/>
  <c r="FW317" i="28" s="1"/>
  <c r="DO317" i="28"/>
  <c r="FK317" i="28" s="1"/>
  <c r="CQ317" i="28"/>
  <c r="CZ339" i="28"/>
  <c r="EV339" i="28" s="1"/>
  <c r="DX339" i="28"/>
  <c r="FT339" i="28" s="1"/>
  <c r="CN339" i="28"/>
  <c r="DL339" i="28"/>
  <c r="FH339" i="28" s="1"/>
  <c r="CW304" i="28"/>
  <c r="DU304" i="28"/>
  <c r="FQ304" i="28" s="1"/>
  <c r="DI304" i="28"/>
  <c r="FE304" i="28" s="1"/>
  <c r="EG304" i="28"/>
  <c r="GC304" i="28" s="1"/>
  <c r="DS309" i="28"/>
  <c r="FO309" i="28" s="1"/>
  <c r="CP293" i="28"/>
  <c r="DZ293" i="28"/>
  <c r="FV293" i="28" s="1"/>
  <c r="DB293" i="28"/>
  <c r="EX293" i="28" s="1"/>
  <c r="DN293" i="28"/>
  <c r="FJ293" i="28" s="1"/>
  <c r="CR320" i="28"/>
  <c r="DD320" i="28"/>
  <c r="EZ320" i="28" s="1"/>
  <c r="DP320" i="28"/>
  <c r="FL320" i="28" s="1"/>
  <c r="EB320" i="28"/>
  <c r="FX320" i="28" s="1"/>
  <c r="DT338" i="28"/>
  <c r="FP338" i="28" s="1"/>
  <c r="CV338" i="28"/>
  <c r="EF338" i="28"/>
  <c r="GB338" i="28" s="1"/>
  <c r="DH338" i="28"/>
  <c r="FD338" i="28" s="1"/>
  <c r="EQ323" i="28"/>
  <c r="DV352" i="28"/>
  <c r="FR352" i="28" s="1"/>
  <c r="DJ352" i="28"/>
  <c r="FF352" i="28" s="1"/>
  <c r="CX352" i="28"/>
  <c r="ET352" i="28" s="1"/>
  <c r="CL352" i="28"/>
  <c r="DD375" i="28"/>
  <c r="EZ375" i="28" s="1"/>
  <c r="DP375" i="28"/>
  <c r="FL375" i="28" s="1"/>
  <c r="EB375" i="28"/>
  <c r="FX375" i="28" s="1"/>
  <c r="CR375" i="28"/>
  <c r="DR352" i="28"/>
  <c r="FN352" i="28" s="1"/>
  <c r="ED352" i="28"/>
  <c r="FZ352" i="28" s="1"/>
  <c r="CT352" i="28"/>
  <c r="DF352" i="28"/>
  <c r="FB352" i="28" s="1"/>
  <c r="EB360" i="28"/>
  <c r="FX360" i="28" s="1"/>
  <c r="DP360" i="28"/>
  <c r="FL360" i="28" s="1"/>
  <c r="CR360" i="28"/>
  <c r="DD360" i="28"/>
  <c r="EZ360" i="28" s="1"/>
  <c r="ED357" i="28"/>
  <c r="FZ357" i="28" s="1"/>
  <c r="DF357" i="28"/>
  <c r="FB357" i="28" s="1"/>
  <c r="CT357" i="28"/>
  <c r="DR357" i="28"/>
  <c r="FN357" i="28" s="1"/>
  <c r="EF357" i="28"/>
  <c r="GB357" i="28" s="1"/>
  <c r="CV357" i="28"/>
  <c r="DH357" i="28"/>
  <c r="FD357" i="28" s="1"/>
  <c r="DT357" i="28"/>
  <c r="FP357" i="28" s="1"/>
  <c r="DX370" i="28"/>
  <c r="FT370" i="28" s="1"/>
  <c r="CZ370" i="28"/>
  <c r="EV370" i="28" s="1"/>
  <c r="DL370" i="28"/>
  <c r="FH370" i="28" s="1"/>
  <c r="CN370" i="28"/>
  <c r="DC387" i="28"/>
  <c r="EY387" i="28" s="1"/>
  <c r="DO387" i="28"/>
  <c r="FK387" i="28" s="1"/>
  <c r="CQ387" i="28"/>
  <c r="EA387" i="28"/>
  <c r="FW387" i="28" s="1"/>
  <c r="DZ388" i="28"/>
  <c r="CP388" i="28"/>
  <c r="DB388" i="28"/>
  <c r="EX388" i="28" s="1"/>
  <c r="DN388" i="28"/>
  <c r="FJ388" i="28" s="1"/>
  <c r="EM344" i="28"/>
  <c r="CT371" i="28"/>
  <c r="DR371" i="28"/>
  <c r="FN371" i="28" s="1"/>
  <c r="ED371" i="28"/>
  <c r="FZ371" i="28" s="1"/>
  <c r="DF371" i="28"/>
  <c r="FB371" i="28" s="1"/>
  <c r="EL362" i="28"/>
  <c r="DR390" i="28"/>
  <c r="FN390" i="28" s="1"/>
  <c r="CT390" i="28"/>
  <c r="DF390" i="28"/>
  <c r="FB390" i="28" s="1"/>
  <c r="ED390" i="28"/>
  <c r="FZ390" i="28" s="1"/>
  <c r="DA359" i="28"/>
  <c r="EW359" i="28" s="1"/>
  <c r="DY359" i="28"/>
  <c r="FU359" i="28" s="1"/>
  <c r="CO359" i="28"/>
  <c r="DM359" i="28"/>
  <c r="FI359" i="28" s="1"/>
  <c r="FQ400" i="28"/>
  <c r="DY400" i="28"/>
  <c r="FU400" i="28" s="1"/>
  <c r="DA400" i="28"/>
  <c r="EW400" i="28" s="1"/>
  <c r="DM400" i="28"/>
  <c r="FI400" i="28" s="1"/>
  <c r="CO400" i="28"/>
  <c r="CX370" i="28"/>
  <c r="ET370" i="28" s="1"/>
  <c r="CL370" i="28"/>
  <c r="DJ370" i="28"/>
  <c r="FF370" i="28" s="1"/>
  <c r="DV370" i="28"/>
  <c r="FR370" i="28" s="1"/>
  <c r="DB390" i="28"/>
  <c r="EX390" i="28" s="1"/>
  <c r="DZ390" i="28"/>
  <c r="FV390" i="28" s="1"/>
  <c r="CP390" i="28"/>
  <c r="DN390" i="28"/>
  <c r="FJ390" i="28" s="1"/>
  <c r="DU414" i="28"/>
  <c r="FQ414" i="28" s="1"/>
  <c r="EG414" i="28"/>
  <c r="GC414" i="28" s="1"/>
  <c r="DI414" i="28"/>
  <c r="FE414" i="28" s="1"/>
  <c r="CW414" i="28"/>
  <c r="CU411" i="28"/>
  <c r="EE411" i="28"/>
  <c r="GA411" i="28" s="1"/>
  <c r="DG411" i="28"/>
  <c r="DS411" i="28"/>
  <c r="DX415" i="28"/>
  <c r="FT415" i="28" s="1"/>
  <c r="DL415" i="28"/>
  <c r="FH415" i="28" s="1"/>
  <c r="CZ415" i="28"/>
  <c r="EV415" i="28" s="1"/>
  <c r="CN415" i="28"/>
  <c r="EK390" i="28"/>
  <c r="CP404" i="28"/>
  <c r="DB404" i="28"/>
  <c r="EX404" i="28" s="1"/>
  <c r="DN404" i="28"/>
  <c r="FJ404" i="28" s="1"/>
  <c r="DZ404" i="28"/>
  <c r="FV404" i="28" s="1"/>
  <c r="CT379" i="28"/>
  <c r="ED379" i="28"/>
  <c r="FZ379" i="28" s="1"/>
  <c r="DR379" i="28"/>
  <c r="FN379" i="28" s="1"/>
  <c r="DF379" i="28"/>
  <c r="FB379" i="28" s="1"/>
  <c r="EI438" i="28"/>
  <c r="DH440" i="28"/>
  <c r="FD440" i="28" s="1"/>
  <c r="DT440" i="28"/>
  <c r="FP440" i="28" s="1"/>
  <c r="EF440" i="28"/>
  <c r="GB440" i="28" s="1"/>
  <c r="CV440" i="28"/>
  <c r="CU396" i="28"/>
  <c r="EE396" i="28"/>
  <c r="GA396" i="28" s="1"/>
  <c r="DS396" i="28"/>
  <c r="FO396" i="28" s="1"/>
  <c r="DG396" i="28"/>
  <c r="FC396" i="28" s="1"/>
  <c r="CY434" i="28"/>
  <c r="EU434" i="28" s="1"/>
  <c r="CM434" i="28"/>
  <c r="DW434" i="28"/>
  <c r="FS434" i="28" s="1"/>
  <c r="DK434" i="28"/>
  <c r="FG434" i="28" s="1"/>
  <c r="EP393" i="28"/>
  <c r="EI475" i="28"/>
  <c r="EF427" i="28"/>
  <c r="GB427" i="28" s="1"/>
  <c r="CV427" i="28"/>
  <c r="DT427" i="28"/>
  <c r="FP427" i="28" s="1"/>
  <c r="DH427" i="28"/>
  <c r="FD427" i="28" s="1"/>
  <c r="DP402" i="28"/>
  <c r="FL402" i="28" s="1"/>
  <c r="EB402" i="28"/>
  <c r="FX402" i="28" s="1"/>
  <c r="CR402" i="28"/>
  <c r="DD402" i="28"/>
  <c r="EZ402" i="28" s="1"/>
  <c r="CV429" i="28"/>
  <c r="EF429" i="28"/>
  <c r="GB429" i="28" s="1"/>
  <c r="DT429" i="28"/>
  <c r="FP429" i="28" s="1"/>
  <c r="DH429" i="28"/>
  <c r="FD429" i="28" s="1"/>
  <c r="DR401" i="28"/>
  <c r="FN401" i="28" s="1"/>
  <c r="ED401" i="28"/>
  <c r="FZ401" i="28" s="1"/>
  <c r="DF401" i="28"/>
  <c r="FB401" i="28" s="1"/>
  <c r="CT401" i="28"/>
  <c r="DY486" i="28"/>
  <c r="FU486" i="28" s="1"/>
  <c r="DA486" i="28"/>
  <c r="EW486" i="28" s="1"/>
  <c r="DM486" i="28"/>
  <c r="FI486" i="28" s="1"/>
  <c r="CO486" i="28"/>
  <c r="ED491" i="28"/>
  <c r="FZ491" i="28" s="1"/>
  <c r="DF491" i="28"/>
  <c r="FB491" i="28" s="1"/>
  <c r="CT491" i="28"/>
  <c r="DR491" i="28"/>
  <c r="FN491" i="28" s="1"/>
  <c r="DP467" i="28"/>
  <c r="FL467" i="28" s="1"/>
  <c r="DD467" i="28"/>
  <c r="EZ467" i="28" s="1"/>
  <c r="CR467" i="28"/>
  <c r="EB467" i="28"/>
  <c r="FX467" i="28" s="1"/>
  <c r="ES465" i="28"/>
  <c r="DX459" i="28"/>
  <c r="FT459" i="28" s="1"/>
  <c r="CZ459" i="28"/>
  <c r="EV459" i="28" s="1"/>
  <c r="DL459" i="28"/>
  <c r="FH459" i="28" s="1"/>
  <c r="CN459" i="28"/>
  <c r="DA480" i="28"/>
  <c r="EW480" i="28" s="1"/>
  <c r="CO480" i="28"/>
  <c r="DM480" i="28"/>
  <c r="FI480" i="28" s="1"/>
  <c r="DY480" i="28"/>
  <c r="FU480" i="28" s="1"/>
  <c r="DB482" i="28"/>
  <c r="EX482" i="28" s="1"/>
  <c r="DN482" i="28"/>
  <c r="FJ482" i="28" s="1"/>
  <c r="CP482" i="28"/>
  <c r="DZ482" i="28"/>
  <c r="FV482" i="28" s="1"/>
  <c r="DO513" i="28"/>
  <c r="FK513" i="28" s="1"/>
  <c r="CQ513" i="28"/>
  <c r="DC513" i="28"/>
  <c r="EY513" i="28" s="1"/>
  <c r="EA513" i="28"/>
  <c r="FW513" i="28" s="1"/>
  <c r="CH519" i="28"/>
  <c r="EP519" i="28"/>
  <c r="CV513" i="28"/>
  <c r="EF513" i="28"/>
  <c r="GB513" i="28" s="1"/>
  <c r="DH513" i="28"/>
  <c r="FD513" i="28" s="1"/>
  <c r="DT513" i="28"/>
  <c r="FP513" i="28" s="1"/>
  <c r="DC491" i="28"/>
  <c r="EY491" i="28" s="1"/>
  <c r="EA491" i="28"/>
  <c r="FW491" i="28" s="1"/>
  <c r="CQ491" i="28"/>
  <c r="DO491" i="28"/>
  <c r="FK491" i="28" s="1"/>
  <c r="EP502" i="28"/>
  <c r="EP512" i="28"/>
  <c r="CA524" i="28"/>
  <c r="EI524" i="28"/>
  <c r="EJ521" i="28"/>
  <c r="CH542" i="28"/>
  <c r="EP542" i="28"/>
  <c r="DT524" i="28"/>
  <c r="FP524" i="28" s="1"/>
  <c r="CV524" i="28"/>
  <c r="EF524" i="28"/>
  <c r="GB524" i="28" s="1"/>
  <c r="DH524" i="28"/>
  <c r="FD524" i="28" s="1"/>
  <c r="DU554" i="28"/>
  <c r="FQ554" i="28" s="1"/>
  <c r="CW554" i="28"/>
  <c r="EG554" i="28"/>
  <c r="GC554" i="28" s="1"/>
  <c r="DI554" i="28"/>
  <c r="FE554" i="28" s="1"/>
  <c r="DJ546" i="28"/>
  <c r="FF546" i="28" s="1"/>
  <c r="DV546" i="28"/>
  <c r="FR546" i="28" s="1"/>
  <c r="CL546" i="28"/>
  <c r="CX546" i="28"/>
  <c r="ET546" i="28" s="1"/>
  <c r="DZ541" i="28"/>
  <c r="FV541" i="28" s="1"/>
  <c r="DN541" i="28"/>
  <c r="FJ541" i="28" s="1"/>
  <c r="DB541" i="28"/>
  <c r="EX541" i="28" s="1"/>
  <c r="CP541" i="28"/>
  <c r="ER544" i="28"/>
  <c r="DL517" i="28"/>
  <c r="FH517" i="28" s="1"/>
  <c r="CN517" i="28"/>
  <c r="CZ517" i="28"/>
  <c r="EV517" i="28" s="1"/>
  <c r="DX517" i="28"/>
  <c r="FT517" i="28" s="1"/>
  <c r="CY548" i="28"/>
  <c r="EU548" i="28" s="1"/>
  <c r="DW548" i="28"/>
  <c r="FS548" i="28" s="1"/>
  <c r="CM548" i="28"/>
  <c r="DK548" i="28"/>
  <c r="FG548" i="28" s="1"/>
  <c r="DU541" i="28"/>
  <c r="FQ541" i="28" s="1"/>
  <c r="CW541" i="28"/>
  <c r="EG541" i="28"/>
  <c r="GC541" i="28" s="1"/>
  <c r="DI541" i="28"/>
  <c r="FE541" i="28" s="1"/>
  <c r="CY547" i="28"/>
  <c r="EU547" i="28" s="1"/>
  <c r="CM547" i="28"/>
  <c r="DK547" i="28"/>
  <c r="FG547" i="28" s="1"/>
  <c r="DW547" i="28"/>
  <c r="FS547" i="28" s="1"/>
  <c r="DE541" i="28"/>
  <c r="FA541" i="28" s="1"/>
  <c r="DQ541" i="28"/>
  <c r="FM541" i="28" s="1"/>
  <c r="EC541" i="28"/>
  <c r="FY541" i="28" s="1"/>
  <c r="CS541" i="28"/>
  <c r="DY594" i="28"/>
  <c r="FU594" i="28" s="1"/>
  <c r="DM594" i="28"/>
  <c r="FI594" i="28" s="1"/>
  <c r="CO594" i="28"/>
  <c r="DA594" i="28"/>
  <c r="EW594" i="28" s="1"/>
  <c r="EK623" i="28"/>
  <c r="CC623" i="28"/>
  <c r="EJ578" i="28"/>
  <c r="EF512" i="28"/>
  <c r="GB512" i="28" s="1"/>
  <c r="DH512" i="28"/>
  <c r="FD512" i="28" s="1"/>
  <c r="CV512" i="28"/>
  <c r="DT512" i="28"/>
  <c r="FP512" i="28" s="1"/>
  <c r="DG557" i="28"/>
  <c r="FC557" i="28" s="1"/>
  <c r="DS557" i="28"/>
  <c r="FO557" i="28" s="1"/>
  <c r="CU557" i="28"/>
  <c r="EE557" i="28"/>
  <c r="GA557" i="28" s="1"/>
  <c r="CX568" i="28"/>
  <c r="ET568" i="28" s="1"/>
  <c r="DV568" i="28"/>
  <c r="FR568" i="28" s="1"/>
  <c r="DJ568" i="28"/>
  <c r="FF568" i="28" s="1"/>
  <c r="CL568" i="28"/>
  <c r="DH504" i="28"/>
  <c r="FD504" i="28" s="1"/>
  <c r="EF504" i="28"/>
  <c r="GB504" i="28" s="1"/>
  <c r="DT504" i="28"/>
  <c r="FP504" i="28" s="1"/>
  <c r="CV504" i="28"/>
  <c r="DL616" i="28"/>
  <c r="FH616" i="28" s="1"/>
  <c r="CN616" i="28"/>
  <c r="CZ616" i="28"/>
  <c r="EV616" i="28" s="1"/>
  <c r="DX616" i="28"/>
  <c r="FT616" i="28" s="1"/>
  <c r="CT570" i="28"/>
  <c r="ED570" i="28"/>
  <c r="FZ570" i="28" s="1"/>
  <c r="DF570" i="28"/>
  <c r="FB570" i="28" s="1"/>
  <c r="DR570" i="28"/>
  <c r="FN570" i="28" s="1"/>
  <c r="CE605" i="28"/>
  <c r="EM605" i="28"/>
  <c r="DR577" i="28"/>
  <c r="FN577" i="28" s="1"/>
  <c r="DF577" i="28"/>
  <c r="FB577" i="28" s="1"/>
  <c r="CT577" i="28"/>
  <c r="ED577" i="28"/>
  <c r="FZ577" i="28" s="1"/>
  <c r="DV611" i="28"/>
  <c r="FR611" i="28" s="1"/>
  <c r="CL611" i="28"/>
  <c r="CX611" i="28"/>
  <c r="ET611" i="28" s="1"/>
  <c r="DJ611" i="28"/>
  <c r="FF611" i="28" s="1"/>
  <c r="CU575" i="28"/>
  <c r="DS575" i="28"/>
  <c r="FO575" i="28" s="1"/>
  <c r="DG575" i="28"/>
  <c r="FC575" i="28" s="1"/>
  <c r="EE575" i="28"/>
  <c r="GA575" i="28" s="1"/>
  <c r="DR607" i="28"/>
  <c r="FN607" i="28" s="1"/>
  <c r="DF607" i="28"/>
  <c r="FB607" i="28" s="1"/>
  <c r="ED607" i="28"/>
  <c r="FZ607" i="28" s="1"/>
  <c r="CT607" i="28"/>
  <c r="CD627" i="28"/>
  <c r="EL627" i="28"/>
  <c r="CW608" i="28"/>
  <c r="EG608" i="28"/>
  <c r="GC608" i="28" s="1"/>
  <c r="DU608" i="28"/>
  <c r="FQ608" i="28" s="1"/>
  <c r="DI608" i="28"/>
  <c r="FE608" i="28" s="1"/>
  <c r="CL625" i="28"/>
  <c r="DV625" i="28"/>
  <c r="FR625" i="28" s="1"/>
  <c r="DJ625" i="28"/>
  <c r="FF625" i="28" s="1"/>
  <c r="CX625" i="28"/>
  <c r="ET625" i="28" s="1"/>
  <c r="CH627" i="28"/>
  <c r="EP627" i="28"/>
  <c r="DX625" i="28"/>
  <c r="FT625" i="28" s="1"/>
  <c r="CN625" i="28"/>
  <c r="CZ625" i="28"/>
  <c r="EV625" i="28" s="1"/>
  <c r="DL625" i="28"/>
  <c r="FH625" i="28" s="1"/>
  <c r="CQ606" i="28"/>
  <c r="EA606" i="28"/>
  <c r="DC606" i="28"/>
  <c r="EY606" i="28" s="1"/>
  <c r="DO606" i="28"/>
  <c r="FK606" i="28" s="1"/>
  <c r="DW599" i="28"/>
  <c r="FS599" i="28" s="1"/>
  <c r="CM599" i="28"/>
  <c r="CY599" i="28"/>
  <c r="EU599" i="28" s="1"/>
  <c r="DK599" i="28"/>
  <c r="FG599" i="28" s="1"/>
  <c r="C552" i="20"/>
  <c r="C1319" i="20"/>
  <c r="DI562" i="28"/>
  <c r="FE562" i="28" s="1"/>
  <c r="DU562" i="28"/>
  <c r="FQ562" i="28" s="1"/>
  <c r="CW562" i="28"/>
  <c r="EG562" i="28"/>
  <c r="GC562" i="28" s="1"/>
  <c r="CT560" i="28"/>
  <c r="ED560" i="28"/>
  <c r="FZ560" i="28" s="1"/>
  <c r="DF560" i="28"/>
  <c r="FB560" i="28" s="1"/>
  <c r="DR560" i="28"/>
  <c r="FN560" i="28" s="1"/>
  <c r="EK620" i="28"/>
  <c r="DU618" i="28"/>
  <c r="FQ618" i="28" s="1"/>
  <c r="CW618" i="28"/>
  <c r="DI618" i="28"/>
  <c r="FE618" i="28" s="1"/>
  <c r="EG618" i="28"/>
  <c r="GC618" i="28" s="1"/>
  <c r="C1479" i="20"/>
  <c r="C712" i="20"/>
  <c r="C136" i="20"/>
  <c r="C903" i="20"/>
  <c r="DA52" i="28"/>
  <c r="EW52" i="28" s="1"/>
  <c r="DY52" i="28"/>
  <c r="FU52" i="28" s="1"/>
  <c r="CO52" i="28"/>
  <c r="DM52" i="28"/>
  <c r="FI52" i="28" s="1"/>
  <c r="DD228" i="28"/>
  <c r="EZ228" i="28" s="1"/>
  <c r="CR228" i="28"/>
  <c r="EB228" i="28"/>
  <c r="FX228" i="28" s="1"/>
  <c r="DP228" i="28"/>
  <c r="FL228" i="28" s="1"/>
  <c r="CU205" i="28"/>
  <c r="EE205" i="28"/>
  <c r="GA205" i="28" s="1"/>
  <c r="DG205" i="28"/>
  <c r="FC205" i="28" s="1"/>
  <c r="DS205" i="28"/>
  <c r="FO205" i="28" s="1"/>
  <c r="DU25" i="28"/>
  <c r="FQ25" i="28" s="1"/>
  <c r="DI25" i="28"/>
  <c r="FE25" i="28" s="1"/>
  <c r="EG25" i="28"/>
  <c r="GC25" i="28" s="1"/>
  <c r="CW25" i="28"/>
  <c r="EM98" i="28"/>
  <c r="CI140" i="28"/>
  <c r="EQ140" i="28"/>
  <c r="CY213" i="28"/>
  <c r="EU213" i="28" s="1"/>
  <c r="DK213" i="28"/>
  <c r="FG213" i="28" s="1"/>
  <c r="CM213" i="28"/>
  <c r="DW213" i="28"/>
  <c r="FS213" i="28" s="1"/>
  <c r="EA73" i="28"/>
  <c r="FW73" i="28" s="1"/>
  <c r="DC73" i="28"/>
  <c r="EY73" i="28" s="1"/>
  <c r="DO73" i="28"/>
  <c r="FK73" i="28" s="1"/>
  <c r="CQ73" i="28"/>
  <c r="BC12" i="26"/>
  <c r="BC5" i="26"/>
  <c r="EO28" i="28"/>
  <c r="CG28" i="28"/>
  <c r="DF33" i="28"/>
  <c r="FB33" i="28" s="1"/>
  <c r="DR33" i="28"/>
  <c r="FN33" i="28" s="1"/>
  <c r="ED33" i="28"/>
  <c r="FZ33" i="28" s="1"/>
  <c r="CT33" i="28"/>
  <c r="EP49" i="28"/>
  <c r="DH33" i="28"/>
  <c r="FD33" i="28" s="1"/>
  <c r="DT33" i="28"/>
  <c r="FP33" i="28" s="1"/>
  <c r="EF33" i="28"/>
  <c r="GB33" i="28" s="1"/>
  <c r="CV33" i="28"/>
  <c r="DX54" i="28"/>
  <c r="FT54" i="28" s="1"/>
  <c r="CZ54" i="28"/>
  <c r="EV54" i="28" s="1"/>
  <c r="CN54" i="28"/>
  <c r="DL54" i="28"/>
  <c r="FH54" i="28" s="1"/>
  <c r="EN70" i="28"/>
  <c r="CP73" i="28"/>
  <c r="DB73" i="28"/>
  <c r="EX73" i="28" s="1"/>
  <c r="DZ73" i="28"/>
  <c r="FV73" i="28" s="1"/>
  <c r="DN73" i="28"/>
  <c r="FJ73" i="28" s="1"/>
  <c r="EG80" i="28"/>
  <c r="GC80" i="28" s="1"/>
  <c r="CW80" i="28"/>
  <c r="DU80" i="28"/>
  <c r="FQ80" i="28" s="1"/>
  <c r="DI80" i="28"/>
  <c r="FE80" i="28" s="1"/>
  <c r="CQ76" i="28"/>
  <c r="DC76" i="28"/>
  <c r="EY76" i="28" s="1"/>
  <c r="DO76" i="28"/>
  <c r="FK76" i="28" s="1"/>
  <c r="EA76" i="28"/>
  <c r="FW76" i="28" s="1"/>
  <c r="EA88" i="28"/>
  <c r="FW88" i="28" s="1"/>
  <c r="CQ88" i="28"/>
  <c r="DC88" i="28"/>
  <c r="EY88" i="28" s="1"/>
  <c r="DO88" i="28"/>
  <c r="FK88" i="28" s="1"/>
  <c r="EN114" i="28"/>
  <c r="CZ116" i="28"/>
  <c r="EV116" i="28" s="1"/>
  <c r="DL116" i="28"/>
  <c r="DX116" i="28"/>
  <c r="FT116" i="28" s="1"/>
  <c r="CN116" i="28"/>
  <c r="ET4" i="28"/>
  <c r="DI127" i="28"/>
  <c r="FE127" i="28" s="1"/>
  <c r="DU127" i="28"/>
  <c r="FQ127" i="28" s="1"/>
  <c r="CW127" i="28"/>
  <c r="EG127" i="28"/>
  <c r="GC127" i="28" s="1"/>
  <c r="CW96" i="28"/>
  <c r="DU96" i="28"/>
  <c r="FQ96" i="28" s="1"/>
  <c r="DI96" i="28"/>
  <c r="FE96" i="28" s="1"/>
  <c r="EG96" i="28"/>
  <c r="GC96" i="28" s="1"/>
  <c r="DH130" i="28"/>
  <c r="FD130" i="28" s="1"/>
  <c r="DT130" i="28"/>
  <c r="FP130" i="28" s="1"/>
  <c r="EF130" i="28"/>
  <c r="GB130" i="28" s="1"/>
  <c r="CV130" i="28"/>
  <c r="EX118" i="28"/>
  <c r="CO111" i="28"/>
  <c r="DY111" i="28"/>
  <c r="FU111" i="28" s="1"/>
  <c r="DM111" i="28"/>
  <c r="FI111" i="28" s="1"/>
  <c r="DA111" i="28"/>
  <c r="EW111" i="28" s="1"/>
  <c r="DD146" i="28"/>
  <c r="EZ146" i="28" s="1"/>
  <c r="EB146" i="28"/>
  <c r="FX146" i="28" s="1"/>
  <c r="CR146" i="28"/>
  <c r="DP146" i="28"/>
  <c r="FL146" i="28" s="1"/>
  <c r="EJ108" i="28"/>
  <c r="DM135" i="28"/>
  <c r="FI135" i="28" s="1"/>
  <c r="DA135" i="28"/>
  <c r="EW135" i="28" s="1"/>
  <c r="CO135" i="28"/>
  <c r="DY135" i="28"/>
  <c r="FU135" i="28" s="1"/>
  <c r="CP127" i="28"/>
  <c r="DZ127" i="28"/>
  <c r="FV127" i="28" s="1"/>
  <c r="DN127" i="28"/>
  <c r="FJ127" i="28" s="1"/>
  <c r="DB127" i="28"/>
  <c r="EX127" i="28" s="1"/>
  <c r="DM141" i="28"/>
  <c r="FI141" i="28" s="1"/>
  <c r="CO141" i="28"/>
  <c r="DY141" i="28"/>
  <c r="FU141" i="28" s="1"/>
  <c r="DA141" i="28"/>
  <c r="EW141" i="28" s="1"/>
  <c r="CX138" i="28"/>
  <c r="ET138" i="28" s="1"/>
  <c r="CL138" i="28"/>
  <c r="DV138" i="28"/>
  <c r="FR138" i="28" s="1"/>
  <c r="DJ138" i="28"/>
  <c r="FF138" i="28" s="1"/>
  <c r="CE152" i="28"/>
  <c r="EM152" i="28"/>
  <c r="DO157" i="28"/>
  <c r="FK157" i="28" s="1"/>
  <c r="EA157" i="28"/>
  <c r="FW157" i="28" s="1"/>
  <c r="DC157" i="28"/>
  <c r="EY157" i="28" s="1"/>
  <c r="CQ157" i="28"/>
  <c r="DR149" i="28"/>
  <c r="FN149" i="28" s="1"/>
  <c r="CT149" i="28"/>
  <c r="DF149" i="28"/>
  <c r="FB149" i="28" s="1"/>
  <c r="ED149" i="28"/>
  <c r="FZ149" i="28" s="1"/>
  <c r="EM163" i="28"/>
  <c r="EN194" i="28"/>
  <c r="CF194" i="28"/>
  <c r="CT139" i="28"/>
  <c r="ED139" i="28"/>
  <c r="FZ139" i="28" s="1"/>
  <c r="DF139" i="28"/>
  <c r="FB139" i="28" s="1"/>
  <c r="DR139" i="28"/>
  <c r="FN139" i="28" s="1"/>
  <c r="CY190" i="28"/>
  <c r="EU190" i="28" s="1"/>
  <c r="DK190" i="28"/>
  <c r="FG190" i="28" s="1"/>
  <c r="CM190" i="28"/>
  <c r="DW190" i="28"/>
  <c r="FS190" i="28" s="1"/>
  <c r="DF183" i="28"/>
  <c r="FB183" i="28" s="1"/>
  <c r="ED183" i="28"/>
  <c r="FZ183" i="28" s="1"/>
  <c r="CT183" i="28"/>
  <c r="DR183" i="28"/>
  <c r="FN183" i="28" s="1"/>
  <c r="EQ231" i="28"/>
  <c r="CI231" i="28"/>
  <c r="CE226" i="28"/>
  <c r="EM226" i="28"/>
  <c r="DZ204" i="28"/>
  <c r="FV204" i="28" s="1"/>
  <c r="CP204" i="28"/>
  <c r="DB204" i="28"/>
  <c r="EX204" i="28" s="1"/>
  <c r="DN204" i="28"/>
  <c r="FJ204" i="28" s="1"/>
  <c r="DN191" i="28"/>
  <c r="FJ191" i="28" s="1"/>
  <c r="CP191" i="28"/>
  <c r="DZ191" i="28"/>
  <c r="FV191" i="28" s="1"/>
  <c r="DB191" i="28"/>
  <c r="EX191" i="28" s="1"/>
  <c r="CX212" i="28"/>
  <c r="ET212" i="28" s="1"/>
  <c r="DV212" i="28"/>
  <c r="FR212" i="28" s="1"/>
  <c r="DJ212" i="28"/>
  <c r="FF212" i="28" s="1"/>
  <c r="CL212" i="28"/>
  <c r="EF216" i="28"/>
  <c r="GB216" i="28" s="1"/>
  <c r="CV216" i="28"/>
  <c r="DH216" i="28"/>
  <c r="FD216" i="28" s="1"/>
  <c r="DT216" i="28"/>
  <c r="FP216" i="28" s="1"/>
  <c r="EO231" i="28"/>
  <c r="DI229" i="28"/>
  <c r="FE229" i="28" s="1"/>
  <c r="DU229" i="28"/>
  <c r="FQ229" i="28" s="1"/>
  <c r="CW229" i="28"/>
  <c r="EG229" i="28"/>
  <c r="GC229" i="28" s="1"/>
  <c r="CR209" i="28"/>
  <c r="DD209" i="28"/>
  <c r="EZ209" i="28" s="1"/>
  <c r="EB209" i="28"/>
  <c r="FX209" i="28" s="1"/>
  <c r="DP209" i="28"/>
  <c r="FL209" i="28" s="1"/>
  <c r="CU232" i="28"/>
  <c r="DS232" i="28"/>
  <c r="FO232" i="28" s="1"/>
  <c r="DG232" i="28"/>
  <c r="FC232" i="28" s="1"/>
  <c r="EE232" i="28"/>
  <c r="GA232" i="28" s="1"/>
  <c r="EP243" i="28"/>
  <c r="EK235" i="28"/>
  <c r="EQ233" i="28"/>
  <c r="CL263" i="28"/>
  <c r="DJ263" i="28"/>
  <c r="FF263" i="28" s="1"/>
  <c r="CX263" i="28"/>
  <c r="ET263" i="28" s="1"/>
  <c r="DV263" i="28"/>
  <c r="FR263" i="28" s="1"/>
  <c r="EP251" i="28"/>
  <c r="FO251" i="28"/>
  <c r="CP271" i="28"/>
  <c r="DZ271" i="28"/>
  <c r="FV271" i="28" s="1"/>
  <c r="DB271" i="28"/>
  <c r="EX271" i="28" s="1"/>
  <c r="DN271" i="28"/>
  <c r="FJ271" i="28" s="1"/>
  <c r="DC230" i="28"/>
  <c r="EY230" i="28" s="1"/>
  <c r="DO230" i="28"/>
  <c r="FK230" i="28" s="1"/>
  <c r="CQ230" i="28"/>
  <c r="EA230" i="28"/>
  <c r="FW230" i="28" s="1"/>
  <c r="DF266" i="28"/>
  <c r="FB266" i="28" s="1"/>
  <c r="DR266" i="28"/>
  <c r="FN266" i="28" s="1"/>
  <c r="CT266" i="28"/>
  <c r="ED266" i="28"/>
  <c r="FZ266" i="28" s="1"/>
  <c r="CV273" i="28"/>
  <c r="DH273" i="28"/>
  <c r="FD273" i="28" s="1"/>
  <c r="DT273" i="28"/>
  <c r="FP273" i="28" s="1"/>
  <c r="EF273" i="28"/>
  <c r="GB273" i="28" s="1"/>
  <c r="CT292" i="28"/>
  <c r="DF292" i="28"/>
  <c r="FB292" i="28" s="1"/>
  <c r="DR292" i="28"/>
  <c r="FN292" i="28" s="1"/>
  <c r="ED292" i="28"/>
  <c r="FZ292" i="28" s="1"/>
  <c r="DQ317" i="28"/>
  <c r="FM317" i="28" s="1"/>
  <c r="EC317" i="28"/>
  <c r="FY317" i="28" s="1"/>
  <c r="CS317" i="28"/>
  <c r="DE317" i="28"/>
  <c r="FA317" i="28" s="1"/>
  <c r="DC283" i="28"/>
  <c r="EY283" i="28" s="1"/>
  <c r="EA283" i="28"/>
  <c r="FW283" i="28" s="1"/>
  <c r="CQ283" i="28"/>
  <c r="DO283" i="28"/>
  <c r="FK283" i="28" s="1"/>
  <c r="EH296" i="28"/>
  <c r="DM302" i="28"/>
  <c r="FI302" i="28" s="1"/>
  <c r="DA302" i="28"/>
  <c r="EW302" i="28" s="1"/>
  <c r="DY302" i="28"/>
  <c r="FU302" i="28" s="1"/>
  <c r="CO302" i="28"/>
  <c r="CH314" i="28"/>
  <c r="EP314" i="28"/>
  <c r="EJ315" i="28"/>
  <c r="CB315" i="28"/>
  <c r="EK295" i="28"/>
  <c r="DX271" i="28"/>
  <c r="FT271" i="28" s="1"/>
  <c r="CN271" i="28"/>
  <c r="CZ271" i="28"/>
  <c r="EV271" i="28" s="1"/>
  <c r="DL271" i="28"/>
  <c r="FH271" i="28" s="1"/>
  <c r="ES309" i="28"/>
  <c r="DQ306" i="28"/>
  <c r="FM306" i="28" s="1"/>
  <c r="CS306" i="28"/>
  <c r="EC306" i="28"/>
  <c r="FY306" i="28" s="1"/>
  <c r="DE306" i="28"/>
  <c r="FA306" i="28" s="1"/>
  <c r="CT321" i="28"/>
  <c r="ED321" i="28"/>
  <c r="FZ321" i="28" s="1"/>
  <c r="DF321" i="28"/>
  <c r="FB321" i="28" s="1"/>
  <c r="DR321" i="28"/>
  <c r="FN321" i="28" s="1"/>
  <c r="DT321" i="28"/>
  <c r="FP321" i="28" s="1"/>
  <c r="CV321" i="28"/>
  <c r="DH321" i="28"/>
  <c r="FD321" i="28" s="1"/>
  <c r="EF321" i="28"/>
  <c r="GB321" i="28" s="1"/>
  <c r="ES304" i="28"/>
  <c r="DG339" i="28"/>
  <c r="FC339" i="28" s="1"/>
  <c r="CU339" i="28"/>
  <c r="EE339" i="28"/>
  <c r="GA339" i="28" s="1"/>
  <c r="DS339" i="28"/>
  <c r="FO339" i="28" s="1"/>
  <c r="DG330" i="28"/>
  <c r="FC330" i="28" s="1"/>
  <c r="CU330" i="28"/>
  <c r="DS330" i="28"/>
  <c r="FO330" i="28" s="1"/>
  <c r="EE330" i="28"/>
  <c r="GA330" i="28" s="1"/>
  <c r="DL316" i="28"/>
  <c r="FH316" i="28" s="1"/>
  <c r="CN316" i="28"/>
  <c r="CZ316" i="28"/>
  <c r="EV316" i="28" s="1"/>
  <c r="DX316" i="28"/>
  <c r="FT316" i="28" s="1"/>
  <c r="EL293" i="28"/>
  <c r="EN320" i="28"/>
  <c r="DE338" i="28"/>
  <c r="FA338" i="28" s="1"/>
  <c r="CS338" i="28"/>
  <c r="DQ338" i="28"/>
  <c r="FM338" i="28" s="1"/>
  <c r="EC338" i="28"/>
  <c r="FY338" i="28" s="1"/>
  <c r="DO353" i="28"/>
  <c r="FK353" i="28" s="1"/>
  <c r="EA353" i="28"/>
  <c r="FW353" i="28" s="1"/>
  <c r="DC353" i="28"/>
  <c r="EY353" i="28" s="1"/>
  <c r="CQ353" i="28"/>
  <c r="ED347" i="28"/>
  <c r="FZ347" i="28" s="1"/>
  <c r="DR347" i="28"/>
  <c r="FN347" i="28" s="1"/>
  <c r="DF347" i="28"/>
  <c r="FB347" i="28" s="1"/>
  <c r="CT347" i="28"/>
  <c r="DY304" i="28"/>
  <c r="FU304" i="28" s="1"/>
  <c r="DA304" i="28"/>
  <c r="EW304" i="28" s="1"/>
  <c r="CO304" i="28"/>
  <c r="DM304" i="28"/>
  <c r="FI304" i="28" s="1"/>
  <c r="CE382" i="28"/>
  <c r="EM382" i="28"/>
  <c r="EN375" i="28"/>
  <c r="CI372" i="28"/>
  <c r="EQ372" i="28"/>
  <c r="EP357" i="28"/>
  <c r="ER357" i="28"/>
  <c r="EH391" i="28"/>
  <c r="BZ391" i="28"/>
  <c r="EL388" i="28"/>
  <c r="DB347" i="28"/>
  <c r="EX347" i="28" s="1"/>
  <c r="DZ347" i="28"/>
  <c r="FV347" i="28" s="1"/>
  <c r="DN347" i="28"/>
  <c r="FJ347" i="28" s="1"/>
  <c r="CP347" i="28"/>
  <c r="DC365" i="28"/>
  <c r="EY365" i="28" s="1"/>
  <c r="EA365" i="28"/>
  <c r="FW365" i="28" s="1"/>
  <c r="CQ365" i="28"/>
  <c r="DO365" i="28"/>
  <c r="FK365" i="28" s="1"/>
  <c r="EP371" i="28"/>
  <c r="DF416" i="28"/>
  <c r="FB416" i="28" s="1"/>
  <c r="ED416" i="28"/>
  <c r="FZ416" i="28" s="1"/>
  <c r="DR416" i="28"/>
  <c r="FN416" i="28" s="1"/>
  <c r="CT416" i="28"/>
  <c r="EG401" i="28"/>
  <c r="GC401" i="28" s="1"/>
  <c r="DU401" i="28"/>
  <c r="FQ401" i="28" s="1"/>
  <c r="CW401" i="28"/>
  <c r="DI401" i="28"/>
  <c r="FE401" i="28" s="1"/>
  <c r="EH370" i="28"/>
  <c r="DU391" i="28"/>
  <c r="FQ391" i="28" s="1"/>
  <c r="DI391" i="28"/>
  <c r="FE391" i="28" s="1"/>
  <c r="EG391" i="28"/>
  <c r="GC391" i="28" s="1"/>
  <c r="CW391" i="28"/>
  <c r="CN358" i="28"/>
  <c r="DL358" i="28"/>
  <c r="FH358" i="28" s="1"/>
  <c r="CZ358" i="28"/>
  <c r="EV358" i="28" s="1"/>
  <c r="DX358" i="28"/>
  <c r="FT358" i="28" s="1"/>
  <c r="DX389" i="28"/>
  <c r="FT389" i="28" s="1"/>
  <c r="DL389" i="28"/>
  <c r="FH389" i="28" s="1"/>
  <c r="CN389" i="28"/>
  <c r="CZ389" i="28"/>
  <c r="EV389" i="28" s="1"/>
  <c r="EF375" i="28"/>
  <c r="GB375" i="28" s="1"/>
  <c r="DH375" i="28"/>
  <c r="FD375" i="28" s="1"/>
  <c r="CV375" i="28"/>
  <c r="DT375" i="28"/>
  <c r="FP375" i="28" s="1"/>
  <c r="CP401" i="28"/>
  <c r="DN401" i="28"/>
  <c r="FJ401" i="28" s="1"/>
  <c r="DZ401" i="28"/>
  <c r="FV401" i="28" s="1"/>
  <c r="DB401" i="28"/>
  <c r="EX401" i="28" s="1"/>
  <c r="CQ418" i="28"/>
  <c r="EA418" i="28"/>
  <c r="FW418" i="28" s="1"/>
  <c r="DC418" i="28"/>
  <c r="EY418" i="28" s="1"/>
  <c r="DO418" i="28"/>
  <c r="FK418" i="28" s="1"/>
  <c r="CL373" i="28"/>
  <c r="DV373" i="28"/>
  <c r="FR373" i="28" s="1"/>
  <c r="DJ373" i="28"/>
  <c r="FF373" i="28" s="1"/>
  <c r="CX373" i="28"/>
  <c r="ET373" i="28" s="1"/>
  <c r="ED413" i="28"/>
  <c r="FZ413" i="28" s="1"/>
  <c r="DR413" i="28"/>
  <c r="FN413" i="28" s="1"/>
  <c r="DF413" i="28"/>
  <c r="FB413" i="28" s="1"/>
  <c r="CT413" i="28"/>
  <c r="EQ396" i="28"/>
  <c r="EU409" i="28"/>
  <c r="DL477" i="28"/>
  <c r="FH477" i="28" s="1"/>
  <c r="DX477" i="28"/>
  <c r="FT477" i="28" s="1"/>
  <c r="CN477" i="28"/>
  <c r="CZ477" i="28"/>
  <c r="EV477" i="28" s="1"/>
  <c r="CQ436" i="28"/>
  <c r="DC436" i="28"/>
  <c r="EY436" i="28" s="1"/>
  <c r="DO436" i="28"/>
  <c r="FK436" i="28" s="1"/>
  <c r="EA436" i="28"/>
  <c r="FW436" i="28" s="1"/>
  <c r="EN402" i="28"/>
  <c r="DR444" i="28"/>
  <c r="FN444" i="28" s="1"/>
  <c r="ED444" i="28"/>
  <c r="FZ444" i="28" s="1"/>
  <c r="DF444" i="28"/>
  <c r="FB444" i="28" s="1"/>
  <c r="CT444" i="28"/>
  <c r="CZ364" i="28"/>
  <c r="EV364" i="28" s="1"/>
  <c r="CN364" i="28"/>
  <c r="DX364" i="28"/>
  <c r="FT364" i="28" s="1"/>
  <c r="DL364" i="28"/>
  <c r="FH364" i="28" s="1"/>
  <c r="EE437" i="28"/>
  <c r="GA437" i="28" s="1"/>
  <c r="DS437" i="28"/>
  <c r="FO437" i="28" s="1"/>
  <c r="CU437" i="28"/>
  <c r="DG437" i="28"/>
  <c r="FC437" i="28" s="1"/>
  <c r="CY448" i="28"/>
  <c r="EU448" i="28" s="1"/>
  <c r="CM448" i="28"/>
  <c r="DW448" i="28"/>
  <c r="FS448" i="28" s="1"/>
  <c r="DK448" i="28"/>
  <c r="FG448" i="28" s="1"/>
  <c r="DZ450" i="28"/>
  <c r="FV450" i="28" s="1"/>
  <c r="DB450" i="28"/>
  <c r="EX450" i="28" s="1"/>
  <c r="DN450" i="28"/>
  <c r="FJ450" i="28" s="1"/>
  <c r="CP450" i="28"/>
  <c r="EE482" i="28"/>
  <c r="GA482" i="28" s="1"/>
  <c r="CU482" i="28"/>
  <c r="DG482" i="28"/>
  <c r="FC482" i="28" s="1"/>
  <c r="DS482" i="28"/>
  <c r="FO482" i="28" s="1"/>
  <c r="EK486" i="28"/>
  <c r="CV441" i="28"/>
  <c r="EF441" i="28"/>
  <c r="GB441" i="28" s="1"/>
  <c r="DH441" i="28"/>
  <c r="FD441" i="28" s="1"/>
  <c r="DT441" i="28"/>
  <c r="FP441" i="28" s="1"/>
  <c r="ES472" i="28"/>
  <c r="DF451" i="28"/>
  <c r="FB451" i="28" s="1"/>
  <c r="ED451" i="28"/>
  <c r="FZ451" i="28" s="1"/>
  <c r="CT451" i="28"/>
  <c r="DR451" i="28"/>
  <c r="FN451" i="28" s="1"/>
  <c r="CO462" i="28"/>
  <c r="DA462" i="28"/>
  <c r="EW462" i="28" s="1"/>
  <c r="DY462" i="28"/>
  <c r="FU462" i="28" s="1"/>
  <c r="DM462" i="28"/>
  <c r="FI462" i="28" s="1"/>
  <c r="DL482" i="28"/>
  <c r="FH482" i="28" s="1"/>
  <c r="CN482" i="28"/>
  <c r="DX482" i="28"/>
  <c r="FT482" i="28" s="1"/>
  <c r="CZ482" i="28"/>
  <c r="EV482" i="28" s="1"/>
  <c r="DO483" i="28"/>
  <c r="FK483" i="28" s="1"/>
  <c r="CQ483" i="28"/>
  <c r="DC483" i="28"/>
  <c r="EY483" i="28" s="1"/>
  <c r="EA483" i="28"/>
  <c r="FW483" i="28" s="1"/>
  <c r="EP533" i="28"/>
  <c r="CH533" i="28"/>
  <c r="DC502" i="28"/>
  <c r="EY502" i="28" s="1"/>
  <c r="DO502" i="28"/>
  <c r="FK502" i="28" s="1"/>
  <c r="EA502" i="28"/>
  <c r="FW502" i="28" s="1"/>
  <c r="CQ502" i="28"/>
  <c r="CA520" i="28"/>
  <c r="EI520" i="28"/>
  <c r="CD513" i="28"/>
  <c r="EL513" i="28"/>
  <c r="EC440" i="28"/>
  <c r="FY440" i="28" s="1"/>
  <c r="CS440" i="28"/>
  <c r="DQ440" i="28"/>
  <c r="FM440" i="28" s="1"/>
  <c r="DE440" i="28"/>
  <c r="FA440" i="28" s="1"/>
  <c r="EM483" i="28"/>
  <c r="DB505" i="28"/>
  <c r="EX505" i="28" s="1"/>
  <c r="CP505" i="28"/>
  <c r="DN505" i="28"/>
  <c r="FJ505" i="28" s="1"/>
  <c r="DZ505" i="28"/>
  <c r="FV505" i="28" s="1"/>
  <c r="EC494" i="28"/>
  <c r="FY494" i="28" s="1"/>
  <c r="DE494" i="28"/>
  <c r="FA494" i="28" s="1"/>
  <c r="DQ494" i="28"/>
  <c r="FM494" i="28" s="1"/>
  <c r="CS494" i="28"/>
  <c r="FQ499" i="28"/>
  <c r="DU509" i="28"/>
  <c r="FQ509" i="28" s="1"/>
  <c r="EG509" i="28"/>
  <c r="GC509" i="28" s="1"/>
  <c r="DI509" i="28"/>
  <c r="FE509" i="28" s="1"/>
  <c r="CW509" i="28"/>
  <c r="CZ491" i="28"/>
  <c r="EV491" i="28" s="1"/>
  <c r="DL491" i="28"/>
  <c r="FH491" i="28" s="1"/>
  <c r="DX491" i="28"/>
  <c r="FT491" i="28" s="1"/>
  <c r="CN491" i="28"/>
  <c r="CO471" i="28"/>
  <c r="DY471" i="28"/>
  <c r="FU471" i="28" s="1"/>
  <c r="DA471" i="28"/>
  <c r="EW471" i="28" s="1"/>
  <c r="DM471" i="28"/>
  <c r="FI471" i="28" s="1"/>
  <c r="CB518" i="28"/>
  <c r="EJ518" i="28"/>
  <c r="ED559" i="28"/>
  <c r="FZ559" i="28" s="1"/>
  <c r="DF559" i="28"/>
  <c r="FB559" i="28" s="1"/>
  <c r="CT559" i="28"/>
  <c r="DR559" i="28"/>
  <c r="FN559" i="28" s="1"/>
  <c r="EA531" i="28"/>
  <c r="FW531" i="28" s="1"/>
  <c r="DO531" i="28"/>
  <c r="DC531" i="28"/>
  <c r="EY531" i="28" s="1"/>
  <c r="CQ531" i="28"/>
  <c r="DB520" i="28"/>
  <c r="EX520" i="28" s="1"/>
  <c r="DN520" i="28"/>
  <c r="FJ520" i="28" s="1"/>
  <c r="CP520" i="28"/>
  <c r="DZ520" i="28"/>
  <c r="FV520" i="28" s="1"/>
  <c r="EP559" i="28"/>
  <c r="CP493" i="28"/>
  <c r="DZ493" i="28"/>
  <c r="FV493" i="28" s="1"/>
  <c r="DN493" i="28"/>
  <c r="FJ493" i="28" s="1"/>
  <c r="DB493" i="28"/>
  <c r="EX493" i="28" s="1"/>
  <c r="DR550" i="28"/>
  <c r="FN550" i="28" s="1"/>
  <c r="ED550" i="28"/>
  <c r="FZ550" i="28" s="1"/>
  <c r="DF550" i="28"/>
  <c r="FB550" i="28" s="1"/>
  <c r="CT550" i="28"/>
  <c r="CZ552" i="28"/>
  <c r="EV552" i="28" s="1"/>
  <c r="DL552" i="28"/>
  <c r="FH552" i="28" s="1"/>
  <c r="CN552" i="28"/>
  <c r="DX552" i="28"/>
  <c r="FT552" i="28" s="1"/>
  <c r="EJ517" i="28"/>
  <c r="CW553" i="28"/>
  <c r="EG553" i="28"/>
  <c r="GC553" i="28" s="1"/>
  <c r="DI553" i="28"/>
  <c r="FE553" i="28" s="1"/>
  <c r="DU553" i="28"/>
  <c r="FQ553" i="28" s="1"/>
  <c r="DN563" i="28"/>
  <c r="FJ563" i="28" s="1"/>
  <c r="DB563" i="28"/>
  <c r="EX563" i="28" s="1"/>
  <c r="CP563" i="28"/>
  <c r="DZ563" i="28"/>
  <c r="FV563" i="28" s="1"/>
  <c r="ER512" i="28"/>
  <c r="EC548" i="28"/>
  <c r="FY548" i="28" s="1"/>
  <c r="DQ548" i="28"/>
  <c r="FM548" i="28" s="1"/>
  <c r="CS548" i="28"/>
  <c r="DE548" i="28"/>
  <c r="FA548" i="28" s="1"/>
  <c r="DE558" i="28"/>
  <c r="FA558" i="28" s="1"/>
  <c r="EC558" i="28"/>
  <c r="FY558" i="28" s="1"/>
  <c r="CS558" i="28"/>
  <c r="DQ558" i="28"/>
  <c r="FM558" i="28" s="1"/>
  <c r="EQ548" i="28"/>
  <c r="CF617" i="28"/>
  <c r="EN617" i="28"/>
  <c r="EP570" i="28"/>
  <c r="EF551" i="28"/>
  <c r="GB551" i="28" s="1"/>
  <c r="DH551" i="28"/>
  <c r="FD551" i="28" s="1"/>
  <c r="CV551" i="28"/>
  <c r="DT551" i="28"/>
  <c r="FP551" i="28" s="1"/>
  <c r="CZ583" i="28"/>
  <c r="EV583" i="28" s="1"/>
  <c r="DL583" i="28"/>
  <c r="FH583" i="28" s="1"/>
  <c r="DX583" i="28"/>
  <c r="FT583" i="28" s="1"/>
  <c r="CN583" i="28"/>
  <c r="DI626" i="28"/>
  <c r="FE626" i="28" s="1"/>
  <c r="EG626" i="28"/>
  <c r="GC626" i="28" s="1"/>
  <c r="CW626" i="28"/>
  <c r="DU626" i="28"/>
  <c r="FQ626" i="28" s="1"/>
  <c r="DS602" i="28"/>
  <c r="FO602" i="28" s="1"/>
  <c r="DG602" i="28"/>
  <c r="FC602" i="28" s="1"/>
  <c r="CU602" i="28"/>
  <c r="EE602" i="28"/>
  <c r="GA602" i="28" s="1"/>
  <c r="DS606" i="28"/>
  <c r="FO606" i="28" s="1"/>
  <c r="CU606" i="28"/>
  <c r="DG606" i="28"/>
  <c r="FC606" i="28" s="1"/>
  <c r="EE606" i="28"/>
  <c r="GA606" i="28" s="1"/>
  <c r="GC588" i="28"/>
  <c r="EO614" i="28"/>
  <c r="EM606" i="28"/>
  <c r="DA603" i="28"/>
  <c r="EW603" i="28" s="1"/>
  <c r="DY603" i="28"/>
  <c r="FU603" i="28" s="1"/>
  <c r="DM603" i="28"/>
  <c r="FI603" i="28" s="1"/>
  <c r="CO603" i="28"/>
  <c r="DU611" i="28"/>
  <c r="FQ611" i="28" s="1"/>
  <c r="CW611" i="28"/>
  <c r="EG611" i="28"/>
  <c r="GC611" i="28" s="1"/>
  <c r="DI611" i="28"/>
  <c r="FE611" i="28" s="1"/>
  <c r="EB612" i="28"/>
  <c r="FX612" i="28" s="1"/>
  <c r="DD612" i="28"/>
  <c r="EZ612" i="28" s="1"/>
  <c r="CR612" i="28"/>
  <c r="DP612" i="28"/>
  <c r="FL612" i="28" s="1"/>
  <c r="DX626" i="28"/>
  <c r="FT626" i="28" s="1"/>
  <c r="CZ626" i="28"/>
  <c r="EV626" i="28" s="1"/>
  <c r="DL626" i="28"/>
  <c r="CN626" i="28"/>
  <c r="DU630" i="28"/>
  <c r="FQ630" i="28" s="1"/>
  <c r="DI630" i="28"/>
  <c r="FE630" i="28" s="1"/>
  <c r="CW630" i="28"/>
  <c r="EG630" i="28"/>
  <c r="GC630" i="28" s="1"/>
  <c r="DB583" i="28"/>
  <c r="EX583" i="28" s="1"/>
  <c r="DN583" i="28"/>
  <c r="FJ583" i="28" s="1"/>
  <c r="DZ583" i="28"/>
  <c r="FV583" i="28" s="1"/>
  <c r="CP583" i="28"/>
  <c r="DK11" i="28"/>
  <c r="FG11" i="28" s="1"/>
  <c r="DW11" i="28"/>
  <c r="FS11" i="28" s="1"/>
  <c r="CM11" i="28"/>
  <c r="CY11" i="28"/>
  <c r="EU11" i="28" s="1"/>
  <c r="DW24" i="28"/>
  <c r="FS24" i="28" s="1"/>
  <c r="CY24" i="28"/>
  <c r="EU24" i="28" s="1"/>
  <c r="DK24" i="28"/>
  <c r="FG24" i="28" s="1"/>
  <c r="CM24" i="28"/>
  <c r="DL48" i="28"/>
  <c r="FH48" i="28" s="1"/>
  <c r="CZ48" i="28"/>
  <c r="EV48" i="28" s="1"/>
  <c r="DX48" i="28"/>
  <c r="FT48" i="28" s="1"/>
  <c r="CN48" i="28"/>
  <c r="DL85" i="28"/>
  <c r="FH85" i="28" s="1"/>
  <c r="CN85" i="28"/>
  <c r="DX85" i="28"/>
  <c r="FT85" i="28" s="1"/>
  <c r="CZ85" i="28"/>
  <c r="EV85" i="28" s="1"/>
  <c r="CM134" i="28"/>
  <c r="CY134" i="28"/>
  <c r="EU134" i="28" s="1"/>
  <c r="DW134" i="28"/>
  <c r="FS134" i="28" s="1"/>
  <c r="DK134" i="28"/>
  <c r="FG134" i="28" s="1"/>
  <c r="DR29" i="28"/>
  <c r="FN29" i="28" s="1"/>
  <c r="DF29" i="28"/>
  <c r="FB29" i="28" s="1"/>
  <c r="ED29" i="28"/>
  <c r="FZ29" i="28" s="1"/>
  <c r="CT29" i="28"/>
  <c r="DB100" i="28"/>
  <c r="EX100" i="28" s="1"/>
  <c r="DZ100" i="28"/>
  <c r="FV100" i="28" s="1"/>
  <c r="CP100" i="28"/>
  <c r="DN100" i="28"/>
  <c r="FJ100" i="28" s="1"/>
  <c r="CB45" i="28"/>
  <c r="EJ45" i="28"/>
  <c r="EJ57" i="28"/>
  <c r="CB57" i="28"/>
  <c r="DI61" i="28"/>
  <c r="FE61" i="28" s="1"/>
  <c r="CW61" i="28"/>
  <c r="DU61" i="28"/>
  <c r="FQ61" i="28" s="1"/>
  <c r="EG61" i="28"/>
  <c r="GC61" i="28" s="1"/>
  <c r="CU68" i="28"/>
  <c r="EE68" i="28"/>
  <c r="GA68" i="28" s="1"/>
  <c r="DG68" i="28"/>
  <c r="FC68" i="28" s="1"/>
  <c r="DS68" i="28"/>
  <c r="FO68" i="28" s="1"/>
  <c r="DL95" i="28"/>
  <c r="FH95" i="28" s="1"/>
  <c r="CN95" i="28"/>
  <c r="DX95" i="28"/>
  <c r="FT95" i="28" s="1"/>
  <c r="CZ95" i="28"/>
  <c r="EV95" i="28" s="1"/>
  <c r="FW119" i="28"/>
  <c r="EJ195" i="28"/>
  <c r="CB195" i="28"/>
  <c r="DG206" i="28"/>
  <c r="FC206" i="28" s="1"/>
  <c r="DS206" i="28"/>
  <c r="FO206" i="28" s="1"/>
  <c r="CU206" i="28"/>
  <c r="EE206" i="28"/>
  <c r="GA206" i="28" s="1"/>
  <c r="ES20" i="28"/>
  <c r="CK20" i="28"/>
  <c r="DP50" i="28"/>
  <c r="FL50" i="28" s="1"/>
  <c r="DD50" i="28"/>
  <c r="EZ50" i="28" s="1"/>
  <c r="EB50" i="28"/>
  <c r="FX50" i="28" s="1"/>
  <c r="CR50" i="28"/>
  <c r="EF106" i="28"/>
  <c r="GB106" i="28" s="1"/>
  <c r="DH106" i="28"/>
  <c r="FD106" i="28" s="1"/>
  <c r="CV106" i="28"/>
  <c r="DT106" i="28"/>
  <c r="FP106" i="28" s="1"/>
  <c r="DH112" i="28"/>
  <c r="FD112" i="28" s="1"/>
  <c r="CV112" i="28"/>
  <c r="EF112" i="28"/>
  <c r="GB112" i="28" s="1"/>
  <c r="DT112" i="28"/>
  <c r="FP112" i="28" s="1"/>
  <c r="DY45" i="28"/>
  <c r="FU45" i="28" s="1"/>
  <c r="CO45" i="28"/>
  <c r="DA45" i="28"/>
  <c r="EW45" i="28" s="1"/>
  <c r="DM45" i="28"/>
  <c r="FI45" i="28" s="1"/>
  <c r="DB67" i="28"/>
  <c r="EX67" i="28" s="1"/>
  <c r="DZ67" i="28"/>
  <c r="FV67" i="28" s="1"/>
  <c r="CP67" i="28"/>
  <c r="DN67" i="28"/>
  <c r="FJ67" i="28" s="1"/>
  <c r="CW78" i="28"/>
  <c r="EG78" i="28"/>
  <c r="DU78" i="28"/>
  <c r="FQ78" i="28" s="1"/>
  <c r="DI78" i="28"/>
  <c r="FE78" i="28" s="1"/>
  <c r="EF128" i="28"/>
  <c r="GB128" i="28" s="1"/>
  <c r="DH128" i="28"/>
  <c r="FD128" i="28" s="1"/>
  <c r="CV128" i="28"/>
  <c r="DT128" i="28"/>
  <c r="FP128" i="28" s="1"/>
  <c r="CU117" i="28"/>
  <c r="DG117" i="28"/>
  <c r="FC117" i="28" s="1"/>
  <c r="DS117" i="28"/>
  <c r="FO117" i="28" s="1"/>
  <c r="EE117" i="28"/>
  <c r="GA117" i="28" s="1"/>
  <c r="DR141" i="28"/>
  <c r="FN141" i="28" s="1"/>
  <c r="CT141" i="28"/>
  <c r="DF141" i="28"/>
  <c r="FB141" i="28" s="1"/>
  <c r="ED141" i="28"/>
  <c r="FZ141" i="28" s="1"/>
  <c r="DI168" i="28"/>
  <c r="FE168" i="28" s="1"/>
  <c r="EG168" i="28"/>
  <c r="GC168" i="28" s="1"/>
  <c r="CW168" i="28"/>
  <c r="DU168" i="28"/>
  <c r="FQ168" i="28" s="1"/>
  <c r="ER185" i="28"/>
  <c r="DY203" i="28"/>
  <c r="FU203" i="28" s="1"/>
  <c r="DA203" i="28"/>
  <c r="EW203" i="28" s="1"/>
  <c r="DM203" i="28"/>
  <c r="FI203" i="28" s="1"/>
  <c r="CO203" i="28"/>
  <c r="DI259" i="28"/>
  <c r="FE259" i="28" s="1"/>
  <c r="DU259" i="28"/>
  <c r="FQ259" i="28" s="1"/>
  <c r="CW259" i="28"/>
  <c r="EG259" i="28"/>
  <c r="GC259" i="28" s="1"/>
  <c r="DG273" i="28"/>
  <c r="FC273" i="28" s="1"/>
  <c r="EE273" i="28"/>
  <c r="GA273" i="28" s="1"/>
  <c r="CU273" i="28"/>
  <c r="DS273" i="28"/>
  <c r="FO273" i="28" s="1"/>
  <c r="CW298" i="28"/>
  <c r="DI298" i="28"/>
  <c r="FE298" i="28" s="1"/>
  <c r="EG298" i="28"/>
  <c r="GC298" i="28" s="1"/>
  <c r="DU298" i="28"/>
  <c r="FQ298" i="28" s="1"/>
  <c r="CB42" i="28"/>
  <c r="EJ42" i="28"/>
  <c r="DT24" i="28"/>
  <c r="FP24" i="28" s="1"/>
  <c r="CV24" i="28"/>
  <c r="DH24" i="28"/>
  <c r="FD24" i="28" s="1"/>
  <c r="EF24" i="28"/>
  <c r="GB24" i="28" s="1"/>
  <c r="EA118" i="28"/>
  <c r="FW118" i="28" s="1"/>
  <c r="DO118" i="28"/>
  <c r="FK118" i="28" s="1"/>
  <c r="CQ118" i="28"/>
  <c r="DC118" i="28"/>
  <c r="EY118" i="28" s="1"/>
  <c r="CL128" i="28"/>
  <c r="DJ128" i="28"/>
  <c r="FF128" i="28" s="1"/>
  <c r="DV128" i="28"/>
  <c r="FR128" i="28" s="1"/>
  <c r="CX128" i="28"/>
  <c r="ET128" i="28" s="1"/>
  <c r="AZ12" i="26"/>
  <c r="AZ5" i="26"/>
  <c r="CW10" i="28"/>
  <c r="EG10" i="28"/>
  <c r="GC10" i="28" s="1"/>
  <c r="DI10" i="28"/>
  <c r="FE10" i="28" s="1"/>
  <c r="DU10" i="28"/>
  <c r="FQ10" i="28" s="1"/>
  <c r="EG24" i="28"/>
  <c r="GC24" i="28" s="1"/>
  <c r="CW24" i="28"/>
  <c r="DI24" i="28"/>
  <c r="FE24" i="28" s="1"/>
  <c r="DU24" i="28"/>
  <c r="FQ24" i="28" s="1"/>
  <c r="EA54" i="28"/>
  <c r="FW54" i="28" s="1"/>
  <c r="CQ54" i="28"/>
  <c r="DC54" i="28"/>
  <c r="EY54" i="28" s="1"/>
  <c r="DO54" i="28"/>
  <c r="FK54" i="28" s="1"/>
  <c r="CW47" i="28"/>
  <c r="EG47" i="28"/>
  <c r="GC47" i="28" s="1"/>
  <c r="DI47" i="28"/>
  <c r="FE47" i="28" s="1"/>
  <c r="DU47" i="28"/>
  <c r="FQ47" i="28" s="1"/>
  <c r="DX44" i="28"/>
  <c r="FT44" i="28" s="1"/>
  <c r="DL44" i="28"/>
  <c r="FH44" i="28" s="1"/>
  <c r="CZ44" i="28"/>
  <c r="EV44" i="28" s="1"/>
  <c r="CN44" i="28"/>
  <c r="DR59" i="28"/>
  <c r="FN59" i="28" s="1"/>
  <c r="CT59" i="28"/>
  <c r="DF59" i="28"/>
  <c r="FB59" i="28" s="1"/>
  <c r="ED59" i="28"/>
  <c r="FZ59" i="28" s="1"/>
  <c r="EF59" i="28"/>
  <c r="GB59" i="28" s="1"/>
  <c r="DT59" i="28"/>
  <c r="FP59" i="28" s="1"/>
  <c r="CV59" i="28"/>
  <c r="DH59" i="28"/>
  <c r="FD59" i="28" s="1"/>
  <c r="EH67" i="28"/>
  <c r="BZ67" i="28"/>
  <c r="DL64" i="28"/>
  <c r="FH64" i="28" s="1"/>
  <c r="CN64" i="28"/>
  <c r="CZ64" i="28"/>
  <c r="EV64" i="28" s="1"/>
  <c r="DX64" i="28"/>
  <c r="FT64" i="28" s="1"/>
  <c r="BZ110" i="28"/>
  <c r="EH110" i="28"/>
  <c r="DE80" i="28"/>
  <c r="FA80" i="28" s="1"/>
  <c r="EC80" i="28"/>
  <c r="FY80" i="28" s="1"/>
  <c r="CS80" i="28"/>
  <c r="DQ80" i="28"/>
  <c r="FM80" i="28" s="1"/>
  <c r="DP117" i="28"/>
  <c r="FL117" i="28" s="1"/>
  <c r="CR117" i="28"/>
  <c r="EB117" i="28"/>
  <c r="FX117" i="28" s="1"/>
  <c r="DD117" i="28"/>
  <c r="EZ117" i="28" s="1"/>
  <c r="DI90" i="28"/>
  <c r="FE90" i="28" s="1"/>
  <c r="EG90" i="28"/>
  <c r="GC90" i="28" s="1"/>
  <c r="CW90" i="28"/>
  <c r="DU90" i="28"/>
  <c r="FQ90" i="28" s="1"/>
  <c r="CP134" i="28"/>
  <c r="DB134" i="28"/>
  <c r="EX134" i="28" s="1"/>
  <c r="DN134" i="28"/>
  <c r="FJ134" i="28" s="1"/>
  <c r="DZ134" i="28"/>
  <c r="FV134" i="28" s="1"/>
  <c r="CU143" i="28"/>
  <c r="EE143" i="28"/>
  <c r="GA143" i="28" s="1"/>
  <c r="DG143" i="28"/>
  <c r="FC143" i="28" s="1"/>
  <c r="DS143" i="28"/>
  <c r="FO143" i="28" s="1"/>
  <c r="EE137" i="28"/>
  <c r="GA137" i="28" s="1"/>
  <c r="CU137" i="28"/>
  <c r="DG137" i="28"/>
  <c r="FC137" i="28" s="1"/>
  <c r="DS137" i="28"/>
  <c r="FO137" i="28" s="1"/>
  <c r="DU145" i="28"/>
  <c r="FQ145" i="28" s="1"/>
  <c r="EG145" i="28"/>
  <c r="GC145" i="28" s="1"/>
  <c r="CW145" i="28"/>
  <c r="DI145" i="28"/>
  <c r="FE145" i="28" s="1"/>
  <c r="DF115" i="28"/>
  <c r="CT115" i="28"/>
  <c r="ED115" i="28"/>
  <c r="FZ115" i="28" s="1"/>
  <c r="DR115" i="28"/>
  <c r="FN115" i="28" s="1"/>
  <c r="DQ141" i="28"/>
  <c r="FM141" i="28" s="1"/>
  <c r="DE141" i="28"/>
  <c r="FA141" i="28" s="1"/>
  <c r="CS141" i="28"/>
  <c r="EC141" i="28"/>
  <c r="FY141" i="28" s="1"/>
  <c r="DH144" i="28"/>
  <c r="FD144" i="28" s="1"/>
  <c r="CV144" i="28"/>
  <c r="EF144" i="28"/>
  <c r="GB144" i="28" s="1"/>
  <c r="DT144" i="28"/>
  <c r="FP144" i="28" s="1"/>
  <c r="DY143" i="28"/>
  <c r="FU143" i="28" s="1"/>
  <c r="CO143" i="28"/>
  <c r="DA143" i="28"/>
  <c r="EW143" i="28" s="1"/>
  <c r="DM143" i="28"/>
  <c r="FI143" i="28" s="1"/>
  <c r="DR140" i="28"/>
  <c r="FN140" i="28" s="1"/>
  <c r="CT140" i="28"/>
  <c r="ED140" i="28"/>
  <c r="FZ140" i="28" s="1"/>
  <c r="DF140" i="28"/>
  <c r="FB140" i="28" s="1"/>
  <c r="DG188" i="28"/>
  <c r="FC188" i="28" s="1"/>
  <c r="DS188" i="28"/>
  <c r="FO188" i="28" s="1"/>
  <c r="EE188" i="28"/>
  <c r="GA188" i="28" s="1"/>
  <c r="CU188" i="28"/>
  <c r="EG174" i="28"/>
  <c r="GC174" i="28" s="1"/>
  <c r="CW174" i="28"/>
  <c r="DI174" i="28"/>
  <c r="FE174" i="28" s="1"/>
  <c r="DU174" i="28"/>
  <c r="FQ174" i="28" s="1"/>
  <c r="CZ186" i="28"/>
  <c r="EV186" i="28" s="1"/>
  <c r="DL186" i="28"/>
  <c r="FH186" i="28" s="1"/>
  <c r="DX186" i="28"/>
  <c r="FT186" i="28" s="1"/>
  <c r="CN186" i="28"/>
  <c r="DX206" i="28"/>
  <c r="FT206" i="28" s="1"/>
  <c r="CN206" i="28"/>
  <c r="CZ206" i="28"/>
  <c r="EV206" i="28" s="1"/>
  <c r="DL206" i="28"/>
  <c r="FH206" i="28" s="1"/>
  <c r="DY196" i="28"/>
  <c r="FU196" i="28" s="1"/>
  <c r="CO196" i="28"/>
  <c r="DM196" i="28"/>
  <c r="FI196" i="28" s="1"/>
  <c r="DA196" i="28"/>
  <c r="EW196" i="28" s="1"/>
  <c r="CP209" i="28"/>
  <c r="DZ209" i="28"/>
  <c r="FV209" i="28" s="1"/>
  <c r="DB209" i="28"/>
  <c r="EX209" i="28" s="1"/>
  <c r="DN209" i="28"/>
  <c r="FJ209" i="28" s="1"/>
  <c r="DC212" i="28"/>
  <c r="EY212" i="28" s="1"/>
  <c r="EA212" i="28"/>
  <c r="FW212" i="28" s="1"/>
  <c r="DO212" i="28"/>
  <c r="FK212" i="28" s="1"/>
  <c r="CQ212" i="28"/>
  <c r="DY202" i="28"/>
  <c r="FU202" i="28" s="1"/>
  <c r="DA202" i="28"/>
  <c r="EW202" i="28" s="1"/>
  <c r="CO202" i="28"/>
  <c r="DM202" i="28"/>
  <c r="FI202" i="28" s="1"/>
  <c r="DN214" i="28"/>
  <c r="FJ214" i="28" s="1"/>
  <c r="DZ214" i="28"/>
  <c r="FV214" i="28" s="1"/>
  <c r="CP214" i="28"/>
  <c r="DB214" i="28"/>
  <c r="EX214" i="28" s="1"/>
  <c r="EC219" i="28"/>
  <c r="FY219" i="28" s="1"/>
  <c r="CS219" i="28"/>
  <c r="DE219" i="28"/>
  <c r="FA219" i="28" s="1"/>
  <c r="DQ219" i="28"/>
  <c r="FM219" i="28" s="1"/>
  <c r="DM223" i="28"/>
  <c r="FI223" i="28" s="1"/>
  <c r="CO223" i="28"/>
  <c r="DY223" i="28"/>
  <c r="FU223" i="28" s="1"/>
  <c r="DA223" i="28"/>
  <c r="EW223" i="28" s="1"/>
  <c r="EO290" i="28"/>
  <c r="CG290" i="28"/>
  <c r="CX245" i="28"/>
  <c r="ET245" i="28" s="1"/>
  <c r="DJ245" i="28"/>
  <c r="FF245" i="28" s="1"/>
  <c r="CL245" i="28"/>
  <c r="DV245" i="28"/>
  <c r="FR245" i="28" s="1"/>
  <c r="DA225" i="28"/>
  <c r="EW225" i="28" s="1"/>
  <c r="DM225" i="28"/>
  <c r="FI225" i="28" s="1"/>
  <c r="CO225" i="28"/>
  <c r="DY225" i="28"/>
  <c r="FU225" i="28" s="1"/>
  <c r="CM262" i="28"/>
  <c r="CY262" i="28"/>
  <c r="EU262" i="28" s="1"/>
  <c r="DW262" i="28"/>
  <c r="FS262" i="28" s="1"/>
  <c r="DK262" i="28"/>
  <c r="FG262" i="28" s="1"/>
  <c r="ED4" i="28"/>
  <c r="DF4" i="28"/>
  <c r="CT4" i="28"/>
  <c r="DR4" i="28"/>
  <c r="ED9" i="28"/>
  <c r="FZ9" i="28" s="1"/>
  <c r="DF9" i="28"/>
  <c r="FB9" i="28" s="1"/>
  <c r="DR9" i="28"/>
  <c r="FN9" i="28" s="1"/>
  <c r="CT9" i="28"/>
  <c r="DN13" i="28"/>
  <c r="FJ13" i="28" s="1"/>
  <c r="DZ13" i="28"/>
  <c r="FV13" i="28" s="1"/>
  <c r="CP13" i="28"/>
  <c r="DB13" i="28"/>
  <c r="EX13" i="28" s="1"/>
  <c r="CS27" i="28"/>
  <c r="DE27" i="28"/>
  <c r="FA27" i="28" s="1"/>
  <c r="EC27" i="28"/>
  <c r="FY27" i="28" s="1"/>
  <c r="DQ27" i="28"/>
  <c r="FM27" i="28" s="1"/>
  <c r="DM18" i="28"/>
  <c r="FI18" i="28" s="1"/>
  <c r="CO18" i="28"/>
  <c r="DY18" i="28"/>
  <c r="FU18" i="28" s="1"/>
  <c r="DA18" i="28"/>
  <c r="EW18" i="28" s="1"/>
  <c r="DR49" i="28"/>
  <c r="FN49" i="28" s="1"/>
  <c r="CT49" i="28"/>
  <c r="DF49" i="28"/>
  <c r="FB49" i="28" s="1"/>
  <c r="ED49" i="28"/>
  <c r="FZ49" i="28" s="1"/>
  <c r="DT26" i="28"/>
  <c r="FP26" i="28" s="1"/>
  <c r="CV26" i="28"/>
  <c r="DH26" i="28"/>
  <c r="FD26" i="28" s="1"/>
  <c r="EF26" i="28"/>
  <c r="GB26" i="28" s="1"/>
  <c r="DA38" i="28"/>
  <c r="EW38" i="28" s="1"/>
  <c r="CO38" i="28"/>
  <c r="DM38" i="28"/>
  <c r="FI38" i="28" s="1"/>
  <c r="DY38" i="28"/>
  <c r="FU38" i="28" s="1"/>
  <c r="DG67" i="28"/>
  <c r="FC67" i="28" s="1"/>
  <c r="CU67" i="28"/>
  <c r="DS67" i="28"/>
  <c r="FO67" i="28" s="1"/>
  <c r="EE67" i="28"/>
  <c r="GA67" i="28" s="1"/>
  <c r="CY73" i="28"/>
  <c r="EU73" i="28" s="1"/>
  <c r="DK73" i="28"/>
  <c r="FG73" i="28" s="1"/>
  <c r="DW73" i="28"/>
  <c r="FS73" i="28" s="1"/>
  <c r="CM73" i="28"/>
  <c r="CH24" i="28"/>
  <c r="EP24" i="28"/>
  <c r="CP19" i="28"/>
  <c r="DZ19" i="28"/>
  <c r="FV19" i="28" s="1"/>
  <c r="DN19" i="28"/>
  <c r="FJ19" i="28" s="1"/>
  <c r="DB19" i="28"/>
  <c r="EX19" i="28" s="1"/>
  <c r="CD57" i="28"/>
  <c r="EL57" i="28"/>
  <c r="DC44" i="28"/>
  <c r="EY44" i="28" s="1"/>
  <c r="DO44" i="28"/>
  <c r="FK44" i="28" s="1"/>
  <c r="EA44" i="28"/>
  <c r="FW44" i="28" s="1"/>
  <c r="CQ44" i="28"/>
  <c r="DH51" i="28"/>
  <c r="FD51" i="28" s="1"/>
  <c r="DT51" i="28"/>
  <c r="FP51" i="28" s="1"/>
  <c r="EF51" i="28"/>
  <c r="GB51" i="28" s="1"/>
  <c r="CV51" i="28"/>
  <c r="EK38" i="28"/>
  <c r="CB83" i="28"/>
  <c r="EJ83" i="28"/>
  <c r="CJ81" i="28"/>
  <c r="ER81" i="28"/>
  <c r="DJ44" i="28"/>
  <c r="FF44" i="28" s="1"/>
  <c r="DV44" i="28"/>
  <c r="FR44" i="28" s="1"/>
  <c r="CL44" i="28"/>
  <c r="CX44" i="28"/>
  <c r="ET44" i="28" s="1"/>
  <c r="CL65" i="28"/>
  <c r="CX65" i="28"/>
  <c r="ET65" i="28" s="1"/>
  <c r="DV65" i="28"/>
  <c r="FR65" i="28" s="1"/>
  <c r="DJ65" i="28"/>
  <c r="FF65" i="28" s="1"/>
  <c r="DB69" i="28"/>
  <c r="EX69" i="28" s="1"/>
  <c r="DN69" i="28"/>
  <c r="FJ69" i="28" s="1"/>
  <c r="DZ69" i="28"/>
  <c r="FV69" i="28" s="1"/>
  <c r="CP69" i="28"/>
  <c r="EB65" i="28"/>
  <c r="FX65" i="28" s="1"/>
  <c r="DD65" i="28"/>
  <c r="EZ65" i="28" s="1"/>
  <c r="DP65" i="28"/>
  <c r="FL65" i="28" s="1"/>
  <c r="CR65" i="28"/>
  <c r="DX79" i="28"/>
  <c r="FT79" i="28" s="1"/>
  <c r="CZ79" i="28"/>
  <c r="EV79" i="28" s="1"/>
  <c r="CN79" i="28"/>
  <c r="DL79" i="28"/>
  <c r="FH79" i="28" s="1"/>
  <c r="BC14" i="26"/>
  <c r="BC7" i="26"/>
  <c r="EA27" i="28"/>
  <c r="FW27" i="28" s="1"/>
  <c r="CQ27" i="28"/>
  <c r="DO27" i="28"/>
  <c r="FK27" i="28" s="1"/>
  <c r="DC27" i="28"/>
  <c r="EY27" i="28" s="1"/>
  <c r="EQ38" i="28"/>
  <c r="CI38" i="28"/>
  <c r="DY24" i="28"/>
  <c r="FU24" i="28" s="1"/>
  <c r="CO24" i="28"/>
  <c r="DA24" i="28"/>
  <c r="EW24" i="28" s="1"/>
  <c r="DM24" i="28"/>
  <c r="FI24" i="28" s="1"/>
  <c r="EJ30" i="28"/>
  <c r="ED37" i="28"/>
  <c r="FZ37" i="28" s="1"/>
  <c r="DF37" i="28"/>
  <c r="FB37" i="28" s="1"/>
  <c r="CT37" i="28"/>
  <c r="DR37" i="28"/>
  <c r="FN37" i="28" s="1"/>
  <c r="ED36" i="28"/>
  <c r="FZ36" i="28" s="1"/>
  <c r="CT36" i="28"/>
  <c r="DR36" i="28"/>
  <c r="FN36" i="28" s="1"/>
  <c r="DF36" i="28"/>
  <c r="FB36" i="28" s="1"/>
  <c r="DN40" i="28"/>
  <c r="FJ40" i="28" s="1"/>
  <c r="DB40" i="28"/>
  <c r="EX40" i="28" s="1"/>
  <c r="DZ40" i="28"/>
  <c r="FV40" i="28" s="1"/>
  <c r="CP40" i="28"/>
  <c r="DS45" i="28"/>
  <c r="FO45" i="28" s="1"/>
  <c r="CU45" i="28"/>
  <c r="EE45" i="28"/>
  <c r="GA45" i="28" s="1"/>
  <c r="DG45" i="28"/>
  <c r="FC45" i="28" s="1"/>
  <c r="DG55" i="28"/>
  <c r="FC55" i="28" s="1"/>
  <c r="DS55" i="28"/>
  <c r="FO55" i="28" s="1"/>
  <c r="EE55" i="28"/>
  <c r="GA55" i="28" s="1"/>
  <c r="CU55" i="28"/>
  <c r="EQ53" i="28"/>
  <c r="EI60" i="28"/>
  <c r="CQ50" i="28"/>
  <c r="DC50" i="28"/>
  <c r="EY50" i="28" s="1"/>
  <c r="EA50" i="28"/>
  <c r="FW50" i="28" s="1"/>
  <c r="DO50" i="28"/>
  <c r="FK50" i="28" s="1"/>
  <c r="EH66" i="28"/>
  <c r="DP76" i="28"/>
  <c r="FL76" i="28" s="1"/>
  <c r="CR76" i="28"/>
  <c r="EB76" i="28"/>
  <c r="FX76" i="28" s="1"/>
  <c r="DD76" i="28"/>
  <c r="EZ76" i="28" s="1"/>
  <c r="DA87" i="28"/>
  <c r="EW87" i="28" s="1"/>
  <c r="DM87" i="28"/>
  <c r="FI87" i="28" s="1"/>
  <c r="DY87" i="28"/>
  <c r="FU87" i="28" s="1"/>
  <c r="CO87" i="28"/>
  <c r="EN68" i="28"/>
  <c r="DJ61" i="28"/>
  <c r="FF61" i="28" s="1"/>
  <c r="DV61" i="28"/>
  <c r="FR61" i="28" s="1"/>
  <c r="CL61" i="28"/>
  <c r="CX61" i="28"/>
  <c r="ET61" i="28" s="1"/>
  <c r="EN99" i="28"/>
  <c r="DR86" i="28"/>
  <c r="FN86" i="28" s="1"/>
  <c r="CT86" i="28"/>
  <c r="DF86" i="28"/>
  <c r="FB86" i="28" s="1"/>
  <c r="ED86" i="28"/>
  <c r="FZ86" i="28" s="1"/>
  <c r="EM88" i="28"/>
  <c r="EJ80" i="28"/>
  <c r="EL128" i="28"/>
  <c r="DD113" i="28"/>
  <c r="EZ113" i="28" s="1"/>
  <c r="CR113" i="28"/>
  <c r="DP113" i="28"/>
  <c r="FL113" i="28" s="1"/>
  <c r="EB113" i="28"/>
  <c r="FX113" i="28" s="1"/>
  <c r="ER100" i="28"/>
  <c r="EF132" i="28"/>
  <c r="GB132" i="28" s="1"/>
  <c r="CV132" i="28"/>
  <c r="DH132" i="28"/>
  <c r="FD132" i="28" s="1"/>
  <c r="DT132" i="28"/>
  <c r="FP132" i="28" s="1"/>
  <c r="EZ119" i="28"/>
  <c r="DY124" i="28"/>
  <c r="FU124" i="28" s="1"/>
  <c r="DA124" i="28"/>
  <c r="EW124" i="28" s="1"/>
  <c r="DM124" i="28"/>
  <c r="FI124" i="28" s="1"/>
  <c r="CO124" i="28"/>
  <c r="CF156" i="28"/>
  <c r="EN156" i="28"/>
  <c r="EH115" i="28"/>
  <c r="FK114" i="28"/>
  <c r="FT110" i="28"/>
  <c r="DE146" i="28"/>
  <c r="FA146" i="28" s="1"/>
  <c r="CS146" i="28"/>
  <c r="EC146" i="28"/>
  <c r="FY146" i="28" s="1"/>
  <c r="DQ146" i="28"/>
  <c r="FM146" i="28" s="1"/>
  <c r="FU116" i="28"/>
  <c r="DA144" i="28"/>
  <c r="EW144" i="28" s="1"/>
  <c r="DM144" i="28"/>
  <c r="FI144" i="28" s="1"/>
  <c r="DY144" i="28"/>
  <c r="FU144" i="28" s="1"/>
  <c r="CO144" i="28"/>
  <c r="DX129" i="28"/>
  <c r="FT129" i="28" s="1"/>
  <c r="DL129" i="28"/>
  <c r="FH129" i="28" s="1"/>
  <c r="CN129" i="28"/>
  <c r="CZ129" i="28"/>
  <c r="EV129" i="28" s="1"/>
  <c r="DA154" i="28"/>
  <c r="EW154" i="28" s="1"/>
  <c r="CO154" i="28"/>
  <c r="DM154" i="28"/>
  <c r="FI154" i="28" s="1"/>
  <c r="DY154" i="28"/>
  <c r="FU154" i="28" s="1"/>
  <c r="EM157" i="28"/>
  <c r="CQ148" i="28"/>
  <c r="DC148" i="28"/>
  <c r="EY148" i="28" s="1"/>
  <c r="EA148" i="28"/>
  <c r="FW148" i="28" s="1"/>
  <c r="DO148" i="28"/>
  <c r="FK148" i="28" s="1"/>
  <c r="DV164" i="28"/>
  <c r="FR164" i="28" s="1"/>
  <c r="CX164" i="28"/>
  <c r="ET164" i="28" s="1"/>
  <c r="CL164" i="28"/>
  <c r="DJ164" i="28"/>
  <c r="FF164" i="28" s="1"/>
  <c r="ES170" i="28"/>
  <c r="ER180" i="28"/>
  <c r="DK144" i="28"/>
  <c r="FG144" i="28" s="1"/>
  <c r="CY144" i="28"/>
  <c r="EU144" i="28" s="1"/>
  <c r="DW144" i="28"/>
  <c r="FS144" i="28" s="1"/>
  <c r="CM144" i="28"/>
  <c r="DM174" i="28"/>
  <c r="FI174" i="28" s="1"/>
  <c r="CO174" i="28"/>
  <c r="DA174" i="28"/>
  <c r="EW174" i="28" s="1"/>
  <c r="DY174" i="28"/>
  <c r="FU174" i="28" s="1"/>
  <c r="DM192" i="28"/>
  <c r="FI192" i="28" s="1"/>
  <c r="DY192" i="28"/>
  <c r="FU192" i="28" s="1"/>
  <c r="DA192" i="28"/>
  <c r="EW192" i="28" s="1"/>
  <c r="CO192" i="28"/>
  <c r="EP183" i="28"/>
  <c r="ED170" i="28"/>
  <c r="FZ170" i="28" s="1"/>
  <c r="CT170" i="28"/>
  <c r="DF170" i="28"/>
  <c r="FB170" i="28" s="1"/>
  <c r="DR170" i="28"/>
  <c r="FN170" i="28" s="1"/>
  <c r="CX197" i="28"/>
  <c r="ET197" i="28" s="1"/>
  <c r="DV197" i="28"/>
  <c r="FR197" i="28" s="1"/>
  <c r="DJ197" i="28"/>
  <c r="FF197" i="28" s="1"/>
  <c r="CL197" i="28"/>
  <c r="DC192" i="28"/>
  <c r="EY192" i="28" s="1"/>
  <c r="EA192" i="28"/>
  <c r="FW192" i="28" s="1"/>
  <c r="DO192" i="28"/>
  <c r="CQ192" i="28"/>
  <c r="DU183" i="28"/>
  <c r="FQ183" i="28" s="1"/>
  <c r="CW183" i="28"/>
  <c r="DI183" i="28"/>
  <c r="FE183" i="28" s="1"/>
  <c r="EG183" i="28"/>
  <c r="GC183" i="28" s="1"/>
  <c r="DK208" i="28"/>
  <c r="FG208" i="28" s="1"/>
  <c r="CM208" i="28"/>
  <c r="CY208" i="28"/>
  <c r="EU208" i="28" s="1"/>
  <c r="DW208" i="28"/>
  <c r="FS208" i="28" s="1"/>
  <c r="CN175" i="28"/>
  <c r="DX175" i="28"/>
  <c r="FT175" i="28" s="1"/>
  <c r="CZ175" i="28"/>
  <c r="EV175" i="28" s="1"/>
  <c r="DL175" i="28"/>
  <c r="FH175" i="28" s="1"/>
  <c r="EH212" i="28"/>
  <c r="CY206" i="28"/>
  <c r="EU206" i="28" s="1"/>
  <c r="DK206" i="28"/>
  <c r="FG206" i="28" s="1"/>
  <c r="CM206" i="28"/>
  <c r="DW206" i="28"/>
  <c r="FS206" i="28" s="1"/>
  <c r="DW214" i="28"/>
  <c r="FS214" i="28" s="1"/>
  <c r="DK214" i="28"/>
  <c r="FG214" i="28" s="1"/>
  <c r="CM214" i="28"/>
  <c r="CY214" i="28"/>
  <c r="EU214" i="28" s="1"/>
  <c r="EM225" i="28"/>
  <c r="DK210" i="28"/>
  <c r="FG210" i="28" s="1"/>
  <c r="CY210" i="28"/>
  <c r="EU210" i="28" s="1"/>
  <c r="DW210" i="28"/>
  <c r="FS210" i="28" s="1"/>
  <c r="CM210" i="28"/>
  <c r="EL241" i="28"/>
  <c r="CD241" i="28"/>
  <c r="DQ191" i="28"/>
  <c r="FM191" i="28" s="1"/>
  <c r="CS191" i="28"/>
  <c r="EC191" i="28"/>
  <c r="FY191" i="28" s="1"/>
  <c r="DE191" i="28"/>
  <c r="FA191" i="28" s="1"/>
  <c r="ES229" i="28"/>
  <c r="EH244" i="28"/>
  <c r="ES223" i="28"/>
  <c r="EP233" i="28"/>
  <c r="ES225" i="28"/>
  <c r="CX230" i="28"/>
  <c r="ET230" i="28" s="1"/>
  <c r="CL230" i="28"/>
  <c r="DJ230" i="28"/>
  <c r="FF230" i="28" s="1"/>
  <c r="DV230" i="28"/>
  <c r="FR230" i="28" s="1"/>
  <c r="EF241" i="28"/>
  <c r="GB241" i="28" s="1"/>
  <c r="CV241" i="28"/>
  <c r="DT241" i="28"/>
  <c r="FP241" i="28" s="1"/>
  <c r="DH241" i="28"/>
  <c r="FD241" i="28" s="1"/>
  <c r="EE228" i="28"/>
  <c r="GA228" i="28" s="1"/>
  <c r="DG228" i="28"/>
  <c r="FC228" i="28" s="1"/>
  <c r="CU228" i="28"/>
  <c r="DS228" i="28"/>
  <c r="FO228" i="28" s="1"/>
  <c r="DD245" i="28"/>
  <c r="EZ245" i="28" s="1"/>
  <c r="EB245" i="28"/>
  <c r="FX245" i="28" s="1"/>
  <c r="CR245" i="28"/>
  <c r="DP245" i="28"/>
  <c r="FL245" i="28" s="1"/>
  <c r="DF277" i="28"/>
  <c r="FB277" i="28" s="1"/>
  <c r="CT277" i="28"/>
  <c r="DR277" i="28"/>
  <c r="FN277" i="28" s="1"/>
  <c r="ED277" i="28"/>
  <c r="FZ277" i="28" s="1"/>
  <c r="DL272" i="28"/>
  <c r="FH272" i="28" s="1"/>
  <c r="CN272" i="28"/>
  <c r="CZ272" i="28"/>
  <c r="EV272" i="28" s="1"/>
  <c r="DX272" i="28"/>
  <c r="FT272" i="28" s="1"/>
  <c r="EJ279" i="28"/>
  <c r="DZ288" i="28"/>
  <c r="FV288" i="28" s="1"/>
  <c r="DN288" i="28"/>
  <c r="FJ288" i="28" s="1"/>
  <c r="CP288" i="28"/>
  <c r="DB288" i="28"/>
  <c r="EX288" i="28" s="1"/>
  <c r="DT271" i="28"/>
  <c r="FP271" i="28" s="1"/>
  <c r="CV271" i="28"/>
  <c r="EF271" i="28"/>
  <c r="GB271" i="28" s="1"/>
  <c r="DH271" i="28"/>
  <c r="FD271" i="28" s="1"/>
  <c r="DA275" i="28"/>
  <c r="EW275" i="28" s="1"/>
  <c r="DY275" i="28"/>
  <c r="FU275" i="28" s="1"/>
  <c r="DM275" i="28"/>
  <c r="FI275" i="28" s="1"/>
  <c r="CO275" i="28"/>
  <c r="DF281" i="28"/>
  <c r="FB281" i="28" s="1"/>
  <c r="ED281" i="28"/>
  <c r="FZ281" i="28" s="1"/>
  <c r="CT281" i="28"/>
  <c r="DR281" i="28"/>
  <c r="FN281" i="28" s="1"/>
  <c r="EI329" i="28"/>
  <c r="CA329" i="28"/>
  <c r="EJ321" i="28"/>
  <c r="CB321" i="28"/>
  <c r="DP316" i="28"/>
  <c r="FL316" i="28" s="1"/>
  <c r="CR316" i="28"/>
  <c r="EB316" i="28"/>
  <c r="FX316" i="28" s="1"/>
  <c r="DD316" i="28"/>
  <c r="EZ316" i="28" s="1"/>
  <c r="DU305" i="28"/>
  <c r="FQ305" i="28" s="1"/>
  <c r="DI305" i="28"/>
  <c r="FE305" i="28" s="1"/>
  <c r="EG305" i="28"/>
  <c r="GC305" i="28" s="1"/>
  <c r="CW305" i="28"/>
  <c r="DS298" i="28"/>
  <c r="FO298" i="28" s="1"/>
  <c r="EE298" i="28"/>
  <c r="GA298" i="28" s="1"/>
  <c r="CU298" i="28"/>
  <c r="DG298" i="28"/>
  <c r="FC298" i="28" s="1"/>
  <c r="DW327" i="28"/>
  <c r="FS327" i="28" s="1"/>
  <c r="CY327" i="28"/>
  <c r="EU327" i="28" s="1"/>
  <c r="CM327" i="28"/>
  <c r="DK327" i="28"/>
  <c r="FG327" i="28" s="1"/>
  <c r="CZ342" i="28"/>
  <c r="EV342" i="28" s="1"/>
  <c r="DX342" i="28"/>
  <c r="FT342" i="28" s="1"/>
  <c r="CN342" i="28"/>
  <c r="DL342" i="28"/>
  <c r="FH342" i="28" s="1"/>
  <c r="DF320" i="28"/>
  <c r="FB320" i="28" s="1"/>
  <c r="ED320" i="28"/>
  <c r="FZ320" i="28" s="1"/>
  <c r="CT320" i="28"/>
  <c r="DR320" i="28"/>
  <c r="FN320" i="28" s="1"/>
  <c r="EJ324" i="28"/>
  <c r="DV314" i="28"/>
  <c r="FR314" i="28" s="1"/>
  <c r="CL314" i="28"/>
  <c r="DJ314" i="28"/>
  <c r="FF314" i="28" s="1"/>
  <c r="CX314" i="28"/>
  <c r="ET314" i="28" s="1"/>
  <c r="EP297" i="28"/>
  <c r="EI323" i="28"/>
  <c r="EH339" i="28"/>
  <c r="EP347" i="28"/>
  <c r="EK304" i="28"/>
  <c r="CA383" i="28"/>
  <c r="EI383" i="28"/>
  <c r="EM371" i="28"/>
  <c r="EQ307" i="28"/>
  <c r="DF360" i="28"/>
  <c r="FB360" i="28" s="1"/>
  <c r="CT360" i="28"/>
  <c r="DR360" i="28"/>
  <c r="FN360" i="28" s="1"/>
  <c r="ED360" i="28"/>
  <c r="FZ360" i="28" s="1"/>
  <c r="DD352" i="28"/>
  <c r="EZ352" i="28" s="1"/>
  <c r="CR352" i="28"/>
  <c r="DP352" i="28"/>
  <c r="FL352" i="28" s="1"/>
  <c r="EB352" i="28"/>
  <c r="FX352" i="28" s="1"/>
  <c r="EJ363" i="28"/>
  <c r="CV376" i="28"/>
  <c r="EF376" i="28"/>
  <c r="GB376" i="28" s="1"/>
  <c r="DT376" i="28"/>
  <c r="FP376" i="28" s="1"/>
  <c r="DH376" i="28"/>
  <c r="FD376" i="28" s="1"/>
  <c r="CX363" i="28"/>
  <c r="ET363" i="28" s="1"/>
  <c r="DV363" i="28"/>
  <c r="FR363" i="28" s="1"/>
  <c r="CL363" i="28"/>
  <c r="DJ363" i="28"/>
  <c r="FF363" i="28" s="1"/>
  <c r="DH403" i="28"/>
  <c r="FD403" i="28" s="1"/>
  <c r="EF403" i="28"/>
  <c r="GB403" i="28" s="1"/>
  <c r="CV403" i="28"/>
  <c r="DT403" i="28"/>
  <c r="FP403" i="28" s="1"/>
  <c r="EM391" i="28"/>
  <c r="CJ402" i="28"/>
  <c r="ER402" i="28"/>
  <c r="ES391" i="28"/>
  <c r="ED388" i="28"/>
  <c r="FZ388" i="28" s="1"/>
  <c r="CT388" i="28"/>
  <c r="DF388" i="28"/>
  <c r="FB388" i="28" s="1"/>
  <c r="DR388" i="28"/>
  <c r="FN388" i="28" s="1"/>
  <c r="CV399" i="28"/>
  <c r="DH399" i="28"/>
  <c r="FD399" i="28" s="1"/>
  <c r="EF399" i="28"/>
  <c r="GB399" i="28" s="1"/>
  <c r="DT399" i="28"/>
  <c r="FP399" i="28" s="1"/>
  <c r="EM418" i="28"/>
  <c r="CS387" i="28"/>
  <c r="EC387" i="28"/>
  <c r="FY387" i="28" s="1"/>
  <c r="DQ387" i="28"/>
  <c r="FM387" i="28" s="1"/>
  <c r="DE387" i="28"/>
  <c r="FA387" i="28" s="1"/>
  <c r="EF409" i="28"/>
  <c r="DH409" i="28"/>
  <c r="CV409" i="28"/>
  <c r="DT409" i="28"/>
  <c r="EN405" i="28"/>
  <c r="BZ472" i="28"/>
  <c r="EH472" i="28"/>
  <c r="EF436" i="28"/>
  <c r="GB436" i="28" s="1"/>
  <c r="DT436" i="28"/>
  <c r="FP436" i="28" s="1"/>
  <c r="CV436" i="28"/>
  <c r="DH436" i="28"/>
  <c r="FD436" i="28" s="1"/>
  <c r="FS409" i="28"/>
  <c r="EJ477" i="28"/>
  <c r="DU454" i="28"/>
  <c r="FQ454" i="28" s="1"/>
  <c r="CW454" i="28"/>
  <c r="DI454" i="28"/>
  <c r="FE454" i="28" s="1"/>
  <c r="EG454" i="28"/>
  <c r="GC454" i="28" s="1"/>
  <c r="DO411" i="28"/>
  <c r="FK411" i="28" s="1"/>
  <c r="DA437" i="28"/>
  <c r="EW437" i="28" s="1"/>
  <c r="DM437" i="28"/>
  <c r="FI437" i="28" s="1"/>
  <c r="CO437" i="28"/>
  <c r="DY437" i="28"/>
  <c r="FU437" i="28" s="1"/>
  <c r="DM441" i="28"/>
  <c r="FI441" i="28" s="1"/>
  <c r="CO441" i="28"/>
  <c r="DA441" i="28"/>
  <c r="EW441" i="28" s="1"/>
  <c r="DY441" i="28"/>
  <c r="FU441" i="28" s="1"/>
  <c r="DZ407" i="28"/>
  <c r="FV407" i="28" s="1"/>
  <c r="CP407" i="28"/>
  <c r="DN407" i="28"/>
  <c r="FJ407" i="28" s="1"/>
  <c r="DB407" i="28"/>
  <c r="EX407" i="28" s="1"/>
  <c r="EM389" i="28"/>
  <c r="EE420" i="28"/>
  <c r="GA420" i="28" s="1"/>
  <c r="DG420" i="28"/>
  <c r="FC420" i="28" s="1"/>
  <c r="CU420" i="28"/>
  <c r="DS420" i="28"/>
  <c r="FO420" i="28" s="1"/>
  <c r="ER432" i="28"/>
  <c r="CP444" i="28"/>
  <c r="DN444" i="28"/>
  <c r="FJ444" i="28" s="1"/>
  <c r="DB444" i="28"/>
  <c r="EX444" i="28" s="1"/>
  <c r="DZ444" i="28"/>
  <c r="FV444" i="28" s="1"/>
  <c r="EJ482" i="28"/>
  <c r="CW396" i="28"/>
  <c r="DI396" i="28"/>
  <c r="FE396" i="28" s="1"/>
  <c r="DU396" i="28"/>
  <c r="FQ396" i="28" s="1"/>
  <c r="EG396" i="28"/>
  <c r="GC396" i="28" s="1"/>
  <c r="DY455" i="28"/>
  <c r="FU455" i="28" s="1"/>
  <c r="DM455" i="28"/>
  <c r="FI455" i="28" s="1"/>
  <c r="CO455" i="28"/>
  <c r="DA455" i="28"/>
  <c r="EW455" i="28" s="1"/>
  <c r="EO529" i="28"/>
  <c r="EF514" i="28"/>
  <c r="GB514" i="28" s="1"/>
  <c r="DH514" i="28"/>
  <c r="FD514" i="28" s="1"/>
  <c r="CV514" i="28"/>
  <c r="DT514" i="28"/>
  <c r="FP514" i="28" s="1"/>
  <c r="EN458" i="28"/>
  <c r="DD484" i="28"/>
  <c r="EZ484" i="28" s="1"/>
  <c r="EB484" i="28"/>
  <c r="FX484" i="28" s="1"/>
  <c r="CR484" i="28"/>
  <c r="DP484" i="28"/>
  <c r="FL484" i="28" s="1"/>
  <c r="CJ526" i="28"/>
  <c r="ER526" i="28"/>
  <c r="DE562" i="28"/>
  <c r="FA562" i="28" s="1"/>
  <c r="DQ562" i="28"/>
  <c r="FM562" i="28" s="1"/>
  <c r="EC562" i="28"/>
  <c r="FY562" i="28" s="1"/>
  <c r="CS562" i="28"/>
  <c r="EM531" i="28"/>
  <c r="DP525" i="28"/>
  <c r="FL525" i="28" s="1"/>
  <c r="EB525" i="28"/>
  <c r="FX525" i="28" s="1"/>
  <c r="DD525" i="28"/>
  <c r="EZ525" i="28" s="1"/>
  <c r="CR525" i="28"/>
  <c r="DN529" i="28"/>
  <c r="FJ529" i="28" s="1"/>
  <c r="DZ529" i="28"/>
  <c r="FV529" i="28" s="1"/>
  <c r="CP529" i="28"/>
  <c r="DB529" i="28"/>
  <c r="EX529" i="28" s="1"/>
  <c r="EG567" i="28"/>
  <c r="GC567" i="28" s="1"/>
  <c r="CW567" i="28"/>
  <c r="DI567" i="28"/>
  <c r="FE567" i="28" s="1"/>
  <c r="DU567" i="28"/>
  <c r="FQ567" i="28" s="1"/>
  <c r="CV489" i="28"/>
  <c r="DH489" i="28"/>
  <c r="FD489" i="28" s="1"/>
  <c r="DT489" i="28"/>
  <c r="FP489" i="28" s="1"/>
  <c r="EF489" i="28"/>
  <c r="GB489" i="28" s="1"/>
  <c r="DY579" i="28"/>
  <c r="FU579" i="28" s="1"/>
  <c r="DA579" i="28"/>
  <c r="EW579" i="28" s="1"/>
  <c r="CO579" i="28"/>
  <c r="DM579" i="28"/>
  <c r="FI579" i="28" s="1"/>
  <c r="EM521" i="28"/>
  <c r="EJ528" i="28"/>
  <c r="EF598" i="28"/>
  <c r="DT598" i="28"/>
  <c r="FP598" i="28" s="1"/>
  <c r="DH598" i="28"/>
  <c r="FD598" i="28" s="1"/>
  <c r="CV598" i="28"/>
  <c r="DW569" i="28"/>
  <c r="FS569" i="28" s="1"/>
  <c r="CY569" i="28"/>
  <c r="EU569" i="28" s="1"/>
  <c r="DK569" i="28"/>
  <c r="FG569" i="28" s="1"/>
  <c r="CM569" i="28"/>
  <c r="EN551" i="28"/>
  <c r="EA552" i="28"/>
  <c r="FW552" i="28" s="1"/>
  <c r="DO552" i="28"/>
  <c r="FK552" i="28" s="1"/>
  <c r="DC552" i="28"/>
  <c r="EY552" i="28" s="1"/>
  <c r="CQ552" i="28"/>
  <c r="EK577" i="28"/>
  <c r="DC568" i="28"/>
  <c r="EY568" i="28" s="1"/>
  <c r="DO568" i="28"/>
  <c r="FK568" i="28" s="1"/>
  <c r="EA568" i="28"/>
  <c r="FW568" i="28" s="1"/>
  <c r="CQ568" i="28"/>
  <c r="EN607" i="28"/>
  <c r="EI586" i="28"/>
  <c r="DR537" i="28"/>
  <c r="FN537" i="28" s="1"/>
  <c r="ED537" i="28"/>
  <c r="FZ537" i="28" s="1"/>
  <c r="DF537" i="28"/>
  <c r="FB537" i="28" s="1"/>
  <c r="CT537" i="28"/>
  <c r="CY620" i="28"/>
  <c r="EU620" i="28" s="1"/>
  <c r="DW620" i="28"/>
  <c r="FS620" i="28" s="1"/>
  <c r="CM620" i="28"/>
  <c r="DK620" i="28"/>
  <c r="FG620" i="28" s="1"/>
  <c r="CZ556" i="28"/>
  <c r="EV556" i="28" s="1"/>
  <c r="DL556" i="28"/>
  <c r="FH556" i="28" s="1"/>
  <c r="DX556" i="28"/>
  <c r="FT556" i="28" s="1"/>
  <c r="CN556" i="28"/>
  <c r="EQ602" i="28"/>
  <c r="DK576" i="28"/>
  <c r="FG576" i="28" s="1"/>
  <c r="CM576" i="28"/>
  <c r="DW576" i="28"/>
  <c r="FS576" i="28" s="1"/>
  <c r="CY576" i="28"/>
  <c r="EU576" i="28" s="1"/>
  <c r="DM576" i="28"/>
  <c r="FI576" i="28" s="1"/>
  <c r="DA576" i="28"/>
  <c r="EW576" i="28" s="1"/>
  <c r="DY576" i="28"/>
  <c r="FU576" i="28" s="1"/>
  <c r="CO576" i="28"/>
  <c r="EK590" i="28"/>
  <c r="CO569" i="28"/>
  <c r="DM569" i="28"/>
  <c r="FI569" i="28" s="1"/>
  <c r="DY569" i="28"/>
  <c r="FU569" i="28" s="1"/>
  <c r="DA569" i="28"/>
  <c r="EW569" i="28" s="1"/>
  <c r="DT631" i="28"/>
  <c r="FP631" i="28" s="1"/>
  <c r="EF631" i="28"/>
  <c r="GB631" i="28" s="1"/>
  <c r="CV631" i="28"/>
  <c r="DH631" i="28"/>
  <c r="FD631" i="28" s="1"/>
  <c r="DO567" i="28"/>
  <c r="FK567" i="28" s="1"/>
  <c r="DC567" i="28"/>
  <c r="EY567" i="28" s="1"/>
  <c r="EA567" i="28"/>
  <c r="FW567" i="28" s="1"/>
  <c r="CQ567" i="28"/>
  <c r="DR625" i="28"/>
  <c r="FN625" i="28" s="1"/>
  <c r="ED625" i="28"/>
  <c r="FZ625" i="28" s="1"/>
  <c r="DF625" i="28"/>
  <c r="FB625" i="28" s="1"/>
  <c r="CT625" i="28"/>
  <c r="EG625" i="28"/>
  <c r="GC625" i="28" s="1"/>
  <c r="DU625" i="28"/>
  <c r="FQ625" i="28" s="1"/>
  <c r="CW625" i="28"/>
  <c r="DI625" i="28"/>
  <c r="FE625" i="28" s="1"/>
  <c r="DO614" i="28"/>
  <c r="FK614" i="28" s="1"/>
  <c r="CQ614" i="28"/>
  <c r="EA614" i="28"/>
  <c r="FW614" i="28" s="1"/>
  <c r="DC614" i="28"/>
  <c r="EY614" i="28" s="1"/>
  <c r="DY544" i="28"/>
  <c r="FU544" i="28" s="1"/>
  <c r="DM544" i="28"/>
  <c r="FI544" i="28" s="1"/>
  <c r="CO544" i="28"/>
  <c r="DA544" i="28"/>
  <c r="EW544" i="28" s="1"/>
  <c r="FH615" i="28"/>
  <c r="CM607" i="28"/>
  <c r="DW607" i="28"/>
  <c r="FS607" i="28" s="1"/>
  <c r="DK607" i="28"/>
  <c r="FG607" i="28" s="1"/>
  <c r="CY607" i="28"/>
  <c r="EU607" i="28" s="1"/>
  <c r="DC612" i="28"/>
  <c r="EY612" i="28" s="1"/>
  <c r="EA612" i="28"/>
  <c r="FW612" i="28" s="1"/>
  <c r="DO612" i="28"/>
  <c r="FK612" i="28" s="1"/>
  <c r="CQ612" i="28"/>
  <c r="EJ626" i="28"/>
  <c r="EB630" i="28"/>
  <c r="FX630" i="28" s="1"/>
  <c r="DD630" i="28"/>
  <c r="DP630" i="28"/>
  <c r="FL630" i="28" s="1"/>
  <c r="CR630" i="28"/>
  <c r="DF612" i="28"/>
  <c r="FB612" i="28" s="1"/>
  <c r="DR612" i="28"/>
  <c r="FN612" i="28" s="1"/>
  <c r="ED612" i="28"/>
  <c r="FZ612" i="28" s="1"/>
  <c r="CT612" i="28"/>
  <c r="C1065" i="20"/>
  <c r="C298" i="20"/>
  <c r="CP106" i="28"/>
  <c r="DB106" i="28"/>
  <c r="EX106" i="28" s="1"/>
  <c r="DZ106" i="28"/>
  <c r="FV106" i="28" s="1"/>
  <c r="DN106" i="28"/>
  <c r="FJ106" i="28" s="1"/>
  <c r="DJ206" i="28"/>
  <c r="FF206" i="28" s="1"/>
  <c r="DV206" i="28"/>
  <c r="FR206" i="28" s="1"/>
  <c r="CL206" i="28"/>
  <c r="CX206" i="28"/>
  <c r="ET206" i="28" s="1"/>
  <c r="AY12" i="26"/>
  <c r="AY5" i="26"/>
  <c r="DT5" i="28"/>
  <c r="FP5" i="28" s="1"/>
  <c r="CV5" i="28"/>
  <c r="EF5" i="28"/>
  <c r="GB5" i="28" s="1"/>
  <c r="DH5" i="28"/>
  <c r="FD5" i="28" s="1"/>
  <c r="DG9" i="28"/>
  <c r="FC9" i="28" s="1"/>
  <c r="DS9" i="28"/>
  <c r="FO9" i="28" s="1"/>
  <c r="EE9" i="28"/>
  <c r="GA9" i="28" s="1"/>
  <c r="CU9" i="28"/>
  <c r="EI29" i="28"/>
  <c r="CA29" i="28"/>
  <c r="DA17" i="28"/>
  <c r="EW17" i="28" s="1"/>
  <c r="DY17" i="28"/>
  <c r="FU17" i="28" s="1"/>
  <c r="DM17" i="28"/>
  <c r="FI17" i="28" s="1"/>
  <c r="CO17" i="28"/>
  <c r="CF31" i="28"/>
  <c r="EN31" i="28"/>
  <c r="DS12" i="28"/>
  <c r="FO12" i="28" s="1"/>
  <c r="EE12" i="28"/>
  <c r="GA12" i="28" s="1"/>
  <c r="CU12" i="28"/>
  <c r="DG12" i="28"/>
  <c r="FC12" i="28" s="1"/>
  <c r="EM32" i="28"/>
  <c r="CE32" i="28"/>
  <c r="DH8" i="28"/>
  <c r="FD8" i="28" s="1"/>
  <c r="DT8" i="28"/>
  <c r="FP8" i="28" s="1"/>
  <c r="CV8" i="28"/>
  <c r="EF8" i="28"/>
  <c r="GB8" i="28" s="1"/>
  <c r="DP33" i="28"/>
  <c r="FL33" i="28" s="1"/>
  <c r="DD33" i="28"/>
  <c r="EZ33" i="28" s="1"/>
  <c r="EB33" i="28"/>
  <c r="FX33" i="28" s="1"/>
  <c r="CR33" i="28"/>
  <c r="ES40" i="28"/>
  <c r="DM30" i="28"/>
  <c r="FI30" i="28" s="1"/>
  <c r="DA30" i="28"/>
  <c r="EW30" i="28" s="1"/>
  <c r="CO30" i="28"/>
  <c r="DY30" i="28"/>
  <c r="FU30" i="28" s="1"/>
  <c r="CO28" i="28"/>
  <c r="DA28" i="28"/>
  <c r="EW28" i="28" s="1"/>
  <c r="DY28" i="28"/>
  <c r="FU28" i="28" s="1"/>
  <c r="DM28" i="28"/>
  <c r="FI28" i="28" s="1"/>
  <c r="CQ45" i="28"/>
  <c r="EA45" i="28"/>
  <c r="FW45" i="28" s="1"/>
  <c r="DC45" i="28"/>
  <c r="EY45" i="28" s="1"/>
  <c r="DO45" i="28"/>
  <c r="FK45" i="28" s="1"/>
  <c r="EL29" i="28"/>
  <c r="CZ30" i="28"/>
  <c r="EV30" i="28" s="1"/>
  <c r="DL30" i="28"/>
  <c r="FH30" i="28" s="1"/>
  <c r="CN30" i="28"/>
  <c r="DX30" i="28"/>
  <c r="FT30" i="28" s="1"/>
  <c r="EL47" i="28"/>
  <c r="DG53" i="28"/>
  <c r="FC53" i="28" s="1"/>
  <c r="EE53" i="28"/>
  <c r="GA53" i="28" s="1"/>
  <c r="CU53" i="28"/>
  <c r="DS53" i="28"/>
  <c r="FO53" i="28" s="1"/>
  <c r="CY60" i="28"/>
  <c r="EU60" i="28" s="1"/>
  <c r="DW60" i="28"/>
  <c r="FS60" i="28" s="1"/>
  <c r="DK60" i="28"/>
  <c r="FG60" i="28" s="1"/>
  <c r="CM60" i="28"/>
  <c r="DV66" i="28"/>
  <c r="FR66" i="28" s="1"/>
  <c r="CL66" i="28"/>
  <c r="CX66" i="28"/>
  <c r="ET66" i="28" s="1"/>
  <c r="DJ66" i="28"/>
  <c r="FF66" i="28" s="1"/>
  <c r="EM80" i="28"/>
  <c r="DF75" i="28"/>
  <c r="FB75" i="28" s="1"/>
  <c r="ED75" i="28"/>
  <c r="FZ75" i="28" s="1"/>
  <c r="CT75" i="28"/>
  <c r="DR75" i="28"/>
  <c r="FN75" i="28" s="1"/>
  <c r="EN41" i="28"/>
  <c r="EK57" i="28"/>
  <c r="DK90" i="28"/>
  <c r="FG90" i="28" s="1"/>
  <c r="CY90" i="28"/>
  <c r="EU90" i="28" s="1"/>
  <c r="CM90" i="28"/>
  <c r="DW90" i="28"/>
  <c r="FS90" i="28" s="1"/>
  <c r="DF74" i="28"/>
  <c r="FB74" i="28" s="1"/>
  <c r="ED74" i="28"/>
  <c r="FZ74" i="28" s="1"/>
  <c r="CT74" i="28"/>
  <c r="DR74" i="28"/>
  <c r="FN74" i="28" s="1"/>
  <c r="EB68" i="28"/>
  <c r="FX68" i="28" s="1"/>
  <c r="CR68" i="28"/>
  <c r="DP68" i="28"/>
  <c r="FL68" i="28" s="1"/>
  <c r="DD68" i="28"/>
  <c r="EZ68" i="28" s="1"/>
  <c r="DB94" i="28"/>
  <c r="EX94" i="28" s="1"/>
  <c r="DN94" i="28"/>
  <c r="FJ94" i="28" s="1"/>
  <c r="CP94" i="28"/>
  <c r="DZ94" i="28"/>
  <c r="FV94" i="28" s="1"/>
  <c r="DT83" i="28"/>
  <c r="FP83" i="28" s="1"/>
  <c r="CV83" i="28"/>
  <c r="DH83" i="28"/>
  <c r="FD83" i="28" s="1"/>
  <c r="EF83" i="28"/>
  <c r="GB83" i="28" s="1"/>
  <c r="ES86" i="28"/>
  <c r="DD99" i="28"/>
  <c r="EZ99" i="28" s="1"/>
  <c r="EB99" i="28"/>
  <c r="FX99" i="28" s="1"/>
  <c r="CR99" i="28"/>
  <c r="DP99" i="28"/>
  <c r="FL99" i="28" s="1"/>
  <c r="ES81" i="28"/>
  <c r="DQ87" i="28"/>
  <c r="FM87" i="28" s="1"/>
  <c r="CS87" i="28"/>
  <c r="DE87" i="28"/>
  <c r="FA87" i="28" s="1"/>
  <c r="EC87" i="28"/>
  <c r="FY87" i="28" s="1"/>
  <c r="CZ80" i="28"/>
  <c r="EV80" i="28" s="1"/>
  <c r="DL80" i="28"/>
  <c r="FH80" i="28" s="1"/>
  <c r="CN80" i="28"/>
  <c r="DX80" i="28"/>
  <c r="FT80" i="28" s="1"/>
  <c r="DN128" i="28"/>
  <c r="FJ128" i="28" s="1"/>
  <c r="DB128" i="28"/>
  <c r="EX128" i="28" s="1"/>
  <c r="CP128" i="28"/>
  <c r="DZ128" i="28"/>
  <c r="FV128" i="28" s="1"/>
  <c r="EG114" i="28"/>
  <c r="GC114" i="28" s="1"/>
  <c r="DI114" i="28"/>
  <c r="FE114" i="28" s="1"/>
  <c r="CW114" i="28"/>
  <c r="DU114" i="28"/>
  <c r="FQ114" i="28" s="1"/>
  <c r="DT100" i="28"/>
  <c r="FP100" i="28" s="1"/>
  <c r="EF100" i="28"/>
  <c r="GB100" i="28" s="1"/>
  <c r="CV100" i="28"/>
  <c r="DH100" i="28"/>
  <c r="FD100" i="28" s="1"/>
  <c r="DF121" i="28"/>
  <c r="FB121" i="28" s="1"/>
  <c r="CT121" i="28"/>
  <c r="DR121" i="28"/>
  <c r="FN121" i="28" s="1"/>
  <c r="ED121" i="28"/>
  <c r="FZ121" i="28" s="1"/>
  <c r="FL119" i="28"/>
  <c r="DG150" i="28"/>
  <c r="FC150" i="28" s="1"/>
  <c r="DS150" i="28"/>
  <c r="FO150" i="28" s="1"/>
  <c r="CU150" i="28"/>
  <c r="EE150" i="28"/>
  <c r="GA150" i="28" s="1"/>
  <c r="DP130" i="28"/>
  <c r="FL130" i="28" s="1"/>
  <c r="EB130" i="28"/>
  <c r="FX130" i="28" s="1"/>
  <c r="DD130" i="28"/>
  <c r="EZ130" i="28" s="1"/>
  <c r="CR130" i="28"/>
  <c r="EP130" i="28"/>
  <c r="EL113" i="28"/>
  <c r="DJ115" i="28"/>
  <c r="CX115" i="28"/>
  <c r="ET115" i="28" s="1"/>
  <c r="DV115" i="28"/>
  <c r="FR115" i="28" s="1"/>
  <c r="CL115" i="28"/>
  <c r="EW119" i="28"/>
  <c r="EN143" i="28"/>
  <c r="EK136" i="28"/>
  <c r="DU149" i="28"/>
  <c r="FQ149" i="28" s="1"/>
  <c r="CW149" i="28"/>
  <c r="DI149" i="28"/>
  <c r="FE149" i="28" s="1"/>
  <c r="EG149" i="28"/>
  <c r="GC149" i="28" s="1"/>
  <c r="DR156" i="28"/>
  <c r="FN156" i="28" s="1"/>
  <c r="CT156" i="28"/>
  <c r="DF156" i="28"/>
  <c r="FB156" i="28" s="1"/>
  <c r="ED156" i="28"/>
  <c r="FZ156" i="28" s="1"/>
  <c r="CY146" i="28"/>
  <c r="EU146" i="28" s="1"/>
  <c r="CM146" i="28"/>
  <c r="DK146" i="28"/>
  <c r="FG146" i="28" s="1"/>
  <c r="DW146" i="28"/>
  <c r="FS146" i="28" s="1"/>
  <c r="EG170" i="28"/>
  <c r="GC170" i="28" s="1"/>
  <c r="DI170" i="28"/>
  <c r="FE170" i="28" s="1"/>
  <c r="CW170" i="28"/>
  <c r="DU170" i="28"/>
  <c r="FQ170" i="28" s="1"/>
  <c r="DH180" i="28"/>
  <c r="FD180" i="28" s="1"/>
  <c r="DT180" i="28"/>
  <c r="FP180" i="28" s="1"/>
  <c r="EF180" i="28"/>
  <c r="GB180" i="28" s="1"/>
  <c r="CV180" i="28"/>
  <c r="CN184" i="28"/>
  <c r="DL184" i="28"/>
  <c r="FH184" i="28" s="1"/>
  <c r="CZ184" i="28"/>
  <c r="EV184" i="28" s="1"/>
  <c r="DX184" i="28"/>
  <c r="FT184" i="28" s="1"/>
  <c r="EO188" i="28"/>
  <c r="CY195" i="28"/>
  <c r="EU195" i="28" s="1"/>
  <c r="DK195" i="28"/>
  <c r="FG195" i="28" s="1"/>
  <c r="DW195" i="28"/>
  <c r="FS195" i="28" s="1"/>
  <c r="CM195" i="28"/>
  <c r="CY176" i="28"/>
  <c r="EU176" i="28" s="1"/>
  <c r="DW176" i="28"/>
  <c r="FS176" i="28" s="1"/>
  <c r="CM176" i="28"/>
  <c r="DK176" i="28"/>
  <c r="FG176" i="28" s="1"/>
  <c r="CU167" i="28"/>
  <c r="EE167" i="28"/>
  <c r="GA167" i="28" s="1"/>
  <c r="DG167" i="28"/>
  <c r="FC167" i="28" s="1"/>
  <c r="DS167" i="28"/>
  <c r="FO167" i="28" s="1"/>
  <c r="EM193" i="28"/>
  <c r="EN227" i="28"/>
  <c r="CF227" i="28"/>
  <c r="CE219" i="28"/>
  <c r="EM219" i="28"/>
  <c r="ES200" i="28"/>
  <c r="EG191" i="28"/>
  <c r="GC191" i="28" s="1"/>
  <c r="CW191" i="28"/>
  <c r="DU191" i="28"/>
  <c r="FQ191" i="28" s="1"/>
  <c r="DI191" i="28"/>
  <c r="FE191" i="28" s="1"/>
  <c r="CL223" i="28"/>
  <c r="DV223" i="28"/>
  <c r="FR223" i="28" s="1"/>
  <c r="CX223" i="28"/>
  <c r="ET223" i="28" s="1"/>
  <c r="DJ223" i="28"/>
  <c r="FF223" i="28" s="1"/>
  <c r="EA225" i="28"/>
  <c r="FW225" i="28" s="1"/>
  <c r="CQ225" i="28"/>
  <c r="DC225" i="28"/>
  <c r="EY225" i="28" s="1"/>
  <c r="DO225" i="28"/>
  <c r="FK225" i="28" s="1"/>
  <c r="CU250" i="28"/>
  <c r="DG250" i="28"/>
  <c r="FC250" i="28" s="1"/>
  <c r="EE250" i="28"/>
  <c r="GA250" i="28" s="1"/>
  <c r="DS250" i="28"/>
  <c r="FO250" i="28" s="1"/>
  <c r="CX244" i="28"/>
  <c r="ET244" i="28" s="1"/>
  <c r="CL244" i="28"/>
  <c r="DJ244" i="28"/>
  <c r="FF244" i="28" s="1"/>
  <c r="DV244" i="28"/>
  <c r="FR244" i="28" s="1"/>
  <c r="DI223" i="28"/>
  <c r="FE223" i="28" s="1"/>
  <c r="DU223" i="28"/>
  <c r="FQ223" i="28" s="1"/>
  <c r="EG223" i="28"/>
  <c r="GC223" i="28" s="1"/>
  <c r="CW223" i="28"/>
  <c r="ED233" i="28"/>
  <c r="FZ233" i="28" s="1"/>
  <c r="DR233" i="28"/>
  <c r="FN233" i="28" s="1"/>
  <c r="CT233" i="28"/>
  <c r="DF233" i="28"/>
  <c r="FB233" i="28" s="1"/>
  <c r="DI225" i="28"/>
  <c r="FE225" i="28" s="1"/>
  <c r="DU225" i="28"/>
  <c r="FQ225" i="28" s="1"/>
  <c r="EG225" i="28"/>
  <c r="GC225" i="28" s="1"/>
  <c r="CW225" i="28"/>
  <c r="DU220" i="28"/>
  <c r="FQ220" i="28" s="1"/>
  <c r="DI220" i="28"/>
  <c r="FE220" i="28" s="1"/>
  <c r="CW220" i="28"/>
  <c r="EG220" i="28"/>
  <c r="GC220" i="28" s="1"/>
  <c r="CR244" i="28"/>
  <c r="EB244" i="28"/>
  <c r="FX244" i="28" s="1"/>
  <c r="DD244" i="28"/>
  <c r="EZ244" i="28" s="1"/>
  <c r="DP244" i="28"/>
  <c r="FL244" i="28" s="1"/>
  <c r="EJ238" i="28"/>
  <c r="EC275" i="28"/>
  <c r="FY275" i="28" s="1"/>
  <c r="DE275" i="28"/>
  <c r="FA275" i="28" s="1"/>
  <c r="DQ275" i="28"/>
  <c r="FM275" i="28" s="1"/>
  <c r="CS275" i="28"/>
  <c r="DJ274" i="28"/>
  <c r="FF274" i="28" s="1"/>
  <c r="DV274" i="28"/>
  <c r="FR274" i="28" s="1"/>
  <c r="CX274" i="28"/>
  <c r="ET274" i="28" s="1"/>
  <c r="CL274" i="28"/>
  <c r="DF241" i="28"/>
  <c r="FB241" i="28" s="1"/>
  <c r="ED241" i="28"/>
  <c r="FZ241" i="28" s="1"/>
  <c r="CT241" i="28"/>
  <c r="DR241" i="28"/>
  <c r="FN241" i="28" s="1"/>
  <c r="DX279" i="28"/>
  <c r="FT279" i="28" s="1"/>
  <c r="CZ279" i="28"/>
  <c r="EV279" i="28" s="1"/>
  <c r="DL279" i="28"/>
  <c r="FH279" i="28" s="1"/>
  <c r="CN279" i="28"/>
  <c r="CE285" i="28"/>
  <c r="EM285" i="28"/>
  <c r="DX289" i="28"/>
  <c r="FT289" i="28" s="1"/>
  <c r="CN289" i="28"/>
  <c r="DL289" i="28"/>
  <c r="FH289" i="28" s="1"/>
  <c r="CZ289" i="28"/>
  <c r="EV289" i="28" s="1"/>
  <c r="DH289" i="28"/>
  <c r="FD289" i="28" s="1"/>
  <c r="CV289" i="28"/>
  <c r="EF289" i="28"/>
  <c r="GB289" i="28" s="1"/>
  <c r="DT289" i="28"/>
  <c r="FP289" i="28" s="1"/>
  <c r="DM258" i="28"/>
  <c r="FI258" i="28" s="1"/>
  <c r="DA258" i="28"/>
  <c r="EW258" i="28" s="1"/>
  <c r="DY258" i="28"/>
  <c r="FU258" i="28" s="1"/>
  <c r="CO258" i="28"/>
  <c r="DW286" i="28"/>
  <c r="FS286" i="28" s="1"/>
  <c r="DK286" i="28"/>
  <c r="FG286" i="28" s="1"/>
  <c r="CY286" i="28"/>
  <c r="EU286" i="28" s="1"/>
  <c r="CM286" i="28"/>
  <c r="EP338" i="28"/>
  <c r="CH338" i="28"/>
  <c r="EN329" i="28"/>
  <c r="CF329" i="28"/>
  <c r="EJ320" i="28"/>
  <c r="CH322" i="28"/>
  <c r="EP322" i="28"/>
  <c r="DW312" i="28"/>
  <c r="FS312" i="28" s="1"/>
  <c r="CY312" i="28"/>
  <c r="EU312" i="28" s="1"/>
  <c r="CM312" i="28"/>
  <c r="DK312" i="28"/>
  <c r="FG312" i="28" s="1"/>
  <c r="CY321" i="28"/>
  <c r="EU321" i="28" s="1"/>
  <c r="CM321" i="28"/>
  <c r="DW321" i="28"/>
  <c r="FS321" i="28" s="1"/>
  <c r="DK321" i="28"/>
  <c r="FG321" i="28" s="1"/>
  <c r="CZ324" i="28"/>
  <c r="EV324" i="28" s="1"/>
  <c r="DL324" i="28"/>
  <c r="FH324" i="28" s="1"/>
  <c r="DX324" i="28"/>
  <c r="FT324" i="28" s="1"/>
  <c r="CN324" i="28"/>
  <c r="CT297" i="28"/>
  <c r="ED297" i="28"/>
  <c r="FZ297" i="28" s="1"/>
  <c r="DR297" i="28"/>
  <c r="FN297" i="28" s="1"/>
  <c r="DF297" i="28"/>
  <c r="FB297" i="28" s="1"/>
  <c r="DK323" i="28"/>
  <c r="FG323" i="28" s="1"/>
  <c r="CM323" i="28"/>
  <c r="CY323" i="28"/>
  <c r="EU323" i="28" s="1"/>
  <c r="DW323" i="28"/>
  <c r="FS323" i="28" s="1"/>
  <c r="DV339" i="28"/>
  <c r="FR339" i="28" s="1"/>
  <c r="CL339" i="28"/>
  <c r="CX339" i="28"/>
  <c r="ET339" i="28" s="1"/>
  <c r="DJ339" i="28"/>
  <c r="FF339" i="28" s="1"/>
  <c r="DK354" i="28"/>
  <c r="FG354" i="28" s="1"/>
  <c r="DW354" i="28"/>
  <c r="FS354" i="28" s="1"/>
  <c r="CM354" i="28"/>
  <c r="CY354" i="28"/>
  <c r="EU354" i="28" s="1"/>
  <c r="DA299" i="28"/>
  <c r="EW299" i="28" s="1"/>
  <c r="DM299" i="28"/>
  <c r="FI299" i="28" s="1"/>
  <c r="CO299" i="28"/>
  <c r="DY299" i="28"/>
  <c r="FU299" i="28" s="1"/>
  <c r="CS356" i="28"/>
  <c r="DE356" i="28"/>
  <c r="FA356" i="28" s="1"/>
  <c r="DQ356" i="28"/>
  <c r="FM356" i="28" s="1"/>
  <c r="EC356" i="28"/>
  <c r="FY356" i="28" s="1"/>
  <c r="EI372" i="28"/>
  <c r="DG307" i="28"/>
  <c r="FC307" i="28" s="1"/>
  <c r="DS307" i="28"/>
  <c r="FO307" i="28" s="1"/>
  <c r="EE307" i="28"/>
  <c r="GA307" i="28" s="1"/>
  <c r="CU307" i="28"/>
  <c r="CF392" i="28"/>
  <c r="EN392" i="28"/>
  <c r="CN363" i="28"/>
  <c r="DX363" i="28"/>
  <c r="FT363" i="28" s="1"/>
  <c r="DL363" i="28"/>
  <c r="FH363" i="28" s="1"/>
  <c r="CZ363" i="28"/>
  <c r="EV363" i="28" s="1"/>
  <c r="EJ374" i="28"/>
  <c r="CW376" i="28"/>
  <c r="DI376" i="28"/>
  <c r="FE376" i="28" s="1"/>
  <c r="EG376" i="28"/>
  <c r="GC376" i="28" s="1"/>
  <c r="DU376" i="28"/>
  <c r="FQ376" i="28" s="1"/>
  <c r="EM406" i="28"/>
  <c r="EQ394" i="28"/>
  <c r="DP419" i="28"/>
  <c r="FL419" i="28" s="1"/>
  <c r="EB419" i="28"/>
  <c r="FX419" i="28" s="1"/>
  <c r="DD419" i="28"/>
  <c r="EZ419" i="28" s="1"/>
  <c r="CR419" i="28"/>
  <c r="CR405" i="28"/>
  <c r="EB405" i="28"/>
  <c r="FX405" i="28" s="1"/>
  <c r="DP405" i="28"/>
  <c r="FL405" i="28" s="1"/>
  <c r="DD405" i="28"/>
  <c r="EZ405" i="28" s="1"/>
  <c r="EK482" i="28"/>
  <c r="CC482" i="28"/>
  <c r="FG409" i="28"/>
  <c r="BZ453" i="28"/>
  <c r="EH453" i="28"/>
  <c r="CL480" i="28"/>
  <c r="DV480" i="28"/>
  <c r="FR480" i="28" s="1"/>
  <c r="DJ480" i="28"/>
  <c r="FF480" i="28" s="1"/>
  <c r="CX480" i="28"/>
  <c r="ET480" i="28" s="1"/>
  <c r="CP442" i="28"/>
  <c r="DZ442" i="28"/>
  <c r="FV442" i="28" s="1"/>
  <c r="DB442" i="28"/>
  <c r="EX442" i="28" s="1"/>
  <c r="DN442" i="28"/>
  <c r="FJ442" i="28" s="1"/>
  <c r="EQ448" i="28"/>
  <c r="DP433" i="28"/>
  <c r="FL433" i="28" s="1"/>
  <c r="CR433" i="28"/>
  <c r="DD433" i="28"/>
  <c r="EZ433" i="28" s="1"/>
  <c r="EB433" i="28"/>
  <c r="FX433" i="28" s="1"/>
  <c r="EA389" i="28"/>
  <c r="FW389" i="28" s="1"/>
  <c r="CQ389" i="28"/>
  <c r="DC389" i="28"/>
  <c r="EY389" i="28" s="1"/>
  <c r="DO389" i="28"/>
  <c r="FK389" i="28" s="1"/>
  <c r="CB494" i="28"/>
  <c r="EJ494" i="28"/>
  <c r="CO469" i="28"/>
  <c r="DM469" i="28"/>
  <c r="FI469" i="28" s="1"/>
  <c r="DY469" i="28"/>
  <c r="FU469" i="28" s="1"/>
  <c r="DA469" i="28"/>
  <c r="EW469" i="28" s="1"/>
  <c r="EP433" i="28"/>
  <c r="DT432" i="28"/>
  <c r="FP432" i="28" s="1"/>
  <c r="CV432" i="28"/>
  <c r="EF432" i="28"/>
  <c r="GB432" i="28" s="1"/>
  <c r="DH432" i="28"/>
  <c r="FD432" i="28" s="1"/>
  <c r="DD401" i="28"/>
  <c r="EZ401" i="28" s="1"/>
  <c r="DP401" i="28"/>
  <c r="FL401" i="28" s="1"/>
  <c r="CR401" i="28"/>
  <c r="EB401" i="28"/>
  <c r="FX401" i="28" s="1"/>
  <c r="EK481" i="28"/>
  <c r="DX458" i="28"/>
  <c r="FT458" i="28" s="1"/>
  <c r="DL458" i="28"/>
  <c r="FH458" i="28" s="1"/>
  <c r="CZ458" i="28"/>
  <c r="EV458" i="28" s="1"/>
  <c r="CN458" i="28"/>
  <c r="DD458" i="28"/>
  <c r="EZ458" i="28" s="1"/>
  <c r="CR458" i="28"/>
  <c r="EB458" i="28"/>
  <c r="FX458" i="28" s="1"/>
  <c r="DP458" i="28"/>
  <c r="FL458" i="28" s="1"/>
  <c r="DW491" i="28"/>
  <c r="FS491" i="28" s="1"/>
  <c r="DK491" i="28"/>
  <c r="FG491" i="28" s="1"/>
  <c r="CM491" i="28"/>
  <c r="CY491" i="28"/>
  <c r="EU491" i="28" s="1"/>
  <c r="EL473" i="28"/>
  <c r="EN571" i="28"/>
  <c r="CF571" i="28"/>
  <c r="CU526" i="28"/>
  <c r="DS526" i="28"/>
  <c r="FO526" i="28" s="1"/>
  <c r="DG526" i="28"/>
  <c r="FC526" i="28" s="1"/>
  <c r="EE526" i="28"/>
  <c r="GA526" i="28" s="1"/>
  <c r="DH529" i="28"/>
  <c r="FD529" i="28" s="1"/>
  <c r="EF529" i="28"/>
  <c r="GB529" i="28" s="1"/>
  <c r="CV529" i="28"/>
  <c r="DT529" i="28"/>
  <c r="FP529" i="28" s="1"/>
  <c r="EM515" i="28"/>
  <c r="EO553" i="28"/>
  <c r="CG553" i="28"/>
  <c r="EJ558" i="28"/>
  <c r="EL554" i="28"/>
  <c r="EY528" i="28"/>
  <c r="EF563" i="28"/>
  <c r="GB563" i="28" s="1"/>
  <c r="CV563" i="28"/>
  <c r="DH563" i="28"/>
  <c r="FD563" i="28" s="1"/>
  <c r="DT563" i="28"/>
  <c r="FP563" i="28" s="1"/>
  <c r="CN554" i="28"/>
  <c r="DL554" i="28"/>
  <c r="FH554" i="28" s="1"/>
  <c r="CZ554" i="28"/>
  <c r="EV554" i="28" s="1"/>
  <c r="DX554" i="28"/>
  <c r="FT554" i="28" s="1"/>
  <c r="DO521" i="28"/>
  <c r="FK521" i="28" s="1"/>
  <c r="CQ521" i="28"/>
  <c r="EA521" i="28"/>
  <c r="FW521" i="28" s="1"/>
  <c r="DC521" i="28"/>
  <c r="EY521" i="28" s="1"/>
  <c r="DL528" i="28"/>
  <c r="FH528" i="28" s="1"/>
  <c r="CN528" i="28"/>
  <c r="DX528" i="28"/>
  <c r="FT528" i="28" s="1"/>
  <c r="CZ528" i="28"/>
  <c r="EI574" i="28"/>
  <c r="DD551" i="28"/>
  <c r="EZ551" i="28" s="1"/>
  <c r="EB551" i="28"/>
  <c r="FX551" i="28" s="1"/>
  <c r="DP551" i="28"/>
  <c r="FL551" i="28" s="1"/>
  <c r="CR551" i="28"/>
  <c r="DS563" i="28"/>
  <c r="FO563" i="28" s="1"/>
  <c r="CU563" i="28"/>
  <c r="DG563" i="28"/>
  <c r="FC563" i="28" s="1"/>
  <c r="EE563" i="28"/>
  <c r="GA563" i="28" s="1"/>
  <c r="DS627" i="28"/>
  <c r="FO627" i="28" s="1"/>
  <c r="CU627" i="28"/>
  <c r="DG627" i="28"/>
  <c r="FC627" i="28" s="1"/>
  <c r="EE627" i="28"/>
  <c r="GA627" i="28" s="1"/>
  <c r="DF571" i="28"/>
  <c r="FB571" i="28" s="1"/>
  <c r="DR571" i="28"/>
  <c r="FN571" i="28" s="1"/>
  <c r="ED571" i="28"/>
  <c r="FZ571" i="28" s="1"/>
  <c r="CT571" i="28"/>
  <c r="CQ608" i="28"/>
  <c r="DO608" i="28"/>
  <c r="FK608" i="28" s="1"/>
  <c r="EA608" i="28"/>
  <c r="FW608" i="28" s="1"/>
  <c r="DC608" i="28"/>
  <c r="EY608" i="28" s="1"/>
  <c r="CY586" i="28"/>
  <c r="EU586" i="28" s="1"/>
  <c r="DW586" i="28"/>
  <c r="DK586" i="28"/>
  <c r="FG586" i="28" s="1"/>
  <c r="CM586" i="28"/>
  <c r="DX551" i="28"/>
  <c r="FT551" i="28" s="1"/>
  <c r="DL551" i="28"/>
  <c r="FH551" i="28" s="1"/>
  <c r="CN551" i="28"/>
  <c r="CZ551" i="28"/>
  <c r="EV551" i="28" s="1"/>
  <c r="CR607" i="28"/>
  <c r="EB607" i="28"/>
  <c r="FX607" i="28" s="1"/>
  <c r="DD607" i="28"/>
  <c r="EZ607" i="28" s="1"/>
  <c r="DP607" i="28"/>
  <c r="FL607" i="28" s="1"/>
  <c r="EN538" i="28"/>
  <c r="DY590" i="28"/>
  <c r="FU590" i="28" s="1"/>
  <c r="DA590" i="28"/>
  <c r="EW590" i="28" s="1"/>
  <c r="DM590" i="28"/>
  <c r="FI590" i="28" s="1"/>
  <c r="CO590" i="28"/>
  <c r="CO626" i="28"/>
  <c r="DA626" i="28"/>
  <c r="EW626" i="28" s="1"/>
  <c r="DY626" i="28"/>
  <c r="FU626" i="28" s="1"/>
  <c r="DM626" i="28"/>
  <c r="FI626" i="28" s="1"/>
  <c r="DG623" i="28"/>
  <c r="FC623" i="28" s="1"/>
  <c r="EE623" i="28"/>
  <c r="GA623" i="28" s="1"/>
  <c r="CU623" i="28"/>
  <c r="DS623" i="28"/>
  <c r="FO623" i="28" s="1"/>
  <c r="EQ613" i="28"/>
  <c r="DD618" i="28"/>
  <c r="EZ618" i="28" s="1"/>
  <c r="DP618" i="28"/>
  <c r="FL618" i="28" s="1"/>
  <c r="EB618" i="28"/>
  <c r="FX618" i="28" s="1"/>
  <c r="CR618" i="28"/>
  <c r="DE613" i="28"/>
  <c r="FA613" i="28" s="1"/>
  <c r="CS613" i="28"/>
  <c r="DQ613" i="28"/>
  <c r="FM613" i="28" s="1"/>
  <c r="EC613" i="28"/>
  <c r="FY613" i="28" s="1"/>
  <c r="FH613" i="28"/>
  <c r="C232" i="20"/>
  <c r="C999" i="20"/>
  <c r="CM603" i="28"/>
  <c r="DK603" i="28"/>
  <c r="FG603" i="28" s="1"/>
  <c r="CY603" i="28"/>
  <c r="EU603" i="28" s="1"/>
  <c r="DW603" i="28"/>
  <c r="FS603" i="28" s="1"/>
  <c r="DN111" i="28"/>
  <c r="FJ111" i="28" s="1"/>
  <c r="CP111" i="28"/>
  <c r="DZ111" i="28"/>
  <c r="FV111" i="28" s="1"/>
  <c r="DB111" i="28"/>
  <c r="EX111" i="28" s="1"/>
  <c r="BD12" i="26"/>
  <c r="BD5" i="26"/>
  <c r="DD9" i="28"/>
  <c r="EZ9" i="28" s="1"/>
  <c r="DP9" i="28"/>
  <c r="FL9" i="28" s="1"/>
  <c r="CR9" i="28"/>
  <c r="EB9" i="28"/>
  <c r="FX9" i="28" s="1"/>
  <c r="FX5" i="28"/>
  <c r="EG13" i="28"/>
  <c r="GC13" i="28" s="1"/>
  <c r="CW13" i="28"/>
  <c r="DI13" i="28"/>
  <c r="FE13" i="28" s="1"/>
  <c r="DU13" i="28"/>
  <c r="FQ13" i="28" s="1"/>
  <c r="DI40" i="28"/>
  <c r="FE40" i="28" s="1"/>
  <c r="DU40" i="28"/>
  <c r="FQ40" i="28" s="1"/>
  <c r="CW40" i="28"/>
  <c r="EG40" i="28"/>
  <c r="GC40" i="28" s="1"/>
  <c r="EL30" i="28"/>
  <c r="EG38" i="28"/>
  <c r="GC38" i="28" s="1"/>
  <c r="DI38" i="28"/>
  <c r="FE38" i="28" s="1"/>
  <c r="CW38" i="28"/>
  <c r="DU38" i="28"/>
  <c r="FQ38" i="28" s="1"/>
  <c r="DN29" i="28"/>
  <c r="FJ29" i="28" s="1"/>
  <c r="DB29" i="28"/>
  <c r="EX29" i="28" s="1"/>
  <c r="DZ29" i="28"/>
  <c r="FV29" i="28" s="1"/>
  <c r="CP29" i="28"/>
  <c r="DZ31" i="28"/>
  <c r="FV31" i="28" s="1"/>
  <c r="DN31" i="28"/>
  <c r="FJ31" i="28" s="1"/>
  <c r="CP31" i="28"/>
  <c r="DB31" i="28"/>
  <c r="EX31" i="28" s="1"/>
  <c r="EQ37" i="28"/>
  <c r="ES36" i="28"/>
  <c r="DC80" i="28"/>
  <c r="EY80" i="28" s="1"/>
  <c r="CQ80" i="28"/>
  <c r="DO80" i="28"/>
  <c r="FK80" i="28" s="1"/>
  <c r="EA80" i="28"/>
  <c r="FW80" i="28" s="1"/>
  <c r="DP41" i="28"/>
  <c r="FL41" i="28" s="1"/>
  <c r="DD41" i="28"/>
  <c r="EZ41" i="28" s="1"/>
  <c r="EB41" i="28"/>
  <c r="FX41" i="28" s="1"/>
  <c r="CR41" i="28"/>
  <c r="CO57" i="28"/>
  <c r="DY57" i="28"/>
  <c r="FU57" i="28" s="1"/>
  <c r="DM57" i="28"/>
  <c r="FI57" i="28" s="1"/>
  <c r="DA57" i="28"/>
  <c r="EW57" i="28" s="1"/>
  <c r="DL74" i="28"/>
  <c r="FH74" i="28" s="1"/>
  <c r="CN74" i="28"/>
  <c r="DX74" i="28"/>
  <c r="FT74" i="28" s="1"/>
  <c r="CZ74" i="28"/>
  <c r="EV74" i="28" s="1"/>
  <c r="DO63" i="28"/>
  <c r="FK63" i="28" s="1"/>
  <c r="CQ63" i="28"/>
  <c r="DC63" i="28"/>
  <c r="EY63" i="28" s="1"/>
  <c r="EA63" i="28"/>
  <c r="FW63" i="28" s="1"/>
  <c r="ED73" i="28"/>
  <c r="FZ73" i="28" s="1"/>
  <c r="DF73" i="28"/>
  <c r="FB73" i="28" s="1"/>
  <c r="CT73" i="28"/>
  <c r="DR73" i="28"/>
  <c r="FN73" i="28" s="1"/>
  <c r="EN92" i="28"/>
  <c r="DI86" i="28"/>
  <c r="FE86" i="28" s="1"/>
  <c r="DU86" i="28"/>
  <c r="FQ86" i="28" s="1"/>
  <c r="CW86" i="28"/>
  <c r="EG86" i="28"/>
  <c r="EJ100" i="28"/>
  <c r="CV101" i="28"/>
  <c r="DT101" i="28"/>
  <c r="FP101" i="28" s="1"/>
  <c r="EF101" i="28"/>
  <c r="GB101" i="28" s="1"/>
  <c r="DH101" i="28"/>
  <c r="FD101" i="28" s="1"/>
  <c r="DA122" i="28"/>
  <c r="EW122" i="28" s="1"/>
  <c r="DM122" i="28"/>
  <c r="FI122" i="28" s="1"/>
  <c r="CO122" i="28"/>
  <c r="DY122" i="28"/>
  <c r="FU122" i="28" s="1"/>
  <c r="DI81" i="28"/>
  <c r="FE81" i="28" s="1"/>
  <c r="DU81" i="28"/>
  <c r="FQ81" i="28" s="1"/>
  <c r="CW81" i="28"/>
  <c r="EG81" i="28"/>
  <c r="GC81" i="28" s="1"/>
  <c r="FF4" i="28"/>
  <c r="ES124" i="28"/>
  <c r="CN119" i="28"/>
  <c r="DX119" i="28"/>
  <c r="CZ119" i="28"/>
  <c r="DL119" i="28"/>
  <c r="DY109" i="28"/>
  <c r="FU109" i="28" s="1"/>
  <c r="CO109" i="28"/>
  <c r="DM109" i="28"/>
  <c r="FI109" i="28" s="1"/>
  <c r="DA109" i="28"/>
  <c r="EW109" i="28" s="1"/>
  <c r="DF130" i="28"/>
  <c r="FB130" i="28" s="1"/>
  <c r="DR130" i="28"/>
  <c r="FN130" i="28" s="1"/>
  <c r="ED130" i="28"/>
  <c r="FZ130" i="28" s="1"/>
  <c r="CT130" i="28"/>
  <c r="DB113" i="28"/>
  <c r="EX113" i="28" s="1"/>
  <c r="DN113" i="28"/>
  <c r="CP113" i="28"/>
  <c r="DZ113" i="28"/>
  <c r="FV113" i="28" s="1"/>
  <c r="FU119" i="28"/>
  <c r="DR147" i="28"/>
  <c r="FN147" i="28" s="1"/>
  <c r="CT147" i="28"/>
  <c r="ED147" i="28"/>
  <c r="FZ147" i="28" s="1"/>
  <c r="DF147" i="28"/>
  <c r="FB147" i="28" s="1"/>
  <c r="DH148" i="28"/>
  <c r="FD148" i="28" s="1"/>
  <c r="CV148" i="28"/>
  <c r="DT148" i="28"/>
  <c r="FP148" i="28" s="1"/>
  <c r="EF148" i="28"/>
  <c r="GB148" i="28" s="1"/>
  <c r="DQ133" i="28"/>
  <c r="FM133" i="28" s="1"/>
  <c r="CS133" i="28"/>
  <c r="DE133" i="28"/>
  <c r="FA133" i="28" s="1"/>
  <c r="EC133" i="28"/>
  <c r="FY133" i="28" s="1"/>
  <c r="DA136" i="28"/>
  <c r="EW136" i="28" s="1"/>
  <c r="DY136" i="28"/>
  <c r="FU136" i="28" s="1"/>
  <c r="CO136" i="28"/>
  <c r="DM136" i="28"/>
  <c r="FI136" i="28" s="1"/>
  <c r="DH158" i="28"/>
  <c r="FD158" i="28" s="1"/>
  <c r="DT158" i="28"/>
  <c r="FP158" i="28" s="1"/>
  <c r="EF158" i="28"/>
  <c r="GB158" i="28" s="1"/>
  <c r="CV158" i="28"/>
  <c r="CY154" i="28"/>
  <c r="EU154" i="28" s="1"/>
  <c r="DW154" i="28"/>
  <c r="FS154" i="28" s="1"/>
  <c r="CM154" i="28"/>
  <c r="DK154" i="28"/>
  <c r="FG154" i="28" s="1"/>
  <c r="EL146" i="28"/>
  <c r="DN166" i="28"/>
  <c r="FJ166" i="28" s="1"/>
  <c r="DZ166" i="28"/>
  <c r="FV166" i="28" s="1"/>
  <c r="CP166" i="28"/>
  <c r="DB166" i="28"/>
  <c r="EX166" i="28" s="1"/>
  <c r="ER146" i="28"/>
  <c r="CB199" i="28"/>
  <c r="EJ199" i="28"/>
  <c r="EC188" i="28"/>
  <c r="FY188" i="28" s="1"/>
  <c r="DQ188" i="28"/>
  <c r="FM188" i="28" s="1"/>
  <c r="CS188" i="28"/>
  <c r="DE188" i="28"/>
  <c r="FA188" i="28" s="1"/>
  <c r="CE207" i="28"/>
  <c r="EM207" i="28"/>
  <c r="DC177" i="28"/>
  <c r="EY177" i="28" s="1"/>
  <c r="CQ177" i="28"/>
  <c r="DO177" i="28"/>
  <c r="FK177" i="28" s="1"/>
  <c r="EA177" i="28"/>
  <c r="FW177" i="28" s="1"/>
  <c r="CN174" i="28"/>
  <c r="DX174" i="28"/>
  <c r="FT174" i="28" s="1"/>
  <c r="CZ174" i="28"/>
  <c r="EV174" i="28" s="1"/>
  <c r="DL174" i="28"/>
  <c r="FH174" i="28" s="1"/>
  <c r="DQ181" i="28"/>
  <c r="FM181" i="28" s="1"/>
  <c r="DE181" i="28"/>
  <c r="FA181" i="28" s="1"/>
  <c r="EC181" i="28"/>
  <c r="FY181" i="28" s="1"/>
  <c r="CS181" i="28"/>
  <c r="DG185" i="28"/>
  <c r="FC185" i="28" s="1"/>
  <c r="DS185" i="28"/>
  <c r="FO185" i="28" s="1"/>
  <c r="CU185" i="28"/>
  <c r="EE185" i="28"/>
  <c r="GA185" i="28" s="1"/>
  <c r="DU196" i="28"/>
  <c r="FQ196" i="28" s="1"/>
  <c r="CW196" i="28"/>
  <c r="DI196" i="28"/>
  <c r="FE196" i="28" s="1"/>
  <c r="EG196" i="28"/>
  <c r="GC196" i="28" s="1"/>
  <c r="DC193" i="28"/>
  <c r="EY193" i="28" s="1"/>
  <c r="DO193" i="28"/>
  <c r="FK193" i="28" s="1"/>
  <c r="EA193" i="28"/>
  <c r="FW193" i="28" s="1"/>
  <c r="CQ193" i="28"/>
  <c r="DK174" i="28"/>
  <c r="FG174" i="28" s="1"/>
  <c r="CY174" i="28"/>
  <c r="EU174" i="28" s="1"/>
  <c r="DW174" i="28"/>
  <c r="FS174" i="28" s="1"/>
  <c r="CM174" i="28"/>
  <c r="CY229" i="28"/>
  <c r="EU229" i="28" s="1"/>
  <c r="DK229" i="28"/>
  <c r="FG229" i="28" s="1"/>
  <c r="CM229" i="28"/>
  <c r="DW229" i="28"/>
  <c r="FS229" i="28" s="1"/>
  <c r="CT187" i="28"/>
  <c r="DF187" i="28"/>
  <c r="FB187" i="28" s="1"/>
  <c r="DR187" i="28"/>
  <c r="FN187" i="28" s="1"/>
  <c r="ED187" i="28"/>
  <c r="FZ187" i="28" s="1"/>
  <c r="EG200" i="28"/>
  <c r="GC200" i="28" s="1"/>
  <c r="DI200" i="28"/>
  <c r="FE200" i="28" s="1"/>
  <c r="CW200" i="28"/>
  <c r="DU200" i="28"/>
  <c r="FQ200" i="28" s="1"/>
  <c r="EE184" i="28"/>
  <c r="GA184" i="28" s="1"/>
  <c r="DG184" i="28"/>
  <c r="FC184" i="28" s="1"/>
  <c r="CU184" i="28"/>
  <c r="DS184" i="28"/>
  <c r="FO184" i="28" s="1"/>
  <c r="EK209" i="28"/>
  <c r="CK218" i="28"/>
  <c r="ES218" i="28"/>
  <c r="DI159" i="28"/>
  <c r="FE159" i="28" s="1"/>
  <c r="CW159" i="28"/>
  <c r="DU159" i="28"/>
  <c r="FQ159" i="28" s="1"/>
  <c r="EG159" i="28"/>
  <c r="GC159" i="28" s="1"/>
  <c r="EC214" i="28"/>
  <c r="FY214" i="28" s="1"/>
  <c r="DQ214" i="28"/>
  <c r="FM214" i="28" s="1"/>
  <c r="CS214" i="28"/>
  <c r="DE214" i="28"/>
  <c r="FA214" i="28" s="1"/>
  <c r="DS220" i="28"/>
  <c r="FO220" i="28" s="1"/>
  <c r="CU220" i="28"/>
  <c r="EE220" i="28"/>
  <c r="GA220" i="28" s="1"/>
  <c r="DG220" i="28"/>
  <c r="FC220" i="28" s="1"/>
  <c r="EM215" i="28"/>
  <c r="EP211" i="28"/>
  <c r="DE200" i="28"/>
  <c r="FA200" i="28" s="1"/>
  <c r="CS200" i="28"/>
  <c r="EC200" i="28"/>
  <c r="FY200" i="28" s="1"/>
  <c r="DQ200" i="28"/>
  <c r="FM200" i="28" s="1"/>
  <c r="EI189" i="28"/>
  <c r="ES245" i="28"/>
  <c r="CK245" i="28"/>
  <c r="CV227" i="28"/>
  <c r="EF227" i="28"/>
  <c r="GB227" i="28" s="1"/>
  <c r="DH227" i="28"/>
  <c r="FD227" i="28" s="1"/>
  <c r="DT227" i="28"/>
  <c r="FP227" i="28" s="1"/>
  <c r="DD242" i="28"/>
  <c r="EZ242" i="28" s="1"/>
  <c r="EB242" i="28"/>
  <c r="FX242" i="28" s="1"/>
  <c r="DP242" i="28"/>
  <c r="FL242" i="28" s="1"/>
  <c r="CR242" i="28"/>
  <c r="DJ226" i="28"/>
  <c r="FF226" i="28" s="1"/>
  <c r="CL226" i="28"/>
  <c r="CX226" i="28"/>
  <c r="ET226" i="28" s="1"/>
  <c r="DV226" i="28"/>
  <c r="FR226" i="28" s="1"/>
  <c r="EL205" i="28"/>
  <c r="DX238" i="28"/>
  <c r="FT238" i="28" s="1"/>
  <c r="DL238" i="28"/>
  <c r="FH238" i="28" s="1"/>
  <c r="CN238" i="28"/>
  <c r="CZ238" i="28"/>
  <c r="EV238" i="28" s="1"/>
  <c r="ER246" i="28"/>
  <c r="DF263" i="28"/>
  <c r="FB263" i="28" s="1"/>
  <c r="CT263" i="28"/>
  <c r="DR263" i="28"/>
  <c r="FN263" i="28" s="1"/>
  <c r="ED263" i="28"/>
  <c r="FZ263" i="28" s="1"/>
  <c r="CX278" i="28"/>
  <c r="ET278" i="28" s="1"/>
  <c r="DV278" i="28"/>
  <c r="FR278" i="28" s="1"/>
  <c r="DJ278" i="28"/>
  <c r="FF278" i="28" s="1"/>
  <c r="CL278" i="28"/>
  <c r="ES283" i="28"/>
  <c r="CK283" i="28"/>
  <c r="CW262" i="28"/>
  <c r="EG262" i="28"/>
  <c r="GC262" i="28" s="1"/>
  <c r="DU262" i="28"/>
  <c r="FQ262" i="28" s="1"/>
  <c r="DI262" i="28"/>
  <c r="FE262" i="28" s="1"/>
  <c r="EM295" i="28"/>
  <c r="CZ283" i="28"/>
  <c r="EV283" i="28" s="1"/>
  <c r="DX283" i="28"/>
  <c r="FT283" i="28" s="1"/>
  <c r="CN283" i="28"/>
  <c r="DL283" i="28"/>
  <c r="FH283" i="28" s="1"/>
  <c r="DC308" i="28"/>
  <c r="EY308" i="28" s="1"/>
  <c r="EA308" i="28"/>
  <c r="FW308" i="28" s="1"/>
  <c r="DO308" i="28"/>
  <c r="FK308" i="28" s="1"/>
  <c r="CQ308" i="28"/>
  <c r="CV319" i="28"/>
  <c r="EF319" i="28"/>
  <c r="GB319" i="28" s="1"/>
  <c r="DT319" i="28"/>
  <c r="FP319" i="28" s="1"/>
  <c r="DH319" i="28"/>
  <c r="FD319" i="28" s="1"/>
  <c r="DB292" i="28"/>
  <c r="EX292" i="28" s="1"/>
  <c r="DN292" i="28"/>
  <c r="FJ292" i="28" s="1"/>
  <c r="CP292" i="28"/>
  <c r="DZ292" i="28"/>
  <c r="FV292" i="28" s="1"/>
  <c r="DX320" i="28"/>
  <c r="FT320" i="28" s="1"/>
  <c r="DL320" i="28"/>
  <c r="FH320" i="28" s="1"/>
  <c r="CN320" i="28"/>
  <c r="CZ320" i="28"/>
  <c r="EV320" i="28" s="1"/>
  <c r="DV306" i="28"/>
  <c r="FR306" i="28" s="1"/>
  <c r="CL306" i="28"/>
  <c r="CX306" i="28"/>
  <c r="ET306" i="28" s="1"/>
  <c r="DJ306" i="28"/>
  <c r="FF306" i="28" s="1"/>
  <c r="DY313" i="28"/>
  <c r="FU313" i="28" s="1"/>
  <c r="DA313" i="28"/>
  <c r="EW313" i="28" s="1"/>
  <c r="CO313" i="28"/>
  <c r="DM313" i="28"/>
  <c r="FI313" i="28" s="1"/>
  <c r="CU324" i="28"/>
  <c r="DS324" i="28"/>
  <c r="FO324" i="28" s="1"/>
  <c r="DG324" i="28"/>
  <c r="FC324" i="28" s="1"/>
  <c r="EE324" i="28"/>
  <c r="GA324" i="28" s="1"/>
  <c r="CY343" i="28"/>
  <c r="EU343" i="28" s="1"/>
  <c r="DW343" i="28"/>
  <c r="FS343" i="28" s="1"/>
  <c r="DK343" i="28"/>
  <c r="FG343" i="28" s="1"/>
  <c r="CM343" i="28"/>
  <c r="DQ300" i="28"/>
  <c r="FM300" i="28" s="1"/>
  <c r="DE300" i="28"/>
  <c r="FA300" i="28" s="1"/>
  <c r="CS300" i="28"/>
  <c r="EC300" i="28"/>
  <c r="FY300" i="28" s="1"/>
  <c r="EA305" i="28"/>
  <c r="FW305" i="28" s="1"/>
  <c r="CQ305" i="28"/>
  <c r="DC305" i="28"/>
  <c r="EY305" i="28" s="1"/>
  <c r="DO305" i="28"/>
  <c r="FK305" i="28" s="1"/>
  <c r="CD334" i="28"/>
  <c r="EL334" i="28"/>
  <c r="EP326" i="28"/>
  <c r="CN343" i="28"/>
  <c r="DX343" i="28"/>
  <c r="FT343" i="28" s="1"/>
  <c r="DL343" i="28"/>
  <c r="FH343" i="28" s="1"/>
  <c r="CZ343" i="28"/>
  <c r="EV343" i="28" s="1"/>
  <c r="CW342" i="28"/>
  <c r="EG342" i="28"/>
  <c r="GC342" i="28" s="1"/>
  <c r="DI342" i="28"/>
  <c r="FE342" i="28" s="1"/>
  <c r="DU342" i="28"/>
  <c r="FQ342" i="28" s="1"/>
  <c r="EN308" i="28"/>
  <c r="DC356" i="28"/>
  <c r="EY356" i="28" s="1"/>
  <c r="DO356" i="28"/>
  <c r="FK356" i="28" s="1"/>
  <c r="CQ356" i="28"/>
  <c r="EA356" i="28"/>
  <c r="FW356" i="28" s="1"/>
  <c r="CD366" i="28"/>
  <c r="EL366" i="28"/>
  <c r="CM372" i="28"/>
  <c r="DW372" i="28"/>
  <c r="FS372" i="28" s="1"/>
  <c r="DK372" i="28"/>
  <c r="FG372" i="28" s="1"/>
  <c r="CY372" i="28"/>
  <c r="EU372" i="28" s="1"/>
  <c r="DL350" i="28"/>
  <c r="FH350" i="28" s="1"/>
  <c r="CN350" i="28"/>
  <c r="CZ350" i="28"/>
  <c r="EV350" i="28" s="1"/>
  <c r="DX350" i="28"/>
  <c r="FT350" i="28" s="1"/>
  <c r="EC402" i="28"/>
  <c r="FY402" i="28" s="1"/>
  <c r="DE402" i="28"/>
  <c r="CS402" i="28"/>
  <c r="DQ402" i="28"/>
  <c r="FM402" i="28" s="1"/>
  <c r="EJ344" i="28"/>
  <c r="CN374" i="28"/>
  <c r="CZ374" i="28"/>
  <c r="EV374" i="28" s="1"/>
  <c r="DL374" i="28"/>
  <c r="FH374" i="28" s="1"/>
  <c r="DX374" i="28"/>
  <c r="FT374" i="28" s="1"/>
  <c r="EO374" i="28"/>
  <c r="CE433" i="28"/>
  <c r="EM433" i="28"/>
  <c r="EN400" i="28"/>
  <c r="CF400" i="28"/>
  <c r="DS366" i="28"/>
  <c r="FO366" i="28" s="1"/>
  <c r="CU366" i="28"/>
  <c r="EE366" i="28"/>
  <c r="GA366" i="28" s="1"/>
  <c r="DG366" i="28"/>
  <c r="FC366" i="28" s="1"/>
  <c r="DC406" i="28"/>
  <c r="EY406" i="28" s="1"/>
  <c r="DO406" i="28"/>
  <c r="FK406" i="28" s="1"/>
  <c r="CQ406" i="28"/>
  <c r="EA406" i="28"/>
  <c r="BZ402" i="28"/>
  <c r="EH402" i="28"/>
  <c r="CR386" i="28"/>
  <c r="EB386" i="28"/>
  <c r="FX386" i="28" s="1"/>
  <c r="DD386" i="28"/>
  <c r="EZ386" i="28" s="1"/>
  <c r="DP386" i="28"/>
  <c r="FL386" i="28" s="1"/>
  <c r="CM405" i="28"/>
  <c r="DW405" i="28"/>
  <c r="FS405" i="28" s="1"/>
  <c r="DK405" i="28"/>
  <c r="FG405" i="28" s="1"/>
  <c r="CY405" i="28"/>
  <c r="EU405" i="28" s="1"/>
  <c r="DG394" i="28"/>
  <c r="FC394" i="28" s="1"/>
  <c r="DS394" i="28"/>
  <c r="FO394" i="28" s="1"/>
  <c r="EE394" i="28"/>
  <c r="GA394" i="28" s="1"/>
  <c r="CU394" i="28"/>
  <c r="DS427" i="28"/>
  <c r="FO427" i="28" s="1"/>
  <c r="EE427" i="28"/>
  <c r="GA427" i="28" s="1"/>
  <c r="CU427" i="28"/>
  <c r="DG427" i="28"/>
  <c r="FC427" i="28" s="1"/>
  <c r="CZ408" i="28"/>
  <c r="EV408" i="28" s="1"/>
  <c r="DX408" i="28"/>
  <c r="FT408" i="28" s="1"/>
  <c r="CN408" i="28"/>
  <c r="DL408" i="28"/>
  <c r="FH408" i="28" s="1"/>
  <c r="DR470" i="28"/>
  <c r="FN470" i="28" s="1"/>
  <c r="ED470" i="28"/>
  <c r="FZ470" i="28" s="1"/>
  <c r="DF470" i="28"/>
  <c r="FB470" i="28" s="1"/>
  <c r="CT470" i="28"/>
  <c r="DG448" i="28"/>
  <c r="FC448" i="28" s="1"/>
  <c r="EE448" i="28"/>
  <c r="GA448" i="28" s="1"/>
  <c r="CU448" i="28"/>
  <c r="DS448" i="28"/>
  <c r="FO448" i="28" s="1"/>
  <c r="DE432" i="28"/>
  <c r="FA432" i="28" s="1"/>
  <c r="CS432" i="28"/>
  <c r="EC432" i="28"/>
  <c r="FY432" i="28" s="1"/>
  <c r="DQ432" i="28"/>
  <c r="FM432" i="28" s="1"/>
  <c r="EA403" i="28"/>
  <c r="FW403" i="28" s="1"/>
  <c r="DC403" i="28"/>
  <c r="EY403" i="28" s="1"/>
  <c r="DO403" i="28"/>
  <c r="FK403" i="28" s="1"/>
  <c r="CQ403" i="28"/>
  <c r="DR411" i="28"/>
  <c r="FN411" i="28" s="1"/>
  <c r="CT411" i="28"/>
  <c r="DF411" i="28"/>
  <c r="FB411" i="28" s="1"/>
  <c r="ED411" i="28"/>
  <c r="FZ411" i="28" s="1"/>
  <c r="CY365" i="28"/>
  <c r="EU365" i="28" s="1"/>
  <c r="CM365" i="28"/>
  <c r="DW365" i="28"/>
  <c r="FS365" i="28" s="1"/>
  <c r="DK365" i="28"/>
  <c r="FG365" i="28" s="1"/>
  <c r="DT501" i="28"/>
  <c r="FP501" i="28" s="1"/>
  <c r="CV501" i="28"/>
  <c r="DH501" i="28"/>
  <c r="FD501" i="28" s="1"/>
  <c r="EF501" i="28"/>
  <c r="GB501" i="28" s="1"/>
  <c r="CT433" i="28"/>
  <c r="ED433" i="28"/>
  <c r="FZ433" i="28" s="1"/>
  <c r="DR433" i="28"/>
  <c r="FN433" i="28" s="1"/>
  <c r="DF433" i="28"/>
  <c r="FB433" i="28" s="1"/>
  <c r="DD436" i="28"/>
  <c r="EZ436" i="28" s="1"/>
  <c r="EB436" i="28"/>
  <c r="FX436" i="28" s="1"/>
  <c r="CR436" i="28"/>
  <c r="DP436" i="28"/>
  <c r="FL436" i="28" s="1"/>
  <c r="DL449" i="28"/>
  <c r="FH449" i="28" s="1"/>
  <c r="DX449" i="28"/>
  <c r="FT449" i="28" s="1"/>
  <c r="CN449" i="28"/>
  <c r="CZ449" i="28"/>
  <c r="EV449" i="28" s="1"/>
  <c r="DY481" i="28"/>
  <c r="FU481" i="28" s="1"/>
  <c r="DA481" i="28"/>
  <c r="EW481" i="28" s="1"/>
  <c r="DM481" i="28"/>
  <c r="FI481" i="28" s="1"/>
  <c r="CO481" i="28"/>
  <c r="EM506" i="28"/>
  <c r="CE506" i="28"/>
  <c r="DN473" i="28"/>
  <c r="FJ473" i="28" s="1"/>
  <c r="DZ473" i="28"/>
  <c r="FV473" i="28" s="1"/>
  <c r="DB473" i="28"/>
  <c r="EX473" i="28" s="1"/>
  <c r="CP473" i="28"/>
  <c r="EB524" i="28"/>
  <c r="FX524" i="28" s="1"/>
  <c r="CR524" i="28"/>
  <c r="DD524" i="28"/>
  <c r="EZ524" i="28" s="1"/>
  <c r="DP524" i="28"/>
  <c r="FL524" i="28" s="1"/>
  <c r="CZ417" i="28"/>
  <c r="EV417" i="28" s="1"/>
  <c r="CN417" i="28"/>
  <c r="DL417" i="28"/>
  <c r="FH417" i="28" s="1"/>
  <c r="DX417" i="28"/>
  <c r="FT417" i="28" s="1"/>
  <c r="CW527" i="28"/>
  <c r="DI527" i="28"/>
  <c r="FE527" i="28" s="1"/>
  <c r="DU527" i="28"/>
  <c r="EG527" i="28"/>
  <c r="GC527" i="28" s="1"/>
  <c r="DY493" i="28"/>
  <c r="FU493" i="28" s="1"/>
  <c r="CO493" i="28"/>
  <c r="DA493" i="28"/>
  <c r="EW493" i="28" s="1"/>
  <c r="DM493" i="28"/>
  <c r="FI493" i="28" s="1"/>
  <c r="CQ515" i="28"/>
  <c r="EA515" i="28"/>
  <c r="FW515" i="28" s="1"/>
  <c r="DO515" i="28"/>
  <c r="FK515" i="28" s="1"/>
  <c r="DC515" i="28"/>
  <c r="EY515" i="28" s="1"/>
  <c r="DO551" i="28"/>
  <c r="FK551" i="28" s="1"/>
  <c r="CQ551" i="28"/>
  <c r="DC551" i="28"/>
  <c r="EY551" i="28" s="1"/>
  <c r="EA551" i="28"/>
  <c r="FW551" i="28" s="1"/>
  <c r="DS533" i="28"/>
  <c r="FO533" i="28" s="1"/>
  <c r="CU533" i="28"/>
  <c r="DG533" i="28"/>
  <c r="FC533" i="28" s="1"/>
  <c r="EE533" i="28"/>
  <c r="GA533" i="28" s="1"/>
  <c r="DX558" i="28"/>
  <c r="FT558" i="28" s="1"/>
  <c r="CN558" i="28"/>
  <c r="DL558" i="28"/>
  <c r="FH558" i="28" s="1"/>
  <c r="CZ558" i="28"/>
  <c r="EV558" i="28" s="1"/>
  <c r="DB554" i="28"/>
  <c r="EX554" i="28" s="1"/>
  <c r="CP554" i="28"/>
  <c r="DZ554" i="28"/>
  <c r="FV554" i="28" s="1"/>
  <c r="DN554" i="28"/>
  <c r="FJ554" i="28" s="1"/>
  <c r="CW565" i="28"/>
  <c r="DI565" i="28"/>
  <c r="FE565" i="28" s="1"/>
  <c r="EG565" i="28"/>
  <c r="GC565" i="28" s="1"/>
  <c r="DU565" i="28"/>
  <c r="FQ565" i="28" s="1"/>
  <c r="CS528" i="28"/>
  <c r="DQ528" i="28"/>
  <c r="FM528" i="28" s="1"/>
  <c r="DE528" i="28"/>
  <c r="FA528" i="28" s="1"/>
  <c r="EC528" i="28"/>
  <c r="FY528" i="28" s="1"/>
  <c r="CQ559" i="28"/>
  <c r="DO559" i="28"/>
  <c r="FK559" i="28" s="1"/>
  <c r="DC559" i="28"/>
  <c r="EY559" i="28" s="1"/>
  <c r="EA559" i="28"/>
  <c r="FW559" i="28" s="1"/>
  <c r="DA530" i="28"/>
  <c r="EW530" i="28" s="1"/>
  <c r="DY530" i="28"/>
  <c r="FU530" i="28" s="1"/>
  <c r="CO530" i="28"/>
  <c r="DM530" i="28"/>
  <c r="FI530" i="28" s="1"/>
  <c r="CY574" i="28"/>
  <c r="EU574" i="28" s="1"/>
  <c r="DW574" i="28"/>
  <c r="CM574" i="28"/>
  <c r="DK574" i="28"/>
  <c r="FG574" i="28" s="1"/>
  <c r="CC561" i="28"/>
  <c r="EK561" i="28"/>
  <c r="DZ526" i="28"/>
  <c r="DB526" i="28"/>
  <c r="EX526" i="28" s="1"/>
  <c r="DN526" i="28"/>
  <c r="FJ526" i="28" s="1"/>
  <c r="CP526" i="28"/>
  <c r="DY565" i="28"/>
  <c r="FU565" i="28" s="1"/>
  <c r="DM565" i="28"/>
  <c r="FI565" i="28" s="1"/>
  <c r="CO565" i="28"/>
  <c r="DA565" i="28"/>
  <c r="EW565" i="28" s="1"/>
  <c r="FV586" i="28"/>
  <c r="EB538" i="28"/>
  <c r="FX538" i="28" s="1"/>
  <c r="CR538" i="28"/>
  <c r="DD538" i="28"/>
  <c r="EZ538" i="28" s="1"/>
  <c r="DP538" i="28"/>
  <c r="FL538" i="28" s="1"/>
  <c r="DL610" i="28"/>
  <c r="FH610" i="28" s="1"/>
  <c r="CN610" i="28"/>
  <c r="CZ610" i="28"/>
  <c r="EV610" i="28" s="1"/>
  <c r="DX610" i="28"/>
  <c r="FT610" i="28" s="1"/>
  <c r="C39" i="20"/>
  <c r="C806" i="20"/>
  <c r="DS613" i="28"/>
  <c r="FO613" i="28" s="1"/>
  <c r="CU613" i="28"/>
  <c r="EE613" i="28"/>
  <c r="GA613" i="28" s="1"/>
  <c r="DG613" i="28"/>
  <c r="FC613" i="28" s="1"/>
  <c r="DR554" i="28"/>
  <c r="FN554" i="28" s="1"/>
  <c r="CT554" i="28"/>
  <c r="ED554" i="28"/>
  <c r="FZ554" i="28" s="1"/>
  <c r="DF554" i="28"/>
  <c r="FB554" i="28" s="1"/>
  <c r="CX581" i="28"/>
  <c r="ET581" i="28" s="1"/>
  <c r="CL581" i="28"/>
  <c r="DV581" i="28"/>
  <c r="FR581" i="28" s="1"/>
  <c r="DJ581" i="28"/>
  <c r="FF581" i="28" s="1"/>
  <c r="DD593" i="28"/>
  <c r="EZ593" i="28" s="1"/>
  <c r="CR593" i="28"/>
  <c r="EB593" i="28"/>
  <c r="FX593" i="28" s="1"/>
  <c r="DP593" i="28"/>
  <c r="FL593" i="28" s="1"/>
  <c r="CT605" i="28"/>
  <c r="DF605" i="28"/>
  <c r="FB605" i="28" s="1"/>
  <c r="DR605" i="28"/>
  <c r="FN605" i="28" s="1"/>
  <c r="ED605" i="28"/>
  <c r="FZ605" i="28" s="1"/>
  <c r="DO631" i="28"/>
  <c r="FK631" i="28" s="1"/>
  <c r="EA631" i="28"/>
  <c r="FW631" i="28" s="1"/>
  <c r="CQ631" i="28"/>
  <c r="DC631" i="28"/>
  <c r="EY631" i="28" s="1"/>
  <c r="DV631" i="28"/>
  <c r="FR631" i="28" s="1"/>
  <c r="CL631" i="28"/>
  <c r="DJ631" i="28"/>
  <c r="FF631" i="28" s="1"/>
  <c r="CX631" i="28"/>
  <c r="ET631" i="28" s="1"/>
  <c r="FC4" i="28"/>
  <c r="EP28" i="28"/>
  <c r="CH28" i="28"/>
  <c r="EJ23" i="28"/>
  <c r="DT12" i="28"/>
  <c r="FP12" i="28" s="1"/>
  <c r="CV12" i="28"/>
  <c r="EF12" i="28"/>
  <c r="GB12" i="28" s="1"/>
  <c r="DH12" i="28"/>
  <c r="FD12" i="28" s="1"/>
  <c r="DA8" i="28"/>
  <c r="EW8" i="28" s="1"/>
  <c r="DY8" i="28"/>
  <c r="FU8" i="28" s="1"/>
  <c r="CO8" i="28"/>
  <c r="DM8" i="28"/>
  <c r="FI8" i="28" s="1"/>
  <c r="DR32" i="28"/>
  <c r="FN32" i="28" s="1"/>
  <c r="CT32" i="28"/>
  <c r="DF32" i="28"/>
  <c r="FB32" i="28" s="1"/>
  <c r="ED32" i="28"/>
  <c r="FZ32" i="28" s="1"/>
  <c r="DB23" i="28"/>
  <c r="EX23" i="28" s="1"/>
  <c r="DN23" i="28"/>
  <c r="FJ23" i="28" s="1"/>
  <c r="CP23" i="28"/>
  <c r="DZ23" i="28"/>
  <c r="FV23" i="28" s="1"/>
  <c r="DO40" i="28"/>
  <c r="FK40" i="28" s="1"/>
  <c r="DC40" i="28"/>
  <c r="EY40" i="28" s="1"/>
  <c r="EA40" i="28"/>
  <c r="FW40" i="28" s="1"/>
  <c r="CQ40" i="28"/>
  <c r="EI24" i="28"/>
  <c r="DZ30" i="28"/>
  <c r="FV30" i="28" s="1"/>
  <c r="DB30" i="28"/>
  <c r="EX30" i="28" s="1"/>
  <c r="DN30" i="28"/>
  <c r="FJ30" i="28" s="1"/>
  <c r="CP30" i="28"/>
  <c r="EJ32" i="28"/>
  <c r="CR45" i="28"/>
  <c r="EB45" i="28"/>
  <c r="FX45" i="28" s="1"/>
  <c r="DD45" i="28"/>
  <c r="EZ45" i="28" s="1"/>
  <c r="DP45" i="28"/>
  <c r="FL45" i="28" s="1"/>
  <c r="DG37" i="28"/>
  <c r="FC37" i="28" s="1"/>
  <c r="EE37" i="28"/>
  <c r="GA37" i="28" s="1"/>
  <c r="CU37" i="28"/>
  <c r="DS37" i="28"/>
  <c r="FO37" i="28" s="1"/>
  <c r="DM51" i="28"/>
  <c r="FI51" i="28" s="1"/>
  <c r="DA51" i="28"/>
  <c r="EW51" i="28" s="1"/>
  <c r="DY51" i="28"/>
  <c r="FU51" i="28" s="1"/>
  <c r="CO51" i="28"/>
  <c r="DD49" i="28"/>
  <c r="EZ49" i="28" s="1"/>
  <c r="DP49" i="28"/>
  <c r="FL49" i="28" s="1"/>
  <c r="CR49" i="28"/>
  <c r="EB49" i="28"/>
  <c r="FX49" i="28" s="1"/>
  <c r="DU36" i="28"/>
  <c r="FQ36" i="28" s="1"/>
  <c r="CW36" i="28"/>
  <c r="DI36" i="28"/>
  <c r="FE36" i="28" s="1"/>
  <c r="EG36" i="28"/>
  <c r="GC36" i="28" s="1"/>
  <c r="DJ55" i="28"/>
  <c r="FF55" i="28" s="1"/>
  <c r="DV55" i="28"/>
  <c r="FR55" i="28" s="1"/>
  <c r="CL55" i="28"/>
  <c r="CX55" i="28"/>
  <c r="ET55" i="28" s="1"/>
  <c r="ES54" i="28"/>
  <c r="EE52" i="28"/>
  <c r="GA52" i="28" s="1"/>
  <c r="CU52" i="28"/>
  <c r="DG52" i="28"/>
  <c r="FC52" i="28" s="1"/>
  <c r="DS52" i="28"/>
  <c r="FO52" i="28" s="1"/>
  <c r="CS57" i="28"/>
  <c r="DQ57" i="28"/>
  <c r="FM57" i="28" s="1"/>
  <c r="EC57" i="28"/>
  <c r="FY57" i="28" s="1"/>
  <c r="DE57" i="28"/>
  <c r="FA57" i="28" s="1"/>
  <c r="DN51" i="28"/>
  <c r="FJ51" i="28" s="1"/>
  <c r="DZ51" i="28"/>
  <c r="FV51" i="28" s="1"/>
  <c r="CP51" i="28"/>
  <c r="DB51" i="28"/>
  <c r="EX51" i="28" s="1"/>
  <c r="CT70" i="28"/>
  <c r="ED70" i="28"/>
  <c r="FZ70" i="28" s="1"/>
  <c r="DR70" i="28"/>
  <c r="FN70" i="28" s="1"/>
  <c r="DF70" i="28"/>
  <c r="FB70" i="28" s="1"/>
  <c r="ES67" i="28"/>
  <c r="EM102" i="28"/>
  <c r="CE102" i="28"/>
  <c r="EJ68" i="28"/>
  <c r="EB92" i="28"/>
  <c r="FX92" i="28" s="1"/>
  <c r="DD92" i="28"/>
  <c r="EZ92" i="28" s="1"/>
  <c r="DP92" i="28"/>
  <c r="FL92" i="28" s="1"/>
  <c r="CR92" i="28"/>
  <c r="DC85" i="28"/>
  <c r="EY85" i="28" s="1"/>
  <c r="CQ85" i="28"/>
  <c r="DO85" i="28"/>
  <c r="FK85" i="28" s="1"/>
  <c r="EA85" i="28"/>
  <c r="FW85" i="28" s="1"/>
  <c r="CT88" i="28"/>
  <c r="ED88" i="28"/>
  <c r="FZ88" i="28" s="1"/>
  <c r="DF88" i="28"/>
  <c r="FB88" i="28" s="1"/>
  <c r="DR88" i="28"/>
  <c r="FN88" i="28" s="1"/>
  <c r="CN100" i="28"/>
  <c r="CZ100" i="28"/>
  <c r="EV100" i="28" s="1"/>
  <c r="DX100" i="28"/>
  <c r="FT100" i="28" s="1"/>
  <c r="DL100" i="28"/>
  <c r="FH100" i="28" s="1"/>
  <c r="DC98" i="28"/>
  <c r="EY98" i="28" s="1"/>
  <c r="DO98" i="28"/>
  <c r="FK98" i="28" s="1"/>
  <c r="CQ98" i="28"/>
  <c r="EA98" i="28"/>
  <c r="FW98" i="28" s="1"/>
  <c r="DL111" i="28"/>
  <c r="FH111" i="28" s="1"/>
  <c r="DX111" i="28"/>
  <c r="CN111" i="28"/>
  <c r="CZ111" i="28"/>
  <c r="EV111" i="28" s="1"/>
  <c r="CG131" i="28"/>
  <c r="EO131" i="28"/>
  <c r="EJ111" i="28"/>
  <c r="EM82" i="28"/>
  <c r="DG115" i="28"/>
  <c r="FC115" i="28" s="1"/>
  <c r="DS115" i="28"/>
  <c r="FO115" i="28" s="1"/>
  <c r="CU115" i="28"/>
  <c r="EE115" i="28"/>
  <c r="GA115" i="28" s="1"/>
  <c r="DU124" i="28"/>
  <c r="FQ124" i="28" s="1"/>
  <c r="CW124" i="28"/>
  <c r="DI124" i="28"/>
  <c r="FE124" i="28" s="1"/>
  <c r="EG124" i="28"/>
  <c r="GC124" i="28" s="1"/>
  <c r="FV119" i="28"/>
  <c r="CQ120" i="28"/>
  <c r="DC120" i="28"/>
  <c r="EY120" i="28" s="1"/>
  <c r="EA120" i="28"/>
  <c r="FW120" i="28" s="1"/>
  <c r="DO120" i="28"/>
  <c r="FK120" i="28" s="1"/>
  <c r="DF137" i="28"/>
  <c r="FB137" i="28" s="1"/>
  <c r="CT137" i="28"/>
  <c r="DR137" i="28"/>
  <c r="FN137" i="28" s="1"/>
  <c r="ED137" i="28"/>
  <c r="FZ137" i="28" s="1"/>
  <c r="CR132" i="28"/>
  <c r="DP132" i="28"/>
  <c r="FL132" i="28" s="1"/>
  <c r="DD132" i="28"/>
  <c r="EZ132" i="28" s="1"/>
  <c r="EB132" i="28"/>
  <c r="FX132" i="28" s="1"/>
  <c r="CS121" i="28"/>
  <c r="DE121" i="28"/>
  <c r="FA121" i="28" s="1"/>
  <c r="EC121" i="28"/>
  <c r="FY121" i="28" s="1"/>
  <c r="DQ121" i="28"/>
  <c r="FM121" i="28" s="1"/>
  <c r="FR116" i="28"/>
  <c r="EB143" i="28"/>
  <c r="FX143" i="28" s="1"/>
  <c r="CR143" i="28"/>
  <c r="DD143" i="28"/>
  <c r="EZ143" i="28" s="1"/>
  <c r="DP143" i="28"/>
  <c r="FL143" i="28" s="1"/>
  <c r="DE135" i="28"/>
  <c r="FA135" i="28" s="1"/>
  <c r="CS135" i="28"/>
  <c r="EC135" i="28"/>
  <c r="FY135" i="28" s="1"/>
  <c r="DQ135" i="28"/>
  <c r="FM135" i="28" s="1"/>
  <c r="DS142" i="28"/>
  <c r="FO142" i="28" s="1"/>
  <c r="DG142" i="28"/>
  <c r="FC142" i="28" s="1"/>
  <c r="CU142" i="28"/>
  <c r="EE142" i="28"/>
  <c r="GA142" i="28" s="1"/>
  <c r="ES142" i="28"/>
  <c r="DE160" i="28"/>
  <c r="FA160" i="28" s="1"/>
  <c r="DQ160" i="28"/>
  <c r="FM160" i="28" s="1"/>
  <c r="EC160" i="28"/>
  <c r="FY160" i="28" s="1"/>
  <c r="CS160" i="28"/>
  <c r="EC150" i="28"/>
  <c r="FY150" i="28" s="1"/>
  <c r="DQ150" i="28"/>
  <c r="FM150" i="28" s="1"/>
  <c r="CS150" i="28"/>
  <c r="DE150" i="28"/>
  <c r="FA150" i="28" s="1"/>
  <c r="ES161" i="28"/>
  <c r="EF179" i="28"/>
  <c r="GB179" i="28" s="1"/>
  <c r="CV179" i="28"/>
  <c r="DH179" i="28"/>
  <c r="FD179" i="28" s="1"/>
  <c r="DT179" i="28"/>
  <c r="FP179" i="28" s="1"/>
  <c r="DZ146" i="28"/>
  <c r="FV146" i="28" s="1"/>
  <c r="DB146" i="28"/>
  <c r="EX146" i="28" s="1"/>
  <c r="CP146" i="28"/>
  <c r="DN146" i="28"/>
  <c r="FJ146" i="28" s="1"/>
  <c r="ED167" i="28"/>
  <c r="FZ167" i="28" s="1"/>
  <c r="DR167" i="28"/>
  <c r="FN167" i="28" s="1"/>
  <c r="CT167" i="28"/>
  <c r="DF167" i="28"/>
  <c r="FB167" i="28" s="1"/>
  <c r="EH161" i="28"/>
  <c r="EF146" i="28"/>
  <c r="GB146" i="28" s="1"/>
  <c r="DH146" i="28"/>
  <c r="FD146" i="28" s="1"/>
  <c r="CV146" i="28"/>
  <c r="DT146" i="28"/>
  <c r="FP146" i="28" s="1"/>
  <c r="EJ161" i="28"/>
  <c r="DH184" i="28"/>
  <c r="FD184" i="28" s="1"/>
  <c r="CV184" i="28"/>
  <c r="DT184" i="28"/>
  <c r="FP184" i="28" s="1"/>
  <c r="EF184" i="28"/>
  <c r="GB184" i="28" s="1"/>
  <c r="DQ158" i="28"/>
  <c r="FM158" i="28" s="1"/>
  <c r="CS158" i="28"/>
  <c r="DE158" i="28"/>
  <c r="FA158" i="28" s="1"/>
  <c r="EC158" i="28"/>
  <c r="FY158" i="28" s="1"/>
  <c r="CQ186" i="28"/>
  <c r="DC186" i="28"/>
  <c r="EY186" i="28" s="1"/>
  <c r="EA186" i="28"/>
  <c r="FW186" i="28" s="1"/>
  <c r="DO186" i="28"/>
  <c r="FK186" i="28" s="1"/>
  <c r="EM216" i="28"/>
  <c r="ED197" i="28"/>
  <c r="FZ197" i="28" s="1"/>
  <c r="DR197" i="28"/>
  <c r="FN197" i="28" s="1"/>
  <c r="CT197" i="28"/>
  <c r="DF197" i="28"/>
  <c r="FB197" i="28" s="1"/>
  <c r="CO209" i="28"/>
  <c r="DY209" i="28"/>
  <c r="FU209" i="28" s="1"/>
  <c r="DA209" i="28"/>
  <c r="EW209" i="28" s="1"/>
  <c r="DM209" i="28"/>
  <c r="FI209" i="28" s="1"/>
  <c r="ER224" i="28"/>
  <c r="CJ224" i="28"/>
  <c r="EN225" i="28"/>
  <c r="EN221" i="28"/>
  <c r="CQ215" i="28"/>
  <c r="DC215" i="28"/>
  <c r="EY215" i="28" s="1"/>
  <c r="DO215" i="28"/>
  <c r="FK215" i="28" s="1"/>
  <c r="EA215" i="28"/>
  <c r="FW215" i="28" s="1"/>
  <c r="DR211" i="28"/>
  <c r="FN211" i="28" s="1"/>
  <c r="CT211" i="28"/>
  <c r="DF211" i="28"/>
  <c r="FB211" i="28" s="1"/>
  <c r="ED211" i="28"/>
  <c r="FZ211" i="28" s="1"/>
  <c r="DH235" i="28"/>
  <c r="FD235" i="28" s="1"/>
  <c r="EF235" i="28"/>
  <c r="GB235" i="28" s="1"/>
  <c r="CV235" i="28"/>
  <c r="DT235" i="28"/>
  <c r="FP235" i="28" s="1"/>
  <c r="DR246" i="28"/>
  <c r="FN246" i="28" s="1"/>
  <c r="CT246" i="28"/>
  <c r="DF246" i="28"/>
  <c r="FB246" i="28" s="1"/>
  <c r="ED246" i="28"/>
  <c r="FZ246" i="28" s="1"/>
  <c r="DW189" i="28"/>
  <c r="FS189" i="28" s="1"/>
  <c r="CY189" i="28"/>
  <c r="EU189" i="28" s="1"/>
  <c r="CM189" i="28"/>
  <c r="DK189" i="28"/>
  <c r="FG189" i="28" s="1"/>
  <c r="EM241" i="28"/>
  <c r="CG276" i="28"/>
  <c r="EO276" i="28"/>
  <c r="DL244" i="28"/>
  <c r="FH244" i="28" s="1"/>
  <c r="DX244" i="28"/>
  <c r="FT244" i="28" s="1"/>
  <c r="CZ244" i="28"/>
  <c r="EV244" i="28" s="1"/>
  <c r="CN244" i="28"/>
  <c r="DZ205" i="28"/>
  <c r="FV205" i="28" s="1"/>
  <c r="CP205" i="28"/>
  <c r="DB205" i="28"/>
  <c r="EX205" i="28" s="1"/>
  <c r="DN205" i="28"/>
  <c r="FJ205" i="28" s="1"/>
  <c r="EP247" i="28"/>
  <c r="DP268" i="28"/>
  <c r="FL268" i="28" s="1"/>
  <c r="EB268" i="28"/>
  <c r="FX268" i="28" s="1"/>
  <c r="CR268" i="28"/>
  <c r="DD268" i="28"/>
  <c r="EZ268" i="28" s="1"/>
  <c r="EF246" i="28"/>
  <c r="GB246" i="28" s="1"/>
  <c r="DT246" i="28"/>
  <c r="FP246" i="28" s="1"/>
  <c r="CV246" i="28"/>
  <c r="DH246" i="28"/>
  <c r="FD246" i="28" s="1"/>
  <c r="CA281" i="28"/>
  <c r="EI281" i="28"/>
  <c r="DI257" i="28"/>
  <c r="FE257" i="28" s="1"/>
  <c r="DU257" i="28"/>
  <c r="FQ257" i="28" s="1"/>
  <c r="EG257" i="28"/>
  <c r="GC257" i="28" s="1"/>
  <c r="CW257" i="28"/>
  <c r="EH286" i="28"/>
  <c r="BZ286" i="28"/>
  <c r="CK308" i="28"/>
  <c r="ES308" i="28"/>
  <c r="EA260" i="28"/>
  <c r="FW260" i="28" s="1"/>
  <c r="DC260" i="28"/>
  <c r="EY260" i="28" s="1"/>
  <c r="CQ260" i="28"/>
  <c r="DO260" i="28"/>
  <c r="FK260" i="28" s="1"/>
  <c r="DP304" i="28"/>
  <c r="FL304" i="28" s="1"/>
  <c r="EB304" i="28"/>
  <c r="FX304" i="28" s="1"/>
  <c r="CR304" i="28"/>
  <c r="DD304" i="28"/>
  <c r="EZ304" i="28" s="1"/>
  <c r="EG292" i="28"/>
  <c r="GC292" i="28" s="1"/>
  <c r="CW292" i="28"/>
  <c r="DU292" i="28"/>
  <c r="FQ292" i="28" s="1"/>
  <c r="DI292" i="28"/>
  <c r="FE292" i="28" s="1"/>
  <c r="EL323" i="28"/>
  <c r="CD323" i="28"/>
  <c r="EK300" i="28"/>
  <c r="DP311" i="28"/>
  <c r="FL311" i="28" s="1"/>
  <c r="CR311" i="28"/>
  <c r="EB311" i="28"/>
  <c r="FX311" i="28" s="1"/>
  <c r="DD311" i="28"/>
  <c r="EZ311" i="28" s="1"/>
  <c r="CE328" i="28"/>
  <c r="EM328" i="28"/>
  <c r="EI314" i="28"/>
  <c r="CA314" i="28"/>
  <c r="EM323" i="28"/>
  <c r="CR326" i="28"/>
  <c r="DP326" i="28"/>
  <c r="FL326" i="28" s="1"/>
  <c r="DD326" i="28"/>
  <c r="EZ326" i="28" s="1"/>
  <c r="EB326" i="28"/>
  <c r="FX326" i="28" s="1"/>
  <c r="CU342" i="28"/>
  <c r="EE342" i="28"/>
  <c r="GA342" i="28" s="1"/>
  <c r="DG342" i="28"/>
  <c r="FC342" i="28" s="1"/>
  <c r="DS342" i="28"/>
  <c r="FO342" i="28" s="1"/>
  <c r="DR309" i="28"/>
  <c r="FN309" i="28" s="1"/>
  <c r="DF309" i="28"/>
  <c r="FB309" i="28" s="1"/>
  <c r="CT309" i="28"/>
  <c r="ED309" i="28"/>
  <c r="FZ309" i="28" s="1"/>
  <c r="EK334" i="28"/>
  <c r="DR326" i="28"/>
  <c r="FN326" i="28" s="1"/>
  <c r="CT326" i="28"/>
  <c r="DF326" i="28"/>
  <c r="FB326" i="28" s="1"/>
  <c r="ED326" i="28"/>
  <c r="FZ326" i="28" s="1"/>
  <c r="EB308" i="28"/>
  <c r="FX308" i="28" s="1"/>
  <c r="DD308" i="28"/>
  <c r="EZ308" i="28" s="1"/>
  <c r="CR308" i="28"/>
  <c r="DP308" i="28"/>
  <c r="FL308" i="28" s="1"/>
  <c r="DK318" i="28"/>
  <c r="FG318" i="28" s="1"/>
  <c r="CM318" i="28"/>
  <c r="CY318" i="28"/>
  <c r="EU318" i="28" s="1"/>
  <c r="DW318" i="28"/>
  <c r="FS318" i="28" s="1"/>
  <c r="ES331" i="28"/>
  <c r="CK331" i="28"/>
  <c r="DR328" i="28"/>
  <c r="FN328" i="28" s="1"/>
  <c r="CT328" i="28"/>
  <c r="DF328" i="28"/>
  <c r="FB328" i="28" s="1"/>
  <c r="ED328" i="28"/>
  <c r="FZ328" i="28" s="1"/>
  <c r="CR342" i="28"/>
  <c r="DD342" i="28"/>
  <c r="EZ342" i="28" s="1"/>
  <c r="DP342" i="28"/>
  <c r="FL342" i="28" s="1"/>
  <c r="EB342" i="28"/>
  <c r="FX342" i="28" s="1"/>
  <c r="EF356" i="28"/>
  <c r="GB356" i="28" s="1"/>
  <c r="DT356" i="28"/>
  <c r="FP356" i="28" s="1"/>
  <c r="CV356" i="28"/>
  <c r="DH356" i="28"/>
  <c r="FD356" i="28" s="1"/>
  <c r="ER361" i="28"/>
  <c r="CU375" i="28"/>
  <c r="DS375" i="28"/>
  <c r="FO375" i="28" s="1"/>
  <c r="DG375" i="28"/>
  <c r="FC375" i="28" s="1"/>
  <c r="EE375" i="28"/>
  <c r="GA375" i="28" s="1"/>
  <c r="CX407" i="28"/>
  <c r="ET407" i="28" s="1"/>
  <c r="DJ407" i="28"/>
  <c r="FF407" i="28" s="1"/>
  <c r="CL407" i="28"/>
  <c r="DV407" i="28"/>
  <c r="FR407" i="28" s="1"/>
  <c r="CZ344" i="28"/>
  <c r="EV344" i="28" s="1"/>
  <c r="DL344" i="28"/>
  <c r="FH344" i="28" s="1"/>
  <c r="DX344" i="28"/>
  <c r="FT344" i="28" s="1"/>
  <c r="CN344" i="28"/>
  <c r="DB359" i="28"/>
  <c r="EX359" i="28" s="1"/>
  <c r="DN359" i="28"/>
  <c r="FJ359" i="28" s="1"/>
  <c r="DZ359" i="28"/>
  <c r="FV359" i="28" s="1"/>
  <c r="CP359" i="28"/>
  <c r="DG377" i="28"/>
  <c r="FC377" i="28" s="1"/>
  <c r="DS377" i="28"/>
  <c r="FO377" i="28" s="1"/>
  <c r="CU377" i="28"/>
  <c r="EE377" i="28"/>
  <c r="GA377" i="28" s="1"/>
  <c r="EI357" i="28"/>
  <c r="DE374" i="28"/>
  <c r="FA374" i="28" s="1"/>
  <c r="DQ374" i="28"/>
  <c r="FM374" i="28" s="1"/>
  <c r="EC374" i="28"/>
  <c r="FY374" i="28" s="1"/>
  <c r="CS374" i="28"/>
  <c r="ES371" i="28"/>
  <c r="EA374" i="28"/>
  <c r="FW374" i="28" s="1"/>
  <c r="DC374" i="28"/>
  <c r="EY374" i="28" s="1"/>
  <c r="CQ374" i="28"/>
  <c r="DO374" i="28"/>
  <c r="FK374" i="28" s="1"/>
  <c r="CL410" i="28"/>
  <c r="DV410" i="28"/>
  <c r="CX410" i="28"/>
  <c r="ET410" i="28" s="1"/>
  <c r="DJ410" i="28"/>
  <c r="FF410" i="28" s="1"/>
  <c r="DK421" i="28"/>
  <c r="FG421" i="28" s="1"/>
  <c r="DW421" i="28"/>
  <c r="FS421" i="28" s="1"/>
  <c r="CM421" i="28"/>
  <c r="CY421" i="28"/>
  <c r="EU421" i="28" s="1"/>
  <c r="CO418" i="28"/>
  <c r="DY418" i="28"/>
  <c r="FU418" i="28" s="1"/>
  <c r="DA418" i="28"/>
  <c r="EW418" i="28" s="1"/>
  <c r="DM418" i="28"/>
  <c r="FI418" i="28" s="1"/>
  <c r="CT426" i="28"/>
  <c r="DF426" i="28"/>
  <c r="FB426" i="28" s="1"/>
  <c r="ED426" i="28"/>
  <c r="FZ426" i="28" s="1"/>
  <c r="DR426" i="28"/>
  <c r="FN426" i="28" s="1"/>
  <c r="EQ395" i="28"/>
  <c r="DE434" i="28"/>
  <c r="FA434" i="28" s="1"/>
  <c r="CS434" i="28"/>
  <c r="DQ434" i="28"/>
  <c r="FM434" i="28" s="1"/>
  <c r="EC434" i="28"/>
  <c r="FY434" i="28" s="1"/>
  <c r="DK369" i="28"/>
  <c r="FG369" i="28" s="1"/>
  <c r="DW369" i="28"/>
  <c r="FS369" i="28" s="1"/>
  <c r="CM369" i="28"/>
  <c r="CY369" i="28"/>
  <c r="EU369" i="28" s="1"/>
  <c r="DX438" i="28"/>
  <c r="FT438" i="28" s="1"/>
  <c r="CN438" i="28"/>
  <c r="DL438" i="28"/>
  <c r="FH438" i="28" s="1"/>
  <c r="CZ438" i="28"/>
  <c r="EV438" i="28" s="1"/>
  <c r="CZ360" i="28"/>
  <c r="EV360" i="28" s="1"/>
  <c r="DL360" i="28"/>
  <c r="FH360" i="28" s="1"/>
  <c r="DX360" i="28"/>
  <c r="FT360" i="28" s="1"/>
  <c r="CN360" i="28"/>
  <c r="CR393" i="28"/>
  <c r="DD393" i="28"/>
  <c r="EZ393" i="28" s="1"/>
  <c r="DP393" i="28"/>
  <c r="FL393" i="28" s="1"/>
  <c r="EB393" i="28"/>
  <c r="FX393" i="28" s="1"/>
  <c r="EE417" i="28"/>
  <c r="GA417" i="28" s="1"/>
  <c r="CU417" i="28"/>
  <c r="DS417" i="28"/>
  <c r="FO417" i="28" s="1"/>
  <c r="DG417" i="28"/>
  <c r="FC417" i="28" s="1"/>
  <c r="DG416" i="28"/>
  <c r="FC416" i="28" s="1"/>
  <c r="DS416" i="28"/>
  <c r="FO416" i="28" s="1"/>
  <c r="EE416" i="28"/>
  <c r="GA416" i="28" s="1"/>
  <c r="CU416" i="28"/>
  <c r="DA450" i="28"/>
  <c r="EW450" i="28" s="1"/>
  <c r="DM450" i="28"/>
  <c r="FI450" i="28" s="1"/>
  <c r="CO450" i="28"/>
  <c r="DY450" i="28"/>
  <c r="FU450" i="28" s="1"/>
  <c r="CN424" i="28"/>
  <c r="DL424" i="28"/>
  <c r="FH424" i="28" s="1"/>
  <c r="DX424" i="28"/>
  <c r="FT424" i="28" s="1"/>
  <c r="CZ424" i="28"/>
  <c r="EV424" i="28" s="1"/>
  <c r="EP458" i="28"/>
  <c r="EP411" i="28"/>
  <c r="EI365" i="28"/>
  <c r="EI512" i="28"/>
  <c r="CX470" i="28"/>
  <c r="ET470" i="28" s="1"/>
  <c r="DJ470" i="28"/>
  <c r="FF470" i="28" s="1"/>
  <c r="CL470" i="28"/>
  <c r="DV470" i="28"/>
  <c r="FR470" i="28" s="1"/>
  <c r="EN436" i="28"/>
  <c r="DJ475" i="28"/>
  <c r="FF475" i="28" s="1"/>
  <c r="DV475" i="28"/>
  <c r="FR475" i="28" s="1"/>
  <c r="CX475" i="28"/>
  <c r="ET475" i="28" s="1"/>
  <c r="CL475" i="28"/>
  <c r="DX500" i="28"/>
  <c r="FT500" i="28" s="1"/>
  <c r="CZ500" i="28"/>
  <c r="EV500" i="28" s="1"/>
  <c r="DL500" i="28"/>
  <c r="FH500" i="28" s="1"/>
  <c r="CN500" i="28"/>
  <c r="DD512" i="28"/>
  <c r="EZ512" i="28" s="1"/>
  <c r="DP512" i="28"/>
  <c r="FL512" i="28" s="1"/>
  <c r="CR512" i="28"/>
  <c r="EB512" i="28"/>
  <c r="FX512" i="28" s="1"/>
  <c r="EA397" i="28"/>
  <c r="FW397" i="28" s="1"/>
  <c r="DC397" i="28"/>
  <c r="EY397" i="28" s="1"/>
  <c r="CQ397" i="28"/>
  <c r="DO397" i="28"/>
  <c r="FK397" i="28" s="1"/>
  <c r="ED460" i="28"/>
  <c r="FZ460" i="28" s="1"/>
  <c r="CT460" i="28"/>
  <c r="DF460" i="28"/>
  <c r="FB460" i="28" s="1"/>
  <c r="DR460" i="28"/>
  <c r="FN460" i="28" s="1"/>
  <c r="CH518" i="28"/>
  <c r="EP518" i="28"/>
  <c r="DT515" i="28"/>
  <c r="FP515" i="28" s="1"/>
  <c r="EF515" i="28"/>
  <c r="GB515" i="28" s="1"/>
  <c r="CV515" i="28"/>
  <c r="DH515" i="28"/>
  <c r="FD515" i="28" s="1"/>
  <c r="CW504" i="28"/>
  <c r="DU504" i="28"/>
  <c r="FQ504" i="28" s="1"/>
  <c r="DI504" i="28"/>
  <c r="FE504" i="28" s="1"/>
  <c r="EG504" i="28"/>
  <c r="GC504" i="28" s="1"/>
  <c r="EJ417" i="28"/>
  <c r="ES527" i="28"/>
  <c r="ES525" i="28"/>
  <c r="DG531" i="28"/>
  <c r="FC531" i="28" s="1"/>
  <c r="CU531" i="28"/>
  <c r="DS531" i="28"/>
  <c r="FO531" i="28" s="1"/>
  <c r="EE531" i="28"/>
  <c r="GA531" i="28" s="1"/>
  <c r="CR532" i="28"/>
  <c r="DP532" i="28"/>
  <c r="FL532" i="28" s="1"/>
  <c r="EB532" i="28"/>
  <c r="FX532" i="28" s="1"/>
  <c r="DD532" i="28"/>
  <c r="EZ532" i="28" s="1"/>
  <c r="EQ542" i="28"/>
  <c r="ES516" i="28"/>
  <c r="DN555" i="28"/>
  <c r="FJ555" i="28" s="1"/>
  <c r="DZ555" i="28"/>
  <c r="FV555" i="28" s="1"/>
  <c r="DB555" i="28"/>
  <c r="EX555" i="28" s="1"/>
  <c r="CP555" i="28"/>
  <c r="EI435" i="28"/>
  <c r="CT529" i="28"/>
  <c r="ED529" i="28"/>
  <c r="FZ529" i="28" s="1"/>
  <c r="DR529" i="28"/>
  <c r="FN529" i="28" s="1"/>
  <c r="DF529" i="28"/>
  <c r="FB529" i="28" s="1"/>
  <c r="EK566" i="28"/>
  <c r="CC566" i="28"/>
  <c r="CO555" i="28"/>
  <c r="DA555" i="28"/>
  <c r="EW555" i="28" s="1"/>
  <c r="DM555" i="28"/>
  <c r="FI555" i="28" s="1"/>
  <c r="DY555" i="28"/>
  <c r="FU555" i="28" s="1"/>
  <c r="CS591" i="28"/>
  <c r="EC591" i="28"/>
  <c r="FY591" i="28" s="1"/>
  <c r="DQ591" i="28"/>
  <c r="FM591" i="28" s="1"/>
  <c r="DE591" i="28"/>
  <c r="FA591" i="28" s="1"/>
  <c r="DR569" i="28"/>
  <c r="FN569" i="28" s="1"/>
  <c r="CT569" i="28"/>
  <c r="ED569" i="28"/>
  <c r="FZ569" i="28" s="1"/>
  <c r="DF569" i="28"/>
  <c r="FB569" i="28" s="1"/>
  <c r="DZ524" i="28"/>
  <c r="FV524" i="28" s="1"/>
  <c r="CP524" i="28"/>
  <c r="DB524" i="28"/>
  <c r="EX524" i="28" s="1"/>
  <c r="DN524" i="28"/>
  <c r="FJ524" i="28" s="1"/>
  <c r="EH585" i="28"/>
  <c r="DS568" i="28"/>
  <c r="FO568" i="28" s="1"/>
  <c r="CU568" i="28"/>
  <c r="EE568" i="28"/>
  <c r="GA568" i="28" s="1"/>
  <c r="DG568" i="28"/>
  <c r="FC568" i="28" s="1"/>
  <c r="DC585" i="28"/>
  <c r="EY585" i="28" s="1"/>
  <c r="DO585" i="28"/>
  <c r="FK585" i="28" s="1"/>
  <c r="EA585" i="28"/>
  <c r="FW585" i="28" s="1"/>
  <c r="CQ585" i="28"/>
  <c r="EL526" i="28"/>
  <c r="EG549" i="28"/>
  <c r="GC549" i="28" s="1"/>
  <c r="DU549" i="28"/>
  <c r="FQ549" i="28" s="1"/>
  <c r="CW549" i="28"/>
  <c r="DI549" i="28"/>
  <c r="FE549" i="28" s="1"/>
  <c r="ED564" i="28"/>
  <c r="FZ564" i="28" s="1"/>
  <c r="CT564" i="28"/>
  <c r="DF564" i="28"/>
  <c r="FB564" i="28" s="1"/>
  <c r="DR564" i="28"/>
  <c r="FN564" i="28" s="1"/>
  <c r="EN572" i="28"/>
  <c r="EG498" i="28"/>
  <c r="GC498" i="28" s="1"/>
  <c r="DI498" i="28"/>
  <c r="FE498" i="28" s="1"/>
  <c r="DU498" i="28"/>
  <c r="FQ498" i="28" s="1"/>
  <c r="CW498" i="28"/>
  <c r="DN587" i="28"/>
  <c r="FJ587" i="28" s="1"/>
  <c r="CP587" i="28"/>
  <c r="DB587" i="28"/>
  <c r="EX587" i="28" s="1"/>
  <c r="DZ587" i="28"/>
  <c r="FV587" i="28" s="1"/>
  <c r="EA587" i="28"/>
  <c r="FW587" i="28" s="1"/>
  <c r="CQ587" i="28"/>
  <c r="DC587" i="28"/>
  <c r="EY587" i="28" s="1"/>
  <c r="DO587" i="28"/>
  <c r="FK587" i="28" s="1"/>
  <c r="EP563" i="28"/>
  <c r="DJ608" i="28"/>
  <c r="FF608" i="28" s="1"/>
  <c r="CX608" i="28"/>
  <c r="ET608" i="28" s="1"/>
  <c r="DV608" i="28"/>
  <c r="FR608" i="28" s="1"/>
  <c r="CL608" i="28"/>
  <c r="CY627" i="28"/>
  <c r="EU627" i="28" s="1"/>
  <c r="DK627" i="28"/>
  <c r="FG627" i="28" s="1"/>
  <c r="CM627" i="28"/>
  <c r="DW627" i="28"/>
  <c r="FS627" i="28" s="1"/>
  <c r="FV613" i="28"/>
  <c r="DW584" i="28"/>
  <c r="FS584" i="28" s="1"/>
  <c r="CM584" i="28"/>
  <c r="DK584" i="28"/>
  <c r="FG584" i="28" s="1"/>
  <c r="CY584" i="28"/>
  <c r="EU584" i="28" s="1"/>
  <c r="DG549" i="28"/>
  <c r="FC549" i="28" s="1"/>
  <c r="DS549" i="28"/>
  <c r="FO549" i="28" s="1"/>
  <c r="EE549" i="28"/>
  <c r="GA549" i="28" s="1"/>
  <c r="CU549" i="28"/>
  <c r="ES628" i="28"/>
  <c r="CJ627" i="28"/>
  <c r="ER627" i="28"/>
  <c r="EL584" i="28"/>
  <c r="EN593" i="28"/>
  <c r="EJ632" i="28"/>
  <c r="EP605" i="28"/>
  <c r="CB628" i="28"/>
  <c r="EJ628" i="28"/>
  <c r="CV613" i="28"/>
  <c r="DT613" i="28"/>
  <c r="FP613" i="28" s="1"/>
  <c r="DH613" i="28"/>
  <c r="FD613" i="28" s="1"/>
  <c r="EF613" i="28"/>
  <c r="GB613" i="28" s="1"/>
  <c r="EJ627" i="28"/>
  <c r="CW617" i="28"/>
  <c r="DI617" i="28"/>
  <c r="FE617" i="28" s="1"/>
  <c r="EG617" i="28"/>
  <c r="GC617" i="28" s="1"/>
  <c r="DU617" i="28"/>
  <c r="FQ617" i="28" s="1"/>
  <c r="C1033" i="20"/>
  <c r="C266" i="20"/>
  <c r="C1382" i="20"/>
  <c r="C615" i="20"/>
  <c r="DG630" i="28"/>
  <c r="FC630" i="28" s="1"/>
  <c r="DS630" i="28"/>
  <c r="FO630" i="28" s="1"/>
  <c r="CU630" i="28"/>
  <c r="EE630" i="28"/>
  <c r="GA630" i="28" s="1"/>
  <c r="C425" i="20"/>
  <c r="C1192" i="20"/>
  <c r="AG5" i="26"/>
  <c r="AD11" i="26"/>
  <c r="AF11" i="26"/>
  <c r="AI8" i="26"/>
  <c r="AF18" i="26"/>
  <c r="AH8" i="26"/>
  <c r="AD12" i="26"/>
  <c r="AD19" i="26"/>
  <c r="AG6" i="26"/>
  <c r="AF12" i="26"/>
  <c r="AF19" i="26"/>
  <c r="AD5" i="26"/>
  <c r="AX5" i="26" s="1"/>
  <c r="AD7" i="26"/>
  <c r="AD20" i="26"/>
  <c r="AD13" i="26"/>
  <c r="AG7" i="26"/>
  <c r="AH6" i="26"/>
  <c r="BB6" i="26" s="1"/>
  <c r="AD14" i="26"/>
  <c r="AD21" i="26"/>
  <c r="DS34" i="28" l="1"/>
  <c r="FO34" i="28" s="1"/>
  <c r="DZ578" i="28"/>
  <c r="FV578" i="28" s="1"/>
  <c r="FT608" i="28"/>
  <c r="CU34" i="28"/>
  <c r="DN578" i="28"/>
  <c r="FJ578" i="28" s="1"/>
  <c r="DL365" i="28"/>
  <c r="FH365" i="28" s="1"/>
  <c r="CZ365" i="28"/>
  <c r="EV365" i="28" s="1"/>
  <c r="CY379" i="28"/>
  <c r="EU379" i="28" s="1"/>
  <c r="DW379" i="28"/>
  <c r="FS379" i="28" s="1"/>
  <c r="CM379" i="28"/>
  <c r="DK379" i="28"/>
  <c r="FG379" i="28" s="1"/>
  <c r="FA402" i="28"/>
  <c r="FC248" i="28"/>
  <c r="CN365" i="28"/>
  <c r="EE34" i="28"/>
  <c r="GA34" i="28" s="1"/>
  <c r="CN456" i="28"/>
  <c r="DP236" i="28"/>
  <c r="FL236" i="28" s="1"/>
  <c r="EB236" i="28"/>
  <c r="FX236" i="28" s="1"/>
  <c r="CR236" i="28"/>
  <c r="DD236" i="28"/>
  <c r="EZ236" i="28" s="1"/>
  <c r="EC293" i="28"/>
  <c r="FY293" i="28" s="1"/>
  <c r="DE293" i="28"/>
  <c r="FA293" i="28" s="1"/>
  <c r="DQ293" i="28"/>
  <c r="FM293" i="28" s="1"/>
  <c r="CS293" i="28"/>
  <c r="DG632" i="28"/>
  <c r="FC632" i="28" s="1"/>
  <c r="DS632" i="28"/>
  <c r="FO632" i="28" s="1"/>
  <c r="EE632" i="28"/>
  <c r="GA632" i="28" s="1"/>
  <c r="CU632" i="28"/>
  <c r="DX456" i="28"/>
  <c r="FT456" i="28" s="1"/>
  <c r="EE534" i="28"/>
  <c r="GA534" i="28" s="1"/>
  <c r="DS534" i="28"/>
  <c r="FO534" i="28" s="1"/>
  <c r="CU534" i="28"/>
  <c r="DG534" i="28"/>
  <c r="FC534" i="28" s="1"/>
  <c r="CN566" i="28"/>
  <c r="CZ566" i="28"/>
  <c r="EV566" i="28" s="1"/>
  <c r="DL566" i="28"/>
  <c r="FH566" i="28" s="1"/>
  <c r="DX566" i="28"/>
  <c r="FT566" i="28" s="1"/>
  <c r="CP578" i="28"/>
  <c r="DL456" i="28"/>
  <c r="FH456" i="28" s="1"/>
  <c r="DM319" i="28"/>
  <c r="FI319" i="28" s="1"/>
  <c r="FQ188" i="28"/>
  <c r="GB586" i="28"/>
  <c r="DG558" i="28"/>
  <c r="FC558" i="28" s="1"/>
  <c r="EE558" i="28"/>
  <c r="GA558" i="28" s="1"/>
  <c r="DS558" i="28"/>
  <c r="FO558" i="28" s="1"/>
  <c r="CU558" i="28"/>
  <c r="DO468" i="28"/>
  <c r="FK468" i="28" s="1"/>
  <c r="EA468" i="28"/>
  <c r="FW468" i="28" s="1"/>
  <c r="CQ468" i="28"/>
  <c r="DC468" i="28"/>
  <c r="EY468" i="28" s="1"/>
  <c r="CO319" i="28"/>
  <c r="DY319" i="28"/>
  <c r="FU319" i="28" s="1"/>
  <c r="DD632" i="28"/>
  <c r="EZ632" i="28" s="1"/>
  <c r="DP632" i="28"/>
  <c r="FL632" i="28" s="1"/>
  <c r="EB632" i="28"/>
  <c r="FX632" i="28" s="1"/>
  <c r="CR632" i="28"/>
  <c r="FB115" i="28"/>
  <c r="FV239" i="28"/>
  <c r="CO449" i="28"/>
  <c r="DM449" i="28"/>
  <c r="FI449" i="28" s="1"/>
  <c r="DY449" i="28"/>
  <c r="FU449" i="28" s="1"/>
  <c r="DA449" i="28"/>
  <c r="EW449" i="28" s="1"/>
  <c r="CT252" i="28"/>
  <c r="DF252" i="28"/>
  <c r="FB252" i="28" s="1"/>
  <c r="DR252" i="28"/>
  <c r="FN252" i="28" s="1"/>
  <c r="ED252" i="28"/>
  <c r="FZ252" i="28" s="1"/>
  <c r="GC78" i="28"/>
  <c r="EA238" i="28"/>
  <c r="FW238" i="28" s="1"/>
  <c r="DC238" i="28"/>
  <c r="EY238" i="28" s="1"/>
  <c r="CQ238" i="28"/>
  <c r="DO238" i="28"/>
  <c r="FK238" i="28" s="1"/>
  <c r="FF117" i="28"/>
  <c r="FH618" i="28"/>
  <c r="ED585" i="28"/>
  <c r="FZ585" i="28" s="1"/>
  <c r="DL276" i="28"/>
  <c r="FH276" i="28" s="1"/>
  <c r="CN473" i="28"/>
  <c r="CZ473" i="28"/>
  <c r="EV473" i="28" s="1"/>
  <c r="DX473" i="28"/>
  <c r="FT473" i="28" s="1"/>
  <c r="DL473" i="28"/>
  <c r="FH473" i="28" s="1"/>
  <c r="DI421" i="28"/>
  <c r="FE421" i="28" s="1"/>
  <c r="CW421" i="28"/>
  <c r="DU421" i="28"/>
  <c r="FQ421" i="28" s="1"/>
  <c r="EG421" i="28"/>
  <c r="GC421" i="28" s="1"/>
  <c r="CV442" i="28"/>
  <c r="DT442" i="28"/>
  <c r="FP442" i="28" s="1"/>
  <c r="DH442" i="28"/>
  <c r="FD442" i="28" s="1"/>
  <c r="EF442" i="28"/>
  <c r="GB442" i="28" s="1"/>
  <c r="CQ411" i="28"/>
  <c r="FZ591" i="28"/>
  <c r="DF365" i="28"/>
  <c r="FB365" i="28" s="1"/>
  <c r="FN527" i="28"/>
  <c r="EG275" i="28"/>
  <c r="GC275" i="28" s="1"/>
  <c r="ED365" i="28"/>
  <c r="FZ365" i="28" s="1"/>
  <c r="CZ222" i="28"/>
  <c r="EV222" i="28" s="1"/>
  <c r="DX222" i="28"/>
  <c r="FT222" i="28" s="1"/>
  <c r="CN222" i="28"/>
  <c r="DL222" i="28"/>
  <c r="FH222" i="28" s="1"/>
  <c r="CW275" i="28"/>
  <c r="EG558" i="28"/>
  <c r="GC558" i="28" s="1"/>
  <c r="CW558" i="28"/>
  <c r="DI558" i="28"/>
  <c r="FE558" i="28" s="1"/>
  <c r="DU558" i="28"/>
  <c r="FQ558" i="28" s="1"/>
  <c r="CO112" i="28"/>
  <c r="DY112" i="28"/>
  <c r="FU112" i="28" s="1"/>
  <c r="DA112" i="28"/>
  <c r="EW112" i="28" s="1"/>
  <c r="DM112" i="28"/>
  <c r="FI112" i="28" s="1"/>
  <c r="DB160" i="28"/>
  <c r="EX160" i="28" s="1"/>
  <c r="DZ160" i="28"/>
  <c r="FV160" i="28" s="1"/>
  <c r="CP160" i="28"/>
  <c r="DN160" i="28"/>
  <c r="FJ160" i="28" s="1"/>
  <c r="DC411" i="28"/>
  <c r="EY411" i="28" s="1"/>
  <c r="FR632" i="28"/>
  <c r="DU275" i="28"/>
  <c r="FQ275" i="28" s="1"/>
  <c r="DQ137" i="28"/>
  <c r="FM137" i="28" s="1"/>
  <c r="CS137" i="28"/>
  <c r="EC137" i="28"/>
  <c r="FY137" i="28" s="1"/>
  <c r="DE137" i="28"/>
  <c r="FA137" i="28" s="1"/>
  <c r="EG570" i="28"/>
  <c r="GC570" i="28" s="1"/>
  <c r="CW570" i="28"/>
  <c r="DU570" i="28"/>
  <c r="FQ570" i="28" s="1"/>
  <c r="DI570" i="28"/>
  <c r="FE570" i="28" s="1"/>
  <c r="CP612" i="28"/>
  <c r="EV250" i="28"/>
  <c r="FS528" i="28"/>
  <c r="CX367" i="28"/>
  <c r="ET367" i="28" s="1"/>
  <c r="DU429" i="28"/>
  <c r="FQ429" i="28" s="1"/>
  <c r="DI429" i="28"/>
  <c r="FE429" i="28" s="1"/>
  <c r="CW429" i="28"/>
  <c r="EG429" i="28"/>
  <c r="GC429" i="28" s="1"/>
  <c r="EC195" i="28"/>
  <c r="FY195" i="28" s="1"/>
  <c r="CS195" i="28"/>
  <c r="DE195" i="28"/>
  <c r="FA195" i="28" s="1"/>
  <c r="DQ195" i="28"/>
  <c r="FM195" i="28" s="1"/>
  <c r="DZ612" i="28"/>
  <c r="FV612" i="28" s="1"/>
  <c r="EG270" i="28"/>
  <c r="GC270" i="28" s="1"/>
  <c r="DV367" i="28"/>
  <c r="FR367" i="28" s="1"/>
  <c r="DU517" i="28"/>
  <c r="FQ517" i="28" s="1"/>
  <c r="DL472" i="28"/>
  <c r="FH472" i="28" s="1"/>
  <c r="CN472" i="28"/>
  <c r="CZ472" i="28"/>
  <c r="EV472" i="28" s="1"/>
  <c r="DX472" i="28"/>
  <c r="FT472" i="28" s="1"/>
  <c r="DD441" i="28"/>
  <c r="EZ441" i="28" s="1"/>
  <c r="DP441" i="28"/>
  <c r="FL441" i="28" s="1"/>
  <c r="DB612" i="28"/>
  <c r="EX612" i="28" s="1"/>
  <c r="EY630" i="28"/>
  <c r="CW270" i="28"/>
  <c r="CL367" i="28"/>
  <c r="DI517" i="28"/>
  <c r="FE517" i="28" s="1"/>
  <c r="DF496" i="28"/>
  <c r="FB496" i="28" s="1"/>
  <c r="CT496" i="28"/>
  <c r="DR496" i="28"/>
  <c r="FN496" i="28" s="1"/>
  <c r="ED496" i="28"/>
  <c r="FZ496" i="28" s="1"/>
  <c r="CT548" i="28"/>
  <c r="ED548" i="28"/>
  <c r="FZ548" i="28" s="1"/>
  <c r="DR548" i="28"/>
  <c r="FN548" i="28" s="1"/>
  <c r="DF548" i="28"/>
  <c r="FB548" i="28" s="1"/>
  <c r="DU270" i="28"/>
  <c r="FQ270" i="28" s="1"/>
  <c r="EG517" i="28"/>
  <c r="GC517" i="28" s="1"/>
  <c r="DX597" i="28"/>
  <c r="FT597" i="28" s="1"/>
  <c r="CZ597" i="28"/>
  <c r="EV597" i="28" s="1"/>
  <c r="CN597" i="28"/>
  <c r="DL597" i="28"/>
  <c r="FH597" i="28" s="1"/>
  <c r="DO81" i="28"/>
  <c r="FK81" i="28" s="1"/>
  <c r="EA81" i="28"/>
  <c r="FW81" i="28" s="1"/>
  <c r="CQ81" i="28"/>
  <c r="DC81" i="28"/>
  <c r="EY81" i="28" s="1"/>
  <c r="FF115" i="28"/>
  <c r="EV631" i="28"/>
  <c r="DJ400" i="28"/>
  <c r="FF400" i="28" s="1"/>
  <c r="DV400" i="28"/>
  <c r="FR400" i="28" s="1"/>
  <c r="CX400" i="28"/>
  <c r="ET400" i="28" s="1"/>
  <c r="CL400" i="28"/>
  <c r="CS307" i="28"/>
  <c r="EC307" i="28"/>
  <c r="FY307" i="28" s="1"/>
  <c r="DQ307" i="28"/>
  <c r="FM307" i="28" s="1"/>
  <c r="DE307" i="28"/>
  <c r="FA307" i="28" s="1"/>
  <c r="DY326" i="28"/>
  <c r="FU326" i="28" s="1"/>
  <c r="DM326" i="28"/>
  <c r="FI326" i="28" s="1"/>
  <c r="CO326" i="28"/>
  <c r="DA326" i="28"/>
  <c r="EW326" i="28" s="1"/>
  <c r="DC601" i="28"/>
  <c r="EY601" i="28" s="1"/>
  <c r="CQ601" i="28"/>
  <c r="DO601" i="28"/>
  <c r="FK601" i="28" s="1"/>
  <c r="EA601" i="28"/>
  <c r="FW601" i="28" s="1"/>
  <c r="DV541" i="28"/>
  <c r="FR541" i="28" s="1"/>
  <c r="CX541" i="28"/>
  <c r="ET541" i="28" s="1"/>
  <c r="DJ541" i="28"/>
  <c r="FF541" i="28" s="1"/>
  <c r="CL541" i="28"/>
  <c r="CR322" i="28"/>
  <c r="DP322" i="28"/>
  <c r="FL322" i="28" s="1"/>
  <c r="DD322" i="28"/>
  <c r="EZ322" i="28" s="1"/>
  <c r="EB322" i="28"/>
  <c r="FX322" i="28" s="1"/>
  <c r="DS43" i="28"/>
  <c r="FO43" i="28" s="1"/>
  <c r="CU43" i="28"/>
  <c r="EE43" i="28"/>
  <c r="GA43" i="28" s="1"/>
  <c r="DG43" i="28"/>
  <c r="FC43" i="28" s="1"/>
  <c r="DZ182" i="28"/>
  <c r="FV182" i="28" s="1"/>
  <c r="DN182" i="28"/>
  <c r="FJ182" i="28" s="1"/>
  <c r="CP182" i="28"/>
  <c r="DB182" i="28"/>
  <c r="EX182" i="28" s="1"/>
  <c r="FM405" i="28"/>
  <c r="DP456" i="28"/>
  <c r="FL456" i="28" s="1"/>
  <c r="CR456" i="28"/>
  <c r="DD456" i="28"/>
  <c r="EZ456" i="28" s="1"/>
  <c r="EB456" i="28"/>
  <c r="FX456" i="28" s="1"/>
  <c r="DY393" i="28"/>
  <c r="FU393" i="28" s="1"/>
  <c r="CO393" i="28"/>
  <c r="DA393" i="28"/>
  <c r="EW393" i="28" s="1"/>
  <c r="DM393" i="28"/>
  <c r="FI393" i="28" s="1"/>
  <c r="DH467" i="28"/>
  <c r="FD467" i="28" s="1"/>
  <c r="CV467" i="28"/>
  <c r="DT467" i="28"/>
  <c r="FP467" i="28" s="1"/>
  <c r="EF467" i="28"/>
  <c r="GB467" i="28" s="1"/>
  <c r="DH450" i="28"/>
  <c r="FD450" i="28" s="1"/>
  <c r="DT450" i="28"/>
  <c r="FP450" i="28" s="1"/>
  <c r="CV450" i="28"/>
  <c r="EF450" i="28"/>
  <c r="GB450" i="28" s="1"/>
  <c r="FW189" i="28"/>
  <c r="EC220" i="28"/>
  <c r="FY220" i="28" s="1"/>
  <c r="CZ420" i="28"/>
  <c r="EV420" i="28" s="1"/>
  <c r="DX420" i="28"/>
  <c r="FT420" i="28" s="1"/>
  <c r="CN420" i="28"/>
  <c r="DL420" i="28"/>
  <c r="FH420" i="28" s="1"/>
  <c r="DE220" i="28"/>
  <c r="FA220" i="28" s="1"/>
  <c r="CZ72" i="28"/>
  <c r="EV72" i="28" s="1"/>
  <c r="DL72" i="28"/>
  <c r="FH72" i="28" s="1"/>
  <c r="CN72" i="28"/>
  <c r="DX72" i="28"/>
  <c r="FT72" i="28" s="1"/>
  <c r="DQ220" i="28"/>
  <c r="FM220" i="28" s="1"/>
  <c r="CO156" i="28"/>
  <c r="DM156" i="28"/>
  <c r="FI156" i="28" s="1"/>
  <c r="DY156" i="28"/>
  <c r="FU156" i="28" s="1"/>
  <c r="DA156" i="28"/>
  <c r="EW156" i="28" s="1"/>
  <c r="FK628" i="28"/>
  <c r="CX53" i="28"/>
  <c r="ET53" i="28" s="1"/>
  <c r="DJ53" i="28"/>
  <c r="FF53" i="28" s="1"/>
  <c r="DV53" i="28"/>
  <c r="FR53" i="28" s="1"/>
  <c r="CL53" i="28"/>
  <c r="DV318" i="28"/>
  <c r="FR318" i="28" s="1"/>
  <c r="CL318" i="28"/>
  <c r="CX318" i="28"/>
  <c r="ET318" i="28" s="1"/>
  <c r="DJ318" i="28"/>
  <c r="FF318" i="28" s="1"/>
  <c r="CU201" i="28"/>
  <c r="DG201" i="28"/>
  <c r="FC201" i="28" s="1"/>
  <c r="DS201" i="28"/>
  <c r="FO201" i="28" s="1"/>
  <c r="EE201" i="28"/>
  <c r="GA201" i="28" s="1"/>
  <c r="CM474" i="28"/>
  <c r="DW474" i="28"/>
  <c r="FS474" i="28" s="1"/>
  <c r="CY474" i="28"/>
  <c r="EU474" i="28" s="1"/>
  <c r="DK474" i="28"/>
  <c r="FG474" i="28" s="1"/>
  <c r="EZ630" i="28"/>
  <c r="DR323" i="28"/>
  <c r="FN323" i="28" s="1"/>
  <c r="DX377" i="28"/>
  <c r="FT377" i="28" s="1"/>
  <c r="CN377" i="28"/>
  <c r="CZ377" i="28"/>
  <c r="EV377" i="28" s="1"/>
  <c r="DL377" i="28"/>
  <c r="FH377" i="28" s="1"/>
  <c r="DC613" i="28"/>
  <c r="EY613" i="28" s="1"/>
  <c r="CQ613" i="28"/>
  <c r="EA613" i="28"/>
  <c r="FW613" i="28" s="1"/>
  <c r="DO613" i="28"/>
  <c r="FK613" i="28" s="1"/>
  <c r="CW92" i="28"/>
  <c r="EG92" i="28"/>
  <c r="GC92" i="28" s="1"/>
  <c r="DU92" i="28"/>
  <c r="FQ92" i="28" s="1"/>
  <c r="DI92" i="28"/>
  <c r="FE92" i="28" s="1"/>
  <c r="DR385" i="28"/>
  <c r="FN385" i="28" s="1"/>
  <c r="DF385" i="28"/>
  <c r="FB385" i="28" s="1"/>
  <c r="ED385" i="28"/>
  <c r="FZ385" i="28" s="1"/>
  <c r="CT385" i="28"/>
  <c r="DA396" i="28"/>
  <c r="EW396" i="28" s="1"/>
  <c r="DY396" i="28"/>
  <c r="FU396" i="28" s="1"/>
  <c r="DM396" i="28"/>
  <c r="FI396" i="28" s="1"/>
  <c r="CO396" i="28"/>
  <c r="DF323" i="28"/>
  <c r="FB323" i="28" s="1"/>
  <c r="DW509" i="28"/>
  <c r="FS509" i="28" s="1"/>
  <c r="CM509" i="28"/>
  <c r="CY509" i="28"/>
  <c r="EU509" i="28" s="1"/>
  <c r="DK509" i="28"/>
  <c r="FG509" i="28" s="1"/>
  <c r="DP608" i="28"/>
  <c r="FL608" i="28" s="1"/>
  <c r="CR608" i="28"/>
  <c r="DD608" i="28"/>
  <c r="EZ608" i="28" s="1"/>
  <c r="EB608" i="28"/>
  <c r="FX608" i="28" s="1"/>
  <c r="CT323" i="28"/>
  <c r="EG143" i="28"/>
  <c r="GC143" i="28" s="1"/>
  <c r="CW143" i="28"/>
  <c r="DI143" i="28"/>
  <c r="FE143" i="28" s="1"/>
  <c r="DU143" i="28"/>
  <c r="FQ143" i="28" s="1"/>
  <c r="DC546" i="28"/>
  <c r="EY546" i="28" s="1"/>
  <c r="DO546" i="28"/>
  <c r="FK546" i="28" s="1"/>
  <c r="EA546" i="28"/>
  <c r="FW546" i="28" s="1"/>
  <c r="CQ546" i="28"/>
  <c r="CZ303" i="28"/>
  <c r="EV303" i="28" s="1"/>
  <c r="DX303" i="28"/>
  <c r="FT303" i="28" s="1"/>
  <c r="DL303" i="28"/>
  <c r="FH303" i="28" s="1"/>
  <c r="CN303" i="28"/>
  <c r="DD381" i="28"/>
  <c r="EZ381" i="28" s="1"/>
  <c r="EB381" i="28"/>
  <c r="FX381" i="28" s="1"/>
  <c r="CR381" i="28"/>
  <c r="DP381" i="28"/>
  <c r="FL381" i="28" s="1"/>
  <c r="FM113" i="28"/>
  <c r="CT331" i="28"/>
  <c r="ED331" i="28"/>
  <c r="FZ331" i="28" s="1"/>
  <c r="DR331" i="28"/>
  <c r="FN331" i="28" s="1"/>
  <c r="DF331" i="28"/>
  <c r="FB331" i="28" s="1"/>
  <c r="CX406" i="28"/>
  <c r="ET406" i="28" s="1"/>
  <c r="CL406" i="28"/>
  <c r="DJ406" i="28"/>
  <c r="FF406" i="28" s="1"/>
  <c r="DV406" i="28"/>
  <c r="FR406" i="28" s="1"/>
  <c r="CU306" i="28"/>
  <c r="DG306" i="28"/>
  <c r="FC306" i="28" s="1"/>
  <c r="DS306" i="28"/>
  <c r="FO306" i="28" s="1"/>
  <c r="EE306" i="28"/>
  <c r="GA306" i="28" s="1"/>
  <c r="FN403" i="28"/>
  <c r="CU322" i="28"/>
  <c r="DS322" i="28"/>
  <c r="FO322" i="28" s="1"/>
  <c r="DG322" i="28"/>
  <c r="FC322" i="28" s="1"/>
  <c r="EE322" i="28"/>
  <c r="GA322" i="28" s="1"/>
  <c r="FB408" i="28"/>
  <c r="ED441" i="28"/>
  <c r="FZ441" i="28" s="1"/>
  <c r="DF441" i="28"/>
  <c r="FB441" i="28" s="1"/>
  <c r="DR441" i="28"/>
  <c r="FN441" i="28" s="1"/>
  <c r="CT441" i="28"/>
  <c r="DR188" i="28"/>
  <c r="FN188" i="28" s="1"/>
  <c r="ED188" i="28"/>
  <c r="FZ188" i="28" s="1"/>
  <c r="DF188" i="28"/>
  <c r="FB188" i="28" s="1"/>
  <c r="CT188" i="28"/>
  <c r="DR585" i="28"/>
  <c r="FN585" i="28" s="1"/>
  <c r="CZ276" i="28"/>
  <c r="EV276" i="28" s="1"/>
  <c r="FL115" i="28"/>
  <c r="DC558" i="28"/>
  <c r="EY558" i="28" s="1"/>
  <c r="CQ558" i="28"/>
  <c r="DO558" i="28"/>
  <c r="FK558" i="28" s="1"/>
  <c r="EA558" i="28"/>
  <c r="FW558" i="28" s="1"/>
  <c r="CS272" i="28"/>
  <c r="EC272" i="28"/>
  <c r="FY272" i="28" s="1"/>
  <c r="DE272" i="28"/>
  <c r="FA272" i="28" s="1"/>
  <c r="DQ272" i="28"/>
  <c r="FM272" i="28" s="1"/>
  <c r="DY377" i="28"/>
  <c r="FU377" i="28" s="1"/>
  <c r="DM377" i="28"/>
  <c r="FI377" i="28" s="1"/>
  <c r="DA377" i="28"/>
  <c r="EW377" i="28" s="1"/>
  <c r="CO377" i="28"/>
  <c r="EU602" i="28"/>
  <c r="DF585" i="28"/>
  <c r="FB585" i="28" s="1"/>
  <c r="DX276" i="28"/>
  <c r="FT276" i="28" s="1"/>
  <c r="CX478" i="28"/>
  <c r="ET478" i="28" s="1"/>
  <c r="DV478" i="28"/>
  <c r="FR478" i="28" s="1"/>
  <c r="DJ478" i="28"/>
  <c r="FF478" i="28" s="1"/>
  <c r="CL478" i="28"/>
  <c r="FW606" i="28"/>
  <c r="DJ588" i="28"/>
  <c r="FF588" i="28" s="1"/>
  <c r="CX588" i="28"/>
  <c r="ET588" i="28" s="1"/>
  <c r="DV588" i="28"/>
  <c r="FR588" i="28" s="1"/>
  <c r="CL588" i="28"/>
  <c r="CU625" i="28"/>
  <c r="DS625" i="28"/>
  <c r="FO625" i="28" s="1"/>
  <c r="EE625" i="28"/>
  <c r="GA625" i="28" s="1"/>
  <c r="DG625" i="28"/>
  <c r="FC625" i="28" s="1"/>
  <c r="CL112" i="28"/>
  <c r="DJ112" i="28"/>
  <c r="FF112" i="28" s="1"/>
  <c r="CX112" i="28"/>
  <c r="ET112" i="28" s="1"/>
  <c r="DV112" i="28"/>
  <c r="FR112" i="28" s="1"/>
  <c r="CP308" i="28"/>
  <c r="DL96" i="28"/>
  <c r="FH96" i="28" s="1"/>
  <c r="DX96" i="28"/>
  <c r="FT96" i="28" s="1"/>
  <c r="CN96" i="28"/>
  <c r="CZ96" i="28"/>
  <c r="EV96" i="28" s="1"/>
  <c r="DL335" i="28"/>
  <c r="FH335" i="28" s="1"/>
  <c r="CN335" i="28"/>
  <c r="CZ335" i="28"/>
  <c r="EV335" i="28" s="1"/>
  <c r="DX335" i="28"/>
  <c r="FT335" i="28" s="1"/>
  <c r="DO78" i="28"/>
  <c r="FK78" i="28" s="1"/>
  <c r="CQ78" i="28"/>
  <c r="DC78" i="28"/>
  <c r="EY78" i="28" s="1"/>
  <c r="EA78" i="28"/>
  <c r="FW78" i="28" s="1"/>
  <c r="DI232" i="28"/>
  <c r="FE232" i="28" s="1"/>
  <c r="CW232" i="28"/>
  <c r="EG232" i="28"/>
  <c r="GC232" i="28" s="1"/>
  <c r="DU232" i="28"/>
  <c r="FQ232" i="28" s="1"/>
  <c r="CS568" i="28"/>
  <c r="EC568" i="28"/>
  <c r="FY568" i="28" s="1"/>
  <c r="DQ568" i="28"/>
  <c r="FM568" i="28" s="1"/>
  <c r="DE568" i="28"/>
  <c r="FA568" i="28" s="1"/>
  <c r="DT552" i="28"/>
  <c r="FP552" i="28" s="1"/>
  <c r="CV552" i="28"/>
  <c r="EF552" i="28"/>
  <c r="GB552" i="28" s="1"/>
  <c r="DH552" i="28"/>
  <c r="FD552" i="28" s="1"/>
  <c r="DK630" i="28"/>
  <c r="FG630" i="28" s="1"/>
  <c r="CY630" i="28"/>
  <c r="EU630" i="28" s="1"/>
  <c r="DW630" i="28"/>
  <c r="FS630" i="28" s="1"/>
  <c r="CM630" i="28"/>
  <c r="DE68" i="28"/>
  <c r="FA68" i="28" s="1"/>
  <c r="DQ68" i="28"/>
  <c r="FM68" i="28" s="1"/>
  <c r="CS68" i="28"/>
  <c r="EC68" i="28"/>
  <c r="FY68" i="28" s="1"/>
  <c r="DW529" i="28"/>
  <c r="FS529" i="28" s="1"/>
  <c r="DK529" i="28"/>
  <c r="FG529" i="28" s="1"/>
  <c r="CY529" i="28"/>
  <c r="EU529" i="28" s="1"/>
  <c r="CM529" i="28"/>
  <c r="DO173" i="28"/>
  <c r="FK173" i="28" s="1"/>
  <c r="EA173" i="28"/>
  <c r="FW173" i="28" s="1"/>
  <c r="CQ173" i="28"/>
  <c r="DC173" i="28"/>
  <c r="EY173" i="28" s="1"/>
  <c r="EE309" i="28"/>
  <c r="GA309" i="28" s="1"/>
  <c r="FY231" i="28"/>
  <c r="FH532" i="28"/>
  <c r="DG609" i="28"/>
  <c r="FC609" i="28" s="1"/>
  <c r="EE609" i="28"/>
  <c r="GA609" i="28" s="1"/>
  <c r="DS609" i="28"/>
  <c r="FO609" i="28" s="1"/>
  <c r="CU609" i="28"/>
  <c r="CQ583" i="28"/>
  <c r="DC583" i="28"/>
  <c r="EY583" i="28" s="1"/>
  <c r="DO583" i="28"/>
  <c r="FK583" i="28" s="1"/>
  <c r="EA583" i="28"/>
  <c r="FW583" i="28" s="1"/>
  <c r="DL526" i="28"/>
  <c r="FH526" i="28" s="1"/>
  <c r="CN526" i="28"/>
  <c r="CZ526" i="28"/>
  <c r="EV526" i="28" s="1"/>
  <c r="DX526" i="28"/>
  <c r="FT526" i="28" s="1"/>
  <c r="DL327" i="28"/>
  <c r="FH327" i="28" s="1"/>
  <c r="DX327" i="28"/>
  <c r="FT327" i="28" s="1"/>
  <c r="CN327" i="28"/>
  <c r="CZ327" i="28"/>
  <c r="EV327" i="28" s="1"/>
  <c r="CN368" i="28"/>
  <c r="CZ368" i="28"/>
  <c r="EV368" i="28" s="1"/>
  <c r="DL368" i="28"/>
  <c r="FH368" i="28" s="1"/>
  <c r="DX368" i="28"/>
  <c r="FT368" i="28" s="1"/>
  <c r="DO149" i="28"/>
  <c r="FK149" i="28" s="1"/>
  <c r="CQ149" i="28"/>
  <c r="EA149" i="28"/>
  <c r="FW149" i="28" s="1"/>
  <c r="DC149" i="28"/>
  <c r="EY149" i="28" s="1"/>
  <c r="DE180" i="28"/>
  <c r="FA180" i="28" s="1"/>
  <c r="DQ180" i="28"/>
  <c r="FM180" i="28" s="1"/>
  <c r="CS180" i="28"/>
  <c r="EC180" i="28"/>
  <c r="FY180" i="28" s="1"/>
  <c r="DY372" i="28"/>
  <c r="FU372" i="28" s="1"/>
  <c r="CO372" i="28"/>
  <c r="DA372" i="28"/>
  <c r="EW372" i="28" s="1"/>
  <c r="DM372" i="28"/>
  <c r="FI372" i="28" s="1"/>
  <c r="DJ216" i="28"/>
  <c r="FF216" i="28" s="1"/>
  <c r="DG309" i="28"/>
  <c r="FC309" i="28" s="1"/>
  <c r="FZ502" i="28"/>
  <c r="CT299" i="28"/>
  <c r="FH352" i="28"/>
  <c r="FB506" i="28"/>
  <c r="CU146" i="28"/>
  <c r="DS146" i="28"/>
  <c r="FO146" i="28" s="1"/>
  <c r="EE146" i="28"/>
  <c r="GA146" i="28" s="1"/>
  <c r="DG146" i="28"/>
  <c r="FC146" i="28" s="1"/>
  <c r="CL443" i="28"/>
  <c r="DV443" i="28"/>
  <c r="FR443" i="28" s="1"/>
  <c r="CX443" i="28"/>
  <c r="ET443" i="28" s="1"/>
  <c r="DJ443" i="28"/>
  <c r="FF443" i="28" s="1"/>
  <c r="CT159" i="28"/>
  <c r="ED159" i="28"/>
  <c r="FZ159" i="28" s="1"/>
  <c r="DR159" i="28"/>
  <c r="FN159" i="28" s="1"/>
  <c r="DF159" i="28"/>
  <c r="FB159" i="28" s="1"/>
  <c r="CS360" i="28"/>
  <c r="DE360" i="28"/>
  <c r="FA360" i="28" s="1"/>
  <c r="DQ360" i="28"/>
  <c r="FM360" i="28" s="1"/>
  <c r="EC360" i="28"/>
  <c r="FY360" i="28" s="1"/>
  <c r="CT278" i="28"/>
  <c r="DR278" i="28"/>
  <c r="FN278" i="28" s="1"/>
  <c r="ED278" i="28"/>
  <c r="FZ278" i="28" s="1"/>
  <c r="DF278" i="28"/>
  <c r="FB278" i="28" s="1"/>
  <c r="CM426" i="28"/>
  <c r="DW426" i="28"/>
  <c r="FS426" i="28" s="1"/>
  <c r="DK426" i="28"/>
  <c r="FG426" i="28" s="1"/>
  <c r="CY426" i="28"/>
  <c r="EU426" i="28" s="1"/>
  <c r="DT453" i="28"/>
  <c r="FP453" i="28" s="1"/>
  <c r="DH453" i="28"/>
  <c r="FD453" i="28" s="1"/>
  <c r="EF453" i="28"/>
  <c r="GB453" i="28" s="1"/>
  <c r="CV453" i="28"/>
  <c r="CZ333" i="28"/>
  <c r="EV333" i="28" s="1"/>
  <c r="DL333" i="28"/>
  <c r="FH333" i="28" s="1"/>
  <c r="DX333" i="28"/>
  <c r="FT333" i="28" s="1"/>
  <c r="CN333" i="28"/>
  <c r="DC337" i="28"/>
  <c r="EY337" i="28" s="1"/>
  <c r="DO337" i="28"/>
  <c r="FK337" i="28" s="1"/>
  <c r="EA337" i="28"/>
  <c r="FW337" i="28" s="1"/>
  <c r="CQ337" i="28"/>
  <c r="DF566" i="28"/>
  <c r="FB566" i="28" s="1"/>
  <c r="DR566" i="28"/>
  <c r="FN566" i="28" s="1"/>
  <c r="CT566" i="28"/>
  <c r="ED566" i="28"/>
  <c r="FZ566" i="28" s="1"/>
  <c r="DC156" i="28"/>
  <c r="EY156" i="28" s="1"/>
  <c r="EA156" i="28"/>
  <c r="FW156" i="28" s="1"/>
  <c r="DO156" i="28"/>
  <c r="FK156" i="28" s="1"/>
  <c r="CQ156" i="28"/>
  <c r="CQ450" i="28"/>
  <c r="DO450" i="28"/>
  <c r="FK450" i="28" s="1"/>
  <c r="DC450" i="28"/>
  <c r="EY450" i="28" s="1"/>
  <c r="EA450" i="28"/>
  <c r="FW450" i="28" s="1"/>
  <c r="EA432" i="28"/>
  <c r="FW432" i="28" s="1"/>
  <c r="DC432" i="28"/>
  <c r="EY432" i="28" s="1"/>
  <c r="CQ432" i="28"/>
  <c r="DO432" i="28"/>
  <c r="FK432" i="28" s="1"/>
  <c r="FY527" i="28"/>
  <c r="DR299" i="28"/>
  <c r="FN299" i="28" s="1"/>
  <c r="EA294" i="28"/>
  <c r="FW294" i="28" s="1"/>
  <c r="EV118" i="28"/>
  <c r="CR563" i="28"/>
  <c r="EB563" i="28"/>
  <c r="FX563" i="28" s="1"/>
  <c r="DD563" i="28"/>
  <c r="EZ563" i="28" s="1"/>
  <c r="DP563" i="28"/>
  <c r="FL563" i="28" s="1"/>
  <c r="DU452" i="28"/>
  <c r="FQ452" i="28" s="1"/>
  <c r="DI452" i="28"/>
  <c r="FE452" i="28" s="1"/>
  <c r="CW452" i="28"/>
  <c r="EG452" i="28"/>
  <c r="GC452" i="28" s="1"/>
  <c r="DL607" i="28"/>
  <c r="FH607" i="28" s="1"/>
  <c r="CN607" i="28"/>
  <c r="DX607" i="28"/>
  <c r="FT607" i="28" s="1"/>
  <c r="CZ607" i="28"/>
  <c r="EV607" i="28" s="1"/>
  <c r="CR243" i="28"/>
  <c r="DP243" i="28"/>
  <c r="FL243" i="28" s="1"/>
  <c r="EB243" i="28"/>
  <c r="FX243" i="28" s="1"/>
  <c r="DD243" i="28"/>
  <c r="EZ243" i="28" s="1"/>
  <c r="DU564" i="28"/>
  <c r="FQ564" i="28" s="1"/>
  <c r="DI564" i="28"/>
  <c r="FE564" i="28" s="1"/>
  <c r="EG564" i="28"/>
  <c r="GC564" i="28" s="1"/>
  <c r="CW564" i="28"/>
  <c r="DM157" i="28"/>
  <c r="FI157" i="28" s="1"/>
  <c r="DA157" i="28"/>
  <c r="EW157" i="28" s="1"/>
  <c r="CO157" i="28"/>
  <c r="DY157" i="28"/>
  <c r="FU157" i="28" s="1"/>
  <c r="DU108" i="28"/>
  <c r="FQ108" i="28" s="1"/>
  <c r="CW108" i="28"/>
  <c r="DI108" i="28"/>
  <c r="FE108" i="28" s="1"/>
  <c r="EG108" i="28"/>
  <c r="GC108" i="28" s="1"/>
  <c r="DL233" i="28"/>
  <c r="FH233" i="28" s="1"/>
  <c r="CZ233" i="28"/>
  <c r="EV233" i="28" s="1"/>
  <c r="DX233" i="28"/>
  <c r="FT233" i="28" s="1"/>
  <c r="CN233" i="28"/>
  <c r="CQ360" i="28"/>
  <c r="EA360" i="28"/>
  <c r="FW360" i="28" s="1"/>
  <c r="DC360" i="28"/>
  <c r="EY360" i="28" s="1"/>
  <c r="DO360" i="28"/>
  <c r="FK360" i="28" s="1"/>
  <c r="DX19" i="28"/>
  <c r="FT19" i="28" s="1"/>
  <c r="CZ19" i="28"/>
  <c r="EV19" i="28" s="1"/>
  <c r="DL19" i="28"/>
  <c r="FH19" i="28" s="1"/>
  <c r="CN19" i="28"/>
  <c r="CT284" i="28"/>
  <c r="DF284" i="28"/>
  <c r="FB284" i="28" s="1"/>
  <c r="DR284" i="28"/>
  <c r="FN284" i="28" s="1"/>
  <c r="ED284" i="28"/>
  <c r="FZ284" i="28" s="1"/>
  <c r="DO52" i="28"/>
  <c r="FK52" i="28" s="1"/>
  <c r="EA52" i="28"/>
  <c r="FW52" i="28" s="1"/>
  <c r="CQ52" i="28"/>
  <c r="DC52" i="28"/>
  <c r="EY52" i="28" s="1"/>
  <c r="DS56" i="28"/>
  <c r="FO56" i="28" s="1"/>
  <c r="EE56" i="28"/>
  <c r="GA56" i="28" s="1"/>
  <c r="CU56" i="28"/>
  <c r="DG56" i="28"/>
  <c r="FC56" i="28" s="1"/>
  <c r="DX298" i="28"/>
  <c r="FT298" i="28" s="1"/>
  <c r="GB598" i="28"/>
  <c r="CL216" i="28"/>
  <c r="CQ209" i="28"/>
  <c r="ED299" i="28"/>
  <c r="FZ299" i="28" s="1"/>
  <c r="CQ294" i="28"/>
  <c r="EF288" i="28"/>
  <c r="GB288" i="28" s="1"/>
  <c r="CQ178" i="28"/>
  <c r="EA178" i="28"/>
  <c r="FW178" i="28" s="1"/>
  <c r="DO178" i="28"/>
  <c r="FK178" i="28" s="1"/>
  <c r="DC178" i="28"/>
  <c r="EY178" i="28" s="1"/>
  <c r="CR434" i="28"/>
  <c r="DD434" i="28"/>
  <c r="EZ434" i="28" s="1"/>
  <c r="DP434" i="28"/>
  <c r="FL434" i="28" s="1"/>
  <c r="EB434" i="28"/>
  <c r="FX434" i="28" s="1"/>
  <c r="DI374" i="28"/>
  <c r="FE374" i="28" s="1"/>
  <c r="DU374" i="28"/>
  <c r="FQ374" i="28" s="1"/>
  <c r="EG374" i="28"/>
  <c r="GC374" i="28" s="1"/>
  <c r="CW374" i="28"/>
  <c r="DC41" i="28"/>
  <c r="EY41" i="28" s="1"/>
  <c r="CQ41" i="28"/>
  <c r="EA41" i="28"/>
  <c r="FW41" i="28" s="1"/>
  <c r="DO41" i="28"/>
  <c r="FK41" i="28" s="1"/>
  <c r="CW104" i="28"/>
  <c r="DI104" i="28"/>
  <c r="FE104" i="28" s="1"/>
  <c r="DU104" i="28"/>
  <c r="FQ104" i="28" s="1"/>
  <c r="EG104" i="28"/>
  <c r="GC104" i="28" s="1"/>
  <c r="DI624" i="28"/>
  <c r="FE624" i="28" s="1"/>
  <c r="DU624" i="28"/>
  <c r="FQ624" i="28" s="1"/>
  <c r="CW624" i="28"/>
  <c r="EG624" i="28"/>
  <c r="GC624" i="28" s="1"/>
  <c r="CN322" i="28"/>
  <c r="CZ322" i="28"/>
  <c r="EV322" i="28" s="1"/>
  <c r="DL322" i="28"/>
  <c r="FH322" i="28" s="1"/>
  <c r="DX322" i="28"/>
  <c r="FT322" i="28" s="1"/>
  <c r="DC46" i="28"/>
  <c r="EY46" i="28" s="1"/>
  <c r="DO46" i="28"/>
  <c r="FK46" i="28" s="1"/>
  <c r="EA46" i="28"/>
  <c r="FW46" i="28" s="1"/>
  <c r="CQ46" i="28"/>
  <c r="DM585" i="28"/>
  <c r="FI585" i="28" s="1"/>
  <c r="CO585" i="28"/>
  <c r="DY585" i="28"/>
  <c r="FU585" i="28" s="1"/>
  <c r="DA585" i="28"/>
  <c r="EW585" i="28" s="1"/>
  <c r="DX402" i="28"/>
  <c r="FT402" i="28" s="1"/>
  <c r="CZ402" i="28"/>
  <c r="EV402" i="28" s="1"/>
  <c r="DL402" i="28"/>
  <c r="FH402" i="28" s="1"/>
  <c r="CN402" i="28"/>
  <c r="CM65" i="28"/>
  <c r="CY65" i="28"/>
  <c r="EU65" i="28" s="1"/>
  <c r="DK65" i="28"/>
  <c r="FG65" i="28" s="1"/>
  <c r="DW65" i="28"/>
  <c r="FS65" i="28" s="1"/>
  <c r="DM549" i="28"/>
  <c r="FI549" i="28" s="1"/>
  <c r="CO549" i="28"/>
  <c r="DY549" i="28"/>
  <c r="FU549" i="28" s="1"/>
  <c r="DA549" i="28"/>
  <c r="EW549" i="28" s="1"/>
  <c r="CT412" i="28"/>
  <c r="ED412" i="28"/>
  <c r="FZ412" i="28" s="1"/>
  <c r="DR412" i="28"/>
  <c r="FN412" i="28" s="1"/>
  <c r="DF412" i="28"/>
  <c r="FB412" i="28" s="1"/>
  <c r="DF253" i="28"/>
  <c r="FB253" i="28" s="1"/>
  <c r="CT253" i="28"/>
  <c r="ED253" i="28"/>
  <c r="FZ253" i="28" s="1"/>
  <c r="DR253" i="28"/>
  <c r="FN253" i="28" s="1"/>
  <c r="DC633" i="28"/>
  <c r="EY633" i="28" s="1"/>
  <c r="DO633" i="28"/>
  <c r="FK633" i="28" s="1"/>
  <c r="EA633" i="28"/>
  <c r="FW633" i="28" s="1"/>
  <c r="CQ633" i="28"/>
  <c r="EE624" i="28"/>
  <c r="GA624" i="28" s="1"/>
  <c r="DS624" i="28"/>
  <c r="FO624" i="28" s="1"/>
  <c r="DG624" i="28"/>
  <c r="FC624" i="28" s="1"/>
  <c r="CU624" i="28"/>
  <c r="CN268" i="28"/>
  <c r="CZ268" i="28"/>
  <c r="EV268" i="28" s="1"/>
  <c r="DL268" i="28"/>
  <c r="FH268" i="28" s="1"/>
  <c r="DX268" i="28"/>
  <c r="FT268" i="28" s="1"/>
  <c r="DE578" i="28"/>
  <c r="FA578" i="28" s="1"/>
  <c r="DQ578" i="28"/>
  <c r="FM578" i="28" s="1"/>
  <c r="EC578" i="28"/>
  <c r="FY578" i="28" s="1"/>
  <c r="CS578" i="28"/>
  <c r="CN298" i="28"/>
  <c r="FK192" i="28"/>
  <c r="DV216" i="28"/>
  <c r="FR216" i="28" s="1"/>
  <c r="CZ298" i="28"/>
  <c r="EV298" i="28" s="1"/>
  <c r="DY247" i="28"/>
  <c r="FU247" i="28" s="1"/>
  <c r="DC209" i="28"/>
  <c r="EY209" i="28" s="1"/>
  <c r="DC294" i="28"/>
  <c r="EY294" i="28" s="1"/>
  <c r="FQ615" i="28"/>
  <c r="CV288" i="28"/>
  <c r="CL333" i="28"/>
  <c r="CX333" i="28"/>
  <c r="ET333" i="28" s="1"/>
  <c r="DJ333" i="28"/>
  <c r="FF333" i="28" s="1"/>
  <c r="DV333" i="28"/>
  <c r="FR333" i="28" s="1"/>
  <c r="DC10" i="28"/>
  <c r="EY10" i="28" s="1"/>
  <c r="CQ10" i="28"/>
  <c r="DO10" i="28"/>
  <c r="FK10" i="28" s="1"/>
  <c r="EA10" i="28"/>
  <c r="FW10" i="28" s="1"/>
  <c r="DV288" i="28"/>
  <c r="FR288" i="28" s="1"/>
  <c r="CL288" i="28"/>
  <c r="CX288" i="28"/>
  <c r="ET288" i="28" s="1"/>
  <c r="DJ288" i="28"/>
  <c r="FF288" i="28" s="1"/>
  <c r="CN86" i="28"/>
  <c r="DX86" i="28"/>
  <c r="FT86" i="28" s="1"/>
  <c r="CZ86" i="28"/>
  <c r="EV86" i="28" s="1"/>
  <c r="DL86" i="28"/>
  <c r="FH86" i="28" s="1"/>
  <c r="EE87" i="28"/>
  <c r="GA87" i="28" s="1"/>
  <c r="CU87" i="28"/>
  <c r="DG87" i="28"/>
  <c r="FC87" i="28" s="1"/>
  <c r="DS87" i="28"/>
  <c r="FO87" i="28" s="1"/>
  <c r="CU562" i="28"/>
  <c r="EE562" i="28"/>
  <c r="GA562" i="28" s="1"/>
  <c r="DS562" i="28"/>
  <c r="FO562" i="28" s="1"/>
  <c r="DG562" i="28"/>
  <c r="FC562" i="28" s="1"/>
  <c r="CT581" i="28"/>
  <c r="DF581" i="28"/>
  <c r="FB581" i="28" s="1"/>
  <c r="ED581" i="28"/>
  <c r="FZ581" i="28" s="1"/>
  <c r="DR581" i="28"/>
  <c r="FN581" i="28" s="1"/>
  <c r="EG382" i="28"/>
  <c r="GC382" i="28" s="1"/>
  <c r="CW382" i="28"/>
  <c r="DI382" i="28"/>
  <c r="FE382" i="28" s="1"/>
  <c r="DU382" i="28"/>
  <c r="FQ382" i="28" s="1"/>
  <c r="DU502" i="28"/>
  <c r="FQ502" i="28" s="1"/>
  <c r="CW502" i="28"/>
  <c r="DI502" i="28"/>
  <c r="FE502" i="28" s="1"/>
  <c r="EG502" i="28"/>
  <c r="GC502" i="28" s="1"/>
  <c r="DN358" i="28"/>
  <c r="FJ358" i="28" s="1"/>
  <c r="DB358" i="28"/>
  <c r="EX358" i="28" s="1"/>
  <c r="DZ358" i="28"/>
  <c r="FV358" i="28" s="1"/>
  <c r="CP358" i="28"/>
  <c r="CV372" i="28"/>
  <c r="DH372" i="28"/>
  <c r="FD372" i="28" s="1"/>
  <c r="DT372" i="28"/>
  <c r="FP372" i="28" s="1"/>
  <c r="EF372" i="28"/>
  <c r="GB372" i="28" s="1"/>
  <c r="CO247" i="28"/>
  <c r="EA209" i="28"/>
  <c r="FW209" i="28" s="1"/>
  <c r="FW575" i="28"/>
  <c r="DP391" i="28"/>
  <c r="FL391" i="28" s="1"/>
  <c r="DH288" i="28"/>
  <c r="FD288" i="28" s="1"/>
  <c r="DD155" i="28"/>
  <c r="EZ155" i="28" s="1"/>
  <c r="DP155" i="28"/>
  <c r="FL155" i="28" s="1"/>
  <c r="CR155" i="28"/>
  <c r="EB155" i="28"/>
  <c r="FX155" i="28" s="1"/>
  <c r="DM464" i="28"/>
  <c r="FI464" i="28" s="1"/>
  <c r="DY464" i="28"/>
  <c r="FU464" i="28" s="1"/>
  <c r="DA464" i="28"/>
  <c r="EW464" i="28" s="1"/>
  <c r="CO464" i="28"/>
  <c r="CR139" i="28"/>
  <c r="EB139" i="28"/>
  <c r="FX139" i="28" s="1"/>
  <c r="DD139" i="28"/>
  <c r="EZ139" i="28" s="1"/>
  <c r="DP139" i="28"/>
  <c r="FL139" i="28" s="1"/>
  <c r="CQ376" i="28"/>
  <c r="DC376" i="28"/>
  <c r="EY376" i="28" s="1"/>
  <c r="DO376" i="28"/>
  <c r="FK376" i="28" s="1"/>
  <c r="EA376" i="28"/>
  <c r="FW376" i="28" s="1"/>
  <c r="FQ582" i="28"/>
  <c r="CN248" i="28"/>
  <c r="CZ248" i="28"/>
  <c r="EV248" i="28" s="1"/>
  <c r="DX248" i="28"/>
  <c r="FT248" i="28" s="1"/>
  <c r="DL248" i="28"/>
  <c r="FH248" i="28" s="1"/>
  <c r="EC454" i="28"/>
  <c r="FY454" i="28" s="1"/>
  <c r="DQ454" i="28"/>
  <c r="FM454" i="28" s="1"/>
  <c r="CS454" i="28"/>
  <c r="DE454" i="28"/>
  <c r="FA454" i="28" s="1"/>
  <c r="EB215" i="28"/>
  <c r="FX215" i="28" s="1"/>
  <c r="DP215" i="28"/>
  <c r="FL215" i="28" s="1"/>
  <c r="CR215" i="28"/>
  <c r="DD215" i="28"/>
  <c r="EZ215" i="28" s="1"/>
  <c r="DA436" i="28"/>
  <c r="EW436" i="28" s="1"/>
  <c r="DM436" i="28"/>
  <c r="FI436" i="28" s="1"/>
  <c r="DY436" i="28"/>
  <c r="FU436" i="28" s="1"/>
  <c r="CO436" i="28"/>
  <c r="DL548" i="28"/>
  <c r="FH548" i="28" s="1"/>
  <c r="CN548" i="28"/>
  <c r="CZ548" i="28"/>
  <c r="EV548" i="28" s="1"/>
  <c r="DX548" i="28"/>
  <c r="FT548" i="28" s="1"/>
  <c r="DR418" i="28"/>
  <c r="FN418" i="28" s="1"/>
  <c r="ED418" i="28"/>
  <c r="FZ418" i="28" s="1"/>
  <c r="DF418" i="28"/>
  <c r="FB418" i="28" s="1"/>
  <c r="CT418" i="28"/>
  <c r="DO217" i="28"/>
  <c r="FK217" i="28" s="1"/>
  <c r="EA217" i="28"/>
  <c r="FW217" i="28" s="1"/>
  <c r="DC217" i="28"/>
  <c r="EY217" i="28" s="1"/>
  <c r="CQ217" i="28"/>
  <c r="DC410" i="28"/>
  <c r="EY410" i="28" s="1"/>
  <c r="DO410" i="28"/>
  <c r="FK410" i="28" s="1"/>
  <c r="EA410" i="28"/>
  <c r="FW410" i="28" s="1"/>
  <c r="CQ410" i="28"/>
  <c r="CX604" i="28"/>
  <c r="ET604" i="28" s="1"/>
  <c r="CL604" i="28"/>
  <c r="DJ604" i="28"/>
  <c r="FF604" i="28" s="1"/>
  <c r="DV604" i="28"/>
  <c r="FR604" i="28" s="1"/>
  <c r="EE391" i="28"/>
  <c r="GA391" i="28" s="1"/>
  <c r="DS391" i="28"/>
  <c r="FO391" i="28" s="1"/>
  <c r="DG391" i="28"/>
  <c r="FC391" i="28" s="1"/>
  <c r="CU391" i="28"/>
  <c r="EG51" i="28"/>
  <c r="GC51" i="28" s="1"/>
  <c r="DI51" i="28"/>
  <c r="FE51" i="28" s="1"/>
  <c r="DU51" i="28"/>
  <c r="FQ51" i="28" s="1"/>
  <c r="CW51" i="28"/>
  <c r="DF190" i="28"/>
  <c r="FB190" i="28" s="1"/>
  <c r="DR190" i="28"/>
  <c r="FN190" i="28" s="1"/>
  <c r="ED190" i="28"/>
  <c r="FZ190" i="28" s="1"/>
  <c r="CT190" i="28"/>
  <c r="CQ492" i="28"/>
  <c r="DO492" i="28"/>
  <c r="FK492" i="28" s="1"/>
  <c r="DC492" i="28"/>
  <c r="EY492" i="28" s="1"/>
  <c r="EA492" i="28"/>
  <c r="FW492" i="28" s="1"/>
  <c r="DI501" i="28"/>
  <c r="FE501" i="28" s="1"/>
  <c r="EG501" i="28"/>
  <c r="GC501" i="28" s="1"/>
  <c r="CW501" i="28"/>
  <c r="DU501" i="28"/>
  <c r="FQ501" i="28" s="1"/>
  <c r="CL603" i="28"/>
  <c r="CX603" i="28"/>
  <c r="ET603" i="28" s="1"/>
  <c r="DV603" i="28"/>
  <c r="FR603" i="28" s="1"/>
  <c r="DJ603" i="28"/>
  <c r="FF603" i="28" s="1"/>
  <c r="DM438" i="28"/>
  <c r="FI438" i="28" s="1"/>
  <c r="CO438" i="28"/>
  <c r="DY438" i="28"/>
  <c r="FU438" i="28" s="1"/>
  <c r="DA438" i="28"/>
  <c r="EW438" i="28" s="1"/>
  <c r="CO314" i="28"/>
  <c r="DM314" i="28"/>
  <c r="FI314" i="28" s="1"/>
  <c r="DY314" i="28"/>
  <c r="FU314" i="28" s="1"/>
  <c r="DA314" i="28"/>
  <c r="EW314" i="28" s="1"/>
  <c r="FS574" i="28"/>
  <c r="DM247" i="28"/>
  <c r="FI247" i="28" s="1"/>
  <c r="CR391" i="28"/>
  <c r="FV621" i="28"/>
  <c r="CW132" i="28"/>
  <c r="EG132" i="28"/>
  <c r="GC132" i="28" s="1"/>
  <c r="DI132" i="28"/>
  <c r="FE132" i="28" s="1"/>
  <c r="DU132" i="28"/>
  <c r="FQ132" i="28" s="1"/>
  <c r="DJ145" i="28"/>
  <c r="FF145" i="28" s="1"/>
  <c r="CL145" i="28"/>
  <c r="DV145" i="28"/>
  <c r="FR145" i="28" s="1"/>
  <c r="CX145" i="28"/>
  <c r="ET145" i="28" s="1"/>
  <c r="DJ461" i="28"/>
  <c r="FF461" i="28" s="1"/>
  <c r="DV461" i="28"/>
  <c r="FR461" i="28" s="1"/>
  <c r="CL461" i="28"/>
  <c r="CX461" i="28"/>
  <c r="ET461" i="28" s="1"/>
  <c r="DO320" i="28"/>
  <c r="FK320" i="28" s="1"/>
  <c r="EA320" i="28"/>
  <c r="FW320" i="28" s="1"/>
  <c r="CQ320" i="28"/>
  <c r="DC320" i="28"/>
  <c r="EY320" i="28" s="1"/>
  <c r="DC35" i="28"/>
  <c r="EY35" i="28" s="1"/>
  <c r="CQ35" i="28"/>
  <c r="EA35" i="28"/>
  <c r="FW35" i="28" s="1"/>
  <c r="DO35" i="28"/>
  <c r="FK35" i="28" s="1"/>
  <c r="EF589" i="28"/>
  <c r="GB589" i="28" s="1"/>
  <c r="DT589" i="28"/>
  <c r="FP589" i="28" s="1"/>
  <c r="CV589" i="28"/>
  <c r="DH589" i="28"/>
  <c r="FD589" i="28" s="1"/>
  <c r="CO296" i="28"/>
  <c r="DY296" i="28"/>
  <c r="FU296" i="28" s="1"/>
  <c r="DM296" i="28"/>
  <c r="FI296" i="28" s="1"/>
  <c r="DA296" i="28"/>
  <c r="EW296" i="28" s="1"/>
  <c r="CR197" i="28"/>
  <c r="DD197" i="28"/>
  <c r="EZ197" i="28" s="1"/>
  <c r="DP197" i="28"/>
  <c r="FL197" i="28" s="1"/>
  <c r="EB197" i="28"/>
  <c r="FX197" i="28" s="1"/>
  <c r="CM301" i="28"/>
  <c r="DW301" i="28"/>
  <c r="FS301" i="28" s="1"/>
  <c r="CY301" i="28"/>
  <c r="EU301" i="28" s="1"/>
  <c r="DK301" i="28"/>
  <c r="FG301" i="28" s="1"/>
  <c r="EB616" i="28"/>
  <c r="FX616" i="28" s="1"/>
  <c r="DD616" i="28"/>
  <c r="EZ616" i="28" s="1"/>
  <c r="CR616" i="28"/>
  <c r="DP616" i="28"/>
  <c r="FL616" i="28" s="1"/>
  <c r="CY598" i="28"/>
  <c r="EU598" i="28" s="1"/>
  <c r="DK598" i="28"/>
  <c r="FG598" i="28" s="1"/>
  <c r="CM598" i="28"/>
  <c r="DW598" i="28"/>
  <c r="FS598" i="28" s="1"/>
  <c r="CW240" i="28"/>
  <c r="DI240" i="28"/>
  <c r="FE240" i="28" s="1"/>
  <c r="DU240" i="28"/>
  <c r="FQ240" i="28" s="1"/>
  <c r="EG240" i="28"/>
  <c r="GC240" i="28" s="1"/>
  <c r="EG515" i="28"/>
  <c r="GC515" i="28" s="1"/>
  <c r="DI515" i="28"/>
  <c r="FE515" i="28" s="1"/>
  <c r="CW515" i="28"/>
  <c r="DU515" i="28"/>
  <c r="FQ515" i="28" s="1"/>
  <c r="CT153" i="28"/>
  <c r="DR153" i="28"/>
  <c r="FN153" i="28" s="1"/>
  <c r="ED153" i="28"/>
  <c r="FZ153" i="28" s="1"/>
  <c r="DF153" i="28"/>
  <c r="FB153" i="28" s="1"/>
  <c r="DX67" i="28"/>
  <c r="FT67" i="28" s="1"/>
  <c r="CZ67" i="28"/>
  <c r="EV67" i="28" s="1"/>
  <c r="DL67" i="28"/>
  <c r="FH67" i="28" s="1"/>
  <c r="CN67" i="28"/>
  <c r="CN124" i="28"/>
  <c r="DX124" i="28"/>
  <c r="FT124" i="28" s="1"/>
  <c r="CZ124" i="28"/>
  <c r="EV124" i="28" s="1"/>
  <c r="DL124" i="28"/>
  <c r="FH124" i="28" s="1"/>
  <c r="DU468" i="28"/>
  <c r="FQ468" i="28" s="1"/>
  <c r="CW468" i="28"/>
  <c r="DI468" i="28"/>
  <c r="FE468" i="28" s="1"/>
  <c r="EG468" i="28"/>
  <c r="GC468" i="28" s="1"/>
  <c r="CN486" i="28"/>
  <c r="DX486" i="28"/>
  <c r="FT486" i="28" s="1"/>
  <c r="DL486" i="28"/>
  <c r="FH486" i="28" s="1"/>
  <c r="CZ486" i="28"/>
  <c r="EV486" i="28" s="1"/>
  <c r="CU583" i="28"/>
  <c r="EE583" i="28"/>
  <c r="GA583" i="28" s="1"/>
  <c r="DG583" i="28"/>
  <c r="FC583" i="28" s="1"/>
  <c r="DS583" i="28"/>
  <c r="FO583" i="28" s="1"/>
  <c r="EC511" i="28"/>
  <c r="FY511" i="28" s="1"/>
  <c r="CS511" i="28"/>
  <c r="DE511" i="28"/>
  <c r="FA511" i="28" s="1"/>
  <c r="DQ511" i="28"/>
  <c r="FM511" i="28" s="1"/>
  <c r="DB387" i="28"/>
  <c r="EX387" i="28" s="1"/>
  <c r="DN387" i="28"/>
  <c r="FJ387" i="28" s="1"/>
  <c r="CP387" i="28"/>
  <c r="DZ387" i="28"/>
  <c r="FV387" i="28" s="1"/>
  <c r="CW590" i="28"/>
  <c r="DI590" i="28"/>
  <c r="FE590" i="28" s="1"/>
  <c r="DU590" i="28"/>
  <c r="FQ590" i="28" s="1"/>
  <c r="EG590" i="28"/>
  <c r="GC590" i="28" s="1"/>
  <c r="CN553" i="28"/>
  <c r="DL553" i="28"/>
  <c r="FH553" i="28" s="1"/>
  <c r="DX553" i="28"/>
  <c r="FT553" i="28" s="1"/>
  <c r="CZ553" i="28"/>
  <c r="EV553" i="28" s="1"/>
  <c r="DD391" i="28"/>
  <c r="EZ391" i="28" s="1"/>
  <c r="CQ271" i="28"/>
  <c r="EA271" i="28"/>
  <c r="FW271" i="28" s="1"/>
  <c r="DO271" i="28"/>
  <c r="FK271" i="28" s="1"/>
  <c r="DC271" i="28"/>
  <c r="EY271" i="28" s="1"/>
  <c r="DE584" i="28"/>
  <c r="FA584" i="28" s="1"/>
  <c r="CS584" i="28"/>
  <c r="EC584" i="28"/>
  <c r="FY584" i="28" s="1"/>
  <c r="DQ584" i="28"/>
  <c r="FM584" i="28" s="1"/>
  <c r="DO500" i="28"/>
  <c r="FK500" i="28" s="1"/>
  <c r="CQ500" i="28"/>
  <c r="DC500" i="28"/>
  <c r="EY500" i="28" s="1"/>
  <c r="EA500" i="28"/>
  <c r="FW500" i="28" s="1"/>
  <c r="EA454" i="28"/>
  <c r="FW454" i="28" s="1"/>
  <c r="DC454" i="28"/>
  <c r="EY454" i="28" s="1"/>
  <c r="DO454" i="28"/>
  <c r="FK454" i="28" s="1"/>
  <c r="CQ454" i="28"/>
  <c r="DU12" i="28"/>
  <c r="FQ12" i="28" s="1"/>
  <c r="CW12" i="28"/>
  <c r="DI12" i="28"/>
  <c r="FE12" i="28" s="1"/>
  <c r="EG12" i="28"/>
  <c r="GC12" i="28" s="1"/>
  <c r="DO20" i="28"/>
  <c r="FK20" i="28" s="1"/>
  <c r="EA20" i="28"/>
  <c r="FW20" i="28" s="1"/>
  <c r="CQ20" i="28"/>
  <c r="DC20" i="28"/>
  <c r="EY20" i="28" s="1"/>
  <c r="DS155" i="28"/>
  <c r="FO155" i="28" s="1"/>
  <c r="CU155" i="28"/>
  <c r="EE155" i="28"/>
  <c r="GA155" i="28" s="1"/>
  <c r="DG155" i="28"/>
  <c r="FC155" i="28" s="1"/>
  <c r="DW183" i="28"/>
  <c r="FS183" i="28" s="1"/>
  <c r="CY183" i="28"/>
  <c r="EU183" i="28" s="1"/>
  <c r="DK183" i="28"/>
  <c r="FG183" i="28" s="1"/>
  <c r="CM183" i="28"/>
  <c r="CL463" i="28"/>
  <c r="DV463" i="28"/>
  <c r="FR463" i="28" s="1"/>
  <c r="CX463" i="28"/>
  <c r="ET463" i="28" s="1"/>
  <c r="DJ463" i="28"/>
  <c r="FF463" i="28" s="1"/>
  <c r="CT428" i="28"/>
  <c r="DR428" i="28"/>
  <c r="FN428" i="28" s="1"/>
  <c r="DF428" i="28"/>
  <c r="FB428" i="28" s="1"/>
  <c r="ED428" i="28"/>
  <c r="FZ428" i="28" s="1"/>
  <c r="DV165" i="28"/>
  <c r="FR165" i="28" s="1"/>
  <c r="DJ165" i="28"/>
  <c r="FF165" i="28" s="1"/>
  <c r="CX165" i="28"/>
  <c r="ET165" i="28" s="1"/>
  <c r="CL165" i="28"/>
  <c r="CZ468" i="28"/>
  <c r="EV468" i="28" s="1"/>
  <c r="DL468" i="28"/>
  <c r="FH468" i="28" s="1"/>
  <c r="CN468" i="28"/>
  <c r="DX468" i="28"/>
  <c r="FT468" i="28" s="1"/>
  <c r="DI622" i="28"/>
  <c r="FE622" i="28" s="1"/>
  <c r="EG622" i="28"/>
  <c r="GC622" i="28" s="1"/>
  <c r="CW622" i="28"/>
  <c r="DU622" i="28"/>
  <c r="FQ622" i="28" s="1"/>
  <c r="DK23" i="28"/>
  <c r="FG23" i="28" s="1"/>
  <c r="CY23" i="28"/>
  <c r="EU23" i="28" s="1"/>
  <c r="DW23" i="28"/>
  <c r="FS23" i="28" s="1"/>
  <c r="CM23" i="28"/>
  <c r="DP62" i="28"/>
  <c r="FL62" i="28" s="1"/>
  <c r="CR62" i="28"/>
  <c r="DD62" i="28"/>
  <c r="EZ62" i="28" s="1"/>
  <c r="EB62" i="28"/>
  <c r="FX62" i="28" s="1"/>
  <c r="DD396" i="28"/>
  <c r="EZ396" i="28" s="1"/>
  <c r="DP396" i="28"/>
  <c r="FL396" i="28" s="1"/>
  <c r="EB396" i="28"/>
  <c r="FX396" i="28" s="1"/>
  <c r="CR396" i="28"/>
  <c r="DR346" i="28"/>
  <c r="FN346" i="28" s="1"/>
  <c r="DF346" i="28"/>
  <c r="FB346" i="28" s="1"/>
  <c r="CT346" i="28"/>
  <c r="ED346" i="28"/>
  <c r="FZ346" i="28" s="1"/>
  <c r="DR123" i="28"/>
  <c r="FN123" i="28" s="1"/>
  <c r="CT123" i="28"/>
  <c r="ED123" i="28"/>
  <c r="FZ123" i="28" s="1"/>
  <c r="DF123" i="28"/>
  <c r="FB123" i="28" s="1"/>
  <c r="DU631" i="28"/>
  <c r="FQ631" i="28" s="1"/>
  <c r="EG631" i="28"/>
  <c r="GC631" i="28" s="1"/>
  <c r="CW631" i="28"/>
  <c r="DI631" i="28"/>
  <c r="FE631" i="28" s="1"/>
  <c r="CU224" i="28"/>
  <c r="EE224" i="28"/>
  <c r="GA224" i="28" s="1"/>
  <c r="DG224" i="28"/>
  <c r="FC224" i="28" s="1"/>
  <c r="DS224" i="28"/>
  <c r="FO224" i="28" s="1"/>
  <c r="EB468" i="28"/>
  <c r="FX468" i="28" s="1"/>
  <c r="DP468" i="28"/>
  <c r="FL468" i="28" s="1"/>
  <c r="CR468" i="28"/>
  <c r="DD468" i="28"/>
  <c r="EZ468" i="28" s="1"/>
  <c r="CW210" i="28"/>
  <c r="DI210" i="28"/>
  <c r="FE210" i="28" s="1"/>
  <c r="DU210" i="28"/>
  <c r="FQ210" i="28" s="1"/>
  <c r="EG210" i="28"/>
  <c r="GC210" i="28" s="1"/>
  <c r="CS22" i="28"/>
  <c r="DE22" i="28"/>
  <c r="FA22" i="28" s="1"/>
  <c r="DQ22" i="28"/>
  <c r="FM22" i="28" s="1"/>
  <c r="EC22" i="28"/>
  <c r="FY22" i="28" s="1"/>
  <c r="CN436" i="28"/>
  <c r="CZ436" i="28"/>
  <c r="EV436" i="28" s="1"/>
  <c r="DL436" i="28"/>
  <c r="FH436" i="28" s="1"/>
  <c r="DX436" i="28"/>
  <c r="FT436" i="28" s="1"/>
  <c r="DP397" i="28"/>
  <c r="FL397" i="28" s="1"/>
  <c r="EB397" i="28"/>
  <c r="FX397" i="28" s="1"/>
  <c r="CR397" i="28"/>
  <c r="DD397" i="28"/>
  <c r="EZ397" i="28" s="1"/>
  <c r="EG187" i="28"/>
  <c r="GC187" i="28" s="1"/>
  <c r="DI187" i="28"/>
  <c r="FE187" i="28" s="1"/>
  <c r="DU187" i="28"/>
  <c r="FQ187" i="28" s="1"/>
  <c r="CW187" i="28"/>
  <c r="EB481" i="28"/>
  <c r="FX481" i="28" s="1"/>
  <c r="CR481" i="28"/>
  <c r="DD481" i="28"/>
  <c r="EZ481" i="28" s="1"/>
  <c r="DP481" i="28"/>
  <c r="FL481" i="28" s="1"/>
  <c r="CR300" i="28"/>
  <c r="DP300" i="28"/>
  <c r="FL300" i="28" s="1"/>
  <c r="DD300" i="28"/>
  <c r="EZ300" i="28" s="1"/>
  <c r="EB300" i="28"/>
  <c r="FX300" i="28" s="1"/>
  <c r="DC478" i="28"/>
  <c r="EY478" i="28" s="1"/>
  <c r="DO478" i="28"/>
  <c r="FK478" i="28" s="1"/>
  <c r="EA478" i="28"/>
  <c r="FW478" i="28" s="1"/>
  <c r="CQ478" i="28"/>
  <c r="EB87" i="28"/>
  <c r="FX87" i="28" s="1"/>
  <c r="CR87" i="28"/>
  <c r="DD87" i="28"/>
  <c r="EZ87" i="28" s="1"/>
  <c r="DP87" i="28"/>
  <c r="FL87" i="28" s="1"/>
  <c r="FM614" i="28"/>
  <c r="DL220" i="28"/>
  <c r="FH220" i="28" s="1"/>
  <c r="CZ220" i="28"/>
  <c r="EV220" i="28" s="1"/>
  <c r="CN220" i="28"/>
  <c r="DX220" i="28"/>
  <c r="FT220" i="28" s="1"/>
  <c r="EU402" i="28"/>
  <c r="DQ324" i="28"/>
  <c r="FM324" i="28" s="1"/>
  <c r="EC324" i="28"/>
  <c r="FY324" i="28" s="1"/>
  <c r="DE324" i="28"/>
  <c r="FA324" i="28" s="1"/>
  <c r="CS324" i="28"/>
  <c r="CY546" i="28"/>
  <c r="EU546" i="28" s="1"/>
  <c r="CM546" i="28"/>
  <c r="DK546" i="28"/>
  <c r="FG546" i="28" s="1"/>
  <c r="DW546" i="28"/>
  <c r="FS546" i="28" s="1"/>
  <c r="DM376" i="28"/>
  <c r="FI376" i="28" s="1"/>
  <c r="DA376" i="28"/>
  <c r="EW376" i="28" s="1"/>
  <c r="DY376" i="28"/>
  <c r="FU376" i="28" s="1"/>
  <c r="CO376" i="28"/>
  <c r="DV205" i="28"/>
  <c r="FR205" i="28" s="1"/>
  <c r="CX205" i="28"/>
  <c r="ET205" i="28" s="1"/>
  <c r="CL205" i="28"/>
  <c r="DJ205" i="28"/>
  <c r="FF205" i="28" s="1"/>
  <c r="DX169" i="28"/>
  <c r="FT169" i="28" s="1"/>
  <c r="DL169" i="28"/>
  <c r="FH169" i="28" s="1"/>
  <c r="CN169" i="28"/>
  <c r="CZ169" i="28"/>
  <c r="EV169" i="28" s="1"/>
  <c r="DR398" i="28"/>
  <c r="FN398" i="28" s="1"/>
  <c r="CT398" i="28"/>
  <c r="DF398" i="28"/>
  <c r="FB398" i="28" s="1"/>
  <c r="ED398" i="28"/>
  <c r="FZ398" i="28" s="1"/>
  <c r="DO514" i="28"/>
  <c r="FK514" i="28" s="1"/>
  <c r="EA514" i="28"/>
  <c r="FW514" i="28" s="1"/>
  <c r="DC514" i="28"/>
  <c r="EY514" i="28" s="1"/>
  <c r="CQ514" i="28"/>
  <c r="EF444" i="28"/>
  <c r="GB444" i="28" s="1"/>
  <c r="CV444" i="28"/>
  <c r="DT444" i="28"/>
  <c r="FP444" i="28" s="1"/>
  <c r="DH444" i="28"/>
  <c r="FD444" i="28" s="1"/>
  <c r="DX394" i="28"/>
  <c r="FT394" i="28" s="1"/>
  <c r="CN394" i="28"/>
  <c r="DL394" i="28"/>
  <c r="FH394" i="28" s="1"/>
  <c r="CZ394" i="28"/>
  <c r="EV394" i="28" s="1"/>
  <c r="CW19" i="28"/>
  <c r="EG19" i="28"/>
  <c r="GC19" i="28" s="1"/>
  <c r="DU19" i="28"/>
  <c r="FQ19" i="28" s="1"/>
  <c r="DI19" i="28"/>
  <c r="FE19" i="28" s="1"/>
  <c r="EB585" i="28"/>
  <c r="FX585" i="28" s="1"/>
  <c r="DP585" i="28"/>
  <c r="FL585" i="28" s="1"/>
  <c r="DD585" i="28"/>
  <c r="EZ585" i="28" s="1"/>
  <c r="CR585" i="28"/>
  <c r="DM367" i="28"/>
  <c r="FI367" i="28" s="1"/>
  <c r="DY367" i="28"/>
  <c r="FU367" i="28" s="1"/>
  <c r="DA367" i="28"/>
  <c r="EW367" i="28" s="1"/>
  <c r="CO367" i="28"/>
  <c r="DD388" i="28"/>
  <c r="EZ388" i="28" s="1"/>
  <c r="EB388" i="28"/>
  <c r="FX388" i="28" s="1"/>
  <c r="CR388" i="28"/>
  <c r="DP388" i="28"/>
  <c r="FL388" i="28" s="1"/>
  <c r="DH110" i="28"/>
  <c r="FD110" i="28" s="1"/>
  <c r="EF110" i="28"/>
  <c r="GB110" i="28" s="1"/>
  <c r="DT110" i="28"/>
  <c r="FP110" i="28" s="1"/>
  <c r="CV110" i="28"/>
  <c r="CX68" i="28"/>
  <c r="ET68" i="28" s="1"/>
  <c r="DV68" i="28"/>
  <c r="FR68" i="28" s="1"/>
  <c r="CL68" i="28"/>
  <c r="DJ68" i="28"/>
  <c r="FF68" i="28" s="1"/>
  <c r="CQ604" i="28"/>
  <c r="DO604" i="28"/>
  <c r="FK604" i="28" s="1"/>
  <c r="EA604" i="28"/>
  <c r="FW604" i="28" s="1"/>
  <c r="DC604" i="28"/>
  <c r="EY604" i="28" s="1"/>
  <c r="EA224" i="28"/>
  <c r="FW224" i="28" s="1"/>
  <c r="DC224" i="28"/>
  <c r="EY224" i="28" s="1"/>
  <c r="DO224" i="28"/>
  <c r="FK224" i="28" s="1"/>
  <c r="CQ224" i="28"/>
  <c r="DI171" i="28"/>
  <c r="FE171" i="28" s="1"/>
  <c r="DU171" i="28"/>
  <c r="FQ171" i="28" s="1"/>
  <c r="CW171" i="28"/>
  <c r="EG171" i="28"/>
  <c r="GC171" i="28" s="1"/>
  <c r="DB369" i="28"/>
  <c r="EX369" i="28" s="1"/>
  <c r="CP369" i="28"/>
  <c r="DZ369" i="28"/>
  <c r="FV369" i="28" s="1"/>
  <c r="DN369" i="28"/>
  <c r="FJ369" i="28" s="1"/>
  <c r="CT13" i="28"/>
  <c r="DR13" i="28"/>
  <c r="FN13" i="28" s="1"/>
  <c r="ED13" i="28"/>
  <c r="FZ13" i="28" s="1"/>
  <c r="DF13" i="28"/>
  <c r="FB13" i="28" s="1"/>
  <c r="CR628" i="28"/>
  <c r="DD628" i="28"/>
  <c r="EZ628" i="28" s="1"/>
  <c r="EB628" i="28"/>
  <c r="FX628" i="28" s="1"/>
  <c r="DP628" i="28"/>
  <c r="FL628" i="28" s="1"/>
  <c r="CY442" i="28"/>
  <c r="EU442" i="28" s="1"/>
  <c r="DW442" i="28"/>
  <c r="FS442" i="28" s="1"/>
  <c r="CM442" i="28"/>
  <c r="DK442" i="28"/>
  <c r="FG442" i="28" s="1"/>
  <c r="FQ403" i="28"/>
  <c r="EA525" i="28"/>
  <c r="FW525" i="28" s="1"/>
  <c r="DO525" i="28"/>
  <c r="FK525" i="28" s="1"/>
  <c r="DC525" i="28"/>
  <c r="EY525" i="28" s="1"/>
  <c r="CQ525" i="28"/>
  <c r="CO297" i="28"/>
  <c r="DA297" i="28"/>
  <c r="EW297" i="28" s="1"/>
  <c r="DM297" i="28"/>
  <c r="FI297" i="28" s="1"/>
  <c r="DY297" i="28"/>
  <c r="FU297" i="28" s="1"/>
  <c r="DO339" i="28"/>
  <c r="FK339" i="28" s="1"/>
  <c r="CQ339" i="28"/>
  <c r="DC339" i="28"/>
  <c r="EY339" i="28" s="1"/>
  <c r="EA339" i="28"/>
  <c r="FW339" i="28" s="1"/>
  <c r="DC266" i="28"/>
  <c r="EY266" i="28" s="1"/>
  <c r="CQ266" i="28"/>
  <c r="EA266" i="28"/>
  <c r="FW266" i="28" s="1"/>
  <c r="DO266" i="28"/>
  <c r="FK266" i="28" s="1"/>
  <c r="DZ224" i="28"/>
  <c r="FV224" i="28" s="1"/>
  <c r="DB224" i="28"/>
  <c r="EX224" i="28" s="1"/>
  <c r="CP224" i="28"/>
  <c r="DN224" i="28"/>
  <c r="FJ224" i="28" s="1"/>
  <c r="DU82" i="28"/>
  <c r="FQ82" i="28" s="1"/>
  <c r="CW82" i="28"/>
  <c r="EG82" i="28"/>
  <c r="GC82" i="28" s="1"/>
  <c r="DI82" i="28"/>
  <c r="FE82" i="28" s="1"/>
  <c r="DR231" i="28"/>
  <c r="FN231" i="28" s="1"/>
  <c r="DF231" i="28"/>
  <c r="FB231" i="28" s="1"/>
  <c r="ED231" i="28"/>
  <c r="FZ231" i="28" s="1"/>
  <c r="CT231" i="28"/>
  <c r="CZ230" i="28"/>
  <c r="EV230" i="28" s="1"/>
  <c r="CN230" i="28"/>
  <c r="DL230" i="28"/>
  <c r="FH230" i="28" s="1"/>
  <c r="DX230" i="28"/>
  <c r="FT230" i="28" s="1"/>
  <c r="DU398" i="28"/>
  <c r="FQ398" i="28" s="1"/>
  <c r="DI398" i="28"/>
  <c r="FE398" i="28" s="1"/>
  <c r="EG398" i="28"/>
  <c r="GC398" i="28" s="1"/>
  <c r="CW398" i="28"/>
  <c r="DA324" i="28"/>
  <c r="EW324" i="28" s="1"/>
  <c r="DM324" i="28"/>
  <c r="FI324" i="28" s="1"/>
  <c r="DY324" i="28"/>
  <c r="FU324" i="28" s="1"/>
  <c r="CO324" i="28"/>
  <c r="CQ443" i="28"/>
  <c r="EA443" i="28"/>
  <c r="FW443" i="28" s="1"/>
  <c r="DC443" i="28"/>
  <c r="EY443" i="28" s="1"/>
  <c r="DO443" i="28"/>
  <c r="FK443" i="28" s="1"/>
  <c r="DV552" i="28"/>
  <c r="FR552" i="28" s="1"/>
  <c r="CX552" i="28"/>
  <c r="ET552" i="28" s="1"/>
  <c r="CL552" i="28"/>
  <c r="DJ552" i="28"/>
  <c r="FF552" i="28" s="1"/>
  <c r="CX323" i="28"/>
  <c r="ET323" i="28" s="1"/>
  <c r="DJ323" i="28"/>
  <c r="FF323" i="28" s="1"/>
  <c r="DV323" i="28"/>
  <c r="FR323" i="28" s="1"/>
  <c r="CL323" i="28"/>
  <c r="EE66" i="28"/>
  <c r="GA66" i="28" s="1"/>
  <c r="DG66" i="28"/>
  <c r="FC66" i="28" s="1"/>
  <c r="DS66" i="28"/>
  <c r="FO66" i="28" s="1"/>
  <c r="CU66" i="28"/>
  <c r="CO439" i="28"/>
  <c r="DM439" i="28"/>
  <c r="FI439" i="28" s="1"/>
  <c r="DY439" i="28"/>
  <c r="FU439" i="28" s="1"/>
  <c r="DA439" i="28"/>
  <c r="EW439" i="28" s="1"/>
  <c r="DJ577" i="28"/>
  <c r="FF577" i="28" s="1"/>
  <c r="CL577" i="28"/>
  <c r="CX577" i="28"/>
  <c r="ET577" i="28" s="1"/>
  <c r="DV577" i="28"/>
  <c r="FR577" i="28" s="1"/>
  <c r="DM366" i="28"/>
  <c r="FI366" i="28" s="1"/>
  <c r="DA366" i="28"/>
  <c r="EW366" i="28" s="1"/>
  <c r="CO366" i="28"/>
  <c r="DY366" i="28"/>
  <c r="FU366" i="28" s="1"/>
  <c r="DF311" i="28"/>
  <c r="FB311" i="28" s="1"/>
  <c r="DW334" i="28"/>
  <c r="FS334" i="28" s="1"/>
  <c r="CY334" i="28"/>
  <c r="EU334" i="28" s="1"/>
  <c r="CM334" i="28"/>
  <c r="DK334" i="28"/>
  <c r="FG334" i="28" s="1"/>
  <c r="DT435" i="28"/>
  <c r="FP435" i="28" s="1"/>
  <c r="EF435" i="28"/>
  <c r="GB435" i="28" s="1"/>
  <c r="DH435" i="28"/>
  <c r="FD435" i="28" s="1"/>
  <c r="CV435" i="28"/>
  <c r="DR501" i="28"/>
  <c r="FN501" i="28" s="1"/>
  <c r="ED501" i="28"/>
  <c r="FZ501" i="28" s="1"/>
  <c r="CT501" i="28"/>
  <c r="DF501" i="28"/>
  <c r="FB501" i="28" s="1"/>
  <c r="DI138" i="28"/>
  <c r="FE138" i="28" s="1"/>
  <c r="CW138" i="28"/>
  <c r="DU138" i="28"/>
  <c r="FQ138" i="28" s="1"/>
  <c r="EG138" i="28"/>
  <c r="GC138" i="28" s="1"/>
  <c r="CW173" i="28"/>
  <c r="DU173" i="28"/>
  <c r="FQ173" i="28" s="1"/>
  <c r="EG173" i="28"/>
  <c r="GC173" i="28" s="1"/>
  <c r="DI173" i="28"/>
  <c r="FE173" i="28" s="1"/>
  <c r="CT410" i="28"/>
  <c r="ED410" i="28"/>
  <c r="FZ410" i="28" s="1"/>
  <c r="DF410" i="28"/>
  <c r="FB410" i="28" s="1"/>
  <c r="DR410" i="28"/>
  <c r="FN410" i="28" s="1"/>
  <c r="DB21" i="28"/>
  <c r="EX21" i="28" s="1"/>
  <c r="CP21" i="28"/>
  <c r="DN21" i="28"/>
  <c r="FJ21" i="28" s="1"/>
  <c r="DZ21" i="28"/>
  <c r="FV21" i="28" s="1"/>
  <c r="DX490" i="28"/>
  <c r="FT490" i="28" s="1"/>
  <c r="CN490" i="28"/>
  <c r="CZ490" i="28"/>
  <c r="EV490" i="28" s="1"/>
  <c r="DL490" i="28"/>
  <c r="FH490" i="28" s="1"/>
  <c r="DV561" i="28"/>
  <c r="FR561" i="28" s="1"/>
  <c r="DJ561" i="28"/>
  <c r="FF561" i="28" s="1"/>
  <c r="CL561" i="28"/>
  <c r="CX561" i="28"/>
  <c r="ET561" i="28" s="1"/>
  <c r="DV224" i="28"/>
  <c r="FR224" i="28" s="1"/>
  <c r="CX224" i="28"/>
  <c r="ET224" i="28" s="1"/>
  <c r="CL224" i="28"/>
  <c r="DJ224" i="28"/>
  <c r="FF224" i="28" s="1"/>
  <c r="CW476" i="28"/>
  <c r="DI476" i="28"/>
  <c r="FE476" i="28" s="1"/>
  <c r="DU476" i="28"/>
  <c r="FQ476" i="28" s="1"/>
  <c r="EG476" i="28"/>
  <c r="GC476" i="28" s="1"/>
  <c r="CW217" i="28"/>
  <c r="EG217" i="28"/>
  <c r="GC217" i="28" s="1"/>
  <c r="DU217" i="28"/>
  <c r="FQ217" i="28" s="1"/>
  <c r="DI217" i="28"/>
  <c r="FE217" i="28" s="1"/>
  <c r="DB374" i="28"/>
  <c r="EX374" i="28" s="1"/>
  <c r="CP374" i="28"/>
  <c r="DN374" i="28"/>
  <c r="FJ374" i="28" s="1"/>
  <c r="DZ374" i="28"/>
  <c r="FV374" i="28" s="1"/>
  <c r="EG407" i="28"/>
  <c r="GC407" i="28" s="1"/>
  <c r="DU407" i="28"/>
  <c r="FQ407" i="28" s="1"/>
  <c r="DI407" i="28"/>
  <c r="FE407" i="28" s="1"/>
  <c r="CW407" i="28"/>
  <c r="CU589" i="28"/>
  <c r="DS589" i="28"/>
  <c r="FO589" i="28" s="1"/>
  <c r="EE589" i="28"/>
  <c r="GA589" i="28" s="1"/>
  <c r="DG589" i="28"/>
  <c r="FC589" i="28" s="1"/>
  <c r="CP521" i="28"/>
  <c r="DZ521" i="28"/>
  <c r="FV521" i="28" s="1"/>
  <c r="DB521" i="28"/>
  <c r="EX521" i="28" s="1"/>
  <c r="DN521" i="28"/>
  <c r="FJ521" i="28" s="1"/>
  <c r="EC321" i="28"/>
  <c r="FY321" i="28" s="1"/>
  <c r="CS321" i="28"/>
  <c r="DE321" i="28"/>
  <c r="FA321" i="28" s="1"/>
  <c r="DQ321" i="28"/>
  <c r="FM321" i="28" s="1"/>
  <c r="DT25" i="28"/>
  <c r="FP25" i="28" s="1"/>
  <c r="CV25" i="28"/>
  <c r="DH25" i="28"/>
  <c r="FD25" i="28" s="1"/>
  <c r="EF25" i="28"/>
  <c r="GB25" i="28" s="1"/>
  <c r="ED66" i="28"/>
  <c r="FZ66" i="28" s="1"/>
  <c r="CT66" i="28"/>
  <c r="DR66" i="28"/>
  <c r="FN66" i="28" s="1"/>
  <c r="DF66" i="28"/>
  <c r="FB66" i="28" s="1"/>
  <c r="DU296" i="28"/>
  <c r="FQ296" i="28" s="1"/>
  <c r="FH537" i="28"/>
  <c r="DR311" i="28"/>
  <c r="FN311" i="28" s="1"/>
  <c r="DQ379" i="28"/>
  <c r="FM379" i="28" s="1"/>
  <c r="CS379" i="28"/>
  <c r="DE379" i="28"/>
  <c r="FA379" i="28" s="1"/>
  <c r="EC379" i="28"/>
  <c r="FY379" i="28" s="1"/>
  <c r="CO328" i="28"/>
  <c r="DM328" i="28"/>
  <c r="FI328" i="28" s="1"/>
  <c r="DA328" i="28"/>
  <c r="EW328" i="28" s="1"/>
  <c r="DY328" i="28"/>
  <c r="FU328" i="28" s="1"/>
  <c r="DG326" i="28"/>
  <c r="FC326" i="28" s="1"/>
  <c r="DS326" i="28"/>
  <c r="FO326" i="28" s="1"/>
  <c r="CU326" i="28"/>
  <c r="EE326" i="28"/>
  <c r="GA326" i="28" s="1"/>
  <c r="DC404" i="28"/>
  <c r="EY404" i="28" s="1"/>
  <c r="EA404" i="28"/>
  <c r="FW404" i="28" s="1"/>
  <c r="CQ404" i="28"/>
  <c r="DO404" i="28"/>
  <c r="FK404" i="28" s="1"/>
  <c r="DR76" i="28"/>
  <c r="FN76" i="28" s="1"/>
  <c r="CT76" i="28"/>
  <c r="DF76" i="28"/>
  <c r="FB76" i="28" s="1"/>
  <c r="ED76" i="28"/>
  <c r="FZ76" i="28" s="1"/>
  <c r="CT17" i="28"/>
  <c r="DF17" i="28"/>
  <c r="FB17" i="28" s="1"/>
  <c r="ED17" i="28"/>
  <c r="FZ17" i="28" s="1"/>
  <c r="DR17" i="28"/>
  <c r="FN17" i="28" s="1"/>
  <c r="DF94" i="28"/>
  <c r="FB94" i="28" s="1"/>
  <c r="CT94" i="28"/>
  <c r="DR94" i="28"/>
  <c r="FN94" i="28" s="1"/>
  <c r="ED94" i="28"/>
  <c r="FZ94" i="28" s="1"/>
  <c r="DJ445" i="28"/>
  <c r="FF445" i="28" s="1"/>
  <c r="CL445" i="28"/>
  <c r="DV445" i="28"/>
  <c r="FR445" i="28" s="1"/>
  <c r="CX445" i="28"/>
  <c r="ET445" i="28" s="1"/>
  <c r="DL20" i="28"/>
  <c r="FH20" i="28" s="1"/>
  <c r="CZ20" i="28"/>
  <c r="EV20" i="28" s="1"/>
  <c r="DX20" i="28"/>
  <c r="FT20" i="28" s="1"/>
  <c r="CN20" i="28"/>
  <c r="DE30" i="28"/>
  <c r="FA30" i="28" s="1"/>
  <c r="EC30" i="28"/>
  <c r="FY30" i="28" s="1"/>
  <c r="DQ30" i="28"/>
  <c r="FM30" i="28" s="1"/>
  <c r="CS30" i="28"/>
  <c r="CY141" i="28"/>
  <c r="EU141" i="28" s="1"/>
  <c r="DW141" i="28"/>
  <c r="FS141" i="28" s="1"/>
  <c r="CM141" i="28"/>
  <c r="DK141" i="28"/>
  <c r="FG141" i="28" s="1"/>
  <c r="CU382" i="28"/>
  <c r="EE382" i="28"/>
  <c r="GA382" i="28" s="1"/>
  <c r="DG382" i="28"/>
  <c r="FC382" i="28" s="1"/>
  <c r="DS382" i="28"/>
  <c r="FO382" i="28" s="1"/>
  <c r="CL623" i="28"/>
  <c r="DJ623" i="28"/>
  <c r="FF623" i="28" s="1"/>
  <c r="DV623" i="28"/>
  <c r="FR623" i="28" s="1"/>
  <c r="CX623" i="28"/>
  <c r="ET623" i="28" s="1"/>
  <c r="CO584" i="28"/>
  <c r="DY584" i="28"/>
  <c r="FU584" i="28" s="1"/>
  <c r="DA584" i="28"/>
  <c r="EW584" i="28" s="1"/>
  <c r="DM584" i="28"/>
  <c r="FI584" i="28" s="1"/>
  <c r="DI296" i="28"/>
  <c r="FE296" i="28" s="1"/>
  <c r="DL212" i="28"/>
  <c r="FH212" i="28" s="1"/>
  <c r="CT311" i="28"/>
  <c r="DB396" i="28"/>
  <c r="EX396" i="28" s="1"/>
  <c r="CP396" i="28"/>
  <c r="DN396" i="28"/>
  <c r="FJ396" i="28" s="1"/>
  <c r="DZ396" i="28"/>
  <c r="FV396" i="28" s="1"/>
  <c r="CV191" i="28"/>
  <c r="DH191" i="28"/>
  <c r="FD191" i="28" s="1"/>
  <c r="DT191" i="28"/>
  <c r="FP191" i="28" s="1"/>
  <c r="EF191" i="28"/>
  <c r="GB191" i="28" s="1"/>
  <c r="EB553" i="28"/>
  <c r="FX553" i="28" s="1"/>
  <c r="CR553" i="28"/>
  <c r="DP553" i="28"/>
  <c r="FL553" i="28" s="1"/>
  <c r="DD553" i="28"/>
  <c r="EZ553" i="28" s="1"/>
  <c r="CL395" i="28"/>
  <c r="CX395" i="28"/>
  <c r="ET395" i="28" s="1"/>
  <c r="DV395" i="28"/>
  <c r="FR395" i="28" s="1"/>
  <c r="DJ395" i="28"/>
  <c r="FF395" i="28" s="1"/>
  <c r="DD389" i="28"/>
  <c r="EZ389" i="28" s="1"/>
  <c r="CR389" i="28"/>
  <c r="EB389" i="28"/>
  <c r="FX389" i="28" s="1"/>
  <c r="DP389" i="28"/>
  <c r="FL389" i="28" s="1"/>
  <c r="CW44" i="28"/>
  <c r="DU44" i="28"/>
  <c r="FQ44" i="28" s="1"/>
  <c r="DI44" i="28"/>
  <c r="FE44" i="28" s="1"/>
  <c r="EG44" i="28"/>
  <c r="GC44" i="28" s="1"/>
  <c r="DO187" i="28"/>
  <c r="FK187" i="28" s="1"/>
  <c r="CQ187" i="28"/>
  <c r="DC187" i="28"/>
  <c r="EY187" i="28" s="1"/>
  <c r="EA187" i="28"/>
  <c r="FW187" i="28" s="1"/>
  <c r="EG372" i="28"/>
  <c r="GC372" i="28" s="1"/>
  <c r="DU372" i="28"/>
  <c r="FQ372" i="28" s="1"/>
  <c r="CW372" i="28"/>
  <c r="DI372" i="28"/>
  <c r="FE372" i="28" s="1"/>
  <c r="CQ542" i="28"/>
  <c r="DO542" i="28"/>
  <c r="FK542" i="28" s="1"/>
  <c r="EA542" i="28"/>
  <c r="FW542" i="28" s="1"/>
  <c r="DC542" i="28"/>
  <c r="EY542" i="28" s="1"/>
  <c r="EB452" i="28"/>
  <c r="FX452" i="28" s="1"/>
  <c r="DD452" i="28"/>
  <c r="EZ452" i="28" s="1"/>
  <c r="CR452" i="28"/>
  <c r="DP452" i="28"/>
  <c r="FL452" i="28" s="1"/>
  <c r="DI585" i="28"/>
  <c r="FE585" i="28" s="1"/>
  <c r="DU585" i="28"/>
  <c r="FQ585" i="28" s="1"/>
  <c r="CW585" i="28"/>
  <c r="EG585" i="28"/>
  <c r="GC585" i="28" s="1"/>
  <c r="DW179" i="28"/>
  <c r="FS179" i="28" s="1"/>
  <c r="CM179" i="28"/>
  <c r="CY179" i="28"/>
  <c r="EU179" i="28" s="1"/>
  <c r="DK179" i="28"/>
  <c r="FG179" i="28" s="1"/>
  <c r="DT129" i="28"/>
  <c r="FP129" i="28" s="1"/>
  <c r="CV129" i="28"/>
  <c r="EF129" i="28"/>
  <c r="GB129" i="28" s="1"/>
  <c r="DH129" i="28"/>
  <c r="FD129" i="28" s="1"/>
  <c r="CO110" i="28"/>
  <c r="DM110" i="28"/>
  <c r="FI110" i="28" s="1"/>
  <c r="DY110" i="28"/>
  <c r="FU110" i="28" s="1"/>
  <c r="DA110" i="28"/>
  <c r="EW110" i="28" s="1"/>
  <c r="CW296" i="28"/>
  <c r="FK531" i="28"/>
  <c r="DI538" i="28"/>
  <c r="FE538" i="28" s="1"/>
  <c r="CN212" i="28"/>
  <c r="FC633" i="28"/>
  <c r="DL314" i="28"/>
  <c r="FH314" i="28" s="1"/>
  <c r="CZ314" i="28"/>
  <c r="EV314" i="28" s="1"/>
  <c r="CN314" i="28"/>
  <c r="DX314" i="28"/>
  <c r="FT314" i="28" s="1"/>
  <c r="CR594" i="28"/>
  <c r="DD594" i="28"/>
  <c r="EZ594" i="28" s="1"/>
  <c r="EB594" i="28"/>
  <c r="FX594" i="28" s="1"/>
  <c r="DP594" i="28"/>
  <c r="FL594" i="28" s="1"/>
  <c r="DG116" i="28"/>
  <c r="FC116" i="28" s="1"/>
  <c r="EE116" i="28"/>
  <c r="GA116" i="28" s="1"/>
  <c r="CU116" i="28"/>
  <c r="DS116" i="28"/>
  <c r="FO116" i="28" s="1"/>
  <c r="DG368" i="28"/>
  <c r="FC368" i="28" s="1"/>
  <c r="DS368" i="28"/>
  <c r="FO368" i="28" s="1"/>
  <c r="EE368" i="28"/>
  <c r="GA368" i="28" s="1"/>
  <c r="CU368" i="28"/>
  <c r="DD576" i="28"/>
  <c r="EZ576" i="28" s="1"/>
  <c r="CR576" i="28"/>
  <c r="DP576" i="28"/>
  <c r="FL576" i="28" s="1"/>
  <c r="EB576" i="28"/>
  <c r="FX576" i="28" s="1"/>
  <c r="CS89" i="28"/>
  <c r="DE89" i="28"/>
  <c r="FA89" i="28" s="1"/>
  <c r="DQ89" i="28"/>
  <c r="FM89" i="28" s="1"/>
  <c r="EC89" i="28"/>
  <c r="FY89" i="28" s="1"/>
  <c r="DK151" i="28"/>
  <c r="FG151" i="28" s="1"/>
  <c r="CY151" i="28"/>
  <c r="EU151" i="28" s="1"/>
  <c r="CM151" i="28"/>
  <c r="DW151" i="28"/>
  <c r="FS151" i="28" s="1"/>
  <c r="CT208" i="28"/>
  <c r="DR208" i="28"/>
  <c r="FN208" i="28" s="1"/>
  <c r="DF208" i="28"/>
  <c r="FB208" i="28" s="1"/>
  <c r="ED208" i="28"/>
  <c r="FZ208" i="28" s="1"/>
  <c r="CP25" i="28"/>
  <c r="DN25" i="28"/>
  <c r="FJ25" i="28" s="1"/>
  <c r="DZ25" i="28"/>
  <c r="FV25" i="28" s="1"/>
  <c r="DB25" i="28"/>
  <c r="EX25" i="28" s="1"/>
  <c r="DC534" i="28"/>
  <c r="EY534" i="28" s="1"/>
  <c r="CQ534" i="28"/>
  <c r="DO534" i="28"/>
  <c r="FK534" i="28" s="1"/>
  <c r="EA534" i="28"/>
  <c r="FW534" i="28" s="1"/>
  <c r="DB509" i="28"/>
  <c r="EX509" i="28" s="1"/>
  <c r="CP509" i="28"/>
  <c r="DN509" i="28"/>
  <c r="FJ509" i="28" s="1"/>
  <c r="DZ509" i="28"/>
  <c r="FV509" i="28" s="1"/>
  <c r="DI323" i="28"/>
  <c r="FE323" i="28" s="1"/>
  <c r="CW323" i="28"/>
  <c r="EG323" i="28"/>
  <c r="GC323" i="28" s="1"/>
  <c r="DU323" i="28"/>
  <c r="FQ323" i="28" s="1"/>
  <c r="CU332" i="28"/>
  <c r="DG332" i="28"/>
  <c r="FC332" i="28" s="1"/>
  <c r="DS332" i="28"/>
  <c r="FO332" i="28" s="1"/>
  <c r="EE332" i="28"/>
  <c r="GA332" i="28" s="1"/>
  <c r="DA443" i="28"/>
  <c r="EW443" i="28" s="1"/>
  <c r="DY443" i="28"/>
  <c r="FU443" i="28" s="1"/>
  <c r="CO443" i="28"/>
  <c r="DM443" i="28"/>
  <c r="FI443" i="28" s="1"/>
  <c r="EG538" i="28"/>
  <c r="GC538" i="28" s="1"/>
  <c r="DX212" i="28"/>
  <c r="FT212" i="28" s="1"/>
  <c r="CZ301" i="28"/>
  <c r="EV301" i="28" s="1"/>
  <c r="DL301" i="28"/>
  <c r="FH301" i="28" s="1"/>
  <c r="CN301" i="28"/>
  <c r="DX301" i="28"/>
  <c r="FT301" i="28" s="1"/>
  <c r="EG518" i="28"/>
  <c r="GC518" i="28" s="1"/>
  <c r="DU518" i="28"/>
  <c r="FQ518" i="28" s="1"/>
  <c r="CW518" i="28"/>
  <c r="DI518" i="28"/>
  <c r="FE518" i="28" s="1"/>
  <c r="CZ428" i="28"/>
  <c r="EV428" i="28" s="1"/>
  <c r="CN428" i="28"/>
  <c r="DX428" i="28"/>
  <c r="FT428" i="28" s="1"/>
  <c r="DL428" i="28"/>
  <c r="FH428" i="28" s="1"/>
  <c r="DV88" i="28"/>
  <c r="FR88" i="28" s="1"/>
  <c r="DJ88" i="28"/>
  <c r="FF88" i="28" s="1"/>
  <c r="CL88" i="28"/>
  <c r="CX88" i="28"/>
  <c r="ET88" i="28" s="1"/>
  <c r="EG130" i="28"/>
  <c r="GC130" i="28" s="1"/>
  <c r="CW130" i="28"/>
  <c r="DI130" i="28"/>
  <c r="FE130" i="28" s="1"/>
  <c r="DU130" i="28"/>
  <c r="FQ130" i="28" s="1"/>
  <c r="CQ569" i="28"/>
  <c r="EA569" i="28"/>
  <c r="FW569" i="28" s="1"/>
  <c r="DO569" i="28"/>
  <c r="FK569" i="28" s="1"/>
  <c r="DC569" i="28"/>
  <c r="EY569" i="28" s="1"/>
  <c r="CT111" i="28"/>
  <c r="DR111" i="28"/>
  <c r="FN111" i="28" s="1"/>
  <c r="ED111" i="28"/>
  <c r="FZ111" i="28" s="1"/>
  <c r="DF111" i="28"/>
  <c r="FB111" i="28" s="1"/>
  <c r="DW147" i="28"/>
  <c r="FS147" i="28" s="1"/>
  <c r="CY147" i="28"/>
  <c r="EU147" i="28" s="1"/>
  <c r="DK147" i="28"/>
  <c r="FG147" i="28" s="1"/>
  <c r="CM147" i="28"/>
  <c r="DP285" i="28"/>
  <c r="FL285" i="28" s="1"/>
  <c r="EB285" i="28"/>
  <c r="FX285" i="28" s="1"/>
  <c r="CR285" i="28"/>
  <c r="DD285" i="28"/>
  <c r="EZ285" i="28" s="1"/>
  <c r="CW489" i="28"/>
  <c r="DI489" i="28"/>
  <c r="FE489" i="28" s="1"/>
  <c r="EG489" i="28"/>
  <c r="GC489" i="28" s="1"/>
  <c r="DU489" i="28"/>
  <c r="FQ489" i="28" s="1"/>
  <c r="DD384" i="28"/>
  <c r="EZ384" i="28" s="1"/>
  <c r="CR384" i="28"/>
  <c r="EB384" i="28"/>
  <c r="FX384" i="28" s="1"/>
  <c r="DP384" i="28"/>
  <c r="FL384" i="28" s="1"/>
  <c r="CO117" i="28"/>
  <c r="DY117" i="28"/>
  <c r="FU117" i="28" s="1"/>
  <c r="DM117" i="28"/>
  <c r="FI117" i="28" s="1"/>
  <c r="DA117" i="28"/>
  <c r="EW117" i="28" s="1"/>
  <c r="DH37" i="28"/>
  <c r="FD37" i="28" s="1"/>
  <c r="CV37" i="28"/>
  <c r="DT37" i="28"/>
  <c r="FP37" i="28" s="1"/>
  <c r="EF37" i="28"/>
  <c r="GB37" i="28" s="1"/>
  <c r="CL140" i="28"/>
  <c r="DJ140" i="28"/>
  <c r="FF140" i="28" s="1"/>
  <c r="CX140" i="28"/>
  <c r="ET140" i="28" s="1"/>
  <c r="DV140" i="28"/>
  <c r="FR140" i="28" s="1"/>
  <c r="DO300" i="28"/>
  <c r="FK300" i="28" s="1"/>
  <c r="CQ300" i="28"/>
  <c r="DC300" i="28"/>
  <c r="EY300" i="28" s="1"/>
  <c r="EA300" i="28"/>
  <c r="FW300" i="28" s="1"/>
  <c r="CQ248" i="28"/>
  <c r="DO248" i="28"/>
  <c r="FK248" i="28" s="1"/>
  <c r="DC248" i="28"/>
  <c r="EY248" i="28" s="1"/>
  <c r="EA248" i="28"/>
  <c r="FW248" i="28" s="1"/>
  <c r="DT160" i="28"/>
  <c r="FP160" i="28" s="1"/>
  <c r="EF160" i="28"/>
  <c r="GB160" i="28" s="1"/>
  <c r="DH160" i="28"/>
  <c r="FD160" i="28" s="1"/>
  <c r="CV160" i="28"/>
  <c r="DP380" i="28"/>
  <c r="FL380" i="28" s="1"/>
  <c r="CR380" i="28"/>
  <c r="EB380" i="28"/>
  <c r="FX380" i="28" s="1"/>
  <c r="DD380" i="28"/>
  <c r="EZ380" i="28" s="1"/>
  <c r="CL236" i="28"/>
  <c r="CX236" i="28"/>
  <c r="ET236" i="28" s="1"/>
  <c r="DJ236" i="28"/>
  <c r="FF236" i="28" s="1"/>
  <c r="DV236" i="28"/>
  <c r="FR236" i="28" s="1"/>
  <c r="ED273" i="28"/>
  <c r="FZ273" i="28" s="1"/>
  <c r="CT273" i="28"/>
  <c r="DF273" i="28"/>
  <c r="FB273" i="28" s="1"/>
  <c r="DR273" i="28"/>
  <c r="FN273" i="28" s="1"/>
  <c r="DO195" i="28"/>
  <c r="FK195" i="28" s="1"/>
  <c r="DC195" i="28"/>
  <c r="EY195" i="28" s="1"/>
  <c r="CQ195" i="28"/>
  <c r="EA195" i="28"/>
  <c r="FW195" i="28" s="1"/>
  <c r="GC385" i="28"/>
  <c r="CX162" i="28"/>
  <c r="ET162" i="28" s="1"/>
  <c r="CL162" i="28"/>
  <c r="DJ162" i="28"/>
  <c r="FF162" i="28" s="1"/>
  <c r="DV162" i="28"/>
  <c r="FR162" i="28" s="1"/>
  <c r="DV220" i="28"/>
  <c r="FR220" i="28" s="1"/>
  <c r="DJ220" i="28"/>
  <c r="FF220" i="28" s="1"/>
  <c r="CX220" i="28"/>
  <c r="ET220" i="28" s="1"/>
  <c r="CL220" i="28"/>
  <c r="DV597" i="28"/>
  <c r="FR597" i="28" s="1"/>
  <c r="CX597" i="28"/>
  <c r="ET597" i="28" s="1"/>
  <c r="DJ597" i="28"/>
  <c r="FF597" i="28" s="1"/>
  <c r="CL597" i="28"/>
  <c r="DU574" i="28"/>
  <c r="FQ574" i="28" s="1"/>
  <c r="EG574" i="28"/>
  <c r="GC574" i="28" s="1"/>
  <c r="DI574" i="28"/>
  <c r="FE574" i="28" s="1"/>
  <c r="CW574" i="28"/>
  <c r="CQ132" i="28"/>
  <c r="EA132" i="28"/>
  <c r="FW132" i="28" s="1"/>
  <c r="DO132" i="28"/>
  <c r="FK132" i="28" s="1"/>
  <c r="DC132" i="28"/>
  <c r="EY132" i="28" s="1"/>
  <c r="DM375" i="28"/>
  <c r="FI375" i="28" s="1"/>
  <c r="DY375" i="28"/>
  <c r="FU375" i="28" s="1"/>
  <c r="CO375" i="28"/>
  <c r="DA375" i="28"/>
  <c r="EW375" i="28" s="1"/>
  <c r="DU444" i="28"/>
  <c r="FQ444" i="28" s="1"/>
  <c r="CW444" i="28"/>
  <c r="EG444" i="28"/>
  <c r="GC444" i="28" s="1"/>
  <c r="DI444" i="28"/>
  <c r="FE444" i="28" s="1"/>
  <c r="DK585" i="28"/>
  <c r="FG585" i="28" s="1"/>
  <c r="DW585" i="28"/>
  <c r="FS585" i="28" s="1"/>
  <c r="CM585" i="28"/>
  <c r="CY585" i="28"/>
  <c r="EU585" i="28" s="1"/>
  <c r="CN7" i="28"/>
  <c r="DX7" i="28"/>
  <c r="FT7" i="28" s="1"/>
  <c r="CZ7" i="28"/>
  <c r="EV7" i="28" s="1"/>
  <c r="DL7" i="28"/>
  <c r="FH7" i="28" s="1"/>
  <c r="DT181" i="28"/>
  <c r="FP181" i="28" s="1"/>
  <c r="CV181" i="28"/>
  <c r="DH181" i="28"/>
  <c r="FD181" i="28" s="1"/>
  <c r="EF181" i="28"/>
  <c r="GB181" i="28" s="1"/>
  <c r="DV294" i="28"/>
  <c r="FR294" i="28" s="1"/>
  <c r="CX294" i="28"/>
  <c r="ET294" i="28" s="1"/>
  <c r="CL294" i="28"/>
  <c r="DJ294" i="28"/>
  <c r="FF294" i="28" s="1"/>
  <c r="EG344" i="28"/>
  <c r="GC344" i="28" s="1"/>
  <c r="DI344" i="28"/>
  <c r="FE344" i="28" s="1"/>
  <c r="DU344" i="28"/>
  <c r="FQ344" i="28" s="1"/>
  <c r="CW344" i="28"/>
  <c r="DR189" i="28"/>
  <c r="FN189" i="28" s="1"/>
  <c r="CT189" i="28"/>
  <c r="DF189" i="28"/>
  <c r="FB189" i="28" s="1"/>
  <c r="ED189" i="28"/>
  <c r="FZ189" i="28" s="1"/>
  <c r="DF573" i="28"/>
  <c r="FB573" i="28" s="1"/>
  <c r="FE584" i="28"/>
  <c r="FB504" i="28"/>
  <c r="DE524" i="28"/>
  <c r="FA524" i="28" s="1"/>
  <c r="CS524" i="28"/>
  <c r="DQ524" i="28"/>
  <c r="FM524" i="28" s="1"/>
  <c r="EC524" i="28"/>
  <c r="FY524" i="28" s="1"/>
  <c r="DO5" i="28"/>
  <c r="FK5" i="28" s="1"/>
  <c r="EA5" i="28"/>
  <c r="FW5" i="28" s="1"/>
  <c r="CQ5" i="28"/>
  <c r="DC5" i="28"/>
  <c r="EY5" i="28" s="1"/>
  <c r="CT116" i="28"/>
  <c r="DF116" i="28"/>
  <c r="FB116" i="28" s="1"/>
  <c r="DR116" i="28"/>
  <c r="FN116" i="28" s="1"/>
  <c r="ED116" i="28"/>
  <c r="FZ116" i="28" s="1"/>
  <c r="DT197" i="28"/>
  <c r="FP197" i="28" s="1"/>
  <c r="EF197" i="28"/>
  <c r="GB197" i="28" s="1"/>
  <c r="DH197" i="28"/>
  <c r="FD197" i="28" s="1"/>
  <c r="CV197" i="28"/>
  <c r="EA392" i="28"/>
  <c r="FW392" i="28" s="1"/>
  <c r="DO392" i="28"/>
  <c r="FK392" i="28" s="1"/>
  <c r="DC392" i="28"/>
  <c r="EY392" i="28" s="1"/>
  <c r="CQ392" i="28"/>
  <c r="CT610" i="28"/>
  <c r="DF610" i="28"/>
  <c r="FB610" i="28" s="1"/>
  <c r="ED610" i="28"/>
  <c r="FZ610" i="28" s="1"/>
  <c r="DR610" i="28"/>
  <c r="FN610" i="28" s="1"/>
  <c r="DW180" i="28"/>
  <c r="FS180" i="28" s="1"/>
  <c r="CY180" i="28"/>
  <c r="EU180" i="28" s="1"/>
  <c r="DK180" i="28"/>
  <c r="FG180" i="28" s="1"/>
  <c r="CM180" i="28"/>
  <c r="DQ450" i="28"/>
  <c r="FM450" i="28" s="1"/>
  <c r="CS450" i="28"/>
  <c r="DE450" i="28"/>
  <c r="FA450" i="28" s="1"/>
  <c r="EC450" i="28"/>
  <c r="FY450" i="28" s="1"/>
  <c r="CX542" i="28"/>
  <c r="ET542" i="28" s="1"/>
  <c r="DJ542" i="28"/>
  <c r="FF542" i="28" s="1"/>
  <c r="DV542" i="28"/>
  <c r="FR542" i="28" s="1"/>
  <c r="CL542" i="28"/>
  <c r="EB633" i="28"/>
  <c r="FX633" i="28" s="1"/>
  <c r="CR633" i="28"/>
  <c r="DP633" i="28"/>
  <c r="FL633" i="28" s="1"/>
  <c r="DD633" i="28"/>
  <c r="EZ633" i="28" s="1"/>
  <c r="CP26" i="28"/>
  <c r="DZ26" i="28"/>
  <c r="FV26" i="28" s="1"/>
  <c r="DN26" i="28"/>
  <c r="FJ26" i="28" s="1"/>
  <c r="DB26" i="28"/>
  <c r="EX26" i="28" s="1"/>
  <c r="DR573" i="28"/>
  <c r="FN573" i="28" s="1"/>
  <c r="CS274" i="28"/>
  <c r="DQ274" i="28"/>
  <c r="FM274" i="28" s="1"/>
  <c r="DE274" i="28"/>
  <c r="FA274" i="28" s="1"/>
  <c r="EC274" i="28"/>
  <c r="FY274" i="28" s="1"/>
  <c r="EB555" i="28"/>
  <c r="FX555" i="28" s="1"/>
  <c r="DD555" i="28"/>
  <c r="EZ555" i="28" s="1"/>
  <c r="CR555" i="28"/>
  <c r="DP555" i="28"/>
  <c r="FL555" i="28" s="1"/>
  <c r="DT374" i="28"/>
  <c r="FP374" i="28" s="1"/>
  <c r="CV374" i="28"/>
  <c r="EF374" i="28"/>
  <c r="GB374" i="28" s="1"/>
  <c r="DH374" i="28"/>
  <c r="FD374" i="28" s="1"/>
  <c r="CS130" i="28"/>
  <c r="EC130" i="28"/>
  <c r="FY130" i="28" s="1"/>
  <c r="DQ130" i="28"/>
  <c r="FM130" i="28" s="1"/>
  <c r="DE130" i="28"/>
  <c r="FA130" i="28" s="1"/>
  <c r="CW366" i="28"/>
  <c r="EG366" i="28"/>
  <c r="GC366" i="28" s="1"/>
  <c r="DI366" i="28"/>
  <c r="FE366" i="28" s="1"/>
  <c r="DU366" i="28"/>
  <c r="FQ366" i="28" s="1"/>
  <c r="DI89" i="28"/>
  <c r="FE89" i="28" s="1"/>
  <c r="EG89" i="28"/>
  <c r="GC89" i="28" s="1"/>
  <c r="DU89" i="28"/>
  <c r="FQ89" i="28" s="1"/>
  <c r="CW89" i="28"/>
  <c r="DI27" i="28"/>
  <c r="FE27" i="28" s="1"/>
  <c r="EG27" i="28"/>
  <c r="GC27" i="28" s="1"/>
  <c r="DU27" i="28"/>
  <c r="FQ27" i="28" s="1"/>
  <c r="CW27" i="28"/>
  <c r="CT151" i="28"/>
  <c r="DR151" i="28"/>
  <c r="FN151" i="28" s="1"/>
  <c r="ED151" i="28"/>
  <c r="FZ151" i="28" s="1"/>
  <c r="DF151" i="28"/>
  <c r="FB151" i="28" s="1"/>
  <c r="DR530" i="28"/>
  <c r="FN530" i="28" s="1"/>
  <c r="ED530" i="28"/>
  <c r="FZ530" i="28" s="1"/>
  <c r="DF530" i="28"/>
  <c r="FB530" i="28" s="1"/>
  <c r="CT530" i="28"/>
  <c r="DC359" i="28"/>
  <c r="EY359" i="28" s="1"/>
  <c r="EA359" i="28"/>
  <c r="FW359" i="28" s="1"/>
  <c r="CQ359" i="28"/>
  <c r="DO359" i="28"/>
  <c r="FK359" i="28" s="1"/>
  <c r="EE223" i="28"/>
  <c r="GA223" i="28" s="1"/>
  <c r="DG223" i="28"/>
  <c r="FC223" i="28" s="1"/>
  <c r="DS223" i="28"/>
  <c r="FO223" i="28" s="1"/>
  <c r="CU223" i="28"/>
  <c r="DR312" i="28"/>
  <c r="FN312" i="28" s="1"/>
  <c r="CT312" i="28"/>
  <c r="ED312" i="28"/>
  <c r="FZ312" i="28" s="1"/>
  <c r="DF312" i="28"/>
  <c r="FB312" i="28" s="1"/>
  <c r="DI241" i="28"/>
  <c r="FE241" i="28" s="1"/>
  <c r="DU241" i="28"/>
  <c r="FQ241" i="28" s="1"/>
  <c r="CW241" i="28"/>
  <c r="EG241" i="28"/>
  <c r="GC241" i="28" s="1"/>
  <c r="DT141" i="28"/>
  <c r="FP141" i="28" s="1"/>
  <c r="DH141" i="28"/>
  <c r="FD141" i="28" s="1"/>
  <c r="EF141" i="28"/>
  <c r="GB141" i="28" s="1"/>
  <c r="CV141" i="28"/>
  <c r="EG282" i="28"/>
  <c r="GC282" i="28" s="1"/>
  <c r="DI282" i="28"/>
  <c r="FE282" i="28" s="1"/>
  <c r="DU282" i="28"/>
  <c r="FQ282" i="28" s="1"/>
  <c r="CW282" i="28"/>
  <c r="DP314" i="28"/>
  <c r="FL314" i="28" s="1"/>
  <c r="CR314" i="28"/>
  <c r="DD314" i="28"/>
  <c r="EZ314" i="28" s="1"/>
  <c r="EB314" i="28"/>
  <c r="FX314" i="28" s="1"/>
  <c r="ED622" i="28"/>
  <c r="FZ622" i="28" s="1"/>
  <c r="DR622" i="28"/>
  <c r="FN622" i="28" s="1"/>
  <c r="CT622" i="28"/>
  <c r="DF622" i="28"/>
  <c r="FB622" i="28" s="1"/>
  <c r="CQ60" i="28"/>
  <c r="DC60" i="28"/>
  <c r="EY60" i="28" s="1"/>
  <c r="DO60" i="28"/>
  <c r="FK60" i="28" s="1"/>
  <c r="EA60" i="28"/>
  <c r="FW60" i="28" s="1"/>
  <c r="DX88" i="28"/>
  <c r="FT88" i="28" s="1"/>
  <c r="CN88" i="28"/>
  <c r="CZ88" i="28"/>
  <c r="EV88" i="28" s="1"/>
  <c r="DL88" i="28"/>
  <c r="FH88" i="28" s="1"/>
  <c r="DP374" i="28"/>
  <c r="FL374" i="28" s="1"/>
  <c r="EB374" i="28"/>
  <c r="FX374" i="28" s="1"/>
  <c r="DD374" i="28"/>
  <c r="EZ374" i="28" s="1"/>
  <c r="CR374" i="28"/>
  <c r="DO358" i="28"/>
  <c r="FK358" i="28" s="1"/>
  <c r="EA358" i="28"/>
  <c r="FW358" i="28" s="1"/>
  <c r="CQ358" i="28"/>
  <c r="DC358" i="28"/>
  <c r="EY358" i="28" s="1"/>
  <c r="EG91" i="28"/>
  <c r="GC91" i="28" s="1"/>
  <c r="DI91" i="28"/>
  <c r="FE91" i="28" s="1"/>
  <c r="CW91" i="28"/>
  <c r="DU91" i="28"/>
  <c r="FQ91" i="28" s="1"/>
  <c r="CN78" i="28"/>
  <c r="DX78" i="28"/>
  <c r="FT78" i="28" s="1"/>
  <c r="DL78" i="28"/>
  <c r="FH78" i="28" s="1"/>
  <c r="CZ78" i="28"/>
  <c r="EV78" i="28" s="1"/>
  <c r="DL15" i="28"/>
  <c r="FH15" i="28" s="1"/>
  <c r="CN15" i="28"/>
  <c r="DX15" i="28"/>
  <c r="FT15" i="28" s="1"/>
  <c r="CZ15" i="28"/>
  <c r="EV15" i="28" s="1"/>
  <c r="DI251" i="28"/>
  <c r="FE251" i="28" s="1"/>
  <c r="CW251" i="28"/>
  <c r="DU251" i="28"/>
  <c r="FQ251" i="28" s="1"/>
  <c r="EG251" i="28"/>
  <c r="GC251" i="28" s="1"/>
  <c r="DO470" i="28"/>
  <c r="FK470" i="28" s="1"/>
  <c r="DC470" i="28"/>
  <c r="EY470" i="28" s="1"/>
  <c r="EA470" i="28"/>
  <c r="FW470" i="28" s="1"/>
  <c r="CQ470" i="28"/>
  <c r="DF238" i="28"/>
  <c r="FB238" i="28" s="1"/>
  <c r="DR238" i="28"/>
  <c r="FN238" i="28" s="1"/>
  <c r="CT238" i="28"/>
  <c r="ED238" i="28"/>
  <c r="FZ238" i="28" s="1"/>
  <c r="CW535" i="28"/>
  <c r="DU535" i="28"/>
  <c r="FQ535" i="28" s="1"/>
  <c r="EG535" i="28"/>
  <c r="GC535" i="28" s="1"/>
  <c r="DI535" i="28"/>
  <c r="FE535" i="28" s="1"/>
  <c r="DJ151" i="28"/>
  <c r="FF151" i="28" s="1"/>
  <c r="CL151" i="28"/>
  <c r="CX151" i="28"/>
  <c r="ET151" i="28" s="1"/>
  <c r="DV151" i="28"/>
  <c r="FR151" i="28" s="1"/>
  <c r="ED573" i="28"/>
  <c r="FZ573" i="28" s="1"/>
  <c r="EW407" i="28"/>
  <c r="CL473" i="28"/>
  <c r="DJ473" i="28"/>
  <c r="FF473" i="28" s="1"/>
  <c r="DV473" i="28"/>
  <c r="FR473" i="28" s="1"/>
  <c r="CX473" i="28"/>
  <c r="ET473" i="28" s="1"/>
  <c r="DR543" i="28"/>
  <c r="FN543" i="28" s="1"/>
  <c r="ED543" i="28"/>
  <c r="FZ543" i="28" s="1"/>
  <c r="DF543" i="28"/>
  <c r="FB543" i="28" s="1"/>
  <c r="CT543" i="28"/>
  <c r="DC449" i="28"/>
  <c r="EY449" i="28" s="1"/>
  <c r="EA449" i="28"/>
  <c r="FW449" i="28" s="1"/>
  <c r="CQ449" i="28"/>
  <c r="DO449" i="28"/>
  <c r="FK449" i="28" s="1"/>
  <c r="CW221" i="28"/>
  <c r="EG221" i="28"/>
  <c r="GC221" i="28" s="1"/>
  <c r="DI221" i="28"/>
  <c r="FE221" i="28" s="1"/>
  <c r="DU221" i="28"/>
  <c r="FQ221" i="28" s="1"/>
  <c r="DL282" i="28"/>
  <c r="FH282" i="28" s="1"/>
  <c r="DX282" i="28"/>
  <c r="FT282" i="28" s="1"/>
  <c r="CN282" i="28"/>
  <c r="CZ282" i="28"/>
  <c r="EV282" i="28" s="1"/>
  <c r="CY224" i="28"/>
  <c r="EU224" i="28" s="1"/>
  <c r="CM224" i="28"/>
  <c r="DK224" i="28"/>
  <c r="FG224" i="28" s="1"/>
  <c r="DW224" i="28"/>
  <c r="FS224" i="28" s="1"/>
  <c r="DE468" i="28"/>
  <c r="FA468" i="28" s="1"/>
  <c r="CS468" i="28"/>
  <c r="EC468" i="28"/>
  <c r="FY468" i="28" s="1"/>
  <c r="DQ468" i="28"/>
  <c r="FM468" i="28" s="1"/>
  <c r="DF271" i="28"/>
  <c r="FB271" i="28" s="1"/>
  <c r="CT271" i="28"/>
  <c r="DR271" i="28"/>
  <c r="FN271" i="28" s="1"/>
  <c r="ED271" i="28"/>
  <c r="FZ271" i="28" s="1"/>
  <c r="EC453" i="28"/>
  <c r="FY453" i="28" s="1"/>
  <c r="DQ453" i="28"/>
  <c r="FM453" i="28" s="1"/>
  <c r="DE453" i="28"/>
  <c r="FA453" i="28" s="1"/>
  <c r="CS453" i="28"/>
  <c r="DM236" i="28"/>
  <c r="FI236" i="28" s="1"/>
  <c r="CO236" i="28"/>
  <c r="DY236" i="28"/>
  <c r="FU236" i="28" s="1"/>
  <c r="DA236" i="28"/>
  <c r="EW236" i="28" s="1"/>
  <c r="DJ305" i="28"/>
  <c r="FF305" i="28" s="1"/>
  <c r="CX305" i="28"/>
  <c r="ET305" i="28" s="1"/>
  <c r="DV305" i="28"/>
  <c r="FR305" i="28" s="1"/>
  <c r="CL305" i="28"/>
  <c r="FN499" i="28"/>
  <c r="FH116" i="28"/>
  <c r="CW486" i="28"/>
  <c r="DI486" i="28"/>
  <c r="FE486" i="28" s="1"/>
  <c r="DU486" i="28"/>
  <c r="FQ486" i="28" s="1"/>
  <c r="EG486" i="28"/>
  <c r="GC486" i="28" s="1"/>
  <c r="CZ269" i="28"/>
  <c r="EV269" i="28" s="1"/>
  <c r="DL269" i="28"/>
  <c r="FH269" i="28" s="1"/>
  <c r="CN269" i="28"/>
  <c r="DX269" i="28"/>
  <c r="FT269" i="28" s="1"/>
  <c r="CR299" i="28"/>
  <c r="EB299" i="28"/>
  <c r="FX299" i="28" s="1"/>
  <c r="DP299" i="28"/>
  <c r="FL299" i="28" s="1"/>
  <c r="DD299" i="28"/>
  <c r="EZ299" i="28" s="1"/>
  <c r="DL61" i="28"/>
  <c r="FH61" i="28" s="1"/>
  <c r="DX61" i="28"/>
  <c r="FT61" i="28" s="1"/>
  <c r="CZ61" i="28"/>
  <c r="EV61" i="28" s="1"/>
  <c r="CN61" i="28"/>
  <c r="DL323" i="28"/>
  <c r="FH323" i="28" s="1"/>
  <c r="CZ323" i="28"/>
  <c r="EV323" i="28" s="1"/>
  <c r="CN323" i="28"/>
  <c r="DX323" i="28"/>
  <c r="FT323" i="28" s="1"/>
  <c r="CZ541" i="28"/>
  <c r="EV541" i="28" s="1"/>
  <c r="CN541" i="28"/>
  <c r="DX541" i="28"/>
  <c r="FT541" i="28" s="1"/>
  <c r="DL541" i="28"/>
  <c r="FH541" i="28" s="1"/>
  <c r="DH460" i="28"/>
  <c r="FD460" i="28" s="1"/>
  <c r="DT460" i="28"/>
  <c r="FP460" i="28" s="1"/>
  <c r="CV460" i="28"/>
  <c r="EF460" i="28"/>
  <c r="GB460" i="28" s="1"/>
  <c r="DU596" i="28"/>
  <c r="FQ596" i="28" s="1"/>
  <c r="CW596" i="28"/>
  <c r="EG596" i="28"/>
  <c r="GC596" i="28" s="1"/>
  <c r="DI596" i="28"/>
  <c r="FE596" i="28" s="1"/>
  <c r="DO14" i="28"/>
  <c r="FK14" i="28" s="1"/>
  <c r="EA14" i="28"/>
  <c r="FW14" i="28" s="1"/>
  <c r="CQ14" i="28"/>
  <c r="DC14" i="28"/>
  <c r="EY14" i="28" s="1"/>
  <c r="DW425" i="28"/>
  <c r="FS425" i="28" s="1"/>
  <c r="DK425" i="28"/>
  <c r="FG425" i="28" s="1"/>
  <c r="CM425" i="28"/>
  <c r="CY425" i="28"/>
  <c r="EU425" i="28" s="1"/>
  <c r="CL621" i="28"/>
  <c r="CX621" i="28"/>
  <c r="ET621" i="28" s="1"/>
  <c r="DJ621" i="28"/>
  <c r="FF621" i="28" s="1"/>
  <c r="DV621" i="28"/>
  <c r="FR621" i="28" s="1"/>
  <c r="DL516" i="28"/>
  <c r="FH516" i="28" s="1"/>
  <c r="CN516" i="28"/>
  <c r="CZ516" i="28"/>
  <c r="EV516" i="28" s="1"/>
  <c r="DX516" i="28"/>
  <c r="FT516" i="28" s="1"/>
  <c r="DX369" i="28"/>
  <c r="FT369" i="28" s="1"/>
  <c r="CN369" i="28"/>
  <c r="CZ369" i="28"/>
  <c r="EV369" i="28" s="1"/>
  <c r="DL369" i="28"/>
  <c r="FH369" i="28" s="1"/>
  <c r="DM548" i="28"/>
  <c r="FI548" i="28" s="1"/>
  <c r="CO548" i="28"/>
  <c r="DY548" i="28"/>
  <c r="FU548" i="28" s="1"/>
  <c r="DA548" i="28"/>
  <c r="EW548" i="28" s="1"/>
  <c r="CV359" i="28"/>
  <c r="DT359" i="28"/>
  <c r="FP359" i="28" s="1"/>
  <c r="EF359" i="28"/>
  <c r="GB359" i="28" s="1"/>
  <c r="DH359" i="28"/>
  <c r="FD359" i="28" s="1"/>
  <c r="CS383" i="28"/>
  <c r="EC383" i="28"/>
  <c r="FY383" i="28" s="1"/>
  <c r="DE383" i="28"/>
  <c r="FA383" i="28" s="1"/>
  <c r="DQ383" i="28"/>
  <c r="FM383" i="28" s="1"/>
  <c r="C1383" i="20"/>
  <c r="C616" i="20"/>
  <c r="DI614" i="28"/>
  <c r="FE614" i="28" s="1"/>
  <c r="DU614" i="28"/>
  <c r="FQ614" i="28" s="1"/>
  <c r="EG614" i="28"/>
  <c r="GC614" i="28" s="1"/>
  <c r="CW614" i="28"/>
  <c r="DP573" i="28"/>
  <c r="FL573" i="28" s="1"/>
  <c r="EB573" i="28"/>
  <c r="FX573" i="28" s="1"/>
  <c r="CR573" i="28"/>
  <c r="DD573" i="28"/>
  <c r="EZ573" i="28" s="1"/>
  <c r="EG600" i="28"/>
  <c r="GC600" i="28" s="1"/>
  <c r="CW600" i="28"/>
  <c r="DI600" i="28"/>
  <c r="FE600" i="28" s="1"/>
  <c r="DU600" i="28"/>
  <c r="FQ600" i="28" s="1"/>
  <c r="DC319" i="28"/>
  <c r="EY319" i="28" s="1"/>
  <c r="EA319" i="28"/>
  <c r="FW319" i="28" s="1"/>
  <c r="CQ319" i="28"/>
  <c r="DO319" i="28"/>
  <c r="FK319" i="28" s="1"/>
  <c r="EA106" i="28"/>
  <c r="FW106" i="28" s="1"/>
  <c r="CQ106" i="28"/>
  <c r="DC106" i="28"/>
  <c r="EY106" i="28" s="1"/>
  <c r="DO106" i="28"/>
  <c r="FK106" i="28" s="1"/>
  <c r="FT251" i="28"/>
  <c r="CS131" i="28"/>
  <c r="EC131" i="28"/>
  <c r="FY131" i="28" s="1"/>
  <c r="DQ131" i="28"/>
  <c r="FM131" i="28" s="1"/>
  <c r="DE131" i="28"/>
  <c r="FA131" i="28" s="1"/>
  <c r="AX25" i="26"/>
  <c r="AX18" i="26"/>
  <c r="CO623" i="28"/>
  <c r="DA623" i="28"/>
  <c r="EW623" i="28" s="1"/>
  <c r="DM623" i="28"/>
  <c r="FI623" i="28" s="1"/>
  <c r="DY623" i="28"/>
  <c r="FU623" i="28" s="1"/>
  <c r="C10" i="20"/>
  <c r="C777" i="20"/>
  <c r="DF304" i="28"/>
  <c r="FB304" i="28" s="1"/>
  <c r="ED304" i="28"/>
  <c r="FZ304" i="28" s="1"/>
  <c r="CT304" i="28"/>
  <c r="DR304" i="28"/>
  <c r="FN304" i="28" s="1"/>
  <c r="DF53" i="28"/>
  <c r="FB53" i="28" s="1"/>
  <c r="DR53" i="28"/>
  <c r="FN53" i="28" s="1"/>
  <c r="CT53" i="28"/>
  <c r="ED53" i="28"/>
  <c r="FZ53" i="28" s="1"/>
  <c r="CN502" i="28"/>
  <c r="DL502" i="28"/>
  <c r="FH502" i="28" s="1"/>
  <c r="DX502" i="28"/>
  <c r="FT502" i="28" s="1"/>
  <c r="CZ502" i="28"/>
  <c r="EV502" i="28" s="1"/>
  <c r="DG282" i="28"/>
  <c r="FC282" i="28" s="1"/>
  <c r="DS282" i="28"/>
  <c r="FO282" i="28" s="1"/>
  <c r="EE282" i="28"/>
  <c r="GA282" i="28" s="1"/>
  <c r="CU282" i="28"/>
  <c r="FW607" i="28"/>
  <c r="DG555" i="28"/>
  <c r="FC555" i="28" s="1"/>
  <c r="CU555" i="28"/>
  <c r="DS555" i="28"/>
  <c r="FO555" i="28" s="1"/>
  <c r="EE555" i="28"/>
  <c r="GA555" i="28" s="1"/>
  <c r="FZ498" i="28"/>
  <c r="CN466" i="28"/>
  <c r="DX466" i="28"/>
  <c r="FT466" i="28" s="1"/>
  <c r="DL466" i="28"/>
  <c r="FH466" i="28" s="1"/>
  <c r="CZ466" i="28"/>
  <c r="EV466" i="28" s="1"/>
  <c r="DA580" i="28"/>
  <c r="EW580" i="28" s="1"/>
  <c r="CO580" i="28"/>
  <c r="DM580" i="28"/>
  <c r="FI580" i="28" s="1"/>
  <c r="DY580" i="28"/>
  <c r="FU580" i="28" s="1"/>
  <c r="C521" i="20"/>
  <c r="C1288" i="20"/>
  <c r="CP213" i="28"/>
  <c r="DB213" i="28"/>
  <c r="EX213" i="28" s="1"/>
  <c r="DN213" i="28"/>
  <c r="FJ213" i="28" s="1"/>
  <c r="DZ213" i="28"/>
  <c r="FV213" i="28" s="1"/>
  <c r="DX547" i="28"/>
  <c r="FT547" i="28" s="1"/>
  <c r="DL547" i="28"/>
  <c r="FH547" i="28" s="1"/>
  <c r="CZ547" i="28"/>
  <c r="EV547" i="28" s="1"/>
  <c r="CN547" i="28"/>
  <c r="DO435" i="28"/>
  <c r="FK435" i="28" s="1"/>
  <c r="EA435" i="28"/>
  <c r="FW435" i="28" s="1"/>
  <c r="CQ435" i="28"/>
  <c r="DC435" i="28"/>
  <c r="EY435" i="28" s="1"/>
  <c r="FH400" i="28"/>
  <c r="CT356" i="28"/>
  <c r="ED356" i="28"/>
  <c r="FZ356" i="28" s="1"/>
  <c r="DF356" i="28"/>
  <c r="FB356" i="28" s="1"/>
  <c r="DR356" i="28"/>
  <c r="FN356" i="28" s="1"/>
  <c r="DN379" i="28"/>
  <c r="FJ379" i="28" s="1"/>
  <c r="DZ379" i="28"/>
  <c r="FV379" i="28" s="1"/>
  <c r="CP379" i="28"/>
  <c r="DB379" i="28"/>
  <c r="EX379" i="28" s="1"/>
  <c r="FH119" i="28"/>
  <c r="EV119" i="28"/>
  <c r="CR31" i="28"/>
  <c r="EB31" i="28"/>
  <c r="FX31" i="28" s="1"/>
  <c r="DD31" i="28"/>
  <c r="DP31" i="28"/>
  <c r="FL31" i="28" s="1"/>
  <c r="DH402" i="28"/>
  <c r="FD402" i="28" s="1"/>
  <c r="EF402" i="28"/>
  <c r="GB402" i="28" s="1"/>
  <c r="CV402" i="28"/>
  <c r="DT402" i="28"/>
  <c r="FP402" i="28" s="1"/>
  <c r="CU140" i="28"/>
  <c r="EE140" i="28"/>
  <c r="GA140" i="28" s="1"/>
  <c r="DS140" i="28"/>
  <c r="FO140" i="28" s="1"/>
  <c r="DG140" i="28"/>
  <c r="FC140" i="28" s="1"/>
  <c r="DF627" i="28"/>
  <c r="FB627" i="28" s="1"/>
  <c r="ED627" i="28"/>
  <c r="FZ627" i="28" s="1"/>
  <c r="CT627" i="28"/>
  <c r="DR627" i="28"/>
  <c r="FN627" i="28" s="1"/>
  <c r="CL42" i="28"/>
  <c r="DV42" i="28"/>
  <c r="FR42" i="28" s="1"/>
  <c r="CX42" i="28"/>
  <c r="ET42" i="28" s="1"/>
  <c r="DJ42" i="28"/>
  <c r="FF42" i="28" s="1"/>
  <c r="FH4" i="28"/>
  <c r="DJ465" i="28"/>
  <c r="FF465" i="28" s="1"/>
  <c r="CL465" i="28"/>
  <c r="CX465" i="28"/>
  <c r="ET465" i="28" s="1"/>
  <c r="DV465" i="28"/>
  <c r="FR465" i="28" s="1"/>
  <c r="ED510" i="28"/>
  <c r="FZ510" i="28" s="1"/>
  <c r="CT510" i="28"/>
  <c r="DR510" i="28"/>
  <c r="FN510" i="28" s="1"/>
  <c r="DF510" i="28"/>
  <c r="FB510" i="28" s="1"/>
  <c r="EY405" i="28"/>
  <c r="DC426" i="28"/>
  <c r="EY426" i="28" s="1"/>
  <c r="EA426" i="28"/>
  <c r="FW426" i="28" s="1"/>
  <c r="CQ426" i="28"/>
  <c r="DO426" i="28"/>
  <c r="FK426" i="28" s="1"/>
  <c r="CR301" i="28"/>
  <c r="EB301" i="28"/>
  <c r="FX301" i="28" s="1"/>
  <c r="DD301" i="28"/>
  <c r="EZ301" i="28" s="1"/>
  <c r="DP301" i="28"/>
  <c r="FL301" i="28" s="1"/>
  <c r="DL519" i="28"/>
  <c r="FH519" i="28" s="1"/>
  <c r="CN519" i="28"/>
  <c r="DX519" i="28"/>
  <c r="FT519" i="28" s="1"/>
  <c r="CZ519" i="28"/>
  <c r="EV519" i="28" s="1"/>
  <c r="CU369" i="28"/>
  <c r="EE369" i="28"/>
  <c r="GA369" i="28" s="1"/>
  <c r="DS369" i="28"/>
  <c r="FO369" i="28" s="1"/>
  <c r="DG369" i="28"/>
  <c r="FC369" i="28" s="1"/>
  <c r="DG294" i="28"/>
  <c r="FC294" i="28" s="1"/>
  <c r="CU294" i="28"/>
  <c r="DS294" i="28"/>
  <c r="FO294" i="28" s="1"/>
  <c r="EE294" i="28"/>
  <c r="GA294" i="28" s="1"/>
  <c r="FN192" i="28"/>
  <c r="CW312" i="28"/>
  <c r="DI312" i="28"/>
  <c r="FE312" i="28" s="1"/>
  <c r="DU312" i="28"/>
  <c r="FQ312" i="28" s="1"/>
  <c r="EG312" i="28"/>
  <c r="GC312" i="28" s="1"/>
  <c r="DS303" i="28"/>
  <c r="FO303" i="28" s="1"/>
  <c r="CU303" i="28"/>
  <c r="EE303" i="28"/>
  <c r="GA303" i="28" s="1"/>
  <c r="DG303" i="28"/>
  <c r="FC303" i="28" s="1"/>
  <c r="FH251" i="28"/>
  <c r="FQ628" i="28"/>
  <c r="CO630" i="28"/>
  <c r="DM630" i="28"/>
  <c r="FI630" i="28" s="1"/>
  <c r="DA630" i="28"/>
  <c r="EW630" i="28" s="1"/>
  <c r="DY630" i="28"/>
  <c r="FU630" i="28" s="1"/>
  <c r="DX588" i="28"/>
  <c r="FT588" i="28" s="1"/>
  <c r="DL588" i="28"/>
  <c r="FH588" i="28" s="1"/>
  <c r="CZ588" i="28"/>
  <c r="EV588" i="28" s="1"/>
  <c r="CN588" i="28"/>
  <c r="CR480" i="28"/>
  <c r="EB480" i="28"/>
  <c r="FX480" i="28" s="1"/>
  <c r="DP480" i="28"/>
  <c r="FL480" i="28" s="1"/>
  <c r="DD480" i="28"/>
  <c r="EZ480" i="28" s="1"/>
  <c r="FT119" i="28"/>
  <c r="FH626" i="28"/>
  <c r="DC605" i="28"/>
  <c r="EY605" i="28" s="1"/>
  <c r="CQ605" i="28"/>
  <c r="DO605" i="28"/>
  <c r="FK605" i="28" s="1"/>
  <c r="EA605" i="28"/>
  <c r="FW605" i="28" s="1"/>
  <c r="DZ576" i="28"/>
  <c r="FV576" i="28" s="1"/>
  <c r="DN576" i="28"/>
  <c r="FJ576" i="28" s="1"/>
  <c r="CP576" i="28"/>
  <c r="DB576" i="28"/>
  <c r="EX576" i="28" s="1"/>
  <c r="CS474" i="28"/>
  <c r="EC474" i="28"/>
  <c r="FY474" i="28" s="1"/>
  <c r="DQ474" i="28"/>
  <c r="FM474" i="28" s="1"/>
  <c r="DE474" i="28"/>
  <c r="FA474" i="28" s="1"/>
  <c r="AX21" i="26"/>
  <c r="AX28" i="26"/>
  <c r="CY613" i="28"/>
  <c r="EU613" i="28" s="1"/>
  <c r="DW613" i="28"/>
  <c r="FS613" i="28" s="1"/>
  <c r="CM613" i="28"/>
  <c r="DK613" i="28"/>
  <c r="FG613" i="28" s="1"/>
  <c r="DK376" i="28"/>
  <c r="FG376" i="28" s="1"/>
  <c r="CY376" i="28"/>
  <c r="EU376" i="28" s="1"/>
  <c r="CM376" i="28"/>
  <c r="DW376" i="28"/>
  <c r="FS376" i="28" s="1"/>
  <c r="DG593" i="28"/>
  <c r="FC593" i="28" s="1"/>
  <c r="DS593" i="28"/>
  <c r="FO593" i="28" s="1"/>
  <c r="CU593" i="28"/>
  <c r="EE593" i="28"/>
  <c r="GA593" i="28" s="1"/>
  <c r="DC179" i="28"/>
  <c r="EY179" i="28" s="1"/>
  <c r="CQ179" i="28"/>
  <c r="DO179" i="28"/>
  <c r="FK179" i="28" s="1"/>
  <c r="EA179" i="28"/>
  <c r="FW179" i="28" s="1"/>
  <c r="EY602" i="28"/>
  <c r="DC592" i="28"/>
  <c r="EY592" i="28" s="1"/>
  <c r="DO592" i="28"/>
  <c r="FK592" i="28" s="1"/>
  <c r="CQ592" i="28"/>
  <c r="EA592" i="28"/>
  <c r="FW592" i="28" s="1"/>
  <c r="CO534" i="28"/>
  <c r="DY534" i="28"/>
  <c r="FU534" i="28" s="1"/>
  <c r="DM534" i="28"/>
  <c r="FI534" i="28" s="1"/>
  <c r="DA534" i="28"/>
  <c r="EW534" i="28" s="1"/>
  <c r="CO241" i="28"/>
  <c r="DY241" i="28"/>
  <c r="FU241" i="28" s="1"/>
  <c r="DA241" i="28"/>
  <c r="EW241" i="28" s="1"/>
  <c r="DM241" i="28"/>
  <c r="FI241" i="28" s="1"/>
  <c r="FW620" i="28"/>
  <c r="FZ350" i="28"/>
  <c r="EB88" i="28"/>
  <c r="FX88" i="28" s="1"/>
  <c r="CR88" i="28"/>
  <c r="DP88" i="28"/>
  <c r="FL88" i="28" s="1"/>
  <c r="DD88" i="28"/>
  <c r="EZ88" i="28" s="1"/>
  <c r="DC386" i="28"/>
  <c r="EY386" i="28" s="1"/>
  <c r="DO386" i="28"/>
  <c r="FK386" i="28" s="1"/>
  <c r="EA386" i="28"/>
  <c r="FW386" i="28" s="1"/>
  <c r="CQ386" i="28"/>
  <c r="DU616" i="28"/>
  <c r="FQ616" i="28" s="1"/>
  <c r="EG616" i="28"/>
  <c r="GC616" i="28" s="1"/>
  <c r="DI616" i="28"/>
  <c r="FE616" i="28" s="1"/>
  <c r="CW616" i="28"/>
  <c r="EG557" i="28"/>
  <c r="GC557" i="28" s="1"/>
  <c r="DI557" i="28"/>
  <c r="FE557" i="28" s="1"/>
  <c r="DU557" i="28"/>
  <c r="FQ557" i="28" s="1"/>
  <c r="CW557" i="28"/>
  <c r="DU268" i="28"/>
  <c r="EG268" i="28"/>
  <c r="GC268" i="28" s="1"/>
  <c r="DI268" i="28"/>
  <c r="FE268" i="28" s="1"/>
  <c r="CW268" i="28"/>
  <c r="DO373" i="28"/>
  <c r="FK373" i="28" s="1"/>
  <c r="EA373" i="28"/>
  <c r="FW373" i="28" s="1"/>
  <c r="CQ373" i="28"/>
  <c r="DC373" i="28"/>
  <c r="EY373" i="28" s="1"/>
  <c r="CT511" i="28"/>
  <c r="DF511" i="28"/>
  <c r="FB511" i="28" s="1"/>
  <c r="DR511" i="28"/>
  <c r="FN511" i="28" s="1"/>
  <c r="ED511" i="28"/>
  <c r="FZ511" i="28" s="1"/>
  <c r="EV4" i="28"/>
  <c r="EV251" i="28"/>
  <c r="DW314" i="28"/>
  <c r="FS314" i="28" s="1"/>
  <c r="CY314" i="28"/>
  <c r="EU314" i="28" s="1"/>
  <c r="DK314" i="28"/>
  <c r="FG314" i="28" s="1"/>
  <c r="CM314" i="28"/>
  <c r="DH358" i="28"/>
  <c r="FD358" i="28" s="1"/>
  <c r="EF358" i="28"/>
  <c r="GB358" i="28" s="1"/>
  <c r="CV358" i="28"/>
  <c r="DT358" i="28"/>
  <c r="FP358" i="28" s="1"/>
  <c r="CM363" i="28"/>
  <c r="CY363" i="28"/>
  <c r="EU363" i="28" s="1"/>
  <c r="DK363" i="28"/>
  <c r="FG363" i="28" s="1"/>
  <c r="DW363" i="28"/>
  <c r="FS363" i="28" s="1"/>
  <c r="DK429" i="28"/>
  <c r="FG429" i="28" s="1"/>
  <c r="CY429" i="28"/>
  <c r="EU429" i="28" s="1"/>
  <c r="DW429" i="28"/>
  <c r="FS429" i="28" s="1"/>
  <c r="CM429" i="28"/>
  <c r="AX14" i="26"/>
  <c r="AX7" i="26"/>
  <c r="DQ271" i="28"/>
  <c r="FM271" i="28" s="1"/>
  <c r="CS271" i="28"/>
  <c r="DE271" i="28"/>
  <c r="FA271" i="28" s="1"/>
  <c r="EC271" i="28"/>
  <c r="FY271" i="28" s="1"/>
  <c r="DZ96" i="28"/>
  <c r="FV96" i="28" s="1"/>
  <c r="CP96" i="28"/>
  <c r="DB96" i="28"/>
  <c r="EX96" i="28" s="1"/>
  <c r="DN96" i="28"/>
  <c r="FJ96" i="28" s="1"/>
  <c r="DR272" i="28"/>
  <c r="FN272" i="28" s="1"/>
  <c r="CT272" i="28"/>
  <c r="ED272" i="28"/>
  <c r="FZ272" i="28" s="1"/>
  <c r="DF272" i="28"/>
  <c r="FB272" i="28" s="1"/>
  <c r="C587" i="20"/>
  <c r="C1354" i="20"/>
  <c r="DS94" i="28"/>
  <c r="FO94" i="28" s="1"/>
  <c r="DG94" i="28"/>
  <c r="FC94" i="28" s="1"/>
  <c r="EE94" i="28"/>
  <c r="GA94" i="28" s="1"/>
  <c r="CU94" i="28"/>
  <c r="DU466" i="28"/>
  <c r="FQ466" i="28" s="1"/>
  <c r="DI466" i="28"/>
  <c r="FE466" i="28" s="1"/>
  <c r="EG466" i="28"/>
  <c r="GC466" i="28" s="1"/>
  <c r="CW466" i="28"/>
  <c r="CZ524" i="28"/>
  <c r="EV524" i="28" s="1"/>
  <c r="DL524" i="28"/>
  <c r="FH524" i="28" s="1"/>
  <c r="DX524" i="28"/>
  <c r="FT524" i="28" s="1"/>
  <c r="CN524" i="28"/>
  <c r="DV555" i="28"/>
  <c r="FR555" i="28" s="1"/>
  <c r="DJ555" i="28"/>
  <c r="FF555" i="28" s="1"/>
  <c r="CX555" i="28"/>
  <c r="ET555" i="28" s="1"/>
  <c r="CL555" i="28"/>
  <c r="DU94" i="28"/>
  <c r="FQ94" i="28" s="1"/>
  <c r="DI94" i="28"/>
  <c r="FE94" i="28" s="1"/>
  <c r="EG94" i="28"/>
  <c r="GC94" i="28" s="1"/>
  <c r="CW94" i="28"/>
  <c r="DE304" i="28"/>
  <c r="FA304" i="28" s="1"/>
  <c r="DQ304" i="28"/>
  <c r="FM304" i="28" s="1"/>
  <c r="EC304" i="28"/>
  <c r="FY304" i="28" s="1"/>
  <c r="CS304" i="28"/>
  <c r="FT4" i="28"/>
  <c r="CW233" i="28"/>
  <c r="EG233" i="28"/>
  <c r="GC233" i="28" s="1"/>
  <c r="DI233" i="28"/>
  <c r="FE233" i="28" s="1"/>
  <c r="DU233" i="28"/>
  <c r="FQ233" i="28" s="1"/>
  <c r="DW31" i="28"/>
  <c r="FS31" i="28" s="1"/>
  <c r="CM31" i="28"/>
  <c r="CY31" i="28"/>
  <c r="EU31" i="28" s="1"/>
  <c r="DK31" i="28"/>
  <c r="FG31" i="28" s="1"/>
  <c r="DE40" i="28"/>
  <c r="FA40" i="28" s="1"/>
  <c r="DQ40" i="28"/>
  <c r="FM40" i="28" s="1"/>
  <c r="CS40" i="28"/>
  <c r="EC40" i="28"/>
  <c r="FY40" i="28" s="1"/>
  <c r="C1034" i="20"/>
  <c r="C267" i="20"/>
  <c r="DO328" i="28"/>
  <c r="FK328" i="28" s="1"/>
  <c r="CQ328" i="28"/>
  <c r="EA328" i="28"/>
  <c r="FW328" i="28" s="1"/>
  <c r="DC328" i="28"/>
  <c r="EY328" i="28" s="1"/>
  <c r="CM281" i="28"/>
  <c r="CY281" i="28"/>
  <c r="EU281" i="28" s="1"/>
  <c r="DK281" i="28"/>
  <c r="FG281" i="28" s="1"/>
  <c r="DW281" i="28"/>
  <c r="FS281" i="28" s="1"/>
  <c r="FT111" i="28"/>
  <c r="CL402" i="28"/>
  <c r="DJ402" i="28"/>
  <c r="FF402" i="28" s="1"/>
  <c r="CX402" i="28"/>
  <c r="ET402" i="28" s="1"/>
  <c r="DV402" i="28"/>
  <c r="FR402" i="28" s="1"/>
  <c r="CT322" i="28"/>
  <c r="DR322" i="28"/>
  <c r="FN322" i="28" s="1"/>
  <c r="ED322" i="28"/>
  <c r="FZ322" i="28" s="1"/>
  <c r="DF322" i="28"/>
  <c r="FB322" i="28" s="1"/>
  <c r="DF519" i="28"/>
  <c r="FB519" i="28" s="1"/>
  <c r="DR519" i="28"/>
  <c r="FN519" i="28" s="1"/>
  <c r="ED519" i="28"/>
  <c r="FZ519" i="28" s="1"/>
  <c r="CT519" i="28"/>
  <c r="FW406" i="28"/>
  <c r="DO207" i="28"/>
  <c r="FK207" i="28" s="1"/>
  <c r="DC207" i="28"/>
  <c r="EY207" i="28" s="1"/>
  <c r="EA207" i="28"/>
  <c r="FW207" i="28" s="1"/>
  <c r="CQ207" i="28"/>
  <c r="CQ219" i="28"/>
  <c r="DC219" i="28"/>
  <c r="EY219" i="28" s="1"/>
  <c r="DO219" i="28"/>
  <c r="FK219" i="28" s="1"/>
  <c r="EA219" i="28"/>
  <c r="FW219" i="28" s="1"/>
  <c r="FV388" i="28"/>
  <c r="FB243" i="28"/>
  <c r="EW248" i="28"/>
  <c r="DU609" i="28"/>
  <c r="FQ609" i="28" s="1"/>
  <c r="CW609" i="28"/>
  <c r="DI609" i="28"/>
  <c r="FE609" i="28" s="1"/>
  <c r="EG609" i="28"/>
  <c r="GC609" i="28" s="1"/>
  <c r="DQ109" i="28"/>
  <c r="FM109" i="28" s="1"/>
  <c r="EC109" i="28"/>
  <c r="FY109" i="28" s="1"/>
  <c r="CS109" i="28"/>
  <c r="DE109" i="28"/>
  <c r="FA109" i="28" s="1"/>
  <c r="EE618" i="28"/>
  <c r="GA618" i="28" s="1"/>
  <c r="DS618" i="28"/>
  <c r="FO618" i="28" s="1"/>
  <c r="CU618" i="28"/>
  <c r="DG618" i="28"/>
  <c r="FC618" i="28" s="1"/>
  <c r="DD292" i="28"/>
  <c r="EZ292" i="28" s="1"/>
  <c r="CR292" i="28"/>
  <c r="EB292" i="28"/>
  <c r="FX292" i="28" s="1"/>
  <c r="DP292" i="28"/>
  <c r="FL292" i="28" s="1"/>
  <c r="FU622" i="28"/>
  <c r="ED362" i="28"/>
  <c r="FZ362" i="28" s="1"/>
  <c r="DF362" i="28"/>
  <c r="FB362" i="28" s="1"/>
  <c r="CT362" i="28"/>
  <c r="DR362" i="28"/>
  <c r="FN362" i="28" s="1"/>
  <c r="FI6" i="28"/>
  <c r="DV93" i="28"/>
  <c r="FR93" i="28" s="1"/>
  <c r="DJ93" i="28"/>
  <c r="FF93" i="28" s="1"/>
  <c r="CL93" i="28"/>
  <c r="CX93" i="28"/>
  <c r="ET93" i="28" s="1"/>
  <c r="DQ93" i="28"/>
  <c r="FM93" i="28" s="1"/>
  <c r="DE93" i="28"/>
  <c r="FA93" i="28" s="1"/>
  <c r="EC93" i="28"/>
  <c r="FY93" i="28" s="1"/>
  <c r="CS93" i="28"/>
  <c r="DR378" i="28"/>
  <c r="FN378" i="28" s="1"/>
  <c r="CT378" i="28"/>
  <c r="DF378" i="28"/>
  <c r="FB378" i="28" s="1"/>
  <c r="ED378" i="28"/>
  <c r="FZ378" i="28" s="1"/>
  <c r="DS148" i="28"/>
  <c r="FO148" i="28" s="1"/>
  <c r="CU148" i="28"/>
  <c r="EE148" i="28"/>
  <c r="GA148" i="28" s="1"/>
  <c r="DG148" i="28"/>
  <c r="FC148" i="28" s="1"/>
  <c r="EB546" i="28"/>
  <c r="FX546" i="28" s="1"/>
  <c r="DP546" i="28"/>
  <c r="FL546" i="28" s="1"/>
  <c r="CR546" i="28"/>
  <c r="DD546" i="28"/>
  <c r="EZ546" i="28" s="1"/>
  <c r="FQ527" i="28"/>
  <c r="CR329" i="28"/>
  <c r="DP329" i="28"/>
  <c r="FL329" i="28" s="1"/>
  <c r="EB329" i="28"/>
  <c r="FX329" i="28" s="1"/>
  <c r="DD329" i="28"/>
  <c r="EZ329" i="28" s="1"/>
  <c r="DD227" i="28"/>
  <c r="EZ227" i="28" s="1"/>
  <c r="CR227" i="28"/>
  <c r="DP227" i="28"/>
  <c r="FL227" i="28" s="1"/>
  <c r="EB227" i="28"/>
  <c r="FX227" i="28" s="1"/>
  <c r="CP241" i="28"/>
  <c r="DB241" i="28"/>
  <c r="EX241" i="28" s="1"/>
  <c r="DZ241" i="28"/>
  <c r="FV241" i="28" s="1"/>
  <c r="DN241" i="28"/>
  <c r="FJ241" i="28" s="1"/>
  <c r="CZ518" i="28"/>
  <c r="EV518" i="28" s="1"/>
  <c r="DL518" i="28"/>
  <c r="FH518" i="28" s="1"/>
  <c r="DX518" i="28"/>
  <c r="FT518" i="28" s="1"/>
  <c r="CN518" i="28"/>
  <c r="DN513" i="28"/>
  <c r="FJ513" i="28" s="1"/>
  <c r="CP513" i="28"/>
  <c r="DB513" i="28"/>
  <c r="EX513" i="28" s="1"/>
  <c r="DZ513" i="28"/>
  <c r="FV513" i="28" s="1"/>
  <c r="C329" i="20"/>
  <c r="C1096" i="20"/>
  <c r="CU461" i="28"/>
  <c r="DG461" i="28"/>
  <c r="FC461" i="28" s="1"/>
  <c r="DS461" i="28"/>
  <c r="FO461" i="28" s="1"/>
  <c r="EE461" i="28"/>
  <c r="GA461" i="28" s="1"/>
  <c r="C490" i="20"/>
  <c r="C1257" i="20"/>
  <c r="EE161" i="28"/>
  <c r="GA161" i="28" s="1"/>
  <c r="DG161" i="28"/>
  <c r="FC161" i="28" s="1"/>
  <c r="DS161" i="28"/>
  <c r="FO161" i="28" s="1"/>
  <c r="CU161" i="28"/>
  <c r="CL612" i="28"/>
  <c r="DJ612" i="28"/>
  <c r="FF612" i="28" s="1"/>
  <c r="DV612" i="28"/>
  <c r="FR612" i="28" s="1"/>
  <c r="CX612" i="28"/>
  <c r="ET612" i="28" s="1"/>
  <c r="FH623" i="28"/>
  <c r="DI496" i="28"/>
  <c r="FE496" i="28" s="1"/>
  <c r="CW496" i="28"/>
  <c r="DU496" i="28"/>
  <c r="FQ496" i="28" s="1"/>
  <c r="EG496" i="28"/>
  <c r="GC496" i="28" s="1"/>
  <c r="DS450" i="28"/>
  <c r="FO450" i="28" s="1"/>
  <c r="EE450" i="28"/>
  <c r="GA450" i="28" s="1"/>
  <c r="CU450" i="28"/>
  <c r="DG450" i="28"/>
  <c r="FC450" i="28" s="1"/>
  <c r="C360" i="20"/>
  <c r="C1127" i="20"/>
  <c r="EA102" i="28"/>
  <c r="FW102" i="28" s="1"/>
  <c r="CQ102" i="28"/>
  <c r="DC102" i="28"/>
  <c r="EY102" i="28" s="1"/>
  <c r="DO102" i="28"/>
  <c r="FK102" i="28" s="1"/>
  <c r="DL463" i="28"/>
  <c r="FH463" i="28" s="1"/>
  <c r="DX463" i="28"/>
  <c r="FT463" i="28" s="1"/>
  <c r="CZ463" i="28"/>
  <c r="EV463" i="28" s="1"/>
  <c r="CN463" i="28"/>
  <c r="DF477" i="28"/>
  <c r="FB477" i="28" s="1"/>
  <c r="DR477" i="28"/>
  <c r="FN477" i="28" s="1"/>
  <c r="ED477" i="28"/>
  <c r="FZ477" i="28" s="1"/>
  <c r="CT477" i="28"/>
  <c r="DM286" i="28"/>
  <c r="FI286" i="28" s="1"/>
  <c r="CO286" i="28"/>
  <c r="DA286" i="28"/>
  <c r="DY286" i="28"/>
  <c r="FU286" i="28" s="1"/>
  <c r="EX602" i="28"/>
  <c r="DC526" i="28"/>
  <c r="EY526" i="28" s="1"/>
  <c r="DO526" i="28"/>
  <c r="FK526" i="28" s="1"/>
  <c r="EA526" i="28"/>
  <c r="FW526" i="28" s="1"/>
  <c r="CQ526" i="28"/>
  <c r="ED354" i="28"/>
  <c r="FZ354" i="28" s="1"/>
  <c r="CT354" i="28"/>
  <c r="DR354" i="28"/>
  <c r="FN354" i="28" s="1"/>
  <c r="DF354" i="28"/>
  <c r="FB354" i="28" s="1"/>
  <c r="DX501" i="28"/>
  <c r="FT501" i="28" s="1"/>
  <c r="CN501" i="28"/>
  <c r="DL501" i="28"/>
  <c r="FH501" i="28" s="1"/>
  <c r="CZ501" i="28"/>
  <c r="EV501" i="28" s="1"/>
  <c r="DV454" i="28"/>
  <c r="FR454" i="28" s="1"/>
  <c r="CX454" i="28"/>
  <c r="ET454" i="28" s="1"/>
  <c r="DJ454" i="28"/>
  <c r="FF454" i="28" s="1"/>
  <c r="CL454" i="28"/>
  <c r="DC423" i="28"/>
  <c r="EY423" i="28" s="1"/>
  <c r="DO423" i="28"/>
  <c r="FK423" i="28" s="1"/>
  <c r="CQ423" i="28"/>
  <c r="EA423" i="28"/>
  <c r="FW423" i="28" s="1"/>
  <c r="DB511" i="28"/>
  <c r="EX511" i="28" s="1"/>
  <c r="CP511" i="28"/>
  <c r="DN511" i="28"/>
  <c r="FJ511" i="28" s="1"/>
  <c r="DZ511" i="28"/>
  <c r="FV511" i="28" s="1"/>
  <c r="DJ158" i="28"/>
  <c r="FF158" i="28" s="1"/>
  <c r="CX158" i="28"/>
  <c r="ET158" i="28" s="1"/>
  <c r="DV158" i="28"/>
  <c r="FR158" i="28" s="1"/>
  <c r="CL158" i="28"/>
  <c r="DO93" i="28"/>
  <c r="FK93" i="28" s="1"/>
  <c r="DC93" i="28"/>
  <c r="EY93" i="28" s="1"/>
  <c r="EA93" i="28"/>
  <c r="FW93" i="28" s="1"/>
  <c r="CQ93" i="28"/>
  <c r="DP378" i="28"/>
  <c r="FL378" i="28" s="1"/>
  <c r="DD378" i="28"/>
  <c r="EZ378" i="28" s="1"/>
  <c r="EB378" i="28"/>
  <c r="FX378" i="28" s="1"/>
  <c r="CR378" i="28"/>
  <c r="BA13" i="26"/>
  <c r="BA6" i="26"/>
  <c r="CP57" i="28"/>
  <c r="DN57" i="28"/>
  <c r="FJ57" i="28" s="1"/>
  <c r="DZ57" i="28"/>
  <c r="FV57" i="28" s="1"/>
  <c r="DB57" i="28"/>
  <c r="EX57" i="28" s="1"/>
  <c r="FD115" i="28"/>
  <c r="EE217" i="28"/>
  <c r="GA217" i="28" s="1"/>
  <c r="DS217" i="28"/>
  <c r="FO217" i="28" s="1"/>
  <c r="CU217" i="28"/>
  <c r="DG217" i="28"/>
  <c r="FC217" i="28" s="1"/>
  <c r="DE38" i="28"/>
  <c r="FA38" i="28" s="1"/>
  <c r="DQ38" i="28"/>
  <c r="FM38" i="28" s="1"/>
  <c r="CS38" i="28"/>
  <c r="EC38" i="28"/>
  <c r="FY38" i="28" s="1"/>
  <c r="DN366" i="28"/>
  <c r="FJ366" i="28" s="1"/>
  <c r="DZ366" i="28"/>
  <c r="FV366" i="28" s="1"/>
  <c r="DB366" i="28"/>
  <c r="EX366" i="28" s="1"/>
  <c r="CP366" i="28"/>
  <c r="CT338" i="28"/>
  <c r="DR338" i="28"/>
  <c r="FN338" i="28" s="1"/>
  <c r="ED338" i="28"/>
  <c r="FZ338" i="28" s="1"/>
  <c r="DF338" i="28"/>
  <c r="FB338" i="28" s="1"/>
  <c r="DW520" i="28"/>
  <c r="FS520" i="28" s="1"/>
  <c r="CY520" i="28"/>
  <c r="EU520" i="28" s="1"/>
  <c r="DK520" i="28"/>
  <c r="FG520" i="28" s="1"/>
  <c r="CM520" i="28"/>
  <c r="FN251" i="28"/>
  <c r="CN70" i="28"/>
  <c r="DX70" i="28"/>
  <c r="FT70" i="28" s="1"/>
  <c r="CZ70" i="28"/>
  <c r="EV70" i="28" s="1"/>
  <c r="DL70" i="28"/>
  <c r="FH70" i="28" s="1"/>
  <c r="CS357" i="28"/>
  <c r="EC357" i="28"/>
  <c r="FY357" i="28" s="1"/>
  <c r="DQ357" i="28"/>
  <c r="FM357" i="28" s="1"/>
  <c r="DE357" i="28"/>
  <c r="FA357" i="28" s="1"/>
  <c r="DF482" i="28"/>
  <c r="FB482" i="28" s="1"/>
  <c r="DR482" i="28"/>
  <c r="FN482" i="28" s="1"/>
  <c r="CT482" i="28"/>
  <c r="ED482" i="28"/>
  <c r="FZ482" i="28" s="1"/>
  <c r="CU601" i="28"/>
  <c r="DG601" i="28"/>
  <c r="FC601" i="28" s="1"/>
  <c r="EE601" i="28"/>
  <c r="GA601" i="28" s="1"/>
  <c r="DS601" i="28"/>
  <c r="FO601" i="28" s="1"/>
  <c r="DM604" i="28"/>
  <c r="FI604" i="28" s="1"/>
  <c r="CO604" i="28"/>
  <c r="DA604" i="28"/>
  <c r="EW604" i="28" s="1"/>
  <c r="DY604" i="28"/>
  <c r="FU604" i="28" s="1"/>
  <c r="DO384" i="28"/>
  <c r="FK384" i="28" s="1"/>
  <c r="DC384" i="28"/>
  <c r="EY384" i="28" s="1"/>
  <c r="EA384" i="28"/>
  <c r="FW384" i="28" s="1"/>
  <c r="CQ384" i="28"/>
  <c r="DF10" i="28"/>
  <c r="FB10" i="28" s="1"/>
  <c r="ED10" i="28"/>
  <c r="FZ10" i="28" s="1"/>
  <c r="CT10" i="28"/>
  <c r="DR10" i="28"/>
  <c r="FN10" i="28" s="1"/>
  <c r="DG598" i="28"/>
  <c r="FC598" i="28" s="1"/>
  <c r="DS598" i="28"/>
  <c r="FO598" i="28" s="1"/>
  <c r="EE598" i="28"/>
  <c r="GA598" i="28" s="1"/>
  <c r="CU598" i="28"/>
  <c r="DA404" i="28"/>
  <c r="EW404" i="28" s="1"/>
  <c r="DY404" i="28"/>
  <c r="FU404" i="28" s="1"/>
  <c r="CO404" i="28"/>
  <c r="DM404" i="28"/>
  <c r="FI404" i="28" s="1"/>
  <c r="DW272" i="28"/>
  <c r="FS272" i="28" s="1"/>
  <c r="CY272" i="28"/>
  <c r="EU272" i="28" s="1"/>
  <c r="CM272" i="28"/>
  <c r="DK272" i="28"/>
  <c r="FG272" i="28" s="1"/>
  <c r="DL120" i="28"/>
  <c r="FH120" i="28" s="1"/>
  <c r="DX120" i="28"/>
  <c r="FT120" i="28" s="1"/>
  <c r="CZ120" i="28"/>
  <c r="EV120" i="28" s="1"/>
  <c r="CN120" i="28"/>
  <c r="EC233" i="28"/>
  <c r="FY233" i="28" s="1"/>
  <c r="CS233" i="28"/>
  <c r="DE233" i="28"/>
  <c r="FA233" i="28" s="1"/>
  <c r="DQ233" i="28"/>
  <c r="FM233" i="28" s="1"/>
  <c r="DO342" i="28"/>
  <c r="FK342" i="28" s="1"/>
  <c r="DC342" i="28"/>
  <c r="EY342" i="28" s="1"/>
  <c r="EA342" i="28"/>
  <c r="FW342" i="28" s="1"/>
  <c r="CQ342" i="28"/>
  <c r="CP323" i="28"/>
  <c r="DZ323" i="28"/>
  <c r="FV323" i="28" s="1"/>
  <c r="DB323" i="28"/>
  <c r="EX323" i="28" s="1"/>
  <c r="DN323" i="28"/>
  <c r="FJ323" i="28" s="1"/>
  <c r="CP82" i="28"/>
  <c r="DN82" i="28"/>
  <c r="FJ82" i="28" s="1"/>
  <c r="DZ82" i="28"/>
  <c r="FV82" i="28" s="1"/>
  <c r="DB82" i="28"/>
  <c r="EX82" i="28" s="1"/>
  <c r="DX265" i="28"/>
  <c r="FT265" i="28" s="1"/>
  <c r="CN265" i="28"/>
  <c r="CZ265" i="28"/>
  <c r="EV265" i="28" s="1"/>
  <c r="DL265" i="28"/>
  <c r="FH265" i="28" s="1"/>
  <c r="DZ556" i="28"/>
  <c r="FV556" i="28" s="1"/>
  <c r="CP556" i="28"/>
  <c r="DB556" i="28"/>
  <c r="EX556" i="28" s="1"/>
  <c r="DN556" i="28"/>
  <c r="FJ556" i="28" s="1"/>
  <c r="CT30" i="28"/>
  <c r="ED30" i="28"/>
  <c r="FZ30" i="28" s="1"/>
  <c r="DF30" i="28"/>
  <c r="FB30" i="28" s="1"/>
  <c r="DR30" i="28"/>
  <c r="FN30" i="28" s="1"/>
  <c r="DC138" i="28"/>
  <c r="EY138" i="28" s="1"/>
  <c r="CQ138" i="28"/>
  <c r="EA138" i="28"/>
  <c r="FW138" i="28" s="1"/>
  <c r="DO138" i="28"/>
  <c r="FK138" i="28" s="1"/>
  <c r="DM586" i="28"/>
  <c r="FI586" i="28" s="1"/>
  <c r="CO586" i="28"/>
  <c r="DA586" i="28"/>
  <c r="EW586" i="28" s="1"/>
  <c r="DY586" i="28"/>
  <c r="FU586" i="28" s="1"/>
  <c r="DS231" i="28"/>
  <c r="FO231" i="28" s="1"/>
  <c r="CU231" i="28"/>
  <c r="DG231" i="28"/>
  <c r="FC231" i="28" s="1"/>
  <c r="EE231" i="28"/>
  <c r="GA231" i="28" s="1"/>
  <c r="CM29" i="28"/>
  <c r="DW29" i="28"/>
  <c r="FS29" i="28" s="1"/>
  <c r="CY29" i="28"/>
  <c r="EU29" i="28" s="1"/>
  <c r="DK29" i="28"/>
  <c r="FG29" i="28" s="1"/>
  <c r="DT526" i="28"/>
  <c r="FP526" i="28" s="1"/>
  <c r="EF526" i="28"/>
  <c r="GB526" i="28" s="1"/>
  <c r="DH526" i="28"/>
  <c r="FD526" i="28" s="1"/>
  <c r="CV526" i="28"/>
  <c r="CN321" i="28"/>
  <c r="DX321" i="28"/>
  <c r="FT321" i="28" s="1"/>
  <c r="CZ321" i="28"/>
  <c r="EV321" i="28" s="1"/>
  <c r="DL321" i="28"/>
  <c r="FH321" i="28" s="1"/>
  <c r="DP156" i="28"/>
  <c r="FL156" i="28" s="1"/>
  <c r="CR156" i="28"/>
  <c r="EB156" i="28"/>
  <c r="FX156" i="28" s="1"/>
  <c r="DD156" i="28"/>
  <c r="EZ156" i="28" s="1"/>
  <c r="DZ426" i="28"/>
  <c r="FV426" i="28" s="1"/>
  <c r="CP426" i="28"/>
  <c r="DB426" i="28"/>
  <c r="EX426" i="28" s="1"/>
  <c r="DN426" i="28"/>
  <c r="FJ426" i="28" s="1"/>
  <c r="DZ307" i="28"/>
  <c r="FV307" i="28" s="1"/>
  <c r="CP307" i="28"/>
  <c r="DN307" i="28"/>
  <c r="FJ307" i="28" s="1"/>
  <c r="DB307" i="28"/>
  <c r="EX307" i="28" s="1"/>
  <c r="DY566" i="28"/>
  <c r="FU566" i="28" s="1"/>
  <c r="DM566" i="28"/>
  <c r="FI566" i="28" s="1"/>
  <c r="CO566" i="28"/>
  <c r="DA566" i="28"/>
  <c r="EW566" i="28" s="1"/>
  <c r="CL472" i="28"/>
  <c r="CX472" i="28"/>
  <c r="ET472" i="28" s="1"/>
  <c r="DJ472" i="28"/>
  <c r="FF472" i="28" s="1"/>
  <c r="DV472" i="28"/>
  <c r="FR472" i="28" s="1"/>
  <c r="DK329" i="28"/>
  <c r="FG329" i="28" s="1"/>
  <c r="CM329" i="28"/>
  <c r="DW329" i="28"/>
  <c r="FS329" i="28" s="1"/>
  <c r="CY329" i="28"/>
  <c r="EU329" i="28" s="1"/>
  <c r="FZ251" i="28"/>
  <c r="BB15" i="26"/>
  <c r="BB8" i="26"/>
  <c r="CS290" i="28"/>
  <c r="DE290" i="28"/>
  <c r="FA290" i="28" s="1"/>
  <c r="EC290" i="28"/>
  <c r="FY290" i="28" s="1"/>
  <c r="DQ290" i="28"/>
  <c r="FM290" i="28" s="1"/>
  <c r="FS253" i="28"/>
  <c r="DL59" i="28"/>
  <c r="FH59" i="28" s="1"/>
  <c r="CZ59" i="28"/>
  <c r="EV59" i="28" s="1"/>
  <c r="DX59" i="28"/>
  <c r="FT59" i="28" s="1"/>
  <c r="CN59" i="28"/>
  <c r="DC549" i="28"/>
  <c r="EY549" i="28" s="1"/>
  <c r="EA549" i="28"/>
  <c r="FW549" i="28" s="1"/>
  <c r="DO549" i="28"/>
  <c r="FK549" i="28" s="1"/>
  <c r="CQ549" i="28"/>
  <c r="FQ4" i="28"/>
  <c r="AZ26" i="26"/>
  <c r="AZ19" i="26"/>
  <c r="DS157" i="28"/>
  <c r="FO157" i="28" s="1"/>
  <c r="CU157" i="28"/>
  <c r="DG157" i="28"/>
  <c r="FC157" i="28" s="1"/>
  <c r="EE157" i="28"/>
  <c r="GA157" i="28" s="1"/>
  <c r="DM627" i="28"/>
  <c r="FI627" i="28" s="1"/>
  <c r="CO627" i="28"/>
  <c r="DY627" i="28"/>
  <c r="FU627" i="28" s="1"/>
  <c r="DA627" i="28"/>
  <c r="EW627" i="28" s="1"/>
  <c r="DX589" i="28"/>
  <c r="FT589" i="28" s="1"/>
  <c r="CN589" i="28"/>
  <c r="CZ589" i="28"/>
  <c r="EV589" i="28" s="1"/>
  <c r="DL589" i="28"/>
  <c r="FH589" i="28" s="1"/>
  <c r="FB353" i="28"/>
  <c r="DA621" i="28"/>
  <c r="EW621" i="28" s="1"/>
  <c r="DY621" i="28"/>
  <c r="FU621" i="28" s="1"/>
  <c r="CO621" i="28"/>
  <c r="DM621" i="28"/>
  <c r="FI621" i="28" s="1"/>
  <c r="DU247" i="28"/>
  <c r="FQ247" i="28" s="1"/>
  <c r="CW247" i="28"/>
  <c r="DI247" i="28"/>
  <c r="FE247" i="28" s="1"/>
  <c r="EG247" i="28"/>
  <c r="GC247" i="28" s="1"/>
  <c r="CR93" i="28"/>
  <c r="DD93" i="28"/>
  <c r="EZ93" i="28" s="1"/>
  <c r="DP93" i="28"/>
  <c r="FL93" i="28" s="1"/>
  <c r="EB93" i="28"/>
  <c r="FX93" i="28" s="1"/>
  <c r="EE112" i="28"/>
  <c r="GA112" i="28" s="1"/>
  <c r="DS112" i="28"/>
  <c r="FO112" i="28" s="1"/>
  <c r="DG112" i="28"/>
  <c r="FC112" i="28" s="1"/>
  <c r="CU112" i="28"/>
  <c r="CX610" i="28"/>
  <c r="ET610" i="28" s="1"/>
  <c r="CL610" i="28"/>
  <c r="DJ610" i="28"/>
  <c r="FF610" i="28" s="1"/>
  <c r="DV610" i="28"/>
  <c r="FR610" i="28" s="1"/>
  <c r="DT82" i="28"/>
  <c r="FP82" i="28" s="1"/>
  <c r="CV82" i="28"/>
  <c r="EF82" i="28"/>
  <c r="GB82" i="28" s="1"/>
  <c r="DH82" i="28"/>
  <c r="FD82" i="28" s="1"/>
  <c r="DV451" i="28"/>
  <c r="FR451" i="28" s="1"/>
  <c r="DJ451" i="28"/>
  <c r="FF451" i="28" s="1"/>
  <c r="CX451" i="28"/>
  <c r="ET451" i="28" s="1"/>
  <c r="CL451" i="28"/>
  <c r="CO336" i="28"/>
  <c r="DA336" i="28"/>
  <c r="EW336" i="28" s="1"/>
  <c r="DM336" i="28"/>
  <c r="FI336" i="28" s="1"/>
  <c r="DY336" i="28"/>
  <c r="FU336" i="28" s="1"/>
  <c r="DM307" i="28"/>
  <c r="FI307" i="28" s="1"/>
  <c r="CO307" i="28"/>
  <c r="DY307" i="28"/>
  <c r="FU307" i="28" s="1"/>
  <c r="DA307" i="28"/>
  <c r="EW307" i="28" s="1"/>
  <c r="CZ162" i="28"/>
  <c r="EV162" i="28" s="1"/>
  <c r="DL162" i="28"/>
  <c r="FH162" i="28" s="1"/>
  <c r="CN162" i="28"/>
  <c r="DX162" i="28"/>
  <c r="FT162" i="28" s="1"/>
  <c r="C649" i="20"/>
  <c r="C1416" i="20"/>
  <c r="DC380" i="28"/>
  <c r="EY380" i="28" s="1"/>
  <c r="DO380" i="28"/>
  <c r="FK380" i="28" s="1"/>
  <c r="EA380" i="28"/>
  <c r="FW380" i="28" s="1"/>
  <c r="CQ380" i="28"/>
  <c r="DR535" i="28"/>
  <c r="FN535" i="28" s="1"/>
  <c r="CT535" i="28"/>
  <c r="ED535" i="28"/>
  <c r="FZ535" i="28" s="1"/>
  <c r="DF535" i="28"/>
  <c r="FB535" i="28" s="1"/>
  <c r="CT202" i="28"/>
  <c r="DR202" i="28"/>
  <c r="FN202" i="28" s="1"/>
  <c r="ED202" i="28"/>
  <c r="FZ202" i="28" s="1"/>
  <c r="DF202" i="28"/>
  <c r="FB202" i="28" s="1"/>
  <c r="CN46" i="28"/>
  <c r="CZ46" i="28"/>
  <c r="EV46" i="28" s="1"/>
  <c r="DL46" i="28"/>
  <c r="FH46" i="28" s="1"/>
  <c r="DX46" i="28"/>
  <c r="FT46" i="28" s="1"/>
  <c r="DK542" i="28"/>
  <c r="FG542" i="28" s="1"/>
  <c r="DW542" i="28"/>
  <c r="FS542" i="28" s="1"/>
  <c r="CY542" i="28"/>
  <c r="EU542" i="28" s="1"/>
  <c r="CM542" i="28"/>
  <c r="FT409" i="28"/>
  <c r="FE4" i="28"/>
  <c r="DE595" i="28"/>
  <c r="FA595" i="28" s="1"/>
  <c r="DQ595" i="28"/>
  <c r="FM595" i="28" s="1"/>
  <c r="EC595" i="28"/>
  <c r="FY595" i="28" s="1"/>
  <c r="CS595" i="28"/>
  <c r="DU428" i="28"/>
  <c r="FQ428" i="28" s="1"/>
  <c r="CW428" i="28"/>
  <c r="DI428" i="28"/>
  <c r="FE428" i="28" s="1"/>
  <c r="EG428" i="28"/>
  <c r="GC428" i="28" s="1"/>
  <c r="DJ50" i="28"/>
  <c r="FF50" i="28" s="1"/>
  <c r="DV50" i="28"/>
  <c r="FR50" i="28" s="1"/>
  <c r="CX50" i="28"/>
  <c r="ET50" i="28" s="1"/>
  <c r="CL50" i="28"/>
  <c r="CO458" i="28"/>
  <c r="DY458" i="28"/>
  <c r="FU458" i="28" s="1"/>
  <c r="DM458" i="28"/>
  <c r="FI458" i="28" s="1"/>
  <c r="DA458" i="28"/>
  <c r="EW458" i="28" s="1"/>
  <c r="CU89" i="28"/>
  <c r="EE89" i="28"/>
  <c r="GA89" i="28" s="1"/>
  <c r="DS89" i="28"/>
  <c r="FO89" i="28" s="1"/>
  <c r="DG89" i="28"/>
  <c r="FC89" i="28" s="1"/>
  <c r="ED175" i="28"/>
  <c r="FZ175" i="28" s="1"/>
  <c r="CT175" i="28"/>
  <c r="DF175" i="28"/>
  <c r="FB175" i="28" s="1"/>
  <c r="DR175" i="28"/>
  <c r="FN175" i="28" s="1"/>
  <c r="CR400" i="28"/>
  <c r="DP400" i="28"/>
  <c r="FL400" i="28" s="1"/>
  <c r="EB400" i="28"/>
  <c r="FX400" i="28" s="1"/>
  <c r="DD400" i="28"/>
  <c r="EZ400" i="28" s="1"/>
  <c r="DR24" i="28"/>
  <c r="FN24" i="28" s="1"/>
  <c r="CT24" i="28"/>
  <c r="ED24" i="28"/>
  <c r="FZ24" i="28" s="1"/>
  <c r="DF24" i="28"/>
  <c r="FB24" i="28" s="1"/>
  <c r="EU120" i="28"/>
  <c r="CP448" i="28"/>
  <c r="DB448" i="28"/>
  <c r="EX448" i="28" s="1"/>
  <c r="DN448" i="28"/>
  <c r="FJ448" i="28" s="1"/>
  <c r="DZ448" i="28"/>
  <c r="FV448" i="28" s="1"/>
  <c r="FH409" i="28"/>
  <c r="FZ244" i="28"/>
  <c r="GC4" i="28"/>
  <c r="FK627" i="28"/>
  <c r="DS572" i="28"/>
  <c r="FO572" i="28" s="1"/>
  <c r="EE572" i="28"/>
  <c r="GA572" i="28" s="1"/>
  <c r="CU572" i="28"/>
  <c r="DG572" i="28"/>
  <c r="FC572" i="28" s="1"/>
  <c r="EA109" i="28"/>
  <c r="FW109" i="28" s="1"/>
  <c r="CQ109" i="28"/>
  <c r="DO109" i="28"/>
  <c r="FK109" i="28" s="1"/>
  <c r="DC109" i="28"/>
  <c r="EY109" i="28" s="1"/>
  <c r="FL410" i="28"/>
  <c r="CN277" i="28"/>
  <c r="DX277" i="28"/>
  <c r="FT277" i="28" s="1"/>
  <c r="CZ277" i="28"/>
  <c r="EV277" i="28" s="1"/>
  <c r="DL277" i="28"/>
  <c r="FH277" i="28" s="1"/>
  <c r="DA385" i="28"/>
  <c r="EW385" i="28" s="1"/>
  <c r="DM385" i="28"/>
  <c r="FI385" i="28" s="1"/>
  <c r="DY385" i="28"/>
  <c r="FU385" i="28" s="1"/>
  <c r="CO385" i="28"/>
  <c r="EA291" i="28"/>
  <c r="FW291" i="28" s="1"/>
  <c r="CQ291" i="28"/>
  <c r="DC291" i="28"/>
  <c r="EY291" i="28" s="1"/>
  <c r="DO291" i="28"/>
  <c r="FK291" i="28" s="1"/>
  <c r="EA30" i="28"/>
  <c r="FW30" i="28" s="1"/>
  <c r="DC30" i="28"/>
  <c r="EY30" i="28" s="1"/>
  <c r="DO30" i="28"/>
  <c r="FK30" i="28" s="1"/>
  <c r="CQ30" i="28"/>
  <c r="CO47" i="28"/>
  <c r="DA47" i="28"/>
  <c r="EW47" i="28" s="1"/>
  <c r="DM47" i="28"/>
  <c r="FI47" i="28" s="1"/>
  <c r="DY47" i="28"/>
  <c r="FU47" i="28" s="1"/>
  <c r="CZ410" i="28"/>
  <c r="EV410" i="28" s="1"/>
  <c r="DL410" i="28"/>
  <c r="FH410" i="28" s="1"/>
  <c r="CN410" i="28"/>
  <c r="DX410" i="28"/>
  <c r="FT410" i="28" s="1"/>
  <c r="FP409" i="28"/>
  <c r="DU473" i="28"/>
  <c r="FQ473" i="28" s="1"/>
  <c r="CW473" i="28"/>
  <c r="DI473" i="28"/>
  <c r="FE473" i="28" s="1"/>
  <c r="EG473" i="28"/>
  <c r="GC473" i="28" s="1"/>
  <c r="CZ188" i="28"/>
  <c r="EV188" i="28" s="1"/>
  <c r="DL188" i="28"/>
  <c r="FH188" i="28" s="1"/>
  <c r="DX188" i="28"/>
  <c r="FT188" i="28" s="1"/>
  <c r="CN188" i="28"/>
  <c r="DQ553" i="28"/>
  <c r="FM553" i="28" s="1"/>
  <c r="CS553" i="28"/>
  <c r="DE553" i="28"/>
  <c r="FA553" i="28" s="1"/>
  <c r="EC553" i="28"/>
  <c r="FY553" i="28" s="1"/>
  <c r="CQ401" i="28"/>
  <c r="EA401" i="28"/>
  <c r="FW401" i="28" s="1"/>
  <c r="DC401" i="28"/>
  <c r="EY401" i="28" s="1"/>
  <c r="DO401" i="28"/>
  <c r="FK401" i="28" s="1"/>
  <c r="EB392" i="28"/>
  <c r="FX392" i="28" s="1"/>
  <c r="CR392" i="28"/>
  <c r="DP392" i="28"/>
  <c r="FL392" i="28" s="1"/>
  <c r="DD392" i="28"/>
  <c r="EZ392" i="28" s="1"/>
  <c r="FD409" i="28"/>
  <c r="DZ627" i="28"/>
  <c r="FV627" i="28" s="1"/>
  <c r="DN627" i="28"/>
  <c r="FJ627" i="28" s="1"/>
  <c r="DB627" i="28"/>
  <c r="EX627" i="28" s="1"/>
  <c r="CP627" i="28"/>
  <c r="DR518" i="28"/>
  <c r="FN518" i="28" s="1"/>
  <c r="DF518" i="28"/>
  <c r="FB518" i="28" s="1"/>
  <c r="ED518" i="28"/>
  <c r="FZ518" i="28" s="1"/>
  <c r="CT518" i="28"/>
  <c r="FV526" i="28"/>
  <c r="DI218" i="28"/>
  <c r="FE218" i="28" s="1"/>
  <c r="DU218" i="28"/>
  <c r="FQ218" i="28" s="1"/>
  <c r="EG218" i="28"/>
  <c r="GC218" i="28" s="1"/>
  <c r="CW218" i="28"/>
  <c r="GB409" i="28"/>
  <c r="DV442" i="28"/>
  <c r="FR442" i="28" s="1"/>
  <c r="DJ442" i="28"/>
  <c r="FF442" i="28" s="1"/>
  <c r="CL442" i="28"/>
  <c r="CX442" i="28"/>
  <c r="ET442" i="28" s="1"/>
  <c r="CQ304" i="28"/>
  <c r="EA304" i="28"/>
  <c r="FW304" i="28" s="1"/>
  <c r="DC304" i="28"/>
  <c r="EY304" i="28" s="1"/>
  <c r="DO304" i="28"/>
  <c r="FK304" i="28" s="1"/>
  <c r="CP147" i="28"/>
  <c r="DN147" i="28"/>
  <c r="FJ147" i="28" s="1"/>
  <c r="DB147" i="28"/>
  <c r="EX147" i="28" s="1"/>
  <c r="DZ147" i="28"/>
  <c r="FV147" i="28" s="1"/>
  <c r="EV409" i="28"/>
  <c r="DS246" i="28"/>
  <c r="FO246" i="28" s="1"/>
  <c r="EE246" i="28"/>
  <c r="GA246" i="28" s="1"/>
  <c r="DG246" i="28"/>
  <c r="FC246" i="28" s="1"/>
  <c r="CU246" i="28"/>
  <c r="ED210" i="28"/>
  <c r="FZ210" i="28" s="1"/>
  <c r="CT210" i="28"/>
  <c r="DF210" i="28"/>
  <c r="FB210" i="28" s="1"/>
  <c r="DR210" i="28"/>
  <c r="FN210" i="28" s="1"/>
  <c r="DO582" i="28"/>
  <c r="FK582" i="28" s="1"/>
  <c r="CQ582" i="28"/>
  <c r="EA582" i="28"/>
  <c r="FW582" i="28" s="1"/>
  <c r="DC582" i="28"/>
  <c r="EY582" i="28" s="1"/>
  <c r="DQ572" i="28"/>
  <c r="FM572" i="28" s="1"/>
  <c r="EC572" i="28"/>
  <c r="FY572" i="28" s="1"/>
  <c r="CS572" i="28"/>
  <c r="DE572" i="28"/>
  <c r="FA572" i="28" s="1"/>
  <c r="CT437" i="28"/>
  <c r="ED437" i="28"/>
  <c r="FZ437" i="28" s="1"/>
  <c r="DF437" i="28"/>
  <c r="FB437" i="28" s="1"/>
  <c r="DR437" i="28"/>
  <c r="FN437" i="28" s="1"/>
  <c r="CW572" i="28"/>
  <c r="EG572" i="28"/>
  <c r="GC572" i="28" s="1"/>
  <c r="DI572" i="28"/>
  <c r="FE572" i="28" s="1"/>
  <c r="DU572" i="28"/>
  <c r="FQ572" i="28" s="1"/>
  <c r="DS407" i="28"/>
  <c r="FO407" i="28" s="1"/>
  <c r="DG407" i="28"/>
  <c r="FC407" i="28" s="1"/>
  <c r="EE407" i="28"/>
  <c r="GA407" i="28" s="1"/>
  <c r="CU407" i="28"/>
  <c r="DW359" i="28"/>
  <c r="FS359" i="28" s="1"/>
  <c r="CM359" i="28"/>
  <c r="DK359" i="28"/>
  <c r="FG359" i="28" s="1"/>
  <c r="CY359" i="28"/>
  <c r="EU359" i="28" s="1"/>
  <c r="CQ399" i="28"/>
  <c r="EA399" i="28"/>
  <c r="FW399" i="28" s="1"/>
  <c r="DC399" i="28"/>
  <c r="EY399" i="28" s="1"/>
  <c r="DO399" i="28"/>
  <c r="FK399" i="28" s="1"/>
  <c r="EC526" i="28"/>
  <c r="FY526" i="28" s="1"/>
  <c r="DQ526" i="28"/>
  <c r="FM526" i="28" s="1"/>
  <c r="CS526" i="28"/>
  <c r="DE526" i="28"/>
  <c r="FA526" i="28" s="1"/>
  <c r="CO43" i="28"/>
  <c r="DM43" i="28"/>
  <c r="FI43" i="28" s="1"/>
  <c r="DY43" i="28"/>
  <c r="FU43" i="28" s="1"/>
  <c r="DA43" i="28"/>
  <c r="EW43" i="28" s="1"/>
  <c r="CW493" i="28"/>
  <c r="EG493" i="28"/>
  <c r="GC493" i="28" s="1"/>
  <c r="DU493" i="28"/>
  <c r="FQ493" i="28" s="1"/>
  <c r="DI493" i="28"/>
  <c r="FE493" i="28" s="1"/>
  <c r="EB140" i="28"/>
  <c r="DD140" i="28"/>
  <c r="DP140" i="28"/>
  <c r="FL140" i="28" s="1"/>
  <c r="CR140" i="28"/>
  <c r="CW500" i="28"/>
  <c r="EG500" i="28"/>
  <c r="GC500" i="28" s="1"/>
  <c r="DI500" i="28"/>
  <c r="FE500" i="28" s="1"/>
  <c r="DU500" i="28"/>
  <c r="FQ500" i="28" s="1"/>
  <c r="DD211" i="28"/>
  <c r="EZ211" i="28" s="1"/>
  <c r="DP211" i="28"/>
  <c r="FL211" i="28" s="1"/>
  <c r="EB211" i="28"/>
  <c r="FX211" i="28" s="1"/>
  <c r="CR211" i="28"/>
  <c r="EB112" i="28"/>
  <c r="FX112" i="28" s="1"/>
  <c r="CR112" i="28"/>
  <c r="DP112" i="28"/>
  <c r="FL112" i="28" s="1"/>
  <c r="DD112" i="28"/>
  <c r="EZ112" i="28" s="1"/>
  <c r="CQ25" i="28"/>
  <c r="EA25" i="28"/>
  <c r="FW25" i="28" s="1"/>
  <c r="DO25" i="28"/>
  <c r="FK25" i="28" s="1"/>
  <c r="DC25" i="28"/>
  <c r="EY25" i="28" s="1"/>
  <c r="CN195" i="28"/>
  <c r="CZ195" i="28"/>
  <c r="EV195" i="28" s="1"/>
  <c r="DL195" i="28"/>
  <c r="FH195" i="28" s="1"/>
  <c r="DX195" i="28"/>
  <c r="FT195" i="28" s="1"/>
  <c r="DD383" i="28"/>
  <c r="EZ383" i="28" s="1"/>
  <c r="CR383" i="28"/>
  <c r="EB383" i="28"/>
  <c r="FX383" i="28" s="1"/>
  <c r="DP383" i="28"/>
  <c r="FL383" i="28" s="1"/>
  <c r="DJ40" i="28"/>
  <c r="FF40" i="28" s="1"/>
  <c r="DV40" i="28"/>
  <c r="FR40" i="28" s="1"/>
  <c r="CX40" i="28"/>
  <c r="ET40" i="28" s="1"/>
  <c r="CL40" i="28"/>
  <c r="BC15" i="26"/>
  <c r="AZ28" i="26" s="1"/>
  <c r="BC8" i="26"/>
  <c r="DR533" i="28"/>
  <c r="FN533" i="28" s="1"/>
  <c r="ED533" i="28"/>
  <c r="FZ533" i="28" s="1"/>
  <c r="CT533" i="28"/>
  <c r="DF533" i="28"/>
  <c r="FB533" i="28" s="1"/>
  <c r="DX42" i="28"/>
  <c r="FT42" i="28" s="1"/>
  <c r="CN42" i="28"/>
  <c r="CZ42" i="28"/>
  <c r="EV42" i="28" s="1"/>
  <c r="DL42" i="28"/>
  <c r="FH42" i="28" s="1"/>
  <c r="CP18" i="28"/>
  <c r="DZ18" i="28"/>
  <c r="FV18" i="28" s="1"/>
  <c r="DN18" i="28"/>
  <c r="FJ18" i="28" s="1"/>
  <c r="DB18" i="28"/>
  <c r="EX18" i="28" s="1"/>
  <c r="DC9" i="28"/>
  <c r="EY9" i="28" s="1"/>
  <c r="DO9" i="28"/>
  <c r="FK9" i="28" s="1"/>
  <c r="CQ9" i="28"/>
  <c r="EA9" i="28"/>
  <c r="FW9" i="28" s="1"/>
  <c r="CW485" i="28"/>
  <c r="EG485" i="28"/>
  <c r="GC485" i="28" s="1"/>
  <c r="DU485" i="28"/>
  <c r="FQ485" i="28" s="1"/>
  <c r="DI485" i="28"/>
  <c r="FE485" i="28" s="1"/>
  <c r="AX19" i="26"/>
  <c r="AX26" i="26"/>
  <c r="FK253" i="28"/>
  <c r="CQ165" i="28"/>
  <c r="EA165" i="28"/>
  <c r="FW165" i="28" s="1"/>
  <c r="DC165" i="28"/>
  <c r="EY165" i="28" s="1"/>
  <c r="DO165" i="28"/>
  <c r="FK165" i="28" s="1"/>
  <c r="CX540" i="28"/>
  <c r="ET540" i="28" s="1"/>
  <c r="CL540" i="28"/>
  <c r="DV540" i="28"/>
  <c r="FR540" i="28" s="1"/>
  <c r="DJ540" i="28"/>
  <c r="FF540" i="28" s="1"/>
  <c r="DC87" i="28"/>
  <c r="EY87" i="28" s="1"/>
  <c r="CQ87" i="28"/>
  <c r="EA87" i="28"/>
  <c r="FW87" i="28" s="1"/>
  <c r="DO87" i="28"/>
  <c r="FK87" i="28" s="1"/>
  <c r="CS60" i="28"/>
  <c r="EC60" i="28"/>
  <c r="FY60" i="28" s="1"/>
  <c r="DE60" i="28"/>
  <c r="FA60" i="28" s="1"/>
  <c r="DQ60" i="28"/>
  <c r="FM60" i="28" s="1"/>
  <c r="GC119" i="28"/>
  <c r="CO58" i="28"/>
  <c r="DY58" i="28"/>
  <c r="FU58" i="28" s="1"/>
  <c r="DA58" i="28"/>
  <c r="EW58" i="28" s="1"/>
  <c r="DM58" i="28"/>
  <c r="FI58" i="28" s="1"/>
  <c r="DP445" i="28"/>
  <c r="FL445" i="28" s="1"/>
  <c r="CR445" i="28"/>
  <c r="EB445" i="28"/>
  <c r="FX445" i="28" s="1"/>
  <c r="DD445" i="28"/>
  <c r="EZ445" i="28" s="1"/>
  <c r="DQ26" i="28"/>
  <c r="FM26" i="28" s="1"/>
  <c r="EC26" i="28"/>
  <c r="DE26" i="28"/>
  <c r="FA26" i="28" s="1"/>
  <c r="CS26" i="28"/>
  <c r="CX565" i="28"/>
  <c r="ET565" i="28" s="1"/>
  <c r="DV565" i="28"/>
  <c r="FR565" i="28" s="1"/>
  <c r="CL565" i="28"/>
  <c r="DJ565" i="28"/>
  <c r="FF565" i="28" s="1"/>
  <c r="EG378" i="28"/>
  <c r="GC378" i="28" s="1"/>
  <c r="CW378" i="28"/>
  <c r="DI378" i="28"/>
  <c r="FE378" i="28" s="1"/>
  <c r="DU378" i="28"/>
  <c r="FQ378" i="28" s="1"/>
  <c r="GC76" i="28"/>
  <c r="CQ6" i="28"/>
  <c r="DC6" i="28"/>
  <c r="EY6" i="28" s="1"/>
  <c r="DO6" i="28"/>
  <c r="FK6" i="28" s="1"/>
  <c r="EA6" i="28"/>
  <c r="FW6" i="28" s="1"/>
  <c r="DK383" i="28"/>
  <c r="FG383" i="28" s="1"/>
  <c r="CM383" i="28"/>
  <c r="CY383" i="28"/>
  <c r="EU383" i="28" s="1"/>
  <c r="DW383" i="28"/>
  <c r="FS383" i="28" s="1"/>
  <c r="C233" i="20"/>
  <c r="C1000" i="20"/>
  <c r="FB251" i="28"/>
  <c r="DJ391" i="28"/>
  <c r="FF391" i="28" s="1"/>
  <c r="CL391" i="28"/>
  <c r="CX391" i="28"/>
  <c r="ET391" i="28" s="1"/>
  <c r="DV391" i="28"/>
  <c r="FR391" i="28" s="1"/>
  <c r="DM618" i="28"/>
  <c r="FI618" i="28" s="1"/>
  <c r="DA618" i="28"/>
  <c r="EW618" i="28" s="1"/>
  <c r="DY618" i="28"/>
  <c r="FU618" i="28" s="1"/>
  <c r="CO618" i="28"/>
  <c r="BA12" i="26"/>
  <c r="AY18" i="26" s="1"/>
  <c r="BA5" i="26"/>
  <c r="DL57" i="28"/>
  <c r="FH57" i="28" s="1"/>
  <c r="DX57" i="28"/>
  <c r="FT57" i="28" s="1"/>
  <c r="CN57" i="28"/>
  <c r="CZ57" i="28"/>
  <c r="EV57" i="28" s="1"/>
  <c r="CN628" i="28"/>
  <c r="DX628" i="28"/>
  <c r="FT628" i="28" s="1"/>
  <c r="CZ628" i="28"/>
  <c r="EV628" i="28" s="1"/>
  <c r="DL628" i="28"/>
  <c r="FH628" i="28" s="1"/>
  <c r="DM561" i="28"/>
  <c r="FI561" i="28" s="1"/>
  <c r="DA561" i="28"/>
  <c r="EW561" i="28" s="1"/>
  <c r="CO561" i="28"/>
  <c r="DY561" i="28"/>
  <c r="FU561" i="28" s="1"/>
  <c r="DC433" i="28"/>
  <c r="EY433" i="28" s="1"/>
  <c r="DO433" i="28"/>
  <c r="FK433" i="28" s="1"/>
  <c r="CQ433" i="28"/>
  <c r="EA433" i="28"/>
  <c r="FW433" i="28" s="1"/>
  <c r="CL453" i="28"/>
  <c r="DJ453" i="28"/>
  <c r="FF453" i="28" s="1"/>
  <c r="CX453" i="28"/>
  <c r="ET453" i="28" s="1"/>
  <c r="DV453" i="28"/>
  <c r="FR453" i="28" s="1"/>
  <c r="CR617" i="28"/>
  <c r="DD617" i="28"/>
  <c r="EZ617" i="28" s="1"/>
  <c r="DP617" i="28"/>
  <c r="FL617" i="28" s="1"/>
  <c r="EB617" i="28"/>
  <c r="FX617" i="28" s="1"/>
  <c r="DQ28" i="28"/>
  <c r="FM28" i="28" s="1"/>
  <c r="CS28" i="28"/>
  <c r="DE28" i="28"/>
  <c r="FA28" i="28" s="1"/>
  <c r="EC28" i="28"/>
  <c r="FY28" i="28" s="1"/>
  <c r="C553" i="20"/>
  <c r="C1320" i="20"/>
  <c r="CW302" i="28"/>
  <c r="EG302" i="28"/>
  <c r="GC302" i="28" s="1"/>
  <c r="DU302" i="28"/>
  <c r="FQ302" i="28" s="1"/>
  <c r="DI302" i="28"/>
  <c r="FE302" i="28" s="1"/>
  <c r="FJ584" i="28"/>
  <c r="FW4" i="28"/>
  <c r="DQ210" i="28"/>
  <c r="FM210" i="28" s="1"/>
  <c r="EC210" i="28"/>
  <c r="FY210" i="28" s="1"/>
  <c r="CS210" i="28"/>
  <c r="DE210" i="28"/>
  <c r="FA210" i="28" s="1"/>
  <c r="CO59" i="28"/>
  <c r="DM59" i="28"/>
  <c r="FI59" i="28" s="1"/>
  <c r="DY59" i="28"/>
  <c r="FU59" i="28" s="1"/>
  <c r="DA59" i="28"/>
  <c r="EW59" i="28" s="1"/>
  <c r="CU476" i="28"/>
  <c r="DG476" i="28"/>
  <c r="FC476" i="28" s="1"/>
  <c r="DS476" i="28"/>
  <c r="FO476" i="28" s="1"/>
  <c r="EE476" i="28"/>
  <c r="GA476" i="28" s="1"/>
  <c r="DP601" i="28"/>
  <c r="FL601" i="28" s="1"/>
  <c r="CR601" i="28"/>
  <c r="EB601" i="28"/>
  <c r="FX601" i="28" s="1"/>
  <c r="DD601" i="28"/>
  <c r="EZ601" i="28" s="1"/>
  <c r="CQ512" i="28"/>
  <c r="DO512" i="28"/>
  <c r="FK512" i="28" s="1"/>
  <c r="EA512" i="28"/>
  <c r="FW512" i="28" s="1"/>
  <c r="DC512" i="28"/>
  <c r="EY512" i="28" s="1"/>
  <c r="DB469" i="28"/>
  <c r="EX469" i="28" s="1"/>
  <c r="DN469" i="28"/>
  <c r="FJ469" i="28" s="1"/>
  <c r="CP469" i="28"/>
  <c r="DZ469" i="28"/>
  <c r="FV469" i="28" s="1"/>
  <c r="CN356" i="28"/>
  <c r="DX356" i="28"/>
  <c r="FT356" i="28" s="1"/>
  <c r="CZ356" i="28"/>
  <c r="EV356" i="28" s="1"/>
  <c r="DL356" i="28"/>
  <c r="FH356" i="28" s="1"/>
  <c r="DH134" i="28"/>
  <c r="FD134" i="28" s="1"/>
  <c r="CV134" i="28"/>
  <c r="DT134" i="28"/>
  <c r="FP134" i="28" s="1"/>
  <c r="EF134" i="28"/>
  <c r="GB134" i="28" s="1"/>
  <c r="CT146" i="28"/>
  <c r="DF146" i="28"/>
  <c r="FB146" i="28" s="1"/>
  <c r="DR146" i="28"/>
  <c r="FN146" i="28" s="1"/>
  <c r="ED146" i="28"/>
  <c r="FZ146" i="28" s="1"/>
  <c r="DT38" i="28"/>
  <c r="FP38" i="28" s="1"/>
  <c r="CV38" i="28"/>
  <c r="EF38" i="28"/>
  <c r="GB38" i="28" s="1"/>
  <c r="DH38" i="28"/>
  <c r="FD38" i="28" s="1"/>
  <c r="DD627" i="28"/>
  <c r="EZ627" i="28" s="1"/>
  <c r="EB627" i="28"/>
  <c r="FX627" i="28" s="1"/>
  <c r="DP627" i="28"/>
  <c r="FL627" i="28" s="1"/>
  <c r="CR627" i="28"/>
  <c r="EG239" i="28"/>
  <c r="GC239" i="28" s="1"/>
  <c r="DU239" i="28"/>
  <c r="FQ239" i="28" s="1"/>
  <c r="DI239" i="28"/>
  <c r="FE239" i="28" s="1"/>
  <c r="CW239" i="28"/>
  <c r="DS141" i="28"/>
  <c r="FO141" i="28" s="1"/>
  <c r="CU141" i="28"/>
  <c r="EE141" i="28"/>
  <c r="GA141" i="28" s="1"/>
  <c r="DG141" i="28"/>
  <c r="FC141" i="28" s="1"/>
  <c r="DZ380" i="28"/>
  <c r="FV380" i="28" s="1"/>
  <c r="CP380" i="28"/>
  <c r="DB380" i="28"/>
  <c r="EX380" i="28" s="1"/>
  <c r="DN380" i="28"/>
  <c r="FJ380" i="28" s="1"/>
  <c r="CX315" i="28"/>
  <c r="ET315" i="28" s="1"/>
  <c r="DJ315" i="28"/>
  <c r="FF315" i="28" s="1"/>
  <c r="DV315" i="28"/>
  <c r="FR315" i="28" s="1"/>
  <c r="CL315" i="28"/>
  <c r="CV60" i="28"/>
  <c r="EF60" i="28"/>
  <c r="GB60" i="28" s="1"/>
  <c r="DT60" i="28"/>
  <c r="FP60" i="28" s="1"/>
  <c r="DH60" i="28"/>
  <c r="FD60" i="28" s="1"/>
  <c r="CU372" i="28"/>
  <c r="DG372" i="28"/>
  <c r="FC372" i="28" s="1"/>
  <c r="DS372" i="28"/>
  <c r="FO372" i="28" s="1"/>
  <c r="EE372" i="28"/>
  <c r="GA372" i="28" s="1"/>
  <c r="DR542" i="28"/>
  <c r="FN542" i="28" s="1"/>
  <c r="ED542" i="28"/>
  <c r="FZ542" i="28" s="1"/>
  <c r="CT542" i="28"/>
  <c r="DF542" i="28"/>
  <c r="FB542" i="28" s="1"/>
  <c r="DA397" i="28"/>
  <c r="EW397" i="28" s="1"/>
  <c r="DY397" i="28"/>
  <c r="FU397" i="28" s="1"/>
  <c r="CO397" i="28"/>
  <c r="DM397" i="28"/>
  <c r="FI397" i="28" s="1"/>
  <c r="FW253" i="28"/>
  <c r="DM559" i="28"/>
  <c r="FI559" i="28" s="1"/>
  <c r="DA559" i="28"/>
  <c r="EW559" i="28" s="1"/>
  <c r="CO559" i="28"/>
  <c r="DY559" i="28"/>
  <c r="FU559" i="28" s="1"/>
  <c r="DU227" i="28"/>
  <c r="FQ227" i="28" s="1"/>
  <c r="CW227" i="28"/>
  <c r="DI227" i="28"/>
  <c r="FE227" i="28" s="1"/>
  <c r="EG227" i="28"/>
  <c r="GC227" i="28" s="1"/>
  <c r="DC408" i="28"/>
  <c r="EY408" i="28" s="1"/>
  <c r="CQ408" i="28"/>
  <c r="EA408" i="28"/>
  <c r="FW408" i="28" s="1"/>
  <c r="DO408" i="28"/>
  <c r="FK408" i="28" s="1"/>
  <c r="DQ102" i="28"/>
  <c r="FM102" i="28" s="1"/>
  <c r="EC102" i="28"/>
  <c r="FY102" i="28" s="1"/>
  <c r="CS102" i="28"/>
  <c r="DE102" i="28"/>
  <c r="FA102" i="28" s="1"/>
  <c r="DT614" i="28"/>
  <c r="FP614" i="28" s="1"/>
  <c r="DH614" i="28"/>
  <c r="FD614" i="28" s="1"/>
  <c r="CV614" i="28"/>
  <c r="EF614" i="28"/>
  <c r="GB614" i="28" s="1"/>
  <c r="CZ582" i="28"/>
  <c r="EV582" i="28" s="1"/>
  <c r="DL582" i="28"/>
  <c r="FH582" i="28" s="1"/>
  <c r="CN582" i="28"/>
  <c r="DX582" i="28"/>
  <c r="FT582" i="28" s="1"/>
  <c r="DK431" i="28"/>
  <c r="FG431" i="28" s="1"/>
  <c r="CM431" i="28"/>
  <c r="DW431" i="28"/>
  <c r="FS431" i="28" s="1"/>
  <c r="CY431" i="28"/>
  <c r="EU431" i="28" s="1"/>
  <c r="C936" i="20"/>
  <c r="C169" i="20"/>
  <c r="FQ119" i="28"/>
  <c r="C967" i="20"/>
  <c r="C200" i="20"/>
  <c r="DL405" i="28"/>
  <c r="FH405" i="28" s="1"/>
  <c r="CZ405" i="28"/>
  <c r="EV405" i="28" s="1"/>
  <c r="DX405" i="28"/>
  <c r="FT405" i="28" s="1"/>
  <c r="CN405" i="28"/>
  <c r="CV285" i="28"/>
  <c r="DH285" i="28"/>
  <c r="DT285" i="28"/>
  <c r="FP285" i="28" s="1"/>
  <c r="EF285" i="28"/>
  <c r="GB285" i="28" s="1"/>
  <c r="CV620" i="28"/>
  <c r="DT620" i="28"/>
  <c r="FP620" i="28" s="1"/>
  <c r="EF620" i="28"/>
  <c r="GB620" i="28" s="1"/>
  <c r="DH620" i="28"/>
  <c r="FD620" i="28" s="1"/>
  <c r="DO214" i="28"/>
  <c r="FK214" i="28" s="1"/>
  <c r="CQ214" i="28"/>
  <c r="EA214" i="28"/>
  <c r="FW214" i="28" s="1"/>
  <c r="DC214" i="28"/>
  <c r="EY214" i="28" s="1"/>
  <c r="DI333" i="28"/>
  <c r="FE333" i="28" s="1"/>
  <c r="DU333" i="28"/>
  <c r="FQ333" i="28" s="1"/>
  <c r="EG333" i="28"/>
  <c r="GC333" i="28" s="1"/>
  <c r="CW333" i="28"/>
  <c r="CR303" i="28"/>
  <c r="DD303" i="28"/>
  <c r="EZ303" i="28" s="1"/>
  <c r="DP303" i="28"/>
  <c r="FL303" i="28" s="1"/>
  <c r="EB303" i="28"/>
  <c r="FX303" i="28" s="1"/>
  <c r="DW367" i="28"/>
  <c r="FS367" i="28" s="1"/>
  <c r="CY367" i="28"/>
  <c r="EU367" i="28" s="1"/>
  <c r="DK367" i="28"/>
  <c r="FG367" i="28" s="1"/>
  <c r="CM367" i="28"/>
  <c r="DF108" i="28"/>
  <c r="FB108" i="28" s="1"/>
  <c r="DR108" i="28"/>
  <c r="FN108" i="28" s="1"/>
  <c r="CT108" i="28"/>
  <c r="ED108" i="28"/>
  <c r="FZ108" i="28" s="1"/>
  <c r="DU331" i="28"/>
  <c r="FQ331" i="28" s="1"/>
  <c r="DI331" i="28"/>
  <c r="FE331" i="28" s="1"/>
  <c r="CW331" i="28"/>
  <c r="EG331" i="28"/>
  <c r="GC331" i="28" s="1"/>
  <c r="CN109" i="28"/>
  <c r="DX109" i="28"/>
  <c r="FT109" i="28" s="1"/>
  <c r="DL109" i="28"/>
  <c r="FH109" i="28" s="1"/>
  <c r="CZ109" i="28"/>
  <c r="EV109" i="28" s="1"/>
  <c r="DR28" i="28"/>
  <c r="FN28" i="28" s="1"/>
  <c r="ED28" i="28"/>
  <c r="FZ28" i="28" s="1"/>
  <c r="CT28" i="28"/>
  <c r="DF28" i="28"/>
  <c r="FB28" i="28" s="1"/>
  <c r="CW283" i="28"/>
  <c r="DU283" i="28"/>
  <c r="FQ283" i="28" s="1"/>
  <c r="DI283" i="28"/>
  <c r="FE283" i="28" s="1"/>
  <c r="EG283" i="28"/>
  <c r="GC283" i="28" s="1"/>
  <c r="DX45" i="28"/>
  <c r="FT45" i="28" s="1"/>
  <c r="CZ45" i="28"/>
  <c r="EV45" i="28" s="1"/>
  <c r="CN45" i="28"/>
  <c r="DL45" i="28"/>
  <c r="FH45" i="28" s="1"/>
  <c r="DL315" i="28"/>
  <c r="FH315" i="28" s="1"/>
  <c r="CN315" i="28"/>
  <c r="DX315" i="28"/>
  <c r="FT315" i="28" s="1"/>
  <c r="CZ315" i="28"/>
  <c r="EV315" i="28" s="1"/>
  <c r="AX20" i="26"/>
  <c r="AX27" i="26"/>
  <c r="CP109" i="28"/>
  <c r="DZ109" i="28"/>
  <c r="FV109" i="28" s="1"/>
  <c r="DB109" i="28"/>
  <c r="EX109" i="28" s="1"/>
  <c r="DN109" i="28"/>
  <c r="FJ109" i="28" s="1"/>
  <c r="CS475" i="28"/>
  <c r="EC475" i="28"/>
  <c r="FY475" i="28" s="1"/>
  <c r="DQ475" i="28"/>
  <c r="FM475" i="28" s="1"/>
  <c r="DE475" i="28"/>
  <c r="FA475" i="28" s="1"/>
  <c r="CT193" i="28"/>
  <c r="ED193" i="28"/>
  <c r="FZ193" i="28" s="1"/>
  <c r="DF193" i="28"/>
  <c r="FB193" i="28" s="1"/>
  <c r="DR193" i="28"/>
  <c r="FN193" i="28" s="1"/>
  <c r="CQ175" i="28"/>
  <c r="DC175" i="28"/>
  <c r="EY175" i="28" s="1"/>
  <c r="DO175" i="28"/>
  <c r="FK175" i="28" s="1"/>
  <c r="EA175" i="28"/>
  <c r="FW175" i="28" s="1"/>
  <c r="AZ27" i="26"/>
  <c r="AZ20" i="26"/>
  <c r="FK4" i="28"/>
  <c r="DY380" i="28"/>
  <c r="FU380" i="28" s="1"/>
  <c r="CO380" i="28"/>
  <c r="DM380" i="28"/>
  <c r="FI380" i="28" s="1"/>
  <c r="DA380" i="28"/>
  <c r="EW380" i="28" s="1"/>
  <c r="EV355" i="28"/>
  <c r="DQ585" i="28"/>
  <c r="FM585" i="28" s="1"/>
  <c r="CS585" i="28"/>
  <c r="EC585" i="28"/>
  <c r="FY585" i="28" s="1"/>
  <c r="DE585" i="28"/>
  <c r="FA585" i="28" s="1"/>
  <c r="FE119" i="28"/>
  <c r="CU210" i="28"/>
  <c r="EE210" i="28"/>
  <c r="GA210" i="28" s="1"/>
  <c r="DG210" i="28"/>
  <c r="FC210" i="28" s="1"/>
  <c r="DS210" i="28"/>
  <c r="FO210" i="28" s="1"/>
  <c r="DN141" i="28"/>
  <c r="FJ141" i="28" s="1"/>
  <c r="CP141" i="28"/>
  <c r="I35" i="23" s="1"/>
  <c r="F10" i="23" s="1"/>
  <c r="G34" i="21" s="1"/>
  <c r="DZ141" i="28"/>
  <c r="FV141" i="28" s="1"/>
  <c r="DB141" i="28"/>
  <c r="EX141" i="28" s="1"/>
  <c r="DP539" i="28"/>
  <c r="FL539" i="28" s="1"/>
  <c r="DD539" i="28"/>
  <c r="EZ539" i="28" s="1"/>
  <c r="EB539" i="28"/>
  <c r="FX539" i="28" s="1"/>
  <c r="CR539" i="28"/>
  <c r="ET250" i="28"/>
  <c r="DQ315" i="28"/>
  <c r="FM315" i="28" s="1"/>
  <c r="CS315" i="28"/>
  <c r="EC315" i="28"/>
  <c r="FY315" i="28" s="1"/>
  <c r="DE315" i="28"/>
  <c r="FA315" i="28" s="1"/>
  <c r="CX67" i="28"/>
  <c r="ET67" i="28" s="1"/>
  <c r="DJ67" i="28"/>
  <c r="FF67" i="28" s="1"/>
  <c r="CL67" i="28"/>
  <c r="DV67" i="28"/>
  <c r="FR67" i="28" s="1"/>
  <c r="CQ285" i="28"/>
  <c r="DC285" i="28"/>
  <c r="EY285" i="28" s="1"/>
  <c r="EA285" i="28"/>
  <c r="FW285" i="28" s="1"/>
  <c r="DO285" i="28"/>
  <c r="FK285" i="28" s="1"/>
  <c r="C299" i="20"/>
  <c r="C1066" i="20"/>
  <c r="CW68" i="28"/>
  <c r="EG68" i="28"/>
  <c r="GC68" i="28" s="1"/>
  <c r="DU68" i="28"/>
  <c r="FQ68" i="28" s="1"/>
  <c r="DI68" i="28"/>
  <c r="FE68" i="28" s="1"/>
  <c r="FR410" i="28"/>
  <c r="CV224" i="28"/>
  <c r="DT224" i="28"/>
  <c r="FP224" i="28" s="1"/>
  <c r="EF224" i="28"/>
  <c r="GB224" i="28" s="1"/>
  <c r="DH224" i="28"/>
  <c r="FD224" i="28" s="1"/>
  <c r="FJ113" i="28"/>
  <c r="GB252" i="28"/>
  <c r="EA239" i="28"/>
  <c r="FW239" i="28" s="1"/>
  <c r="DC239" i="28"/>
  <c r="EY239" i="28" s="1"/>
  <c r="DO239" i="28"/>
  <c r="FK239" i="28" s="1"/>
  <c r="CQ239" i="28"/>
  <c r="CP93" i="28"/>
  <c r="DZ93" i="28"/>
  <c r="FV93" i="28" s="1"/>
  <c r="DB93" i="28"/>
  <c r="EX93" i="28" s="1"/>
  <c r="DN93" i="28"/>
  <c r="FJ93" i="28" s="1"/>
  <c r="DW110" i="28"/>
  <c r="FS110" i="28" s="1"/>
  <c r="CM110" i="28"/>
  <c r="CY110" i="28"/>
  <c r="EU110" i="28" s="1"/>
  <c r="DK110" i="28"/>
  <c r="FG110" i="28" s="1"/>
  <c r="EY4" i="28"/>
  <c r="DG541" i="28"/>
  <c r="FC541" i="28" s="1"/>
  <c r="EE541" i="28"/>
  <c r="GA541" i="28" s="1"/>
  <c r="DS541" i="28"/>
  <c r="FO541" i="28" s="1"/>
  <c r="CU541" i="28"/>
  <c r="CT80" i="28"/>
  <c r="DF80" i="28"/>
  <c r="FB80" i="28" s="1"/>
  <c r="DR80" i="28"/>
  <c r="FN80" i="28" s="1"/>
  <c r="ED80" i="28"/>
  <c r="FZ80" i="28" s="1"/>
  <c r="DI412" i="28"/>
  <c r="FE412" i="28" s="1"/>
  <c r="DU412" i="28"/>
  <c r="FQ412" i="28" s="1"/>
  <c r="CW412" i="28"/>
  <c r="EG412" i="28"/>
  <c r="GC412" i="28" s="1"/>
  <c r="DA402" i="28"/>
  <c r="EW402" i="28" s="1"/>
  <c r="CO402" i="28"/>
  <c r="DY402" i="28"/>
  <c r="FU402" i="28" s="1"/>
  <c r="DM402" i="28"/>
  <c r="FI402" i="28" s="1"/>
  <c r="CQ541" i="28"/>
  <c r="EA541" i="28"/>
  <c r="FW541" i="28" s="1"/>
  <c r="DC541" i="28"/>
  <c r="EY541" i="28" s="1"/>
  <c r="DO541" i="28"/>
  <c r="FK541" i="28" s="1"/>
  <c r="DT430" i="28"/>
  <c r="FP430" i="28" s="1"/>
  <c r="DH430" i="28"/>
  <c r="FD430" i="28" s="1"/>
  <c r="CV430" i="28"/>
  <c r="EF430" i="28"/>
  <c r="GB430" i="28" s="1"/>
  <c r="EA273" i="28"/>
  <c r="FW273" i="28" s="1"/>
  <c r="DC273" i="28"/>
  <c r="EY273" i="28" s="1"/>
  <c r="DO273" i="28"/>
  <c r="FK273" i="28" s="1"/>
  <c r="CQ273" i="28"/>
  <c r="C72" i="20"/>
  <c r="C839" i="20"/>
  <c r="FK537" i="28"/>
  <c r="DV393" i="28"/>
  <c r="FR393" i="28" s="1"/>
  <c r="CL393" i="28"/>
  <c r="CX393" i="28"/>
  <c r="ET393" i="28" s="1"/>
  <c r="DJ393" i="28"/>
  <c r="FF393" i="28" s="1"/>
  <c r="CN199" i="28"/>
  <c r="CZ199" i="28"/>
  <c r="EV199" i="28" s="1"/>
  <c r="DL199" i="28"/>
  <c r="FH199" i="28" s="1"/>
  <c r="DX199" i="28"/>
  <c r="FT199" i="28" s="1"/>
  <c r="DD194" i="28"/>
  <c r="EZ194" i="28" s="1"/>
  <c r="DP194" i="28"/>
  <c r="FL194" i="28" s="1"/>
  <c r="CR194" i="28"/>
  <c r="EB194" i="28"/>
  <c r="FX194" i="28" s="1"/>
  <c r="EC237" i="28"/>
  <c r="FY237" i="28" s="1"/>
  <c r="CS237" i="28"/>
  <c r="DE237" i="28"/>
  <c r="FA237" i="28" s="1"/>
  <c r="DQ237" i="28"/>
  <c r="FM237" i="28" s="1"/>
  <c r="C1193" i="20"/>
  <c r="C426" i="20"/>
  <c r="DA482" i="28"/>
  <c r="EW482" i="28" s="1"/>
  <c r="DM482" i="28"/>
  <c r="FI482" i="28" s="1"/>
  <c r="DY482" i="28"/>
  <c r="FU482" i="28" s="1"/>
  <c r="CO482" i="28"/>
  <c r="DI245" i="28"/>
  <c r="FE245" i="28" s="1"/>
  <c r="DU245" i="28"/>
  <c r="FQ245" i="28" s="1"/>
  <c r="EG245" i="28"/>
  <c r="GC245" i="28" s="1"/>
  <c r="CW245" i="28"/>
  <c r="DO382" i="28"/>
  <c r="FK382" i="28" s="1"/>
  <c r="CQ382" i="28"/>
  <c r="DC382" i="28"/>
  <c r="EY382" i="28" s="1"/>
  <c r="EA382" i="28"/>
  <c r="FW382" i="28" s="1"/>
  <c r="CM524" i="28"/>
  <c r="DK524" i="28"/>
  <c r="FG524" i="28" s="1"/>
  <c r="CY524" i="28"/>
  <c r="EU524" i="28" s="1"/>
  <c r="DW524" i="28"/>
  <c r="FS524" i="28" s="1"/>
  <c r="DX181" i="28"/>
  <c r="FT181" i="28" s="1"/>
  <c r="CN181" i="28"/>
  <c r="CZ181" i="28"/>
  <c r="EV181" i="28" s="1"/>
  <c r="DL181" i="28"/>
  <c r="FH181" i="28" s="1"/>
  <c r="DJ479" i="28"/>
  <c r="FF479" i="28" s="1"/>
  <c r="DV479" i="28"/>
  <c r="FR479" i="28" s="1"/>
  <c r="CL479" i="28"/>
  <c r="CX479" i="28"/>
  <c r="ET479" i="28" s="1"/>
  <c r="CR465" i="28"/>
  <c r="EB465" i="28"/>
  <c r="FX465" i="28" s="1"/>
  <c r="DD465" i="28"/>
  <c r="EZ465" i="28" s="1"/>
  <c r="DP465" i="28"/>
  <c r="FL465" i="28" s="1"/>
  <c r="DD620" i="28"/>
  <c r="EZ620" i="28" s="1"/>
  <c r="EB620" i="28"/>
  <c r="FX620" i="28" s="1"/>
  <c r="CR620" i="28"/>
  <c r="DP620" i="28"/>
  <c r="FL620" i="28" s="1"/>
  <c r="C393" i="20"/>
  <c r="C1160" i="20"/>
  <c r="DM301" i="28"/>
  <c r="FI301" i="28" s="1"/>
  <c r="CO301" i="28"/>
  <c r="DY301" i="28"/>
  <c r="FU301" i="28" s="1"/>
  <c r="DA301" i="28"/>
  <c r="EW301" i="28" s="1"/>
  <c r="DE396" i="28"/>
  <c r="FA396" i="28" s="1"/>
  <c r="CS396" i="28"/>
  <c r="DQ396" i="28"/>
  <c r="FM396" i="28" s="1"/>
  <c r="EC396" i="28"/>
  <c r="FY396" i="28" s="1"/>
  <c r="DP43" i="28"/>
  <c r="FL43" i="28" s="1"/>
  <c r="EB43" i="28"/>
  <c r="FX43" i="28" s="1"/>
  <c r="DD43" i="28"/>
  <c r="EZ43" i="28" s="1"/>
  <c r="CR43" i="28"/>
  <c r="DP163" i="28"/>
  <c r="FL163" i="28" s="1"/>
  <c r="EB163" i="28"/>
  <c r="FX163" i="28" s="1"/>
  <c r="DD163" i="28"/>
  <c r="EZ163" i="28" s="1"/>
  <c r="CR163" i="28"/>
  <c r="CZ227" i="28"/>
  <c r="EV227" i="28" s="1"/>
  <c r="DX227" i="28"/>
  <c r="FT227" i="28" s="1"/>
  <c r="DL227" i="28"/>
  <c r="FH227" i="28" s="1"/>
  <c r="CN227" i="28"/>
  <c r="FB119" i="28"/>
  <c r="DM611" i="28"/>
  <c r="FI611" i="28" s="1"/>
  <c r="CO611" i="28"/>
  <c r="DY611" i="28"/>
  <c r="FU611" i="28" s="1"/>
  <c r="DA611" i="28"/>
  <c r="EW611" i="28" s="1"/>
  <c r="DK527" i="28"/>
  <c r="FG527" i="28" s="1"/>
  <c r="CM527" i="28"/>
  <c r="CY527" i="28"/>
  <c r="EU527" i="28" s="1"/>
  <c r="DW527" i="28"/>
  <c r="FS527" i="28" s="1"/>
  <c r="DD204" i="28"/>
  <c r="EZ204" i="28" s="1"/>
  <c r="DP204" i="28"/>
  <c r="FL204" i="28" s="1"/>
  <c r="EB204" i="28"/>
  <c r="FX204" i="28" s="1"/>
  <c r="CR204" i="28"/>
  <c r="DA161" i="28"/>
  <c r="EW161" i="28" s="1"/>
  <c r="CO161" i="28"/>
  <c r="H35" i="23" s="1"/>
  <c r="E10" i="23" s="1"/>
  <c r="G18" i="21" s="1"/>
  <c r="DM161" i="28"/>
  <c r="FI161" i="28" s="1"/>
  <c r="DY161" i="28"/>
  <c r="FU161" i="28" s="1"/>
  <c r="DC511" i="28"/>
  <c r="EY511" i="28" s="1"/>
  <c r="CQ511" i="28"/>
  <c r="DO511" i="28"/>
  <c r="FK511" i="28" s="1"/>
  <c r="EA511" i="28"/>
  <c r="FW511" i="28" s="1"/>
  <c r="ED318" i="28"/>
  <c r="FZ318" i="28" s="1"/>
  <c r="CT318" i="28"/>
  <c r="DF318" i="28"/>
  <c r="FB318" i="28" s="1"/>
  <c r="DR318" i="28"/>
  <c r="FN318" i="28" s="1"/>
  <c r="DJ142" i="28"/>
  <c r="CL142" i="28"/>
  <c r="CX142" i="28"/>
  <c r="ET142" i="28" s="1"/>
  <c r="DV142" i="28"/>
  <c r="FR142" i="28" s="1"/>
  <c r="DO428" i="28"/>
  <c r="FK428" i="28" s="1"/>
  <c r="EA428" i="28"/>
  <c r="FW428" i="28" s="1"/>
  <c r="CQ428" i="28"/>
  <c r="DC428" i="28"/>
  <c r="EY428" i="28" s="1"/>
  <c r="FZ119" i="28"/>
  <c r="DT193" i="28"/>
  <c r="FP193" i="28" s="1"/>
  <c r="CV193" i="28"/>
  <c r="EF193" i="28"/>
  <c r="GB193" i="28" s="1"/>
  <c r="DH193" i="28"/>
  <c r="FD193" i="28" s="1"/>
  <c r="EV627" i="28"/>
  <c r="AZ25" i="26"/>
  <c r="AZ18" i="26"/>
  <c r="CR466" i="28"/>
  <c r="DD466" i="28"/>
  <c r="EZ466" i="28" s="1"/>
  <c r="DP466" i="28"/>
  <c r="FL466" i="28" s="1"/>
  <c r="EB466" i="28"/>
  <c r="FX466" i="28" s="1"/>
  <c r="ED268" i="28"/>
  <c r="FZ268" i="28" s="1"/>
  <c r="DF268" i="28"/>
  <c r="FB268" i="28" s="1"/>
  <c r="CT268" i="28"/>
  <c r="DR268" i="28"/>
  <c r="FN268" i="28" s="1"/>
  <c r="FW350" i="28"/>
  <c r="DT627" i="28"/>
  <c r="FP627" i="28" s="1"/>
  <c r="CV627" i="28"/>
  <c r="DH627" i="28"/>
  <c r="FD627" i="28" s="1"/>
  <c r="EF627" i="28"/>
  <c r="GB627" i="28" s="1"/>
  <c r="GC86" i="28"/>
  <c r="FS586" i="28"/>
  <c r="CV81" i="28"/>
  <c r="DT81" i="28"/>
  <c r="FP81" i="28" s="1"/>
  <c r="DH81" i="28"/>
  <c r="FD81" i="28" s="1"/>
  <c r="EF81" i="28"/>
  <c r="GB81" i="28" s="1"/>
  <c r="FN4" i="28"/>
  <c r="CN39" i="28"/>
  <c r="CZ39" i="28"/>
  <c r="EV39" i="28" s="1"/>
  <c r="DL39" i="28"/>
  <c r="FH39" i="28" s="1"/>
  <c r="DX39" i="28"/>
  <c r="FT39" i="28" s="1"/>
  <c r="CT547" i="28"/>
  <c r="ED547" i="28"/>
  <c r="FZ547" i="28" s="1"/>
  <c r="DR547" i="28"/>
  <c r="FN547" i="28" s="1"/>
  <c r="DF547" i="28"/>
  <c r="FB547" i="28" s="1"/>
  <c r="CM470" i="28"/>
  <c r="DK470" i="28"/>
  <c r="FG470" i="28" s="1"/>
  <c r="DW470" i="28"/>
  <c r="FS470" i="28" s="1"/>
  <c r="CY470" i="28"/>
  <c r="EU470" i="28" s="1"/>
  <c r="C457" i="20"/>
  <c r="C1224" i="20"/>
  <c r="CR286" i="28"/>
  <c r="EB286" i="28"/>
  <c r="FX286" i="28" s="1"/>
  <c r="DD286" i="28"/>
  <c r="EZ286" i="28" s="1"/>
  <c r="DP286" i="28"/>
  <c r="FL286" i="28" s="1"/>
  <c r="DW310" i="28"/>
  <c r="FS310" i="28" s="1"/>
  <c r="DK310" i="28"/>
  <c r="FG310" i="28" s="1"/>
  <c r="CM310" i="28"/>
  <c r="CY310" i="28"/>
  <c r="EU310" i="28" s="1"/>
  <c r="DM338" i="28"/>
  <c r="FI338" i="28" s="1"/>
  <c r="CO338" i="28"/>
  <c r="DY338" i="28"/>
  <c r="FU338" i="28" s="1"/>
  <c r="DA338" i="28"/>
  <c r="EW338" i="28" s="1"/>
  <c r="DE288" i="28"/>
  <c r="FA288" i="28" s="1"/>
  <c r="CS288" i="28"/>
  <c r="EC288" i="28"/>
  <c r="FY288" i="28" s="1"/>
  <c r="DQ288" i="28"/>
  <c r="FM288" i="28" s="1"/>
  <c r="DQ183" i="28"/>
  <c r="FM183" i="28" s="1"/>
  <c r="CS183" i="28"/>
  <c r="L35" i="23" s="1"/>
  <c r="DE183" i="28"/>
  <c r="FA183" i="28" s="1"/>
  <c r="EC183" i="28"/>
  <c r="FY183" i="28" s="1"/>
  <c r="DX630" i="28"/>
  <c r="FT630" i="28" s="1"/>
  <c r="DL630" i="28"/>
  <c r="FH630" i="28" s="1"/>
  <c r="CN630" i="28"/>
  <c r="CZ630" i="28"/>
  <c r="EV630" i="28" s="1"/>
  <c r="GC409" i="28"/>
  <c r="CZ470" i="28"/>
  <c r="EV470" i="28" s="1"/>
  <c r="DX470" i="28"/>
  <c r="FT470" i="28" s="1"/>
  <c r="DL470" i="28"/>
  <c r="FH470" i="28" s="1"/>
  <c r="CN470" i="28"/>
  <c r="CZ384" i="28"/>
  <c r="EV384" i="28" s="1"/>
  <c r="DL384" i="28"/>
  <c r="FH384" i="28" s="1"/>
  <c r="DX384" i="28"/>
  <c r="FT384" i="28" s="1"/>
  <c r="CN384" i="28"/>
  <c r="DQ100" i="28"/>
  <c r="FM100" i="28" s="1"/>
  <c r="EC100" i="28"/>
  <c r="FY100" i="28" s="1"/>
  <c r="DE100" i="28"/>
  <c r="FA100" i="28" s="1"/>
  <c r="CS100" i="28"/>
  <c r="DJ589" i="28"/>
  <c r="FF589" i="28" s="1"/>
  <c r="DV589" i="28"/>
  <c r="FR589" i="28" s="1"/>
  <c r="CL589" i="28"/>
  <c r="CX589" i="28"/>
  <c r="ET589" i="28" s="1"/>
  <c r="DQ517" i="28"/>
  <c r="FM517" i="28" s="1"/>
  <c r="EC517" i="28"/>
  <c r="FY517" i="28" s="1"/>
  <c r="CS517" i="28"/>
  <c r="DE517" i="28"/>
  <c r="FA517" i="28" s="1"/>
  <c r="DP571" i="28"/>
  <c r="FL571" i="28" s="1"/>
  <c r="EB571" i="28"/>
  <c r="FX571" i="28" s="1"/>
  <c r="DD571" i="28"/>
  <c r="EZ571" i="28" s="1"/>
  <c r="CR571" i="28"/>
  <c r="EA232" i="28"/>
  <c r="FW232" i="28" s="1"/>
  <c r="DC232" i="28"/>
  <c r="EY232" i="28" s="1"/>
  <c r="DO232" i="28"/>
  <c r="FK232" i="28" s="1"/>
  <c r="CQ232" i="28"/>
  <c r="CT269" i="28"/>
  <c r="DR269" i="28"/>
  <c r="FN269" i="28" s="1"/>
  <c r="ED269" i="28"/>
  <c r="FZ269" i="28" s="1"/>
  <c r="DF269" i="28"/>
  <c r="FB269" i="28" s="1"/>
  <c r="DL386" i="28"/>
  <c r="FH386" i="28" s="1"/>
  <c r="DX386" i="28"/>
  <c r="FT386" i="28" s="1"/>
  <c r="CN386" i="28"/>
  <c r="CZ386" i="28"/>
  <c r="EV386" i="28" s="1"/>
  <c r="EF328" i="28"/>
  <c r="GB328" i="28" s="1"/>
  <c r="CV328" i="28"/>
  <c r="DT328" i="28"/>
  <c r="FP328" i="28" s="1"/>
  <c r="DH328" i="28"/>
  <c r="FD328" i="28" s="1"/>
  <c r="CL570" i="28"/>
  <c r="DV570" i="28"/>
  <c r="FR570" i="28" s="1"/>
  <c r="CX570" i="28"/>
  <c r="ET570" i="28" s="1"/>
  <c r="DJ570" i="28"/>
  <c r="FF570" i="28" s="1"/>
  <c r="CN56" i="28"/>
  <c r="DL56" i="28"/>
  <c r="FH56" i="28" s="1"/>
  <c r="DX56" i="28"/>
  <c r="FT56" i="28" s="1"/>
  <c r="CZ56" i="28"/>
  <c r="EV56" i="28" s="1"/>
  <c r="CM142" i="28"/>
  <c r="CY142" i="28"/>
  <c r="EU142" i="28" s="1"/>
  <c r="DW142" i="28"/>
  <c r="FS142" i="28" s="1"/>
  <c r="DK142" i="28"/>
  <c r="FG142" i="28" s="1"/>
  <c r="DS590" i="28"/>
  <c r="FO590" i="28" s="1"/>
  <c r="EE590" i="28"/>
  <c r="GA590" i="28" s="1"/>
  <c r="CU590" i="28"/>
  <c r="DG590" i="28"/>
  <c r="FC590" i="28" s="1"/>
  <c r="CP372" i="28"/>
  <c r="DB372" i="28"/>
  <c r="EX372" i="28" s="1"/>
  <c r="DZ372" i="28"/>
  <c r="FV372" i="28" s="1"/>
  <c r="DN372" i="28"/>
  <c r="FJ372" i="28" s="1"/>
  <c r="FM630" i="28"/>
  <c r="CU586" i="28"/>
  <c r="EE586" i="28"/>
  <c r="GA586" i="28" s="1"/>
  <c r="DG586" i="28"/>
  <c r="FC586" i="28" s="1"/>
  <c r="DS586" i="28"/>
  <c r="FO586" i="28" s="1"/>
  <c r="DK436" i="28"/>
  <c r="FG436" i="28" s="1"/>
  <c r="DW436" i="28"/>
  <c r="FS436" i="28" s="1"/>
  <c r="CY436" i="28"/>
  <c r="EU436" i="28" s="1"/>
  <c r="CM436" i="28"/>
  <c r="FQ392" i="28"/>
  <c r="FN119" i="28"/>
  <c r="DU314" i="28"/>
  <c r="FQ314" i="28" s="1"/>
  <c r="CW314" i="28"/>
  <c r="DI314" i="28"/>
  <c r="FE314" i="28" s="1"/>
  <c r="EG314" i="28"/>
  <c r="GC314" i="28" s="1"/>
  <c r="EG123" i="28"/>
  <c r="GC123" i="28" s="1"/>
  <c r="DI123" i="28"/>
  <c r="FE123" i="28" s="1"/>
  <c r="DU123" i="28"/>
  <c r="FQ123" i="28" s="1"/>
  <c r="CW123" i="28"/>
  <c r="DF38" i="28"/>
  <c r="FB38" i="28" s="1"/>
  <c r="DR38" i="28"/>
  <c r="FN38" i="28" s="1"/>
  <c r="CT38" i="28"/>
  <c r="ED38" i="28"/>
  <c r="FZ38" i="28" s="1"/>
  <c r="FX406" i="28"/>
  <c r="DR409" i="28"/>
  <c r="CT409" i="28"/>
  <c r="ED409" i="28"/>
  <c r="DF409" i="28"/>
  <c r="BA14" i="26"/>
  <c r="AY20" i="26" s="1"/>
  <c r="BA7" i="26"/>
  <c r="DO506" i="28"/>
  <c r="FK506" i="28" s="1"/>
  <c r="DC506" i="28"/>
  <c r="EY506" i="28" s="1"/>
  <c r="CQ506" i="28"/>
  <c r="EA506" i="28"/>
  <c r="FW506" i="28" s="1"/>
  <c r="EV528" i="28"/>
  <c r="DS38" i="28"/>
  <c r="FO38" i="28" s="1"/>
  <c r="CU38" i="28"/>
  <c r="DG38" i="28"/>
  <c r="FC38" i="28" s="1"/>
  <c r="EE38" i="28"/>
  <c r="GA38" i="28" s="1"/>
  <c r="CL110" i="28"/>
  <c r="DJ110" i="28"/>
  <c r="FF110" i="28" s="1"/>
  <c r="CX110" i="28"/>
  <c r="ET110" i="28" s="1"/>
  <c r="DV110" i="28"/>
  <c r="FR110" i="28" s="1"/>
  <c r="EG20" i="28"/>
  <c r="GC20" i="28" s="1"/>
  <c r="CW20" i="28"/>
  <c r="DU20" i="28"/>
  <c r="FQ20" i="28" s="1"/>
  <c r="DI20" i="28"/>
  <c r="FE20" i="28" s="1"/>
  <c r="ED314" i="28"/>
  <c r="FZ314" i="28" s="1"/>
  <c r="DF314" i="28"/>
  <c r="FB314" i="28" s="1"/>
  <c r="DR314" i="28"/>
  <c r="FN314" i="28" s="1"/>
  <c r="CT314" i="28"/>
  <c r="CS276" i="28"/>
  <c r="DE276" i="28"/>
  <c r="FA276" i="28" s="1"/>
  <c r="EC276" i="28"/>
  <c r="FY276" i="28" s="1"/>
  <c r="DQ276" i="28"/>
  <c r="FM276" i="28" s="1"/>
  <c r="EA32" i="28"/>
  <c r="FW32" i="28" s="1"/>
  <c r="DC32" i="28"/>
  <c r="EY32" i="28" s="1"/>
  <c r="CQ32" i="28"/>
  <c r="DO32" i="28"/>
  <c r="FK32" i="28" s="1"/>
  <c r="C137" i="20"/>
  <c r="C904" i="20"/>
  <c r="FO411" i="28"/>
  <c r="CO220" i="28"/>
  <c r="DA220" i="28"/>
  <c r="EW220" i="28" s="1"/>
  <c r="DM220" i="28"/>
  <c r="FI220" i="28" s="1"/>
  <c r="DY220" i="28"/>
  <c r="FU220" i="28" s="1"/>
  <c r="DG604" i="28"/>
  <c r="FC604" i="28" s="1"/>
  <c r="DS604" i="28"/>
  <c r="FO604" i="28" s="1"/>
  <c r="CU604" i="28"/>
  <c r="EE604" i="28"/>
  <c r="GA604" i="28" s="1"/>
  <c r="CU88" i="28"/>
  <c r="DS88" i="28"/>
  <c r="FO88" i="28" s="1"/>
  <c r="EE88" i="28"/>
  <c r="GA88" i="28" s="1"/>
  <c r="DG88" i="28"/>
  <c r="FC88" i="28" s="1"/>
  <c r="CL202" i="28"/>
  <c r="DV202" i="28"/>
  <c r="FR202" i="28" s="1"/>
  <c r="DJ202" i="28"/>
  <c r="FF202" i="28" s="1"/>
  <c r="CX202" i="28"/>
  <c r="ET202" i="28" s="1"/>
  <c r="DI308" i="28"/>
  <c r="FE308" i="28" s="1"/>
  <c r="EG308" i="28"/>
  <c r="GC308" i="28" s="1"/>
  <c r="DU308" i="28"/>
  <c r="FQ308" i="28" s="1"/>
  <c r="CW308" i="28"/>
  <c r="DN334" i="28"/>
  <c r="FJ334" i="28" s="1"/>
  <c r="CP334" i="28"/>
  <c r="DB334" i="28"/>
  <c r="EX334" i="28" s="1"/>
  <c r="DZ334" i="28"/>
  <c r="FV334" i="28" s="1"/>
  <c r="CN83" i="28"/>
  <c r="DX83" i="28"/>
  <c r="FT83" i="28" s="1"/>
  <c r="DL83" i="28"/>
  <c r="FH83" i="28" s="1"/>
  <c r="CZ83" i="28"/>
  <c r="EV83" i="28" s="1"/>
  <c r="FB4" i="28"/>
  <c r="DC152" i="28"/>
  <c r="EY152" i="28" s="1"/>
  <c r="DO152" i="28"/>
  <c r="FK152" i="28" s="1"/>
  <c r="EA152" i="28"/>
  <c r="FW152" i="28" s="1"/>
  <c r="CQ152" i="28"/>
  <c r="C1480" i="20"/>
  <c r="C713" i="20"/>
  <c r="FC411" i="28"/>
  <c r="DJ222" i="28"/>
  <c r="FF222" i="28" s="1"/>
  <c r="DV222" i="28"/>
  <c r="FR222" i="28" s="1"/>
  <c r="CX222" i="28"/>
  <c r="ET222" i="28" s="1"/>
  <c r="CL222" i="28"/>
  <c r="EC509" i="28"/>
  <c r="FY509" i="28" s="1"/>
  <c r="DE509" i="28"/>
  <c r="FA509" i="28" s="1"/>
  <c r="DQ509" i="28"/>
  <c r="FM509" i="28" s="1"/>
  <c r="CS509" i="28"/>
  <c r="DW463" i="28"/>
  <c r="FS463" i="28" s="1"/>
  <c r="CY463" i="28"/>
  <c r="EU463" i="28" s="1"/>
  <c r="CM463" i="28"/>
  <c r="DK463" i="28"/>
  <c r="FG463" i="28" s="1"/>
  <c r="CN178" i="28"/>
  <c r="CZ178" i="28"/>
  <c r="EV178" i="28" s="1"/>
  <c r="DL178" i="28"/>
  <c r="FH178" i="28" s="1"/>
  <c r="DX178" i="28"/>
  <c r="FT178" i="28" s="1"/>
  <c r="EW408" i="28"/>
  <c r="CX619" i="28"/>
  <c r="ET619" i="28" s="1"/>
  <c r="DJ619" i="28"/>
  <c r="FF619" i="28" s="1"/>
  <c r="DV619" i="28"/>
  <c r="FR619" i="28" s="1"/>
  <c r="CL619" i="28"/>
  <c r="DC594" i="28"/>
  <c r="EY594" i="28" s="1"/>
  <c r="EA594" i="28"/>
  <c r="FW594" i="28" s="1"/>
  <c r="CQ594" i="28"/>
  <c r="DO594" i="28"/>
  <c r="FK594" i="28" s="1"/>
  <c r="FK351" i="28"/>
  <c r="DD587" i="28"/>
  <c r="EZ587" i="28" s="1"/>
  <c r="EB587" i="28"/>
  <c r="FX587" i="28" s="1"/>
  <c r="CR587" i="28"/>
  <c r="DP587" i="28"/>
  <c r="FL587" i="28" s="1"/>
  <c r="EG536" i="28"/>
  <c r="GC536" i="28" s="1"/>
  <c r="CW536" i="28"/>
  <c r="DI536" i="28"/>
  <c r="FE536" i="28" s="1"/>
  <c r="DU536" i="28"/>
  <c r="FQ536" i="28" s="1"/>
  <c r="CO468" i="28"/>
  <c r="DM468" i="28"/>
  <c r="FI468" i="28" s="1"/>
  <c r="DA468" i="28"/>
  <c r="EW468" i="28" s="1"/>
  <c r="DY468" i="28"/>
  <c r="FU468" i="28" s="1"/>
  <c r="EY584" i="28"/>
  <c r="DL332" i="28"/>
  <c r="FH332" i="28" s="1"/>
  <c r="CZ332" i="28"/>
  <c r="EV332" i="28" s="1"/>
  <c r="DX332" i="28"/>
  <c r="FT332" i="28" s="1"/>
  <c r="CN332" i="28"/>
  <c r="FE409" i="28"/>
  <c r="DT384" i="28"/>
  <c r="FP384" i="28" s="1"/>
  <c r="DH384" i="28"/>
  <c r="FD384" i="28" s="1"/>
  <c r="EF384" i="28"/>
  <c r="GB384" i="28" s="1"/>
  <c r="CV384" i="28"/>
  <c r="CL62" i="28"/>
  <c r="DV62" i="28"/>
  <c r="FR62" i="28" s="1"/>
  <c r="DJ62" i="28"/>
  <c r="FF62" i="28" s="1"/>
  <c r="CX62" i="28"/>
  <c r="ET62" i="28" s="1"/>
  <c r="DI594" i="28"/>
  <c r="FE594" i="28" s="1"/>
  <c r="EG594" i="28"/>
  <c r="GC594" i="28" s="1"/>
  <c r="CW594" i="28"/>
  <c r="DU594" i="28"/>
  <c r="FQ594" i="28" s="1"/>
  <c r="EY621" i="28"/>
  <c r="DO444" i="28"/>
  <c r="FK444" i="28" s="1"/>
  <c r="EA444" i="28"/>
  <c r="FW444" i="28" s="1"/>
  <c r="DC444" i="28"/>
  <c r="EY444" i="28" s="1"/>
  <c r="CQ444" i="28"/>
  <c r="DT87" i="28"/>
  <c r="FP87" i="28" s="1"/>
  <c r="CV87" i="28"/>
  <c r="DH87" i="28"/>
  <c r="FD87" i="28" s="1"/>
  <c r="EF87" i="28"/>
  <c r="GB87" i="28" s="1"/>
  <c r="CL286" i="28"/>
  <c r="DJ286" i="28"/>
  <c r="FF286" i="28" s="1"/>
  <c r="CX286" i="28"/>
  <c r="ET286" i="28" s="1"/>
  <c r="DV286" i="28"/>
  <c r="FR286" i="28" s="1"/>
  <c r="C40" i="20"/>
  <c r="C807" i="20"/>
  <c r="CN494" i="28"/>
  <c r="CZ494" i="28"/>
  <c r="EV494" i="28" s="1"/>
  <c r="DL494" i="28"/>
  <c r="FH494" i="28" s="1"/>
  <c r="DX494" i="28"/>
  <c r="FT494" i="28" s="1"/>
  <c r="FZ4" i="28"/>
  <c r="CQ226" i="28"/>
  <c r="EA226" i="28"/>
  <c r="FW226" i="28" s="1"/>
  <c r="DO226" i="28"/>
  <c r="FK226" i="28" s="1"/>
  <c r="DC226" i="28"/>
  <c r="EY226" i="28" s="1"/>
  <c r="DM46" i="28"/>
  <c r="FI46" i="28" s="1"/>
  <c r="DY46" i="28"/>
  <c r="FU46" i="28" s="1"/>
  <c r="CO46" i="28"/>
  <c r="DA46" i="28"/>
  <c r="EW46" i="28" s="1"/>
  <c r="CT120" i="28"/>
  <c r="ED120" i="28"/>
  <c r="FZ120" i="28" s="1"/>
  <c r="DF120" i="28"/>
  <c r="FB120" i="28" s="1"/>
  <c r="DR120" i="28"/>
  <c r="FN120" i="28" s="1"/>
  <c r="ED112" i="28"/>
  <c r="FZ112" i="28" s="1"/>
  <c r="DR112" i="28"/>
  <c r="FN112" i="28" s="1"/>
  <c r="CT112" i="28"/>
  <c r="DF112" i="28"/>
  <c r="FB112" i="28" s="1"/>
  <c r="FT189" i="28"/>
  <c r="DG379" i="28"/>
  <c r="FC379" i="28" s="1"/>
  <c r="EE379" i="28"/>
  <c r="GA379" i="28" s="1"/>
  <c r="CU379" i="28"/>
  <c r="DS379" i="28"/>
  <c r="FO379" i="28" s="1"/>
  <c r="EE367" i="28"/>
  <c r="GA367" i="28" s="1"/>
  <c r="CU367" i="28"/>
  <c r="DS367" i="28"/>
  <c r="FO367" i="28" s="1"/>
  <c r="DG367" i="28"/>
  <c r="FC367" i="28" s="1"/>
  <c r="CL601" i="28"/>
  <c r="DV601" i="28"/>
  <c r="FR601" i="28" s="1"/>
  <c r="CX601" i="28"/>
  <c r="ET601" i="28" s="1"/>
  <c r="DJ601" i="28"/>
  <c r="FF601" i="28" s="1"/>
  <c r="C745" i="20"/>
  <c r="C1512" i="20"/>
  <c r="C105" i="20"/>
  <c r="C872" i="20"/>
  <c r="FQ409" i="28"/>
  <c r="C1449" i="20"/>
  <c r="C682" i="20"/>
  <c r="DF407" i="28"/>
  <c r="FB407" i="28" s="1"/>
  <c r="CT407" i="28"/>
  <c r="ED407" i="28"/>
  <c r="FZ407" i="28" s="1"/>
  <c r="DR407" i="28"/>
  <c r="FN407" i="28" s="1"/>
  <c r="DN270" i="28"/>
  <c r="FJ270" i="28" s="1"/>
  <c r="DZ270" i="28"/>
  <c r="FV270" i="28" s="1"/>
  <c r="CP270" i="28"/>
  <c r="DB270" i="28"/>
  <c r="EX270" i="28" s="1"/>
  <c r="DJ404" i="28"/>
  <c r="FF404" i="28" s="1"/>
  <c r="DV404" i="28"/>
  <c r="FR404" i="28" s="1"/>
  <c r="CX404" i="28"/>
  <c r="ET404" i="28" s="1"/>
  <c r="CL404" i="28"/>
  <c r="FX253" i="28"/>
  <c r="DP557" i="28"/>
  <c r="FL557" i="28" s="1"/>
  <c r="CR557" i="28"/>
  <c r="DD557" i="28"/>
  <c r="EZ557" i="28" s="1"/>
  <c r="EB557" i="28"/>
  <c r="FX557" i="28" s="1"/>
  <c r="CL378" i="28"/>
  <c r="DV378" i="28"/>
  <c r="FR378" i="28" s="1"/>
  <c r="DJ378" i="28"/>
  <c r="FF378" i="28" s="1"/>
  <c r="CX378" i="28"/>
  <c r="ET378" i="28" s="1"/>
  <c r="EF137" i="28"/>
  <c r="GB137" i="28" s="1"/>
  <c r="CV137" i="28"/>
  <c r="DT137" i="28"/>
  <c r="FP137" i="28" s="1"/>
  <c r="DH137" i="28"/>
  <c r="FD137" i="28" s="1"/>
  <c r="CV68" i="28"/>
  <c r="DT68" i="28"/>
  <c r="FP68" i="28" s="1"/>
  <c r="EF68" i="28"/>
  <c r="GB68" i="28" s="1"/>
  <c r="DH68" i="28"/>
  <c r="FD68" i="28" s="1"/>
  <c r="EV632" i="28"/>
  <c r="AC5" i="26"/>
  <c r="AW5" i="26" s="1"/>
  <c r="AE11" i="26"/>
  <c r="AE18" i="26"/>
  <c r="AI30" i="26"/>
  <c r="AF21" i="26"/>
  <c r="AI29" i="26"/>
  <c r="BB13" i="26"/>
  <c r="AX12" i="26"/>
  <c r="AG8" i="26"/>
  <c r="AE14" i="26" s="1"/>
  <c r="AF14" i="26"/>
  <c r="AI28" i="26"/>
  <c r="AC7" i="26"/>
  <c r="AE13" i="26"/>
  <c r="AE20" i="26"/>
  <c r="AE19" i="26"/>
  <c r="AC6" i="26"/>
  <c r="AW6" i="26" s="1"/>
  <c r="AE12" i="26"/>
  <c r="AD8" i="26"/>
  <c r="AD6" i="26"/>
  <c r="AX6" i="26" s="1"/>
  <c r="AY25" i="26" l="1"/>
  <c r="EU2" i="28"/>
  <c r="F33" i="23"/>
  <c r="K43" i="23"/>
  <c r="K31" i="23"/>
  <c r="E35" i="23"/>
  <c r="I36" i="23"/>
  <c r="F11" i="23" s="1"/>
  <c r="G36" i="21" s="1"/>
  <c r="N37" i="23"/>
  <c r="L43" i="23"/>
  <c r="M35" i="23"/>
  <c r="H43" i="23"/>
  <c r="E18" i="23" s="1"/>
  <c r="F18" i="21" s="1"/>
  <c r="G135" i="20" s="1" a="1"/>
  <c r="G135" i="20" s="1"/>
  <c r="EX2" i="28"/>
  <c r="G43" i="23"/>
  <c r="FG2" i="28"/>
  <c r="P39" i="23"/>
  <c r="AZ21" i="26"/>
  <c r="AW12" i="26"/>
  <c r="AW18" i="26" s="1"/>
  <c r="AC18" i="26"/>
  <c r="H46" i="23"/>
  <c r="E21" i="23" s="1"/>
  <c r="F24" i="21" s="1"/>
  <c r="FS2" i="28"/>
  <c r="N35" i="23"/>
  <c r="K39" i="23"/>
  <c r="M43" i="23"/>
  <c r="K35" i="23"/>
  <c r="E31" i="23"/>
  <c r="F31" i="23"/>
  <c r="E39" i="23"/>
  <c r="L31" i="23"/>
  <c r="O42" i="23"/>
  <c r="FR2" i="28"/>
  <c r="M31" i="23"/>
  <c r="N43" i="23"/>
  <c r="ET2" i="28"/>
  <c r="M39" i="23"/>
  <c r="O43" i="23"/>
  <c r="O32" i="23"/>
  <c r="FL2" i="28"/>
  <c r="GB2" i="28"/>
  <c r="E43" i="23"/>
  <c r="L39" i="23"/>
  <c r="P43" i="23"/>
  <c r="FV2" i="28"/>
  <c r="N42" i="23"/>
  <c r="P31" i="23"/>
  <c r="FU2" i="28"/>
  <c r="I44" i="23"/>
  <c r="F19" i="23" s="1"/>
  <c r="F36" i="21" s="1"/>
  <c r="G423" i="20" s="1" a="1"/>
  <c r="G423" i="20" s="1"/>
  <c r="G39" i="23"/>
  <c r="O31" i="23"/>
  <c r="F35" i="23"/>
  <c r="F43" i="23"/>
  <c r="J31" i="23"/>
  <c r="G6" i="23" s="1"/>
  <c r="G42" i="21" s="1"/>
  <c r="H518" i="20" s="1" a="1"/>
  <c r="H518" i="20" s="1"/>
  <c r="I43" i="23"/>
  <c r="F18" i="23" s="1"/>
  <c r="F34" i="21" s="1"/>
  <c r="J35" i="23"/>
  <c r="G10" i="23" s="1"/>
  <c r="G50" i="21" s="1"/>
  <c r="H647" i="20" s="1" a="1"/>
  <c r="H647" i="20" s="1"/>
  <c r="N44" i="23"/>
  <c r="H31" i="23"/>
  <c r="E6" i="23" s="1"/>
  <c r="G10" i="21" s="1"/>
  <c r="H7" i="20" s="1" a="1"/>
  <c r="H7" i="20" s="1"/>
  <c r="O39" i="23"/>
  <c r="P35" i="23"/>
  <c r="H39" i="23"/>
  <c r="E14" i="23" s="1"/>
  <c r="F10" i="21" s="1"/>
  <c r="G10" i="20" s="1" a="1"/>
  <c r="G10" i="20" s="1"/>
  <c r="G35" i="23"/>
  <c r="H36" i="23"/>
  <c r="E11" i="23" s="1"/>
  <c r="G20" i="21" s="1"/>
  <c r="FM2" i="28"/>
  <c r="GA2" i="28"/>
  <c r="M37" i="23"/>
  <c r="G31" i="23"/>
  <c r="O35" i="23"/>
  <c r="FJ2" i="28"/>
  <c r="FC2" i="28"/>
  <c r="L37" i="23"/>
  <c r="M38" i="23"/>
  <c r="N31" i="23"/>
  <c r="J39" i="23"/>
  <c r="G14" i="23" s="1"/>
  <c r="F42" i="21" s="1"/>
  <c r="G521" i="20" s="1" a="1"/>
  <c r="G521" i="20" s="1"/>
  <c r="I31" i="23"/>
  <c r="F6" i="23" s="1"/>
  <c r="G26" i="21" s="1"/>
  <c r="H267" i="20" s="1" a="1"/>
  <c r="H267" i="20" s="1"/>
  <c r="M40" i="23"/>
  <c r="FO2" i="28"/>
  <c r="F39" i="23"/>
  <c r="J43" i="23"/>
  <c r="G18" i="23" s="1"/>
  <c r="F50" i="21" s="1"/>
  <c r="G646" i="20" s="1" a="1"/>
  <c r="G646" i="20" s="1"/>
  <c r="FA2" i="28"/>
  <c r="I46" i="23"/>
  <c r="F21" i="23" s="1"/>
  <c r="F40" i="21" s="1"/>
  <c r="G489" i="20" s="1" a="1"/>
  <c r="G489" i="20" s="1"/>
  <c r="I39" i="23"/>
  <c r="F14" i="23" s="1"/>
  <c r="F26" i="21" s="1"/>
  <c r="G262" i="20" s="1" a="1"/>
  <c r="G262" i="20" s="1"/>
  <c r="N39" i="23"/>
  <c r="E40" i="23"/>
  <c r="FP2" i="28"/>
  <c r="N33" i="23"/>
  <c r="G134" i="20" a="1"/>
  <c r="G134" i="20" s="1"/>
  <c r="H134" i="20" a="1"/>
  <c r="H134" i="20" s="1"/>
  <c r="H135" i="20" a="1"/>
  <c r="H135" i="20" s="1"/>
  <c r="H136" i="20" a="1"/>
  <c r="H136" i="20" s="1"/>
  <c r="H390" i="20" a="1"/>
  <c r="H390" i="20" s="1"/>
  <c r="H391" i="20" a="1"/>
  <c r="H391" i="20" s="1"/>
  <c r="H392" i="20" a="1"/>
  <c r="H392" i="20" s="1"/>
  <c r="H648" i="20" a="1"/>
  <c r="H648" i="20" s="1"/>
  <c r="H6" i="20" a="1"/>
  <c r="H6" i="20" s="1"/>
  <c r="H8" i="20" a="1"/>
  <c r="H8" i="20" s="1"/>
  <c r="H9" i="20" a="1"/>
  <c r="H9" i="20" s="1"/>
  <c r="G391" i="20" a="1"/>
  <c r="G391" i="20" s="1"/>
  <c r="G390" i="20" a="1"/>
  <c r="G390" i="20" s="1"/>
  <c r="G392" i="20" a="1"/>
  <c r="G392" i="20" s="1"/>
  <c r="G7" i="20" a="1"/>
  <c r="G7" i="20" s="1"/>
  <c r="G6" i="20" a="1"/>
  <c r="G6" i="20" s="1"/>
  <c r="H519" i="20" a="1"/>
  <c r="H519" i="20" s="1"/>
  <c r="H520" i="20" a="1"/>
  <c r="H520" i="20" s="1"/>
  <c r="M34" i="23"/>
  <c r="O46" i="23"/>
  <c r="G45" i="23"/>
  <c r="I32" i="23"/>
  <c r="F7" i="23" s="1"/>
  <c r="G28" i="21" s="1"/>
  <c r="H299" i="20" s="1" a="1"/>
  <c r="H299" i="20" s="1"/>
  <c r="H32" i="23"/>
  <c r="E7" i="23" s="1"/>
  <c r="G12" i="21" s="1"/>
  <c r="H40" i="20" s="1" a="1"/>
  <c r="H40" i="20" s="1"/>
  <c r="G32" i="23"/>
  <c r="C11" i="20"/>
  <c r="C778" i="20"/>
  <c r="C554" i="20"/>
  <c r="C1321" i="20"/>
  <c r="AY19" i="26"/>
  <c r="AY26" i="26"/>
  <c r="C1258" i="20"/>
  <c r="C491" i="20"/>
  <c r="L38" i="23"/>
  <c r="I33" i="23"/>
  <c r="F8" i="23" s="1"/>
  <c r="G30" i="21" s="1"/>
  <c r="H37" i="23"/>
  <c r="E12" i="23" s="1"/>
  <c r="G22" i="21" s="1"/>
  <c r="E44" i="23"/>
  <c r="C714" i="20"/>
  <c r="C1481" i="20"/>
  <c r="J33" i="23"/>
  <c r="G8" i="23" s="1"/>
  <c r="G46" i="21" s="1"/>
  <c r="F40" i="23"/>
  <c r="EV2" i="28"/>
  <c r="AW25" i="26"/>
  <c r="E32" i="23"/>
  <c r="F44" i="23"/>
  <c r="FF142" i="28"/>
  <c r="FF2" i="28" s="1"/>
  <c r="E37" i="23"/>
  <c r="M36" i="23"/>
  <c r="N32" i="23"/>
  <c r="FK2" i="28"/>
  <c r="H38" i="23"/>
  <c r="E13" i="23" s="1"/>
  <c r="G24" i="21" s="1"/>
  <c r="H233" i="20" s="1" a="1"/>
  <c r="H233" i="20" s="1"/>
  <c r="F42" i="23"/>
  <c r="K37" i="23"/>
  <c r="O41" i="23"/>
  <c r="H422" i="20" a="1"/>
  <c r="H422" i="20" s="1"/>
  <c r="H423" i="20" a="1"/>
  <c r="H423" i="20" s="1"/>
  <c r="H424" i="20" a="1"/>
  <c r="H424" i="20" s="1"/>
  <c r="E45" i="23"/>
  <c r="C201" i="20"/>
  <c r="C968" i="20"/>
  <c r="H44" i="23"/>
  <c r="E19" i="23" s="1"/>
  <c r="F20" i="21" s="1"/>
  <c r="G169" i="20" s="1" a="1"/>
  <c r="G169" i="20" s="1"/>
  <c r="C361" i="20"/>
  <c r="C1128" i="20"/>
  <c r="K46" i="23"/>
  <c r="F34" i="23"/>
  <c r="AY27" i="26"/>
  <c r="P46" i="23"/>
  <c r="C1225" i="20"/>
  <c r="C458" i="20"/>
  <c r="K34" i="23"/>
  <c r="F37" i="23"/>
  <c r="J46" i="23"/>
  <c r="G21" i="23" s="1"/>
  <c r="F56" i="21" s="1"/>
  <c r="G745" i="20" s="1" a="1"/>
  <c r="G745" i="20" s="1"/>
  <c r="J37" i="23"/>
  <c r="G12" i="23" s="1"/>
  <c r="G54" i="21" s="1"/>
  <c r="H713" i="20" s="1" a="1"/>
  <c r="H713" i="20" s="1"/>
  <c r="C330" i="20"/>
  <c r="C1097" i="20"/>
  <c r="G230" i="20" a="1"/>
  <c r="G230" i="20" s="1"/>
  <c r="G231" i="20" a="1"/>
  <c r="G231" i="20" s="1"/>
  <c r="P37" i="23"/>
  <c r="F36" i="23"/>
  <c r="N41" i="23"/>
  <c r="C394" i="20"/>
  <c r="G393" i="20" a="1"/>
  <c r="G393" i="20" s="1"/>
  <c r="H393" i="20" a="1"/>
  <c r="H393" i="20" s="1"/>
  <c r="C1161" i="20"/>
  <c r="E33" i="23"/>
  <c r="I37" i="23"/>
  <c r="F12" i="23" s="1"/>
  <c r="G38" i="21" s="1"/>
  <c r="H457" i="20" s="1" a="1"/>
  <c r="H457" i="20" s="1"/>
  <c r="O36" i="23"/>
  <c r="C73" i="20"/>
  <c r="C840" i="20"/>
  <c r="F45" i="23"/>
  <c r="E46" i="23"/>
  <c r="FY26" i="28"/>
  <c r="FY2" i="28" s="1"/>
  <c r="L34" i="23"/>
  <c r="K40" i="23"/>
  <c r="C617" i="20"/>
  <c r="C1384" i="20"/>
  <c r="FN409" i="28"/>
  <c r="FN2" i="28" s="1"/>
  <c r="M45" i="23"/>
  <c r="G40" i="23"/>
  <c r="P44" i="23"/>
  <c r="E38" i="23"/>
  <c r="C170" i="20"/>
  <c r="C937" i="20"/>
  <c r="H169" i="20" a="1"/>
  <c r="H169" i="20" s="1"/>
  <c r="C1450" i="20"/>
  <c r="C683" i="20"/>
  <c r="C41" i="20"/>
  <c r="C808" i="20"/>
  <c r="L40" i="23"/>
  <c r="M32" i="23"/>
  <c r="C1194" i="20"/>
  <c r="H426" i="20" a="1"/>
  <c r="H426" i="20" s="1"/>
  <c r="C427" i="20"/>
  <c r="P40" i="23"/>
  <c r="P42" i="23"/>
  <c r="L42" i="23"/>
  <c r="F32" i="23"/>
  <c r="G41" i="23"/>
  <c r="F41" i="23"/>
  <c r="O45" i="23"/>
  <c r="K45" i="23"/>
  <c r="M42" i="23"/>
  <c r="L46" i="23"/>
  <c r="G34" i="23"/>
  <c r="L32" i="23"/>
  <c r="AX15" i="26"/>
  <c r="AX8" i="26"/>
  <c r="G232" i="20" a="1"/>
  <c r="G232" i="20" s="1"/>
  <c r="EZ140" i="28"/>
  <c r="K36" i="23"/>
  <c r="FT2" i="28"/>
  <c r="O37" i="23"/>
  <c r="O34" i="23"/>
  <c r="F46" i="23"/>
  <c r="N38" i="23"/>
  <c r="I34" i="23"/>
  <c r="F9" i="23" s="1"/>
  <c r="G32" i="21" s="1"/>
  <c r="H360" i="20" s="1" a="1"/>
  <c r="H360" i="20" s="1"/>
  <c r="K44" i="23"/>
  <c r="G44" i="23"/>
  <c r="J36" i="23"/>
  <c r="G11" i="23" s="1"/>
  <c r="G52" i="21" s="1"/>
  <c r="H682" i="20" s="1" a="1"/>
  <c r="H682" i="20" s="1"/>
  <c r="EW286" i="28"/>
  <c r="EW2" i="28" s="1"/>
  <c r="H40" i="23"/>
  <c r="E15" i="23" s="1"/>
  <c r="F12" i="21" s="1"/>
  <c r="G40" i="20" s="1" a="1"/>
  <c r="G40" i="20" s="1"/>
  <c r="FQ268" i="28"/>
  <c r="FQ2" i="28" s="1"/>
  <c r="P41" i="23"/>
  <c r="G42" i="23"/>
  <c r="J41" i="23"/>
  <c r="G16" i="23" s="1"/>
  <c r="F46" i="21" s="1"/>
  <c r="H425" i="20" a="1"/>
  <c r="H425" i="20" s="1"/>
  <c r="EY2" i="28"/>
  <c r="J34" i="23"/>
  <c r="G9" i="23" s="1"/>
  <c r="G48" i="21" s="1"/>
  <c r="H616" i="20" s="1" a="1"/>
  <c r="H616" i="20" s="1"/>
  <c r="C1001" i="20"/>
  <c r="C234" i="20"/>
  <c r="G233" i="20" a="1"/>
  <c r="G233" i="20" s="1"/>
  <c r="N46" i="23"/>
  <c r="E42" i="23"/>
  <c r="EZ31" i="28"/>
  <c r="K32" i="23"/>
  <c r="J32" i="23"/>
  <c r="G7" i="23" s="1"/>
  <c r="G44" i="21" s="1"/>
  <c r="J45" i="23"/>
  <c r="G20" i="23" s="1"/>
  <c r="F54" i="21" s="1"/>
  <c r="G713" i="20" s="1" a="1"/>
  <c r="G713" i="20" s="1"/>
  <c r="P36" i="23"/>
  <c r="FW2" i="28"/>
  <c r="I45" i="23"/>
  <c r="F20" i="23" s="1"/>
  <c r="F38" i="21" s="1"/>
  <c r="G457" i="20" s="1" a="1"/>
  <c r="G457" i="20" s="1"/>
  <c r="P32" i="23"/>
  <c r="G649" i="20" a="1"/>
  <c r="G649" i="20" s="1"/>
  <c r="C1417" i="20"/>
  <c r="C650" i="20"/>
  <c r="H649" i="20" a="1"/>
  <c r="H649" i="20" s="1"/>
  <c r="H587" i="20" a="1"/>
  <c r="H587" i="20" s="1"/>
  <c r="C588" i="20"/>
  <c r="C1355" i="20"/>
  <c r="O33" i="23"/>
  <c r="H166" i="20" a="1"/>
  <c r="H166" i="20" s="1"/>
  <c r="H167" i="20" a="1"/>
  <c r="H167" i="20" s="1"/>
  <c r="N45" i="23"/>
  <c r="H168" i="20" a="1"/>
  <c r="H168" i="20" s="1"/>
  <c r="P45" i="23"/>
  <c r="J40" i="23"/>
  <c r="G15" i="23" s="1"/>
  <c r="F44" i="21" s="1"/>
  <c r="FX140" i="28"/>
  <c r="FX2" i="28" s="1"/>
  <c r="K38" i="23"/>
  <c r="AC11" i="26"/>
  <c r="G137" i="20" a="1"/>
  <c r="G137" i="20" s="1"/>
  <c r="C138" i="20"/>
  <c r="H137" i="20" a="1"/>
  <c r="H137" i="20" s="1"/>
  <c r="C905" i="20"/>
  <c r="H45" i="23"/>
  <c r="E20" i="23" s="1"/>
  <c r="F22" i="21" s="1"/>
  <c r="G200" i="20" s="1" a="1"/>
  <c r="G200" i="20" s="1"/>
  <c r="C1067" i="20"/>
  <c r="C300" i="20"/>
  <c r="J42" i="23"/>
  <c r="G17" i="23" s="1"/>
  <c r="F48" i="21" s="1"/>
  <c r="G616" i="20" s="1" a="1"/>
  <c r="G616" i="20" s="1"/>
  <c r="F38" i="23"/>
  <c r="E34" i="23"/>
  <c r="FE2" i="28"/>
  <c r="I40" i="23"/>
  <c r="F15" i="23" s="1"/>
  <c r="F28" i="21" s="1"/>
  <c r="G299" i="20" s="1" a="1"/>
  <c r="G299" i="20" s="1"/>
  <c r="E36" i="23"/>
  <c r="H34" i="23"/>
  <c r="E9" i="23" s="1"/>
  <c r="G16" i="21" s="1"/>
  <c r="H105" i="20" s="1" a="1"/>
  <c r="H105" i="20" s="1"/>
  <c r="K41" i="23"/>
  <c r="K33" i="23"/>
  <c r="O44" i="23"/>
  <c r="N36" i="23"/>
  <c r="G46" i="23"/>
  <c r="L33" i="23"/>
  <c r="G36" i="23"/>
  <c r="I38" i="23"/>
  <c r="F13" i="23" s="1"/>
  <c r="G40" i="21" s="1"/>
  <c r="N34" i="23"/>
  <c r="G486" i="20" a="1"/>
  <c r="G486" i="20" s="1"/>
  <c r="G487" i="20" a="1"/>
  <c r="G487" i="20" s="1"/>
  <c r="G488" i="20" a="1"/>
  <c r="G488" i="20" s="1"/>
  <c r="AW14" i="26"/>
  <c r="AW27" i="26" s="1"/>
  <c r="AW7" i="26"/>
  <c r="P38" i="23"/>
  <c r="L45" i="23"/>
  <c r="P33" i="23"/>
  <c r="J38" i="23"/>
  <c r="G13" i="23" s="1"/>
  <c r="G56" i="21" s="1"/>
  <c r="I42" i="23"/>
  <c r="F17" i="23" s="1"/>
  <c r="F32" i="21" s="1"/>
  <c r="G360" i="20" s="1" a="1"/>
  <c r="G360" i="20" s="1"/>
  <c r="C106" i="20"/>
  <c r="C873" i="20"/>
  <c r="M33" i="23"/>
  <c r="J44" i="23"/>
  <c r="G19" i="23" s="1"/>
  <c r="F52" i="21" s="1"/>
  <c r="G682" i="20" s="1" a="1"/>
  <c r="G682" i="20" s="1"/>
  <c r="H41" i="23"/>
  <c r="E16" i="23" s="1"/>
  <c r="F14" i="21" s="1"/>
  <c r="G72" i="20" s="1" a="1"/>
  <c r="G72" i="20" s="1"/>
  <c r="G37" i="23"/>
  <c r="C1289" i="20"/>
  <c r="H521" i="20" a="1"/>
  <c r="H521" i="20" s="1"/>
  <c r="C522" i="20"/>
  <c r="H33" i="23"/>
  <c r="E8" i="23" s="1"/>
  <c r="G14" i="21" s="1"/>
  <c r="H72" i="20" s="1" a="1"/>
  <c r="H72" i="20" s="1"/>
  <c r="L44" i="23"/>
  <c r="L36" i="23"/>
  <c r="G33" i="23"/>
  <c r="FB409" i="28"/>
  <c r="FB2" i="28" s="1"/>
  <c r="M44" i="23"/>
  <c r="H42" i="23"/>
  <c r="E17" i="23" s="1"/>
  <c r="F16" i="21" s="1"/>
  <c r="G105" i="20" s="1" a="1"/>
  <c r="G105" i="20" s="1"/>
  <c r="FI2" i="28"/>
  <c r="G38" i="23"/>
  <c r="FH2" i="28"/>
  <c r="L41" i="23"/>
  <c r="E41" i="23"/>
  <c r="BA15" i="26"/>
  <c r="BB35" i="26" s="1"/>
  <c r="BA8" i="26"/>
  <c r="K42" i="23"/>
  <c r="C746" i="20"/>
  <c r="C1513" i="20"/>
  <c r="N40" i="23"/>
  <c r="FZ409" i="28"/>
  <c r="FZ2" i="28" s="1"/>
  <c r="M46" i="23"/>
  <c r="O38" i="23"/>
  <c r="P34" i="23"/>
  <c r="M41" i="23"/>
  <c r="C268" i="20"/>
  <c r="C1035" i="20"/>
  <c r="G267" i="20" a="1"/>
  <c r="G267" i="20" s="1"/>
  <c r="I41" i="23"/>
  <c r="F16" i="23" s="1"/>
  <c r="F30" i="21" s="1"/>
  <c r="G329" i="20" s="1" a="1"/>
  <c r="G329" i="20" s="1"/>
  <c r="FD285" i="28"/>
  <c r="FD2" i="28" s="1"/>
  <c r="O40" i="23"/>
  <c r="GC2" i="28"/>
  <c r="AE28" i="26"/>
  <c r="AH29" i="26"/>
  <c r="AE34" i="26" s="1"/>
  <c r="AE49" i="26" s="1"/>
  <c r="AE21" i="26"/>
  <c r="AX13" i="26"/>
  <c r="AW13" i="26"/>
  <c r="AH30" i="26"/>
  <c r="AE41" i="26" s="1"/>
  <c r="AE66" i="26" s="1"/>
  <c r="AC8" i="26"/>
  <c r="AW8" i="26" s="1"/>
  <c r="AH28" i="26"/>
  <c r="AE39" i="26" s="1"/>
  <c r="AE58" i="26" s="1"/>
  <c r="AE30" i="26"/>
  <c r="AC12" i="26"/>
  <c r="AC19" i="26"/>
  <c r="BC35" i="26"/>
  <c r="AE29" i="26"/>
  <c r="AC13" i="26"/>
  <c r="AC20" i="26"/>
  <c r="AY37" i="26"/>
  <c r="G648" i="20" l="1" a="1"/>
  <c r="G648" i="20" s="1"/>
  <c r="G9" i="20" a="1"/>
  <c r="G9" i="20" s="1"/>
  <c r="G8" i="20" a="1"/>
  <c r="G8" i="20" s="1"/>
  <c r="H10" i="20" a="1"/>
  <c r="H10" i="20" s="1"/>
  <c r="G136" i="20" a="1"/>
  <c r="G136" i="20" s="1"/>
  <c r="G266" i="20" a="1"/>
  <c r="G266" i="20" s="1"/>
  <c r="H646" i="20" a="1"/>
  <c r="H646" i="20" s="1"/>
  <c r="EZ2" i="28"/>
  <c r="FC1" i="28" s="1"/>
  <c r="G647" i="20" a="1"/>
  <c r="G647" i="20" s="1"/>
  <c r="AE40" i="26"/>
  <c r="AE62" i="26" s="1"/>
  <c r="FO1" i="28"/>
  <c r="G424" i="20" a="1"/>
  <c r="G424" i="20" s="1"/>
  <c r="H266" i="20" a="1"/>
  <c r="H266" i="20" s="1"/>
  <c r="H265" i="20" a="1"/>
  <c r="H265" i="20" s="1"/>
  <c r="H262" i="20" a="1"/>
  <c r="H262" i="20" s="1"/>
  <c r="H264" i="20" a="1"/>
  <c r="H264" i="20" s="1"/>
  <c r="H263" i="20" a="1"/>
  <c r="H263" i="20" s="1"/>
  <c r="G520" i="20" a="1"/>
  <c r="G520" i="20" s="1"/>
  <c r="G426" i="20" a="1"/>
  <c r="G426" i="20" s="1"/>
  <c r="G519" i="20" a="1"/>
  <c r="G519" i="20" s="1"/>
  <c r="G518" i="20" a="1"/>
  <c r="G518" i="20" s="1"/>
  <c r="G265" i="20" a="1"/>
  <c r="G265" i="20" s="1"/>
  <c r="G490" i="20" a="1"/>
  <c r="G490" i="20" s="1"/>
  <c r="G264" i="20" a="1"/>
  <c r="G264" i="20" s="1"/>
  <c r="G263" i="20" a="1"/>
  <c r="G263" i="20" s="1"/>
  <c r="G425" i="20" a="1"/>
  <c r="G425" i="20" s="1"/>
  <c r="G422" i="20" a="1"/>
  <c r="G422" i="20" s="1"/>
  <c r="GA1" i="28"/>
  <c r="G11" i="20" a="1"/>
  <c r="G11" i="20" s="1"/>
  <c r="C12" i="20"/>
  <c r="C779" i="20"/>
  <c r="H11" i="20" a="1"/>
  <c r="H11" i="20" s="1"/>
  <c r="G683" i="20" a="1"/>
  <c r="G683" i="20" s="1"/>
  <c r="C684" i="20"/>
  <c r="H683" i="20" a="1"/>
  <c r="H683" i="20" s="1"/>
  <c r="C1451" i="20"/>
  <c r="H138" i="20" a="1"/>
  <c r="H138" i="20" s="1"/>
  <c r="C139" i="20"/>
  <c r="G138" i="20" a="1"/>
  <c r="G138" i="20" s="1"/>
  <c r="C906" i="20"/>
  <c r="H295" i="20" a="1"/>
  <c r="H295" i="20" s="1"/>
  <c r="H296" i="20" a="1"/>
  <c r="H296" i="20" s="1"/>
  <c r="H294" i="20" a="1"/>
  <c r="H294" i="20" s="1"/>
  <c r="H297" i="20" a="1"/>
  <c r="H297" i="20" s="1"/>
  <c r="H298" i="20" a="1"/>
  <c r="H298" i="20" s="1"/>
  <c r="G102" i="20" a="1"/>
  <c r="G102" i="20" s="1"/>
  <c r="G103" i="20" a="1"/>
  <c r="G103" i="20" s="1"/>
  <c r="G104" i="20" a="1"/>
  <c r="G104" i="20" s="1"/>
  <c r="H584" i="20" a="1"/>
  <c r="H584" i="20" s="1"/>
  <c r="H583" i="20" a="1"/>
  <c r="H583" i="20" s="1"/>
  <c r="H582" i="20" a="1"/>
  <c r="H582" i="20" s="1"/>
  <c r="H585" i="20" a="1"/>
  <c r="H585" i="20" s="1"/>
  <c r="H586" i="20" a="1"/>
  <c r="H586" i="20" s="1"/>
  <c r="H743" i="20" a="1"/>
  <c r="H743" i="20" s="1"/>
  <c r="H742" i="20" a="1"/>
  <c r="H742" i="20" s="1"/>
  <c r="H744" i="20" a="1"/>
  <c r="H744" i="20" s="1"/>
  <c r="H455" i="20" a="1"/>
  <c r="H455" i="20" s="1"/>
  <c r="H454" i="20" a="1"/>
  <c r="H454" i="20" s="1"/>
  <c r="H456" i="20" a="1"/>
  <c r="H456" i="20" s="1"/>
  <c r="H38" i="20" a="1"/>
  <c r="H38" i="20" s="1"/>
  <c r="H39" i="20" a="1"/>
  <c r="H39" i="20" s="1"/>
  <c r="AY36" i="26"/>
  <c r="AW19" i="26"/>
  <c r="AW26" i="26"/>
  <c r="C235" i="20"/>
  <c r="G234" i="20" a="1"/>
  <c r="G234" i="20" s="1"/>
  <c r="H234" i="20" a="1"/>
  <c r="H234" i="20" s="1"/>
  <c r="C1002" i="20"/>
  <c r="G361" i="20" a="1"/>
  <c r="G361" i="20" s="1"/>
  <c r="C1129" i="20"/>
  <c r="C362" i="20"/>
  <c r="H361" i="20" a="1"/>
  <c r="H361" i="20" s="1"/>
  <c r="G550" i="20" a="1"/>
  <c r="G550" i="20" s="1"/>
  <c r="G551" i="20" a="1"/>
  <c r="G551" i="20" s="1"/>
  <c r="G552" i="20" a="1"/>
  <c r="G552" i="20" s="1"/>
  <c r="C171" i="20"/>
  <c r="G170" i="20" a="1"/>
  <c r="G170" i="20" s="1"/>
  <c r="C938" i="20"/>
  <c r="H170" i="20" a="1"/>
  <c r="H170" i="20" s="1"/>
  <c r="C1162" i="20"/>
  <c r="C395" i="20"/>
  <c r="H394" i="20" a="1"/>
  <c r="H394" i="20" s="1"/>
  <c r="G394" i="20" a="1"/>
  <c r="G394" i="20" s="1"/>
  <c r="C1482" i="20"/>
  <c r="C715" i="20"/>
  <c r="G714" i="20" a="1"/>
  <c r="G714" i="20" s="1"/>
  <c r="H714" i="20" a="1"/>
  <c r="H714" i="20" s="1"/>
  <c r="G166" i="20" a="1"/>
  <c r="G166" i="20" s="1"/>
  <c r="G167" i="20" a="1"/>
  <c r="G167" i="20" s="1"/>
  <c r="G168" i="20" a="1"/>
  <c r="G168" i="20" s="1"/>
  <c r="G710" i="20" a="1"/>
  <c r="G710" i="20" s="1"/>
  <c r="G711" i="20" a="1"/>
  <c r="G711" i="20" s="1"/>
  <c r="G712" i="20" a="1"/>
  <c r="G712" i="20" s="1"/>
  <c r="C42" i="20"/>
  <c r="C809" i="20"/>
  <c r="H41" i="20" a="1"/>
  <c r="H41" i="20" s="1"/>
  <c r="G41" i="20" a="1"/>
  <c r="G41" i="20" s="1"/>
  <c r="H73" i="20" a="1"/>
  <c r="H73" i="20" s="1"/>
  <c r="C74" i="20"/>
  <c r="G73" i="20" a="1"/>
  <c r="G73" i="20" s="1"/>
  <c r="C841" i="20"/>
  <c r="G583" i="20" a="1"/>
  <c r="G583" i="20" s="1"/>
  <c r="G582" i="20" a="1"/>
  <c r="G582" i="20" s="1"/>
  <c r="G584" i="20" a="1"/>
  <c r="G584" i="20" s="1"/>
  <c r="G585" i="20" a="1"/>
  <c r="G585" i="20" s="1"/>
  <c r="G586" i="20" a="1"/>
  <c r="G586" i="20" s="1"/>
  <c r="AY21" i="26"/>
  <c r="H201" i="20" a="1"/>
  <c r="H201" i="20" s="1"/>
  <c r="G201" i="20" a="1"/>
  <c r="G201" i="20" s="1"/>
  <c r="C202" i="20"/>
  <c r="C969" i="20"/>
  <c r="H198" i="20" a="1"/>
  <c r="H198" i="20" s="1"/>
  <c r="H199" i="20" a="1"/>
  <c r="H199" i="20" s="1"/>
  <c r="H550" i="20" a="1"/>
  <c r="H550" i="20" s="1"/>
  <c r="H551" i="20" a="1"/>
  <c r="H551" i="20" s="1"/>
  <c r="H552" i="20" a="1"/>
  <c r="H552" i="20" s="1"/>
  <c r="AY28" i="26"/>
  <c r="H200" i="20" a="1"/>
  <c r="H200" i="20" s="1"/>
  <c r="H326" i="20" a="1"/>
  <c r="H326" i="20" s="1"/>
  <c r="H327" i="20" a="1"/>
  <c r="H327" i="20" s="1"/>
  <c r="H328" i="20" a="1"/>
  <c r="H328" i="20" s="1"/>
  <c r="H486" i="20" a="1"/>
  <c r="H486" i="20" s="1"/>
  <c r="H487" i="20" a="1"/>
  <c r="H487" i="20" s="1"/>
  <c r="H488" i="20" a="1"/>
  <c r="H488" i="20" s="1"/>
  <c r="H489" i="20" a="1"/>
  <c r="H489" i="20" s="1"/>
  <c r="C523" i="20"/>
  <c r="C1290" i="20"/>
  <c r="G522" i="20" a="1"/>
  <c r="G522" i="20" s="1"/>
  <c r="H522" i="20" a="1"/>
  <c r="H522" i="20" s="1"/>
  <c r="C269" i="20"/>
  <c r="G268" i="20" a="1"/>
  <c r="G268" i="20" s="1"/>
  <c r="C1036" i="20"/>
  <c r="H268" i="20" a="1"/>
  <c r="H268" i="20" s="1"/>
  <c r="G455" i="20" a="1"/>
  <c r="G455" i="20" s="1"/>
  <c r="G454" i="20" a="1"/>
  <c r="G454" i="20" s="1"/>
  <c r="G456" i="20" a="1"/>
  <c r="G456" i="20" s="1"/>
  <c r="G587" i="20" a="1"/>
  <c r="G587" i="20" s="1"/>
  <c r="H329" i="20" a="1"/>
  <c r="H329" i="20" s="1"/>
  <c r="H70" i="20" a="1"/>
  <c r="H70" i="20" s="1"/>
  <c r="H71" i="20" a="1"/>
  <c r="H71" i="20" s="1"/>
  <c r="G38" i="20" a="1"/>
  <c r="G38" i="20" s="1"/>
  <c r="G39" i="20" a="1"/>
  <c r="G39" i="20" s="1"/>
  <c r="H491" i="20" a="1"/>
  <c r="H491" i="20" s="1"/>
  <c r="G491" i="20" a="1"/>
  <c r="G491" i="20" s="1"/>
  <c r="C492" i="20"/>
  <c r="C1259" i="20"/>
  <c r="H746" i="20" a="1"/>
  <c r="H746" i="20" s="1"/>
  <c r="G746" i="20" a="1"/>
  <c r="G746" i="20" s="1"/>
  <c r="C747" i="20"/>
  <c r="C1514" i="20"/>
  <c r="C107" i="20"/>
  <c r="H106" i="20" a="1"/>
  <c r="H106" i="20" s="1"/>
  <c r="G106" i="20" a="1"/>
  <c r="G106" i="20" s="1"/>
  <c r="C874" i="20"/>
  <c r="G70" i="20" a="1"/>
  <c r="G70" i="20" s="1"/>
  <c r="G71" i="20" a="1"/>
  <c r="G71" i="20" s="1"/>
  <c r="H102" i="20" a="1"/>
  <c r="H102" i="20" s="1"/>
  <c r="H103" i="20" a="1"/>
  <c r="H103" i="20" s="1"/>
  <c r="H104" i="20" a="1"/>
  <c r="H104" i="20" s="1"/>
  <c r="G588" i="20" a="1"/>
  <c r="G588" i="20" s="1"/>
  <c r="C589" i="20"/>
  <c r="H588" i="20" a="1"/>
  <c r="H588" i="20" s="1"/>
  <c r="C1356" i="20"/>
  <c r="H330" i="20" a="1"/>
  <c r="H330" i="20" s="1"/>
  <c r="C331" i="20"/>
  <c r="G330" i="20" a="1"/>
  <c r="G330" i="20" s="1"/>
  <c r="C1098" i="20"/>
  <c r="G614" i="20" a="1"/>
  <c r="G614" i="20" s="1"/>
  <c r="G615" i="20" a="1"/>
  <c r="G615" i="20" s="1"/>
  <c r="G326" i="20" a="1"/>
  <c r="G326" i="20" s="1"/>
  <c r="G327" i="20" a="1"/>
  <c r="G327" i="20" s="1"/>
  <c r="G328" i="20" a="1"/>
  <c r="G328" i="20" s="1"/>
  <c r="C618" i="20"/>
  <c r="H617" i="20" a="1"/>
  <c r="H617" i="20" s="1"/>
  <c r="C1385" i="20"/>
  <c r="G617" i="20" a="1"/>
  <c r="G617" i="20" s="1"/>
  <c r="H710" i="20" a="1"/>
  <c r="H710" i="20" s="1"/>
  <c r="H711" i="20" a="1"/>
  <c r="H711" i="20" s="1"/>
  <c r="H712" i="20" a="1"/>
  <c r="H712" i="20" s="1"/>
  <c r="H490" i="20" a="1"/>
  <c r="H490" i="20" s="1"/>
  <c r="G679" i="20" a="1"/>
  <c r="G679" i="20" s="1"/>
  <c r="G680" i="20" a="1"/>
  <c r="G680" i="20" s="1"/>
  <c r="G678" i="20" a="1"/>
  <c r="G678" i="20" s="1"/>
  <c r="G681" i="20" a="1"/>
  <c r="G681" i="20" s="1"/>
  <c r="C1195" i="20"/>
  <c r="H427" i="20" a="1"/>
  <c r="H427" i="20" s="1"/>
  <c r="G427" i="20" a="1"/>
  <c r="G427" i="20" s="1"/>
  <c r="C428" i="20"/>
  <c r="G743" i="20" a="1"/>
  <c r="G743" i="20" s="1"/>
  <c r="G742" i="20" a="1"/>
  <c r="G742" i="20" s="1"/>
  <c r="G744" i="20" a="1"/>
  <c r="G744" i="20" s="1"/>
  <c r="G358" i="20" a="1"/>
  <c r="G358" i="20" s="1"/>
  <c r="G359" i="20" a="1"/>
  <c r="G359" i="20" s="1"/>
  <c r="C301" i="20"/>
  <c r="G300" i="20" a="1"/>
  <c r="G300" i="20" s="1"/>
  <c r="C1068" i="20"/>
  <c r="H300" i="20" a="1"/>
  <c r="H300" i="20" s="1"/>
  <c r="G296" i="20" a="1"/>
  <c r="G296" i="20" s="1"/>
  <c r="G294" i="20" a="1"/>
  <c r="G294" i="20" s="1"/>
  <c r="G297" i="20" a="1"/>
  <c r="G297" i="20" s="1"/>
  <c r="G295" i="20" a="1"/>
  <c r="G295" i="20" s="1"/>
  <c r="G298" i="20" a="1"/>
  <c r="G298" i="20" s="1"/>
  <c r="AE33" i="26"/>
  <c r="AE45" i="26" s="1"/>
  <c r="G650" i="20" a="1"/>
  <c r="G650" i="20" s="1"/>
  <c r="C651" i="20"/>
  <c r="H650" i="20" a="1"/>
  <c r="H650" i="20" s="1"/>
  <c r="C1418" i="20"/>
  <c r="AD29" i="26"/>
  <c r="H358" i="20" a="1"/>
  <c r="H358" i="20" s="1"/>
  <c r="H359" i="20" a="1"/>
  <c r="H359" i="20" s="1"/>
  <c r="H230" i="20" a="1"/>
  <c r="H230" i="20" s="1"/>
  <c r="H231" i="20" a="1"/>
  <c r="H231" i="20" s="1"/>
  <c r="H232" i="20" a="1"/>
  <c r="H232" i="20" s="1"/>
  <c r="G553" i="20" a="1"/>
  <c r="G553" i="20" s="1"/>
  <c r="G198" i="20" a="1"/>
  <c r="G198" i="20" s="1"/>
  <c r="G199" i="20" a="1"/>
  <c r="G199" i="20" s="1"/>
  <c r="H614" i="20" a="1"/>
  <c r="H614" i="20" s="1"/>
  <c r="H615" i="20" a="1"/>
  <c r="H615" i="20" s="1"/>
  <c r="H678" i="20" a="1"/>
  <c r="H678" i="20" s="1"/>
  <c r="H679" i="20" a="1"/>
  <c r="H679" i="20" s="1"/>
  <c r="H680" i="20" a="1"/>
  <c r="H680" i="20" s="1"/>
  <c r="H681" i="20" a="1"/>
  <c r="H681" i="20" s="1"/>
  <c r="H745" i="20" a="1"/>
  <c r="H745" i="20" s="1"/>
  <c r="H553" i="20" a="1"/>
  <c r="H553" i="20" s="1"/>
  <c r="AW20" i="26"/>
  <c r="C555" i="20"/>
  <c r="H554" i="20" a="1"/>
  <c r="H554" i="20" s="1"/>
  <c r="C1322" i="20"/>
  <c r="G554" i="20" a="1"/>
  <c r="G554" i="20" s="1"/>
  <c r="H458" i="20" a="1"/>
  <c r="H458" i="20" s="1"/>
  <c r="C459" i="20"/>
  <c r="C1226" i="20"/>
  <c r="G458" i="20" a="1"/>
  <c r="G458" i="20" s="1"/>
  <c r="AE35" i="26"/>
  <c r="AE53" i="26" s="1"/>
  <c r="AD28" i="26"/>
  <c r="AC14" i="26"/>
  <c r="AD30" i="26"/>
  <c r="BC37" i="26"/>
  <c r="AW15" i="26"/>
  <c r="AX36" i="26" s="1"/>
  <c r="AC21" i="26"/>
  <c r="AY35" i="26"/>
  <c r="AY46" i="26"/>
  <c r="AY65" i="26" s="1"/>
  <c r="AY40" i="26"/>
  <c r="AY52" i="26" s="1"/>
  <c r="AC39" i="26"/>
  <c r="AE60" i="26" s="1"/>
  <c r="AC34" i="26"/>
  <c r="AE51" i="26" s="1"/>
  <c r="AC40" i="26"/>
  <c r="AE64" i="26" s="1"/>
  <c r="AX37" i="26" l="1"/>
  <c r="C590" i="20"/>
  <c r="C1357" i="20"/>
  <c r="H589" i="20" a="1"/>
  <c r="H589" i="20" s="1"/>
  <c r="G589" i="20" a="1"/>
  <c r="G589" i="20" s="1"/>
  <c r="G428" i="20" a="1"/>
  <c r="G428" i="20" s="1"/>
  <c r="C429" i="20"/>
  <c r="C1196" i="20"/>
  <c r="H428" i="20" a="1"/>
  <c r="H428" i="20" s="1"/>
  <c r="H269" i="20" a="1"/>
  <c r="H269" i="20" s="1"/>
  <c r="C1037" i="20"/>
  <c r="G269" i="20" a="1"/>
  <c r="G269" i="20" s="1"/>
  <c r="C270" i="20"/>
  <c r="C75" i="20"/>
  <c r="G74" i="20" a="1"/>
  <c r="G74" i="20" s="1"/>
  <c r="H74" i="20" a="1"/>
  <c r="H74" i="20" s="1"/>
  <c r="C842" i="20"/>
  <c r="C363" i="20"/>
  <c r="G362" i="20" a="1"/>
  <c r="G362" i="20" s="1"/>
  <c r="H362" i="20" a="1"/>
  <c r="H362" i="20" s="1"/>
  <c r="C1130" i="20"/>
  <c r="G523" i="20" a="1"/>
  <c r="G523" i="20" s="1"/>
  <c r="C1291" i="20"/>
  <c r="H523" i="20" a="1"/>
  <c r="H523" i="20" s="1"/>
  <c r="C524" i="20"/>
  <c r="G42" i="20" a="1"/>
  <c r="G42" i="20" s="1"/>
  <c r="C43" i="20"/>
  <c r="H42" i="20" a="1"/>
  <c r="H42" i="20" s="1"/>
  <c r="C810" i="20"/>
  <c r="H747" i="20" a="1"/>
  <c r="H747" i="20" s="1"/>
  <c r="C1515" i="20"/>
  <c r="G747" i="20" a="1"/>
  <c r="G747" i="20" s="1"/>
  <c r="C748" i="20"/>
  <c r="C236" i="20"/>
  <c r="H235" i="20" a="1"/>
  <c r="H235" i="20" s="1"/>
  <c r="C1003" i="20"/>
  <c r="G235" i="20" a="1"/>
  <c r="G235" i="20" s="1"/>
  <c r="H107" i="20" a="1"/>
  <c r="H107" i="20" s="1"/>
  <c r="G107" i="20" a="1"/>
  <c r="G107" i="20" s="1"/>
  <c r="C875" i="20"/>
  <c r="C108" i="20"/>
  <c r="AW28" i="26"/>
  <c r="C140" i="20"/>
  <c r="C907" i="20"/>
  <c r="H139" i="20" a="1"/>
  <c r="H139" i="20" s="1"/>
  <c r="G139" i="20" a="1"/>
  <c r="G139" i="20" s="1"/>
  <c r="AW21" i="26"/>
  <c r="H171" i="20" a="1"/>
  <c r="H171" i="20" s="1"/>
  <c r="C939" i="20"/>
  <c r="G171" i="20" a="1"/>
  <c r="G171" i="20" s="1"/>
  <c r="C172" i="20"/>
  <c r="H459" i="20" a="1"/>
  <c r="H459" i="20" s="1"/>
  <c r="C1227" i="20"/>
  <c r="G459" i="20" a="1"/>
  <c r="G459" i="20" s="1"/>
  <c r="C460" i="20"/>
  <c r="G618" i="20" a="1"/>
  <c r="G618" i="20" s="1"/>
  <c r="C619" i="20"/>
  <c r="C1386" i="20"/>
  <c r="H618" i="20" a="1"/>
  <c r="H618" i="20" s="1"/>
  <c r="H492" i="20" a="1"/>
  <c r="H492" i="20" s="1"/>
  <c r="C1260" i="20"/>
  <c r="C493" i="20"/>
  <c r="G492" i="20" a="1"/>
  <c r="G492" i="20" s="1"/>
  <c r="H684" i="20" a="1"/>
  <c r="H684" i="20" s="1"/>
  <c r="G684" i="20" a="1"/>
  <c r="G684" i="20" s="1"/>
  <c r="C685" i="20"/>
  <c r="C1452" i="20"/>
  <c r="G651" i="20" a="1"/>
  <c r="G651" i="20" s="1"/>
  <c r="C652" i="20"/>
  <c r="H651" i="20" a="1"/>
  <c r="H651" i="20" s="1"/>
  <c r="C1419" i="20"/>
  <c r="C1323" i="20"/>
  <c r="H555" i="20" a="1"/>
  <c r="H555" i="20" s="1"/>
  <c r="G555" i="20" a="1"/>
  <c r="G555" i="20" s="1"/>
  <c r="C556" i="20"/>
  <c r="G715" i="20" a="1"/>
  <c r="G715" i="20" s="1"/>
  <c r="C716" i="20"/>
  <c r="C1483" i="20"/>
  <c r="H715" i="20" a="1"/>
  <c r="H715" i="20" s="1"/>
  <c r="C13" i="20"/>
  <c r="H12" i="20" a="1"/>
  <c r="H12" i="20" s="1"/>
  <c r="G12" i="20" a="1"/>
  <c r="G12" i="20" s="1"/>
  <c r="C780" i="20"/>
  <c r="G301" i="20" a="1"/>
  <c r="G301" i="20" s="1"/>
  <c r="C302" i="20"/>
  <c r="C1069" i="20"/>
  <c r="H301" i="20" a="1"/>
  <c r="H301" i="20" s="1"/>
  <c r="H202" i="20" a="1"/>
  <c r="H202" i="20" s="1"/>
  <c r="C203" i="20"/>
  <c r="C970" i="20"/>
  <c r="G202" i="20" a="1"/>
  <c r="G202" i="20" s="1"/>
  <c r="H331" i="20" a="1"/>
  <c r="H331" i="20" s="1"/>
  <c r="C1099" i="20"/>
  <c r="G331" i="20" a="1"/>
  <c r="G331" i="20" s="1"/>
  <c r="C332" i="20"/>
  <c r="G395" i="20" a="1"/>
  <c r="G395" i="20" s="1"/>
  <c r="H395" i="20" a="1"/>
  <c r="H395" i="20" s="1"/>
  <c r="C396" i="20"/>
  <c r="C1163" i="20"/>
  <c r="AC33" i="26"/>
  <c r="AE47" i="26" s="1"/>
  <c r="AC41" i="26"/>
  <c r="AE68" i="26" s="1"/>
  <c r="AC35" i="26"/>
  <c r="AE55" i="26" s="1"/>
  <c r="BC36" i="26"/>
  <c r="AX35" i="26"/>
  <c r="AW46" i="26" s="1"/>
  <c r="AY67" i="26" s="1"/>
  <c r="AW48" i="26"/>
  <c r="AY75" i="26" s="1"/>
  <c r="AW42" i="26"/>
  <c r="AY62" i="26" s="1"/>
  <c r="AW47" i="26"/>
  <c r="AY71" i="26" s="1"/>
  <c r="AW41" i="26"/>
  <c r="AY58" i="26" s="1"/>
  <c r="H172" i="20" l="1" a="1"/>
  <c r="H172" i="20" s="1"/>
  <c r="G172" i="20" a="1"/>
  <c r="G172" i="20" s="1"/>
  <c r="C173" i="20"/>
  <c r="C940" i="20"/>
  <c r="H619" i="20" a="1"/>
  <c r="H619" i="20" s="1"/>
  <c r="C1387" i="20"/>
  <c r="C620" i="20"/>
  <c r="G619" i="20" a="1"/>
  <c r="G619" i="20" s="1"/>
  <c r="H43" i="20" a="1"/>
  <c r="H43" i="20" s="1"/>
  <c r="G43" i="20" a="1"/>
  <c r="G43" i="20" s="1"/>
  <c r="C44" i="20"/>
  <c r="C811" i="20"/>
  <c r="G716" i="20" a="1"/>
  <c r="G716" i="20" s="1"/>
  <c r="H716" i="20" a="1"/>
  <c r="H716" i="20" s="1"/>
  <c r="C717" i="20"/>
  <c r="C1484" i="20"/>
  <c r="C364" i="20"/>
  <c r="H363" i="20" a="1"/>
  <c r="H363" i="20" s="1"/>
  <c r="G363" i="20" a="1"/>
  <c r="G363" i="20" s="1"/>
  <c r="C1131" i="20"/>
  <c r="G75" i="20" a="1"/>
  <c r="G75" i="20" s="1"/>
  <c r="C843" i="20"/>
  <c r="H75" i="20" a="1"/>
  <c r="H75" i="20" s="1"/>
  <c r="C76" i="20"/>
  <c r="H460" i="20" a="1"/>
  <c r="H460" i="20" s="1"/>
  <c r="C461" i="20"/>
  <c r="C1228" i="20"/>
  <c r="G460" i="20" a="1"/>
  <c r="G460" i="20" s="1"/>
  <c r="H13" i="20" a="1"/>
  <c r="H13" i="20" s="1"/>
  <c r="C781" i="20"/>
  <c r="C14" i="20"/>
  <c r="G13" i="20" a="1"/>
  <c r="G13" i="20" s="1"/>
  <c r="G556" i="20" a="1"/>
  <c r="G556" i="20" s="1"/>
  <c r="C557" i="20"/>
  <c r="C1324" i="20"/>
  <c r="H556" i="20" a="1"/>
  <c r="H556" i="20" s="1"/>
  <c r="G396" i="20" a="1"/>
  <c r="G396" i="20" s="1"/>
  <c r="H396" i="20" a="1"/>
  <c r="H396" i="20" s="1"/>
  <c r="C397" i="20"/>
  <c r="C1164" i="20"/>
  <c r="H652" i="20" a="1"/>
  <c r="H652" i="20" s="1"/>
  <c r="C1420" i="20"/>
  <c r="G652" i="20" a="1"/>
  <c r="G652" i="20" s="1"/>
  <c r="C653" i="20"/>
  <c r="H108" i="20" a="1"/>
  <c r="H108" i="20" s="1"/>
  <c r="C109" i="20"/>
  <c r="G108" i="20" a="1"/>
  <c r="G108" i="20" s="1"/>
  <c r="C876" i="20"/>
  <c r="H270" i="20" a="1"/>
  <c r="H270" i="20" s="1"/>
  <c r="G270" i="20" a="1"/>
  <c r="G270" i="20" s="1"/>
  <c r="C271" i="20"/>
  <c r="C1038" i="20"/>
  <c r="G332" i="20" a="1"/>
  <c r="G332" i="20" s="1"/>
  <c r="H332" i="20" a="1"/>
  <c r="H332" i="20" s="1"/>
  <c r="C1100" i="20"/>
  <c r="C333" i="20"/>
  <c r="C686" i="20"/>
  <c r="H685" i="20" a="1"/>
  <c r="H685" i="20" s="1"/>
  <c r="G685" i="20" a="1"/>
  <c r="G685" i="20" s="1"/>
  <c r="C1453" i="20"/>
  <c r="C525" i="20"/>
  <c r="H524" i="20" a="1"/>
  <c r="H524" i="20" s="1"/>
  <c r="G524" i="20" a="1"/>
  <c r="G524" i="20" s="1"/>
  <c r="C1292" i="20"/>
  <c r="G140" i="20" a="1"/>
  <c r="G140" i="20" s="1"/>
  <c r="C908" i="20"/>
  <c r="H140" i="20" a="1"/>
  <c r="H140" i="20" s="1"/>
  <c r="C141" i="20"/>
  <c r="G429" i="20" a="1"/>
  <c r="G429" i="20" s="1"/>
  <c r="C1197" i="20"/>
  <c r="C430" i="20"/>
  <c r="H429" i="20" a="1"/>
  <c r="H429" i="20" s="1"/>
  <c r="C237" i="20"/>
  <c r="H236" i="20" a="1"/>
  <c r="H236" i="20" s="1"/>
  <c r="G236" i="20" a="1"/>
  <c r="G236" i="20" s="1"/>
  <c r="C1004" i="20"/>
  <c r="G302" i="20" a="1"/>
  <c r="G302" i="20" s="1"/>
  <c r="C303" i="20"/>
  <c r="H302" i="20" a="1"/>
  <c r="H302" i="20" s="1"/>
  <c r="C1070" i="20"/>
  <c r="G493" i="20" a="1"/>
  <c r="G493" i="20" s="1"/>
  <c r="C1261" i="20"/>
  <c r="H493" i="20" a="1"/>
  <c r="H493" i="20" s="1"/>
  <c r="C494" i="20"/>
  <c r="G203" i="20" a="1"/>
  <c r="G203" i="20" s="1"/>
  <c r="C204" i="20"/>
  <c r="H203" i="20" a="1"/>
  <c r="H203" i="20" s="1"/>
  <c r="C971" i="20"/>
  <c r="C749" i="20"/>
  <c r="G748" i="20" a="1"/>
  <c r="G748" i="20" s="1"/>
  <c r="H748" i="20" a="1"/>
  <c r="H748" i="20" s="1"/>
  <c r="C1516" i="20"/>
  <c r="H590" i="20" a="1"/>
  <c r="H590" i="20" s="1"/>
  <c r="G590" i="20" a="1"/>
  <c r="G590" i="20" s="1"/>
  <c r="C1358" i="20"/>
  <c r="C591" i="20"/>
  <c r="AW40" i="26"/>
  <c r="AY54" i="26" s="1"/>
  <c r="BB37" i="26"/>
  <c r="BB36" i="26"/>
  <c r="C272" i="20" l="1"/>
  <c r="G271" i="20" a="1"/>
  <c r="G271" i="20" s="1"/>
  <c r="H271" i="20" a="1"/>
  <c r="H271" i="20" s="1"/>
  <c r="C1039" i="20"/>
  <c r="C304" i="20"/>
  <c r="G303" i="20" a="1"/>
  <c r="G303" i="20" s="1"/>
  <c r="H303" i="20" a="1"/>
  <c r="H303" i="20" s="1"/>
  <c r="C1071" i="20"/>
  <c r="C365" i="20"/>
  <c r="H364" i="20" a="1"/>
  <c r="H364" i="20" s="1"/>
  <c r="G364" i="20" a="1"/>
  <c r="G364" i="20" s="1"/>
  <c r="C1132" i="20"/>
  <c r="C334" i="20"/>
  <c r="H333" i="20" a="1"/>
  <c r="H333" i="20" s="1"/>
  <c r="C1101" i="20"/>
  <c r="G333" i="20" a="1"/>
  <c r="G333" i="20" s="1"/>
  <c r="C462" i="20"/>
  <c r="G461" i="20" a="1"/>
  <c r="G461" i="20" s="1"/>
  <c r="H461" i="20" a="1"/>
  <c r="H461" i="20" s="1"/>
  <c r="C1229" i="20"/>
  <c r="G653" i="20" a="1"/>
  <c r="G653" i="20" s="1"/>
  <c r="C654" i="20"/>
  <c r="H653" i="20" a="1"/>
  <c r="H653" i="20" s="1"/>
  <c r="C1421" i="20"/>
  <c r="G717" i="20" a="1"/>
  <c r="G717" i="20" s="1"/>
  <c r="C1485" i="20"/>
  <c r="C718" i="20"/>
  <c r="H717" i="20" a="1"/>
  <c r="H717" i="20" s="1"/>
  <c r="C238" i="20"/>
  <c r="G237" i="20" a="1"/>
  <c r="G237" i="20" s="1"/>
  <c r="C1005" i="20"/>
  <c r="H237" i="20" a="1"/>
  <c r="H237" i="20" s="1"/>
  <c r="G430" i="20" a="1"/>
  <c r="G430" i="20" s="1"/>
  <c r="C1198" i="20"/>
  <c r="C431" i="20"/>
  <c r="H430" i="20" a="1"/>
  <c r="H430" i="20" s="1"/>
  <c r="C1359" i="20"/>
  <c r="H591" i="20" a="1"/>
  <c r="H591" i="20" s="1"/>
  <c r="C592" i="20"/>
  <c r="G591" i="20" a="1"/>
  <c r="G591" i="20" s="1"/>
  <c r="H141" i="20" a="1"/>
  <c r="H141" i="20" s="1"/>
  <c r="C142" i="20"/>
  <c r="G141" i="20" a="1"/>
  <c r="G141" i="20" s="1"/>
  <c r="C909" i="20"/>
  <c r="H397" i="20" a="1"/>
  <c r="H397" i="20" s="1"/>
  <c r="G397" i="20" a="1"/>
  <c r="G397" i="20" s="1"/>
  <c r="C398" i="20"/>
  <c r="C1165" i="20"/>
  <c r="C45" i="20"/>
  <c r="H44" i="20" a="1"/>
  <c r="H44" i="20" s="1"/>
  <c r="G44" i="20" a="1"/>
  <c r="G44" i="20" s="1"/>
  <c r="C812" i="20"/>
  <c r="C495" i="20"/>
  <c r="H494" i="20" a="1"/>
  <c r="H494" i="20" s="1"/>
  <c r="C1262" i="20"/>
  <c r="G494" i="20" a="1"/>
  <c r="G494" i="20" s="1"/>
  <c r="C621" i="20"/>
  <c r="H620" i="20" a="1"/>
  <c r="H620" i="20" s="1"/>
  <c r="C1388" i="20"/>
  <c r="G620" i="20" a="1"/>
  <c r="G620" i="20" s="1"/>
  <c r="H76" i="20" a="1"/>
  <c r="H76" i="20" s="1"/>
  <c r="C77" i="20"/>
  <c r="G76" i="20" a="1"/>
  <c r="G76" i="20" s="1"/>
  <c r="C844" i="20"/>
  <c r="H109" i="20" a="1"/>
  <c r="H109" i="20" s="1"/>
  <c r="G109" i="20" a="1"/>
  <c r="G109" i="20" s="1"/>
  <c r="C110" i="20"/>
  <c r="C877" i="20"/>
  <c r="H557" i="20" a="1"/>
  <c r="H557" i="20" s="1"/>
  <c r="C558" i="20"/>
  <c r="C1325" i="20"/>
  <c r="G557" i="20" a="1"/>
  <c r="G557" i="20" s="1"/>
  <c r="H749" i="20" a="1"/>
  <c r="H749" i="20" s="1"/>
  <c r="G749" i="20" a="1"/>
  <c r="G749" i="20" s="1"/>
  <c r="C750" i="20"/>
  <c r="C1517" i="20"/>
  <c r="G525" i="20" a="1"/>
  <c r="G525" i="20" s="1"/>
  <c r="H525" i="20" a="1"/>
  <c r="H525" i="20" s="1"/>
  <c r="C526" i="20"/>
  <c r="C1293" i="20"/>
  <c r="C687" i="20"/>
  <c r="H686" i="20" a="1"/>
  <c r="H686" i="20" s="1"/>
  <c r="G686" i="20" a="1"/>
  <c r="G686" i="20" s="1"/>
  <c r="C1454" i="20"/>
  <c r="H14" i="20" a="1"/>
  <c r="H14" i="20" s="1"/>
  <c r="C15" i="20"/>
  <c r="C782" i="20"/>
  <c r="G14" i="20" a="1"/>
  <c r="G14" i="20" s="1"/>
  <c r="C941" i="20"/>
  <c r="C174" i="20"/>
  <c r="G173" i="20" a="1"/>
  <c r="G173" i="20" s="1"/>
  <c r="H173" i="20" a="1"/>
  <c r="H173" i="20" s="1"/>
  <c r="G204" i="20" a="1"/>
  <c r="G204" i="20" s="1"/>
  <c r="C205" i="20"/>
  <c r="H204" i="20" a="1"/>
  <c r="H204" i="20" s="1"/>
  <c r="C972" i="20"/>
  <c r="AY41" i="26"/>
  <c r="AY56" i="26" s="1"/>
  <c r="AY47" i="26"/>
  <c r="AY69" i="26" s="1"/>
  <c r="AY42" i="26"/>
  <c r="AY60" i="26" s="1"/>
  <c r="AY48" i="26"/>
  <c r="AY73" i="26" s="1"/>
  <c r="H687" i="20" l="1" a="1"/>
  <c r="H687" i="20" s="1"/>
  <c r="G687" i="20" a="1"/>
  <c r="G687" i="20" s="1"/>
  <c r="C688" i="20"/>
  <c r="C1455" i="20"/>
  <c r="C655" i="20"/>
  <c r="G654" i="20" a="1"/>
  <c r="G654" i="20" s="1"/>
  <c r="C1422" i="20"/>
  <c r="H654" i="20" a="1"/>
  <c r="H654" i="20" s="1"/>
  <c r="C1486" i="20"/>
  <c r="H718" i="20" a="1"/>
  <c r="H718" i="20" s="1"/>
  <c r="G718" i="20" a="1"/>
  <c r="G718" i="20" s="1"/>
  <c r="C719" i="20"/>
  <c r="G45" i="20" a="1"/>
  <c r="G45" i="20" s="1"/>
  <c r="C813" i="20"/>
  <c r="H45" i="20" a="1"/>
  <c r="H45" i="20" s="1"/>
  <c r="C46" i="20"/>
  <c r="G495" i="20" a="1"/>
  <c r="G495" i="20" s="1"/>
  <c r="C1263" i="20"/>
  <c r="H495" i="20" a="1"/>
  <c r="H495" i="20" s="1"/>
  <c r="C496" i="20"/>
  <c r="H462" i="20" a="1"/>
  <c r="H462" i="20" s="1"/>
  <c r="G462" i="20" a="1"/>
  <c r="G462" i="20" s="1"/>
  <c r="C463" i="20"/>
  <c r="C1230" i="20"/>
  <c r="G334" i="20" a="1"/>
  <c r="G334" i="20" s="1"/>
  <c r="C1102" i="20"/>
  <c r="H334" i="20" a="1"/>
  <c r="H334" i="20" s="1"/>
  <c r="C335" i="20"/>
  <c r="H110" i="20" a="1"/>
  <c r="H110" i="20" s="1"/>
  <c r="C111" i="20"/>
  <c r="G110" i="20" a="1"/>
  <c r="G110" i="20" s="1"/>
  <c r="C878" i="20"/>
  <c r="H592" i="20" a="1"/>
  <c r="H592" i="20" s="1"/>
  <c r="G592" i="20" a="1"/>
  <c r="G592" i="20" s="1"/>
  <c r="C593" i="20"/>
  <c r="C1360" i="20"/>
  <c r="H365" i="20" a="1"/>
  <c r="H365" i="20" s="1"/>
  <c r="G365" i="20" a="1"/>
  <c r="G365" i="20" s="1"/>
  <c r="C1133" i="20"/>
  <c r="C366" i="20"/>
  <c r="C527" i="20"/>
  <c r="C1294" i="20"/>
  <c r="G526" i="20" a="1"/>
  <c r="G526" i="20" s="1"/>
  <c r="H526" i="20" a="1"/>
  <c r="H526" i="20" s="1"/>
  <c r="G398" i="20" a="1"/>
  <c r="G398" i="20" s="1"/>
  <c r="H398" i="20" a="1"/>
  <c r="H398" i="20" s="1"/>
  <c r="C399" i="20"/>
  <c r="C1166" i="20"/>
  <c r="H558" i="20" a="1"/>
  <c r="H558" i="20" s="1"/>
  <c r="C1326" i="20"/>
  <c r="C559" i="20"/>
  <c r="G558" i="20" a="1"/>
  <c r="G558" i="20" s="1"/>
  <c r="G142" i="20" a="1"/>
  <c r="G142" i="20" s="1"/>
  <c r="H142" i="20" a="1"/>
  <c r="H142" i="20" s="1"/>
  <c r="C910" i="20"/>
  <c r="C143" i="20"/>
  <c r="C432" i="20"/>
  <c r="H431" i="20" a="1"/>
  <c r="H431" i="20" s="1"/>
  <c r="G431" i="20" a="1"/>
  <c r="G431" i="20" s="1"/>
  <c r="C1199" i="20"/>
  <c r="H174" i="20" a="1"/>
  <c r="H174" i="20" s="1"/>
  <c r="C175" i="20"/>
  <c r="C942" i="20"/>
  <c r="G174" i="20" a="1"/>
  <c r="G174" i="20" s="1"/>
  <c r="C845" i="20"/>
  <c r="G77" i="20" a="1"/>
  <c r="G77" i="20" s="1"/>
  <c r="H77" i="20" a="1"/>
  <c r="H77" i="20" s="1"/>
  <c r="C78" i="20"/>
  <c r="C1072" i="20"/>
  <c r="C305" i="20"/>
  <c r="G304" i="20" a="1"/>
  <c r="G304" i="20" s="1"/>
  <c r="H304" i="20" a="1"/>
  <c r="H304" i="20" s="1"/>
  <c r="G750" i="20" a="1"/>
  <c r="G750" i="20" s="1"/>
  <c r="C751" i="20"/>
  <c r="H750" i="20" a="1"/>
  <c r="H750" i="20" s="1"/>
  <c r="C1518" i="20"/>
  <c r="G205" i="20" a="1"/>
  <c r="G205" i="20" s="1"/>
  <c r="C206" i="20"/>
  <c r="H205" i="20" a="1"/>
  <c r="H205" i="20" s="1"/>
  <c r="C973" i="20"/>
  <c r="G15" i="20" a="1"/>
  <c r="G15" i="20" s="1"/>
  <c r="H15" i="20" a="1"/>
  <c r="H15" i="20" s="1"/>
  <c r="C16" i="20"/>
  <c r="C783" i="20"/>
  <c r="G621" i="20" a="1"/>
  <c r="G621" i="20" s="1"/>
  <c r="C1389" i="20"/>
  <c r="H621" i="20" a="1"/>
  <c r="H621" i="20" s="1"/>
  <c r="C622" i="20"/>
  <c r="G238" i="20" a="1"/>
  <c r="G238" i="20" s="1"/>
  <c r="C239" i="20"/>
  <c r="H238" i="20" a="1"/>
  <c r="H238" i="20" s="1"/>
  <c r="C1006" i="20"/>
  <c r="H272" i="20" a="1"/>
  <c r="H272" i="20" s="1"/>
  <c r="C1040" i="20"/>
  <c r="G272" i="20" a="1"/>
  <c r="G272" i="20" s="1"/>
  <c r="C273" i="20"/>
  <c r="H143" i="20" l="1" a="1"/>
  <c r="H143" i="20" s="1"/>
  <c r="C911" i="20"/>
  <c r="C144" i="20"/>
  <c r="G143" i="20" a="1"/>
  <c r="G143" i="20" s="1"/>
  <c r="C17" i="20"/>
  <c r="G16" i="20" a="1"/>
  <c r="G16" i="20" s="1"/>
  <c r="C784" i="20"/>
  <c r="H16" i="20" a="1"/>
  <c r="H16" i="20" s="1"/>
  <c r="H496" i="20" a="1"/>
  <c r="H496" i="20" s="1"/>
  <c r="G496" i="20" a="1"/>
  <c r="G496" i="20" s="1"/>
  <c r="C497" i="20"/>
  <c r="C1264" i="20"/>
  <c r="G46" i="20" a="1"/>
  <c r="G46" i="20" s="1"/>
  <c r="C47" i="20"/>
  <c r="H46" i="20" a="1"/>
  <c r="H46" i="20" s="1"/>
  <c r="C814" i="20"/>
  <c r="G463" i="20" a="1"/>
  <c r="G463" i="20" s="1"/>
  <c r="C464" i="20"/>
  <c r="H463" i="20" a="1"/>
  <c r="H463" i="20" s="1"/>
  <c r="C1231" i="20"/>
  <c r="C1073" i="20"/>
  <c r="G305" i="20" a="1"/>
  <c r="G305" i="20" s="1"/>
  <c r="C306" i="20"/>
  <c r="H305" i="20" a="1"/>
  <c r="H305" i="20" s="1"/>
  <c r="C1295" i="20"/>
  <c r="C528" i="20"/>
  <c r="G527" i="20" a="1"/>
  <c r="G527" i="20" s="1"/>
  <c r="H527" i="20" a="1"/>
  <c r="H527" i="20" s="1"/>
  <c r="G273" i="20" a="1"/>
  <c r="G273" i="20" s="1"/>
  <c r="C1041" i="20"/>
  <c r="C274" i="20"/>
  <c r="H273" i="20" a="1"/>
  <c r="H273" i="20" s="1"/>
  <c r="C79" i="20"/>
  <c r="C846" i="20"/>
  <c r="H78" i="20" a="1"/>
  <c r="H78" i="20" s="1"/>
  <c r="G78" i="20" a="1"/>
  <c r="G78" i="20" s="1"/>
  <c r="G366" i="20" a="1"/>
  <c r="G366" i="20" s="1"/>
  <c r="C367" i="20"/>
  <c r="C1134" i="20"/>
  <c r="H366" i="20" a="1"/>
  <c r="H366" i="20" s="1"/>
  <c r="C1487" i="20"/>
  <c r="G719" i="20" a="1"/>
  <c r="G719" i="20" s="1"/>
  <c r="C720" i="20"/>
  <c r="H719" i="20" a="1"/>
  <c r="H719" i="20" s="1"/>
  <c r="G559" i="20" a="1"/>
  <c r="G559" i="20" s="1"/>
  <c r="C560" i="20"/>
  <c r="H559" i="20" a="1"/>
  <c r="H559" i="20" s="1"/>
  <c r="C1327" i="20"/>
  <c r="C400" i="20"/>
  <c r="G399" i="20" a="1"/>
  <c r="G399" i="20" s="1"/>
  <c r="H399" i="20" a="1"/>
  <c r="H399" i="20" s="1"/>
  <c r="C1167" i="20"/>
  <c r="G751" i="20" a="1"/>
  <c r="G751" i="20" s="1"/>
  <c r="C752" i="20"/>
  <c r="H751" i="20" a="1"/>
  <c r="H751" i="20" s="1"/>
  <c r="C1519" i="20"/>
  <c r="C594" i="20"/>
  <c r="G593" i="20" a="1"/>
  <c r="G593" i="20" s="1"/>
  <c r="C1361" i="20"/>
  <c r="H593" i="20" a="1"/>
  <c r="H593" i="20" s="1"/>
  <c r="G335" i="20" a="1"/>
  <c r="G335" i="20" s="1"/>
  <c r="C1103" i="20"/>
  <c r="C336" i="20"/>
  <c r="H335" i="20" a="1"/>
  <c r="H335" i="20" s="1"/>
  <c r="H655" i="20" a="1"/>
  <c r="H655" i="20" s="1"/>
  <c r="C1423" i="20"/>
  <c r="C656" i="20"/>
  <c r="G655" i="20" a="1"/>
  <c r="G655" i="20" s="1"/>
  <c r="G206" i="20" a="1"/>
  <c r="G206" i="20" s="1"/>
  <c r="C207" i="20"/>
  <c r="C974" i="20"/>
  <c r="H206" i="20" a="1"/>
  <c r="H206" i="20" s="1"/>
  <c r="C240" i="20"/>
  <c r="G239" i="20" a="1"/>
  <c r="G239" i="20" s="1"/>
  <c r="C1007" i="20"/>
  <c r="H239" i="20" a="1"/>
  <c r="H239" i="20" s="1"/>
  <c r="G175" i="20" a="1"/>
  <c r="G175" i="20" s="1"/>
  <c r="H175" i="20" a="1"/>
  <c r="H175" i="20" s="1"/>
  <c r="C176" i="20"/>
  <c r="C943" i="20"/>
  <c r="G622" i="20" a="1"/>
  <c r="G622" i="20" s="1"/>
  <c r="H622" i="20" a="1"/>
  <c r="H622" i="20" s="1"/>
  <c r="C623" i="20"/>
  <c r="C1390" i="20"/>
  <c r="H688" i="20" a="1"/>
  <c r="H688" i="20" s="1"/>
  <c r="C1456" i="20"/>
  <c r="G688" i="20" a="1"/>
  <c r="G688" i="20" s="1"/>
  <c r="C689" i="20"/>
  <c r="G111" i="20" a="1"/>
  <c r="G111" i="20" s="1"/>
  <c r="C112" i="20"/>
  <c r="H111" i="20" a="1"/>
  <c r="H111" i="20" s="1"/>
  <c r="C879" i="20"/>
  <c r="C433" i="20"/>
  <c r="H432" i="20" a="1"/>
  <c r="H432" i="20" s="1"/>
  <c r="C1200" i="20"/>
  <c r="G432" i="20" a="1"/>
  <c r="G432" i="20" s="1"/>
  <c r="G400" i="20" l="1" a="1"/>
  <c r="G400" i="20" s="1"/>
  <c r="C401" i="20"/>
  <c r="H400" i="20" a="1"/>
  <c r="H400" i="20" s="1"/>
  <c r="C1168" i="20"/>
  <c r="G560" i="20" a="1"/>
  <c r="G560" i="20" s="1"/>
  <c r="C1328" i="20"/>
  <c r="H560" i="20" a="1"/>
  <c r="H560" i="20" s="1"/>
  <c r="C561" i="20"/>
  <c r="H464" i="20" a="1"/>
  <c r="H464" i="20" s="1"/>
  <c r="G464" i="20" a="1"/>
  <c r="G464" i="20" s="1"/>
  <c r="C465" i="20"/>
  <c r="C1232" i="20"/>
  <c r="H47" i="20" a="1"/>
  <c r="H47" i="20" s="1"/>
  <c r="C815" i="20"/>
  <c r="C48" i="20"/>
  <c r="G47" i="20" a="1"/>
  <c r="G47" i="20" s="1"/>
  <c r="G752" i="20" a="1"/>
  <c r="G752" i="20" s="1"/>
  <c r="C1520" i="20"/>
  <c r="C753" i="20"/>
  <c r="H752" i="20" a="1"/>
  <c r="H752" i="20" s="1"/>
  <c r="C177" i="20"/>
  <c r="G176" i="20" a="1"/>
  <c r="G176" i="20" s="1"/>
  <c r="H176" i="20" a="1"/>
  <c r="H176" i="20" s="1"/>
  <c r="C944" i="20"/>
  <c r="G306" i="20" a="1"/>
  <c r="G306" i="20" s="1"/>
  <c r="C307" i="20"/>
  <c r="C1074" i="20"/>
  <c r="H306" i="20" a="1"/>
  <c r="H306" i="20" s="1"/>
  <c r="C657" i="20"/>
  <c r="H656" i="20" a="1"/>
  <c r="H656" i="20" s="1"/>
  <c r="G656" i="20" a="1"/>
  <c r="G656" i="20" s="1"/>
  <c r="C1424" i="20"/>
  <c r="H497" i="20" a="1"/>
  <c r="H497" i="20" s="1"/>
  <c r="C498" i="20"/>
  <c r="C1265" i="20"/>
  <c r="G497" i="20" a="1"/>
  <c r="G497" i="20" s="1"/>
  <c r="H367" i="20" a="1"/>
  <c r="H367" i="20" s="1"/>
  <c r="G367" i="20" a="1"/>
  <c r="G367" i="20" s="1"/>
  <c r="C1135" i="20"/>
  <c r="C368" i="20"/>
  <c r="C208" i="20"/>
  <c r="H207" i="20" a="1"/>
  <c r="H207" i="20" s="1"/>
  <c r="G207" i="20" a="1"/>
  <c r="G207" i="20" s="1"/>
  <c r="C975" i="20"/>
  <c r="H433" i="20" a="1"/>
  <c r="H433" i="20" s="1"/>
  <c r="C1201" i="20"/>
  <c r="C434" i="20"/>
  <c r="G433" i="20" a="1"/>
  <c r="G433" i="20" s="1"/>
  <c r="G623" i="20" a="1"/>
  <c r="G623" i="20" s="1"/>
  <c r="C1391" i="20"/>
  <c r="H623" i="20" a="1"/>
  <c r="H623" i="20" s="1"/>
  <c r="C624" i="20"/>
  <c r="C1104" i="20"/>
  <c r="H336" i="20" a="1"/>
  <c r="H336" i="20" s="1"/>
  <c r="G336" i="20" a="1"/>
  <c r="G336" i="20" s="1"/>
  <c r="C337" i="20"/>
  <c r="G112" i="20" a="1"/>
  <c r="G112" i="20" s="1"/>
  <c r="H112" i="20" a="1"/>
  <c r="H112" i="20" s="1"/>
  <c r="C113" i="20"/>
  <c r="C880" i="20"/>
  <c r="G240" i="20" a="1"/>
  <c r="G240" i="20" s="1"/>
  <c r="C241" i="20"/>
  <c r="H240" i="20" a="1"/>
  <c r="H240" i="20" s="1"/>
  <c r="C1008" i="20"/>
  <c r="C721" i="20"/>
  <c r="C1488" i="20"/>
  <c r="H720" i="20" a="1"/>
  <c r="H720" i="20" s="1"/>
  <c r="G720" i="20" a="1"/>
  <c r="G720" i="20" s="1"/>
  <c r="C80" i="20"/>
  <c r="G79" i="20" a="1"/>
  <c r="G79" i="20" s="1"/>
  <c r="C847" i="20"/>
  <c r="H79" i="20" a="1"/>
  <c r="H79" i="20" s="1"/>
  <c r="G17" i="20" a="1"/>
  <c r="G17" i="20" s="1"/>
  <c r="C18" i="20"/>
  <c r="C785" i="20"/>
  <c r="H17" i="20" a="1"/>
  <c r="H17" i="20" s="1"/>
  <c r="C529" i="20"/>
  <c r="C1296" i="20"/>
  <c r="G528" i="20" a="1"/>
  <c r="G528" i="20" s="1"/>
  <c r="H528" i="20" a="1"/>
  <c r="H528" i="20" s="1"/>
  <c r="H274" i="20" a="1"/>
  <c r="H274" i="20" s="1"/>
  <c r="G274" i="20" a="1"/>
  <c r="G274" i="20" s="1"/>
  <c r="C275" i="20"/>
  <c r="C1042" i="20"/>
  <c r="C145" i="20"/>
  <c r="G144" i="20" a="1"/>
  <c r="G144" i="20" s="1"/>
  <c r="H144" i="20" a="1"/>
  <c r="H144" i="20" s="1"/>
  <c r="C912" i="20"/>
  <c r="H689" i="20" a="1"/>
  <c r="H689" i="20" s="1"/>
  <c r="C1457" i="20"/>
  <c r="G689" i="20" a="1"/>
  <c r="G689" i="20" s="1"/>
  <c r="C690" i="20"/>
  <c r="H594" i="20" a="1"/>
  <c r="H594" i="20" s="1"/>
  <c r="G594" i="20" a="1"/>
  <c r="G594" i="20" s="1"/>
  <c r="C1362" i="20"/>
  <c r="C595" i="20"/>
  <c r="C338" i="20" l="1"/>
  <c r="C1105" i="20"/>
  <c r="G337" i="20" a="1"/>
  <c r="G337" i="20" s="1"/>
  <c r="H337" i="20" a="1"/>
  <c r="H337" i="20" s="1"/>
  <c r="C1043" i="20"/>
  <c r="H275" i="20" a="1"/>
  <c r="H275" i="20" s="1"/>
  <c r="C276" i="20"/>
  <c r="G275" i="20" a="1"/>
  <c r="G275" i="20" s="1"/>
  <c r="C945" i="20"/>
  <c r="C178" i="20"/>
  <c r="H177" i="20" a="1"/>
  <c r="H177" i="20" s="1"/>
  <c r="G177" i="20" a="1"/>
  <c r="G177" i="20" s="1"/>
  <c r="C1202" i="20"/>
  <c r="H434" i="20" a="1"/>
  <c r="H434" i="20" s="1"/>
  <c r="C435" i="20"/>
  <c r="G434" i="20" a="1"/>
  <c r="G434" i="20" s="1"/>
  <c r="G753" i="20" a="1"/>
  <c r="G753" i="20" s="1"/>
  <c r="C754" i="20"/>
  <c r="H753" i="20" a="1"/>
  <c r="H753" i="20" s="1"/>
  <c r="C1521" i="20"/>
  <c r="H18" i="20" a="1"/>
  <c r="H18" i="20" s="1"/>
  <c r="C786" i="20"/>
  <c r="G18" i="20" a="1"/>
  <c r="G18" i="20" s="1"/>
  <c r="C19" i="20"/>
  <c r="G48" i="20" a="1"/>
  <c r="G48" i="20" s="1"/>
  <c r="C49" i="20"/>
  <c r="C816" i="20"/>
  <c r="H48" i="20" a="1"/>
  <c r="H48" i="20" s="1"/>
  <c r="G80" i="20" a="1"/>
  <c r="G80" i="20" s="1"/>
  <c r="H80" i="20" a="1"/>
  <c r="H80" i="20" s="1"/>
  <c r="C81" i="20"/>
  <c r="C848" i="20"/>
  <c r="H208" i="20" a="1"/>
  <c r="H208" i="20" s="1"/>
  <c r="C976" i="20"/>
  <c r="G208" i="20" a="1"/>
  <c r="G208" i="20" s="1"/>
  <c r="C209" i="20"/>
  <c r="C596" i="20"/>
  <c r="H595" i="20" a="1"/>
  <c r="H595" i="20" s="1"/>
  <c r="C1363" i="20"/>
  <c r="G595" i="20" a="1"/>
  <c r="G595" i="20" s="1"/>
  <c r="C369" i="20"/>
  <c r="H368" i="20" a="1"/>
  <c r="H368" i="20" s="1"/>
  <c r="G368" i="20" a="1"/>
  <c r="G368" i="20" s="1"/>
  <c r="C1136" i="20"/>
  <c r="H465" i="20" a="1"/>
  <c r="H465" i="20" s="1"/>
  <c r="G465" i="20" a="1"/>
  <c r="G465" i="20" s="1"/>
  <c r="C466" i="20"/>
  <c r="C1233" i="20"/>
  <c r="C530" i="20"/>
  <c r="H529" i="20" a="1"/>
  <c r="H529" i="20" s="1"/>
  <c r="C1297" i="20"/>
  <c r="G529" i="20" a="1"/>
  <c r="G529" i="20" s="1"/>
  <c r="H561" i="20" a="1"/>
  <c r="H561" i="20" s="1"/>
  <c r="C562" i="20"/>
  <c r="G561" i="20" a="1"/>
  <c r="G561" i="20" s="1"/>
  <c r="C1329" i="20"/>
  <c r="C308" i="20"/>
  <c r="H307" i="20" a="1"/>
  <c r="H307" i="20" s="1"/>
  <c r="C1075" i="20"/>
  <c r="G307" i="20" a="1"/>
  <c r="G307" i="20" s="1"/>
  <c r="H624" i="20" a="1"/>
  <c r="H624" i="20" s="1"/>
  <c r="G624" i="20" a="1"/>
  <c r="G624" i="20" s="1"/>
  <c r="C625" i="20"/>
  <c r="C1392" i="20"/>
  <c r="G721" i="20" a="1"/>
  <c r="G721" i="20" s="1"/>
  <c r="H721" i="20" a="1"/>
  <c r="H721" i="20" s="1"/>
  <c r="C722" i="20"/>
  <c r="C1489" i="20"/>
  <c r="C1458" i="20"/>
  <c r="H690" i="20" a="1"/>
  <c r="H690" i="20" s="1"/>
  <c r="C691" i="20"/>
  <c r="G690" i="20" a="1"/>
  <c r="G690" i="20" s="1"/>
  <c r="H241" i="20" a="1"/>
  <c r="H241" i="20" s="1"/>
  <c r="C242" i="20"/>
  <c r="G241" i="20" a="1"/>
  <c r="G241" i="20" s="1"/>
  <c r="C1009" i="20"/>
  <c r="H498" i="20" a="1"/>
  <c r="H498" i="20" s="1"/>
  <c r="C1266" i="20"/>
  <c r="C499" i="20"/>
  <c r="G498" i="20" a="1"/>
  <c r="G498" i="20" s="1"/>
  <c r="C1169" i="20"/>
  <c r="C402" i="20"/>
  <c r="H401" i="20" a="1"/>
  <c r="H401" i="20" s="1"/>
  <c r="G401" i="20" a="1"/>
  <c r="G401" i="20" s="1"/>
  <c r="C114" i="20"/>
  <c r="G113" i="20" a="1"/>
  <c r="G113" i="20" s="1"/>
  <c r="C881" i="20"/>
  <c r="H113" i="20" a="1"/>
  <c r="H113" i="20" s="1"/>
  <c r="C146" i="20"/>
  <c r="G145" i="20" a="1"/>
  <c r="G145" i="20" s="1"/>
  <c r="H145" i="20" a="1"/>
  <c r="H145" i="20" s="1"/>
  <c r="C913" i="20"/>
  <c r="H657" i="20" a="1"/>
  <c r="H657" i="20" s="1"/>
  <c r="C1425" i="20"/>
  <c r="G657" i="20" a="1"/>
  <c r="G657" i="20" s="1"/>
  <c r="C658" i="20"/>
  <c r="G49" i="20" l="1" a="1"/>
  <c r="G49" i="20" s="1"/>
  <c r="C817" i="20"/>
  <c r="H49" i="20" a="1"/>
  <c r="H49" i="20" s="1"/>
  <c r="C50" i="20"/>
  <c r="H499" i="20" a="1"/>
  <c r="H499" i="20" s="1"/>
  <c r="C1267" i="20"/>
  <c r="C500" i="20"/>
  <c r="G499" i="20" a="1"/>
  <c r="G499" i="20" s="1"/>
  <c r="G402" i="20" a="1"/>
  <c r="G402" i="20" s="1"/>
  <c r="C1170" i="20"/>
  <c r="C403" i="20"/>
  <c r="H402" i="20" a="1"/>
  <c r="H402" i="20" s="1"/>
  <c r="G530" i="20" a="1"/>
  <c r="G530" i="20" s="1"/>
  <c r="H530" i="20" a="1"/>
  <c r="H530" i="20" s="1"/>
  <c r="C531" i="20"/>
  <c r="C1298" i="20"/>
  <c r="H19" i="20" a="1"/>
  <c r="H19" i="20" s="1"/>
  <c r="G19" i="20" a="1"/>
  <c r="G19" i="20" s="1"/>
  <c r="C20" i="20"/>
  <c r="C787" i="20"/>
  <c r="G754" i="20" a="1"/>
  <c r="G754" i="20" s="1"/>
  <c r="H754" i="20" a="1"/>
  <c r="H754" i="20" s="1"/>
  <c r="C1522" i="20"/>
  <c r="C755" i="20"/>
  <c r="H242" i="20" a="1"/>
  <c r="H242" i="20" s="1"/>
  <c r="G242" i="20" a="1"/>
  <c r="G242" i="20" s="1"/>
  <c r="C243" i="20"/>
  <c r="C1010" i="20"/>
  <c r="H435" i="20" a="1"/>
  <c r="H435" i="20" s="1"/>
  <c r="C1203" i="20"/>
  <c r="G435" i="20" a="1"/>
  <c r="G435" i="20" s="1"/>
  <c r="C436" i="20"/>
  <c r="G562" i="20" a="1"/>
  <c r="G562" i="20" s="1"/>
  <c r="C1330" i="20"/>
  <c r="C563" i="20"/>
  <c r="H562" i="20" a="1"/>
  <c r="H562" i="20" s="1"/>
  <c r="G466" i="20" a="1"/>
  <c r="G466" i="20" s="1"/>
  <c r="C1234" i="20"/>
  <c r="C467" i="20"/>
  <c r="H466" i="20" a="1"/>
  <c r="H466" i="20" s="1"/>
  <c r="C370" i="20"/>
  <c r="H369" i="20" a="1"/>
  <c r="H369" i="20" s="1"/>
  <c r="G369" i="20" a="1"/>
  <c r="G369" i="20" s="1"/>
  <c r="C1137" i="20"/>
  <c r="C723" i="20"/>
  <c r="G722" i="20" a="1"/>
  <c r="G722" i="20" s="1"/>
  <c r="H722" i="20" a="1"/>
  <c r="H722" i="20" s="1"/>
  <c r="C1490" i="20"/>
  <c r="H178" i="20" a="1"/>
  <c r="H178" i="20" s="1"/>
  <c r="C179" i="20"/>
  <c r="G178" i="20" a="1"/>
  <c r="G178" i="20" s="1"/>
  <c r="C946" i="20"/>
  <c r="C1364" i="20"/>
  <c r="G596" i="20" a="1"/>
  <c r="G596" i="20" s="1"/>
  <c r="C597" i="20"/>
  <c r="H596" i="20" a="1"/>
  <c r="H596" i="20" s="1"/>
  <c r="H209" i="20" a="1"/>
  <c r="H209" i="20" s="1"/>
  <c r="G209" i="20" a="1"/>
  <c r="G209" i="20" s="1"/>
  <c r="C210" i="20"/>
  <c r="C977" i="20"/>
  <c r="C626" i="20"/>
  <c r="H625" i="20" a="1"/>
  <c r="H625" i="20" s="1"/>
  <c r="C1393" i="20"/>
  <c r="G625" i="20" a="1"/>
  <c r="G625" i="20" s="1"/>
  <c r="H276" i="20" a="1"/>
  <c r="H276" i="20" s="1"/>
  <c r="C277" i="20"/>
  <c r="G276" i="20" a="1"/>
  <c r="G276" i="20" s="1"/>
  <c r="C1044" i="20"/>
  <c r="H658" i="20" a="1"/>
  <c r="H658" i="20" s="1"/>
  <c r="G658" i="20" a="1"/>
  <c r="G658" i="20" s="1"/>
  <c r="C659" i="20"/>
  <c r="C1426" i="20"/>
  <c r="G146" i="20" a="1"/>
  <c r="G146" i="20" s="1"/>
  <c r="C914" i="20"/>
  <c r="H146" i="20" a="1"/>
  <c r="H146" i="20" s="1"/>
  <c r="C147" i="20"/>
  <c r="C82" i="20"/>
  <c r="G81" i="20" a="1"/>
  <c r="G81" i="20" s="1"/>
  <c r="H81" i="20" a="1"/>
  <c r="H81" i="20" s="1"/>
  <c r="C849" i="20"/>
  <c r="G691" i="20" a="1"/>
  <c r="G691" i="20" s="1"/>
  <c r="C1459" i="20"/>
  <c r="H691" i="20" a="1"/>
  <c r="H691" i="20" s="1"/>
  <c r="C692" i="20"/>
  <c r="H114" i="20" a="1"/>
  <c r="H114" i="20" s="1"/>
  <c r="G114" i="20" a="1"/>
  <c r="G114" i="20" s="1"/>
  <c r="C115" i="20"/>
  <c r="C882" i="20"/>
  <c r="G308" i="20" a="1"/>
  <c r="G308" i="20" s="1"/>
  <c r="C1076" i="20"/>
  <c r="H308" i="20" a="1"/>
  <c r="H308" i="20" s="1"/>
  <c r="C309" i="20"/>
  <c r="H338" i="20" a="1"/>
  <c r="H338" i="20" s="1"/>
  <c r="C1106" i="20"/>
  <c r="C339" i="20"/>
  <c r="G338" i="20" a="1"/>
  <c r="G338" i="20" s="1"/>
  <c r="G210" i="20" l="1" a="1"/>
  <c r="G210" i="20" s="1"/>
  <c r="C211" i="20"/>
  <c r="C978" i="20"/>
  <c r="H210" i="20" a="1"/>
  <c r="H210" i="20" s="1"/>
  <c r="C1365" i="20"/>
  <c r="G597" i="20" a="1"/>
  <c r="G597" i="20" s="1"/>
  <c r="C598" i="20"/>
  <c r="H597" i="20" a="1"/>
  <c r="H597" i="20" s="1"/>
  <c r="C756" i="20"/>
  <c r="C1523" i="20"/>
  <c r="G755" i="20" a="1"/>
  <c r="G755" i="20" s="1"/>
  <c r="H755" i="20" a="1"/>
  <c r="H755" i="20" s="1"/>
  <c r="C148" i="20"/>
  <c r="G147" i="20" a="1"/>
  <c r="G147" i="20" s="1"/>
  <c r="H147" i="20" a="1"/>
  <c r="H147" i="20" s="1"/>
  <c r="C915" i="20"/>
  <c r="H20" i="20" a="1"/>
  <c r="H20" i="20" s="1"/>
  <c r="C788" i="20"/>
  <c r="G20" i="20" a="1"/>
  <c r="G20" i="20" s="1"/>
  <c r="C21" i="20"/>
  <c r="G692" i="20" a="1"/>
  <c r="G692" i="20" s="1"/>
  <c r="H692" i="20" a="1"/>
  <c r="H692" i="20" s="1"/>
  <c r="C1460" i="20"/>
  <c r="C693" i="20"/>
  <c r="H243" i="20" a="1"/>
  <c r="H243" i="20" s="1"/>
  <c r="G243" i="20" a="1"/>
  <c r="G243" i="20" s="1"/>
  <c r="C244" i="20"/>
  <c r="C1011" i="20"/>
  <c r="G723" i="20" a="1"/>
  <c r="G723" i="20" s="1"/>
  <c r="C724" i="20"/>
  <c r="C1491" i="20"/>
  <c r="H723" i="20" a="1"/>
  <c r="H723" i="20" s="1"/>
  <c r="C532" i="20"/>
  <c r="H531" i="20" a="1"/>
  <c r="H531" i="20" s="1"/>
  <c r="C1299" i="20"/>
  <c r="G531" i="20" a="1"/>
  <c r="G531" i="20" s="1"/>
  <c r="H467" i="20" a="1"/>
  <c r="H467" i="20" s="1"/>
  <c r="C1235" i="20"/>
  <c r="C468" i="20"/>
  <c r="G467" i="20" a="1"/>
  <c r="G467" i="20" s="1"/>
  <c r="C1171" i="20"/>
  <c r="C404" i="20"/>
  <c r="H403" i="20" a="1"/>
  <c r="H403" i="20" s="1"/>
  <c r="G403" i="20" a="1"/>
  <c r="G403" i="20" s="1"/>
  <c r="G370" i="20" a="1"/>
  <c r="G370" i="20" s="1"/>
  <c r="C1138" i="20"/>
  <c r="C371" i="20"/>
  <c r="H370" i="20" a="1"/>
  <c r="H370" i="20" s="1"/>
  <c r="C340" i="20"/>
  <c r="G339" i="20" a="1"/>
  <c r="G339" i="20" s="1"/>
  <c r="H339" i="20" a="1"/>
  <c r="H339" i="20" s="1"/>
  <c r="C1107" i="20"/>
  <c r="C1045" i="20"/>
  <c r="G277" i="20" a="1"/>
  <c r="G277" i="20" s="1"/>
  <c r="H277" i="20" a="1"/>
  <c r="H277" i="20" s="1"/>
  <c r="C278" i="20"/>
  <c r="G659" i="20" a="1"/>
  <c r="G659" i="20" s="1"/>
  <c r="C660" i="20"/>
  <c r="H659" i="20" a="1"/>
  <c r="H659" i="20" s="1"/>
  <c r="C1427" i="20"/>
  <c r="C1077" i="20"/>
  <c r="G309" i="20" a="1"/>
  <c r="G309" i="20" s="1"/>
  <c r="C310" i="20"/>
  <c r="H309" i="20" a="1"/>
  <c r="H309" i="20" s="1"/>
  <c r="G563" i="20" a="1"/>
  <c r="G563" i="20" s="1"/>
  <c r="C1331" i="20"/>
  <c r="H563" i="20" a="1"/>
  <c r="H563" i="20" s="1"/>
  <c r="C564" i="20"/>
  <c r="H500" i="20" a="1"/>
  <c r="H500" i="20" s="1"/>
  <c r="C501" i="20"/>
  <c r="C1268" i="20"/>
  <c r="G500" i="20" a="1"/>
  <c r="G500" i="20" s="1"/>
  <c r="C947" i="20"/>
  <c r="C180" i="20"/>
  <c r="H179" i="20" a="1"/>
  <c r="H179" i="20" s="1"/>
  <c r="G179" i="20" a="1"/>
  <c r="G179" i="20" s="1"/>
  <c r="C627" i="20"/>
  <c r="G626" i="20" a="1"/>
  <c r="G626" i="20" s="1"/>
  <c r="H626" i="20" a="1"/>
  <c r="H626" i="20" s="1"/>
  <c r="C1394" i="20"/>
  <c r="C83" i="20"/>
  <c r="H82" i="20" a="1"/>
  <c r="H82" i="20" s="1"/>
  <c r="G82" i="20" a="1"/>
  <c r="G82" i="20" s="1"/>
  <c r="C850" i="20"/>
  <c r="G436" i="20" a="1"/>
  <c r="G436" i="20" s="1"/>
  <c r="C1204" i="20"/>
  <c r="H436" i="20" a="1"/>
  <c r="H436" i="20" s="1"/>
  <c r="C437" i="20"/>
  <c r="H50" i="20" a="1"/>
  <c r="H50" i="20" s="1"/>
  <c r="C818" i="20"/>
  <c r="G50" i="20" a="1"/>
  <c r="G50" i="20" s="1"/>
  <c r="C51" i="20"/>
  <c r="G115" i="20" a="1"/>
  <c r="G115" i="20" s="1"/>
  <c r="C116" i="20"/>
  <c r="H115" i="20" a="1"/>
  <c r="H115" i="20" s="1"/>
  <c r="C883" i="20"/>
  <c r="H83" i="20" l="1" a="1"/>
  <c r="H83" i="20" s="1"/>
  <c r="C84" i="20"/>
  <c r="G83" i="20" a="1"/>
  <c r="G83" i="20" s="1"/>
  <c r="C851" i="20"/>
  <c r="H627" i="20" a="1"/>
  <c r="H627" i="20" s="1"/>
  <c r="C628" i="20"/>
  <c r="G627" i="20" a="1"/>
  <c r="G627" i="20" s="1"/>
  <c r="C1395" i="20"/>
  <c r="H21" i="20" a="1"/>
  <c r="H21" i="20" s="1"/>
  <c r="C22" i="20"/>
  <c r="C789" i="20"/>
  <c r="G21" i="20" a="1"/>
  <c r="G21" i="20" s="1"/>
  <c r="C694" i="20"/>
  <c r="G693" i="20" a="1"/>
  <c r="G693" i="20" s="1"/>
  <c r="H693" i="20" a="1"/>
  <c r="H693" i="20" s="1"/>
  <c r="C1461" i="20"/>
  <c r="C372" i="20"/>
  <c r="H371" i="20" a="1"/>
  <c r="H371" i="20" s="1"/>
  <c r="G371" i="20" a="1"/>
  <c r="G371" i="20" s="1"/>
  <c r="C1139" i="20"/>
  <c r="G180" i="20" a="1"/>
  <c r="G180" i="20" s="1"/>
  <c r="C181" i="20"/>
  <c r="H180" i="20" a="1"/>
  <c r="H180" i="20" s="1"/>
  <c r="C948" i="20"/>
  <c r="C245" i="20"/>
  <c r="G244" i="20" a="1"/>
  <c r="G244" i="20" s="1"/>
  <c r="H244" i="20" a="1"/>
  <c r="H244" i="20" s="1"/>
  <c r="C1012" i="20"/>
  <c r="H148" i="20" a="1"/>
  <c r="H148" i="20" s="1"/>
  <c r="C149" i="20"/>
  <c r="G148" i="20" a="1"/>
  <c r="G148" i="20" s="1"/>
  <c r="C916" i="20"/>
  <c r="H468" i="20" a="1"/>
  <c r="H468" i="20" s="1"/>
  <c r="G468" i="20" a="1"/>
  <c r="G468" i="20" s="1"/>
  <c r="C469" i="20"/>
  <c r="C1236" i="20"/>
  <c r="G116" i="20" a="1"/>
  <c r="G116" i="20" s="1"/>
  <c r="H116" i="20" a="1"/>
  <c r="H116" i="20" s="1"/>
  <c r="C117" i="20"/>
  <c r="C884" i="20"/>
  <c r="C757" i="20"/>
  <c r="C1524" i="20"/>
  <c r="G756" i="20" a="1"/>
  <c r="G756" i="20" s="1"/>
  <c r="H756" i="20" a="1"/>
  <c r="H756" i="20" s="1"/>
  <c r="G340" i="20" a="1"/>
  <c r="G340" i="20" s="1"/>
  <c r="H340" i="20" a="1"/>
  <c r="H340" i="20" s="1"/>
  <c r="C341" i="20"/>
  <c r="C1108" i="20"/>
  <c r="G501" i="20" a="1"/>
  <c r="G501" i="20" s="1"/>
  <c r="C502" i="20"/>
  <c r="C1269" i="20"/>
  <c r="H501" i="20" a="1"/>
  <c r="H501" i="20" s="1"/>
  <c r="H564" i="20" a="1"/>
  <c r="H564" i="20" s="1"/>
  <c r="C565" i="20"/>
  <c r="G564" i="20" a="1"/>
  <c r="G564" i="20" s="1"/>
  <c r="C1332" i="20"/>
  <c r="C819" i="20"/>
  <c r="C52" i="20"/>
  <c r="G51" i="20" a="1"/>
  <c r="G51" i="20" s="1"/>
  <c r="H51" i="20" a="1"/>
  <c r="H51" i="20" s="1"/>
  <c r="C311" i="20"/>
  <c r="H310" i="20" a="1"/>
  <c r="H310" i="20" s="1"/>
  <c r="G310" i="20" a="1"/>
  <c r="G310" i="20" s="1"/>
  <c r="C1078" i="20"/>
  <c r="C599" i="20"/>
  <c r="H598" i="20" a="1"/>
  <c r="H598" i="20" s="1"/>
  <c r="G598" i="20" a="1"/>
  <c r="G598" i="20" s="1"/>
  <c r="C1366" i="20"/>
  <c r="C405" i="20"/>
  <c r="C1172" i="20"/>
  <c r="H404" i="20" a="1"/>
  <c r="H404" i="20" s="1"/>
  <c r="G404" i="20" a="1"/>
  <c r="G404" i="20" s="1"/>
  <c r="C1300" i="20"/>
  <c r="G532" i="20" a="1"/>
  <c r="G532" i="20" s="1"/>
  <c r="H532" i="20" a="1"/>
  <c r="H532" i="20" s="1"/>
  <c r="C533" i="20"/>
  <c r="G278" i="20" a="1"/>
  <c r="G278" i="20" s="1"/>
  <c r="H278" i="20" a="1"/>
  <c r="H278" i="20" s="1"/>
  <c r="C1046" i="20"/>
  <c r="C279" i="20"/>
  <c r="C438" i="20"/>
  <c r="G437" i="20" a="1"/>
  <c r="G437" i="20" s="1"/>
  <c r="H437" i="20" a="1"/>
  <c r="H437" i="20" s="1"/>
  <c r="C1205" i="20"/>
  <c r="H660" i="20" a="1"/>
  <c r="H660" i="20" s="1"/>
  <c r="C661" i="20"/>
  <c r="C1428" i="20"/>
  <c r="G660" i="20" a="1"/>
  <c r="G660" i="20" s="1"/>
  <c r="H724" i="20" a="1"/>
  <c r="H724" i="20" s="1"/>
  <c r="G724" i="20" a="1"/>
  <c r="G724" i="20" s="1"/>
  <c r="C1492" i="20"/>
  <c r="C725" i="20"/>
  <c r="G211" i="20" a="1"/>
  <c r="G211" i="20" s="1"/>
  <c r="C979" i="20"/>
  <c r="H211" i="20" a="1"/>
  <c r="H211" i="20" s="1"/>
  <c r="C212" i="20"/>
  <c r="H245" i="20" l="1" a="1"/>
  <c r="H245" i="20" s="1"/>
  <c r="G245" i="20" a="1"/>
  <c r="G245" i="20" s="1"/>
  <c r="C246" i="20"/>
  <c r="C1013" i="20"/>
  <c r="C503" i="20"/>
  <c r="G502" i="20" a="1"/>
  <c r="G502" i="20" s="1"/>
  <c r="H502" i="20" a="1"/>
  <c r="H502" i="20" s="1"/>
  <c r="C1270" i="20"/>
  <c r="G181" i="20" a="1"/>
  <c r="G181" i="20" s="1"/>
  <c r="C949" i="20"/>
  <c r="C182" i="20"/>
  <c r="H181" i="20" a="1"/>
  <c r="H181" i="20" s="1"/>
  <c r="H438" i="20" a="1"/>
  <c r="H438" i="20" s="1"/>
  <c r="G438" i="20" a="1"/>
  <c r="G438" i="20" s="1"/>
  <c r="C439" i="20"/>
  <c r="C1206" i="20"/>
  <c r="C534" i="20"/>
  <c r="H533" i="20" a="1"/>
  <c r="H533" i="20" s="1"/>
  <c r="C1301" i="20"/>
  <c r="G533" i="20" a="1"/>
  <c r="G533" i="20" s="1"/>
  <c r="C373" i="20"/>
  <c r="C1140" i="20"/>
  <c r="H372" i="20" a="1"/>
  <c r="H372" i="20" s="1"/>
  <c r="G372" i="20" a="1"/>
  <c r="G372" i="20" s="1"/>
  <c r="H405" i="20" a="1"/>
  <c r="H405" i="20" s="1"/>
  <c r="G405" i="20" a="1"/>
  <c r="G405" i="20" s="1"/>
  <c r="C406" i="20"/>
  <c r="C1173" i="20"/>
  <c r="G757" i="20" a="1"/>
  <c r="G757" i="20" s="1"/>
  <c r="C758" i="20"/>
  <c r="C1525" i="20"/>
  <c r="H757" i="20" a="1"/>
  <c r="H757" i="20" s="1"/>
  <c r="G694" i="20" a="1"/>
  <c r="G694" i="20" s="1"/>
  <c r="C1462" i="20"/>
  <c r="H694" i="20" a="1"/>
  <c r="H694" i="20" s="1"/>
  <c r="C695" i="20"/>
  <c r="G212" i="20" a="1"/>
  <c r="G212" i="20" s="1"/>
  <c r="C980" i="20"/>
  <c r="C213" i="20"/>
  <c r="H212" i="20" a="1"/>
  <c r="H212" i="20" s="1"/>
  <c r="H117" i="20" a="1"/>
  <c r="H117" i="20" s="1"/>
  <c r="C118" i="20"/>
  <c r="C885" i="20"/>
  <c r="G117" i="20" a="1"/>
  <c r="G117" i="20" s="1"/>
  <c r="C566" i="20"/>
  <c r="H565" i="20" a="1"/>
  <c r="H565" i="20" s="1"/>
  <c r="G565" i="20" a="1"/>
  <c r="G565" i="20" s="1"/>
  <c r="C1333" i="20"/>
  <c r="H279" i="20" a="1"/>
  <c r="H279" i="20" s="1"/>
  <c r="C1047" i="20"/>
  <c r="G279" i="20" a="1"/>
  <c r="G279" i="20" s="1"/>
  <c r="C280" i="20"/>
  <c r="H22" i="20" a="1"/>
  <c r="H22" i="20" s="1"/>
  <c r="G22" i="20" a="1"/>
  <c r="G22" i="20" s="1"/>
  <c r="C23" i="20"/>
  <c r="C790" i="20"/>
  <c r="C1367" i="20"/>
  <c r="C600" i="20"/>
  <c r="H599" i="20" a="1"/>
  <c r="H599" i="20" s="1"/>
  <c r="G599" i="20" a="1"/>
  <c r="G599" i="20" s="1"/>
  <c r="C342" i="20"/>
  <c r="C1109" i="20"/>
  <c r="G341" i="20" a="1"/>
  <c r="G341" i="20" s="1"/>
  <c r="H341" i="20" a="1"/>
  <c r="H341" i="20" s="1"/>
  <c r="C726" i="20"/>
  <c r="G725" i="20" a="1"/>
  <c r="G725" i="20" s="1"/>
  <c r="H725" i="20" a="1"/>
  <c r="H725" i="20" s="1"/>
  <c r="C1493" i="20"/>
  <c r="C470" i="20"/>
  <c r="H469" i="20" a="1"/>
  <c r="H469" i="20" s="1"/>
  <c r="G469" i="20" a="1"/>
  <c r="G469" i="20" s="1"/>
  <c r="C1237" i="20"/>
  <c r="H628" i="20" a="1"/>
  <c r="H628" i="20" s="1"/>
  <c r="G628" i="20" a="1"/>
  <c r="G628" i="20" s="1"/>
  <c r="C1396" i="20"/>
  <c r="C629" i="20"/>
  <c r="C1079" i="20"/>
  <c r="C312" i="20"/>
  <c r="G311" i="20" a="1"/>
  <c r="G311" i="20" s="1"/>
  <c r="H311" i="20" a="1"/>
  <c r="H311" i="20" s="1"/>
  <c r="H661" i="20" a="1"/>
  <c r="H661" i="20" s="1"/>
  <c r="C1429" i="20"/>
  <c r="G661" i="20" a="1"/>
  <c r="G661" i="20" s="1"/>
  <c r="C662" i="20"/>
  <c r="G52" i="20" a="1"/>
  <c r="G52" i="20" s="1"/>
  <c r="C53" i="20"/>
  <c r="H52" i="20" a="1"/>
  <c r="H52" i="20" s="1"/>
  <c r="C820" i="20"/>
  <c r="G149" i="20" a="1"/>
  <c r="G149" i="20" s="1"/>
  <c r="H149" i="20" a="1"/>
  <c r="H149" i="20" s="1"/>
  <c r="C150" i="20"/>
  <c r="C917" i="20"/>
  <c r="G84" i="20" a="1"/>
  <c r="G84" i="20" s="1"/>
  <c r="H84" i="20" a="1"/>
  <c r="H84" i="20" s="1"/>
  <c r="C85" i="20"/>
  <c r="C852" i="20"/>
  <c r="C313" i="20" l="1"/>
  <c r="C1080" i="20"/>
  <c r="G312" i="20" a="1"/>
  <c r="G312" i="20" s="1"/>
  <c r="H312" i="20" a="1"/>
  <c r="H312" i="20" s="1"/>
  <c r="C1141" i="20"/>
  <c r="H373" i="20" a="1"/>
  <c r="H373" i="20" s="1"/>
  <c r="G373" i="20" a="1"/>
  <c r="G373" i="20" s="1"/>
  <c r="C374" i="20"/>
  <c r="C1397" i="20"/>
  <c r="G629" i="20" a="1"/>
  <c r="G629" i="20" s="1"/>
  <c r="C630" i="20"/>
  <c r="H629" i="20" a="1"/>
  <c r="H629" i="20" s="1"/>
  <c r="H566" i="20" a="1"/>
  <c r="H566" i="20" s="1"/>
  <c r="C567" i="20"/>
  <c r="C1334" i="20"/>
  <c r="G566" i="20" a="1"/>
  <c r="G566" i="20" s="1"/>
  <c r="G534" i="20" a="1"/>
  <c r="G534" i="20" s="1"/>
  <c r="H534" i="20" a="1"/>
  <c r="H534" i="20" s="1"/>
  <c r="C535" i="20"/>
  <c r="C1302" i="20"/>
  <c r="G439" i="20" a="1"/>
  <c r="G439" i="20" s="1"/>
  <c r="C440" i="20"/>
  <c r="C1207" i="20"/>
  <c r="H439" i="20" a="1"/>
  <c r="H439" i="20" s="1"/>
  <c r="C1048" i="20"/>
  <c r="H280" i="20" a="1"/>
  <c r="H280" i="20" s="1"/>
  <c r="C281" i="20"/>
  <c r="G280" i="20" a="1"/>
  <c r="G280" i="20" s="1"/>
  <c r="C981" i="20"/>
  <c r="G213" i="20" a="1"/>
  <c r="G213" i="20" s="1"/>
  <c r="C214" i="20"/>
  <c r="H213" i="20" a="1"/>
  <c r="H213" i="20" s="1"/>
  <c r="C950" i="20"/>
  <c r="C183" i="20"/>
  <c r="G182" i="20" a="1"/>
  <c r="G182" i="20" s="1"/>
  <c r="H182" i="20" a="1"/>
  <c r="H182" i="20" s="1"/>
  <c r="H726" i="20" a="1"/>
  <c r="H726" i="20" s="1"/>
  <c r="C727" i="20"/>
  <c r="C1494" i="20"/>
  <c r="G726" i="20" a="1"/>
  <c r="G726" i="20" s="1"/>
  <c r="G695" i="20" a="1"/>
  <c r="G695" i="20" s="1"/>
  <c r="C696" i="20"/>
  <c r="C1463" i="20"/>
  <c r="H695" i="20" a="1"/>
  <c r="H695" i="20" s="1"/>
  <c r="G662" i="20" a="1"/>
  <c r="G662" i="20" s="1"/>
  <c r="H662" i="20" a="1"/>
  <c r="H662" i="20" s="1"/>
  <c r="C663" i="20"/>
  <c r="C1430" i="20"/>
  <c r="H23" i="20" a="1"/>
  <c r="H23" i="20" s="1"/>
  <c r="G23" i="20" a="1"/>
  <c r="G23" i="20" s="1"/>
  <c r="C24" i="20"/>
  <c r="C791" i="20"/>
  <c r="C119" i="20"/>
  <c r="H118" i="20" a="1"/>
  <c r="H118" i="20" s="1"/>
  <c r="G118" i="20" a="1"/>
  <c r="G118" i="20" s="1"/>
  <c r="C886" i="20"/>
  <c r="G150" i="20" a="1"/>
  <c r="G150" i="20" s="1"/>
  <c r="C151" i="20"/>
  <c r="H150" i="20" a="1"/>
  <c r="H150" i="20" s="1"/>
  <c r="C918" i="20"/>
  <c r="G342" i="20" a="1"/>
  <c r="G342" i="20" s="1"/>
  <c r="H342" i="20" a="1"/>
  <c r="H342" i="20" s="1"/>
  <c r="C343" i="20"/>
  <c r="C1110" i="20"/>
  <c r="H503" i="20" a="1"/>
  <c r="H503" i="20" s="1"/>
  <c r="C504" i="20"/>
  <c r="G503" i="20" a="1"/>
  <c r="G503" i="20" s="1"/>
  <c r="C1271" i="20"/>
  <c r="H470" i="20" a="1"/>
  <c r="H470" i="20" s="1"/>
  <c r="C1238" i="20"/>
  <c r="G470" i="20" a="1"/>
  <c r="G470" i="20" s="1"/>
  <c r="C471" i="20"/>
  <c r="G85" i="20" a="1"/>
  <c r="G85" i="20" s="1"/>
  <c r="C86" i="20"/>
  <c r="C853" i="20"/>
  <c r="H85" i="20" a="1"/>
  <c r="H85" i="20" s="1"/>
  <c r="G406" i="20" a="1"/>
  <c r="G406" i="20" s="1"/>
  <c r="C407" i="20"/>
  <c r="H406" i="20" a="1"/>
  <c r="H406" i="20" s="1"/>
  <c r="C1174" i="20"/>
  <c r="H246" i="20" a="1"/>
  <c r="H246" i="20" s="1"/>
  <c r="G246" i="20" a="1"/>
  <c r="G246" i="20" s="1"/>
  <c r="C1014" i="20"/>
  <c r="C247" i="20"/>
  <c r="G53" i="20" a="1"/>
  <c r="G53" i="20" s="1"/>
  <c r="C54" i="20"/>
  <c r="C821" i="20"/>
  <c r="H53" i="20" a="1"/>
  <c r="H53" i="20" s="1"/>
  <c r="G600" i="20" a="1"/>
  <c r="G600" i="20" s="1"/>
  <c r="C601" i="20"/>
  <c r="H600" i="20" a="1"/>
  <c r="H600" i="20" s="1"/>
  <c r="C1368" i="20"/>
  <c r="C759" i="20"/>
  <c r="H758" i="20" a="1"/>
  <c r="H758" i="20" s="1"/>
  <c r="C1526" i="20"/>
  <c r="G758" i="20" a="1"/>
  <c r="G758" i="20" s="1"/>
  <c r="H119" i="20" l="1" a="1"/>
  <c r="H119" i="20" s="1"/>
  <c r="C120" i="20"/>
  <c r="G119" i="20" a="1"/>
  <c r="G119" i="20" s="1"/>
  <c r="C887" i="20"/>
  <c r="C1208" i="20"/>
  <c r="H440" i="20" a="1"/>
  <c r="H440" i="20" s="1"/>
  <c r="G440" i="20" a="1"/>
  <c r="G440" i="20" s="1"/>
  <c r="C441" i="20"/>
  <c r="G247" i="20" a="1"/>
  <c r="G247" i="20" s="1"/>
  <c r="C248" i="20"/>
  <c r="H247" i="20" a="1"/>
  <c r="H247" i="20" s="1"/>
  <c r="C1015" i="20"/>
  <c r="G663" i="20" a="1"/>
  <c r="G663" i="20" s="1"/>
  <c r="C664" i="20"/>
  <c r="H663" i="20" a="1"/>
  <c r="H663" i="20" s="1"/>
  <c r="C1431" i="20"/>
  <c r="G535" i="20" a="1"/>
  <c r="G535" i="20" s="1"/>
  <c r="C536" i="20"/>
  <c r="C1303" i="20"/>
  <c r="H535" i="20" a="1"/>
  <c r="H535" i="20" s="1"/>
  <c r="G86" i="20" a="1"/>
  <c r="G86" i="20" s="1"/>
  <c r="H86" i="20" a="1"/>
  <c r="H86" i="20" s="1"/>
  <c r="C854" i="20"/>
  <c r="C87" i="20"/>
  <c r="H696" i="20" a="1"/>
  <c r="H696" i="20" s="1"/>
  <c r="G696" i="20" a="1"/>
  <c r="G696" i="20" s="1"/>
  <c r="C697" i="20"/>
  <c r="C1464" i="20"/>
  <c r="C568" i="20"/>
  <c r="C1335" i="20"/>
  <c r="G567" i="20" a="1"/>
  <c r="G567" i="20" s="1"/>
  <c r="H567" i="20" a="1"/>
  <c r="H567" i="20" s="1"/>
  <c r="G630" i="20" a="1"/>
  <c r="G630" i="20" s="1"/>
  <c r="C631" i="20"/>
  <c r="C1398" i="20"/>
  <c r="H630" i="20" a="1"/>
  <c r="H630" i="20" s="1"/>
  <c r="C505" i="20"/>
  <c r="H504" i="20" a="1"/>
  <c r="H504" i="20" s="1"/>
  <c r="G504" i="20" a="1"/>
  <c r="G504" i="20" s="1"/>
  <c r="C1272" i="20"/>
  <c r="C728" i="20"/>
  <c r="H727" i="20" a="1"/>
  <c r="H727" i="20" s="1"/>
  <c r="C1495" i="20"/>
  <c r="G727" i="20" a="1"/>
  <c r="G727" i="20" s="1"/>
  <c r="G759" i="20" a="1"/>
  <c r="G759" i="20" s="1"/>
  <c r="C760" i="20"/>
  <c r="H759" i="20" a="1"/>
  <c r="H759" i="20" s="1"/>
  <c r="C1527" i="20"/>
  <c r="H374" i="20" a="1"/>
  <c r="H374" i="20" s="1"/>
  <c r="G374" i="20" a="1"/>
  <c r="G374" i="20" s="1"/>
  <c r="C375" i="20"/>
  <c r="C1142" i="20"/>
  <c r="G343" i="20" a="1"/>
  <c r="G343" i="20" s="1"/>
  <c r="C1111" i="20"/>
  <c r="C344" i="20"/>
  <c r="H343" i="20" a="1"/>
  <c r="H343" i="20" s="1"/>
  <c r="C602" i="20"/>
  <c r="H601" i="20" a="1"/>
  <c r="H601" i="20" s="1"/>
  <c r="C1369" i="20"/>
  <c r="G601" i="20" a="1"/>
  <c r="G601" i="20" s="1"/>
  <c r="C184" i="20"/>
  <c r="G183" i="20" a="1"/>
  <c r="G183" i="20" s="1"/>
  <c r="C951" i="20"/>
  <c r="H183" i="20" a="1"/>
  <c r="H183" i="20" s="1"/>
  <c r="G281" i="20" a="1"/>
  <c r="G281" i="20" s="1"/>
  <c r="C282" i="20"/>
  <c r="H281" i="20" a="1"/>
  <c r="H281" i="20" s="1"/>
  <c r="C1049" i="20"/>
  <c r="C25" i="20"/>
  <c r="G24" i="20" a="1"/>
  <c r="G24" i="20" s="1"/>
  <c r="H24" i="20" a="1"/>
  <c r="H24" i="20" s="1"/>
  <c r="C792" i="20"/>
  <c r="C408" i="20"/>
  <c r="H407" i="20" a="1"/>
  <c r="H407" i="20" s="1"/>
  <c r="G407" i="20" a="1"/>
  <c r="G407" i="20" s="1"/>
  <c r="C1175" i="20"/>
  <c r="G471" i="20" a="1"/>
  <c r="G471" i="20" s="1"/>
  <c r="C472" i="20"/>
  <c r="H471" i="20" a="1"/>
  <c r="H471" i="20" s="1"/>
  <c r="C1239" i="20"/>
  <c r="C215" i="20"/>
  <c r="C982" i="20"/>
  <c r="H214" i="20" a="1"/>
  <c r="H214" i="20" s="1"/>
  <c r="G214" i="20" a="1"/>
  <c r="G214" i="20" s="1"/>
  <c r="G54" i="20" a="1"/>
  <c r="G54" i="20" s="1"/>
  <c r="C55" i="20"/>
  <c r="H54" i="20" a="1"/>
  <c r="H54" i="20" s="1"/>
  <c r="C822" i="20"/>
  <c r="C919" i="20"/>
  <c r="G151" i="20" a="1"/>
  <c r="G151" i="20" s="1"/>
  <c r="C152" i="20"/>
  <c r="H151" i="20" a="1"/>
  <c r="H151" i="20" s="1"/>
  <c r="H313" i="20" a="1"/>
  <c r="H313" i="20" s="1"/>
  <c r="C1081" i="20"/>
  <c r="G313" i="20" a="1"/>
  <c r="G313" i="20" s="1"/>
  <c r="C314" i="20"/>
  <c r="C88" i="20" l="1"/>
  <c r="C855" i="20"/>
  <c r="H87" i="20" a="1"/>
  <c r="H87" i="20" s="1"/>
  <c r="G87" i="20" a="1"/>
  <c r="G87" i="20" s="1"/>
  <c r="C1112" i="20"/>
  <c r="C345" i="20"/>
  <c r="H344" i="20" a="1"/>
  <c r="H344" i="20" s="1"/>
  <c r="G344" i="20" a="1"/>
  <c r="G344" i="20" s="1"/>
  <c r="H760" i="20" a="1"/>
  <c r="H760" i="20" s="1"/>
  <c r="C761" i="20"/>
  <c r="G760" i="20" a="1"/>
  <c r="G760" i="20" s="1"/>
  <c r="C1528" i="20"/>
  <c r="C1304" i="20"/>
  <c r="H536" i="20" a="1"/>
  <c r="H536" i="20" s="1"/>
  <c r="C537" i="20"/>
  <c r="G536" i="20" a="1"/>
  <c r="G536" i="20" s="1"/>
  <c r="G472" i="20" a="1"/>
  <c r="G472" i="20" s="1"/>
  <c r="C473" i="20"/>
  <c r="H472" i="20" a="1"/>
  <c r="H472" i="20" s="1"/>
  <c r="C1240" i="20"/>
  <c r="G664" i="20" a="1"/>
  <c r="G664" i="20" s="1"/>
  <c r="C1432" i="20"/>
  <c r="H664" i="20" a="1"/>
  <c r="H664" i="20" s="1"/>
  <c r="C665" i="20"/>
  <c r="H25" i="20" a="1"/>
  <c r="H25" i="20" s="1"/>
  <c r="C793" i="20"/>
  <c r="C26" i="20"/>
  <c r="G25" i="20" a="1"/>
  <c r="G25" i="20" s="1"/>
  <c r="H728" i="20" a="1"/>
  <c r="H728" i="20" s="1"/>
  <c r="C1496" i="20"/>
  <c r="G728" i="20" a="1"/>
  <c r="G728" i="20" s="1"/>
  <c r="C729" i="20"/>
  <c r="G314" i="20" a="1"/>
  <c r="G314" i="20" s="1"/>
  <c r="C315" i="20"/>
  <c r="H314" i="20" a="1"/>
  <c r="H314" i="20" s="1"/>
  <c r="C1082" i="20"/>
  <c r="G697" i="20" a="1"/>
  <c r="G697" i="20" s="1"/>
  <c r="C698" i="20"/>
  <c r="H697" i="20" a="1"/>
  <c r="H697" i="20" s="1"/>
  <c r="C1465" i="20"/>
  <c r="C1050" i="20"/>
  <c r="C283" i="20"/>
  <c r="G282" i="20" a="1"/>
  <c r="G282" i="20" s="1"/>
  <c r="H282" i="20" a="1"/>
  <c r="H282" i="20" s="1"/>
  <c r="H248" i="20" a="1"/>
  <c r="H248" i="20" s="1"/>
  <c r="C249" i="20"/>
  <c r="G248" i="20" a="1"/>
  <c r="G248" i="20" s="1"/>
  <c r="C1016" i="20"/>
  <c r="C506" i="20"/>
  <c r="H505" i="20" a="1"/>
  <c r="H505" i="20" s="1"/>
  <c r="G505" i="20" a="1"/>
  <c r="G505" i="20" s="1"/>
  <c r="C1273" i="20"/>
  <c r="G441" i="20" a="1"/>
  <c r="G441" i="20" s="1"/>
  <c r="C442" i="20"/>
  <c r="H441" i="20" a="1"/>
  <c r="H441" i="20" s="1"/>
  <c r="C1209" i="20"/>
  <c r="G408" i="20" a="1"/>
  <c r="G408" i="20" s="1"/>
  <c r="C409" i="20"/>
  <c r="H408" i="20" a="1"/>
  <c r="H408" i="20" s="1"/>
  <c r="C1176" i="20"/>
  <c r="H152" i="20" a="1"/>
  <c r="H152" i="20" s="1"/>
  <c r="C153" i="20"/>
  <c r="G152" i="20" a="1"/>
  <c r="G152" i="20" s="1"/>
  <c r="C920" i="20"/>
  <c r="H631" i="20" a="1"/>
  <c r="H631" i="20" s="1"/>
  <c r="C632" i="20"/>
  <c r="G631" i="20" a="1"/>
  <c r="G631" i="20" s="1"/>
  <c r="C1399" i="20"/>
  <c r="G184" i="20" a="1"/>
  <c r="G184" i="20" s="1"/>
  <c r="C952" i="20"/>
  <c r="C185" i="20"/>
  <c r="H184" i="20" a="1"/>
  <c r="H184" i="20" s="1"/>
  <c r="H215" i="20" a="1"/>
  <c r="H215" i="20" s="1"/>
  <c r="G215" i="20" a="1"/>
  <c r="G215" i="20" s="1"/>
  <c r="C216" i="20"/>
  <c r="C983" i="20"/>
  <c r="G375" i="20" a="1"/>
  <c r="G375" i="20" s="1"/>
  <c r="H375" i="20" a="1"/>
  <c r="H375" i="20" s="1"/>
  <c r="C1143" i="20"/>
  <c r="C376" i="20"/>
  <c r="G120" i="20" a="1"/>
  <c r="G120" i="20" s="1"/>
  <c r="C121" i="20"/>
  <c r="C888" i="20"/>
  <c r="H120" i="20" a="1"/>
  <c r="H120" i="20" s="1"/>
  <c r="G55" i="20" a="1"/>
  <c r="G55" i="20" s="1"/>
  <c r="H55" i="20" a="1"/>
  <c r="H55" i="20" s="1"/>
  <c r="C823" i="20"/>
  <c r="C56" i="20"/>
  <c r="G602" i="20" a="1"/>
  <c r="G602" i="20" s="1"/>
  <c r="C1370" i="20"/>
  <c r="H602" i="20" a="1"/>
  <c r="H602" i="20" s="1"/>
  <c r="C603" i="20"/>
  <c r="C1336" i="20"/>
  <c r="G568" i="20" a="1"/>
  <c r="G568" i="20" s="1"/>
  <c r="C569" i="20"/>
  <c r="H568" i="20" a="1"/>
  <c r="H568" i="20" s="1"/>
  <c r="H506" i="20" l="1" a="1"/>
  <c r="H506" i="20" s="1"/>
  <c r="C507" i="20"/>
  <c r="C1274" i="20"/>
  <c r="G506" i="20" a="1"/>
  <c r="G506" i="20" s="1"/>
  <c r="G442" i="20" a="1"/>
  <c r="G442" i="20" s="1"/>
  <c r="C443" i="20"/>
  <c r="C1210" i="20"/>
  <c r="H442" i="20" a="1"/>
  <c r="H442" i="20" s="1"/>
  <c r="H249" i="20" a="1"/>
  <c r="H249" i="20" s="1"/>
  <c r="G249" i="20" a="1"/>
  <c r="G249" i="20" s="1"/>
  <c r="C250" i="20"/>
  <c r="C1017" i="20"/>
  <c r="G473" i="20" a="1"/>
  <c r="G473" i="20" s="1"/>
  <c r="C474" i="20"/>
  <c r="H473" i="20" a="1"/>
  <c r="H473" i="20" s="1"/>
  <c r="C1241" i="20"/>
  <c r="C377" i="20"/>
  <c r="G376" i="20" a="1"/>
  <c r="G376" i="20" s="1"/>
  <c r="H376" i="20" a="1"/>
  <c r="H376" i="20" s="1"/>
  <c r="C1144" i="20"/>
  <c r="C538" i="20"/>
  <c r="C1305" i="20"/>
  <c r="G537" i="20" a="1"/>
  <c r="G537" i="20" s="1"/>
  <c r="H537" i="20" a="1"/>
  <c r="H537" i="20" s="1"/>
  <c r="H121" i="20" a="1"/>
  <c r="H121" i="20" s="1"/>
  <c r="C889" i="20"/>
  <c r="G121" i="20" a="1"/>
  <c r="G121" i="20" s="1"/>
  <c r="C122" i="20"/>
  <c r="G665" i="20" a="1"/>
  <c r="G665" i="20" s="1"/>
  <c r="C666" i="20"/>
  <c r="H665" i="20" a="1"/>
  <c r="H665" i="20" s="1"/>
  <c r="C1433" i="20"/>
  <c r="C217" i="20"/>
  <c r="C984" i="20"/>
  <c r="G216" i="20" a="1"/>
  <c r="G216" i="20" s="1"/>
  <c r="H216" i="20" a="1"/>
  <c r="H216" i="20" s="1"/>
  <c r="C570" i="20"/>
  <c r="G569" i="20" a="1"/>
  <c r="G569" i="20" s="1"/>
  <c r="H569" i="20" a="1"/>
  <c r="H569" i="20" s="1"/>
  <c r="C1337" i="20"/>
  <c r="C1400" i="20"/>
  <c r="H632" i="20" a="1"/>
  <c r="H632" i="20" s="1"/>
  <c r="C633" i="20"/>
  <c r="G632" i="20" a="1"/>
  <c r="G632" i="20" s="1"/>
  <c r="G698" i="20" a="1"/>
  <c r="G698" i="20" s="1"/>
  <c r="C699" i="20"/>
  <c r="H698" i="20" a="1"/>
  <c r="H698" i="20" s="1"/>
  <c r="C1466" i="20"/>
  <c r="H761" i="20" a="1"/>
  <c r="H761" i="20" s="1"/>
  <c r="C762" i="20"/>
  <c r="G761" i="20" a="1"/>
  <c r="G761" i="20" s="1"/>
  <c r="C1529" i="20"/>
  <c r="G283" i="20" a="1"/>
  <c r="G283" i="20" s="1"/>
  <c r="C1051" i="20"/>
  <c r="C284" i="20"/>
  <c r="H283" i="20" a="1"/>
  <c r="H283" i="20" s="1"/>
  <c r="C953" i="20"/>
  <c r="C186" i="20"/>
  <c r="G185" i="20" a="1"/>
  <c r="G185" i="20" s="1"/>
  <c r="H185" i="20" a="1"/>
  <c r="H185" i="20" s="1"/>
  <c r="C154" i="20"/>
  <c r="G153" i="20" a="1"/>
  <c r="G153" i="20" s="1"/>
  <c r="H153" i="20" a="1"/>
  <c r="H153" i="20" s="1"/>
  <c r="C921" i="20"/>
  <c r="G315" i="20" a="1"/>
  <c r="G315" i="20" s="1"/>
  <c r="C1083" i="20"/>
  <c r="C316" i="20"/>
  <c r="H315" i="20" a="1"/>
  <c r="H315" i="20" s="1"/>
  <c r="C346" i="20"/>
  <c r="G345" i="20" a="1"/>
  <c r="G345" i="20" s="1"/>
  <c r="C1113" i="20"/>
  <c r="H345" i="20" a="1"/>
  <c r="H345" i="20" s="1"/>
  <c r="G26" i="20" a="1"/>
  <c r="G26" i="20" s="1"/>
  <c r="C27" i="20"/>
  <c r="H26" i="20" a="1"/>
  <c r="H26" i="20" s="1"/>
  <c r="C794" i="20"/>
  <c r="C1371" i="20"/>
  <c r="H603" i="20" a="1"/>
  <c r="H603" i="20" s="1"/>
  <c r="G603" i="20" a="1"/>
  <c r="G603" i="20" s="1"/>
  <c r="C604" i="20"/>
  <c r="H56" i="20" a="1"/>
  <c r="H56" i="20" s="1"/>
  <c r="C824" i="20"/>
  <c r="C57" i="20"/>
  <c r="G56" i="20" a="1"/>
  <c r="G56" i="20" s="1"/>
  <c r="C730" i="20"/>
  <c r="G729" i="20" a="1"/>
  <c r="G729" i="20" s="1"/>
  <c r="H729" i="20" a="1"/>
  <c r="H729" i="20" s="1"/>
  <c r="C1497" i="20"/>
  <c r="C410" i="20"/>
  <c r="G409" i="20" a="1"/>
  <c r="G409" i="20" s="1"/>
  <c r="H409" i="20" a="1"/>
  <c r="H409" i="20" s="1"/>
  <c r="C1177" i="20"/>
  <c r="C856" i="20"/>
  <c r="C89" i="20"/>
  <c r="G88" i="20" a="1"/>
  <c r="G88" i="20" s="1"/>
  <c r="H88" i="20" a="1"/>
  <c r="H88" i="20" s="1"/>
  <c r="G538" i="20" l="1" a="1"/>
  <c r="G538" i="20" s="1"/>
  <c r="H538" i="20" a="1"/>
  <c r="H538" i="20" s="1"/>
  <c r="C1306" i="20"/>
  <c r="C539" i="20"/>
  <c r="H762" i="20" a="1"/>
  <c r="H762" i="20" s="1"/>
  <c r="G762" i="20" a="1"/>
  <c r="G762" i="20" s="1"/>
  <c r="C763" i="20"/>
  <c r="C1530" i="20"/>
  <c r="H377" i="20" a="1"/>
  <c r="H377" i="20" s="1"/>
  <c r="C1145" i="20"/>
  <c r="G377" i="20" a="1"/>
  <c r="G377" i="20" s="1"/>
  <c r="C378" i="20"/>
  <c r="H27" i="20" a="1"/>
  <c r="H27" i="20" s="1"/>
  <c r="C28" i="20"/>
  <c r="G27" i="20" a="1"/>
  <c r="G27" i="20" s="1"/>
  <c r="C795" i="20"/>
  <c r="H474" i="20" a="1"/>
  <c r="H474" i="20" s="1"/>
  <c r="G474" i="20" a="1"/>
  <c r="G474" i="20" s="1"/>
  <c r="C1242" i="20"/>
  <c r="C475" i="20"/>
  <c r="G633" i="20" a="1"/>
  <c r="G633" i="20" s="1"/>
  <c r="C634" i="20"/>
  <c r="H633" i="20" a="1"/>
  <c r="H633" i="20" s="1"/>
  <c r="C1401" i="20"/>
  <c r="C347" i="20"/>
  <c r="H346" i="20" a="1"/>
  <c r="H346" i="20" s="1"/>
  <c r="G346" i="20" a="1"/>
  <c r="G346" i="20" s="1"/>
  <c r="C1114" i="20"/>
  <c r="C1084" i="20"/>
  <c r="H316" i="20" a="1"/>
  <c r="H316" i="20" s="1"/>
  <c r="C317" i="20"/>
  <c r="G316" i="20" a="1"/>
  <c r="G316" i="20" s="1"/>
  <c r="C251" i="20"/>
  <c r="H250" i="20" a="1"/>
  <c r="H250" i="20" s="1"/>
  <c r="G250" i="20" a="1"/>
  <c r="G250" i="20" s="1"/>
  <c r="C1018" i="20"/>
  <c r="H89" i="20" a="1"/>
  <c r="H89" i="20" s="1"/>
  <c r="C90" i="20"/>
  <c r="G89" i="20" a="1"/>
  <c r="G89" i="20" s="1"/>
  <c r="C857" i="20"/>
  <c r="G570" i="20" a="1"/>
  <c r="G570" i="20" s="1"/>
  <c r="H570" i="20" a="1"/>
  <c r="H570" i="20" s="1"/>
  <c r="C571" i="20"/>
  <c r="C1338" i="20"/>
  <c r="C123" i="20"/>
  <c r="H122" i="20" a="1"/>
  <c r="H122" i="20" s="1"/>
  <c r="G122" i="20" a="1"/>
  <c r="G122" i="20" s="1"/>
  <c r="C890" i="20"/>
  <c r="C1052" i="20"/>
  <c r="H284" i="20" a="1"/>
  <c r="H284" i="20" s="1"/>
  <c r="G284" i="20" a="1"/>
  <c r="G284" i="20" s="1"/>
  <c r="C285" i="20"/>
  <c r="H604" i="20" a="1"/>
  <c r="H604" i="20" s="1"/>
  <c r="C1372" i="20"/>
  <c r="G604" i="20" a="1"/>
  <c r="G604" i="20" s="1"/>
  <c r="C605" i="20"/>
  <c r="H443" i="20" a="1"/>
  <c r="H443" i="20" s="1"/>
  <c r="C1211" i="20"/>
  <c r="G443" i="20" a="1"/>
  <c r="G443" i="20" s="1"/>
  <c r="C444" i="20"/>
  <c r="G699" i="20" a="1"/>
  <c r="G699" i="20" s="1"/>
  <c r="C700" i="20"/>
  <c r="H699" i="20" a="1"/>
  <c r="H699" i="20" s="1"/>
  <c r="C1467" i="20"/>
  <c r="C411" i="20"/>
  <c r="C1178" i="20"/>
  <c r="H410" i="20" a="1"/>
  <c r="H410" i="20" s="1"/>
  <c r="G410" i="20" a="1"/>
  <c r="G410" i="20" s="1"/>
  <c r="H154" i="20" a="1"/>
  <c r="H154" i="20" s="1"/>
  <c r="C155" i="20"/>
  <c r="C922" i="20"/>
  <c r="G154" i="20" a="1"/>
  <c r="G154" i="20" s="1"/>
  <c r="H217" i="20" a="1"/>
  <c r="H217" i="20" s="1"/>
  <c r="C218" i="20"/>
  <c r="G217" i="20" a="1"/>
  <c r="G217" i="20" s="1"/>
  <c r="C985" i="20"/>
  <c r="G57" i="20" a="1"/>
  <c r="G57" i="20" s="1"/>
  <c r="C58" i="20"/>
  <c r="H57" i="20" a="1"/>
  <c r="H57" i="20" s="1"/>
  <c r="C825" i="20"/>
  <c r="G186" i="20" a="1"/>
  <c r="G186" i="20" s="1"/>
  <c r="C187" i="20"/>
  <c r="H186" i="20" a="1"/>
  <c r="H186" i="20" s="1"/>
  <c r="C954" i="20"/>
  <c r="G666" i="20" a="1"/>
  <c r="G666" i="20" s="1"/>
  <c r="H666" i="20" a="1"/>
  <c r="H666" i="20" s="1"/>
  <c r="C667" i="20"/>
  <c r="C1434" i="20"/>
  <c r="C508" i="20"/>
  <c r="G507" i="20" a="1"/>
  <c r="G507" i="20" s="1"/>
  <c r="H507" i="20" a="1"/>
  <c r="H507" i="20" s="1"/>
  <c r="C1275" i="20"/>
  <c r="G730" i="20" a="1"/>
  <c r="G730" i="20" s="1"/>
  <c r="H730" i="20" a="1"/>
  <c r="H730" i="20" s="1"/>
  <c r="C731" i="20"/>
  <c r="C1498" i="20"/>
  <c r="C1402" i="20" l="1"/>
  <c r="H634" i="20" a="1"/>
  <c r="H634" i="20" s="1"/>
  <c r="G634" i="20" a="1"/>
  <c r="G634" i="20" s="1"/>
  <c r="C635" i="20"/>
  <c r="G285" i="20" a="1"/>
  <c r="G285" i="20" s="1"/>
  <c r="C1053" i="20"/>
  <c r="H285" i="20" a="1"/>
  <c r="H285" i="20" s="1"/>
  <c r="C286" i="20"/>
  <c r="H58" i="20" a="1"/>
  <c r="H58" i="20" s="1"/>
  <c r="C59" i="20"/>
  <c r="C826" i="20"/>
  <c r="G58" i="20" a="1"/>
  <c r="G58" i="20" s="1"/>
  <c r="C1373" i="20"/>
  <c r="H605" i="20" a="1"/>
  <c r="H605" i="20" s="1"/>
  <c r="G605" i="20" a="1"/>
  <c r="G605" i="20" s="1"/>
  <c r="C606" i="20"/>
  <c r="G347" i="20" a="1"/>
  <c r="G347" i="20" s="1"/>
  <c r="C348" i="20"/>
  <c r="C1115" i="20"/>
  <c r="H347" i="20" a="1"/>
  <c r="H347" i="20" s="1"/>
  <c r="G475" i="20" a="1"/>
  <c r="G475" i="20" s="1"/>
  <c r="C476" i="20"/>
  <c r="H475" i="20" a="1"/>
  <c r="H475" i="20" s="1"/>
  <c r="C1243" i="20"/>
  <c r="G28" i="20" a="1"/>
  <c r="G28" i="20" s="1"/>
  <c r="C29" i="20"/>
  <c r="H28" i="20" a="1"/>
  <c r="H28" i="20" s="1"/>
  <c r="C796" i="20"/>
  <c r="C379" i="20"/>
  <c r="G378" i="20" a="1"/>
  <c r="G378" i="20" s="1"/>
  <c r="H378" i="20" a="1"/>
  <c r="H378" i="20" s="1"/>
  <c r="C1146" i="20"/>
  <c r="H90" i="20" a="1"/>
  <c r="H90" i="20" s="1"/>
  <c r="C91" i="20"/>
  <c r="G90" i="20" a="1"/>
  <c r="G90" i="20" s="1"/>
  <c r="C858" i="20"/>
  <c r="C572" i="20"/>
  <c r="G571" i="20" a="1"/>
  <c r="G571" i="20" s="1"/>
  <c r="C1339" i="20"/>
  <c r="H571" i="20" a="1"/>
  <c r="H571" i="20" s="1"/>
  <c r="H155" i="20" a="1"/>
  <c r="H155" i="20" s="1"/>
  <c r="G155" i="20" a="1"/>
  <c r="G155" i="20" s="1"/>
  <c r="C156" i="20"/>
  <c r="C923" i="20"/>
  <c r="G731" i="20" a="1"/>
  <c r="G731" i="20" s="1"/>
  <c r="H731" i="20" a="1"/>
  <c r="H731" i="20" s="1"/>
  <c r="C1499" i="20"/>
  <c r="C732" i="20"/>
  <c r="H411" i="20" a="1"/>
  <c r="H411" i="20" s="1"/>
  <c r="C412" i="20"/>
  <c r="G411" i="20" a="1"/>
  <c r="G411" i="20" s="1"/>
  <c r="C1179" i="20"/>
  <c r="H187" i="20" a="1"/>
  <c r="H187" i="20" s="1"/>
  <c r="G187" i="20" a="1"/>
  <c r="G187" i="20" s="1"/>
  <c r="C188" i="20"/>
  <c r="C955" i="20"/>
  <c r="G218" i="20" a="1"/>
  <c r="G218" i="20" s="1"/>
  <c r="C219" i="20"/>
  <c r="H218" i="20" a="1"/>
  <c r="H218" i="20" s="1"/>
  <c r="C986" i="20"/>
  <c r="G763" i="20" a="1"/>
  <c r="G763" i="20" s="1"/>
  <c r="C764" i="20"/>
  <c r="H763" i="20" a="1"/>
  <c r="H763" i="20" s="1"/>
  <c r="C1531" i="20"/>
  <c r="G700" i="20" a="1"/>
  <c r="G700" i="20" s="1"/>
  <c r="H700" i="20" a="1"/>
  <c r="H700" i="20" s="1"/>
  <c r="C701" i="20"/>
  <c r="C1468" i="20"/>
  <c r="G123" i="20" a="1"/>
  <c r="G123" i="20" s="1"/>
  <c r="C124" i="20"/>
  <c r="C891" i="20"/>
  <c r="H123" i="20" a="1"/>
  <c r="H123" i="20" s="1"/>
  <c r="C252" i="20"/>
  <c r="G251" i="20" a="1"/>
  <c r="G251" i="20" s="1"/>
  <c r="H251" i="20" a="1"/>
  <c r="H251" i="20" s="1"/>
  <c r="C1019" i="20"/>
  <c r="C1307" i="20"/>
  <c r="G539" i="20" a="1"/>
  <c r="G539" i="20" s="1"/>
  <c r="H539" i="20" a="1"/>
  <c r="H539" i="20" s="1"/>
  <c r="C540" i="20"/>
  <c r="C1085" i="20"/>
  <c r="C318" i="20"/>
  <c r="G317" i="20" a="1"/>
  <c r="G317" i="20" s="1"/>
  <c r="H317" i="20" a="1"/>
  <c r="H317" i="20" s="1"/>
  <c r="C1276" i="20"/>
  <c r="C509" i="20"/>
  <c r="H508" i="20" a="1"/>
  <c r="H508" i="20" s="1"/>
  <c r="G508" i="20" a="1"/>
  <c r="G508" i="20" s="1"/>
  <c r="G444" i="20" a="1"/>
  <c r="G444" i="20" s="1"/>
  <c r="H444" i="20" a="1"/>
  <c r="H444" i="20" s="1"/>
  <c r="C445" i="20"/>
  <c r="C1212" i="20"/>
  <c r="H667" i="20" a="1"/>
  <c r="H667" i="20" s="1"/>
  <c r="C668" i="20"/>
  <c r="G667" i="20" a="1"/>
  <c r="G667" i="20" s="1"/>
  <c r="C1435" i="20"/>
  <c r="H412" i="20" l="1" a="1"/>
  <c r="H412" i="20" s="1"/>
  <c r="G412" i="20" a="1"/>
  <c r="G412" i="20" s="1"/>
  <c r="C413" i="20"/>
  <c r="C1180" i="20"/>
  <c r="C477" i="20"/>
  <c r="H476" i="20" a="1"/>
  <c r="H476" i="20" s="1"/>
  <c r="G476" i="20" a="1"/>
  <c r="G476" i="20" s="1"/>
  <c r="C1244" i="20"/>
  <c r="H509" i="20" a="1"/>
  <c r="H509" i="20" s="1"/>
  <c r="C1277" i="20"/>
  <c r="G509" i="20" a="1"/>
  <c r="G509" i="20" s="1"/>
  <c r="C510" i="20"/>
  <c r="C220" i="20"/>
  <c r="H219" i="20" a="1"/>
  <c r="H219" i="20" s="1"/>
  <c r="G219" i="20" a="1"/>
  <c r="G219" i="20" s="1"/>
  <c r="C987" i="20"/>
  <c r="G188" i="20" a="1"/>
  <c r="G188" i="20" s="1"/>
  <c r="H188" i="20" a="1"/>
  <c r="H188" i="20" s="1"/>
  <c r="C189" i="20"/>
  <c r="C956" i="20"/>
  <c r="C319" i="20"/>
  <c r="H318" i="20" a="1"/>
  <c r="H318" i="20" s="1"/>
  <c r="C1086" i="20"/>
  <c r="G318" i="20" a="1"/>
  <c r="G318" i="20" s="1"/>
  <c r="H29" i="20" a="1"/>
  <c r="H29" i="20" s="1"/>
  <c r="G29" i="20" a="1"/>
  <c r="G29" i="20" s="1"/>
  <c r="C30" i="20"/>
  <c r="C797" i="20"/>
  <c r="C1308" i="20"/>
  <c r="G540" i="20" a="1"/>
  <c r="G540" i="20" s="1"/>
  <c r="H540" i="20" a="1"/>
  <c r="H540" i="20" s="1"/>
  <c r="C541" i="20"/>
  <c r="H732" i="20" a="1"/>
  <c r="H732" i="20" s="1"/>
  <c r="C733" i="20"/>
  <c r="C1500" i="20"/>
  <c r="G732" i="20" a="1"/>
  <c r="G732" i="20" s="1"/>
  <c r="C1116" i="20"/>
  <c r="G348" i="20" a="1"/>
  <c r="G348" i="20" s="1"/>
  <c r="H348" i="20" a="1"/>
  <c r="H348" i="20" s="1"/>
  <c r="C349" i="20"/>
  <c r="G606" i="20" a="1"/>
  <c r="G606" i="20" s="1"/>
  <c r="C1374" i="20"/>
  <c r="H606" i="20" a="1"/>
  <c r="H606" i="20" s="1"/>
  <c r="C607" i="20"/>
  <c r="G701" i="20" a="1"/>
  <c r="G701" i="20" s="1"/>
  <c r="C702" i="20"/>
  <c r="H701" i="20" a="1"/>
  <c r="H701" i="20" s="1"/>
  <c r="C1469" i="20"/>
  <c r="C60" i="20"/>
  <c r="G59" i="20" a="1"/>
  <c r="G59" i="20" s="1"/>
  <c r="H59" i="20" a="1"/>
  <c r="H59" i="20" s="1"/>
  <c r="C827" i="20"/>
  <c r="H252" i="20" a="1"/>
  <c r="H252" i="20" s="1"/>
  <c r="C253" i="20"/>
  <c r="G252" i="20" a="1"/>
  <c r="G252" i="20" s="1"/>
  <c r="C1020" i="20"/>
  <c r="H156" i="20" a="1"/>
  <c r="H156" i="20" s="1"/>
  <c r="C157" i="20"/>
  <c r="G156" i="20" a="1"/>
  <c r="G156" i="20" s="1"/>
  <c r="C924" i="20"/>
  <c r="C1340" i="20"/>
  <c r="G572" i="20" a="1"/>
  <c r="G572" i="20" s="1"/>
  <c r="H572" i="20" a="1"/>
  <c r="H572" i="20" s="1"/>
  <c r="C573" i="20"/>
  <c r="H286" i="20" a="1"/>
  <c r="H286" i="20" s="1"/>
  <c r="G286" i="20" a="1"/>
  <c r="G286" i="20" s="1"/>
  <c r="C287" i="20"/>
  <c r="C1054" i="20"/>
  <c r="C892" i="20"/>
  <c r="H124" i="20" a="1"/>
  <c r="H124" i="20" s="1"/>
  <c r="C125" i="20"/>
  <c r="G124" i="20" a="1"/>
  <c r="G124" i="20" s="1"/>
  <c r="G445" i="20" a="1"/>
  <c r="G445" i="20" s="1"/>
  <c r="C446" i="20"/>
  <c r="H445" i="20" a="1"/>
  <c r="H445" i="20" s="1"/>
  <c r="C1213" i="20"/>
  <c r="C669" i="20"/>
  <c r="H668" i="20" a="1"/>
  <c r="H668" i="20" s="1"/>
  <c r="G668" i="20" a="1"/>
  <c r="G668" i="20" s="1"/>
  <c r="C1436" i="20"/>
  <c r="H764" i="20" a="1"/>
  <c r="H764" i="20" s="1"/>
  <c r="C765" i="20"/>
  <c r="C1532" i="20"/>
  <c r="G764" i="20" a="1"/>
  <c r="G764" i="20" s="1"/>
  <c r="H91" i="20" a="1"/>
  <c r="H91" i="20" s="1"/>
  <c r="C92" i="20"/>
  <c r="C859" i="20"/>
  <c r="G91" i="20" a="1"/>
  <c r="G91" i="20" s="1"/>
  <c r="H635" i="20" a="1"/>
  <c r="H635" i="20" s="1"/>
  <c r="C636" i="20"/>
  <c r="G635" i="20" a="1"/>
  <c r="G635" i="20" s="1"/>
  <c r="C1403" i="20"/>
  <c r="C1147" i="20"/>
  <c r="G379" i="20" a="1"/>
  <c r="G379" i="20" s="1"/>
  <c r="H379" i="20" a="1"/>
  <c r="H379" i="20" s="1"/>
  <c r="C380" i="20"/>
  <c r="C254" i="20" l="1"/>
  <c r="G253" i="20" a="1"/>
  <c r="G253" i="20" s="1"/>
  <c r="H253" i="20" a="1"/>
  <c r="H253" i="20" s="1"/>
  <c r="C1021" i="20"/>
  <c r="G60" i="20" a="1"/>
  <c r="G60" i="20" s="1"/>
  <c r="C61" i="20"/>
  <c r="H60" i="20" a="1"/>
  <c r="H60" i="20" s="1"/>
  <c r="C828" i="20"/>
  <c r="C320" i="20"/>
  <c r="G319" i="20" a="1"/>
  <c r="G319" i="20" s="1"/>
  <c r="H319" i="20" a="1"/>
  <c r="H319" i="20" s="1"/>
  <c r="C1087" i="20"/>
  <c r="H669" i="20" a="1"/>
  <c r="H669" i="20" s="1"/>
  <c r="C1437" i="20"/>
  <c r="G669" i="20" a="1"/>
  <c r="G669" i="20" s="1"/>
  <c r="C670" i="20"/>
  <c r="H30" i="20" a="1"/>
  <c r="H30" i="20" s="1"/>
  <c r="G30" i="20" a="1"/>
  <c r="G30" i="20" s="1"/>
  <c r="C31" i="20"/>
  <c r="C798" i="20"/>
  <c r="C766" i="20"/>
  <c r="G765" i="20" a="1"/>
  <c r="G765" i="20" s="1"/>
  <c r="H765" i="20" a="1"/>
  <c r="H765" i="20" s="1"/>
  <c r="C1533" i="20"/>
  <c r="C190" i="20"/>
  <c r="C957" i="20"/>
  <c r="G189" i="20" a="1"/>
  <c r="G189" i="20" s="1"/>
  <c r="H189" i="20" a="1"/>
  <c r="H189" i="20" s="1"/>
  <c r="G92" i="20" a="1"/>
  <c r="G92" i="20" s="1"/>
  <c r="H92" i="20" a="1"/>
  <c r="H92" i="20" s="1"/>
  <c r="C93" i="20"/>
  <c r="C860" i="20"/>
  <c r="C1375" i="20"/>
  <c r="H607" i="20" a="1"/>
  <c r="H607" i="20" s="1"/>
  <c r="G607" i="20" a="1"/>
  <c r="G607" i="20" s="1"/>
  <c r="C608" i="20"/>
  <c r="C221" i="20"/>
  <c r="C988" i="20"/>
  <c r="H220" i="20" a="1"/>
  <c r="H220" i="20" s="1"/>
  <c r="G220" i="20" a="1"/>
  <c r="G220" i="20" s="1"/>
  <c r="H380" i="20" a="1"/>
  <c r="H380" i="20" s="1"/>
  <c r="G380" i="20" a="1"/>
  <c r="G380" i="20" s="1"/>
  <c r="C1148" i="20"/>
  <c r="C381" i="20"/>
  <c r="C350" i="20"/>
  <c r="G349" i="20" a="1"/>
  <c r="G349" i="20" s="1"/>
  <c r="H349" i="20" a="1"/>
  <c r="H349" i="20" s="1"/>
  <c r="C1117" i="20"/>
  <c r="H510" i="20" a="1"/>
  <c r="H510" i="20" s="1"/>
  <c r="C1278" i="20"/>
  <c r="C511" i="20"/>
  <c r="G510" i="20" a="1"/>
  <c r="G510" i="20" s="1"/>
  <c r="H702" i="20" a="1"/>
  <c r="H702" i="20" s="1"/>
  <c r="G702" i="20" a="1"/>
  <c r="G702" i="20" s="1"/>
  <c r="C1470" i="20"/>
  <c r="C703" i="20"/>
  <c r="C126" i="20"/>
  <c r="H125" i="20" a="1"/>
  <c r="H125" i="20" s="1"/>
  <c r="G125" i="20" a="1"/>
  <c r="G125" i="20" s="1"/>
  <c r="C893" i="20"/>
  <c r="H446" i="20" a="1"/>
  <c r="H446" i="20" s="1"/>
  <c r="G446" i="20" a="1"/>
  <c r="G446" i="20" s="1"/>
  <c r="C447" i="20"/>
  <c r="C1214" i="20"/>
  <c r="H573" i="20" a="1"/>
  <c r="H573" i="20" s="1"/>
  <c r="C1341" i="20"/>
  <c r="G573" i="20" a="1"/>
  <c r="G573" i="20" s="1"/>
  <c r="C574" i="20"/>
  <c r="G733" i="20" a="1"/>
  <c r="G733" i="20" s="1"/>
  <c r="C734" i="20"/>
  <c r="H733" i="20" a="1"/>
  <c r="H733" i="20" s="1"/>
  <c r="C1501" i="20"/>
  <c r="G287" i="20" a="1"/>
  <c r="G287" i="20" s="1"/>
  <c r="C288" i="20"/>
  <c r="C1055" i="20"/>
  <c r="H287" i="20" a="1"/>
  <c r="H287" i="20" s="1"/>
  <c r="G477" i="20" a="1"/>
  <c r="G477" i="20" s="1"/>
  <c r="C478" i="20"/>
  <c r="H477" i="20" a="1"/>
  <c r="H477" i="20" s="1"/>
  <c r="C1245" i="20"/>
  <c r="G157" i="20" a="1"/>
  <c r="G157" i="20" s="1"/>
  <c r="H157" i="20" a="1"/>
  <c r="H157" i="20" s="1"/>
  <c r="C925" i="20"/>
  <c r="C158" i="20"/>
  <c r="H636" i="20" a="1"/>
  <c r="H636" i="20" s="1"/>
  <c r="C637" i="20"/>
  <c r="G636" i="20" a="1"/>
  <c r="G636" i="20" s="1"/>
  <c r="C1404" i="20"/>
  <c r="C542" i="20"/>
  <c r="C1309" i="20"/>
  <c r="G541" i="20" a="1"/>
  <c r="G541" i="20" s="1"/>
  <c r="H541" i="20" a="1"/>
  <c r="H541" i="20" s="1"/>
  <c r="H413" i="20" a="1"/>
  <c r="H413" i="20" s="1"/>
  <c r="G413" i="20" a="1"/>
  <c r="G413" i="20" s="1"/>
  <c r="C414" i="20"/>
  <c r="C1181" i="20"/>
  <c r="C958" i="20" l="1"/>
  <c r="G190" i="20" a="1"/>
  <c r="G190" i="20" s="1"/>
  <c r="H190" i="20" a="1"/>
  <c r="H190" i="20" s="1"/>
  <c r="C191" i="20"/>
  <c r="H126" i="20" a="1"/>
  <c r="H126" i="20" s="1"/>
  <c r="C127" i="20"/>
  <c r="C894" i="20"/>
  <c r="G126" i="20" a="1"/>
  <c r="G126" i="20" s="1"/>
  <c r="H158" i="20" a="1"/>
  <c r="H158" i="20" s="1"/>
  <c r="C159" i="20"/>
  <c r="G158" i="20" a="1"/>
  <c r="G158" i="20" s="1"/>
  <c r="C926" i="20"/>
  <c r="G703" i="20" a="1"/>
  <c r="G703" i="20" s="1"/>
  <c r="C704" i="20"/>
  <c r="C1471" i="20"/>
  <c r="H703" i="20" a="1"/>
  <c r="H703" i="20" s="1"/>
  <c r="G766" i="20" a="1"/>
  <c r="G766" i="20" s="1"/>
  <c r="H766" i="20" a="1"/>
  <c r="H766" i="20" s="1"/>
  <c r="C767" i="20"/>
  <c r="C1534" i="20"/>
  <c r="H31" i="20" a="1"/>
  <c r="H31" i="20" s="1"/>
  <c r="G31" i="20" a="1"/>
  <c r="G31" i="20" s="1"/>
  <c r="C32" i="20"/>
  <c r="C799" i="20"/>
  <c r="H350" i="20" a="1"/>
  <c r="H350" i="20" s="1"/>
  <c r="C351" i="20"/>
  <c r="G350" i="20" a="1"/>
  <c r="G350" i="20" s="1"/>
  <c r="C1118" i="20"/>
  <c r="C382" i="20"/>
  <c r="C1149" i="20"/>
  <c r="H381" i="20" a="1"/>
  <c r="H381" i="20" s="1"/>
  <c r="G381" i="20" a="1"/>
  <c r="G381" i="20" s="1"/>
  <c r="G670" i="20" a="1"/>
  <c r="G670" i="20" s="1"/>
  <c r="H670" i="20" a="1"/>
  <c r="H670" i="20" s="1"/>
  <c r="C671" i="20"/>
  <c r="C1438" i="20"/>
  <c r="C1342" i="20"/>
  <c r="H574" i="20" a="1"/>
  <c r="H574" i="20" s="1"/>
  <c r="G574" i="20" a="1"/>
  <c r="G574" i="20" s="1"/>
  <c r="C575" i="20"/>
  <c r="G221" i="20" a="1"/>
  <c r="G221" i="20" s="1"/>
  <c r="H221" i="20" a="1"/>
  <c r="H221" i="20" s="1"/>
  <c r="C222" i="20"/>
  <c r="C989" i="20"/>
  <c r="H320" i="20" a="1"/>
  <c r="H320" i="20" s="1"/>
  <c r="C1088" i="20"/>
  <c r="C321" i="20"/>
  <c r="G320" i="20" a="1"/>
  <c r="G320" i="20" s="1"/>
  <c r="C512" i="20"/>
  <c r="G511" i="20" a="1"/>
  <c r="G511" i="20" s="1"/>
  <c r="H511" i="20" a="1"/>
  <c r="H511" i="20" s="1"/>
  <c r="C1279" i="20"/>
  <c r="H608" i="20" a="1"/>
  <c r="H608" i="20" s="1"/>
  <c r="C1376" i="20"/>
  <c r="C609" i="20"/>
  <c r="G608" i="20" a="1"/>
  <c r="G608" i="20" s="1"/>
  <c r="C638" i="20"/>
  <c r="G637" i="20" a="1"/>
  <c r="G637" i="20" s="1"/>
  <c r="H637" i="20" a="1"/>
  <c r="H637" i="20" s="1"/>
  <c r="C1405" i="20"/>
  <c r="C1056" i="20"/>
  <c r="G288" i="20" a="1"/>
  <c r="G288" i="20" s="1"/>
  <c r="H288" i="20" a="1"/>
  <c r="H288" i="20" s="1"/>
  <c r="C289" i="20"/>
  <c r="G447" i="20" a="1"/>
  <c r="G447" i="20" s="1"/>
  <c r="C448" i="20"/>
  <c r="H447" i="20" a="1"/>
  <c r="H447" i="20" s="1"/>
  <c r="C1215" i="20"/>
  <c r="C62" i="20"/>
  <c r="G61" i="20" a="1"/>
  <c r="G61" i="20" s="1"/>
  <c r="H61" i="20" a="1"/>
  <c r="H61" i="20" s="1"/>
  <c r="C829" i="20"/>
  <c r="C735" i="20"/>
  <c r="C1502" i="20"/>
  <c r="H734" i="20" a="1"/>
  <c r="H734" i="20" s="1"/>
  <c r="G734" i="20" a="1"/>
  <c r="G734" i="20" s="1"/>
  <c r="G414" i="20" a="1"/>
  <c r="G414" i="20" s="1"/>
  <c r="H414" i="20" a="1"/>
  <c r="H414" i="20" s="1"/>
  <c r="C415" i="20"/>
  <c r="C1182" i="20"/>
  <c r="H542" i="20" a="1"/>
  <c r="H542" i="20" s="1"/>
  <c r="C543" i="20"/>
  <c r="C1310" i="20"/>
  <c r="G542" i="20" a="1"/>
  <c r="G542" i="20" s="1"/>
  <c r="H478" i="20" a="1"/>
  <c r="H478" i="20" s="1"/>
  <c r="C1246" i="20"/>
  <c r="C479" i="20"/>
  <c r="G478" i="20" a="1"/>
  <c r="G478" i="20" s="1"/>
  <c r="G93" i="20" a="1"/>
  <c r="G93" i="20" s="1"/>
  <c r="C94" i="20"/>
  <c r="H93" i="20" a="1"/>
  <c r="H93" i="20" s="1"/>
  <c r="C861" i="20"/>
  <c r="C1022" i="20"/>
  <c r="G254" i="20" a="1"/>
  <c r="G254" i="20" s="1"/>
  <c r="C255" i="20"/>
  <c r="H254" i="20" a="1"/>
  <c r="H254" i="20" s="1"/>
  <c r="G321" i="20" l="1" a="1"/>
  <c r="G321" i="20" s="1"/>
  <c r="H321" i="20" a="1"/>
  <c r="H321" i="20" s="1"/>
  <c r="C1089" i="20"/>
  <c r="C322" i="20"/>
  <c r="C768" i="20"/>
  <c r="G767" i="20" a="1"/>
  <c r="G767" i="20" s="1"/>
  <c r="H767" i="20" a="1"/>
  <c r="H767" i="20" s="1"/>
  <c r="C1535" i="20"/>
  <c r="H479" i="20" a="1"/>
  <c r="H479" i="20" s="1"/>
  <c r="C1247" i="20"/>
  <c r="G479" i="20" a="1"/>
  <c r="G479" i="20" s="1"/>
  <c r="C480" i="20"/>
  <c r="H222" i="20" a="1"/>
  <c r="H222" i="20" s="1"/>
  <c r="G222" i="20" a="1"/>
  <c r="G222" i="20" s="1"/>
  <c r="C223" i="20"/>
  <c r="C990" i="20"/>
  <c r="G704" i="20" a="1"/>
  <c r="G704" i="20" s="1"/>
  <c r="C1472" i="20"/>
  <c r="C705" i="20"/>
  <c r="H704" i="20" a="1"/>
  <c r="H704" i="20" s="1"/>
  <c r="H62" i="20" a="1"/>
  <c r="H62" i="20" s="1"/>
  <c r="G62" i="20" a="1"/>
  <c r="G62" i="20" s="1"/>
  <c r="C63" i="20"/>
  <c r="C830" i="20"/>
  <c r="C1343" i="20"/>
  <c r="H575" i="20" a="1"/>
  <c r="H575" i="20" s="1"/>
  <c r="G575" i="20" a="1"/>
  <c r="G575" i="20" s="1"/>
  <c r="C576" i="20"/>
  <c r="H448" i="20" a="1"/>
  <c r="H448" i="20" s="1"/>
  <c r="G448" i="20" a="1"/>
  <c r="G448" i="20" s="1"/>
  <c r="C449" i="20"/>
  <c r="C1216" i="20"/>
  <c r="H159" i="20" a="1"/>
  <c r="H159" i="20" s="1"/>
  <c r="C160" i="20"/>
  <c r="G159" i="20" a="1"/>
  <c r="G159" i="20" s="1"/>
  <c r="C927" i="20"/>
  <c r="C736" i="20"/>
  <c r="C1503" i="20"/>
  <c r="G735" i="20" a="1"/>
  <c r="G735" i="20" s="1"/>
  <c r="H735" i="20" a="1"/>
  <c r="H735" i="20" s="1"/>
  <c r="C1280" i="20"/>
  <c r="G512" i="20" a="1"/>
  <c r="G512" i="20" s="1"/>
  <c r="H512" i="20" a="1"/>
  <c r="H512" i="20" s="1"/>
  <c r="C513" i="20"/>
  <c r="C1057" i="20"/>
  <c r="H289" i="20" a="1"/>
  <c r="H289" i="20" s="1"/>
  <c r="G289" i="20" a="1"/>
  <c r="G289" i="20" s="1"/>
  <c r="C290" i="20"/>
  <c r="C610" i="20"/>
  <c r="C1377" i="20"/>
  <c r="G609" i="20" a="1"/>
  <c r="G609" i="20" s="1"/>
  <c r="H609" i="20" a="1"/>
  <c r="H609" i="20" s="1"/>
  <c r="G543" i="20" a="1"/>
  <c r="G543" i="20" s="1"/>
  <c r="C1311" i="20"/>
  <c r="H543" i="20" a="1"/>
  <c r="H543" i="20" s="1"/>
  <c r="C544" i="20"/>
  <c r="G351" i="20" a="1"/>
  <c r="G351" i="20" s="1"/>
  <c r="C352" i="20"/>
  <c r="H351" i="20" a="1"/>
  <c r="H351" i="20" s="1"/>
  <c r="C1119" i="20"/>
  <c r="G415" i="20" a="1"/>
  <c r="G415" i="20" s="1"/>
  <c r="C1183" i="20"/>
  <c r="C416" i="20"/>
  <c r="H415" i="20" a="1"/>
  <c r="H415" i="20" s="1"/>
  <c r="H32" i="20" a="1"/>
  <c r="H32" i="20" s="1"/>
  <c r="G32" i="20" a="1"/>
  <c r="G32" i="20" s="1"/>
  <c r="C33" i="20"/>
  <c r="C800" i="20"/>
  <c r="G671" i="20" a="1"/>
  <c r="G671" i="20" s="1"/>
  <c r="H671" i="20" a="1"/>
  <c r="H671" i="20" s="1"/>
  <c r="C672" i="20"/>
  <c r="C1439" i="20"/>
  <c r="G94" i="20" a="1"/>
  <c r="G94" i="20" s="1"/>
  <c r="H94" i="20" a="1"/>
  <c r="H94" i="20" s="1"/>
  <c r="C862" i="20"/>
  <c r="C95" i="20"/>
  <c r="C128" i="20"/>
  <c r="C895" i="20"/>
  <c r="H127" i="20" a="1"/>
  <c r="H127" i="20" s="1"/>
  <c r="G127" i="20" a="1"/>
  <c r="G127" i="20" s="1"/>
  <c r="C1023" i="20"/>
  <c r="G255" i="20" a="1"/>
  <c r="G255" i="20" s="1"/>
  <c r="C256" i="20"/>
  <c r="H255" i="20" a="1"/>
  <c r="H255" i="20" s="1"/>
  <c r="C192" i="20"/>
  <c r="H191" i="20" a="1"/>
  <c r="H191" i="20" s="1"/>
  <c r="G191" i="20" a="1"/>
  <c r="G191" i="20" s="1"/>
  <c r="C959" i="20"/>
  <c r="G638" i="20" a="1"/>
  <c r="G638" i="20" s="1"/>
  <c r="H638" i="20" a="1"/>
  <c r="H638" i="20" s="1"/>
  <c r="C639" i="20"/>
  <c r="C1406" i="20"/>
  <c r="H382" i="20" a="1"/>
  <c r="H382" i="20" s="1"/>
  <c r="G382" i="20" a="1"/>
  <c r="G382" i="20" s="1"/>
  <c r="C1150" i="20"/>
  <c r="C383" i="20"/>
  <c r="C1344" i="20" l="1"/>
  <c r="H576" i="20" a="1"/>
  <c r="H576" i="20" s="1"/>
  <c r="G576" i="20" a="1"/>
  <c r="G576" i="20" s="1"/>
  <c r="C577" i="20"/>
  <c r="H256" i="20" a="1"/>
  <c r="H256" i="20" s="1"/>
  <c r="C257" i="20"/>
  <c r="C1024" i="20"/>
  <c r="G256" i="20" a="1"/>
  <c r="G256" i="20" s="1"/>
  <c r="G128" i="20" a="1"/>
  <c r="G128" i="20" s="1"/>
  <c r="H128" i="20" a="1"/>
  <c r="H128" i="20" s="1"/>
  <c r="C129" i="20"/>
  <c r="C896" i="20"/>
  <c r="H290" i="20" a="1"/>
  <c r="H290" i="20" s="1"/>
  <c r="G290" i="20" a="1"/>
  <c r="G290" i="20" s="1"/>
  <c r="C291" i="20"/>
  <c r="C1058" i="20"/>
  <c r="C1312" i="20"/>
  <c r="C545" i="20"/>
  <c r="G544" i="20" a="1"/>
  <c r="G544" i="20" s="1"/>
  <c r="H544" i="20" a="1"/>
  <c r="H544" i="20" s="1"/>
  <c r="G705" i="20" a="1"/>
  <c r="G705" i="20" s="1"/>
  <c r="C706" i="20"/>
  <c r="H705" i="20" a="1"/>
  <c r="H705" i="20" s="1"/>
  <c r="C1473" i="20"/>
  <c r="H513" i="20" a="1"/>
  <c r="H513" i="20" s="1"/>
  <c r="C1281" i="20"/>
  <c r="C514" i="20"/>
  <c r="G513" i="20" a="1"/>
  <c r="G513" i="20" s="1"/>
  <c r="H223" i="20" a="1"/>
  <c r="H223" i="20" s="1"/>
  <c r="C224" i="20"/>
  <c r="G223" i="20" a="1"/>
  <c r="G223" i="20" s="1"/>
  <c r="C991" i="20"/>
  <c r="G610" i="20" a="1"/>
  <c r="G610" i="20" s="1"/>
  <c r="C1378" i="20"/>
  <c r="H610" i="20" a="1"/>
  <c r="H610" i="20" s="1"/>
  <c r="C611" i="20"/>
  <c r="H383" i="20" a="1"/>
  <c r="H383" i="20" s="1"/>
  <c r="G383" i="20" a="1"/>
  <c r="G383" i="20" s="1"/>
  <c r="C384" i="20"/>
  <c r="C1151" i="20"/>
  <c r="H480" i="20" a="1"/>
  <c r="H480" i="20" s="1"/>
  <c r="G480" i="20" a="1"/>
  <c r="G480" i="20" s="1"/>
  <c r="C481" i="20"/>
  <c r="C1248" i="20"/>
  <c r="C96" i="20"/>
  <c r="C863" i="20"/>
  <c r="G95" i="20" a="1"/>
  <c r="G95" i="20" s="1"/>
  <c r="H95" i="20" a="1"/>
  <c r="H95" i="20" s="1"/>
  <c r="H672" i="20" a="1"/>
  <c r="H672" i="20" s="1"/>
  <c r="C673" i="20"/>
  <c r="G672" i="20" a="1"/>
  <c r="G672" i="20" s="1"/>
  <c r="C1440" i="20"/>
  <c r="H736" i="20" a="1"/>
  <c r="H736" i="20" s="1"/>
  <c r="G736" i="20" a="1"/>
  <c r="G736" i="20" s="1"/>
  <c r="C737" i="20"/>
  <c r="C1504" i="20"/>
  <c r="H352" i="20" a="1"/>
  <c r="H352" i="20" s="1"/>
  <c r="G352" i="20" a="1"/>
  <c r="G352" i="20" s="1"/>
  <c r="C353" i="20"/>
  <c r="C1120" i="20"/>
  <c r="C193" i="20"/>
  <c r="G192" i="20" a="1"/>
  <c r="G192" i="20" s="1"/>
  <c r="H192" i="20" a="1"/>
  <c r="H192" i="20" s="1"/>
  <c r="C960" i="20"/>
  <c r="G33" i="20" a="1"/>
  <c r="G33" i="20" s="1"/>
  <c r="C801" i="20"/>
  <c r="H33" i="20" a="1"/>
  <c r="H33" i="20" s="1"/>
  <c r="C34" i="20"/>
  <c r="C928" i="20"/>
  <c r="G160" i="20" a="1"/>
  <c r="G160" i="20" s="1"/>
  <c r="H160" i="20" a="1"/>
  <c r="H160" i="20" s="1"/>
  <c r="C161" i="20"/>
  <c r="H768" i="20" a="1"/>
  <c r="H768" i="20" s="1"/>
  <c r="G768" i="20" a="1"/>
  <c r="G768" i="20" s="1"/>
  <c r="C1536" i="20"/>
  <c r="C769" i="20"/>
  <c r="H63" i="20" a="1"/>
  <c r="H63" i="20" s="1"/>
  <c r="C831" i="20"/>
  <c r="C64" i="20"/>
  <c r="G63" i="20" a="1"/>
  <c r="G63" i="20" s="1"/>
  <c r="C1407" i="20"/>
  <c r="H639" i="20" a="1"/>
  <c r="H639" i="20" s="1"/>
  <c r="C640" i="20"/>
  <c r="G639" i="20" a="1"/>
  <c r="G639" i="20" s="1"/>
  <c r="C417" i="20"/>
  <c r="H416" i="20" a="1"/>
  <c r="H416" i="20" s="1"/>
  <c r="C1184" i="20"/>
  <c r="G416" i="20" a="1"/>
  <c r="G416" i="20" s="1"/>
  <c r="C323" i="20"/>
  <c r="H322" i="20" a="1"/>
  <c r="H322" i="20" s="1"/>
  <c r="C1090" i="20"/>
  <c r="G322" i="20" a="1"/>
  <c r="G322" i="20" s="1"/>
  <c r="C450" i="20"/>
  <c r="H449" i="20" a="1"/>
  <c r="H449" i="20" s="1"/>
  <c r="C1217" i="20"/>
  <c r="G449" i="20" a="1"/>
  <c r="G449" i="20" s="1"/>
  <c r="H673" i="20" l="1" a="1"/>
  <c r="H673" i="20" s="1"/>
  <c r="C1441" i="20"/>
  <c r="C674" i="20"/>
  <c r="G673" i="20" a="1"/>
  <c r="G673" i="20" s="1"/>
  <c r="H706" i="20" a="1"/>
  <c r="H706" i="20" s="1"/>
  <c r="C1474" i="20"/>
  <c r="C707" i="20"/>
  <c r="G706" i="20" a="1"/>
  <c r="G706" i="20" s="1"/>
  <c r="C641" i="20"/>
  <c r="H640" i="20" a="1"/>
  <c r="H640" i="20" s="1"/>
  <c r="G640" i="20" a="1"/>
  <c r="G640" i="20" s="1"/>
  <c r="C1408" i="20"/>
  <c r="C515" i="20"/>
  <c r="C1282" i="20"/>
  <c r="H514" i="20" a="1"/>
  <c r="H514" i="20" s="1"/>
  <c r="G514" i="20" a="1"/>
  <c r="G514" i="20" s="1"/>
  <c r="C832" i="20"/>
  <c r="H64" i="20" a="1"/>
  <c r="H64" i="20" s="1"/>
  <c r="C65" i="20"/>
  <c r="G64" i="20" a="1"/>
  <c r="G64" i="20" s="1"/>
  <c r="C1313" i="20"/>
  <c r="C546" i="20"/>
  <c r="G545" i="20" a="1"/>
  <c r="G545" i="20" s="1"/>
  <c r="H545" i="20" a="1"/>
  <c r="H545" i="20" s="1"/>
  <c r="C1121" i="20"/>
  <c r="G353" i="20" a="1"/>
  <c r="G353" i="20" s="1"/>
  <c r="H353" i="20" a="1"/>
  <c r="H353" i="20" s="1"/>
  <c r="C354" i="20"/>
  <c r="H417" i="20" a="1"/>
  <c r="H417" i="20" s="1"/>
  <c r="C418" i="20"/>
  <c r="G417" i="20" a="1"/>
  <c r="G417" i="20" s="1"/>
  <c r="C1185" i="20"/>
  <c r="G96" i="20" a="1"/>
  <c r="G96" i="20" s="1"/>
  <c r="C97" i="20"/>
  <c r="H96" i="20" a="1"/>
  <c r="H96" i="20" s="1"/>
  <c r="C864" i="20"/>
  <c r="C162" i="20"/>
  <c r="G161" i="20" a="1"/>
  <c r="G161" i="20" s="1"/>
  <c r="C929" i="20"/>
  <c r="H161" i="20" a="1"/>
  <c r="H161" i="20" s="1"/>
  <c r="C1249" i="20"/>
  <c r="G481" i="20" a="1"/>
  <c r="G481" i="20" s="1"/>
  <c r="C482" i="20"/>
  <c r="H481" i="20" a="1"/>
  <c r="H481" i="20" s="1"/>
  <c r="C1059" i="20"/>
  <c r="G291" i="20" a="1"/>
  <c r="G291" i="20" s="1"/>
  <c r="C292" i="20"/>
  <c r="H291" i="20" a="1"/>
  <c r="H291" i="20" s="1"/>
  <c r="C802" i="20"/>
  <c r="G34" i="20" a="1"/>
  <c r="G34" i="20" s="1"/>
  <c r="C35" i="20"/>
  <c r="H34" i="20" a="1"/>
  <c r="H34" i="20" s="1"/>
  <c r="H769" i="20" a="1"/>
  <c r="H769" i="20" s="1"/>
  <c r="G769" i="20" a="1"/>
  <c r="G769" i="20" s="1"/>
  <c r="C770" i="20"/>
  <c r="C1537" i="20"/>
  <c r="H384" i="20" a="1"/>
  <c r="H384" i="20" s="1"/>
  <c r="C1152" i="20"/>
  <c r="C385" i="20"/>
  <c r="G384" i="20" a="1"/>
  <c r="G384" i="20" s="1"/>
  <c r="H129" i="20" a="1"/>
  <c r="H129" i="20" s="1"/>
  <c r="C130" i="20"/>
  <c r="G129" i="20" a="1"/>
  <c r="G129" i="20" s="1"/>
  <c r="C897" i="20"/>
  <c r="G450" i="20" a="1"/>
  <c r="G450" i="20" s="1"/>
  <c r="H450" i="20" a="1"/>
  <c r="H450" i="20" s="1"/>
  <c r="C1218" i="20"/>
  <c r="C451" i="20"/>
  <c r="C1379" i="20"/>
  <c r="C612" i="20"/>
  <c r="G611" i="20" a="1"/>
  <c r="G611" i="20" s="1"/>
  <c r="H611" i="20" a="1"/>
  <c r="H611" i="20" s="1"/>
  <c r="G737" i="20" a="1"/>
  <c r="G737" i="20" s="1"/>
  <c r="H737" i="20" a="1"/>
  <c r="H737" i="20" s="1"/>
  <c r="C1505" i="20"/>
  <c r="C738" i="20"/>
  <c r="G257" i="20" a="1"/>
  <c r="G257" i="20" s="1"/>
  <c r="C258" i="20"/>
  <c r="H257" i="20" a="1"/>
  <c r="H257" i="20" s="1"/>
  <c r="C1025" i="20"/>
  <c r="H323" i="20" a="1"/>
  <c r="H323" i="20" s="1"/>
  <c r="C1091" i="20"/>
  <c r="C324" i="20"/>
  <c r="G323" i="20" a="1"/>
  <c r="G323" i="20" s="1"/>
  <c r="H193" i="20" a="1"/>
  <c r="H193" i="20" s="1"/>
  <c r="C194" i="20"/>
  <c r="G193" i="20" a="1"/>
  <c r="G193" i="20" s="1"/>
  <c r="C961" i="20"/>
  <c r="H577" i="20" a="1"/>
  <c r="H577" i="20" s="1"/>
  <c r="C1345" i="20"/>
  <c r="C578" i="20"/>
  <c r="G577" i="20" a="1"/>
  <c r="G577" i="20" s="1"/>
  <c r="G224" i="20" a="1"/>
  <c r="G224" i="20" s="1"/>
  <c r="H224" i="20" a="1"/>
  <c r="H224" i="20" s="1"/>
  <c r="C992" i="20"/>
  <c r="C225" i="20"/>
  <c r="G546" i="20" l="1" a="1"/>
  <c r="G546" i="20" s="1"/>
  <c r="C1314" i="20"/>
  <c r="H546" i="20" a="1"/>
  <c r="H546" i="20" s="1"/>
  <c r="C547" i="20"/>
  <c r="H258" i="20" a="1"/>
  <c r="H258" i="20" s="1"/>
  <c r="G258" i="20" a="1"/>
  <c r="G258" i="20" s="1"/>
  <c r="C259" i="20"/>
  <c r="C1026" i="20"/>
  <c r="H738" i="20" a="1"/>
  <c r="H738" i="20" s="1"/>
  <c r="C739" i="20"/>
  <c r="C1506" i="20"/>
  <c r="G738" i="20" a="1"/>
  <c r="G738" i="20" s="1"/>
  <c r="H292" i="20" a="1"/>
  <c r="H292" i="20" s="1"/>
  <c r="C293" i="20"/>
  <c r="G292" i="20" a="1"/>
  <c r="G292" i="20" s="1"/>
  <c r="C1060" i="20"/>
  <c r="H65" i="20" a="1"/>
  <c r="H65" i="20" s="1"/>
  <c r="C66" i="20"/>
  <c r="G65" i="20" a="1"/>
  <c r="G65" i="20" s="1"/>
  <c r="C833" i="20"/>
  <c r="H770" i="20" a="1"/>
  <c r="H770" i="20" s="1"/>
  <c r="G770" i="20" a="1"/>
  <c r="G770" i="20" s="1"/>
  <c r="C771" i="20"/>
  <c r="C1538" i="20"/>
  <c r="H482" i="20" a="1"/>
  <c r="H482" i="20" s="1"/>
  <c r="G482" i="20" a="1"/>
  <c r="G482" i="20" s="1"/>
  <c r="C483" i="20"/>
  <c r="C1250" i="20"/>
  <c r="C613" i="20"/>
  <c r="C1380" i="20"/>
  <c r="H612" i="20" a="1"/>
  <c r="H612" i="20" s="1"/>
  <c r="G612" i="20" a="1"/>
  <c r="G612" i="20" s="1"/>
  <c r="H515" i="20" a="1"/>
  <c r="H515" i="20" s="1"/>
  <c r="C1283" i="20"/>
  <c r="G515" i="20" a="1"/>
  <c r="G515" i="20" s="1"/>
  <c r="C516" i="20"/>
  <c r="G225" i="20" a="1"/>
  <c r="G225" i="20" s="1"/>
  <c r="C226" i="20"/>
  <c r="H225" i="20" a="1"/>
  <c r="H225" i="20" s="1"/>
  <c r="C993" i="20"/>
  <c r="G451" i="20" a="1"/>
  <c r="G451" i="20" s="1"/>
  <c r="C452" i="20"/>
  <c r="H451" i="20" a="1"/>
  <c r="H451" i="20" s="1"/>
  <c r="C1219" i="20"/>
  <c r="G354" i="20" a="1"/>
  <c r="G354" i="20" s="1"/>
  <c r="H354" i="20" a="1"/>
  <c r="H354" i="20" s="1"/>
  <c r="C355" i="20"/>
  <c r="C1122" i="20"/>
  <c r="C325" i="20"/>
  <c r="C1092" i="20"/>
  <c r="H324" i="20" a="1"/>
  <c r="H324" i="20" s="1"/>
  <c r="G324" i="20" a="1"/>
  <c r="G324" i="20" s="1"/>
  <c r="G162" i="20" a="1"/>
  <c r="G162" i="20" s="1"/>
  <c r="H162" i="20" a="1"/>
  <c r="H162" i="20" s="1"/>
  <c r="C930" i="20"/>
  <c r="C163" i="20"/>
  <c r="G641" i="20" a="1"/>
  <c r="G641" i="20" s="1"/>
  <c r="C642" i="20"/>
  <c r="H641" i="20" a="1"/>
  <c r="H641" i="20" s="1"/>
  <c r="C1409" i="20"/>
  <c r="C1475" i="20"/>
  <c r="G707" i="20" a="1"/>
  <c r="G707" i="20" s="1"/>
  <c r="H707" i="20" a="1"/>
  <c r="H707" i="20" s="1"/>
  <c r="C708" i="20"/>
  <c r="C1346" i="20"/>
  <c r="G578" i="20" a="1"/>
  <c r="G578" i="20" s="1"/>
  <c r="H578" i="20" a="1"/>
  <c r="H578" i="20" s="1"/>
  <c r="C579" i="20"/>
  <c r="C131" i="20"/>
  <c r="G130" i="20" a="1"/>
  <c r="G130" i="20" s="1"/>
  <c r="H130" i="20" a="1"/>
  <c r="H130" i="20" s="1"/>
  <c r="C898" i="20"/>
  <c r="H97" i="20" a="1"/>
  <c r="H97" i="20" s="1"/>
  <c r="G97" i="20" a="1"/>
  <c r="G97" i="20" s="1"/>
  <c r="C98" i="20"/>
  <c r="C865" i="20"/>
  <c r="H35" i="20" a="1"/>
  <c r="H35" i="20" s="1"/>
  <c r="C36" i="20"/>
  <c r="G35" i="20" a="1"/>
  <c r="G35" i="20" s="1"/>
  <c r="C803" i="20"/>
  <c r="C1442" i="20"/>
  <c r="H674" i="20" a="1"/>
  <c r="H674" i="20" s="1"/>
  <c r="G674" i="20" a="1"/>
  <c r="G674" i="20" s="1"/>
  <c r="C675" i="20"/>
  <c r="C1153" i="20"/>
  <c r="G385" i="20" a="1"/>
  <c r="G385" i="20" s="1"/>
  <c r="C386" i="20"/>
  <c r="H385" i="20" a="1"/>
  <c r="H385" i="20" s="1"/>
  <c r="H194" i="20" a="1"/>
  <c r="H194" i="20" s="1"/>
  <c r="C195" i="20"/>
  <c r="G194" i="20" a="1"/>
  <c r="G194" i="20" s="1"/>
  <c r="C962" i="20"/>
  <c r="G418" i="20" a="1"/>
  <c r="G418" i="20" s="1"/>
  <c r="C419" i="20"/>
  <c r="H418" i="20" a="1"/>
  <c r="H418" i="20" s="1"/>
  <c r="C1186" i="20"/>
  <c r="G771" i="20" l="1" a="1"/>
  <c r="G771" i="20" s="1"/>
  <c r="H771" i="20" a="1"/>
  <c r="H771" i="20" s="1"/>
  <c r="C772" i="20"/>
  <c r="C1539" i="20"/>
  <c r="G325" i="20" a="1"/>
  <c r="G325" i="20" s="1"/>
  <c r="H325" i="20" a="1"/>
  <c r="H325" i="20" s="1"/>
  <c r="C1093" i="20"/>
  <c r="G355" i="20" a="1"/>
  <c r="G355" i="20" s="1"/>
  <c r="H355" i="20" a="1"/>
  <c r="H355" i="20" s="1"/>
  <c r="C356" i="20"/>
  <c r="C1123" i="20"/>
  <c r="G66" i="20" a="1"/>
  <c r="G66" i="20" s="1"/>
  <c r="H66" i="20" a="1"/>
  <c r="H66" i="20" s="1"/>
  <c r="C67" i="20"/>
  <c r="C834" i="20"/>
  <c r="C1220" i="20"/>
  <c r="G452" i="20" a="1"/>
  <c r="G452" i="20" s="1"/>
  <c r="C453" i="20"/>
  <c r="H452" i="20" a="1"/>
  <c r="H452" i="20" s="1"/>
  <c r="G293" i="20" a="1"/>
  <c r="G293" i="20" s="1"/>
  <c r="H293" i="20" a="1"/>
  <c r="H293" i="20" s="1"/>
  <c r="C1061" i="20"/>
  <c r="G131" i="20" a="1"/>
  <c r="G131" i="20" s="1"/>
  <c r="H131" i="20" a="1"/>
  <c r="H131" i="20" s="1"/>
  <c r="C132" i="20"/>
  <c r="C899" i="20"/>
  <c r="C580" i="20"/>
  <c r="C1347" i="20"/>
  <c r="G579" i="20" a="1"/>
  <c r="G579" i="20" s="1"/>
  <c r="H579" i="20" a="1"/>
  <c r="H579" i="20" s="1"/>
  <c r="G386" i="20" a="1"/>
  <c r="G386" i="20" s="1"/>
  <c r="H386" i="20" a="1"/>
  <c r="H386" i="20" s="1"/>
  <c r="C387" i="20"/>
  <c r="C1154" i="20"/>
  <c r="H675" i="20" a="1"/>
  <c r="H675" i="20" s="1"/>
  <c r="C1443" i="20"/>
  <c r="C676" i="20"/>
  <c r="G675" i="20" a="1"/>
  <c r="G675" i="20" s="1"/>
  <c r="C164" i="20"/>
  <c r="G163" i="20" a="1"/>
  <c r="G163" i="20" s="1"/>
  <c r="H163" i="20" a="1"/>
  <c r="H163" i="20" s="1"/>
  <c r="C931" i="20"/>
  <c r="C1251" i="20"/>
  <c r="G483" i="20" a="1"/>
  <c r="G483" i="20" s="1"/>
  <c r="C484" i="20"/>
  <c r="H483" i="20" a="1"/>
  <c r="H483" i="20" s="1"/>
  <c r="H419" i="20" a="1"/>
  <c r="H419" i="20" s="1"/>
  <c r="C1187" i="20"/>
  <c r="G419" i="20" a="1"/>
  <c r="G419" i="20" s="1"/>
  <c r="C420" i="20"/>
  <c r="C994" i="20"/>
  <c r="C227" i="20"/>
  <c r="G226" i="20" a="1"/>
  <c r="G226" i="20" s="1"/>
  <c r="H226" i="20" a="1"/>
  <c r="H226" i="20" s="1"/>
  <c r="G739" i="20" a="1"/>
  <c r="G739" i="20" s="1"/>
  <c r="C740" i="20"/>
  <c r="H739" i="20" a="1"/>
  <c r="H739" i="20" s="1"/>
  <c r="C1507" i="20"/>
  <c r="C709" i="20"/>
  <c r="H708" i="20" a="1"/>
  <c r="H708" i="20" s="1"/>
  <c r="G708" i="20" a="1"/>
  <c r="G708" i="20" s="1"/>
  <c r="C1476" i="20"/>
  <c r="C517" i="20"/>
  <c r="G516" i="20" a="1"/>
  <c r="G516" i="20" s="1"/>
  <c r="H516" i="20" a="1"/>
  <c r="H516" i="20" s="1"/>
  <c r="C1284" i="20"/>
  <c r="C804" i="20"/>
  <c r="C37" i="20"/>
  <c r="H36" i="20" a="1"/>
  <c r="H36" i="20" s="1"/>
  <c r="G36" i="20" a="1"/>
  <c r="G36" i="20" s="1"/>
  <c r="G98" i="20" a="1"/>
  <c r="G98" i="20" s="1"/>
  <c r="C99" i="20"/>
  <c r="H98" i="20" a="1"/>
  <c r="H98" i="20" s="1"/>
  <c r="C866" i="20"/>
  <c r="C1027" i="20"/>
  <c r="G259" i="20" a="1"/>
  <c r="G259" i="20" s="1"/>
  <c r="H259" i="20" a="1"/>
  <c r="H259" i="20" s="1"/>
  <c r="C260" i="20"/>
  <c r="C196" i="20"/>
  <c r="G195" i="20" a="1"/>
  <c r="G195" i="20" s="1"/>
  <c r="H195" i="20" a="1"/>
  <c r="H195" i="20" s="1"/>
  <c r="C963" i="20"/>
  <c r="H547" i="20" a="1"/>
  <c r="H547" i="20" s="1"/>
  <c r="C548" i="20"/>
  <c r="G547" i="20" a="1"/>
  <c r="G547" i="20" s="1"/>
  <c r="C1315" i="20"/>
  <c r="C643" i="20"/>
  <c r="C1410" i="20"/>
  <c r="H642" i="20" a="1"/>
  <c r="H642" i="20" s="1"/>
  <c r="G642" i="20" a="1"/>
  <c r="G642" i="20" s="1"/>
  <c r="G613" i="20" a="1"/>
  <c r="G613" i="20" s="1"/>
  <c r="H613" i="20" a="1"/>
  <c r="H613" i="20" s="1"/>
  <c r="C1381" i="20"/>
  <c r="H132" i="20" l="1" a="1"/>
  <c r="H132" i="20" s="1"/>
  <c r="C133" i="20"/>
  <c r="G132" i="20" a="1"/>
  <c r="G132" i="20" s="1"/>
  <c r="C900" i="20"/>
  <c r="C1028" i="20"/>
  <c r="C261" i="20"/>
  <c r="G260" i="20" a="1"/>
  <c r="G260" i="20" s="1"/>
  <c r="H260" i="20" a="1"/>
  <c r="H260" i="20" s="1"/>
  <c r="H420" i="20" a="1"/>
  <c r="H420" i="20" s="1"/>
  <c r="G420" i="20" a="1"/>
  <c r="G420" i="20" s="1"/>
  <c r="C421" i="20"/>
  <c r="C1188" i="20"/>
  <c r="C228" i="20"/>
  <c r="H227" i="20" a="1"/>
  <c r="H227" i="20" s="1"/>
  <c r="G227" i="20" a="1"/>
  <c r="G227" i="20" s="1"/>
  <c r="C995" i="20"/>
  <c r="H196" i="20" a="1"/>
  <c r="H196" i="20" s="1"/>
  <c r="G196" i="20" a="1"/>
  <c r="G196" i="20" s="1"/>
  <c r="C197" i="20"/>
  <c r="C964" i="20"/>
  <c r="G453" i="20" a="1"/>
  <c r="G453" i="20" s="1"/>
  <c r="H453" i="20" a="1"/>
  <c r="H453" i="20" s="1"/>
  <c r="C1221" i="20"/>
  <c r="H67" i="20" a="1"/>
  <c r="H67" i="20" s="1"/>
  <c r="C68" i="20"/>
  <c r="G67" i="20" a="1"/>
  <c r="G67" i="20" s="1"/>
  <c r="C835" i="20"/>
  <c r="H99" i="20" a="1"/>
  <c r="H99" i="20" s="1"/>
  <c r="G99" i="20" a="1"/>
  <c r="G99" i="20" s="1"/>
  <c r="C100" i="20"/>
  <c r="C867" i="20"/>
  <c r="G37" i="20" a="1"/>
  <c r="G37" i="20" s="1"/>
  <c r="H37" i="20" a="1"/>
  <c r="H37" i="20" s="1"/>
  <c r="C805" i="20"/>
  <c r="C932" i="20"/>
  <c r="C165" i="20"/>
  <c r="G164" i="20" a="1"/>
  <c r="G164" i="20" s="1"/>
  <c r="H164" i="20" a="1"/>
  <c r="H164" i="20" s="1"/>
  <c r="C1124" i="20"/>
  <c r="G356" i="20" a="1"/>
  <c r="G356" i="20" s="1"/>
  <c r="H356" i="20" a="1"/>
  <c r="H356" i="20" s="1"/>
  <c r="C357" i="20"/>
  <c r="C677" i="20"/>
  <c r="H676" i="20" a="1"/>
  <c r="H676" i="20" s="1"/>
  <c r="G676" i="20" a="1"/>
  <c r="G676" i="20" s="1"/>
  <c r="C1444" i="20"/>
  <c r="C1285" i="20"/>
  <c r="G517" i="20" a="1"/>
  <c r="G517" i="20" s="1"/>
  <c r="H517" i="20" a="1"/>
  <c r="H517" i="20" s="1"/>
  <c r="H548" i="20" a="1"/>
  <c r="H548" i="20" s="1"/>
  <c r="G548" i="20" a="1"/>
  <c r="G548" i="20" s="1"/>
  <c r="C1316" i="20"/>
  <c r="C549" i="20"/>
  <c r="H740" i="20" a="1"/>
  <c r="H740" i="20" s="1"/>
  <c r="C1508" i="20"/>
  <c r="G740" i="20" a="1"/>
  <c r="G740" i="20" s="1"/>
  <c r="C741" i="20"/>
  <c r="C581" i="20"/>
  <c r="C1348" i="20"/>
  <c r="H580" i="20" a="1"/>
  <c r="H580" i="20" s="1"/>
  <c r="G580" i="20" a="1"/>
  <c r="G580" i="20" s="1"/>
  <c r="C388" i="20"/>
  <c r="G387" i="20" a="1"/>
  <c r="G387" i="20" s="1"/>
  <c r="H387" i="20" a="1"/>
  <c r="H387" i="20" s="1"/>
  <c r="C1155" i="20"/>
  <c r="H484" i="20" a="1"/>
  <c r="H484" i="20" s="1"/>
  <c r="C485" i="20"/>
  <c r="C1252" i="20"/>
  <c r="G484" i="20" a="1"/>
  <c r="G484" i="20" s="1"/>
  <c r="H643" i="20" a="1"/>
  <c r="H643" i="20" s="1"/>
  <c r="C644" i="20"/>
  <c r="G643" i="20" a="1"/>
  <c r="G643" i="20" s="1"/>
  <c r="C1411" i="20"/>
  <c r="G709" i="20" a="1"/>
  <c r="G709" i="20" s="1"/>
  <c r="H709" i="20" a="1"/>
  <c r="H709" i="20" s="1"/>
  <c r="C1477" i="20"/>
  <c r="C773" i="20"/>
  <c r="C1540" i="20"/>
  <c r="G772" i="20" a="1"/>
  <c r="G772" i="20" s="1"/>
  <c r="H772" i="20" a="1"/>
  <c r="H772" i="20" s="1"/>
  <c r="H549" i="20" l="1" a="1"/>
  <c r="H549" i="20" s="1"/>
  <c r="C1317" i="20"/>
  <c r="G549" i="20" a="1"/>
  <c r="G549" i="20" s="1"/>
  <c r="G68" i="20" a="1"/>
  <c r="G68" i="20" s="1"/>
  <c r="C69" i="20"/>
  <c r="H68" i="20" a="1"/>
  <c r="H68" i="20" s="1"/>
  <c r="C836" i="20"/>
  <c r="C1509" i="20"/>
  <c r="G741" i="20" a="1"/>
  <c r="G741" i="20" s="1"/>
  <c r="H741" i="20" a="1"/>
  <c r="H741" i="20" s="1"/>
  <c r="G197" i="20" a="1"/>
  <c r="G197" i="20" s="1"/>
  <c r="H197" i="20" a="1"/>
  <c r="H197" i="20" s="1"/>
  <c r="C965" i="20"/>
  <c r="C229" i="20"/>
  <c r="H228" i="20" a="1"/>
  <c r="H228" i="20" s="1"/>
  <c r="G228" i="20" a="1"/>
  <c r="G228" i="20" s="1"/>
  <c r="C996" i="20"/>
  <c r="C1253" i="20"/>
  <c r="H485" i="20" a="1"/>
  <c r="H485" i="20" s="1"/>
  <c r="G485" i="20" a="1"/>
  <c r="G485" i="20" s="1"/>
  <c r="H421" i="20" a="1"/>
  <c r="H421" i="20" s="1"/>
  <c r="G421" i="20" a="1"/>
  <c r="G421" i="20" s="1"/>
  <c r="C1189" i="20"/>
  <c r="G773" i="20" a="1"/>
  <c r="G773" i="20" s="1"/>
  <c r="H773" i="20" a="1"/>
  <c r="H773" i="20" s="1"/>
  <c r="C1541" i="20"/>
  <c r="H388" i="20" a="1"/>
  <c r="H388" i="20" s="1"/>
  <c r="C389" i="20"/>
  <c r="G388" i="20" a="1"/>
  <c r="G388" i="20" s="1"/>
  <c r="C1156" i="20"/>
  <c r="G261" i="20" a="1"/>
  <c r="G261" i="20" s="1"/>
  <c r="H261" i="20" a="1"/>
  <c r="H261" i="20" s="1"/>
  <c r="C1029" i="20"/>
  <c r="G357" i="20" a="1"/>
  <c r="G357" i="20" s="1"/>
  <c r="C1125" i="20"/>
  <c r="H357" i="20" a="1"/>
  <c r="H357" i="20" s="1"/>
  <c r="H165" i="20" a="1"/>
  <c r="H165" i="20" s="1"/>
  <c r="G165" i="20" a="1"/>
  <c r="G165" i="20" s="1"/>
  <c r="C933" i="20"/>
  <c r="C645" i="20"/>
  <c r="H644" i="20" a="1"/>
  <c r="H644" i="20" s="1"/>
  <c r="G644" i="20" a="1"/>
  <c r="G644" i="20" s="1"/>
  <c r="C1412" i="20"/>
  <c r="G677" i="20" a="1"/>
  <c r="G677" i="20" s="1"/>
  <c r="H677" i="20" a="1"/>
  <c r="H677" i="20" s="1"/>
  <c r="C1445" i="20"/>
  <c r="G581" i="20" a="1"/>
  <c r="G581" i="20" s="1"/>
  <c r="C1349" i="20"/>
  <c r="H581" i="20" a="1"/>
  <c r="H581" i="20" s="1"/>
  <c r="H100" i="20" a="1"/>
  <c r="H100" i="20" s="1"/>
  <c r="C101" i="20"/>
  <c r="G100" i="20" a="1"/>
  <c r="G100" i="20" s="1"/>
  <c r="C868" i="20"/>
  <c r="H133" i="20" a="1"/>
  <c r="H133" i="20" s="1"/>
  <c r="G133" i="20" a="1"/>
  <c r="G133" i="20" s="1"/>
  <c r="C901" i="20"/>
  <c r="C997" i="20" l="1"/>
  <c r="G229" i="20" a="1"/>
  <c r="G229" i="20" s="1"/>
  <c r="H229" i="20" a="1"/>
  <c r="H229" i="20" s="1"/>
  <c r="G645" i="20" a="1"/>
  <c r="G645" i="20" s="1"/>
  <c r="H645" i="20" a="1"/>
  <c r="H645" i="20" s="1"/>
  <c r="C1413" i="20"/>
  <c r="H389" i="20" a="1"/>
  <c r="H389" i="20" s="1"/>
  <c r="G389" i="20" a="1"/>
  <c r="G389" i="20" s="1"/>
  <c r="C1157" i="20"/>
  <c r="G69" i="20" a="1"/>
  <c r="G69" i="20" s="1"/>
  <c r="C837" i="20"/>
  <c r="H69" i="20" a="1"/>
  <c r="H69" i="20" s="1"/>
  <c r="C869" i="20"/>
  <c r="G101" i="20" a="1"/>
  <c r="G101" i="20" s="1"/>
  <c r="H101" i="20" a="1"/>
  <c r="H101" i="2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D7" authorId="0" shapeId="0" xr:uid="{00000000-0006-0000-0600-000001000000}">
      <text>
        <r>
          <rPr>
            <b/>
            <sz val="9"/>
            <color indexed="81"/>
            <rFont val="Tahoma"/>
            <family val="2"/>
          </rPr>
          <t>I</t>
        </r>
        <r>
          <rPr>
            <sz val="9"/>
            <color indexed="81"/>
            <rFont val="Tahoma"/>
            <family val="2"/>
          </rPr>
          <t>ncluding existing techs in VT and future tehs in SubRes</t>
        </r>
      </text>
    </comment>
    <comment ref="G7" authorId="0" shapeId="0" xr:uid="{00000000-0006-0000-0600-000002000000}">
      <text>
        <r>
          <rPr>
            <b/>
            <sz val="9"/>
            <color indexed="81"/>
            <rFont val="Tahoma"/>
            <family val="2"/>
          </rPr>
          <t>Maurizio Gargiulo:</t>
        </r>
        <r>
          <rPr>
            <sz val="9"/>
            <color indexed="81"/>
            <rFont val="Tahoma"/>
            <family val="2"/>
          </rPr>
          <t xml:space="preserve">
This is the commodity needed for the UC_COMPRD
The Pset is used to identify the sub-group of technologies producing that commodity</t>
        </r>
      </text>
    </comment>
    <comment ref="N7" authorId="0" shapeId="0" xr:uid="{00000000-0006-0000-0600-000003000000}">
      <text>
        <r>
          <rPr>
            <b/>
            <sz val="9"/>
            <color indexed="81"/>
            <rFont val="Tahoma"/>
            <family val="2"/>
          </rPr>
          <t>Maurizio Gargiulo:</t>
        </r>
        <r>
          <rPr>
            <sz val="9"/>
            <color indexed="81"/>
            <rFont val="Tahoma"/>
            <family val="2"/>
          </rPr>
          <t xml:space="preserve">
Interpolation rule. Full interpolation and forward extrapolation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Mikkel Bosack Simonsen</author>
  </authors>
  <commentList>
    <comment ref="EE2" authorId="0" shapeId="0" xr:uid="{00000000-0006-0000-0B00-000001000000}">
      <text>
        <r>
          <rPr>
            <b/>
            <sz val="9"/>
            <color indexed="81"/>
            <rFont val="Tahoma"/>
            <family val="2"/>
          </rPr>
          <t>Mikkel Bosack Simonsen:</t>
        </r>
        <r>
          <rPr>
            <sz val="9"/>
            <color indexed="81"/>
            <rFont val="Tahoma"/>
            <family val="2"/>
          </rPr>
          <t xml:space="preserve">
has to be infinite to show the entire potential</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DHareas" type="6" refreshedVersion="4" background="1" saveData="1">
    <textPr codePage="65001" sourceFile="\\dtu-storage\stpet\Documents\Stefan\BBR\Waste heat\DHareas.csv" comma="1">
      <textFields count="7">
        <textField/>
        <textField/>
        <textField/>
        <textField/>
        <textField/>
        <textField/>
        <textField/>
      </textFields>
    </textPr>
  </connection>
  <connection id="2" xr16:uid="{00000000-0015-0000-FFFF-FFFF01000000}" name="EH_pot" type="6" refreshedVersion="6" background="1" saveData="1">
    <textPr codePage="65001" sourceFile="\\dtu-storage\stpet\Documents\Stefan\BBR\Waste heat\Waste heat and TIMES\EH_pot.txt" thousands=" " comma="1">
      <textFields count="41">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<sst xmlns="http://schemas.openxmlformats.org/spreadsheetml/2006/main" count="7780" uniqueCount="1030">
  <si>
    <t>UC_N</t>
  </si>
  <si>
    <t>Year</t>
  </si>
  <si>
    <t>Pset_PN</t>
  </si>
  <si>
    <t>Cset_CN</t>
  </si>
  <si>
    <t>Pset_CO</t>
  </si>
  <si>
    <t>UC_FLO</t>
  </si>
  <si>
    <t>Attribute</t>
  </si>
  <si>
    <t>LimType</t>
  </si>
  <si>
    <t>~UC_Sets: T_E:</t>
  </si>
  <si>
    <t>UC_Desc</t>
  </si>
  <si>
    <t>UC_RHSRTS</t>
  </si>
  <si>
    <t>DKW</t>
  </si>
  <si>
    <t>DKE</t>
  </si>
  <si>
    <t>UC_RHSRTS~0</t>
  </si>
  <si>
    <t>UP</t>
  </si>
  <si>
    <t>~TFM_FILL</t>
  </si>
  <si>
    <t>Operation_Sum_Avg_Count</t>
  </si>
  <si>
    <t>Scenario</t>
  </si>
  <si>
    <t>A</t>
  </si>
  <si>
    <t>BASE</t>
  </si>
  <si>
    <t>STOCK</t>
  </si>
  <si>
    <t>Share</t>
  </si>
  <si>
    <t>Pset_Set</t>
  </si>
  <si>
    <t>Pset_CI</t>
  </si>
  <si>
    <t>Annual growth allowed by DH</t>
  </si>
  <si>
    <t>Assumptions</t>
  </si>
  <si>
    <t>INDHCE,INDHDE</t>
  </si>
  <si>
    <t>Agriculture</t>
  </si>
  <si>
    <t>MT</t>
  </si>
  <si>
    <t>RH</t>
  </si>
  <si>
    <t>Initial growth shock</t>
  </si>
  <si>
    <t>Date</t>
  </si>
  <si>
    <t>Name</t>
  </si>
  <si>
    <t>Sheet Name</t>
  </si>
  <si>
    <t xml:space="preserve">Cell no </t>
  </si>
  <si>
    <t>Description</t>
  </si>
  <si>
    <t>Steffen Dockweiler</t>
  </si>
  <si>
    <t>FILL_IND</t>
  </si>
  <si>
    <t>Changed this sheet to be on both existing and new district heating technologies</t>
  </si>
  <si>
    <t>Introduced assumptions on initial growth shock (to aliviate problems with dummy variables in 2014)</t>
  </si>
  <si>
    <t>Introduced assumptions on annual growth for DH used for MT/RH, sectorspecific. Assumptions are made by SDO guesses</t>
  </si>
  <si>
    <t>Food</t>
  </si>
  <si>
    <t>Chemical</t>
  </si>
  <si>
    <t>Glass &amp; Concrete</t>
  </si>
  <si>
    <t>Metal</t>
  </si>
  <si>
    <t>Other Comm</t>
  </si>
  <si>
    <t>Moter Vechicles</t>
  </si>
  <si>
    <t>Wholesale/Retail</t>
  </si>
  <si>
    <t>Private Service</t>
  </si>
  <si>
    <t>Public Service</t>
  </si>
  <si>
    <t>Construction</t>
  </si>
  <si>
    <t>Other Utilities</t>
  </si>
  <si>
    <t>AD</t>
  </si>
  <si>
    <t>FD</t>
  </si>
  <si>
    <t>CD</t>
  </si>
  <si>
    <t>GD</t>
  </si>
  <si>
    <t>MD</t>
  </si>
  <si>
    <t>OD</t>
  </si>
  <si>
    <t>TD</t>
  </si>
  <si>
    <t>PD</t>
  </si>
  <si>
    <t>UD</t>
  </si>
  <si>
    <t>ND</t>
  </si>
  <si>
    <t>LD</t>
  </si>
  <si>
    <t>Limiting district heating expansion</t>
  </si>
  <si>
    <t>INDADMTBHETE1</t>
  </si>
  <si>
    <t>INDADRHBHETE1</t>
  </si>
  <si>
    <t>INDFDMTBHETE1</t>
  </si>
  <si>
    <t>INDFDRHBHETE1</t>
  </si>
  <si>
    <t>INDCDMTBHETE1</t>
  </si>
  <si>
    <t>INDCDRHBHETE1</t>
  </si>
  <si>
    <t>INDGDMTBHETE1</t>
  </si>
  <si>
    <t>INDGDRHBHETE1</t>
  </si>
  <si>
    <t>INDMDMTBHETE1</t>
  </si>
  <si>
    <t>INDMDRHBHETE1</t>
  </si>
  <si>
    <t>INDODMTBHETE1</t>
  </si>
  <si>
    <t>INDODRHBHETE1</t>
  </si>
  <si>
    <t>INDTDMTBHETE1</t>
  </si>
  <si>
    <t>INDTDRHBHETE1</t>
  </si>
  <si>
    <t>INDPDMTBHETE1</t>
  </si>
  <si>
    <t>INDPDRHBHETE1</t>
  </si>
  <si>
    <t>INDUDMTBHETE1</t>
  </si>
  <si>
    <t>INDUDRHBHETE1</t>
  </si>
  <si>
    <t>INDNDMTBHETE1</t>
  </si>
  <si>
    <t>INDNDRHBHETE1</t>
  </si>
  <si>
    <t>INDLDMTBHETE1</t>
  </si>
  <si>
    <t>INDLDRHBHETE1</t>
  </si>
  <si>
    <t>References for function "Lopslag"/"VLOOKUP"</t>
  </si>
  <si>
    <t>IND_HETINV</t>
  </si>
  <si>
    <t>Introduced all technologies from all sectors</t>
  </si>
  <si>
    <t>*Constraint on the expansion of district heat (the share of DH in MT and RH)</t>
  </si>
  <si>
    <t>Purpose:</t>
  </si>
  <si>
    <t>Description:</t>
  </si>
  <si>
    <t>Relevant sectors</t>
  </si>
  <si>
    <t>IND</t>
  </si>
  <si>
    <t>Description of different sheets</t>
  </si>
  <si>
    <t>This sheet is filled in by VEDA - and includes all the existing stocks of all rechnologies</t>
  </si>
  <si>
    <t>Constraint on the share of district heat (both central and decentral) for all sectors on MT and RH energy services</t>
  </si>
  <si>
    <t>IND_HETSHA</t>
  </si>
  <si>
    <t>IND_CAPINV</t>
  </si>
  <si>
    <t>UC - Each Region/Period</t>
  </si>
  <si>
    <t>FT-INDHDE</t>
  </si>
  <si>
    <t>INDHDE,INDHCE</t>
  </si>
  <si>
    <t>Share of HDE in industry</t>
  </si>
  <si>
    <t>IND_HETSHARE</t>
  </si>
  <si>
    <t>Introduced a constraint to keep the share between central and decentral distric heat in industry</t>
  </si>
  <si>
    <t>Constraint on the share of central to decentral distric heat - to eliminate problems of industry shifting to cheaper central district heat (and we consider them not being on the grid to do so..)</t>
  </si>
  <si>
    <t>IC_HETSHA_HDE-HCE</t>
  </si>
  <si>
    <t>This sheet put basic constraint on the industry, e.g. expansion of district heat, central to decentral district heat ratio and much more…</t>
  </si>
  <si>
    <t>The constraint are put in place to eliminate results that are extremely different from the statistics.</t>
  </si>
  <si>
    <t>All</t>
  </si>
  <si>
    <t>General clean-up of file + adding Intro</t>
  </si>
  <si>
    <r>
      <t xml:space="preserve">Introduced a constraint on annual investment in capacity. </t>
    </r>
    <r>
      <rPr>
        <sz val="10"/>
        <color rgb="FFFF0000"/>
        <rFont val="Arial"/>
        <family val="2"/>
      </rPr>
      <t>Removed.</t>
    </r>
  </si>
  <si>
    <t xml:space="preserve">Reduced annual allowed growth in DH, to limit observed expansion. Only reduced for MT. </t>
  </si>
  <si>
    <t>Olexandr Balyk</t>
  </si>
  <si>
    <t>DKE and DKW instead of Allregions</t>
  </si>
  <si>
    <t>WNWB</t>
  </si>
  <si>
    <t>ACT_BND</t>
  </si>
  <si>
    <t>WNWD</t>
  </si>
  <si>
    <t>WNWC</t>
  </si>
  <si>
    <t>WNWA</t>
  </si>
  <si>
    <t>WWDB</t>
  </si>
  <si>
    <t>WWDD</t>
  </si>
  <si>
    <t>WWDC</t>
  </si>
  <si>
    <t>WWDA</t>
  </si>
  <si>
    <t>FNWB</t>
  </si>
  <si>
    <t>FNWD</t>
  </si>
  <si>
    <t>FNWC</t>
  </si>
  <si>
    <t>FNWA</t>
  </si>
  <si>
    <t>FWDB</t>
  </si>
  <si>
    <t>FWDD</t>
  </si>
  <si>
    <t>FWDC</t>
  </si>
  <si>
    <t>FWDA</t>
  </si>
  <si>
    <t>SNWB</t>
  </si>
  <si>
    <t>SNWD</t>
  </si>
  <si>
    <t>SNWC</t>
  </si>
  <si>
    <t>SNWA</t>
  </si>
  <si>
    <t>SWDB</t>
  </si>
  <si>
    <t>SWDD</t>
  </si>
  <si>
    <t>SWDC</t>
  </si>
  <si>
    <t>SWDA</t>
  </si>
  <si>
    <t>RNWB</t>
  </si>
  <si>
    <t>RNWD</t>
  </si>
  <si>
    <t>RNWC</t>
  </si>
  <si>
    <t>RNWA</t>
  </si>
  <si>
    <t>RWDB</t>
  </si>
  <si>
    <t>RWDD</t>
  </si>
  <si>
    <t>RWDC</t>
  </si>
  <si>
    <t>RWDA</t>
  </si>
  <si>
    <t>PJ</t>
  </si>
  <si>
    <t xml:space="preserve">\I: Unit </t>
  </si>
  <si>
    <t>\I: explanation should be incerted</t>
  </si>
  <si>
    <t>TimeSlice</t>
  </si>
  <si>
    <t>High temperature Excess heat with potentials at high transmission cost - decentral</t>
  </si>
  <si>
    <t>HTEHDH</t>
  </si>
  <si>
    <t>High temperature Excess heat with potentials at medium transmission cost - decentral</t>
  </si>
  <si>
    <t>HTEHDM</t>
  </si>
  <si>
    <t>High temperature Excess heat with potentials at low transmission cost - decentral</t>
  </si>
  <si>
    <t>HTEHDL</t>
  </si>
  <si>
    <t>High temperature Excess heat with potentials at no transmission cost - decentral</t>
  </si>
  <si>
    <t>HTEHDN</t>
  </si>
  <si>
    <t>High temperature Excess heat with potentials at high transmission cost - central</t>
  </si>
  <si>
    <t>HTEHCH</t>
  </si>
  <si>
    <t>High temperature Excess heat with potentials at medium transmission cost - central</t>
  </si>
  <si>
    <t>HTEHCM</t>
  </si>
  <si>
    <t>High temperature Excess heat with potentials at low transmission cost - central</t>
  </si>
  <si>
    <t>HTEHCL</t>
  </si>
  <si>
    <t>High temperature Excess heat with potentials at no transmission cost - central</t>
  </si>
  <si>
    <t>HTEHCN</t>
  </si>
  <si>
    <t>Medium temperature Excess heat with potentials at high transmission cost - decentral</t>
  </si>
  <si>
    <t>MTEHDH</t>
  </si>
  <si>
    <t>Medium temperature Excess heat with potentials at medium transmission cost - decentral</t>
  </si>
  <si>
    <t>MTEHDM</t>
  </si>
  <si>
    <t>Medium temperature Excess heat with potentials at low transmission cost - decentral</t>
  </si>
  <si>
    <t>MTEHDL</t>
  </si>
  <si>
    <t>Medium temperature Excess heat with potentials at no transmission cost - decentral</t>
  </si>
  <si>
    <t>MTEHDN</t>
  </si>
  <si>
    <t>Medium temperature Excess heat with potentials at high transmission cost - central</t>
  </si>
  <si>
    <t>MTEHCH</t>
  </si>
  <si>
    <t>Medium temperature Excess heat with potentials at medium transmission cost - central</t>
  </si>
  <si>
    <t>MTEHCM</t>
  </si>
  <si>
    <t>Medium temperature Excess heat with potentials at low transmission cost - central</t>
  </si>
  <si>
    <t>MTEHCL</t>
  </si>
  <si>
    <t>Medium temperature Excess heat with potentials at no transmission cost - central</t>
  </si>
  <si>
    <t>MTEHCN</t>
  </si>
  <si>
    <t>Low temperature Excess heat with potentials at high transmission cost - decentral</t>
  </si>
  <si>
    <t>LTEHDH</t>
  </si>
  <si>
    <t>Low temperature Excess heat with potentials at medium transmission cost - decentral</t>
  </si>
  <si>
    <t>LTEHDM</t>
  </si>
  <si>
    <t>Low temperature Excess heat with potentials at low transmission cost - decentral</t>
  </si>
  <si>
    <t>LTEHDL</t>
  </si>
  <si>
    <t>Low temperature Excess heat with potentials at no transmission cost - decentral</t>
  </si>
  <si>
    <t>LTEHDN</t>
  </si>
  <si>
    <t>Low temperature Excess heat with potentials at high transmission cost - central</t>
  </si>
  <si>
    <t>LTEHCH</t>
  </si>
  <si>
    <t>Low temperature Excess heat with potentials at medium transmission cost - central</t>
  </si>
  <si>
    <t>LTEHCM</t>
  </si>
  <si>
    <t>Low temperature Excess heat with potentials at low transmission cost - central</t>
  </si>
  <si>
    <t>LTEHCL</t>
  </si>
  <si>
    <t>Low temperature Excess heat with potentials at no transmission cost - central</t>
  </si>
  <si>
    <t>LTEHCN</t>
  </si>
  <si>
    <t>~TFM_INS</t>
  </si>
  <si>
    <t>Limit on excess heat potentials</t>
  </si>
  <si>
    <r>
      <t>y = 1901.4x</t>
    </r>
    <r>
      <rPr>
        <vertAlign val="superscript"/>
        <sz val="12"/>
        <rFont val="Calibri"/>
        <family val="2"/>
        <scheme val="minor"/>
      </rPr>
      <t>-0.563</t>
    </r>
  </si>
  <si>
    <t>INV cost [DKK/MW/m</t>
  </si>
  <si>
    <t>Inv. Cost [DKK/MW/m]</t>
  </si>
  <si>
    <t>Capacity [MW]</t>
  </si>
  <si>
    <t>Fixed O&amp;M [MDKK/MW/year]</t>
  </si>
  <si>
    <t>Total inv.costs [MDKK/MW]</t>
  </si>
  <si>
    <t>Add. Inv. costs [MDKK/MW]</t>
  </si>
  <si>
    <t>Inv.costs [MDKK/MW]</t>
  </si>
  <si>
    <t>Substation</t>
  </si>
  <si>
    <t>Outside</t>
  </si>
  <si>
    <t>Inside</t>
  </si>
  <si>
    <t>Decentral</t>
  </si>
  <si>
    <t>Central</t>
  </si>
  <si>
    <t>HTEH</t>
  </si>
  <si>
    <t>MTEH</t>
  </si>
  <si>
    <t>LTEH</t>
  </si>
  <si>
    <t>Long payback time</t>
  </si>
  <si>
    <t>Medium payback time</t>
  </si>
  <si>
    <t>Short payback time</t>
  </si>
  <si>
    <t>No efficiency measures</t>
  </si>
  <si>
    <t>Transmission network [MDKK/MW]</t>
  </si>
  <si>
    <t>Inv. cost [MDKK/MW/m]</t>
  </si>
  <si>
    <t>Full load hours</t>
  </si>
  <si>
    <t>Excess heat potentials [MW]</t>
  </si>
  <si>
    <t>Excess-heat-weighted distance to DH area [m]</t>
  </si>
  <si>
    <t>Excess heat potentials [TJ] * distance to DH area [m]</t>
  </si>
  <si>
    <t>Excess heat potentials [TJ]</t>
  </si>
  <si>
    <t>Source are needed for the export from GIS Sheet</t>
  </si>
  <si>
    <t>Potentials of Excess heat has been calculated based on the cost of piping to the DH grid, the calculations are found in the Export from GIS</t>
  </si>
  <si>
    <t>Implemented value</t>
  </si>
  <si>
    <t>MKr15</t>
  </si>
  <si>
    <t>ELCC</t>
  </si>
  <si>
    <t>HETD</t>
  </si>
  <si>
    <t>HETDMTEH</t>
  </si>
  <si>
    <t>40 Large Heat Pumps - excess heat 80 degrees decentralised</t>
  </si>
  <si>
    <t>EXHINDHPD6N</t>
  </si>
  <si>
    <t>HETC</t>
  </si>
  <si>
    <t>HETCMTEH</t>
  </si>
  <si>
    <t>40 Large Heat Pumps - excess heat 80 degrees centralised</t>
  </si>
  <si>
    <t>EXHINDHPC6N</t>
  </si>
  <si>
    <t>HETDLTEH</t>
  </si>
  <si>
    <t>40 Large Heat Pumps - excess heat 40 degrees decentralised</t>
  </si>
  <si>
    <t>EXHINDHPD5N</t>
  </si>
  <si>
    <t>HETCLTEH</t>
  </si>
  <si>
    <t>40 Large Heat Pumps - excess heat 40 degrees centralised</t>
  </si>
  <si>
    <t>EXHINDHPC5N</t>
  </si>
  <si>
    <t>MW</t>
  </si>
  <si>
    <t>Currency unit</t>
  </si>
  <si>
    <t>*Unit</t>
  </si>
  <si>
    <t>Fixed ELCC Input Share</t>
  </si>
  <si>
    <t xml:space="preserve">Minimum capacity for technology </t>
  </si>
  <si>
    <t>The first year when a technology is available for Investment</t>
  </si>
  <si>
    <t>Output name</t>
  </si>
  <si>
    <t>Input name</t>
  </si>
  <si>
    <t>*PlantName</t>
  </si>
  <si>
    <t>Share-I~FX~ELCC</t>
  </si>
  <si>
    <t>*Minimum capacity</t>
  </si>
  <si>
    <t>START</t>
  </si>
  <si>
    <t>CURR</t>
  </si>
  <si>
    <t>Comm-OUT</t>
  </si>
  <si>
    <t>Comm-IN</t>
  </si>
  <si>
    <t>*TechDesc</t>
  </si>
  <si>
    <t>TechName</t>
  </si>
  <si>
    <t>Tech taken from SubRes_ELC_ExcessHeat_New</t>
  </si>
  <si>
    <t>Winter</t>
  </si>
  <si>
    <t>Autumn</t>
  </si>
  <si>
    <t>Summer</t>
  </si>
  <si>
    <t>Spring</t>
  </si>
  <si>
    <t>LTMEH</t>
  </si>
  <si>
    <t>https://stateofgreen.com/files/download/1973</t>
  </si>
  <si>
    <t>Is this the correct source for temperatures in teh district heating grid?</t>
  </si>
  <si>
    <t xml:space="preserve">Source: provided by Fabian </t>
  </si>
  <si>
    <t>Low temperature excess heat operation pattern for Heat pumps</t>
  </si>
  <si>
    <t>YRFR</t>
  </si>
  <si>
    <t>Aars Fjernvarmeforsyning Amba</t>
  </si>
  <si>
    <t>Århus Kommune</t>
  </si>
  <si>
    <t>Ålestrup Varme A M B A</t>
  </si>
  <si>
    <t>Aalborg kommune</t>
  </si>
  <si>
    <t>Aadum Kraftvarmeværk</t>
  </si>
  <si>
    <t>AABYBRO FJERNVARME</t>
  </si>
  <si>
    <t>Aabenraa - Rødekro Fjernvarme Amba</t>
  </si>
  <si>
    <t>ØSTERVRÅ VARMEVÆRK AMBA</t>
  </si>
  <si>
    <t>ØSTERILD FJERNVARMESELSKAB A M B A</t>
  </si>
  <si>
    <t>Øster Hurup Kraftvarmeværk</t>
  </si>
  <si>
    <t>Østbirk Fjernvarmeværk A M B A.</t>
  </si>
  <si>
    <t>ØRUM VARMEVÆRK AMBA</t>
  </si>
  <si>
    <t>ØRSTED FJERNVARMEVÆRK</t>
  </si>
  <si>
    <t>Ørnhøj-Grønbjerg Kraftvarme</t>
  </si>
  <si>
    <t>Ølgod Fjernvarmeselskab AMBA</t>
  </si>
  <si>
    <t>ØLAND KRAFTVARMEVÆRK AMBA</t>
  </si>
  <si>
    <t>Ø HORNUM VARMEVÆRK AMBA</t>
  </si>
  <si>
    <t>Ø BRØNDERSLEV FJERNVARMEVÆRK</t>
  </si>
  <si>
    <t>ÆRØSKØBING FJERNVARME</t>
  </si>
  <si>
    <t>YouSee A/S</t>
  </si>
  <si>
    <t>Værum-Ørum Kraftvarmeværk AMBA</t>
  </si>
  <si>
    <t>VÆRLØSE VARMEVÆRK A M B A</t>
  </si>
  <si>
    <t>VRÅ VARMEVÆRK AMBA</t>
  </si>
  <si>
    <t>VORDINGBORG FJERNVARME A/S</t>
  </si>
  <si>
    <t>VOJENS FJERNVARME A.M.B.A.</t>
  </si>
  <si>
    <t>VOERSÅ KRAFTVARMEVÆRK A M B A</t>
  </si>
  <si>
    <t>VIVILD VARMEVÆRK A M B A</t>
  </si>
  <si>
    <t>VISSENBJERG FJERNVARME AMBA</t>
  </si>
  <si>
    <t>VINDERUP VARMEVÆRK A M B A</t>
  </si>
  <si>
    <t>Vildbjerg Varmeværk A.m.b.a.</t>
  </si>
  <si>
    <t>VIDEBÆK VARME A/S</t>
  </si>
  <si>
    <t>VIBORG FJERNVARME</t>
  </si>
  <si>
    <t>VESTFORSYNING VARME A/S</t>
  </si>
  <si>
    <t>VESTERVIG FJERNVARME              V/BRIAN LAURIDSEN</t>
  </si>
  <si>
    <t>VESTEGNENS KRAFTVARMESELSKAB I/S</t>
  </si>
  <si>
    <t>VESLØS FJERNVARME AMBA</t>
  </si>
  <si>
    <t>VERDO VARME A/S</t>
  </si>
  <si>
    <t>VEMB VARMEVÆRK</t>
  </si>
  <si>
    <t>VEJLEG FJERNVARMECEN              V/LRS JENSEN</t>
  </si>
  <si>
    <t>Vejle Fjernvarme A M B A</t>
  </si>
  <si>
    <t>VEJLBY FJERNVARMECENTRAL</t>
  </si>
  <si>
    <t>VEJEN VARMEVÆRK</t>
  </si>
  <si>
    <t>VEJBY-TISVILDE FJERNVARME AMBA</t>
  </si>
  <si>
    <t>VEGGER VARMEVÆRK A M B A</t>
  </si>
  <si>
    <t>VEDDUM-SKELUND-VISBORG KRAFTVARMEVÆRK AMBA</t>
  </si>
  <si>
    <t>Varmeværket (pnr: 1003267160)</t>
  </si>
  <si>
    <t>VARDE VARMEFORSYNING A/S</t>
  </si>
  <si>
    <t>VAMDRUP FJERNVARME I M B A</t>
  </si>
  <si>
    <t>VALLENSBÆK FJERNVARMEVÆRK A M B A</t>
  </si>
  <si>
    <t>V HJERMITSLEV VARMEVÆRK</t>
  </si>
  <si>
    <t>ULSTRUP VARMEVÆRK A M B A</t>
  </si>
  <si>
    <t>ULSTED VARMEVÆRK</t>
  </si>
  <si>
    <t>ULFBORG FJERNVARME</t>
  </si>
  <si>
    <t>Uldum Varmeværk Amba</t>
  </si>
  <si>
    <t>Ulbjerg Kraft/Varme A M B A</t>
  </si>
  <si>
    <t>Uggelhuse-Langkastrup Kraftvarmeværk AMBA</t>
  </si>
  <si>
    <t>Tårs Varmeværk</t>
  </si>
  <si>
    <t>TÅRNBYFORSYNING VARME A/S</t>
  </si>
  <si>
    <t>Tørring Kraftvarmeværk</t>
  </si>
  <si>
    <t>TVIS TREKANTOMRÅDETS VARMETRANS   MISSIONSSELSKAB I/S</t>
  </si>
  <si>
    <t>Tversted Kraftvarmeværk A.M.B.A.</t>
  </si>
  <si>
    <t>TRUSTRUP-LYNGBY VARMEVÆRK AMBA</t>
  </si>
  <si>
    <t>TROLDHEDE FJERNVARME</t>
  </si>
  <si>
    <t>TRE-FOR VARME A/S</t>
  </si>
  <si>
    <t>TRANUM VARMEVÆRK</t>
  </si>
  <si>
    <t>TRANBJERG VARMEVÆRK A M B A</t>
  </si>
  <si>
    <t>TOMMERUP ST VARMEFORSYNING A M B A</t>
  </si>
  <si>
    <t>TOMMERUP BYS FJERNVARMEFORSYNING</t>
  </si>
  <si>
    <t>TISTRUP VARMEVÆRK</t>
  </si>
  <si>
    <t>Tim Kraftvarmeværk</t>
  </si>
  <si>
    <t>THYBORØN FJERNVARME A.M.B.A.</t>
  </si>
  <si>
    <t>THORSØ FJERNVARMEVÆRK A M B A</t>
  </si>
  <si>
    <t>THORSMINDE VARMEVÆRK A.M.B.A.</t>
  </si>
  <si>
    <t>Thorshøj Kraftvarmeværk Amba</t>
  </si>
  <si>
    <t>THORSAGER FJERNVARMEVÆRK A M B A</t>
  </si>
  <si>
    <t>THISTED VARMEFORSYNING A M B A</t>
  </si>
  <si>
    <t>TERNDRUP FJERNVARME A M B A</t>
  </si>
  <si>
    <t>TARM VARMEVÆRK A M B A</t>
  </si>
  <si>
    <t>SØNDERHOLM VARMEVÆRK AMBA</t>
  </si>
  <si>
    <t>SØNDERBORG FJERNVARME AMBA</t>
  </si>
  <si>
    <t>Søndbjerg Fjernvarme Amba</t>
  </si>
  <si>
    <t>SÆBY VARMEVÆRK A M B A</t>
  </si>
  <si>
    <t>SYDLANGELAND FJERNVARME A.M.B.A.</t>
  </si>
  <si>
    <t>SYDFALSTER VARMEVÆRK A M B A</t>
  </si>
  <si>
    <t>SVOGERSLEV FJERNVARMECENTRAL</t>
  </si>
  <si>
    <t>Svendborg Fjernvarme A.m.b.a</t>
  </si>
  <si>
    <t>SVEBØLLE-VISKINGE                 FJERNVARMESELSKAB A.M.B.A.        V/SVEND MYLLER</t>
  </si>
  <si>
    <t>Støvring Kraftvarmeværk A.m.b.a.</t>
  </si>
  <si>
    <t>STRUER FORSYNING FJERNVARME A/S</t>
  </si>
  <si>
    <t>STRANDBY VARMEVÆRK AMBA</t>
  </si>
  <si>
    <t>Stoholm Fjernvarmeværk</t>
  </si>
  <si>
    <t>STENSTRUP                         FJERNVARME AMBA</t>
  </si>
  <si>
    <t>STEGE FJERNVARME AMBA             POSTBOX 76</t>
  </si>
  <si>
    <t>ST. MERLØSE VARME A/S</t>
  </si>
  <si>
    <t>SPØTTRUP FJERNVARMEVÆRK</t>
  </si>
  <si>
    <t>SPJALD FJERNVARME- OG VANDVÆRK</t>
  </si>
  <si>
    <t>SOLRØD FJERNVARMEVÆRK A M B A</t>
  </si>
  <si>
    <t>Snertinge, Særslev, Føllenslev    Energiselskab A.M.B.A.</t>
  </si>
  <si>
    <t>SNEDSTED VARMEVÆRK</t>
  </si>
  <si>
    <t>SMØRUM KRAFTVARME AMBA</t>
  </si>
  <si>
    <t>SKÅRUP FJERNVARME</t>
  </si>
  <si>
    <t>Skørping Varmeværk</t>
  </si>
  <si>
    <t>SKOVSGAARD VARMEVÆRK</t>
  </si>
  <si>
    <t>SKOVLUND VARMEVÆRK</t>
  </si>
  <si>
    <t>SKJERN FJERNVARMECENTRAL</t>
  </si>
  <si>
    <t>SKANDERBORG FJERNVARMECENTRAL</t>
  </si>
  <si>
    <t>SKALS KRAFTVARMEVÆRK A.M.B.A.</t>
  </si>
  <si>
    <t>SKAGEN VARMEVÆRK AMBA</t>
  </si>
  <si>
    <t>SK VARME A/S</t>
  </si>
  <si>
    <t>SINDAL VARMEFORSYNING A M B A</t>
  </si>
  <si>
    <t>SILKEBORG FORSYNING ERHVERV A/S</t>
  </si>
  <si>
    <t>SIG VARMEVÆRK</t>
  </si>
  <si>
    <t>SEAS-NVE KV-NET A/S</t>
  </si>
  <si>
    <t>Sdr. Omme Varmeværk Amba</t>
  </si>
  <si>
    <t>Sdr. Nissum Fjernvarme I/S        Henry Toft/Britha Pilgaard Toft</t>
  </si>
  <si>
    <t>Sdr. Herreds Kraftvarmeværk A.m.b.a.</t>
  </si>
  <si>
    <t>SANDVED-TORNEMARK KRAFTVARMEVÆRK</t>
  </si>
  <si>
    <t>SALTUM FJERNVARMEVÆRK A M B A</t>
  </si>
  <si>
    <t>SAKSKØBING FJERNVARMESELSKAB      A M B A</t>
  </si>
  <si>
    <t>RØNNE VARME A/S</t>
  </si>
  <si>
    <t>RØNDE FJERNVARMEVÆRK</t>
  </si>
  <si>
    <t>Rødovre Kommune</t>
  </si>
  <si>
    <t>RØDKÆRSBRO FJERNVARMEVÆRK</t>
  </si>
  <si>
    <t>RØDDING VARMECENTRAL</t>
  </si>
  <si>
    <t>RØDBYHAVN FJERNVARME A M B A</t>
  </si>
  <si>
    <t>Rødby Varmeværk A M B A</t>
  </si>
  <si>
    <t>RÆHR FJERNVARME AMBA</t>
  </si>
  <si>
    <t>RYOMGAARD FJERNVARMEVÆRK</t>
  </si>
  <si>
    <t>RYE KRAFTVARMEVÆRK A.M.B.A.</t>
  </si>
  <si>
    <t>RY VARMEVÆRK A M B A</t>
  </si>
  <si>
    <t>ROSTRUP KRAFTVARMEVÆRK AMBA</t>
  </si>
  <si>
    <t>Roslev Fjernvarmeselskab A.m.b.A.</t>
  </si>
  <si>
    <t>ROSKILDE VARME A/S</t>
  </si>
  <si>
    <t>Rise Fjernvarme A.M.B.A.</t>
  </si>
  <si>
    <t>RINGSTED FJERNVARME A/S</t>
  </si>
  <si>
    <t>RINGKØBING FJERNVARMEVÆRK A M B A</t>
  </si>
  <si>
    <t>RINGE FJERNVARMESELSKAB A M B A   POSTBOKS 140</t>
  </si>
  <si>
    <t>REFA, STUBBEKØBING FJERNVARME A/S</t>
  </si>
  <si>
    <t>Refa, Kettinge Forsyning aps</t>
  </si>
  <si>
    <t>Refa, Horbelev Fjernvarme a/s</t>
  </si>
  <si>
    <t>Ravnkilde Kraftvarmeværk A M B A</t>
  </si>
  <si>
    <t>Rask Mølle Varmeværk</t>
  </si>
  <si>
    <t>RAMSING LEM LIHME KRAFTVARMEVÆRK AMBA</t>
  </si>
  <si>
    <t>RAMME VARMEVÆRK</t>
  </si>
  <si>
    <t>PRÆSTØ FJERNVARME</t>
  </si>
  <si>
    <t>PRÆSTBRO KRAFTVARMEVÆRK A M B A</t>
  </si>
  <si>
    <t>PINDSTRUP VARMEVÆRK A M B A</t>
  </si>
  <si>
    <t>PADBORG FJERNVARME A.M.B.A.                                         POSTBOKS 193</t>
  </si>
  <si>
    <t>OVTRUP VARMEVÆRK  AMBA</t>
  </si>
  <si>
    <t>OVERLUND FJERNVARMEVÆRK A M B A</t>
  </si>
  <si>
    <t>OUE KRAFTVARMEVÆRK A.M.B.A.</t>
  </si>
  <si>
    <t>ONSBJERG VARMEVÆRK ApS</t>
  </si>
  <si>
    <t>Odsherred Varme A/S</t>
  </si>
  <si>
    <t>Odder Forsyningsselskab I/S</t>
  </si>
  <si>
    <t>NØRRESUNDBY FJERNVARMEFORS AMBA</t>
  </si>
  <si>
    <t>NØRRE AABY KRAFTVARMEVÆRK AMBA</t>
  </si>
  <si>
    <t>Nørre Vorupør</t>
  </si>
  <si>
    <t>NØRRE SNEDE VARMEVÆRK</t>
  </si>
  <si>
    <t>NØRRE NEBEL FJERNVARME</t>
  </si>
  <si>
    <t>NØRRE-BROBY VARMEVÆRK</t>
  </si>
  <si>
    <t>NØRAGER VARMEVÆRK A.M.B.A.</t>
  </si>
  <si>
    <t>NÆSTVED VARMEVÆRK</t>
  </si>
  <si>
    <t>NYSTED VARMEVÆRK A.M.B.A</t>
  </si>
  <si>
    <t>NYKØBING SJ VARMEVÆRK</t>
  </si>
  <si>
    <t>NYKØBING M FJERNVARMEVÆRK A M B A</t>
  </si>
  <si>
    <t>NRGI LOKALVARME A/S</t>
  </si>
  <si>
    <t>Nr. Nissum Kraftvarme A.m.b.A.</t>
  </si>
  <si>
    <t>NR ALSLEV FJERNVARMEVÆRK A M B A</t>
  </si>
  <si>
    <t/>
  </si>
  <si>
    <t>AARS FJERNVARMEFORSYNING</t>
  </si>
  <si>
    <t>NORDBY FJERNVARME A M B A</t>
  </si>
  <si>
    <t>AALBORG KOMMUNE</t>
  </si>
  <si>
    <t>Nimtofte og Omegns Fjernvarmeforsyning</t>
  </si>
  <si>
    <t>AABENRAA-RØDEKRO FJERNVARME A.M.B.A.</t>
  </si>
  <si>
    <t>NIBE VARMEVÆRK A M B A</t>
  </si>
  <si>
    <t>ØSTERVRAA VARMEVÆRK</t>
  </si>
  <si>
    <t>NFS VARME A/S</t>
  </si>
  <si>
    <t>ØSTER TOREBY VARMEVÆRK</t>
  </si>
  <si>
    <t>ØSTER HURUP KRAFTVARMEVÆRK A.M.B.A.</t>
  </si>
  <si>
    <t>MØRKØV VARMEVÆRK AMBA</t>
  </si>
  <si>
    <t>ØSTER HORNUM VARMEVÆRK A.M.B.A.</t>
  </si>
  <si>
    <t>MØRKE FJERNVARMESELSKAB A M B A</t>
  </si>
  <si>
    <t>ØSTBIRK VARMEVÆRK A.M.B.A.</t>
  </si>
  <si>
    <t>Møldrup Varmeværk</t>
  </si>
  <si>
    <t>ØRUM VARMEVÆRK</t>
  </si>
  <si>
    <t>MOU KRAFTVARME AMBA</t>
  </si>
  <si>
    <t>ØLGOD FJERNVARMESELSKAB</t>
  </si>
  <si>
    <t>Mosede Fjernvarmeværk A.M.B.A</t>
  </si>
  <si>
    <t>ÆRØSKØBING FJERNVARME A.M.B.A.</t>
  </si>
  <si>
    <t>MORSØ VARME A/S</t>
  </si>
  <si>
    <t>VÆRUM - ØRUM KRAFTVARMEVÆRK</t>
  </si>
  <si>
    <t>Midtlangeland Fjernvarme</t>
  </si>
  <si>
    <t>VÆRLØSE VARMEVÆRK A.M.B.A.</t>
  </si>
  <si>
    <t>Middelfart Fjernvarme a.m.b.a.</t>
  </si>
  <si>
    <t>VORUPØR KRAFTVARMEVÆRK</t>
  </si>
  <si>
    <t>MELØSE - ST. LYNGBY ENERGISELSKAB A.M.B.A</t>
  </si>
  <si>
    <t>Mellerup Kraftvarme A.M.B.A.</t>
  </si>
  <si>
    <t>VOERSÅ KRAFTVARMEVÆRK A.M.B.A.</t>
  </si>
  <si>
    <t>Mejlby Kraftvarmeværk</t>
  </si>
  <si>
    <t>VINDERUP VARMEVÆRK A.M.B.A.</t>
  </si>
  <si>
    <t>MARSTAL FJERNVARME A M B A</t>
  </si>
  <si>
    <t>MARIAGER FJERNVARME A M B A</t>
  </si>
  <si>
    <t>Manna-Thise Kraftvarmeværk</t>
  </si>
  <si>
    <t>MALLING VARMEVÆRK AMBA</t>
  </si>
  <si>
    <t>VESTFORBRÆNDING I/S</t>
  </si>
  <si>
    <t>Løsning Fjernvarme A m b a</t>
  </si>
  <si>
    <t>VESTERVIG FJERNVARME A.M.B.A.</t>
  </si>
  <si>
    <t>Lørslev Fjernvarmeforsyning Amba</t>
  </si>
  <si>
    <t>LØNSTRUP VARMEFORSYNING AMBA</t>
  </si>
  <si>
    <t>Løkkensvejens Kraftvarmeværk Amba</t>
  </si>
  <si>
    <t>VEMB VARMEVÆRK A.M.B.A.</t>
  </si>
  <si>
    <t>Løkken Varmeværk</t>
  </si>
  <si>
    <t>VEJLE FJERNVARME A.M.B.A.</t>
  </si>
  <si>
    <t>LØJT KIRKEBY                      FJERNVARMESELSKAB AMBA</t>
  </si>
  <si>
    <t>LØGTEN-SKØDSTR FJERNVARMEV A M B A</t>
  </si>
  <si>
    <t>VEJEN VARMEVÆRK A.M.B.A.</t>
  </si>
  <si>
    <t>LØGSTØR FJERNVARMEVÆRK AMBA</t>
  </si>
  <si>
    <t>VEDDUM SKELUND VISBORG KRAFTVARMEVÆRK</t>
  </si>
  <si>
    <t>LØGSTRUP VARMEVÆRK A M B A</t>
  </si>
  <si>
    <t>VAMDRUP FJERNVARME A.M.B.A.</t>
  </si>
  <si>
    <t>LÆSØ VARME A/S</t>
  </si>
  <si>
    <t>VALLENSBÆK FJERNVARMEVÆRK A.M.B.A.</t>
  </si>
  <si>
    <t>LYSTRUP FJERNVARME A M B A</t>
  </si>
  <si>
    <t>V. HJERMITSLEV VARMEVÆRK</t>
  </si>
  <si>
    <t>LOLLAND VARME A/S</t>
  </si>
  <si>
    <t>ULSTED VARMEVÆRK A.M.B.A.</t>
  </si>
  <si>
    <t>LOHALS VARMEFORSYNING  A.M.B.A.</t>
  </si>
  <si>
    <t>ULFBORG FJERNVARME A.M.B.A.</t>
  </si>
  <si>
    <t>LENDUM KRAFTVARMEVÆRK AMBA</t>
  </si>
  <si>
    <t>ULDUM VARMEVÆRK A.M.B.A.</t>
  </si>
  <si>
    <t>LEMVIG VARMEVÆRK A M B A</t>
  </si>
  <si>
    <t>TAARS VARMEVÆRK A.M.B.A.</t>
  </si>
  <si>
    <t>LEM VARMEVÆRK</t>
  </si>
  <si>
    <t>Laurbjerg Kraftvarmeværk</t>
  </si>
  <si>
    <t>TØRRING KRAFTVARMEVÆRK</t>
  </si>
  <si>
    <t>LANGAA VARMEVÆRK AMBA</t>
  </si>
  <si>
    <t>TØNDER FJERNVARMESELSKAB A.M.B.A.</t>
  </si>
  <si>
    <t>LADING - FAJSTRUP VARMEFORSYNINGS-SELSKAB</t>
  </si>
  <si>
    <t>TVIS</t>
  </si>
  <si>
    <t>KØLVRÅ FJERNVARMECENTRAL</t>
  </si>
  <si>
    <t>TVERSTED KRAFTVARMEVÆRK</t>
  </si>
  <si>
    <t>KØGE VARME A/S</t>
  </si>
  <si>
    <t>TRUSTRUP-LYNGBY VARMEVÆRK</t>
  </si>
  <si>
    <t>KVÆRNDRUP FJERNVARMECENTRAL A M B A</t>
  </si>
  <si>
    <t>KONGERSLEV FJERNVARMEVÆRK AMBA</t>
  </si>
  <si>
    <t>TRANUM KRAFTVARMEVÆRK</t>
  </si>
  <si>
    <t>Kolind Fjernvarmeværk A/S</t>
  </si>
  <si>
    <t>TRANBJERG VARMEVÆRK A.M.B.A.</t>
  </si>
  <si>
    <t>Kloster Kraftvarmeværk</t>
  </si>
  <si>
    <t>TOMMERUP BYS FJERNVARMEF. A.M.B.A.</t>
  </si>
  <si>
    <t>KLOKKERHOLM FJERNVARME</t>
  </si>
  <si>
    <t>TOFTLUND FJERNVARME A.M.B.A.</t>
  </si>
  <si>
    <t>Klitmøller</t>
  </si>
  <si>
    <t>TIM KRAFTVARMEVÆRK</t>
  </si>
  <si>
    <t>Klinkby Kraftvarme A.m.b.A.</t>
  </si>
  <si>
    <t>KLEJTRUP VARMEVÆRK</t>
  </si>
  <si>
    <t>KJELLERUP FJERNVARME AMBA</t>
  </si>
  <si>
    <t>THORSHØJ KRAFTVARMEVÆRK</t>
  </si>
  <si>
    <t>KIBÆK VARMEVÆRK                   ADMINISTRATIONSKONTORET</t>
  </si>
  <si>
    <t>THISTED VARMEFORSYNING A.M.B.A.</t>
  </si>
  <si>
    <t>KERTEMINDE FORSYNING - VARME A/S</t>
  </si>
  <si>
    <t>TARM VARMEVÆRK</t>
  </si>
  <si>
    <t>SØNDERHOLM KRAFTVARMEVÆRK A.M.B.A.</t>
  </si>
  <si>
    <t>KE VARME P/S</t>
  </si>
  <si>
    <t>SØNDERBORG FJERNVARME A.M.B.A.</t>
  </si>
  <si>
    <t>KARUP VARMEVÆRK</t>
  </si>
  <si>
    <t>SÆBY VARMEVÆRK A.M.B.A.</t>
  </si>
  <si>
    <t>KALUNDBORG VARMEFORSYNING A/S</t>
  </si>
  <si>
    <t>K/S DIFKO LXV</t>
  </si>
  <si>
    <t>SYDFALSTER VARMEVÆRK A.M.B.A.</t>
  </si>
  <si>
    <t>Jægerspris Kraftvarme A.m.b.a.</t>
  </si>
  <si>
    <t>SVENDBORG FJERNVARME A.M.B.A.</t>
  </si>
  <si>
    <t>JYDERUP VARME A/S</t>
  </si>
  <si>
    <t>SVEBØLLE-VISKINGE FJERNVARMESELSKAB</t>
  </si>
  <si>
    <t>JETSMARK ENERGIVÆRK AMBA</t>
  </si>
  <si>
    <t>STØVRING KRAFTVARMEVÆRK A.M.B.A.</t>
  </si>
  <si>
    <t>JERSLEV VARMEVÆRK</t>
  </si>
  <si>
    <t>JELLING VARMEVÆRK</t>
  </si>
  <si>
    <t>STRANDBY VARMEVÆRK A.M.B.A.</t>
  </si>
  <si>
    <t>Ishøj Kommune</t>
  </si>
  <si>
    <t>SPJALD FJERNVARME-OG VANDVÆRK A.M.B.A.</t>
  </si>
  <si>
    <t>INGSTRUP FJERNVARME ANDELSSELSKAB</t>
  </si>
  <si>
    <t>SOLRØD FJERNVARMEVÆRK A.M.B.A</t>
  </si>
  <si>
    <t>IKAST VÆRKERNE VARME A/S</t>
  </si>
  <si>
    <t>SMØRUM KRAFTVARME A.M.B.A.</t>
  </si>
  <si>
    <t>SLAGSLUNDE FJERNVARME A.M.B.A</t>
  </si>
  <si>
    <t>I/S Vestforbrændingen</t>
  </si>
  <si>
    <t>SKØRPING VARMEVÆRK A.M.B.A.</t>
  </si>
  <si>
    <t>SKÆRBÆK FJERNVARME</t>
  </si>
  <si>
    <t>SKOVLUND VARMEVÆRK A.M.B.A.</t>
  </si>
  <si>
    <t>I/S SKIVE FJERNVARME</t>
  </si>
  <si>
    <t>SKJERN FJERNVARME CENTRAL</t>
  </si>
  <si>
    <t>I/S Nordforbrænding</t>
  </si>
  <si>
    <t>SKANDERBORG - HØRNING FJERNVARME A.M.B.A</t>
  </si>
  <si>
    <t>SKALS KRAFTVARMEVÆRK</t>
  </si>
  <si>
    <t>Haarby Kraft-Varme Amba</t>
  </si>
  <si>
    <t>SKAGEN VARMEVÆRK A.M.B.A.</t>
  </si>
  <si>
    <t>HØRBY VARMEVÆRK</t>
  </si>
  <si>
    <t>SINDAL VARMEFORSYNING A.M.B.A.</t>
  </si>
  <si>
    <t>HØNG VARMEVÆRK</t>
  </si>
  <si>
    <t>SILKEBORG FJERNVARME A/S</t>
  </si>
  <si>
    <t>HØJSLEV NR SØBY FJERNVARME</t>
  </si>
  <si>
    <t>HØJE TAASTRUP FJERNVARME A.M.B.A.</t>
  </si>
  <si>
    <t>SDR.FELDING VARMEVÆRK</t>
  </si>
  <si>
    <t>SDR. OMME VARMEVÆRK AMBA</t>
  </si>
  <si>
    <t>HYLLINGE-MENSTRUP KRAFTVARMEVÆRKER A M B A</t>
  </si>
  <si>
    <t>SALTUM FJERNVARMEVÆRK A.M.B.A.</t>
  </si>
  <si>
    <t>HVIDOVRE FJERNVARMESELSKAB AMBA</t>
  </si>
  <si>
    <t>SAKSKØBING FJERNVARMESELSKAB</t>
  </si>
  <si>
    <t>RØDOVRE KOMMUNALE FJERNVARMEFORSYNING</t>
  </si>
  <si>
    <t>HVIDEBÆK FJERNVARMEFORSYNING AMBA</t>
  </si>
  <si>
    <t>RØDKÆRSBRO FJERNVARMEVÆRK A.M.B.A.</t>
  </si>
  <si>
    <t>Hvide Sande Fjernvarme A.M.B.A.</t>
  </si>
  <si>
    <t>RØDBYHAVN FJERNVARME A.M.B.A.</t>
  </si>
  <si>
    <t>HVIDBJERG FJERNVARME A M B A</t>
  </si>
  <si>
    <t>RØDBY VARMEVÆRK A.M.B.A.</t>
  </si>
  <si>
    <t>Hvam-Gl Hvam Kraftvarmeværk AMBA</t>
  </si>
  <si>
    <t>RÆHR FJERNVARME</t>
  </si>
  <si>
    <t>HVALSØ VARMEVÆRK</t>
  </si>
  <si>
    <t>RYOMGAARD FJERNVARMEVÆRK A.M.B.A.</t>
  </si>
  <si>
    <t>HURUP FJERNVARME</t>
  </si>
  <si>
    <t>RYE KRAFTVARMEVÆRK</t>
  </si>
  <si>
    <t>HUNSEBY MAGLEMER VARMEVÆRK ApS</t>
  </si>
  <si>
    <t>RY VARMEVÆRK A.M.B.A.</t>
  </si>
  <si>
    <t>Hundslund-Oldrup Kraftvarmeværk Amba</t>
  </si>
  <si>
    <t>RVV A.M.B.A.</t>
  </si>
  <si>
    <t>HUNDESTED VARMEVÆRK AMBA</t>
  </si>
  <si>
    <t>RUNDHØJ FJERNVARME A.M.B.A.</t>
  </si>
  <si>
    <t>HOVEDGÅRD FJERNVARMEVÆRK AMBA</t>
  </si>
  <si>
    <t>HORSENS VARMEVÆRK A M B A</t>
  </si>
  <si>
    <t>RISE FJERNVARME A.M.B.A.</t>
  </si>
  <si>
    <t>HORNSLET FJERNVARMESELSKAB AMBA</t>
  </si>
  <si>
    <t>RINGSTED KOMMUNALE VARMEFORSYNING</t>
  </si>
  <si>
    <t>Hornbæk Fjernvarme Amba</t>
  </si>
  <si>
    <t>RINGKØBING FJERNVARMEVÆRK A.M.B.A.</t>
  </si>
  <si>
    <t>HOLSTED VARMEVÆRK</t>
  </si>
  <si>
    <t>RINGE FJERNVARMESELSKAB</t>
  </si>
  <si>
    <t>HOLME-LUNDSHØJ FJERNVARMEV A M B A</t>
  </si>
  <si>
    <t>RIBE FJERNVARME A.M.B.A.</t>
  </si>
  <si>
    <t>Holeby Fjernvarme</t>
  </si>
  <si>
    <t>RASK MØLLE VARMEVÆRK</t>
  </si>
  <si>
    <t>HOBRO VARMEVÆRK A M B A</t>
  </si>
  <si>
    <t>RAMSING-LEM-LIHME KRAFTVARMEVÆRK</t>
  </si>
  <si>
    <t>HMN Naturgas I/S</t>
  </si>
  <si>
    <t>PRÆSTØ FJERNVARME A.M.B.A.</t>
  </si>
  <si>
    <t>PINDSTRUP VARMEVÆRK</t>
  </si>
  <si>
    <t>PADBORG FJERNVARME A.M.B.A.</t>
  </si>
  <si>
    <t>HJØRRING VARMEFORSYNING A M B A</t>
  </si>
  <si>
    <t>OVERLUND FJERNVARMEVÆRK A.M.B.A.</t>
  </si>
  <si>
    <t>HJORDKÆR FJERNVARMEVÆRK AMBA</t>
  </si>
  <si>
    <t>OUTRUP VARMEVÆRK A.M.B.A.</t>
  </si>
  <si>
    <t>HJALLERUP FJERNVARMEVÆRK</t>
  </si>
  <si>
    <t>OKSBØL VARMEVÆRK</t>
  </si>
  <si>
    <t>HIRTSHALS FJERNVARME</t>
  </si>
  <si>
    <t>ODDER VARMEVÆRK A.M.B.A.</t>
  </si>
  <si>
    <t>HINNERUP FJERNVARME AMBA</t>
  </si>
  <si>
    <t>NØRRE-ALSLEV FJERNVARMEVÆRK A.M.B.A.</t>
  </si>
  <si>
    <t>HILLERØD VARME A/S</t>
  </si>
  <si>
    <t>NØRRE AABY KRAFTVARMEVÆRK A.M.B.A.</t>
  </si>
  <si>
    <t>HEMMET VARMEVÆRK AMBA</t>
  </si>
  <si>
    <t>NÆSTVED VARMEVÆRK A.M.B.A.</t>
  </si>
  <si>
    <t>HELSINGE FJERNVARME</t>
  </si>
  <si>
    <t>HEJNSVIG VARMEVÆRK A M B A</t>
  </si>
  <si>
    <t>NYKØBING S. VARMEVÆRK A.M.B.A.</t>
  </si>
  <si>
    <t>HEDENSTED FJERNVARME</t>
  </si>
  <si>
    <t>NYKØBING M. FJERNVARMEVÆRK A.M.B.A.</t>
  </si>
  <si>
    <t>HAVNDAL FJERNVARME A M B A</t>
  </si>
  <si>
    <t>NYBORG FORSYNING OG SERVICE A/S</t>
  </si>
  <si>
    <t>HASLEV FJERNVARME  I M B A</t>
  </si>
  <si>
    <t>NR. SNEDE VARMEVÆRK A.M.B.A.</t>
  </si>
  <si>
    <t>Hashøj Kraftvarmeforsyning AMBA</t>
  </si>
  <si>
    <t>NORDBY FJERNVARME A.M.B.A.</t>
  </si>
  <si>
    <t>HARBOØRE VARMEVÆRK A.M.B.A.       V/J.J. BIRCH</t>
  </si>
  <si>
    <t>NIMTOFTE OG OMEGNS</t>
  </si>
  <si>
    <t>HANSTHOLM VARMEVÆRK A M B A</t>
  </si>
  <si>
    <t>NIBE VARMEVÆRK A.M.B.A.</t>
  </si>
  <si>
    <t>HAMMERSHØJ FJERNVARMEVÆRK</t>
  </si>
  <si>
    <t>MØRKØV VARMEVÆRK A.M.B.A.</t>
  </si>
  <si>
    <t>HAMMEL FJERNVARME A M B A</t>
  </si>
  <si>
    <t>MØRKE FJERNVARME A.M.B.A.</t>
  </si>
  <si>
    <t>Halvrimmen - Arentsminde Kraftvarmeværk A M B A</t>
  </si>
  <si>
    <t>MØLHOLM VARMEVÆRK</t>
  </si>
  <si>
    <t>HALSNÆS KOMMUNALE                 VARMEFORSYNING A/S</t>
  </si>
  <si>
    <t>MØLDRUP VARMEVÆRK</t>
  </si>
  <si>
    <t>HALS FJERNVARME A M B A</t>
  </si>
  <si>
    <t>MOSEDE FJERNVARMEVÆRK A.M.B.A</t>
  </si>
  <si>
    <t>Hallund Kraftvarmeværk Amba</t>
  </si>
  <si>
    <t>MIDTLANGELAND FJERNVARME A.M.B.A.</t>
  </si>
  <si>
    <t>HADSUND FJERNVARMEVÆRK</t>
  </si>
  <si>
    <t>MIDDELFART FJERNVARME A.M.B.A.</t>
  </si>
  <si>
    <t>HADSTEN VARMEVÆRK A M B A</t>
  </si>
  <si>
    <t>MARSTAL FJERNVARME A.M.B.A.</t>
  </si>
  <si>
    <t>HADERUP KRAFTVARMEVÆRK A.M.B.A.</t>
  </si>
  <si>
    <t>MALLING VARMEVÆRK A.M.B.A.</t>
  </si>
  <si>
    <t>HADERSLEV FJERNVARME AMBA</t>
  </si>
  <si>
    <t>LØSNING FJERNVARME A.M.B.A.</t>
  </si>
  <si>
    <t>Gårslev Fjernvarme A.M.B.A.</t>
  </si>
  <si>
    <t>LØNSTRUP VARMEFORSYNING A.M.B.A.</t>
  </si>
  <si>
    <t>Gylling-Ørting-Falling Kraftvarmeværk A.M.B.A</t>
  </si>
  <si>
    <t>LØKKEN VARMEVÆRK A.M.B.A</t>
  </si>
  <si>
    <t>GULDBORGSUND VARME A/S</t>
  </si>
  <si>
    <t>LØGUMKLOSTER FJERNVARME A.M.B.A.</t>
  </si>
  <si>
    <t>GRÅSTEN FJERNVARME A.M.B.A.</t>
  </si>
  <si>
    <t>LØGSTØR FJERNVARMEVÆRK A.M.B.A.</t>
  </si>
  <si>
    <t>Græsted Fjernvarme Amba                                             Postboks 133</t>
  </si>
  <si>
    <t>LØGSTRUP VARMEVÆRK A.M.B.A.</t>
  </si>
  <si>
    <t>Grindsted El- og Varmeværk</t>
  </si>
  <si>
    <t>LYSTRUP FJERNVARME A.M.B.A.</t>
  </si>
  <si>
    <t>GREVE STRANDBY FJERNVARMEVÆRK     A.M.B.A</t>
  </si>
  <si>
    <t>LEMVIG VARMEVÆRK A.M.B.A.</t>
  </si>
  <si>
    <t>Greve Fjernvarmeværk A.m.b.a.</t>
  </si>
  <si>
    <t>GRENÅ VARMEVÆRK A M B A</t>
  </si>
  <si>
    <t>LAURBJERG KRAFTVARMEVÆRK</t>
  </si>
  <si>
    <t>Gram Fjernvarme</t>
  </si>
  <si>
    <t>LANGÅ VARMEVÆRK A.M.B.A.</t>
  </si>
  <si>
    <t>GLOSTRUP VARME A/S</t>
  </si>
  <si>
    <t>KVÆRNDRUP FJERNVARME A.M.B.A.</t>
  </si>
  <si>
    <t>GLAMSBJERG FJERNVARMECENTRAL</t>
  </si>
  <si>
    <t>KONGERSLEV FJERNVARMEVÆRK A.M.B.A.</t>
  </si>
  <si>
    <t>Gladsaxe Kommunes Fjernvarmeforsyning</t>
  </si>
  <si>
    <t>KJELLERUP FJERNVARME</t>
  </si>
  <si>
    <t>GJØL PRIVATE KRAFTVARMEVÆRK AMBA</t>
  </si>
  <si>
    <t>KIBÆK VARMEVÆRK  ANDELSSELSKAB</t>
  </si>
  <si>
    <t>GJERLEV FJERNVARMEVÆRK A.M.B.A.</t>
  </si>
  <si>
    <t>KARUP VARMEVÆRK A.M.B.A.</t>
  </si>
  <si>
    <t>GIVE FJERNVARME A M B A</t>
  </si>
  <si>
    <t>KALUNDBORG FORSYNING A/S</t>
  </si>
  <si>
    <t>GILLELEJE FJERNVARME A M B A</t>
  </si>
  <si>
    <t>JÆGERSPRIS KRAFTVARME A.M.B.A.</t>
  </si>
  <si>
    <t>GERN VARMEVÆRK A M B A</t>
  </si>
  <si>
    <t>JERSLEV VARMEVÆRK A.M.B.A.</t>
  </si>
  <si>
    <t>Gentofte Kommune</t>
  </si>
  <si>
    <t>ISHØJ VARMEVÆRK</t>
  </si>
  <si>
    <t>GENNER, HELLEVAD OG HOVSLUND      FORENEDE KRAFT- VARMEVÆRKER       A.M.B.A</t>
  </si>
  <si>
    <t>GELSTED FJERNVARMECENTRAL</t>
  </si>
  <si>
    <t>GEDSTED VARMEVÆRK A M B A</t>
  </si>
  <si>
    <t>HØNG VARMEVÆRK A.M.B.A.</t>
  </si>
  <si>
    <t>Gedser Fjernvarme</t>
  </si>
  <si>
    <t>GAUERSLUND FJERNVARME A M B A</t>
  </si>
  <si>
    <t>HVIDOVRE MIDT A.M.B.A</t>
  </si>
  <si>
    <t>Gassum-Hvidsten Kraftvarmeværk AMBA</t>
  </si>
  <si>
    <t>HVIDEBÆK FJERNVARMEFORSYNING</t>
  </si>
  <si>
    <t>GARTNERNES FJERNVARMEFORSYNING    I ODENSE NORD ApS</t>
  </si>
  <si>
    <t>HVIDE SANDE FJERNVARME A.M.B.A.</t>
  </si>
  <si>
    <t>GARTNERES VARMEFORSYNING I ÅSUM   OG LANGESKOV ApS</t>
  </si>
  <si>
    <t>HVIDBJERG FJERNVARME A.M.B.A.</t>
  </si>
  <si>
    <t>HVALSØ KRAFTVARMEVÆRK A.M.B.A.</t>
  </si>
  <si>
    <t>GARTNERES VARMEFORSYNING I        LINDVED ApS</t>
  </si>
  <si>
    <t>HVALPSUND KRAFTVARME A.M.B.A.</t>
  </si>
  <si>
    <t>HURUP FJERNVARME A.M.B.A.</t>
  </si>
  <si>
    <t>GARTNERES VARMEFORSYNING          I BELLINGE - FANGEL ApS</t>
  </si>
  <si>
    <t>HOVEDGAARD FJERNVARMEVÆRK A.M.B.A</t>
  </si>
  <si>
    <t>HORSENS VARMEVÆRK A.M.B.A.</t>
  </si>
  <si>
    <t>GANDRUP - VESTER-HASSING          VARMEVÆRK A M B A</t>
  </si>
  <si>
    <t>HORNSLET FJERNVARME A.M.B.A.</t>
  </si>
  <si>
    <t>GALTEN VARMEVÆRK A M B A</t>
  </si>
  <si>
    <t>HORNBÆK FJERNVARME</t>
  </si>
  <si>
    <t>Fårvang Varmeværk</t>
  </si>
  <si>
    <t>HOLTE FJERNVARME A.M.B.A.</t>
  </si>
  <si>
    <t>FUR KRAFTVARMEVÆRK AMBA</t>
  </si>
  <si>
    <t>HOLSTED VARMEVÆRK A.M.B.A.</t>
  </si>
  <si>
    <t>FUGLEBJERG FJERNVARMEVÆRK</t>
  </si>
  <si>
    <t>HOLME-LUNDSHØJ FJERNVARME</t>
  </si>
  <si>
    <t>FRØSTRUP VARMEVÆRK A M B A</t>
  </si>
  <si>
    <t>HOFOR</t>
  </si>
  <si>
    <t>FREDERIKSHAVN VARME A/S</t>
  </si>
  <si>
    <t>HOBRO VARMEVÆRK A.M.B.A.</t>
  </si>
  <si>
    <t>Frederiksberg Forsyning</t>
  </si>
  <si>
    <t>HJØRRING VARMEFORSYNING</t>
  </si>
  <si>
    <t>FREDERIKS VARMEVÆRK A M B A</t>
  </si>
  <si>
    <t>HJORDKÆR FJERNVARMEVÆRK</t>
  </si>
  <si>
    <t>FREDERICIA FJERNVARME A.M.B.A.</t>
  </si>
  <si>
    <t>HJALLERUP FJERNVARME ANDELSSELSKAB</t>
  </si>
  <si>
    <t>FORSYNING HELSINGØR SERVICE A/S</t>
  </si>
  <si>
    <t>HIRTSHALS FJERNVARME A.M.B.A.</t>
  </si>
  <si>
    <t>FORSYNING HELSINGØR - VARME A/S</t>
  </si>
  <si>
    <t>HINNERUP FJERNVARME A.M.B.A.</t>
  </si>
  <si>
    <t>FLAUENSKJOLD FJERNV               V/B NIELSEN</t>
  </si>
  <si>
    <t>FJERRITSLEV FJERNVARME</t>
  </si>
  <si>
    <t>HAVNDAL FJERNVARME A.M.B.A.</t>
  </si>
  <si>
    <t>FJERNVARMEFORSYNINGEN I Ø TOREBY, TOREBY, SUNDBY OG NAGELSTI AMBA</t>
  </si>
  <si>
    <t>HASLEV FJERNVARME I.M.B.A.</t>
  </si>
  <si>
    <t>Fjernvarmecentralen Avedøre Holme</t>
  </si>
  <si>
    <t>HASHØJ KRAFTVARMEFORSYNING</t>
  </si>
  <si>
    <t>FJERNVARME FYN A/S</t>
  </si>
  <si>
    <t>HARBOØRE VARMEVÆRK A.M.B.A.</t>
  </si>
  <si>
    <t>HAMMEL FJERNVARME A.M.B.A.</t>
  </si>
  <si>
    <t>FJELLERAD KRAFTVARMEVÆRK AMBA</t>
  </si>
  <si>
    <t>HALVRIMMEN-ARENTSMINDE KRAFTVARMEVÆRK</t>
  </si>
  <si>
    <t>FILSKOV ENERGISELSKAB A M B A</t>
  </si>
  <si>
    <t>HALS FJERNVARME A.M.B.A.</t>
  </si>
  <si>
    <t>FFV VARME A/S</t>
  </si>
  <si>
    <t>HADSUND BY'S FJERNVARMEVÆRK A.M.B.A.</t>
  </si>
  <si>
    <t>FERRITSLEV FJERNVARME A.M.B.A.</t>
  </si>
  <si>
    <t>HADSTEN VARMEVÆRK</t>
  </si>
  <si>
    <t>FENSMARK FJERNVARMEVÆRK A M B A</t>
  </si>
  <si>
    <t>HADERSLEV FJERNVARME</t>
  </si>
  <si>
    <t>FELDBORG KRAFTVARMEVÆRK A.M.B.A.</t>
  </si>
  <si>
    <t>GØRDING VARMEVÆRK A.M.B.A.</t>
  </si>
  <si>
    <t>FAXE FJERNVARMESELSKAB A M B A</t>
  </si>
  <si>
    <t>GYLLING-ØRTING-FALLING KRAFTVARMEVÆRK</t>
  </si>
  <si>
    <t>FARUM FJERNVARME A M B A</t>
  </si>
  <si>
    <t>GULDBORGSUND FORSYNING VARME</t>
  </si>
  <si>
    <t>Farsø Varmeværk A M B A</t>
  </si>
  <si>
    <t>F</t>
  </si>
  <si>
    <t>GRÅSTEN VARME A/S</t>
  </si>
  <si>
    <t>ESBJERG VARME A/S</t>
  </si>
  <si>
    <t>S</t>
  </si>
  <si>
    <t>GRÆSTED FJERNVARME</t>
  </si>
  <si>
    <t>R</t>
  </si>
  <si>
    <t>GREVE FJERNVARMEVÆRK</t>
  </si>
  <si>
    <t>ENERGIGRUPPEN JYLLAND VARME A/S</t>
  </si>
  <si>
    <t>W</t>
  </si>
  <si>
    <t>GRENAA VARMEVÆRK A.M.B.A.</t>
  </si>
  <si>
    <t>GRAM FJERNVARME</t>
  </si>
  <si>
    <t>ELLIDSHØJ-FERSLEV KRAFTVARMEVÆRK A M B A</t>
  </si>
  <si>
    <t>GLYNGØRE FJERNVARMEVÆRK</t>
  </si>
  <si>
    <t>Ellehavegaard Energy I/S v/Peter og Inge-Merete Palle Pedersen</t>
  </si>
  <si>
    <t>GLOSTRUP FORSYNING</t>
  </si>
  <si>
    <t>Ejstrupholm Varmeværk A. m. b. a.</t>
  </si>
  <si>
    <t>GJØL PRIVATE KRAFTVARMEVÆRK</t>
  </si>
  <si>
    <t>Ejsing Fjernvarmeforsyning A.M.B.A</t>
  </si>
  <si>
    <t>GILLELEJE FJERNVARME A.M.B.A.</t>
  </si>
  <si>
    <t>Ejby Fjernvarmecentral AMBA</t>
  </si>
  <si>
    <t>GEV VARME A/S</t>
  </si>
  <si>
    <t>Egtved Varmeværk A.M.B.A.</t>
  </si>
  <si>
    <t>GENNER-HELLEVAD-HOVSLUND</t>
  </si>
  <si>
    <t>EBELTOFT FJERNVARMEVÆRK</t>
  </si>
  <si>
    <t>GELSTED FJERNVARME</t>
  </si>
  <si>
    <t>E.ON VARME DANMARK ApS</t>
  </si>
  <si>
    <t>GAUERSLUND FJERNVARME A.M.B.A.</t>
  </si>
  <si>
    <t>GANDRUP VESTER-HASSING VARMEFORSYNING</t>
  </si>
  <si>
    <t>GALTEN VARMEVÆRK</t>
  </si>
  <si>
    <t>E.ON DANMARK A/S</t>
  </si>
  <si>
    <t>FUGLEBJERG FJERNVARME</t>
  </si>
  <si>
    <t>Dybvad Varmeværk</t>
  </si>
  <si>
    <t>DURUP FJERNVARME</t>
  </si>
  <si>
    <t>FREDERIKSBERG FJERNVARME A/S</t>
  </si>
  <si>
    <t>DTU-HF A.m.b.a.</t>
  </si>
  <si>
    <t>FREDERIKS VARMEVÆRK A.M.B.A.</t>
  </si>
  <si>
    <t>DRONNINGLUND FJERNVARMEVÆRK AMBA</t>
  </si>
  <si>
    <t>DONG GAS DISTRIBUTION A/S</t>
  </si>
  <si>
    <t>DONG ENERGY GASFORSYNING A/S</t>
  </si>
  <si>
    <t>FJERNVARMECENTRALEN AVEDØRE HOLME</t>
  </si>
  <si>
    <t>DONG ENERGY A/S</t>
  </si>
  <si>
    <t>DAGNÆS-BÆKKELUND VARMEVÆRK</t>
  </si>
  <si>
    <t>FILSKOV ENERGISELSKAB</t>
  </si>
  <si>
    <t>Christian Højer</t>
  </si>
  <si>
    <t>FENSMARK FJERNVARMEVÆRK A.M.B.A.</t>
  </si>
  <si>
    <t>CHR FELD FJERNVS AMBA</t>
  </si>
  <si>
    <t>FAXE FJERNVARMESELSKAB A.M.B.A.</t>
  </si>
  <si>
    <t>BØVLING VARMEVÆRK</t>
  </si>
  <si>
    <t>FARSØ VARMEVÆRK A.M.B.A.</t>
  </si>
  <si>
    <t>BÆLUM VARMEVÆRK AMBA</t>
  </si>
  <si>
    <t>ESBJERG FORSYNING A/S</t>
  </si>
  <si>
    <t>Bækmarksbro Varmeværk A.M.B.A.</t>
  </si>
  <si>
    <t>ENERGIMIDT - ENERGIGRUPPEN JYLLAND A/S</t>
  </si>
  <si>
    <t>BRØRUP FJERNVARME A M B A</t>
  </si>
  <si>
    <t>ENERGI VIBORG KRAFTVARME A/S</t>
  </si>
  <si>
    <t>BRØNDERSLEV VARME A/S</t>
  </si>
  <si>
    <t>ELLIDSHØJ-FERSLEV KRAFTVARMEVÆRK</t>
  </si>
  <si>
    <t>BRØNDBY FJERNVARME A M B A</t>
  </si>
  <si>
    <t>EJSTRUPHOLM VARMEVÆRK</t>
  </si>
  <si>
    <t>EJSING FJERNVARMEFORSYNING A.M.B.A.</t>
  </si>
  <si>
    <t>BRÆDSTRUP FJERNVARME A M B A</t>
  </si>
  <si>
    <t>EJBY FJERNVARME A.M.B.A.</t>
  </si>
  <si>
    <t>BROVST FJERNVARME ANDELSSELSKAB</t>
  </si>
  <si>
    <t>EGEDAL FJERNVARME A/S</t>
  </si>
  <si>
    <t>BROAGER FJERNVARMESELSKAB AMBA</t>
  </si>
  <si>
    <t>EBELTOFT FJERNVARMEVÆRK A.M.B.A.</t>
  </si>
  <si>
    <t>Bredsten-Balle Kraftvarmeværk amba</t>
  </si>
  <si>
    <t>DYBVAD VARMEVÆRK A.M.B.A.</t>
  </si>
  <si>
    <t>Brande Fjernvarme</t>
  </si>
  <si>
    <t>Boulstrup-Hou Kraftvarmeværk AMBA</t>
  </si>
  <si>
    <t>DAGNÆS-BÆKKELUND VARMEVÆRK A.M.B.A.</t>
  </si>
  <si>
    <t>CHRISTIANSFELD FJERNVARMESELSKAB A.M.B.A</t>
  </si>
  <si>
    <t>BORUP VARMEVÆRK A M B A</t>
  </si>
  <si>
    <t>BÆLUM VARMEVÆRK A.M.B.A.</t>
  </si>
  <si>
    <t>BORNHOLMS VARME A/S</t>
  </si>
  <si>
    <t>Ret_temp_wint</t>
  </si>
  <si>
    <t>Supp_temp_wint</t>
  </si>
  <si>
    <t>Ret_temp_aut</t>
  </si>
  <si>
    <t>Supp_temp_aut</t>
  </si>
  <si>
    <t>Ret_temp_summ</t>
  </si>
  <si>
    <t>Supp_temp_summ</t>
  </si>
  <si>
    <t>Ret_temp_sspr</t>
  </si>
  <si>
    <t>Supp_temp_spr</t>
  </si>
  <si>
    <t>BÆKMARKSBRO VARMEVÆRK A.M.B.A.</t>
  </si>
  <si>
    <t>Bogense Forsyningsselskab</t>
  </si>
  <si>
    <t>WINTER</t>
  </si>
  <si>
    <t>AUTUMN</t>
  </si>
  <si>
    <t>SUMMER</t>
  </si>
  <si>
    <t>SPRING</t>
  </si>
  <si>
    <t>BRØRUP FJERNVARME A.M.B.A.</t>
  </si>
  <si>
    <t>BLÅHØJ ENERGISELSKAB A.M.B.A.</t>
  </si>
  <si>
    <t>BRØNDBY FJERNVARME A.M.B.A.</t>
  </si>
  <si>
    <t>BLENSTRUP KRAFTVARMEVÆRK A.M.B.A.</t>
  </si>
  <si>
    <t>Based on similar assumptions for DH temperatures as stated in the technology catalog 2017 from the Danish energy agency</t>
  </si>
  <si>
    <t>Future COP Values</t>
  </si>
  <si>
    <t>BRÆDSTRUP FJERNVARME A.M.B.A.</t>
  </si>
  <si>
    <t>BJERRINGBRO VARMEVÆRK AMBA</t>
  </si>
  <si>
    <t>BROVST FJERNVARME A.M.B.A.</t>
  </si>
  <si>
    <t>BINDSLEV FJERNVARME A M B A</t>
  </si>
  <si>
    <t>BROAGER FJERNVARMESELSKAB A.M.B.A.</t>
  </si>
  <si>
    <t>Billund Varmeværk A.m.b.a.</t>
  </si>
  <si>
    <t>BREDSTEN-BALLE KRAFTVARMEVÆRK</t>
  </si>
  <si>
    <t>BEDSTED FJERNVARME AMBA           V/KNUD OLE HENRIKSEN</t>
  </si>
  <si>
    <t>BREDEBRO VARMEVÆRK A.M.B.A.</t>
  </si>
  <si>
    <t>BALLING FJERNVARMEVÆRK AMBA</t>
  </si>
  <si>
    <t>BRANDE FJERNVARME AMBA</t>
  </si>
  <si>
    <t>Ballen-Brundby Fjernvarme Amba</t>
  </si>
  <si>
    <t>BRAMMING FJERNVARME A.M.B.A.</t>
  </si>
  <si>
    <t>Avedøre Fjernvarme</t>
  </si>
  <si>
    <t>BOULSTRUP-HOU KRAFTVARMEVÆRK A.M.B.A.</t>
  </si>
  <si>
    <t>AUNING VARMEVÆRK A M B A</t>
  </si>
  <si>
    <t>BORUP VARMEVÆRK</t>
  </si>
  <si>
    <t>AULUM FJERNVARME AMBA</t>
  </si>
  <si>
    <t>BOGENSE FORSYNINGSSELSKAB A.M.B.A.</t>
  </si>
  <si>
    <t>AUGUSTENBORG FJERNVARME A M B A</t>
  </si>
  <si>
    <t>BJERRINGBRO VARMEVÆRK A.M.B.A.</t>
  </si>
  <si>
    <t>ASÅ VARMEVÆRK                     V/POUL NIELSEN</t>
  </si>
  <si>
    <t>BINDSLEV FJERNVARME A.M.B.A.</t>
  </si>
  <si>
    <t>ASTRUP KRAFTVARMEVÆRK A.M.B.A.</t>
  </si>
  <si>
    <t>BILLUND VARMEVÆRK A.M.B.A.</t>
  </si>
  <si>
    <t>ASSENS FJERNVARME A M B A</t>
  </si>
  <si>
    <t>BEDSTED FJERNVARME</t>
  </si>
  <si>
    <t>ARDEN VARMEVÆRK AMBA</t>
  </si>
  <si>
    <t>BALLING FJERNVARMEVÆRK A.M.B.A.</t>
  </si>
  <si>
    <t>ANSAGER VARMEVÆRK</t>
  </si>
  <si>
    <t>Off-Design Eff.</t>
  </si>
  <si>
    <t>AULUM FJERNVARME A.M.B.A.</t>
  </si>
  <si>
    <t>ANS FJERNVARMEVÆRK A M B A</t>
  </si>
  <si>
    <t>Carnot Eff.</t>
  </si>
  <si>
    <t>AUGUSTENBORG FJERNVARME A.M.B.A.</t>
  </si>
  <si>
    <t>ANDELSSELSKABET OKSBØL VARMEVÆRK</t>
  </si>
  <si>
    <r>
      <rPr>
        <sz val="11"/>
        <color theme="1"/>
        <rFont val="Verdana"/>
        <family val="2"/>
      </rPr>
      <t>°</t>
    </r>
    <r>
      <rPr>
        <sz val="11"/>
        <color theme="1"/>
        <rFont val="Calibri"/>
        <family val="2"/>
      </rPr>
      <t>C</t>
    </r>
  </si>
  <si>
    <t>ASAA FJERNVARME</t>
  </si>
  <si>
    <t>ANDELSSELSKABET MØLHOLM VARMEVÆRK</t>
  </si>
  <si>
    <t>ASSENS FJERNVARME - FYN</t>
  </si>
  <si>
    <t>ANSAGER VARMEVÆRK A.M.B.A.</t>
  </si>
  <si>
    <t>ALS FJERNVARME AMBA</t>
  </si>
  <si>
    <t>Outlet temp</t>
  </si>
  <si>
    <t>Avg. EH Delta_T</t>
  </si>
  <si>
    <t>Avg. EH T</t>
  </si>
  <si>
    <t>ALS FJERNVARME A.M.B.A.</t>
  </si>
  <si>
    <t>ALLINGÅBRO VARMEVÆRK A M B A</t>
  </si>
  <si>
    <t>ALLINGÅBRO VARMEVÆRK A.M.B.A.</t>
  </si>
  <si>
    <t>Allerød Kommune</t>
  </si>
  <si>
    <t>The COP values for the excess heat heat pumps has been calculated using Carnot´s formula of efficiency, with assumptions showed in the table. Future Temperatures of DH grid, based on similar assumptions made by the Danish Energy agency, are used for calculatiung future COP values for HP</t>
  </si>
  <si>
    <t>AFFALDVARME AARHUS</t>
  </si>
  <si>
    <t>AGERSTED VARMEVÆRK</t>
  </si>
  <si>
    <t>Net_loss_perc</t>
  </si>
  <si>
    <t>Cooling</t>
  </si>
  <si>
    <t>Internt energitab</t>
  </si>
  <si>
    <t>DKE_DKW</t>
  </si>
  <si>
    <t>Cen_Dec</t>
  </si>
  <si>
    <t>CVR_number</t>
  </si>
  <si>
    <t>forsytekst</t>
  </si>
  <si>
    <t>OBJECTID</t>
  </si>
  <si>
    <t>Outside_DH</t>
  </si>
  <si>
    <t>Inside_DH</t>
  </si>
  <si>
    <t>HTEH_HS</t>
  </si>
  <si>
    <t>MTEH_HS</t>
  </si>
  <si>
    <t>LTEH_HS</t>
  </si>
  <si>
    <t>HTEH_MS</t>
  </si>
  <si>
    <t>MTEH_MS</t>
  </si>
  <si>
    <t>LTEH_MS</t>
  </si>
  <si>
    <t>HTEH_LS</t>
  </si>
  <si>
    <t>MTEH_LS</t>
  </si>
  <si>
    <t>LTEH_LS</t>
  </si>
  <si>
    <t>HTEH_no_eff</t>
  </si>
  <si>
    <t>MTEH_no_eff</t>
  </si>
  <si>
    <t>LTEH_no_eff</t>
  </si>
  <si>
    <t>SUM_PJ_dist_HTEH_HS</t>
  </si>
  <si>
    <t>SUM_PJ_dist_MTEH_HS</t>
  </si>
  <si>
    <t>SUM_PJ_dist_LTEH_HS</t>
  </si>
  <si>
    <t>SUM_PJ_dist_HTEH_MS</t>
  </si>
  <si>
    <t>SUM_PJ_dist_MTEH_MS</t>
  </si>
  <si>
    <t>SUM_PJ_dist_LTEH_MS</t>
  </si>
  <si>
    <t>SUM_PJ_dist_HTEH_LS</t>
  </si>
  <si>
    <t>SUM_PJ_dist_MTEH_LS</t>
  </si>
  <si>
    <t>SUM_PJ_dist_LTEH_LS</t>
  </si>
  <si>
    <t>SUM_PJ_dist_HTEH_no_eff</t>
  </si>
  <si>
    <t>SUM_PJ_dist_MTEH_no_eff</t>
  </si>
  <si>
    <t>SUM_PJ_dist_LTEH_no_eff</t>
  </si>
  <si>
    <t>FREQUENCY</t>
  </si>
  <si>
    <t>DKK/GJ</t>
  </si>
  <si>
    <t>and</t>
  </si>
  <si>
    <t>Potentials with price of pipelines between</t>
  </si>
  <si>
    <t xml:space="preserve">Potentials with price of pipelines below </t>
  </si>
  <si>
    <t>Cost of pipelines from PH to DH [MDKK/TJ]</t>
  </si>
  <si>
    <t>Cost of pipelines from PH to DH [DKK]</t>
  </si>
  <si>
    <t>MW capacity from plants assuming 1800 full load hours</t>
  </si>
  <si>
    <t>Distance in M</t>
  </si>
  <si>
    <t>EH [TJ] * distance [m]</t>
  </si>
  <si>
    <t>Sum of potentials [TJ]</t>
  </si>
  <si>
    <t>Number of plants</t>
  </si>
  <si>
    <t>Potentials [TJ]</t>
  </si>
  <si>
    <t>MDKK/MW</t>
  </si>
  <si>
    <t>Price of excess heat potentials at high costs MDKK/MW with the total average</t>
  </si>
  <si>
    <t>Price of excess heat potentials at medium costs MDKK/MW with the total average</t>
  </si>
  <si>
    <t>Price of excess heat potentials at low costs MDKK/MW with the total average</t>
  </si>
  <si>
    <t>Cost of pipelines in DKK/MW</t>
  </si>
  <si>
    <t>Potentials at high costs</t>
  </si>
  <si>
    <t>Potentials at medium costs</t>
  </si>
  <si>
    <t>Potentials at low costs</t>
  </si>
  <si>
    <t>Potentials at 0 costs</t>
  </si>
  <si>
    <t>Mikkel Bosack Simonsen</t>
  </si>
  <si>
    <t>EXH_Potentials_short</t>
  </si>
  <si>
    <t>Applied Excess heat to IND.</t>
  </si>
  <si>
    <t>UC_RHSTS</t>
  </si>
  <si>
    <t>UC_RHSTS~0</t>
  </si>
  <si>
    <t xml:space="preserve">Minimum gas consumption </t>
  </si>
  <si>
    <t>Base year process energy consumption</t>
  </si>
  <si>
    <t>Of which is gas</t>
  </si>
  <si>
    <t>LO</t>
  </si>
  <si>
    <t>UC_IND_Minimum_Gas</t>
  </si>
  <si>
    <t>Maximum 86 % of gas is convetible</t>
  </si>
  <si>
    <t>https://grongasdanmark.dk/sites/grongasdanmark.dk/files/media/dokumenter/Baggrundsnotat%20%20-%20Gassen%20er%20afg%C3%B8rende%20for%20erhvervslivet.pdf</t>
  </si>
  <si>
    <t>Based on 2010 values Glass and concrete consume approx. 4 PJ gas equal to 2  % of the industrial demand</t>
  </si>
  <si>
    <t>INDFDHT*, INDFDMT*, INDMDHT*, INDMDMT*, INDCDHT*, INDCDMT*</t>
  </si>
  <si>
    <t>~UC_Sets: R_S: AllRegions</t>
  </si>
  <si>
    <t>~UC_T</t>
  </si>
  <si>
    <t>FX</t>
  </si>
  <si>
    <t>COM_BNDPRD</t>
  </si>
  <si>
    <t>INDHDE</t>
  </si>
  <si>
    <t>The COP values for the excess heat heat pumps has been calculated using Lorentz formula of efficiency, with assumptions showed in the table. Future Temperatures of DH grid, based on similar assumptions made by the Danish Energy agency, are used for calculatiung future COP values for HP</t>
  </si>
  <si>
    <t>°K</t>
  </si>
  <si>
    <t>°C</t>
  </si>
  <si>
    <t>Lorentz Eff.</t>
  </si>
  <si>
    <t>Tech catalogue Lorents efficiency calculation</t>
  </si>
  <si>
    <t>Tech</t>
  </si>
  <si>
    <t>Waste heat 20 Degrees</t>
  </si>
  <si>
    <t>COP mean</t>
  </si>
  <si>
    <t>COP Low</t>
  </si>
  <si>
    <t>COP High</t>
  </si>
  <si>
    <t>Heat pump, ambient</t>
  </si>
  <si>
    <t>DH T in</t>
  </si>
  <si>
    <t>DH T out</t>
  </si>
  <si>
    <t>Source, in</t>
  </si>
  <si>
    <t>Source, out</t>
  </si>
  <si>
    <t>Waste heat 40 Degrees</t>
  </si>
  <si>
    <t>0-18</t>
  </si>
  <si>
    <t>luft</t>
  </si>
  <si>
    <t>vand</t>
  </si>
  <si>
    <t>´5-10</t>
  </si>
  <si>
    <t>Lorentz efficiency, mean</t>
  </si>
  <si>
    <t>Lorentz efficiency, Low</t>
  </si>
  <si>
    <t>Lorentz efficiency, High</t>
  </si>
  <si>
    <t>INDNGA, INDSNG</t>
  </si>
  <si>
    <t>UC_T:UC_COMPRD</t>
  </si>
  <si>
    <t>UC_Sets: R_E: DKE,DKW</t>
  </si>
  <si>
    <t>UC_Sets: T_E:</t>
  </si>
  <si>
    <t>UC_T: UC_COMPRD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</si>
</sst>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164" formatCode="_(* #,##0_);_(* \(#,##0\);_(* &quot;-&quot;_);_(@_)"/>
    <numFmt numFmtId="165" formatCode="_(* #,##0.00_);_(* \(#,##0.00\);_(* &quot;-&quot;??_);_(@_)"/>
    <numFmt numFmtId="166" formatCode="_ * #,##0.00_ ;_ * \-#,##0.00_ ;_ * &quot;-&quot;??_ ;_ @_ "/>
    <numFmt numFmtId="167" formatCode="_-&quot;€&quot;\ * #,##0.00_-;\-&quot;€&quot;\ * #,##0.00_-;_-&quot;€&quot;\ * &quot;-&quot;??_-;_-@_-"/>
    <numFmt numFmtId="168" formatCode="#,##0;\-\ #,##0;_-\ &quot;- &quot;"/>
    <numFmt numFmtId="169" formatCode="_-[$€-2]\ * #,##0.00_-;\-[$€-2]\ * #,##0.00_-;_-[$€-2]\ * &quot;-&quot;??_-"/>
    <numFmt numFmtId="170" formatCode="_([$€]* #,##0.00_);_([$€]* \(#,##0.00\);_([$€]* &quot;-&quot;??_);_(@_)"/>
    <numFmt numFmtId="171" formatCode="0.000"/>
    <numFmt numFmtId="172" formatCode="0.0%"/>
    <numFmt numFmtId="173" formatCode="\Te\x\t"/>
    <numFmt numFmtId="174" formatCode="0.0000"/>
    <numFmt numFmtId="175" formatCode="0.0"/>
  </numFmts>
  <fonts count="78">
    <font>
      <sz val="11"/>
      <color theme="1"/>
      <name val="Calibri"/>
      <family val="2"/>
      <scheme val="minor"/>
    </font>
    <font>
      <sz val="11"/>
      <color indexed="8"/>
      <name val="Calibri"/>
      <family val="2"/>
    </font>
    <font>
      <b/>
      <sz val="11"/>
      <color indexed="8"/>
      <name val="Calibri"/>
      <family val="2"/>
    </font>
    <font>
      <b/>
      <sz val="10"/>
      <name val="Arial"/>
      <family val="2"/>
    </font>
    <font>
      <sz val="10"/>
      <name val="Arial"/>
      <family val="2"/>
    </font>
    <font>
      <b/>
      <sz val="10"/>
      <color indexed="12"/>
      <name val="Arial"/>
      <family val="2"/>
    </font>
    <font>
      <sz val="10"/>
      <name val="Helv"/>
    </font>
    <font>
      <b/>
      <sz val="11"/>
      <name val="Calibri"/>
      <family val="2"/>
      <charset val="204"/>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sz val="11"/>
      <color indexed="10"/>
      <name val="Calibri"/>
      <family val="2"/>
    </font>
    <font>
      <sz val="10"/>
      <name val="Arial"/>
      <family val="2"/>
    </font>
    <font>
      <sz val="10"/>
      <name val="MS Sans Serif"/>
      <family val="2"/>
    </font>
    <font>
      <sz val="8"/>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9"/>
      <name val="Geneva"/>
      <family val="2"/>
    </font>
    <font>
      <sz val="11"/>
      <color theme="1"/>
      <name val="Calibri"/>
      <family val="2"/>
      <scheme val="minor"/>
    </font>
    <font>
      <sz val="10"/>
      <color rgb="FF9C0006"/>
      <name val="Calibri"/>
      <family val="2"/>
    </font>
    <font>
      <b/>
      <sz val="11"/>
      <color rgb="FFFA7D00"/>
      <name val="Calibri"/>
      <family val="2"/>
      <scheme val="minor"/>
    </font>
    <font>
      <sz val="11"/>
      <color rgb="FF3F3F76"/>
      <name val="Calibri"/>
      <family val="2"/>
      <scheme val="minor"/>
    </font>
    <font>
      <u/>
      <sz val="11"/>
      <color theme="10"/>
      <name val="Calibri"/>
      <family val="2"/>
      <scheme val="minor"/>
    </font>
    <font>
      <sz val="10"/>
      <color theme="1"/>
      <name val="Calibri"/>
      <family val="2"/>
    </font>
    <font>
      <sz val="11"/>
      <color theme="1"/>
      <name val="Calibri"/>
      <family val="2"/>
    </font>
    <font>
      <b/>
      <sz val="11"/>
      <color rgb="FF3F3F3F"/>
      <name val="Calibri"/>
      <family val="2"/>
      <scheme val="minor"/>
    </font>
    <font>
      <b/>
      <sz val="11"/>
      <color theme="1"/>
      <name val="Calibri"/>
      <family val="2"/>
      <scheme val="minor"/>
    </font>
    <font>
      <sz val="10"/>
      <name val="Arial"/>
      <family val="2"/>
    </font>
    <font>
      <sz val="10"/>
      <color rgb="FF008FBC"/>
      <name val="Calibri"/>
      <family val="2"/>
    </font>
    <font>
      <sz val="10"/>
      <color indexed="23"/>
      <name val="Calibri"/>
      <family val="2"/>
    </font>
    <font>
      <b/>
      <sz val="16"/>
      <color theme="0"/>
      <name val="Calibri"/>
      <family val="2"/>
    </font>
    <font>
      <b/>
      <sz val="12"/>
      <color theme="0"/>
      <name val="Calibri"/>
      <family val="2"/>
      <scheme val="minor"/>
    </font>
    <font>
      <sz val="10"/>
      <color rgb="FF00B050"/>
      <name val="Calibri"/>
      <family val="2"/>
    </font>
    <font>
      <sz val="10"/>
      <color rgb="FFFF0000"/>
      <name val="Calibri"/>
      <family val="2"/>
    </font>
    <font>
      <sz val="9"/>
      <color indexed="81"/>
      <name val="Tahoma"/>
      <family val="2"/>
    </font>
    <font>
      <b/>
      <sz val="9"/>
      <color indexed="81"/>
      <name val="Tahoma"/>
      <family val="2"/>
    </font>
    <font>
      <b/>
      <sz val="12"/>
      <color theme="1"/>
      <name val="Calibri"/>
      <family val="2"/>
      <scheme val="minor"/>
    </font>
    <font>
      <u/>
      <sz val="11"/>
      <color theme="1"/>
      <name val="Calibri"/>
      <family val="2"/>
      <scheme val="minor"/>
    </font>
    <font>
      <i/>
      <sz val="11"/>
      <color theme="1"/>
      <name val="Calibri"/>
      <family val="2"/>
      <scheme val="minor"/>
    </font>
    <font>
      <b/>
      <sz val="11"/>
      <color theme="0"/>
      <name val="Calibri"/>
      <family val="2"/>
      <scheme val="minor"/>
    </font>
    <font>
      <b/>
      <sz val="14"/>
      <color rgb="FFFF0000"/>
      <name val="Calibri"/>
      <family val="2"/>
      <scheme val="minor"/>
    </font>
    <font>
      <sz val="10"/>
      <color rgb="FFFF0000"/>
      <name val="Arial"/>
      <family val="2"/>
    </font>
    <font>
      <sz val="11"/>
      <color rgb="FF9C6500"/>
      <name val="Calibri"/>
      <family val="2"/>
      <scheme val="minor"/>
    </font>
    <font>
      <sz val="11"/>
      <color theme="1"/>
      <name val="Calibri"/>
      <family val="2"/>
      <charset val="1"/>
      <scheme val="minor"/>
    </font>
    <font>
      <sz val="8"/>
      <name val="Calibri"/>
      <family val="2"/>
    </font>
    <font>
      <sz val="11"/>
      <name val="Calibri"/>
      <family val="2"/>
      <scheme val="minor"/>
    </font>
    <font>
      <sz val="11"/>
      <name val="Calibri"/>
      <family val="2"/>
      <charset val="1"/>
    </font>
    <font>
      <sz val="11"/>
      <name val="Calibri"/>
      <family val="2"/>
    </font>
    <font>
      <b/>
      <sz val="8"/>
      <color indexed="12"/>
      <name val="Arial"/>
      <family val="2"/>
    </font>
    <font>
      <b/>
      <u/>
      <sz val="11"/>
      <name val="Calibri"/>
      <family val="2"/>
    </font>
    <font>
      <sz val="12"/>
      <name val="Calibri"/>
      <family val="2"/>
      <scheme val="minor"/>
    </font>
    <font>
      <vertAlign val="superscript"/>
      <sz val="12"/>
      <name val="Calibri"/>
      <family val="2"/>
      <scheme val="minor"/>
    </font>
    <font>
      <b/>
      <sz val="14"/>
      <color theme="1"/>
      <name val="Calibri"/>
      <family val="2"/>
      <scheme val="minor"/>
    </font>
    <font>
      <sz val="14"/>
      <name val="Calibri"/>
      <family val="2"/>
      <scheme val="minor"/>
    </font>
    <font>
      <sz val="18"/>
      <name val="Calibri"/>
      <family val="2"/>
      <scheme val="minor"/>
    </font>
    <font>
      <sz val="16"/>
      <name val="Calibri"/>
      <family val="2"/>
      <scheme val="minor"/>
    </font>
    <font>
      <sz val="10"/>
      <name val="Calibri"/>
      <family val="2"/>
    </font>
    <font>
      <b/>
      <sz val="12"/>
      <color rgb="FFFF0000"/>
      <name val="Calibri"/>
      <family val="2"/>
      <scheme val="minor"/>
    </font>
    <font>
      <b/>
      <sz val="11"/>
      <color rgb="FFFF0000"/>
      <name val="Calibri"/>
      <family val="2"/>
      <scheme val="minor"/>
    </font>
    <font>
      <sz val="11"/>
      <color rgb="FF00B0F0"/>
      <name val="Calibri"/>
      <family val="2"/>
      <scheme val="minor"/>
    </font>
    <font>
      <sz val="11"/>
      <color theme="4"/>
      <name val="Calibri"/>
      <family val="2"/>
      <scheme val="minor"/>
    </font>
    <font>
      <sz val="16"/>
      <color theme="1"/>
      <name val="Calibri"/>
      <family val="2"/>
      <scheme val="minor"/>
    </font>
    <font>
      <sz val="12"/>
      <color theme="1"/>
      <name val="Calibri"/>
      <family val="2"/>
      <scheme val="minor"/>
    </font>
    <font>
      <sz val="11"/>
      <color theme="1"/>
      <name val="Verdana"/>
      <family val="2"/>
    </font>
  </fonts>
  <fills count="67">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51"/>
        <bgColor indexed="64"/>
      </patternFill>
    </fill>
    <fill>
      <patternFill patternType="solid">
        <fgColor indexed="43"/>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FF00"/>
        <bgColor indexed="64"/>
      </patternFill>
    </fill>
    <fill>
      <patternFill patternType="solid">
        <fgColor theme="0" tint="-0.14999847407452621"/>
        <bgColor indexed="64"/>
      </patternFill>
    </fill>
    <fill>
      <patternFill patternType="solid">
        <fgColor rgb="FF64C8FF"/>
        <bgColor indexed="64"/>
      </patternFill>
    </fill>
    <fill>
      <patternFill patternType="solid">
        <fgColor rgb="FFFFC000"/>
        <bgColor indexed="64"/>
      </patternFill>
    </fill>
    <fill>
      <patternFill patternType="solid">
        <fgColor theme="0"/>
        <bgColor indexed="64"/>
      </patternFill>
    </fill>
    <fill>
      <patternFill patternType="solid">
        <fgColor rgb="FFC6F1FF"/>
        <bgColor indexed="64"/>
      </patternFill>
    </fill>
    <fill>
      <patternFill patternType="solid">
        <fgColor theme="0" tint="-0.24994659260841701"/>
        <bgColor indexed="64"/>
      </patternFill>
    </fill>
    <fill>
      <patternFill patternType="solid">
        <fgColor theme="4"/>
        <bgColor indexed="64"/>
      </patternFill>
    </fill>
    <fill>
      <patternFill patternType="solid">
        <fgColor theme="6"/>
        <bgColor indexed="64"/>
      </patternFill>
    </fill>
    <fill>
      <patternFill patternType="solid">
        <fgColor theme="4" tint="0.79998168889431442"/>
        <bgColor indexed="64"/>
      </patternFill>
    </fill>
    <fill>
      <patternFill patternType="solid">
        <fgColor rgb="FFFFEB9C"/>
      </patternFill>
    </fill>
    <fill>
      <patternFill patternType="solid">
        <fgColor rgb="FF99FF99"/>
        <bgColor indexed="64"/>
      </patternFill>
    </fill>
    <fill>
      <patternFill patternType="solid">
        <fgColor theme="9" tint="0.59999389629810485"/>
        <bgColor indexed="64"/>
      </patternFill>
    </fill>
    <fill>
      <patternFill patternType="solid">
        <fgColor theme="6" tint="0.79998168889431442"/>
        <bgColor indexed="64"/>
      </patternFill>
    </fill>
    <fill>
      <patternFill patternType="solid">
        <fgColor theme="6" tint="0.39997558519241921"/>
        <bgColor indexed="64"/>
      </patternFill>
    </fill>
    <fill>
      <patternFill patternType="solid">
        <fgColor theme="6" tint="0.59999389629810485"/>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theme="8" tint="0.59999389629810485"/>
        <bgColor indexed="64"/>
      </patternFill>
    </fill>
    <fill>
      <patternFill patternType="solid">
        <fgColor theme="8" tint="0.79998168889431442"/>
        <bgColor indexed="64"/>
      </patternFill>
    </fill>
    <fill>
      <patternFill patternType="solid">
        <fgColor rgb="FFFF0000"/>
        <bgColor indexed="64"/>
      </patternFill>
    </fill>
    <fill>
      <patternFill patternType="solid">
        <fgColor indexed="31"/>
        <bgColor indexed="64"/>
      </patternFill>
    </fill>
    <fill>
      <patternFill patternType="solid">
        <fgColor theme="4" tint="0.59999389629810485"/>
        <bgColor indexed="64"/>
      </patternFill>
    </fill>
    <fill>
      <patternFill patternType="solid">
        <fgColor rgb="FF00B0F0"/>
        <bgColor indexed="64"/>
      </patternFill>
    </fill>
    <fill>
      <patternFill patternType="solid">
        <fgColor theme="3" tint="0.79998168889431442"/>
        <bgColor indexed="64"/>
      </patternFill>
    </fill>
    <fill>
      <patternFill patternType="solid">
        <fgColor rgb="FF92D050"/>
        <bgColor indexed="64"/>
      </patternFill>
    </fill>
    <fill>
      <patternFill patternType="solid">
        <fgColor rgb="FFD9D9D9"/>
        <bgColor indexed="64"/>
      </patternFill>
    </fill>
    <fill>
      <patternFill patternType="solid">
        <fgColor rgb="FFFFCC00"/>
        <bgColor indexed="64"/>
      </patternFill>
    </fill>
    <fill>
      <patternFill patternType="solid">
        <fgColor rgb="FF8DB4E2"/>
        <bgColor indexed="64"/>
      </patternFill>
    </fill>
    <fill>
      <patternFill patternType="solid">
        <fgColor rgb="FFFFFF99"/>
        <bgColor indexed="64"/>
      </patternFill>
    </fill>
    <fill>
      <patternFill patternType="solid">
        <fgColor rgb="FFFCD5B4"/>
        <bgColor indexed="64"/>
      </patternFill>
    </fill>
    <fill>
      <patternFill patternType="solid">
        <fgColor rgb="FF99CCFF"/>
        <bgColor indexed="64"/>
      </patternFill>
    </fill>
  </fills>
  <borders count="86">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ck">
        <color rgb="FFFFC000"/>
      </left>
      <right style="thick">
        <color rgb="FFFFC000"/>
      </right>
      <top style="thin">
        <color rgb="FFFFC000"/>
      </top>
      <bottom style="thick">
        <color rgb="FFFFC000"/>
      </bottom>
      <diagonal/>
    </border>
    <border>
      <left style="thick">
        <color theme="0" tint="-0.24994659260841701"/>
      </left>
      <right style="thick">
        <color theme="0" tint="-0.24994659260841701"/>
      </right>
      <top style="medium">
        <color theme="0" tint="-0.24994659260841701"/>
      </top>
      <bottom style="thick">
        <color theme="0" tint="-0.24994659260841701"/>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top/>
      <bottom style="medium">
        <color indexed="30"/>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auto="1"/>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style="thin">
        <color auto="1"/>
      </right>
      <top style="thin">
        <color auto="1"/>
      </top>
      <bottom/>
      <diagonal/>
    </border>
    <border>
      <left style="thin">
        <color auto="1"/>
      </left>
      <right/>
      <top style="thin">
        <color auto="1"/>
      </top>
      <bottom/>
      <diagonal/>
    </border>
    <border>
      <left/>
      <right style="thick">
        <color auto="1"/>
      </right>
      <top/>
      <bottom style="thick">
        <color auto="1"/>
      </bottom>
      <diagonal/>
    </border>
    <border>
      <left/>
      <right/>
      <top/>
      <bottom style="thick">
        <color auto="1"/>
      </bottom>
      <diagonal/>
    </border>
    <border>
      <left/>
      <right style="medium">
        <color auto="1"/>
      </right>
      <top/>
      <bottom style="thick">
        <color auto="1"/>
      </bottom>
      <diagonal/>
    </border>
    <border>
      <left style="medium">
        <color auto="1"/>
      </left>
      <right/>
      <top/>
      <bottom style="thick">
        <color auto="1"/>
      </bottom>
      <diagonal/>
    </border>
    <border>
      <left style="thick">
        <color auto="1"/>
      </left>
      <right/>
      <top/>
      <bottom style="thick">
        <color auto="1"/>
      </bottom>
      <diagonal/>
    </border>
    <border>
      <left/>
      <right style="thick">
        <color auto="1"/>
      </right>
      <top/>
      <bottom/>
      <diagonal/>
    </border>
    <border>
      <left style="thick">
        <color auto="1"/>
      </left>
      <right/>
      <top/>
      <bottom/>
      <diagonal/>
    </border>
    <border>
      <left/>
      <right style="thick">
        <color auto="1"/>
      </right>
      <top/>
      <bottom style="medium">
        <color auto="1"/>
      </bottom>
      <diagonal/>
    </border>
    <border>
      <left style="thick">
        <color auto="1"/>
      </left>
      <right/>
      <top/>
      <bottom style="medium">
        <color auto="1"/>
      </bottom>
      <diagonal/>
    </border>
    <border>
      <left/>
      <right style="thick">
        <color auto="1"/>
      </right>
      <top style="medium">
        <color auto="1"/>
      </top>
      <bottom/>
      <diagonal/>
    </border>
    <border>
      <left style="thick">
        <color auto="1"/>
      </left>
      <right/>
      <top style="medium">
        <color auto="1"/>
      </top>
      <bottom/>
      <diagonal/>
    </border>
    <border>
      <left/>
      <right style="thick">
        <color auto="1"/>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medium">
        <color auto="1"/>
      </bottom>
      <diagonal/>
    </border>
    <border>
      <left/>
      <right style="thick">
        <color auto="1"/>
      </right>
      <top style="thick">
        <color auto="1"/>
      </top>
      <bottom style="thick">
        <color auto="1"/>
      </bottom>
      <diagonal/>
    </border>
    <border>
      <left/>
      <right/>
      <top style="thick">
        <color auto="1"/>
      </top>
      <bottom style="thick">
        <color auto="1"/>
      </bottom>
      <diagonal/>
    </border>
    <border>
      <left style="medium">
        <color auto="1"/>
      </left>
      <right/>
      <top style="thick">
        <color auto="1"/>
      </top>
      <bottom style="thick">
        <color auto="1"/>
      </bottom>
      <diagonal/>
    </border>
    <border>
      <left/>
      <right/>
      <top style="thick">
        <color auto="1"/>
      </top>
      <bottom/>
      <diagonal/>
    </border>
    <border>
      <left style="thick">
        <color auto="1"/>
      </left>
      <right/>
      <top style="thick">
        <color auto="1"/>
      </top>
      <bottom/>
      <diagonal/>
    </border>
    <border>
      <left style="thin">
        <color auto="1"/>
      </left>
      <right/>
      <top/>
      <bottom style="medium">
        <color indexed="64"/>
      </bottom>
      <diagonal/>
    </border>
    <border>
      <left/>
      <right style="medium">
        <color auto="1"/>
      </right>
      <top/>
      <bottom style="thin">
        <color indexed="64"/>
      </bottom>
      <diagonal/>
    </border>
    <border>
      <left style="thin">
        <color auto="1"/>
      </left>
      <right/>
      <top style="medium">
        <color indexed="64"/>
      </top>
      <bottom/>
      <diagonal/>
    </border>
    <border>
      <left/>
      <right style="medium">
        <color indexed="64"/>
      </right>
      <top style="medium">
        <color indexed="64"/>
      </top>
      <bottom style="thick">
        <color auto="1"/>
      </bottom>
      <diagonal/>
    </border>
    <border>
      <left/>
      <right/>
      <top style="medium">
        <color indexed="64"/>
      </top>
      <bottom style="thick">
        <color auto="1"/>
      </bottom>
      <diagonal/>
    </border>
    <border>
      <left style="medium">
        <color auto="1"/>
      </left>
      <right/>
      <top style="medium">
        <color indexed="64"/>
      </top>
      <bottom style="thick">
        <color auto="1"/>
      </bottom>
      <diagonal/>
    </border>
    <border>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auto="1"/>
      </left>
      <right style="thin">
        <color indexed="64"/>
      </right>
      <top/>
      <bottom/>
      <diagonal/>
    </border>
    <border>
      <left style="medium">
        <color auto="1"/>
      </left>
      <right style="medium">
        <color auto="1"/>
      </right>
      <top/>
      <bottom/>
      <diagonal/>
    </border>
    <border>
      <left/>
      <right style="thin">
        <color indexed="64"/>
      </right>
      <top style="medium">
        <color auto="1"/>
      </top>
      <bottom/>
      <diagonal/>
    </border>
    <border>
      <left/>
      <right style="thin">
        <color indexed="64"/>
      </right>
      <top/>
      <bottom style="medium">
        <color auto="1"/>
      </bottom>
      <diagonal/>
    </border>
    <border>
      <left style="medium">
        <color auto="1"/>
      </left>
      <right style="medium">
        <color auto="1"/>
      </right>
      <top/>
      <bottom style="medium">
        <color auto="1"/>
      </bottom>
      <diagonal/>
    </border>
    <border>
      <left/>
      <right/>
      <top/>
      <bottom style="medium">
        <color indexed="64"/>
      </bottom>
      <diagonal/>
    </border>
    <border>
      <left/>
      <right style="medium">
        <color indexed="64"/>
      </right>
      <top/>
      <bottom style="medium">
        <color indexed="64"/>
      </bottom>
      <diagonal/>
    </border>
  </borders>
  <cellStyleXfs count="5838">
    <xf numFmtId="0" fontId="0"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4" fillId="0" borderId="0" applyNumberFormat="0" applyFont="0" applyFill="0" applyBorder="0" applyProtection="0">
      <alignment horizontal="left" vertical="center" indent="5"/>
    </xf>
    <xf numFmtId="0" fontId="4" fillId="0" borderId="0" applyNumberFormat="0" applyFont="0" applyFill="0" applyBorder="0" applyProtection="0">
      <alignment horizontal="left" vertical="center" indent="5"/>
    </xf>
    <xf numFmtId="0" fontId="8" fillId="12"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8" fillId="14" borderId="0" applyNumberFormat="0" applyBorder="0" applyAlignment="0" applyProtection="0"/>
    <xf numFmtId="0" fontId="8" fillId="15" borderId="0" applyNumberFormat="0" applyBorder="0" applyAlignment="0" applyProtection="0"/>
    <xf numFmtId="4" fontId="28" fillId="20" borderId="1">
      <alignment horizontal="right" vertical="center"/>
    </xf>
    <xf numFmtId="4" fontId="28" fillId="20" borderId="1">
      <alignment horizontal="right" vertical="center"/>
    </xf>
    <xf numFmtId="0" fontId="33" fillId="28" borderId="0" applyNumberFormat="0" applyBorder="0" applyAlignment="0" applyProtection="0"/>
    <xf numFmtId="0" fontId="33" fillId="28" borderId="0" applyNumberFormat="0" applyBorder="0" applyAlignment="0" applyProtection="0"/>
    <xf numFmtId="0" fontId="10" fillId="21" borderId="2" applyNumberFormat="0" applyAlignment="0" applyProtection="0"/>
    <xf numFmtId="0" fontId="10" fillId="21" borderId="2" applyNumberFormat="0" applyAlignment="0" applyProtection="0"/>
    <xf numFmtId="0" fontId="34" fillId="29" borderId="14" applyNumberFormat="0" applyAlignment="0" applyProtection="0"/>
    <xf numFmtId="0" fontId="18" fillId="0" borderId="3" applyNumberFormat="0" applyFill="0" applyAlignment="0" applyProtection="0"/>
    <xf numFmtId="0" fontId="11" fillId="22" borderId="4" applyNumberFormat="0" applyAlignment="0" applyProtection="0"/>
    <xf numFmtId="0" fontId="8" fillId="16" borderId="0" applyNumberFormat="0" applyBorder="0" applyAlignment="0" applyProtection="0"/>
    <xf numFmtId="0" fontId="8" fillId="17" borderId="0" applyNumberFormat="0" applyBorder="0" applyAlignment="0" applyProtection="0"/>
    <xf numFmtId="0" fontId="8" fillId="18" borderId="0" applyNumberFormat="0" applyBorder="0" applyAlignment="0" applyProtection="0"/>
    <xf numFmtId="0" fontId="8" fillId="13" borderId="0" applyNumberFormat="0" applyBorder="0" applyAlignment="0" applyProtection="0"/>
    <xf numFmtId="0" fontId="8" fillId="14" borderId="0" applyNumberFormat="0" applyBorder="0" applyAlignment="0" applyProtection="0"/>
    <xf numFmtId="0" fontId="8" fillId="19" borderId="0" applyNumberFormat="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6"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3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6" fontId="4" fillId="0" borderId="0" applyFont="0" applyFill="0" applyBorder="0" applyAlignment="0" applyProtection="0"/>
    <xf numFmtId="165" fontId="23" fillId="0" borderId="0" applyFont="0" applyFill="0" applyBorder="0" applyAlignment="0" applyProtection="0"/>
    <xf numFmtId="166" fontId="32"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32" fillId="0" borderId="0" applyFont="0" applyFill="0" applyBorder="0" applyAlignment="0" applyProtection="0"/>
    <xf numFmtId="165" fontId="4" fillId="0" borderId="0" applyFont="0" applyFill="0" applyBorder="0" applyAlignment="0" applyProtection="0"/>
    <xf numFmtId="0" fontId="6" fillId="0" borderId="0"/>
    <xf numFmtId="0" fontId="29" fillId="0" borderId="5">
      <alignment horizontal="left" vertical="center" wrapText="1" indent="2"/>
    </xf>
    <xf numFmtId="0" fontId="29" fillId="0" borderId="5">
      <alignment horizontal="left" vertical="center" wrapText="1" indent="2"/>
    </xf>
    <xf numFmtId="16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26" fillId="0" borderId="0" applyFont="0" applyFill="0" applyBorder="0" applyAlignment="0" applyProtection="0"/>
    <xf numFmtId="169" fontId="26" fillId="0" borderId="0" applyFont="0" applyFill="0" applyBorder="0" applyAlignment="0" applyProtection="0"/>
    <xf numFmtId="169" fontId="4" fillId="0" borderId="0" applyFont="0" applyFill="0" applyBorder="0" applyAlignment="0" applyProtection="0"/>
    <xf numFmtId="169" fontId="23" fillId="0" borderId="0" applyFont="0" applyFill="0" applyBorder="0" applyAlignment="0" applyProtection="0"/>
    <xf numFmtId="169" fontId="4" fillId="0" borderId="0" applyFont="0" applyFill="0" applyBorder="0" applyAlignment="0" applyProtection="0"/>
    <xf numFmtId="0" fontId="4" fillId="0" borderId="0" applyFont="0" applyFill="0" applyBorder="0" applyAlignment="0" applyProtection="0"/>
    <xf numFmtId="0" fontId="4" fillId="0" borderId="0" applyFont="0" applyFill="0" applyBorder="0" applyAlignment="0" applyProtection="0"/>
    <xf numFmtId="16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9" fontId="26" fillId="0" borderId="0" applyFont="0" applyFill="0" applyBorder="0" applyAlignment="0" applyProtection="0"/>
    <xf numFmtId="169"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0" fontId="6" fillId="0" borderId="0"/>
    <xf numFmtId="0" fontId="17" fillId="7" borderId="2" applyNumberFormat="0" applyAlignment="0" applyProtection="0"/>
    <xf numFmtId="0" fontId="17" fillId="7" borderId="2" applyNumberFormat="0" applyAlignment="0" applyProtection="0"/>
    <xf numFmtId="0" fontId="35" fillId="30" borderId="14" applyNumberFormat="0" applyAlignment="0" applyProtection="0"/>
    <xf numFmtId="0" fontId="35" fillId="30" borderId="14" applyNumberFormat="0" applyAlignment="0" applyProtection="0"/>
    <xf numFmtId="0" fontId="17" fillId="7" borderId="2" applyNumberFormat="0" applyAlignment="0" applyProtection="0"/>
    <xf numFmtId="0" fontId="17" fillId="7" borderId="2" applyNumberFormat="0" applyAlignment="0" applyProtection="0"/>
    <xf numFmtId="4" fontId="29" fillId="0" borderId="0" applyBorder="0">
      <alignment horizontal="right" vertical="center"/>
    </xf>
    <xf numFmtId="166"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36" fillId="0" borderId="0" applyNumberForma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9" fillId="23" borderId="0" applyNumberFormat="0" applyBorder="0" applyAlignment="0" applyProtection="0"/>
    <xf numFmtId="0" fontId="4" fillId="0" borderId="0"/>
    <xf numFmtId="0" fontId="4" fillId="0" borderId="0"/>
    <xf numFmtId="0" fontId="37" fillId="0" borderId="0"/>
    <xf numFmtId="0" fontId="4" fillId="0" borderId="0"/>
    <xf numFmtId="0" fontId="23" fillId="0" borderId="0"/>
    <xf numFmtId="0" fontId="32" fillId="0" borderId="0"/>
    <xf numFmtId="0" fontId="23" fillId="0" borderId="0"/>
    <xf numFmtId="0" fontId="6" fillId="0" borderId="0"/>
    <xf numFmtId="0" fontId="6" fillId="0" borderId="0"/>
    <xf numFmtId="0" fontId="4" fillId="0" borderId="0"/>
    <xf numFmtId="0" fontId="4" fillId="0" borderId="0"/>
    <xf numFmtId="0" fontId="6" fillId="0" borderId="0"/>
    <xf numFmtId="0" fontId="32" fillId="0" borderId="0"/>
    <xf numFmtId="0" fontId="4" fillId="0" borderId="0"/>
    <xf numFmtId="0" fontId="25" fillId="0" borderId="0" applyFill="0" applyBorder="0"/>
    <xf numFmtId="0" fontId="4" fillId="0" borderId="0"/>
    <xf numFmtId="0" fontId="4" fillId="0" borderId="0"/>
    <xf numFmtId="0" fontId="32" fillId="0" borderId="0"/>
    <xf numFmtId="0" fontId="32" fillId="0" borderId="0"/>
    <xf numFmtId="0" fontId="32" fillId="0" borderId="0"/>
    <xf numFmtId="0" fontId="32" fillId="0" borderId="0"/>
    <xf numFmtId="0" fontId="4" fillId="0" borderId="0"/>
    <xf numFmtId="0" fontId="32" fillId="0" borderId="0"/>
    <xf numFmtId="0" fontId="32" fillId="0" borderId="0"/>
    <xf numFmtId="0" fontId="32" fillId="0" borderId="0"/>
    <xf numFmtId="0" fontId="32" fillId="0" borderId="0"/>
    <xf numFmtId="0" fontId="32" fillId="0" borderId="0"/>
    <xf numFmtId="0" fontId="32" fillId="0" borderId="0"/>
    <xf numFmtId="0" fontId="4" fillId="0" borderId="0"/>
    <xf numFmtId="0" fontId="6" fillId="0" borderId="0"/>
    <xf numFmtId="0" fontId="6" fillId="0" borderId="0"/>
    <xf numFmtId="0" fontId="37" fillId="0" borderId="0"/>
    <xf numFmtId="0" fontId="32" fillId="0" borderId="0"/>
    <xf numFmtId="0" fontId="38" fillId="0" borderId="0"/>
    <xf numFmtId="0" fontId="4" fillId="0" borderId="0"/>
    <xf numFmtId="0" fontId="38" fillId="0" borderId="0"/>
    <xf numFmtId="0" fontId="38" fillId="0" borderId="0"/>
    <xf numFmtId="0" fontId="4" fillId="0" borderId="0"/>
    <xf numFmtId="0" fontId="37" fillId="0" borderId="0"/>
    <xf numFmtId="0" fontId="37" fillId="0" borderId="0"/>
    <xf numFmtId="0" fontId="37" fillId="0" borderId="0"/>
    <xf numFmtId="0" fontId="37" fillId="0" borderId="0"/>
    <xf numFmtId="0" fontId="32" fillId="0" borderId="0"/>
    <xf numFmtId="0" fontId="32" fillId="0" borderId="0"/>
    <xf numFmtId="0" fontId="32" fillId="0" borderId="0"/>
    <xf numFmtId="0" fontId="4" fillId="0" borderId="0"/>
    <xf numFmtId="0" fontId="32" fillId="0" borderId="0"/>
    <xf numFmtId="0" fontId="32" fillId="0" borderId="0"/>
    <xf numFmtId="0" fontId="37" fillId="0" borderId="0"/>
    <xf numFmtId="0" fontId="37" fillId="0" borderId="0"/>
    <xf numFmtId="0" fontId="26" fillId="0" borderId="0"/>
    <xf numFmtId="0" fontId="26" fillId="0" borderId="0"/>
    <xf numFmtId="0" fontId="32" fillId="0" borderId="0"/>
    <xf numFmtId="0" fontId="4" fillId="0" borderId="0"/>
    <xf numFmtId="0" fontId="26" fillId="0" borderId="0"/>
    <xf numFmtId="0" fontId="32" fillId="0" borderId="0"/>
    <xf numFmtId="0" fontId="37" fillId="0" borderId="0"/>
    <xf numFmtId="4" fontId="29" fillId="0" borderId="1" applyFill="0" applyBorder="0" applyProtection="0">
      <alignment horizontal="right" vertical="center"/>
    </xf>
    <xf numFmtId="4" fontId="29" fillId="0" borderId="1" applyFill="0" applyBorder="0" applyProtection="0">
      <alignment horizontal="right" vertical="center"/>
    </xf>
    <xf numFmtId="4" fontId="29" fillId="0" borderId="1" applyFill="0" applyBorder="0" applyProtection="0">
      <alignment horizontal="right" vertical="center"/>
    </xf>
    <xf numFmtId="0" fontId="30" fillId="0" borderId="0" applyNumberFormat="0" applyFill="0" applyBorder="0" applyProtection="0">
      <alignment horizontal="left" vertical="center"/>
    </xf>
    <xf numFmtId="0" fontId="4" fillId="24" borderId="0" applyNumberFormat="0" applyFont="0" applyBorder="0" applyAlignment="0" applyProtection="0"/>
    <xf numFmtId="0" fontId="4" fillId="24" borderId="0" applyNumberFormat="0" applyFon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2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27" fillId="0" borderId="0"/>
    <xf numFmtId="0" fontId="4" fillId="25" borderId="9" applyNumberFormat="0" applyFont="0" applyAlignment="0" applyProtection="0"/>
    <xf numFmtId="0" fontId="4" fillId="25" borderId="9" applyNumberFormat="0" applyFont="0" applyAlignment="0" applyProtection="0"/>
    <xf numFmtId="0" fontId="4" fillId="25" borderId="9" applyNumberFormat="0" applyFont="0" applyAlignment="0" applyProtection="0"/>
    <xf numFmtId="0" fontId="4" fillId="25" borderId="9" applyNumberFormat="0" applyFont="0" applyAlignment="0" applyProtection="0"/>
    <xf numFmtId="0" fontId="26" fillId="25" borderId="9" applyNumberFormat="0" applyFont="0" applyAlignment="0" applyProtection="0"/>
    <xf numFmtId="0" fontId="26" fillId="25" borderId="9" applyNumberFormat="0" applyFont="0" applyAlignment="0" applyProtection="0"/>
    <xf numFmtId="0" fontId="4" fillId="25" borderId="9" applyNumberFormat="0" applyFont="0" applyAlignment="0" applyProtection="0"/>
    <xf numFmtId="0" fontId="23" fillId="25" borderId="9" applyNumberFormat="0" applyFont="0" applyAlignment="0" applyProtection="0"/>
    <xf numFmtId="0" fontId="4" fillId="25" borderId="9" applyNumberFormat="0" applyFont="0" applyAlignment="0" applyProtection="0"/>
    <xf numFmtId="0" fontId="4" fillId="25" borderId="9" applyNumberFormat="0" applyFont="0" applyAlignment="0" applyProtection="0"/>
    <xf numFmtId="0" fontId="26" fillId="25" borderId="9" applyNumberFormat="0" applyFont="0" applyAlignment="0" applyProtection="0"/>
    <xf numFmtId="0" fontId="23" fillId="25" borderId="9" applyNumberFormat="0" applyFont="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0" fontId="20" fillId="21" borderId="10" applyNumberFormat="0" applyAlignment="0" applyProtection="0"/>
    <xf numFmtId="0" fontId="20" fillId="21" borderId="10" applyNumberFormat="0" applyAlignment="0" applyProtection="0"/>
    <xf numFmtId="0" fontId="39" fillId="29" borderId="15" applyNumberFormat="0" applyAlignment="0" applyProtection="0"/>
    <xf numFmtId="0" fontId="39" fillId="29" borderId="15" applyNumberFormat="0" applyAlignment="0" applyProtection="0"/>
    <xf numFmtId="0" fontId="20" fillId="21" borderId="10" applyNumberFormat="0" applyAlignment="0" applyProtection="0"/>
    <xf numFmtId="0" fontId="20" fillId="21" borderId="10" applyNumberFormat="0" applyAlignment="0" applyProtection="0"/>
    <xf numFmtId="0" fontId="6" fillId="0" borderId="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3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0" fontId="4" fillId="0" borderId="0"/>
    <xf numFmtId="0" fontId="22" fillId="0" borderId="0" applyNumberFormat="0" applyFill="0" applyBorder="0" applyAlignment="0" applyProtection="0"/>
    <xf numFmtId="0" fontId="12" fillId="0" borderId="0" applyNumberFormat="0" applyFill="0" applyBorder="0" applyAlignment="0" applyProtection="0"/>
    <xf numFmtId="0" fontId="21" fillId="0" borderId="0" applyNumberFormat="0" applyFill="0" applyBorder="0" applyAlignment="0" applyProtection="0"/>
    <xf numFmtId="0" fontId="14" fillId="0" borderId="6" applyNumberFormat="0" applyFill="0" applyAlignment="0" applyProtection="0"/>
    <xf numFmtId="0" fontId="14" fillId="0" borderId="6" applyNumberFormat="0" applyFill="0" applyAlignment="0" applyProtection="0"/>
    <xf numFmtId="0" fontId="15" fillId="0" borderId="7" applyNumberFormat="0" applyFill="0" applyAlignment="0" applyProtection="0"/>
    <xf numFmtId="0" fontId="15" fillId="0" borderId="7" applyNumberFormat="0" applyFill="0" applyAlignment="0" applyProtection="0"/>
    <xf numFmtId="0" fontId="16" fillId="0" borderId="8" applyNumberFormat="0" applyFill="0" applyAlignment="0" applyProtection="0"/>
    <xf numFmtId="0" fontId="16" fillId="0" borderId="8" applyNumberFormat="0" applyFill="0" applyAlignment="0" applyProtection="0"/>
    <xf numFmtId="0" fontId="16" fillId="0" borderId="0" applyNumberFormat="0" applyFill="0" applyBorder="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9" fillId="3" borderId="0" applyNumberFormat="0" applyBorder="0" applyAlignment="0" applyProtection="0"/>
    <xf numFmtId="0" fontId="13" fillId="4" borderId="0" applyNumberFormat="0" applyBorder="0" applyAlignment="0" applyProtection="0"/>
    <xf numFmtId="4" fontId="29" fillId="0" borderId="0"/>
    <xf numFmtId="165"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0" fontId="26" fillId="25" borderId="9" applyNumberFormat="0" applyFont="0" applyAlignment="0" applyProtection="0"/>
    <xf numFmtId="170" fontId="4" fillId="0" borderId="0" applyFont="0" applyFill="0" applyBorder="0" applyAlignment="0" applyProtection="0"/>
    <xf numFmtId="0" fontId="17" fillId="7" borderId="19" applyNumberFormat="0" applyAlignment="0" applyProtection="0"/>
    <xf numFmtId="0" fontId="17" fillId="7" borderId="19" applyNumberFormat="0" applyAlignment="0" applyProtection="0"/>
    <xf numFmtId="0" fontId="17" fillId="7" borderId="19" applyNumberFormat="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 fillId="0" borderId="30" applyNumberFormat="0" applyFill="0" applyAlignment="0" applyProtection="0"/>
    <xf numFmtId="0" fontId="16" fillId="0" borderId="27" applyNumberFormat="0" applyFill="0" applyAlignment="0" applyProtection="0"/>
    <xf numFmtId="0" fontId="16" fillId="0" borderId="27"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7" fontId="26" fillId="0" borderId="0" applyFont="0" applyFill="0" applyBorder="0" applyAlignment="0" applyProtection="0"/>
    <xf numFmtId="165" fontId="4" fillId="0" borderId="0" applyFont="0" applyFill="0" applyBorder="0" applyAlignment="0" applyProtection="0"/>
    <xf numFmtId="167" fontId="26" fillId="0" borderId="0" applyFont="0" applyFill="0" applyBorder="0" applyAlignment="0" applyProtection="0"/>
    <xf numFmtId="165" fontId="4" fillId="0" borderId="0" applyFont="0" applyFill="0" applyBorder="0" applyAlignment="0" applyProtection="0"/>
    <xf numFmtId="167"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7" fontId="26" fillId="0" borderId="0" applyFont="0" applyFill="0" applyBorder="0" applyAlignment="0" applyProtection="0"/>
    <xf numFmtId="165" fontId="4" fillId="0" borderId="0" applyFont="0" applyFill="0" applyBorder="0" applyAlignment="0" applyProtection="0"/>
    <xf numFmtId="167" fontId="26" fillId="0" borderId="0" applyFont="0" applyFill="0" applyBorder="0" applyAlignment="0" applyProtection="0"/>
    <xf numFmtId="165" fontId="4" fillId="0" borderId="0" applyFont="0" applyFill="0" applyBorder="0" applyAlignment="0" applyProtection="0"/>
    <xf numFmtId="169"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7" fontId="26" fillId="0" borderId="0" applyFont="0" applyFill="0" applyBorder="0" applyAlignment="0" applyProtection="0"/>
    <xf numFmtId="165" fontId="4" fillId="0" borderId="0" applyFont="0" applyFill="0" applyBorder="0" applyAlignment="0" applyProtection="0"/>
    <xf numFmtId="167" fontId="26" fillId="0" borderId="0" applyFont="0" applyFill="0" applyBorder="0" applyAlignment="0" applyProtection="0"/>
    <xf numFmtId="165" fontId="4" fillId="0" borderId="0" applyFont="0" applyFill="0" applyBorder="0" applyAlignment="0" applyProtection="0"/>
    <xf numFmtId="167" fontId="26" fillId="0" borderId="0" applyFont="0" applyFill="0" applyBorder="0" applyAlignment="0" applyProtection="0"/>
    <xf numFmtId="165" fontId="4" fillId="0" borderId="0" applyFont="0" applyFill="0" applyBorder="0" applyAlignment="0" applyProtection="0"/>
    <xf numFmtId="167"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0" fontId="4" fillId="0" borderId="0"/>
    <xf numFmtId="167"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0" fontId="37" fillId="0" borderId="0"/>
    <xf numFmtId="167" fontId="26" fillId="0" borderId="0" applyFont="0" applyFill="0" applyBorder="0" applyAlignment="0" applyProtection="0"/>
    <xf numFmtId="4" fontId="29" fillId="0" borderId="18" applyFill="0" applyBorder="0" applyProtection="0">
      <alignment horizontal="right" vertical="center"/>
    </xf>
    <xf numFmtId="167" fontId="26" fillId="0" borderId="0" applyFont="0" applyFill="0" applyBorder="0" applyAlignment="0" applyProtection="0"/>
    <xf numFmtId="4" fontId="29" fillId="0" borderId="18" applyFill="0" applyBorder="0" applyProtection="0">
      <alignment horizontal="right" vertical="center"/>
    </xf>
    <xf numFmtId="4" fontId="29" fillId="0" borderId="18" applyFill="0" applyBorder="0" applyProtection="0">
      <alignment horizontal="right" vertical="center"/>
    </xf>
    <xf numFmtId="167" fontId="26" fillId="0" borderId="0" applyFont="0" applyFill="0" applyBorder="0" applyAlignment="0" applyProtection="0"/>
    <xf numFmtId="0" fontId="20" fillId="21" borderId="29" applyNumberFormat="0" applyAlignment="0" applyProtection="0"/>
    <xf numFmtId="0" fontId="20" fillId="21" borderId="29" applyNumberFormat="0" applyAlignment="0" applyProtection="0"/>
    <xf numFmtId="167"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0" fontId="4" fillId="25" borderId="28" applyNumberFormat="0" applyFont="0" applyAlignment="0" applyProtection="0"/>
    <xf numFmtId="0" fontId="4" fillId="25" borderId="28" applyNumberFormat="0" applyFont="0" applyAlignment="0" applyProtection="0"/>
    <xf numFmtId="167"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0" fontId="4" fillId="25" borderId="21" applyNumberFormat="0" applyFont="0" applyAlignment="0" applyProtection="0"/>
    <xf numFmtId="0" fontId="4" fillId="25" borderId="21" applyNumberFormat="0" applyFont="0" applyAlignment="0" applyProtection="0"/>
    <xf numFmtId="167" fontId="26" fillId="0" borderId="0" applyFont="0" applyFill="0" applyBorder="0" applyAlignment="0" applyProtection="0"/>
    <xf numFmtId="0" fontId="4" fillId="25" borderId="21" applyNumberFormat="0" applyFont="0" applyAlignment="0" applyProtection="0"/>
    <xf numFmtId="0" fontId="4" fillId="25" borderId="21" applyNumberFormat="0" applyFont="0" applyAlignment="0" applyProtection="0"/>
    <xf numFmtId="0" fontId="4" fillId="25" borderId="21" applyNumberFormat="0" applyFont="0" applyAlignment="0" applyProtection="0"/>
    <xf numFmtId="167"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5" fontId="26" fillId="0" borderId="0" applyFont="0" applyFill="0" applyBorder="0" applyAlignment="0" applyProtection="0"/>
    <xf numFmtId="0" fontId="41" fillId="0" borderId="0"/>
    <xf numFmtId="3" fontId="42" fillId="36" borderId="14" applyBorder="0" applyAlignment="0" applyProtection="0"/>
    <xf numFmtId="0" fontId="43" fillId="0" borderId="0" applyNumberFormat="0" applyFill="0" applyBorder="0" applyAlignment="0" applyProtection="0"/>
    <xf numFmtId="0" fontId="44" fillId="34" borderId="0" applyNumberFormat="0" applyAlignment="0" applyProtection="0"/>
    <xf numFmtId="0" fontId="44" fillId="34" borderId="16" applyNumberFormat="0" applyAlignment="0" applyProtection="0"/>
    <xf numFmtId="0" fontId="45" fillId="37" borderId="17" applyNumberFormat="0" applyAlignment="0" applyProtection="0"/>
    <xf numFmtId="3" fontId="46" fillId="35" borderId="0"/>
    <xf numFmtId="3" fontId="47" fillId="35" borderId="14" applyBorder="0" applyAlignment="0" applyProtection="0">
      <alignment horizontal="center" vertical="center"/>
    </xf>
    <xf numFmtId="168" fontId="26" fillId="0" borderId="0" applyFont="0" applyFill="0" applyBorder="0" applyAlignment="0" applyProtection="0"/>
    <xf numFmtId="0" fontId="29" fillId="0" borderId="20">
      <alignment horizontal="left" vertical="center" wrapText="1" indent="2"/>
    </xf>
    <xf numFmtId="0" fontId="29" fillId="0" borderId="20">
      <alignment horizontal="left" vertical="center" wrapText="1" indent="2"/>
    </xf>
    <xf numFmtId="168" fontId="26" fillId="0" borderId="0" applyFont="0" applyFill="0" applyBorder="0" applyAlignment="0" applyProtection="0"/>
    <xf numFmtId="168" fontId="26" fillId="0" borderId="0" applyFont="0" applyFill="0" applyBorder="0" applyAlignment="0" applyProtection="0"/>
    <xf numFmtId="0" fontId="10" fillId="21" borderId="19" applyNumberFormat="0" applyAlignment="0" applyProtection="0"/>
    <xf numFmtId="0" fontId="10" fillId="21" borderId="19" applyNumberFormat="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0" fontId="4" fillId="25" borderId="28" applyNumberFormat="0" applyFont="0" applyAlignment="0" applyProtection="0"/>
    <xf numFmtId="0" fontId="4" fillId="25" borderId="28" applyNumberFormat="0" applyFont="0" applyAlignment="0" applyProtection="0"/>
    <xf numFmtId="0" fontId="4" fillId="25" borderId="28" applyNumberFormat="0" applyFont="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0" fontId="20" fillId="21" borderId="29" applyNumberFormat="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0" fontId="2" fillId="0" borderId="30" applyNumberFormat="0" applyFill="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16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164" fontId="24" fillId="0" borderId="0" applyFont="0" applyFill="0" applyBorder="0" applyAlignment="0" applyProtection="0"/>
    <xf numFmtId="0" fontId="20" fillId="21" borderId="22" applyNumberFormat="0" applyAlignment="0" applyProtection="0"/>
    <xf numFmtId="0" fontId="20" fillId="21" borderId="22" applyNumberFormat="0" applyAlignment="0" applyProtection="0"/>
    <xf numFmtId="0" fontId="20" fillId="21" borderId="22" applyNumberFormat="0" applyAlignment="0" applyProtection="0"/>
    <xf numFmtId="0" fontId="16" fillId="0" borderId="32" applyNumberFormat="0" applyFill="0" applyAlignment="0" applyProtection="0"/>
    <xf numFmtId="0" fontId="16" fillId="0" borderId="8" applyNumberFormat="0" applyFill="0" applyAlignment="0" applyProtection="0"/>
    <xf numFmtId="0" fontId="2" fillId="0" borderId="23" applyNumberFormat="0" applyFill="0" applyAlignment="0" applyProtection="0"/>
    <xf numFmtId="0" fontId="2" fillId="0" borderId="23" applyNumberFormat="0" applyFill="0" applyAlignment="0" applyProtection="0"/>
    <xf numFmtId="0" fontId="2" fillId="0" borderId="23" applyNumberFormat="0" applyFill="0" applyAlignment="0" applyProtection="0"/>
    <xf numFmtId="0" fontId="4" fillId="0" borderId="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 fillId="0" borderId="0" applyFont="0" applyFill="0" applyBorder="0" applyAlignment="0" applyProtection="0"/>
    <xf numFmtId="165" fontId="3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0" fontId="2" fillId="0" borderId="30"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4" fontId="29" fillId="0" borderId="31" applyFill="0" applyBorder="0" applyProtection="0">
      <alignment horizontal="right" vertical="center"/>
    </xf>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0" fontId="4" fillId="25" borderId="21" applyNumberFormat="0" applyFont="0" applyAlignment="0" applyProtection="0"/>
    <xf numFmtId="0" fontId="4" fillId="25" borderId="21" applyNumberFormat="0" applyFont="0" applyAlignment="0" applyProtection="0"/>
    <xf numFmtId="0" fontId="4" fillId="25" borderId="21" applyNumberFormat="0" applyFont="0" applyAlignment="0" applyProtection="0"/>
    <xf numFmtId="0" fontId="26" fillId="25" borderId="21" applyNumberFormat="0" applyFont="0" applyAlignment="0" applyProtection="0"/>
    <xf numFmtId="0" fontId="26" fillId="25" borderId="21" applyNumberFormat="0" applyFont="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0" fontId="17" fillId="7" borderId="25" applyNumberFormat="0" applyAlignment="0" applyProtection="0"/>
    <xf numFmtId="0" fontId="17" fillId="7" borderId="25" applyNumberFormat="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29" fillId="0" borderId="26">
      <alignment horizontal="left" vertical="center" wrapText="1" indent="2"/>
    </xf>
    <xf numFmtId="9" fontId="4" fillId="0" borderId="0" applyFont="0" applyFill="0" applyBorder="0" applyAlignment="0" applyProtection="0"/>
    <xf numFmtId="9" fontId="4" fillId="0" borderId="0" applyFont="0" applyFill="0" applyBorder="0" applyAlignment="0" applyProtection="0"/>
    <xf numFmtId="0" fontId="10" fillId="21" borderId="25" applyNumberFormat="0" applyAlignment="0" applyProtection="0"/>
    <xf numFmtId="0" fontId="10" fillId="21" borderId="25"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16" fillId="0" borderId="32" applyNumberFormat="0" applyFill="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 fontId="29" fillId="0" borderId="24" applyFill="0" applyBorder="0" applyProtection="0">
      <alignment horizontal="right" vertical="center"/>
    </xf>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25" borderId="21" applyNumberFormat="0" applyFont="0" applyAlignment="0" applyProtection="0"/>
    <xf numFmtId="0" fontId="17" fillId="7" borderId="25" applyNumberFormat="0" applyAlignment="0" applyProtection="0"/>
    <xf numFmtId="0" fontId="29" fillId="0" borderId="26">
      <alignment horizontal="left" vertical="center" wrapText="1" indent="2"/>
    </xf>
    <xf numFmtId="0" fontId="4" fillId="25" borderId="28" applyNumberFormat="0" applyFont="0" applyAlignment="0" applyProtection="0"/>
    <xf numFmtId="0" fontId="4" fillId="25" borderId="28" applyNumberFormat="0" applyFont="0" applyAlignment="0" applyProtection="0"/>
    <xf numFmtId="0" fontId="4" fillId="25" borderId="28" applyNumberFormat="0" applyFont="0" applyAlignment="0" applyProtection="0"/>
    <xf numFmtId="0" fontId="26" fillId="25" borderId="28" applyNumberFormat="0" applyFont="0" applyAlignment="0" applyProtection="0"/>
    <xf numFmtId="0" fontId="26" fillId="25" borderId="28" applyNumberFormat="0" applyFont="0" applyAlignment="0" applyProtection="0"/>
    <xf numFmtId="0" fontId="4" fillId="25" borderId="28" applyNumberFormat="0" applyFont="0" applyAlignment="0" applyProtection="0"/>
    <xf numFmtId="0" fontId="1" fillId="0" borderId="0"/>
    <xf numFmtId="0" fontId="32" fillId="0" borderId="0"/>
    <xf numFmtId="0" fontId="1" fillId="0" borderId="0"/>
    <xf numFmtId="0" fontId="57" fillId="0" borderId="0"/>
    <xf numFmtId="0" fontId="32" fillId="0" borderId="0"/>
    <xf numFmtId="0" fontId="56" fillId="41" borderId="0" applyNumberFormat="0" applyBorder="0" applyAlignment="0" applyProtection="0"/>
    <xf numFmtId="0" fontId="4" fillId="0" borderId="0"/>
    <xf numFmtId="0" fontId="4" fillId="0" borderId="0"/>
    <xf numFmtId="0" fontId="32" fillId="0" borderId="0"/>
  </cellStyleXfs>
  <cellXfs count="580">
    <xf numFmtId="0" fontId="0" fillId="0" borderId="0" xfId="0"/>
    <xf numFmtId="0" fontId="5" fillId="0" borderId="0" xfId="2374" applyFont="1"/>
    <xf numFmtId="0" fontId="6" fillId="0" borderId="0" xfId="2374"/>
    <xf numFmtId="0" fontId="7" fillId="27" borderId="12" xfId="2374" applyFont="1" applyFill="1" applyBorder="1"/>
    <xf numFmtId="0" fontId="7" fillId="26" borderId="12" xfId="2374" applyFont="1" applyFill="1" applyBorder="1"/>
    <xf numFmtId="0" fontId="40" fillId="0" borderId="0" xfId="0" applyFont="1"/>
    <xf numFmtId="2" fontId="40" fillId="33" borderId="0" xfId="0" applyNumberFormat="1" applyFont="1" applyFill="1"/>
    <xf numFmtId="0" fontId="0" fillId="0" borderId="13" xfId="0" applyBorder="1"/>
    <xf numFmtId="2" fontId="0" fillId="0" borderId="0" xfId="0" applyNumberFormat="1"/>
    <xf numFmtId="2" fontId="0" fillId="0" borderId="13" xfId="0" applyNumberFormat="1" applyBorder="1"/>
    <xf numFmtId="0" fontId="40" fillId="0" borderId="13" xfId="0" applyFont="1" applyBorder="1"/>
    <xf numFmtId="0" fontId="0" fillId="0" borderId="0" xfId="0" applyBorder="1"/>
    <xf numFmtId="0" fontId="0" fillId="0" borderId="0" xfId="0"/>
    <xf numFmtId="0" fontId="2" fillId="0" borderId="0" xfId="5829" applyFont="1"/>
    <xf numFmtId="0" fontId="3" fillId="26" borderId="0" xfId="0" applyFont="1" applyFill="1" applyBorder="1"/>
    <xf numFmtId="0" fontId="3" fillId="31" borderId="0" xfId="0" applyFont="1" applyFill="1" applyBorder="1"/>
    <xf numFmtId="0" fontId="3" fillId="32" borderId="0" xfId="0" applyFont="1" applyFill="1" applyBorder="1"/>
    <xf numFmtId="0" fontId="3" fillId="0" borderId="0" xfId="0" applyFont="1" applyFill="1" applyBorder="1"/>
    <xf numFmtId="0" fontId="4" fillId="0" borderId="0" xfId="0" applyFont="1" applyFill="1" applyBorder="1"/>
    <xf numFmtId="0" fontId="40" fillId="0" borderId="0" xfId="0" applyFont="1" applyBorder="1"/>
    <xf numFmtId="0" fontId="0" fillId="0" borderId="0" xfId="0" applyFill="1"/>
    <xf numFmtId="9" fontId="0" fillId="0" borderId="0" xfId="0" applyNumberFormat="1" applyFill="1" applyBorder="1"/>
    <xf numFmtId="0" fontId="0" fillId="0" borderId="0" xfId="0" applyFill="1" applyBorder="1"/>
    <xf numFmtId="0" fontId="0" fillId="0" borderId="34" xfId="0" applyBorder="1"/>
    <xf numFmtId="0" fontId="0" fillId="0" borderId="36" xfId="0" applyBorder="1"/>
    <xf numFmtId="0" fontId="0" fillId="0" borderId="37" xfId="0" applyBorder="1"/>
    <xf numFmtId="0" fontId="0" fillId="0" borderId="39" xfId="0" applyBorder="1"/>
    <xf numFmtId="0" fontId="0" fillId="0" borderId="40" xfId="0" applyBorder="1"/>
    <xf numFmtId="11" fontId="0" fillId="0" borderId="0" xfId="0" applyNumberFormat="1"/>
    <xf numFmtId="0" fontId="3" fillId="0" borderId="0" xfId="2367" applyFont="1"/>
    <xf numFmtId="173" fontId="3" fillId="0" borderId="0" xfId="2367" applyNumberFormat="1" applyFont="1" applyFill="1" applyBorder="1"/>
    <xf numFmtId="14" fontId="4" fillId="0" borderId="0" xfId="2367" applyNumberFormat="1" applyFont="1" applyAlignment="1">
      <alignment horizontal="left"/>
    </xf>
    <xf numFmtId="173" fontId="4" fillId="0" borderId="0" xfId="2367" applyNumberFormat="1" applyFont="1" applyFill="1" applyBorder="1"/>
    <xf numFmtId="172" fontId="0" fillId="0" borderId="0" xfId="0" applyNumberFormat="1" applyFill="1"/>
    <xf numFmtId="172" fontId="0" fillId="31" borderId="0" xfId="0" applyNumberFormat="1" applyFill="1" applyBorder="1" applyAlignment="1">
      <alignment horizontal="center"/>
    </xf>
    <xf numFmtId="0" fontId="50" fillId="0" borderId="33" xfId="0" applyFont="1" applyBorder="1"/>
    <xf numFmtId="0" fontId="51" fillId="0" borderId="36" xfId="0" applyFont="1" applyBorder="1" applyAlignment="1">
      <alignment vertical="center" wrapText="1"/>
    </xf>
    <xf numFmtId="0" fontId="51" fillId="0" borderId="36" xfId="0" applyFont="1" applyFill="1" applyBorder="1"/>
    <xf numFmtId="0" fontId="0" fillId="0" borderId="37" xfId="0" applyFill="1" applyBorder="1"/>
    <xf numFmtId="0" fontId="51" fillId="0" borderId="36" xfId="0" applyFont="1" applyBorder="1"/>
    <xf numFmtId="171" fontId="51" fillId="0" borderId="36" xfId="0" applyNumberFormat="1" applyFont="1" applyBorder="1"/>
    <xf numFmtId="0" fontId="51" fillId="0" borderId="38" xfId="0" applyFont="1" applyBorder="1"/>
    <xf numFmtId="9" fontId="0" fillId="0" borderId="39" xfId="0" applyNumberFormat="1" applyFill="1" applyBorder="1"/>
    <xf numFmtId="0" fontId="0" fillId="0" borderId="39" xfId="0" applyFill="1" applyBorder="1"/>
    <xf numFmtId="0" fontId="40" fillId="0" borderId="34" xfId="0" applyFont="1" applyBorder="1" applyAlignment="1">
      <alignment horizontal="center"/>
    </xf>
    <xf numFmtId="174" fontId="0" fillId="0" borderId="0" xfId="0" applyNumberFormat="1"/>
    <xf numFmtId="0" fontId="0" fillId="0" borderId="36" xfId="0" applyFont="1" applyBorder="1" applyAlignment="1">
      <alignment vertical="center" wrapText="1"/>
    </xf>
    <xf numFmtId="0" fontId="0" fillId="0" borderId="36" xfId="0" applyFont="1" applyFill="1" applyBorder="1"/>
    <xf numFmtId="0" fontId="0" fillId="0" borderId="36" xfId="0" applyFont="1" applyBorder="1"/>
    <xf numFmtId="0" fontId="0" fillId="0" borderId="0" xfId="0"/>
    <xf numFmtId="0" fontId="4" fillId="0" borderId="0" xfId="0" applyFont="1" applyFill="1" applyBorder="1"/>
    <xf numFmtId="2" fontId="0" fillId="0" borderId="0" xfId="0" applyNumberFormat="1" applyBorder="1"/>
    <xf numFmtId="0" fontId="40" fillId="0" borderId="39" xfId="0" applyFont="1" applyBorder="1"/>
    <xf numFmtId="2" fontId="0" fillId="0" borderId="39" xfId="0" applyNumberFormat="1" applyBorder="1"/>
    <xf numFmtId="0" fontId="0" fillId="0" borderId="0" xfId="0" applyFont="1" applyBorder="1"/>
    <xf numFmtId="0" fontId="0" fillId="0" borderId="0" xfId="0" applyFont="1" applyFill="1" applyBorder="1"/>
    <xf numFmtId="0" fontId="0" fillId="0" borderId="13" xfId="0" applyBorder="1" applyAlignment="1">
      <alignment horizontal="center"/>
    </xf>
    <xf numFmtId="0" fontId="0" fillId="0" borderId="0" xfId="0" applyBorder="1" applyAlignment="1">
      <alignment horizontal="center"/>
    </xf>
    <xf numFmtId="0" fontId="40" fillId="0" borderId="35" xfId="0" applyFont="1" applyBorder="1" applyAlignment="1">
      <alignment horizontal="center"/>
    </xf>
    <xf numFmtId="172" fontId="0" fillId="31" borderId="37" xfId="0" applyNumberFormat="1" applyFont="1" applyFill="1" applyBorder="1" applyAlignment="1">
      <alignment horizontal="center"/>
    </xf>
    <xf numFmtId="172" fontId="0" fillId="31" borderId="37" xfId="0" applyNumberFormat="1" applyFill="1" applyBorder="1" applyAlignment="1">
      <alignment horizontal="center"/>
    </xf>
    <xf numFmtId="0" fontId="6" fillId="0" borderId="0" xfId="2374" applyAlignment="1">
      <alignment horizontal="center"/>
    </xf>
    <xf numFmtId="0" fontId="7" fillId="27" borderId="12" xfId="2374" applyFont="1" applyFill="1" applyBorder="1" applyAlignment="1">
      <alignment horizontal="center"/>
    </xf>
    <xf numFmtId="0" fontId="40" fillId="0" borderId="0" xfId="0" applyFont="1" applyAlignment="1">
      <alignment horizontal="center"/>
    </xf>
    <xf numFmtId="0" fontId="0" fillId="0" borderId="0" xfId="0" applyAlignment="1">
      <alignment horizontal="center"/>
    </xf>
    <xf numFmtId="0" fontId="0" fillId="0" borderId="39" xfId="0" applyBorder="1" applyAlignment="1">
      <alignment horizontal="center"/>
    </xf>
    <xf numFmtId="0" fontId="52" fillId="0" borderId="0" xfId="0" applyFont="1"/>
    <xf numFmtId="0" fontId="54" fillId="0" borderId="0" xfId="5830" applyFont="1"/>
    <xf numFmtId="0" fontId="32" fillId="0" borderId="0" xfId="5830"/>
    <xf numFmtId="0" fontId="40" fillId="0" borderId="0" xfId="5830" applyFont="1"/>
    <xf numFmtId="0" fontId="32" fillId="0" borderId="0" xfId="5830" applyFont="1"/>
    <xf numFmtId="0" fontId="40" fillId="0" borderId="13" xfId="5830" applyFont="1" applyBorder="1"/>
    <xf numFmtId="0" fontId="0" fillId="0" borderId="0" xfId="5830" applyFont="1"/>
    <xf numFmtId="0" fontId="40" fillId="0" borderId="0" xfId="5830" applyFont="1" applyFill="1"/>
    <xf numFmtId="0" fontId="32" fillId="0" borderId="0" xfId="5830" applyFill="1"/>
    <xf numFmtId="0" fontId="53" fillId="38" borderId="0" xfId="5830" applyFont="1" applyFill="1"/>
    <xf numFmtId="0" fontId="53" fillId="39" borderId="0" xfId="5830" applyFont="1" applyFill="1"/>
    <xf numFmtId="0" fontId="0" fillId="0" borderId="0" xfId="0"/>
    <xf numFmtId="0" fontId="2" fillId="0" borderId="0" xfId="5831" applyFont="1"/>
    <xf numFmtId="0" fontId="3" fillId="26" borderId="0" xfId="0" applyFont="1" applyFill="1" applyBorder="1"/>
    <xf numFmtId="0" fontId="3" fillId="31" borderId="0" xfId="0" applyFont="1" applyFill="1" applyBorder="1"/>
    <xf numFmtId="0" fontId="3" fillId="32" borderId="0" xfId="0" applyFont="1" applyFill="1" applyBorder="1"/>
    <xf numFmtId="2" fontId="0" fillId="0" borderId="0" xfId="0" applyNumberFormat="1"/>
    <xf numFmtId="0" fontId="3" fillId="40" borderId="0" xfId="0" applyFont="1" applyFill="1" applyBorder="1"/>
    <xf numFmtId="173" fontId="4" fillId="0" borderId="0" xfId="2367" applyNumberFormat="1" applyFont="1" applyFill="1" applyBorder="1" applyAlignment="1">
      <alignment horizontal="left"/>
    </xf>
    <xf numFmtId="0" fontId="0" fillId="0" borderId="0" xfId="0" applyFont="1" applyAlignment="1">
      <alignment horizontal="left"/>
    </xf>
    <xf numFmtId="0" fontId="57" fillId="0" borderId="0" xfId="5832"/>
    <xf numFmtId="0" fontId="57" fillId="0" borderId="39" xfId="5832" applyBorder="1"/>
    <xf numFmtId="0" fontId="32" fillId="0" borderId="39" xfId="5833" applyBorder="1"/>
    <xf numFmtId="0" fontId="32" fillId="0" borderId="0" xfId="5833" applyBorder="1"/>
    <xf numFmtId="0" fontId="32" fillId="0" borderId="41" xfId="5833" applyBorder="1"/>
    <xf numFmtId="0" fontId="57" fillId="0" borderId="0" xfId="5832" applyBorder="1"/>
    <xf numFmtId="0" fontId="58" fillId="42" borderId="12" xfId="5832" applyFont="1" applyFill="1" applyBorder="1" applyAlignment="1">
      <alignment horizontal="left" vertical="top" wrapText="1"/>
    </xf>
    <xf numFmtId="0" fontId="59" fillId="43" borderId="41" xfId="5832" applyFont="1" applyFill="1" applyBorder="1" applyAlignment="1">
      <alignment vertical="top" wrapText="1"/>
    </xf>
    <xf numFmtId="0" fontId="19" fillId="41" borderId="0" xfId="5834" applyFont="1" applyAlignment="1">
      <alignment wrapText="1"/>
    </xf>
    <xf numFmtId="0" fontId="3" fillId="27" borderId="0" xfId="2376" applyFont="1" applyFill="1" applyBorder="1"/>
    <xf numFmtId="0" fontId="3" fillId="27" borderId="12" xfId="2376" applyFont="1" applyFill="1" applyBorder="1"/>
    <xf numFmtId="0" fontId="32" fillId="0" borderId="0" xfId="2385"/>
    <xf numFmtId="0" fontId="3" fillId="0" borderId="0" xfId="5832" applyFont="1"/>
    <xf numFmtId="0" fontId="5" fillId="0" borderId="0" xfId="2376" applyFont="1"/>
    <xf numFmtId="0" fontId="60" fillId="0" borderId="0" xfId="5832" applyFont="1"/>
    <xf numFmtId="0" fontId="61" fillId="0" borderId="0" xfId="5832" applyFont="1"/>
    <xf numFmtId="173" fontId="32" fillId="0" borderId="0" xfId="2385" applyNumberFormat="1" applyFont="1"/>
    <xf numFmtId="2" fontId="60" fillId="0" borderId="0" xfId="5832" applyNumberFormat="1" applyFont="1" applyAlignment="1">
      <alignment horizontal="right"/>
    </xf>
    <xf numFmtId="173" fontId="57" fillId="0" borderId="0" xfId="5832" applyNumberFormat="1" applyFont="1" applyBorder="1"/>
    <xf numFmtId="0" fontId="57" fillId="0" borderId="0" xfId="5832" applyNumberFormat="1"/>
    <xf numFmtId="0" fontId="60" fillId="0" borderId="0" xfId="5832" applyNumberFormat="1" applyFont="1" applyAlignment="1">
      <alignment horizontal="right"/>
    </xf>
    <xf numFmtId="0" fontId="32" fillId="0" borderId="0" xfId="2385" applyNumberFormat="1" applyFont="1"/>
    <xf numFmtId="173" fontId="57" fillId="0" borderId="39" xfId="5832" applyNumberFormat="1" applyFont="1" applyBorder="1"/>
    <xf numFmtId="2" fontId="57" fillId="0" borderId="0" xfId="5832" applyNumberFormat="1"/>
    <xf numFmtId="173" fontId="57" fillId="0" borderId="0" xfId="5832" applyNumberFormat="1" applyFont="1" applyFill="1" applyBorder="1"/>
    <xf numFmtId="173" fontId="57" fillId="0" borderId="41" xfId="5832" applyNumberFormat="1" applyFont="1" applyBorder="1"/>
    <xf numFmtId="0" fontId="62" fillId="0" borderId="0" xfId="5832" applyFont="1"/>
    <xf numFmtId="0" fontId="61" fillId="0" borderId="0" xfId="5821" applyFont="1" applyFill="1" applyBorder="1"/>
    <xf numFmtId="0" fontId="63" fillId="0" borderId="0" xfId="5831" applyFont="1"/>
    <xf numFmtId="0" fontId="64" fillId="0" borderId="0" xfId="2385" applyFont="1" applyAlignment="1">
      <alignment horizontal="center" vertical="center" readingOrder="1"/>
    </xf>
    <xf numFmtId="2" fontId="32" fillId="0" borderId="0" xfId="2385" applyNumberFormat="1"/>
    <xf numFmtId="171" fontId="40" fillId="40" borderId="42" xfId="2385" applyNumberFormat="1" applyFont="1" applyFill="1" applyBorder="1"/>
    <xf numFmtId="0" fontId="40" fillId="40" borderId="13" xfId="2385" applyFont="1" applyFill="1" applyBorder="1"/>
    <xf numFmtId="171" fontId="50" fillId="44" borderId="44" xfId="2385" applyNumberFormat="1" applyFont="1" applyFill="1" applyBorder="1"/>
    <xf numFmtId="0" fontId="40" fillId="44" borderId="45" xfId="2385" applyFont="1" applyFill="1" applyBorder="1"/>
    <xf numFmtId="171" fontId="32" fillId="0" borderId="47" xfId="2385" applyNumberFormat="1" applyBorder="1"/>
    <xf numFmtId="0" fontId="32" fillId="0" borderId="0" xfId="2385" applyBorder="1"/>
    <xf numFmtId="171" fontId="32" fillId="0" borderId="48" xfId="2385" applyNumberFormat="1" applyBorder="1" applyAlignment="1">
      <alignment horizontal="right"/>
    </xf>
    <xf numFmtId="0" fontId="32" fillId="0" borderId="41" xfId="2385" applyBorder="1"/>
    <xf numFmtId="2" fontId="32" fillId="45" borderId="50" xfId="2385" applyNumberFormat="1" applyFill="1" applyBorder="1"/>
    <xf numFmtId="2" fontId="32" fillId="46" borderId="51" xfId="2385" applyNumberFormat="1" applyFill="1" applyBorder="1"/>
    <xf numFmtId="2" fontId="32" fillId="44" borderId="51" xfId="2385" applyNumberFormat="1" applyFill="1" applyBorder="1"/>
    <xf numFmtId="2" fontId="32" fillId="47" borderId="52" xfId="2385" applyNumberFormat="1" applyFill="1" applyBorder="1"/>
    <xf numFmtId="2" fontId="32" fillId="48" borderId="51" xfId="2385" applyNumberFormat="1" applyFill="1" applyBorder="1"/>
    <xf numFmtId="2" fontId="32" fillId="49" borderId="53" xfId="2385" applyNumberFormat="1" applyFill="1" applyBorder="1"/>
    <xf numFmtId="2" fontId="32" fillId="50" borderId="52" xfId="2385" applyNumberFormat="1" applyFill="1" applyBorder="1"/>
    <xf numFmtId="2" fontId="32" fillId="43" borderId="51" xfId="2385" applyNumberFormat="1" applyFill="1" applyBorder="1"/>
    <xf numFmtId="2" fontId="32" fillId="51" borderId="53" xfId="2385" applyNumberFormat="1" applyFill="1" applyBorder="1"/>
    <xf numFmtId="2" fontId="32" fillId="52" borderId="52" xfId="2385" applyNumberFormat="1" applyFill="1" applyBorder="1"/>
    <xf numFmtId="2" fontId="32" fillId="53" borderId="51" xfId="2385" applyNumberFormat="1" applyFill="1" applyBorder="1"/>
    <xf numFmtId="2" fontId="32" fillId="54" borderId="53" xfId="2385" applyNumberFormat="1" applyFill="1" applyBorder="1"/>
    <xf numFmtId="0" fontId="32" fillId="0" borderId="51" xfId="2385" applyBorder="1"/>
    <xf numFmtId="2" fontId="40" fillId="45" borderId="55" xfId="2385" applyNumberFormat="1" applyFont="1" applyFill="1" applyBorder="1"/>
    <xf numFmtId="2" fontId="40" fillId="46" borderId="0" xfId="2385" applyNumberFormat="1" applyFont="1" applyFill="1" applyBorder="1"/>
    <xf numFmtId="2" fontId="40" fillId="44" borderId="0" xfId="2385" applyNumberFormat="1" applyFont="1" applyFill="1" applyBorder="1"/>
    <xf numFmtId="2" fontId="40" fillId="47" borderId="37" xfId="2385" applyNumberFormat="1" applyFont="1" applyFill="1" applyBorder="1"/>
    <xf numFmtId="2" fontId="40" fillId="48" borderId="0" xfId="2385" applyNumberFormat="1" applyFont="1" applyFill="1" applyBorder="1"/>
    <xf numFmtId="2" fontId="40" fillId="49" borderId="36" xfId="2385" applyNumberFormat="1" applyFont="1" applyFill="1" applyBorder="1"/>
    <xf numFmtId="2" fontId="40" fillId="50" borderId="37" xfId="2385" applyNumberFormat="1" applyFont="1" applyFill="1" applyBorder="1"/>
    <xf numFmtId="2" fontId="40" fillId="43" borderId="0" xfId="2385" applyNumberFormat="1" applyFont="1" applyFill="1" applyBorder="1"/>
    <xf numFmtId="2" fontId="40" fillId="51" borderId="36" xfId="2385" applyNumberFormat="1" applyFont="1" applyFill="1" applyBorder="1"/>
    <xf numFmtId="2" fontId="40" fillId="52" borderId="37" xfId="2385" applyNumberFormat="1" applyFont="1" applyFill="1" applyBorder="1"/>
    <xf numFmtId="2" fontId="40" fillId="53" borderId="0" xfId="2385" applyNumberFormat="1" applyFont="1" applyFill="1" applyBorder="1"/>
    <xf numFmtId="2" fontId="40" fillId="54" borderId="36" xfId="2385" applyNumberFormat="1" applyFont="1" applyFill="1" applyBorder="1"/>
    <xf numFmtId="2" fontId="32" fillId="45" borderId="55" xfId="2385" applyNumberFormat="1" applyFill="1" applyBorder="1"/>
    <xf numFmtId="2" fontId="32" fillId="46" borderId="0" xfId="2385" applyNumberFormat="1" applyFill="1" applyBorder="1"/>
    <xf numFmtId="2" fontId="32" fillId="44" borderId="0" xfId="2385" applyNumberFormat="1" applyFill="1" applyBorder="1"/>
    <xf numFmtId="2" fontId="32" fillId="47" borderId="37" xfId="2385" applyNumberFormat="1" applyFill="1" applyBorder="1"/>
    <xf numFmtId="2" fontId="32" fillId="48" borderId="0" xfId="2385" applyNumberFormat="1" applyFill="1" applyBorder="1"/>
    <xf numFmtId="2" fontId="32" fillId="49" borderId="36" xfId="2385" applyNumberFormat="1" applyFill="1" applyBorder="1"/>
    <xf numFmtId="2" fontId="32" fillId="50" borderId="37" xfId="2385" applyNumberFormat="1" applyFill="1" applyBorder="1"/>
    <xf numFmtId="2" fontId="32" fillId="43" borderId="0" xfId="2385" applyNumberFormat="1" applyFill="1" applyBorder="1"/>
    <xf numFmtId="2" fontId="32" fillId="51" borderId="36" xfId="2385" applyNumberFormat="1" applyFill="1" applyBorder="1"/>
    <xf numFmtId="2" fontId="32" fillId="52" borderId="37" xfId="2385" applyNumberFormat="1" applyFill="1" applyBorder="1"/>
    <xf numFmtId="2" fontId="32" fillId="53" borderId="0" xfId="2385" applyNumberFormat="1" applyFill="1" applyBorder="1"/>
    <xf numFmtId="2" fontId="32" fillId="54" borderId="36" xfId="2385" applyNumberFormat="1" applyFill="1" applyBorder="1"/>
    <xf numFmtId="2" fontId="32" fillId="45" borderId="57" xfId="2385" applyNumberFormat="1" applyFill="1" applyBorder="1"/>
    <xf numFmtId="2" fontId="32" fillId="46" borderId="39" xfId="2385" applyNumberFormat="1" applyFill="1" applyBorder="1"/>
    <xf numFmtId="2" fontId="32" fillId="44" borderId="39" xfId="2385" applyNumberFormat="1" applyFill="1" applyBorder="1"/>
    <xf numFmtId="2" fontId="32" fillId="47" borderId="40" xfId="2385" applyNumberFormat="1" applyFill="1" applyBorder="1"/>
    <xf numFmtId="2" fontId="32" fillId="48" borderId="39" xfId="2385" applyNumberFormat="1" applyFill="1" applyBorder="1"/>
    <xf numFmtId="2" fontId="32" fillId="49" borderId="38" xfId="2385" applyNumberFormat="1" applyFill="1" applyBorder="1"/>
    <xf numFmtId="2" fontId="32" fillId="50" borderId="40" xfId="2385" applyNumberFormat="1" applyFill="1" applyBorder="1"/>
    <xf numFmtId="2" fontId="32" fillId="43" borderId="39" xfId="2385" applyNumberFormat="1" applyFill="1" applyBorder="1"/>
    <xf numFmtId="2" fontId="32" fillId="51" borderId="38" xfId="2385" applyNumberFormat="1" applyFill="1" applyBorder="1"/>
    <xf numFmtId="2" fontId="32" fillId="52" borderId="40" xfId="2385" applyNumberFormat="1" applyFill="1" applyBorder="1"/>
    <xf numFmtId="2" fontId="32" fillId="53" borderId="39" xfId="2385" applyNumberFormat="1" applyFill="1" applyBorder="1"/>
    <xf numFmtId="2" fontId="32" fillId="54" borderId="38" xfId="2385" applyNumberFormat="1" applyFill="1" applyBorder="1"/>
    <xf numFmtId="0" fontId="32" fillId="0" borderId="39" xfId="2385" applyBorder="1"/>
    <xf numFmtId="2" fontId="40" fillId="45" borderId="59" xfId="2385" applyNumberFormat="1" applyFont="1" applyFill="1" applyBorder="1"/>
    <xf numFmtId="2" fontId="40" fillId="46" borderId="34" xfId="2385" applyNumberFormat="1" applyFont="1" applyFill="1" applyBorder="1"/>
    <xf numFmtId="2" fontId="40" fillId="44" borderId="34" xfId="2385" applyNumberFormat="1" applyFont="1" applyFill="1" applyBorder="1"/>
    <xf numFmtId="2" fontId="40" fillId="47" borderId="35" xfId="2385" applyNumberFormat="1" applyFont="1" applyFill="1" applyBorder="1"/>
    <xf numFmtId="2" fontId="40" fillId="48" borderId="34" xfId="2385" applyNumberFormat="1" applyFont="1" applyFill="1" applyBorder="1"/>
    <xf numFmtId="2" fontId="40" fillId="49" borderId="33" xfId="2385" applyNumberFormat="1" applyFont="1" applyFill="1" applyBorder="1"/>
    <xf numFmtId="2" fontId="40" fillId="50" borderId="35" xfId="2385" applyNumberFormat="1" applyFont="1" applyFill="1" applyBorder="1"/>
    <xf numFmtId="2" fontId="40" fillId="43" borderId="34" xfId="2385" applyNumberFormat="1" applyFont="1" applyFill="1" applyBorder="1"/>
    <xf numFmtId="2" fontId="40" fillId="51" borderId="33" xfId="2385" applyNumberFormat="1" applyFont="1" applyFill="1" applyBorder="1"/>
    <xf numFmtId="2" fontId="40" fillId="52" borderId="35" xfId="2385" applyNumberFormat="1" applyFont="1" applyFill="1" applyBorder="1"/>
    <xf numFmtId="2" fontId="40" fillId="53" borderId="34" xfId="2385" applyNumberFormat="1" applyFont="1" applyFill="1" applyBorder="1"/>
    <xf numFmtId="2" fontId="40" fillId="54" borderId="33" xfId="2385" applyNumberFormat="1" applyFont="1" applyFill="1" applyBorder="1"/>
    <xf numFmtId="0" fontId="32" fillId="0" borderId="34" xfId="2385" applyBorder="1"/>
    <xf numFmtId="0" fontId="32" fillId="0" borderId="0" xfId="2385" applyFill="1"/>
    <xf numFmtId="0" fontId="32" fillId="45" borderId="61" xfId="2385" applyFill="1" applyBorder="1"/>
    <xf numFmtId="0" fontId="32" fillId="46" borderId="62" xfId="2385" applyFill="1" applyBorder="1"/>
    <xf numFmtId="0" fontId="32" fillId="44" borderId="62" xfId="2385" applyFill="1" applyBorder="1"/>
    <xf numFmtId="0" fontId="32" fillId="47" borderId="63" xfId="2385" applyFill="1" applyBorder="1"/>
    <xf numFmtId="0" fontId="32" fillId="48" borderId="62" xfId="2385" applyFill="1" applyBorder="1"/>
    <xf numFmtId="0" fontId="32" fillId="49" borderId="64" xfId="2385" applyFill="1" applyBorder="1"/>
    <xf numFmtId="0" fontId="32" fillId="50" borderId="63" xfId="2385" applyFill="1" applyBorder="1"/>
    <xf numFmtId="0" fontId="32" fillId="43" borderId="62" xfId="2385" applyFill="1" applyBorder="1"/>
    <xf numFmtId="0" fontId="32" fillId="51" borderId="64" xfId="2385" applyFill="1" applyBorder="1"/>
    <xf numFmtId="0" fontId="32" fillId="52" borderId="63" xfId="2385" applyFill="1" applyBorder="1"/>
    <xf numFmtId="0" fontId="32" fillId="53" borderId="62" xfId="2385" applyFill="1" applyBorder="1"/>
    <xf numFmtId="0" fontId="32" fillId="54" borderId="64" xfId="2385" applyFill="1" applyBorder="1"/>
    <xf numFmtId="0" fontId="32" fillId="0" borderId="56" xfId="2385" applyBorder="1"/>
    <xf numFmtId="0" fontId="32" fillId="0" borderId="68" xfId="2385" applyBorder="1"/>
    <xf numFmtId="0" fontId="32" fillId="0" borderId="69" xfId="2385" applyBorder="1"/>
    <xf numFmtId="0" fontId="67" fillId="0" borderId="0" xfId="2385" applyFont="1" applyAlignment="1">
      <alignment horizontal="center" vertical="center" readingOrder="1"/>
    </xf>
    <xf numFmtId="0" fontId="68" fillId="0" borderId="0" xfId="2385" applyFont="1" applyFill="1" applyAlignment="1">
      <alignment horizontal="center" vertical="center" readingOrder="1"/>
    </xf>
    <xf numFmtId="0" fontId="69" fillId="0" borderId="0" xfId="2385" applyFont="1" applyAlignment="1">
      <alignment horizontal="center" vertical="center" readingOrder="1"/>
    </xf>
    <xf numFmtId="175" fontId="32" fillId="45" borderId="50" xfId="2385" applyNumberFormat="1" applyFill="1" applyBorder="1"/>
    <xf numFmtId="175" fontId="32" fillId="46" borderId="51" xfId="2385" applyNumberFormat="1" applyFill="1" applyBorder="1"/>
    <xf numFmtId="175" fontId="32" fillId="44" borderId="51" xfId="2385" applyNumberFormat="1" applyFill="1" applyBorder="1"/>
    <xf numFmtId="175" fontId="32" fillId="47" borderId="52" xfId="2385" applyNumberFormat="1" applyFill="1" applyBorder="1"/>
    <xf numFmtId="175" fontId="32" fillId="48" borderId="51" xfId="2385" applyNumberFormat="1" applyFill="1" applyBorder="1"/>
    <xf numFmtId="175" fontId="32" fillId="49" borderId="53" xfId="2385" applyNumberFormat="1" applyFill="1" applyBorder="1"/>
    <xf numFmtId="175" fontId="32" fillId="50" borderId="52" xfId="2385" applyNumberFormat="1" applyFill="1" applyBorder="1"/>
    <xf numFmtId="175" fontId="32" fillId="43" borderId="51" xfId="2385" applyNumberFormat="1" applyFill="1" applyBorder="1"/>
    <xf numFmtId="175" fontId="32" fillId="51" borderId="53" xfId="2385" applyNumberFormat="1" applyFill="1" applyBorder="1"/>
    <xf numFmtId="175" fontId="32" fillId="52" borderId="52" xfId="2385" applyNumberFormat="1" applyFill="1" applyBorder="1"/>
    <xf numFmtId="175" fontId="32" fillId="53" borderId="51" xfId="2385" applyNumberFormat="1" applyFill="1" applyBorder="1"/>
    <xf numFmtId="175" fontId="32" fillId="54" borderId="53" xfId="2385" applyNumberFormat="1" applyFill="1" applyBorder="1"/>
    <xf numFmtId="175" fontId="32" fillId="45" borderId="55" xfId="2385" applyNumberFormat="1" applyFill="1" applyBorder="1"/>
    <xf numFmtId="175" fontId="32" fillId="46" borderId="0" xfId="2385" applyNumberFormat="1" applyFill="1" applyBorder="1"/>
    <xf numFmtId="175" fontId="32" fillId="44" borderId="0" xfId="2385" applyNumberFormat="1" applyFill="1" applyBorder="1"/>
    <xf numFmtId="175" fontId="32" fillId="47" borderId="37" xfId="2385" applyNumberFormat="1" applyFill="1" applyBorder="1"/>
    <xf numFmtId="175" fontId="32" fillId="48" borderId="0" xfId="2385" applyNumberFormat="1" applyFill="1" applyBorder="1"/>
    <xf numFmtId="175" fontId="32" fillId="49" borderId="36" xfId="2385" applyNumberFormat="1" applyFill="1" applyBorder="1"/>
    <xf numFmtId="175" fontId="32" fillId="50" borderId="37" xfId="2385" applyNumberFormat="1" applyFill="1" applyBorder="1"/>
    <xf numFmtId="175" fontId="32" fillId="43" borderId="0" xfId="2385" applyNumberFormat="1" applyFill="1" applyBorder="1"/>
    <xf numFmtId="175" fontId="32" fillId="51" borderId="36" xfId="2385" applyNumberFormat="1" applyFill="1" applyBorder="1"/>
    <xf numFmtId="175" fontId="32" fillId="52" borderId="37" xfId="2385" applyNumberFormat="1" applyFill="1" applyBorder="1"/>
    <xf numFmtId="175" fontId="32" fillId="53" borderId="0" xfId="2385" applyNumberFormat="1" applyFill="1" applyBorder="1"/>
    <xf numFmtId="175" fontId="32" fillId="54" borderId="36" xfId="2385" applyNumberFormat="1" applyFill="1" applyBorder="1"/>
    <xf numFmtId="175" fontId="32" fillId="45" borderId="57" xfId="2385" applyNumberFormat="1" applyFill="1" applyBorder="1"/>
    <xf numFmtId="175" fontId="32" fillId="46" borderId="39" xfId="2385" applyNumberFormat="1" applyFill="1" applyBorder="1"/>
    <xf numFmtId="175" fontId="32" fillId="44" borderId="39" xfId="2385" applyNumberFormat="1" applyFill="1" applyBorder="1"/>
    <xf numFmtId="175" fontId="32" fillId="47" borderId="40" xfId="2385" applyNumberFormat="1" applyFill="1" applyBorder="1"/>
    <xf numFmtId="175" fontId="32" fillId="48" borderId="39" xfId="2385" applyNumberFormat="1" applyFill="1" applyBorder="1"/>
    <xf numFmtId="175" fontId="32" fillId="49" borderId="38" xfId="2385" applyNumberFormat="1" applyFill="1" applyBorder="1"/>
    <xf numFmtId="175" fontId="32" fillId="50" borderId="40" xfId="2385" applyNumberFormat="1" applyFill="1" applyBorder="1"/>
    <xf numFmtId="175" fontId="32" fillId="43" borderId="39" xfId="2385" applyNumberFormat="1" applyFill="1" applyBorder="1"/>
    <xf numFmtId="175" fontId="32" fillId="51" borderId="38" xfId="2385" applyNumberFormat="1" applyFill="1" applyBorder="1"/>
    <xf numFmtId="175" fontId="32" fillId="52" borderId="40" xfId="2385" applyNumberFormat="1" applyFill="1" applyBorder="1"/>
    <xf numFmtId="175" fontId="32" fillId="53" borderId="39" xfId="2385" applyNumberFormat="1" applyFill="1" applyBorder="1"/>
    <xf numFmtId="175" fontId="32" fillId="54" borderId="38" xfId="2385" applyNumberFormat="1" applyFill="1" applyBorder="1"/>
    <xf numFmtId="0" fontId="32" fillId="31" borderId="0" xfId="2385" applyFill="1"/>
    <xf numFmtId="175" fontId="32" fillId="45" borderId="59" xfId="2385" applyNumberFormat="1" applyFill="1" applyBorder="1"/>
    <xf numFmtId="175" fontId="32" fillId="46" borderId="34" xfId="2385" applyNumberFormat="1" applyFill="1" applyBorder="1"/>
    <xf numFmtId="175" fontId="32" fillId="44" borderId="34" xfId="2385" applyNumberFormat="1" applyFill="1" applyBorder="1"/>
    <xf numFmtId="175" fontId="32" fillId="47" borderId="35" xfId="2385" applyNumberFormat="1" applyFill="1" applyBorder="1"/>
    <xf numFmtId="175" fontId="32" fillId="48" borderId="34" xfId="2385" applyNumberFormat="1" applyFill="1" applyBorder="1"/>
    <xf numFmtId="175" fontId="32" fillId="49" borderId="33" xfId="2385" applyNumberFormat="1" applyFill="1" applyBorder="1"/>
    <xf numFmtId="175" fontId="32" fillId="50" borderId="35" xfId="2385" applyNumberFormat="1" applyFill="1" applyBorder="1"/>
    <xf numFmtId="175" fontId="32" fillId="43" borderId="34" xfId="2385" applyNumberFormat="1" applyFill="1" applyBorder="1"/>
    <xf numFmtId="175" fontId="32" fillId="51" borderId="33" xfId="2385" applyNumberFormat="1" applyFill="1" applyBorder="1"/>
    <xf numFmtId="175" fontId="32" fillId="52" borderId="35" xfId="2385" applyNumberFormat="1" applyFill="1" applyBorder="1"/>
    <xf numFmtId="175" fontId="32" fillId="53" borderId="34" xfId="2385" applyNumberFormat="1" applyFill="1" applyBorder="1"/>
    <xf numFmtId="175" fontId="32" fillId="54" borderId="33" xfId="2385" applyNumberFormat="1" applyFill="1" applyBorder="1"/>
    <xf numFmtId="2" fontId="32" fillId="45" borderId="59" xfId="2385" applyNumberFormat="1" applyFill="1" applyBorder="1"/>
    <xf numFmtId="2" fontId="32" fillId="46" borderId="34" xfId="2385" applyNumberFormat="1" applyFill="1" applyBorder="1"/>
    <xf numFmtId="2" fontId="32" fillId="44" borderId="34" xfId="2385" applyNumberFormat="1" applyFill="1" applyBorder="1"/>
    <xf numFmtId="2" fontId="32" fillId="47" borderId="35" xfId="2385" applyNumberFormat="1" applyFill="1" applyBorder="1"/>
    <xf numFmtId="2" fontId="32" fillId="48" borderId="34" xfId="2385" applyNumberFormat="1" applyFill="1" applyBorder="1"/>
    <xf numFmtId="2" fontId="32" fillId="49" borderId="33" xfId="2385" applyNumberFormat="1" applyFill="1" applyBorder="1"/>
    <xf numFmtId="2" fontId="32" fillId="50" borderId="35" xfId="2385" applyNumberFormat="1" applyFill="1" applyBorder="1"/>
    <xf numFmtId="2" fontId="32" fillId="43" borderId="34" xfId="2385" applyNumberFormat="1" applyFill="1" applyBorder="1"/>
    <xf numFmtId="2" fontId="32" fillId="51" borderId="33" xfId="2385" applyNumberFormat="1" applyFill="1" applyBorder="1"/>
    <xf numFmtId="2" fontId="32" fillId="52" borderId="35" xfId="2385" applyNumberFormat="1" applyFill="1" applyBorder="1"/>
    <xf numFmtId="2" fontId="32" fillId="53" borderId="34" xfId="2385" applyNumberFormat="1" applyFill="1" applyBorder="1"/>
    <xf numFmtId="2" fontId="32" fillId="54" borderId="33" xfId="2385" applyNumberFormat="1" applyFill="1" applyBorder="1"/>
    <xf numFmtId="175" fontId="32" fillId="45" borderId="40" xfId="2385" applyNumberFormat="1" applyFill="1" applyBorder="1"/>
    <xf numFmtId="175" fontId="32" fillId="47" borderId="39" xfId="2385" applyNumberFormat="1" applyFill="1" applyBorder="1"/>
    <xf numFmtId="175" fontId="32" fillId="49" borderId="39" xfId="2385" applyNumberFormat="1" applyFill="1" applyBorder="1"/>
    <xf numFmtId="175" fontId="32" fillId="50" borderId="39" xfId="2385" applyNumberFormat="1" applyFill="1" applyBorder="1"/>
    <xf numFmtId="175" fontId="32" fillId="51" borderId="39" xfId="2385" applyNumberFormat="1" applyFill="1" applyBorder="1"/>
    <xf numFmtId="175" fontId="32" fillId="52" borderId="39" xfId="2385" applyNumberFormat="1" applyFill="1" applyBorder="1"/>
    <xf numFmtId="175" fontId="32" fillId="54" borderId="39" xfId="2385" applyNumberFormat="1" applyFill="1" applyBorder="1"/>
    <xf numFmtId="0" fontId="32" fillId="0" borderId="70" xfId="2385" applyBorder="1" applyAlignment="1">
      <alignment vertical="center"/>
    </xf>
    <xf numFmtId="0" fontId="32" fillId="0" borderId="38" xfId="2385" applyBorder="1" applyAlignment="1">
      <alignment vertical="center"/>
    </xf>
    <xf numFmtId="175" fontId="32" fillId="45" borderId="37" xfId="2385" applyNumberFormat="1" applyFill="1" applyBorder="1"/>
    <xf numFmtId="175" fontId="32" fillId="47" borderId="0" xfId="2385" applyNumberFormat="1" applyFill="1" applyBorder="1"/>
    <xf numFmtId="175" fontId="32" fillId="49" borderId="0" xfId="2385" applyNumberFormat="1" applyFill="1" applyBorder="1"/>
    <xf numFmtId="175" fontId="32" fillId="50" borderId="0" xfId="2385" applyNumberFormat="1" applyFill="1" applyBorder="1"/>
    <xf numFmtId="175" fontId="32" fillId="51" borderId="0" xfId="2385" applyNumberFormat="1" applyFill="1" applyBorder="1"/>
    <xf numFmtId="175" fontId="32" fillId="52" borderId="0" xfId="2385" applyNumberFormat="1" applyFill="1" applyBorder="1"/>
    <xf numFmtId="175" fontId="32" fillId="54" borderId="0" xfId="2385" applyNumberFormat="1" applyFill="1" applyBorder="1"/>
    <xf numFmtId="0" fontId="32" fillId="0" borderId="46" xfId="2385" applyBorder="1" applyAlignment="1">
      <alignment vertical="center"/>
    </xf>
    <xf numFmtId="0" fontId="32" fillId="0" borderId="36" xfId="2385" applyBorder="1" applyAlignment="1">
      <alignment vertical="center"/>
    </xf>
    <xf numFmtId="175" fontId="32" fillId="45" borderId="35" xfId="2385" applyNumberFormat="1" applyFill="1" applyBorder="1"/>
    <xf numFmtId="175" fontId="32" fillId="47" borderId="34" xfId="2385" applyNumberFormat="1" applyFill="1" applyBorder="1"/>
    <xf numFmtId="175" fontId="32" fillId="49" borderId="34" xfId="2385" applyNumberFormat="1" applyFill="1" applyBorder="1"/>
    <xf numFmtId="175" fontId="32" fillId="50" borderId="34" xfId="2385" applyNumberFormat="1" applyFill="1" applyBorder="1"/>
    <xf numFmtId="175" fontId="32" fillId="51" borderId="34" xfId="2385" applyNumberFormat="1" applyFill="1" applyBorder="1"/>
    <xf numFmtId="175" fontId="32" fillId="52" borderId="34" xfId="2385" applyNumberFormat="1" applyFill="1" applyBorder="1"/>
    <xf numFmtId="175" fontId="32" fillId="54" borderId="34" xfId="2385" applyNumberFormat="1" applyFill="1" applyBorder="1"/>
    <xf numFmtId="0" fontId="32" fillId="0" borderId="49" xfId="2385" applyBorder="1" applyAlignment="1">
      <alignment vertical="center"/>
    </xf>
    <xf numFmtId="175" fontId="32" fillId="45" borderId="71" xfId="2385" applyNumberFormat="1" applyFill="1" applyBorder="1"/>
    <xf numFmtId="175" fontId="32" fillId="46" borderId="13" xfId="2385" applyNumberFormat="1" applyFill="1" applyBorder="1"/>
    <xf numFmtId="175" fontId="32" fillId="44" borderId="13" xfId="2385" applyNumberFormat="1" applyFill="1" applyBorder="1"/>
    <xf numFmtId="175" fontId="32" fillId="47" borderId="13" xfId="2385" applyNumberFormat="1" applyFill="1" applyBorder="1"/>
    <xf numFmtId="175" fontId="32" fillId="48" borderId="13" xfId="2385" applyNumberFormat="1" applyFill="1" applyBorder="1"/>
    <xf numFmtId="175" fontId="32" fillId="49" borderId="13" xfId="2385" applyNumberFormat="1" applyFill="1" applyBorder="1"/>
    <xf numFmtId="175" fontId="32" fillId="50" borderId="13" xfId="2385" applyNumberFormat="1" applyFill="1" applyBorder="1"/>
    <xf numFmtId="175" fontId="32" fillId="43" borderId="13" xfId="2385" applyNumberFormat="1" applyFill="1" applyBorder="1"/>
    <xf numFmtId="175" fontId="32" fillId="51" borderId="13" xfId="2385" applyNumberFormat="1" applyFill="1" applyBorder="1"/>
    <xf numFmtId="175" fontId="32" fillId="52" borderId="13" xfId="2385" applyNumberFormat="1" applyFill="1" applyBorder="1"/>
    <xf numFmtId="175" fontId="32" fillId="53" borderId="13" xfId="2385" applyNumberFormat="1" applyFill="1" applyBorder="1"/>
    <xf numFmtId="175" fontId="32" fillId="54" borderId="13" xfId="2385" applyNumberFormat="1" applyFill="1" applyBorder="1"/>
    <xf numFmtId="0" fontId="32" fillId="0" borderId="13" xfId="2385" applyBorder="1"/>
    <xf numFmtId="0" fontId="32" fillId="0" borderId="72" xfId="2385" applyBorder="1" applyAlignment="1">
      <alignment vertical="center"/>
    </xf>
    <xf numFmtId="0" fontId="32" fillId="0" borderId="33" xfId="2385" applyBorder="1" applyAlignment="1">
      <alignment vertical="center"/>
    </xf>
    <xf numFmtId="0" fontId="32" fillId="45" borderId="35" xfId="2385" applyFill="1" applyBorder="1"/>
    <xf numFmtId="0" fontId="32" fillId="46" borderId="34" xfId="2385" applyFill="1" applyBorder="1"/>
    <xf numFmtId="0" fontId="32" fillId="44" borderId="34" xfId="2385" applyFill="1" applyBorder="1"/>
    <xf numFmtId="0" fontId="32" fillId="47" borderId="35" xfId="2385" applyFill="1" applyBorder="1"/>
    <xf numFmtId="0" fontId="32" fillId="48" borderId="34" xfId="2385" applyFill="1" applyBorder="1"/>
    <xf numFmtId="0" fontId="32" fillId="49" borderId="33" xfId="2385" applyFill="1" applyBorder="1"/>
    <xf numFmtId="0" fontId="32" fillId="50" borderId="35" xfId="2385" applyFill="1" applyBorder="1"/>
    <xf numFmtId="0" fontId="32" fillId="43" borderId="34" xfId="2385" applyFill="1" applyBorder="1"/>
    <xf numFmtId="0" fontId="32" fillId="51" borderId="33" xfId="2385" applyFill="1" applyBorder="1"/>
    <xf numFmtId="0" fontId="32" fillId="52" borderId="35" xfId="2385" applyFill="1" applyBorder="1"/>
    <xf numFmtId="0" fontId="32" fillId="53" borderId="34" xfId="2385" applyFill="1" applyBorder="1"/>
    <xf numFmtId="0" fontId="32" fillId="54" borderId="33" xfId="2385" applyFill="1" applyBorder="1"/>
    <xf numFmtId="0" fontId="32" fillId="0" borderId="36" xfId="2385" applyBorder="1"/>
    <xf numFmtId="0" fontId="32" fillId="0" borderId="33" xfId="2385" applyBorder="1"/>
    <xf numFmtId="175" fontId="57" fillId="0" borderId="0" xfId="5832" applyNumberFormat="1"/>
    <xf numFmtId="0" fontId="59" fillId="55" borderId="0" xfId="5832" applyFont="1" applyFill="1"/>
    <xf numFmtId="0" fontId="59" fillId="55" borderId="0" xfId="2385" applyFont="1" applyFill="1" applyBorder="1" applyAlignment="1">
      <alignment vertical="center"/>
    </xf>
    <xf numFmtId="0" fontId="32" fillId="0" borderId="0" xfId="2385" applyFill="1" applyBorder="1" applyAlignment="1">
      <alignment vertical="center"/>
    </xf>
    <xf numFmtId="175" fontId="32" fillId="34" borderId="40" xfId="2385" applyNumberFormat="1" applyFill="1" applyBorder="1"/>
    <xf numFmtId="175" fontId="32" fillId="34" borderId="39" xfId="2385" applyNumberFormat="1" applyFill="1" applyBorder="1"/>
    <xf numFmtId="175" fontId="32" fillId="34" borderId="37" xfId="2385" applyNumberFormat="1" applyFill="1" applyBorder="1"/>
    <xf numFmtId="175" fontId="32" fillId="34" borderId="0" xfId="2385" applyNumberFormat="1" applyFill="1" applyBorder="1"/>
    <xf numFmtId="175" fontId="32" fillId="34" borderId="35" xfId="2385" applyNumberFormat="1" applyFill="1" applyBorder="1"/>
    <xf numFmtId="175" fontId="32" fillId="34" borderId="34" xfId="2385" applyNumberFormat="1" applyFill="1" applyBorder="1"/>
    <xf numFmtId="175" fontId="32" fillId="34" borderId="71" xfId="2385" applyNumberFormat="1" applyFill="1" applyBorder="1"/>
    <xf numFmtId="175" fontId="32" fillId="34" borderId="13" xfId="2385" applyNumberFormat="1" applyFill="1" applyBorder="1"/>
    <xf numFmtId="0" fontId="32" fillId="34" borderId="35" xfId="2385" applyFill="1" applyBorder="1"/>
    <xf numFmtId="0" fontId="32" fillId="34" borderId="34" xfId="2385" applyFill="1" applyBorder="1"/>
    <xf numFmtId="0" fontId="32" fillId="34" borderId="33" xfId="2385" applyFill="1" applyBorder="1"/>
    <xf numFmtId="2" fontId="59" fillId="0" borderId="0" xfId="35" applyNumberFormat="1" applyFont="1" applyFill="1"/>
    <xf numFmtId="0" fontId="59" fillId="0" borderId="0" xfId="5835" applyFont="1" applyFill="1"/>
    <xf numFmtId="0" fontId="4" fillId="0" borderId="0" xfId="4828" applyFont="1" applyFill="1" applyBorder="1" applyAlignment="1"/>
    <xf numFmtId="0" fontId="59" fillId="0" borderId="0" xfId="5835" applyFont="1" applyFill="1" applyBorder="1"/>
    <xf numFmtId="0" fontId="59" fillId="0" borderId="0" xfId="5832" applyFont="1"/>
    <xf numFmtId="0" fontId="59" fillId="0" borderId="47" xfId="5835" applyFont="1" applyFill="1" applyBorder="1"/>
    <xf numFmtId="0" fontId="59" fillId="56" borderId="12" xfId="5832" applyFont="1" applyFill="1" applyBorder="1" applyAlignment="1">
      <alignment horizontal="right"/>
    </xf>
    <xf numFmtId="0" fontId="59" fillId="56" borderId="76" xfId="5832" applyFont="1" applyFill="1" applyBorder="1" applyAlignment="1">
      <alignment horizontal="right"/>
    </xf>
    <xf numFmtId="0" fontId="59" fillId="56" borderId="12" xfId="5832" applyFont="1" applyFill="1" applyBorder="1" applyAlignment="1">
      <alignment horizontal="left"/>
    </xf>
    <xf numFmtId="0" fontId="59" fillId="43" borderId="48" xfId="5832" applyFont="1" applyFill="1" applyBorder="1" applyAlignment="1">
      <alignment vertical="top" wrapText="1"/>
    </xf>
    <xf numFmtId="0" fontId="59" fillId="27" borderId="41" xfId="5832" applyFont="1" applyFill="1" applyBorder="1" applyAlignment="1">
      <alignment horizontal="left" vertical="center" wrapText="1"/>
    </xf>
    <xf numFmtId="0" fontId="59" fillId="57" borderId="41" xfId="5832" applyFont="1" applyFill="1" applyBorder="1" applyAlignment="1">
      <alignment horizontal="left" vertical="center" wrapText="1"/>
    </xf>
    <xf numFmtId="0" fontId="59" fillId="27" borderId="48" xfId="5832" applyFont="1" applyFill="1" applyBorder="1" applyAlignment="1">
      <alignment horizontal="left" vertical="center" wrapText="1"/>
    </xf>
    <xf numFmtId="0" fontId="66" fillId="0" borderId="0" xfId="5832" applyFont="1" applyBorder="1"/>
    <xf numFmtId="0" fontId="66" fillId="0" borderId="0" xfId="5832" applyFont="1" applyBorder="1" applyAlignment="1">
      <alignment vertical="center"/>
    </xf>
    <xf numFmtId="0" fontId="57" fillId="0" borderId="42" xfId="5832" applyBorder="1"/>
    <xf numFmtId="0" fontId="57" fillId="0" borderId="13" xfId="5832" applyBorder="1"/>
    <xf numFmtId="0" fontId="57" fillId="0" borderId="43" xfId="5832" applyBorder="1"/>
    <xf numFmtId="0" fontId="57" fillId="0" borderId="47" xfId="5832" applyBorder="1"/>
    <xf numFmtId="0" fontId="57" fillId="0" borderId="46" xfId="5832" applyBorder="1"/>
    <xf numFmtId="0" fontId="57" fillId="0" borderId="48" xfId="5832" applyBorder="1"/>
    <xf numFmtId="0" fontId="57" fillId="0" borderId="41" xfId="5832" applyBorder="1"/>
    <xf numFmtId="0" fontId="57" fillId="0" borderId="49" xfId="5832" applyBorder="1"/>
    <xf numFmtId="0" fontId="66" fillId="0" borderId="47" xfId="5832" applyFont="1" applyBorder="1"/>
    <xf numFmtId="0" fontId="57" fillId="55" borderId="0" xfId="5832" applyFill="1"/>
    <xf numFmtId="0" fontId="4" fillId="0" borderId="13" xfId="2367" applyBorder="1"/>
    <xf numFmtId="174" fontId="32" fillId="0" borderId="0" xfId="5833" applyNumberFormat="1"/>
    <xf numFmtId="174" fontId="32" fillId="0" borderId="13" xfId="5833" applyNumberFormat="1" applyBorder="1"/>
    <xf numFmtId="0" fontId="32" fillId="0" borderId="13" xfId="5833" applyBorder="1"/>
    <xf numFmtId="0" fontId="32" fillId="0" borderId="0" xfId="5833"/>
    <xf numFmtId="0" fontId="70" fillId="27" borderId="45" xfId="5836" applyFont="1" applyFill="1" applyBorder="1" applyAlignment="1">
      <alignment horizontal="left" vertical="center" wrapText="1"/>
    </xf>
    <xf numFmtId="0" fontId="70" fillId="58" borderId="45" xfId="5836" applyFont="1" applyFill="1" applyBorder="1" applyAlignment="1">
      <alignment horizontal="left" vertical="center" wrapText="1"/>
    </xf>
    <xf numFmtId="0" fontId="32" fillId="0" borderId="0" xfId="5837"/>
    <xf numFmtId="0" fontId="32" fillId="0" borderId="36" xfId="5837" applyBorder="1"/>
    <xf numFmtId="9" fontId="32" fillId="0" borderId="55" xfId="5837" applyNumberFormat="1" applyBorder="1"/>
    <xf numFmtId="1" fontId="32" fillId="0" borderId="46" xfId="5837" applyNumberFormat="1" applyBorder="1"/>
    <xf numFmtId="3" fontId="32" fillId="0" borderId="47" xfId="5837" applyNumberFormat="1" applyBorder="1"/>
    <xf numFmtId="3" fontId="32" fillId="0" borderId="0" xfId="5837" applyNumberFormat="1" applyBorder="1"/>
    <xf numFmtId="172" fontId="32" fillId="0" borderId="36" xfId="5837" applyNumberFormat="1" applyBorder="1"/>
    <xf numFmtId="0" fontId="32" fillId="0" borderId="0" xfId="5837" applyNumberFormat="1"/>
    <xf numFmtId="9" fontId="71" fillId="0" borderId="55" xfId="5837" applyNumberFormat="1" applyFont="1" applyBorder="1"/>
    <xf numFmtId="9" fontId="72" fillId="0" borderId="55" xfId="5837" applyNumberFormat="1" applyFont="1" applyBorder="1"/>
    <xf numFmtId="0" fontId="73" fillId="0" borderId="0" xfId="5837" applyFont="1"/>
    <xf numFmtId="9" fontId="73" fillId="0" borderId="42" xfId="5837" applyNumberFormat="1" applyFont="1" applyBorder="1"/>
    <xf numFmtId="1" fontId="73" fillId="0" borderId="43" xfId="5837" applyNumberFormat="1" applyFont="1" applyBorder="1"/>
    <xf numFmtId="3" fontId="73" fillId="0" borderId="42" xfId="5837" applyNumberFormat="1" applyFont="1" applyBorder="1"/>
    <xf numFmtId="3" fontId="73" fillId="0" borderId="13" xfId="5837" applyNumberFormat="1" applyFont="1" applyBorder="1"/>
    <xf numFmtId="3" fontId="73" fillId="0" borderId="43" xfId="5837" applyNumberFormat="1" applyFont="1" applyBorder="1"/>
    <xf numFmtId="172" fontId="73" fillId="0" borderId="42" xfId="5837" applyNumberFormat="1" applyFont="1" applyBorder="1"/>
    <xf numFmtId="0" fontId="73" fillId="0" borderId="77" xfId="5837" applyFont="1" applyBorder="1"/>
    <xf numFmtId="9" fontId="73" fillId="0" borderId="47" xfId="5837" applyNumberFormat="1" applyFont="1" applyBorder="1"/>
    <xf numFmtId="1" fontId="73" fillId="0" borderId="46" xfId="5837" applyNumberFormat="1" applyFont="1" applyBorder="1"/>
    <xf numFmtId="3" fontId="73" fillId="0" borderId="47" xfId="5837" applyNumberFormat="1" applyFont="1" applyBorder="1"/>
    <xf numFmtId="3" fontId="73" fillId="0" borderId="0" xfId="5837" applyNumberFormat="1" applyFont="1" applyBorder="1"/>
    <xf numFmtId="3" fontId="73" fillId="0" borderId="46" xfId="5837" applyNumberFormat="1" applyFont="1" applyBorder="1"/>
    <xf numFmtId="172" fontId="73" fillId="0" borderId="47" xfId="5837" applyNumberFormat="1" applyFont="1" applyBorder="1"/>
    <xf numFmtId="0" fontId="73" fillId="0" borderId="79" xfId="5837" applyFont="1" applyBorder="1"/>
    <xf numFmtId="0" fontId="73" fillId="0" borderId="47" xfId="5837" applyFont="1" applyBorder="1"/>
    <xf numFmtId="0" fontId="73" fillId="0" borderId="0" xfId="5837" applyFont="1" applyBorder="1"/>
    <xf numFmtId="0" fontId="73" fillId="0" borderId="46" xfId="5837" applyFont="1" applyBorder="1"/>
    <xf numFmtId="9" fontId="32" fillId="0" borderId="47" xfId="5837" applyNumberFormat="1" applyBorder="1"/>
    <xf numFmtId="3" fontId="32" fillId="0" borderId="46" xfId="5837" applyNumberFormat="1" applyBorder="1"/>
    <xf numFmtId="172" fontId="32" fillId="0" borderId="47" xfId="5837" applyNumberFormat="1" applyBorder="1"/>
    <xf numFmtId="0" fontId="32" fillId="0" borderId="79" xfId="5837" applyBorder="1"/>
    <xf numFmtId="1" fontId="73" fillId="0" borderId="47" xfId="5837" applyNumberFormat="1" applyFont="1" applyBorder="1"/>
    <xf numFmtId="1" fontId="73" fillId="0" borderId="0" xfId="5837" applyNumberFormat="1" applyFont="1" applyBorder="1"/>
    <xf numFmtId="9" fontId="64" fillId="0" borderId="55" xfId="5837" applyNumberFormat="1" applyFont="1" applyBorder="1"/>
    <xf numFmtId="0" fontId="74" fillId="0" borderId="0" xfId="5837" applyFont="1"/>
    <xf numFmtId="9" fontId="74" fillId="0" borderId="47" xfId="5837" applyNumberFormat="1" applyFont="1" applyBorder="1"/>
    <xf numFmtId="1" fontId="74" fillId="0" borderId="46" xfId="5837" applyNumberFormat="1" applyFont="1" applyBorder="1"/>
    <xf numFmtId="3" fontId="74" fillId="0" borderId="47" xfId="5837" applyNumberFormat="1" applyFont="1" applyBorder="1"/>
    <xf numFmtId="3" fontId="74" fillId="0" borderId="0" xfId="5837" applyNumberFormat="1" applyFont="1" applyBorder="1"/>
    <xf numFmtId="3" fontId="74" fillId="0" borderId="46" xfId="5837" applyNumberFormat="1" applyFont="1" applyBorder="1"/>
    <xf numFmtId="172" fontId="74" fillId="0" borderId="47" xfId="5837" applyNumberFormat="1" applyFont="1" applyBorder="1"/>
    <xf numFmtId="0" fontId="74" fillId="0" borderId="79" xfId="5837" applyFont="1" applyBorder="1"/>
    <xf numFmtId="0" fontId="32" fillId="0" borderId="47" xfId="5837" applyBorder="1"/>
    <xf numFmtId="0" fontId="32" fillId="0" borderId="0" xfId="5837" applyBorder="1"/>
    <xf numFmtId="0" fontId="32" fillId="0" borderId="46" xfId="5837" applyBorder="1"/>
    <xf numFmtId="2" fontId="32" fillId="0" borderId="0" xfId="5837" applyNumberFormat="1"/>
    <xf numFmtId="2" fontId="32" fillId="0" borderId="40" xfId="5837" applyNumberFormat="1" applyBorder="1"/>
    <xf numFmtId="2" fontId="32" fillId="0" borderId="39" xfId="5837" applyNumberFormat="1" applyBorder="1"/>
    <xf numFmtId="0" fontId="66" fillId="0" borderId="38" xfId="5837" applyFont="1" applyBorder="1" applyAlignment="1">
      <alignment vertical="center"/>
    </xf>
    <xf numFmtId="2" fontId="32" fillId="0" borderId="37" xfId="5837" applyNumberFormat="1" applyBorder="1"/>
    <xf numFmtId="2" fontId="32" fillId="0" borderId="0" xfId="5837" applyNumberFormat="1" applyBorder="1"/>
    <xf numFmtId="0" fontId="66" fillId="0" borderId="36" xfId="5837" applyFont="1" applyBorder="1" applyAlignment="1">
      <alignment vertical="center"/>
    </xf>
    <xf numFmtId="2" fontId="32" fillId="0" borderId="35" xfId="5837" applyNumberFormat="1" applyBorder="1"/>
    <xf numFmtId="2" fontId="32" fillId="0" borderId="34" xfId="5837" applyNumberFormat="1" applyBorder="1"/>
    <xf numFmtId="0" fontId="66" fillId="0" borderId="33" xfId="5837" applyFont="1" applyBorder="1" applyAlignment="1">
      <alignment vertical="center"/>
    </xf>
    <xf numFmtId="1" fontId="75" fillId="59" borderId="40" xfId="5837" applyNumberFormat="1" applyFont="1" applyFill="1" applyBorder="1"/>
    <xf numFmtId="1" fontId="75" fillId="59" borderId="39" xfId="5837" applyNumberFormat="1" applyFont="1" applyFill="1" applyBorder="1"/>
    <xf numFmtId="1" fontId="75" fillId="49" borderId="39" xfId="5837" applyNumberFormat="1" applyFont="1" applyFill="1" applyBorder="1"/>
    <xf numFmtId="175" fontId="75" fillId="51" borderId="39" xfId="5837" applyNumberFormat="1" applyFont="1" applyFill="1" applyBorder="1"/>
    <xf numFmtId="175" fontId="75" fillId="51" borderId="39" xfId="5837" quotePrefix="1" applyNumberFormat="1" applyFont="1" applyFill="1" applyBorder="1"/>
    <xf numFmtId="1" fontId="75" fillId="54" borderId="39" xfId="5837" applyNumberFormat="1" applyFont="1" applyFill="1" applyBorder="1"/>
    <xf numFmtId="1" fontId="75" fillId="59" borderId="37" xfId="5837" applyNumberFormat="1" applyFont="1" applyFill="1" applyBorder="1"/>
    <xf numFmtId="1" fontId="75" fillId="59" borderId="0" xfId="5837" applyNumberFormat="1" applyFont="1" applyFill="1" applyBorder="1"/>
    <xf numFmtId="1" fontId="75" fillId="49" borderId="0" xfId="5837" applyNumberFormat="1" applyFont="1" applyFill="1" applyBorder="1"/>
    <xf numFmtId="175" fontId="75" fillId="51" borderId="0" xfId="5837" applyNumberFormat="1" applyFont="1" applyFill="1" applyBorder="1"/>
    <xf numFmtId="1" fontId="75" fillId="54" borderId="0" xfId="5837" applyNumberFormat="1" applyFont="1" applyFill="1" applyBorder="1"/>
    <xf numFmtId="0" fontId="76" fillId="59" borderId="35" xfId="5837" applyFont="1" applyFill="1" applyBorder="1"/>
    <xf numFmtId="0" fontId="76" fillId="59" borderId="34" xfId="5837" applyFont="1" applyFill="1" applyBorder="1"/>
    <xf numFmtId="0" fontId="76" fillId="49" borderId="34" xfId="5837" applyFont="1" applyFill="1" applyBorder="1"/>
    <xf numFmtId="0" fontId="76" fillId="51" borderId="34" xfId="5837" applyFont="1" applyFill="1" applyBorder="1"/>
    <xf numFmtId="0" fontId="76" fillId="54" borderId="34" xfId="5837" applyFont="1" applyFill="1" applyBorder="1"/>
    <xf numFmtId="0" fontId="32" fillId="0" borderId="33" xfId="5837" applyBorder="1"/>
    <xf numFmtId="0" fontId="32" fillId="60" borderId="0" xfId="5837" applyFill="1"/>
    <xf numFmtId="0" fontId="40" fillId="60" borderId="0" xfId="5837" applyFont="1" applyFill="1"/>
    <xf numFmtId="0" fontId="66" fillId="0" borderId="39" xfId="5837" applyFont="1" applyBorder="1"/>
    <xf numFmtId="0" fontId="66" fillId="0" borderId="0" xfId="5837" applyFont="1" applyBorder="1"/>
    <xf numFmtId="0" fontId="66" fillId="0" borderId="34" xfId="5837" applyFont="1" applyBorder="1"/>
    <xf numFmtId="0" fontId="32" fillId="0" borderId="42" xfId="5837" applyBorder="1"/>
    <xf numFmtId="0" fontId="32" fillId="0" borderId="13" xfId="5837" applyBorder="1"/>
    <xf numFmtId="0" fontId="32" fillId="0" borderId="13" xfId="5837" applyFill="1" applyBorder="1"/>
    <xf numFmtId="0" fontId="32" fillId="0" borderId="43" xfId="5837" applyFill="1" applyBorder="1"/>
    <xf numFmtId="0" fontId="32" fillId="0" borderId="0" xfId="5837" applyFill="1" applyBorder="1"/>
    <xf numFmtId="0" fontId="32" fillId="0" borderId="46" xfId="5837" applyFill="1" applyBorder="1"/>
    <xf numFmtId="1" fontId="75" fillId="51" borderId="39" xfId="5837" applyNumberFormat="1" applyFont="1" applyFill="1" applyBorder="1"/>
    <xf numFmtId="1" fontId="38" fillId="0" borderId="0" xfId="5837" applyNumberFormat="1" applyFont="1" applyBorder="1"/>
    <xf numFmtId="1" fontId="75" fillId="51" borderId="0" xfId="5837" applyNumberFormat="1" applyFont="1" applyFill="1" applyBorder="1"/>
    <xf numFmtId="0" fontId="32" fillId="0" borderId="48" xfId="5837" applyBorder="1"/>
    <xf numFmtId="0" fontId="32" fillId="0" borderId="41" xfId="5837" applyBorder="1"/>
    <xf numFmtId="0" fontId="76" fillId="0" borderId="49" xfId="5837" applyFont="1" applyBorder="1"/>
    <xf numFmtId="0" fontId="76" fillId="0" borderId="0" xfId="5837" applyFont="1"/>
    <xf numFmtId="0" fontId="32" fillId="0" borderId="34" xfId="5837" applyBorder="1"/>
    <xf numFmtId="172" fontId="32" fillId="0" borderId="48" xfId="5837" applyNumberFormat="1" applyBorder="1"/>
    <xf numFmtId="0" fontId="32" fillId="0" borderId="78" xfId="5837" applyBorder="1"/>
    <xf numFmtId="0" fontId="32" fillId="0" borderId="55" xfId="5837" applyBorder="1"/>
    <xf numFmtId="1" fontId="32" fillId="0" borderId="0" xfId="2385" applyNumberFormat="1"/>
    <xf numFmtId="0" fontId="32" fillId="0" borderId="46" xfId="2385" applyBorder="1"/>
    <xf numFmtId="0" fontId="32" fillId="0" borderId="0" xfId="2385" applyFill="1" applyBorder="1"/>
    <xf numFmtId="0" fontId="32" fillId="0" borderId="79" xfId="2385" applyBorder="1"/>
    <xf numFmtId="0" fontId="32" fillId="0" borderId="47" xfId="2385" applyBorder="1"/>
    <xf numFmtId="2" fontId="32" fillId="0" borderId="0" xfId="2385" applyNumberFormat="1" applyFill="1" applyBorder="1"/>
    <xf numFmtId="2" fontId="32" fillId="0" borderId="47" xfId="2385" applyNumberFormat="1" applyBorder="1"/>
    <xf numFmtId="2" fontId="32" fillId="0" borderId="47" xfId="2385" applyNumberFormat="1" applyFill="1" applyBorder="1"/>
    <xf numFmtId="1" fontId="32" fillId="0" borderId="0" xfId="2385" applyNumberFormat="1" applyBorder="1"/>
    <xf numFmtId="0" fontId="32" fillId="0" borderId="80" xfId="2385" applyBorder="1"/>
    <xf numFmtId="0" fontId="32" fillId="0" borderId="37" xfId="2385" applyBorder="1"/>
    <xf numFmtId="0" fontId="32" fillId="0" borderId="81" xfId="2385" applyBorder="1"/>
    <xf numFmtId="0" fontId="32" fillId="0" borderId="72" xfId="2385" applyBorder="1"/>
    <xf numFmtId="0" fontId="32" fillId="60" borderId="40" xfId="2385" applyFill="1" applyBorder="1"/>
    <xf numFmtId="0" fontId="32" fillId="60" borderId="39" xfId="2385" applyFill="1" applyBorder="1"/>
    <xf numFmtId="0" fontId="32" fillId="60" borderId="38" xfId="2385" applyFill="1" applyBorder="1"/>
    <xf numFmtId="0" fontId="32" fillId="31" borderId="39" xfId="2385" applyFill="1" applyBorder="1"/>
    <xf numFmtId="0" fontId="32" fillId="31" borderId="38" xfId="2385" applyFill="1" applyBorder="1"/>
    <xf numFmtId="0" fontId="32" fillId="0" borderId="82" xfId="2385" applyBorder="1" applyAlignment="1"/>
    <xf numFmtId="0" fontId="32" fillId="0" borderId="39" xfId="2385" applyBorder="1" applyAlignment="1"/>
    <xf numFmtId="0" fontId="32" fillId="55" borderId="39" xfId="2385" applyFill="1" applyBorder="1" applyAlignment="1"/>
    <xf numFmtId="0" fontId="32" fillId="0" borderId="39" xfId="2385" applyBorder="1" applyAlignment="1">
      <alignment horizontal="center"/>
    </xf>
    <xf numFmtId="0" fontId="32" fillId="0" borderId="83" xfId="2385" applyBorder="1"/>
    <xf numFmtId="0" fontId="32" fillId="60" borderId="35" xfId="2385" applyFill="1" applyBorder="1" applyAlignment="1"/>
    <xf numFmtId="0" fontId="32" fillId="60" borderId="34" xfId="2385" applyFill="1" applyBorder="1" applyAlignment="1"/>
    <xf numFmtId="0" fontId="1" fillId="0" borderId="0" xfId="0" applyNumberFormat="1" applyFont="1" applyFill="1" applyBorder="1" applyAlignment="1" applyProtection="1"/>
    <xf numFmtId="0" fontId="2" fillId="0" borderId="0" xfId="0" applyNumberFormat="1" applyFont="1" applyFill="1" applyBorder="1" applyAlignment="1" applyProtection="1"/>
    <xf numFmtId="0" fontId="3" fillId="61" borderId="0" xfId="0" applyNumberFormat="1" applyFont="1" applyFill="1" applyBorder="1" applyAlignment="1" applyProtection="1"/>
    <xf numFmtId="0" fontId="3" fillId="62" borderId="0" xfId="0" applyNumberFormat="1" applyFont="1" applyFill="1" applyBorder="1" applyAlignment="1" applyProtection="1"/>
    <xf numFmtId="0" fontId="3" fillId="31" borderId="0" xfId="0" applyNumberFormat="1" applyFont="1" applyFill="1" applyBorder="1" applyAlignment="1" applyProtection="1"/>
    <xf numFmtId="0" fontId="3" fillId="63" borderId="0" xfId="0" applyNumberFormat="1" applyFont="1" applyFill="1" applyBorder="1" applyAlignment="1" applyProtection="1"/>
    <xf numFmtId="0" fontId="4" fillId="63" borderId="0" xfId="0" applyNumberFormat="1" applyFont="1" applyFill="1" applyBorder="1" applyAlignment="1" applyProtection="1"/>
    <xf numFmtId="0" fontId="5" fillId="0" borderId="0" xfId="0" applyNumberFormat="1" applyFont="1" applyFill="1" applyBorder="1" applyAlignment="1" applyProtection="1"/>
    <xf numFmtId="0" fontId="3" fillId="64" borderId="41" xfId="0" applyNumberFormat="1" applyFont="1" applyFill="1" applyBorder="1" applyAlignment="1" applyProtection="1"/>
    <xf numFmtId="0" fontId="3" fillId="65" borderId="41" xfId="0" applyNumberFormat="1" applyFont="1" applyFill="1" applyBorder="1" applyAlignment="1" applyProtection="1"/>
    <xf numFmtId="0" fontId="3" fillId="66" borderId="41" xfId="0" applyNumberFormat="1" applyFont="1" applyFill="1" applyBorder="1" applyAlignment="1" applyProtection="1"/>
    <xf numFmtId="0" fontId="3" fillId="66" borderId="0" xfId="0" applyNumberFormat="1" applyFont="1" applyFill="1" applyBorder="1" applyAlignment="1" applyProtection="1"/>
    <xf numFmtId="1" fontId="57" fillId="0" borderId="0" xfId="5832" applyNumberFormat="1" applyBorder="1"/>
    <xf numFmtId="0" fontId="0" fillId="0" borderId="0" xfId="5837" applyFont="1"/>
    <xf numFmtId="1" fontId="77" fillId="0" borderId="0" xfId="5837" applyNumberFormat="1" applyFont="1" applyBorder="1"/>
    <xf numFmtId="0" fontId="76" fillId="0" borderId="41" xfId="5837" applyFont="1" applyBorder="1"/>
    <xf numFmtId="0" fontId="0" fillId="0" borderId="46" xfId="5837" applyFont="1" applyFill="1" applyBorder="1"/>
    <xf numFmtId="0" fontId="66" fillId="0" borderId="84" xfId="5837" applyFont="1" applyBorder="1"/>
    <xf numFmtId="2" fontId="32" fillId="0" borderId="84" xfId="5837" applyNumberFormat="1" applyBorder="1"/>
    <xf numFmtId="0" fontId="66" fillId="0" borderId="0" xfId="5837" applyFont="1" applyBorder="1" applyAlignment="1">
      <alignment vertical="center"/>
    </xf>
    <xf numFmtId="1" fontId="77" fillId="0" borderId="33" xfId="5837" applyNumberFormat="1" applyFont="1" applyBorder="1"/>
    <xf numFmtId="1" fontId="75" fillId="54" borderId="84" xfId="5837" applyNumberFormat="1" applyFont="1" applyFill="1" applyBorder="1"/>
    <xf numFmtId="1" fontId="75" fillId="51" borderId="84" xfId="5837" applyNumberFormat="1" applyFont="1" applyFill="1" applyBorder="1"/>
    <xf numFmtId="1" fontId="75" fillId="49" borderId="84" xfId="5837" applyNumberFormat="1" applyFont="1" applyFill="1" applyBorder="1"/>
    <xf numFmtId="1" fontId="75" fillId="59" borderId="84" xfId="5837" applyNumberFormat="1" applyFont="1" applyFill="1" applyBorder="1"/>
    <xf numFmtId="1" fontId="75" fillId="59" borderId="85" xfId="5837" applyNumberFormat="1" applyFont="1" applyFill="1" applyBorder="1"/>
    <xf numFmtId="16" fontId="0" fillId="0" borderId="0" xfId="5837" applyNumberFormat="1" applyFont="1"/>
    <xf numFmtId="0" fontId="0" fillId="0" borderId="13" xfId="0" applyBorder="1" applyAlignment="1">
      <alignment horizontal="center"/>
    </xf>
    <xf numFmtId="0" fontId="0" fillId="0" borderId="0" xfId="0" applyBorder="1" applyAlignment="1">
      <alignment horizontal="center"/>
    </xf>
    <xf numFmtId="0" fontId="32" fillId="0" borderId="56" xfId="2385" applyBorder="1" applyAlignment="1">
      <alignment horizontal="center" vertical="center"/>
    </xf>
    <xf numFmtId="0" fontId="32" fillId="0" borderId="54" xfId="2385" applyBorder="1" applyAlignment="1">
      <alignment horizontal="center" vertical="center"/>
    </xf>
    <xf numFmtId="0" fontId="32" fillId="0" borderId="0" xfId="2385" applyBorder="1" applyAlignment="1">
      <alignment horizontal="center" vertical="center"/>
    </xf>
    <xf numFmtId="0" fontId="32" fillId="0" borderId="51" xfId="2385" applyBorder="1" applyAlignment="1">
      <alignment horizontal="center" vertical="center"/>
    </xf>
    <xf numFmtId="0" fontId="32" fillId="0" borderId="49" xfId="2385" applyBorder="1" applyAlignment="1">
      <alignment horizontal="center" vertical="center"/>
    </xf>
    <xf numFmtId="0" fontId="32" fillId="0" borderId="46" xfId="2385" applyBorder="1" applyAlignment="1">
      <alignment horizontal="center" vertical="center"/>
    </xf>
    <xf numFmtId="0" fontId="32" fillId="0" borderId="43" xfId="2385" applyBorder="1" applyAlignment="1">
      <alignment horizontal="center" vertical="center"/>
    </xf>
    <xf numFmtId="0" fontId="66" fillId="0" borderId="67" xfId="2385" applyFont="1" applyBorder="1" applyAlignment="1">
      <alignment horizontal="center"/>
    </xf>
    <xf numFmtId="0" fontId="66" fillId="0" borderId="66" xfId="2385" applyFont="1" applyBorder="1" applyAlignment="1">
      <alignment horizontal="center"/>
    </xf>
    <xf numFmtId="0" fontId="66" fillId="0" borderId="65" xfId="2385" applyFont="1" applyBorder="1" applyAlignment="1">
      <alignment horizontal="center"/>
    </xf>
    <xf numFmtId="0" fontId="40" fillId="52" borderId="36" xfId="2385" applyFont="1" applyFill="1" applyBorder="1" applyAlignment="1">
      <alignment horizontal="center"/>
    </xf>
    <xf numFmtId="0" fontId="40" fillId="52" borderId="0" xfId="2385" applyFont="1" applyFill="1" applyBorder="1" applyAlignment="1">
      <alignment horizontal="center"/>
    </xf>
    <xf numFmtId="0" fontId="40" fillId="52" borderId="37" xfId="2385" applyFont="1" applyFill="1" applyBorder="1" applyAlignment="1">
      <alignment horizontal="center"/>
    </xf>
    <xf numFmtId="0" fontId="40" fillId="50" borderId="36" xfId="2385" applyFont="1" applyFill="1" applyBorder="1" applyAlignment="1">
      <alignment horizontal="center"/>
    </xf>
    <xf numFmtId="0" fontId="40" fillId="50" borderId="0" xfId="2385" applyFont="1" applyFill="1" applyBorder="1" applyAlignment="1">
      <alignment horizontal="center"/>
    </xf>
    <xf numFmtId="0" fontId="40" fillId="50" borderId="37" xfId="2385" applyFont="1" applyFill="1" applyBorder="1" applyAlignment="1">
      <alignment horizontal="center"/>
    </xf>
    <xf numFmtId="0" fontId="40" fillId="47" borderId="36" xfId="2385" applyFont="1" applyFill="1" applyBorder="1" applyAlignment="1">
      <alignment horizontal="center"/>
    </xf>
    <xf numFmtId="0" fontId="40" fillId="47" borderId="0" xfId="2385" applyFont="1" applyFill="1" applyBorder="1" applyAlignment="1">
      <alignment horizontal="center"/>
    </xf>
    <xf numFmtId="0" fontId="40" fillId="47" borderId="37" xfId="2385" applyFont="1" applyFill="1" applyBorder="1" applyAlignment="1">
      <alignment horizontal="center"/>
    </xf>
    <xf numFmtId="0" fontId="40" fillId="45" borderId="0" xfId="2385" applyFont="1" applyFill="1" applyBorder="1" applyAlignment="1">
      <alignment horizontal="center"/>
    </xf>
    <xf numFmtId="0" fontId="40" fillId="45" borderId="55" xfId="2385" applyFont="1" applyFill="1" applyBorder="1" applyAlignment="1">
      <alignment horizontal="center"/>
    </xf>
    <xf numFmtId="0" fontId="32" fillId="0" borderId="60" xfId="2385" applyBorder="1" applyAlignment="1">
      <alignment horizontal="center" vertical="center"/>
    </xf>
    <xf numFmtId="0" fontId="32" fillId="0" borderId="58" xfId="2385" applyBorder="1" applyAlignment="1">
      <alignment horizontal="center" vertical="center"/>
    </xf>
    <xf numFmtId="0" fontId="32" fillId="0" borderId="34" xfId="2385" applyBorder="1" applyAlignment="1">
      <alignment horizontal="center" vertical="center"/>
    </xf>
    <xf numFmtId="0" fontId="32" fillId="0" borderId="39" xfId="2385" applyBorder="1" applyAlignment="1">
      <alignment horizontal="center" vertical="center"/>
    </xf>
    <xf numFmtId="0" fontId="40" fillId="0" borderId="36" xfId="2385" applyFont="1" applyFill="1" applyBorder="1" applyAlignment="1">
      <alignment horizontal="center"/>
    </xf>
    <xf numFmtId="0" fontId="40" fillId="0" borderId="0" xfId="2385" applyFont="1" applyFill="1" applyBorder="1" applyAlignment="1">
      <alignment horizontal="center"/>
    </xf>
    <xf numFmtId="0" fontId="40" fillId="0" borderId="37" xfId="2385" applyFont="1" applyFill="1" applyBorder="1" applyAlignment="1">
      <alignment horizontal="center"/>
    </xf>
    <xf numFmtId="0" fontId="66" fillId="0" borderId="75" xfId="2385" applyFont="1" applyBorder="1" applyAlignment="1">
      <alignment horizontal="center"/>
    </xf>
    <xf numFmtId="0" fontId="66" fillId="0" borderId="74" xfId="2385" applyFont="1" applyBorder="1" applyAlignment="1">
      <alignment horizontal="center"/>
    </xf>
    <xf numFmtId="0" fontId="66" fillId="0" borderId="73" xfId="2385" applyFont="1" applyBorder="1" applyAlignment="1">
      <alignment horizontal="center"/>
    </xf>
    <xf numFmtId="0" fontId="40" fillId="45" borderId="37" xfId="2385" applyFont="1" applyFill="1" applyBorder="1" applyAlignment="1">
      <alignment horizontal="center"/>
    </xf>
    <xf numFmtId="0" fontId="50" fillId="0" borderId="38" xfId="2385" applyFont="1" applyBorder="1" applyAlignment="1">
      <alignment horizontal="center"/>
    </xf>
    <xf numFmtId="0" fontId="50" fillId="0" borderId="39" xfId="2385" applyFont="1" applyBorder="1" applyAlignment="1">
      <alignment horizontal="center"/>
    </xf>
    <xf numFmtId="0" fontId="50" fillId="0" borderId="40" xfId="2385" applyFont="1" applyBorder="1" applyAlignment="1">
      <alignment horizontal="center"/>
    </xf>
    <xf numFmtId="0" fontId="32" fillId="0" borderId="70" xfId="2385" applyBorder="1" applyAlignment="1">
      <alignment horizontal="center"/>
    </xf>
    <xf numFmtId="0" fontId="32" fillId="0" borderId="39" xfId="2385" applyBorder="1" applyAlignment="1">
      <alignment horizontal="center"/>
    </xf>
    <xf numFmtId="0" fontId="32" fillId="0" borderId="82" xfId="2385" applyBorder="1" applyAlignment="1">
      <alignment horizontal="center"/>
    </xf>
    <xf numFmtId="0" fontId="32" fillId="60" borderId="33" xfId="2385" applyFill="1" applyBorder="1" applyAlignment="1">
      <alignment horizontal="right"/>
    </xf>
    <xf numFmtId="0" fontId="32" fillId="60" borderId="34" xfId="2385" applyFill="1" applyBorder="1" applyAlignment="1">
      <alignment horizontal="right"/>
    </xf>
    <xf numFmtId="0" fontId="32" fillId="0" borderId="46" xfId="2385" applyBorder="1" applyAlignment="1">
      <alignment horizontal="center"/>
    </xf>
    <xf numFmtId="0" fontId="32" fillId="0" borderId="0" xfId="2385" applyBorder="1" applyAlignment="1">
      <alignment horizontal="center"/>
    </xf>
    <xf numFmtId="0" fontId="32" fillId="0" borderId="47" xfId="2385" applyBorder="1" applyAlignment="1">
      <alignment horizontal="center"/>
    </xf>
    <xf numFmtId="0" fontId="32" fillId="0" borderId="70" xfId="2385" applyBorder="1" applyAlignment="1">
      <alignment horizontal="right"/>
    </xf>
    <xf numFmtId="0" fontId="32" fillId="0" borderId="39" xfId="2385" applyBorder="1" applyAlignment="1">
      <alignment horizontal="right"/>
    </xf>
    <xf numFmtId="0" fontId="32" fillId="31" borderId="33" xfId="2385" applyFill="1" applyBorder="1" applyAlignment="1">
      <alignment horizontal="center"/>
    </xf>
    <xf numFmtId="0" fontId="32" fillId="31" borderId="34" xfId="2385" applyFill="1" applyBorder="1" applyAlignment="1">
      <alignment horizontal="center"/>
    </xf>
    <xf numFmtId="0" fontId="57" fillId="0" borderId="78" xfId="5832" applyBorder="1" applyAlignment="1">
      <alignment horizontal="center"/>
    </xf>
    <xf numFmtId="0" fontId="57" fillId="0" borderId="77" xfId="5832" applyBorder="1" applyAlignment="1">
      <alignment horizontal="center"/>
    </xf>
    <xf numFmtId="0" fontId="66" fillId="0" borderId="41" xfId="5832" applyFont="1" applyBorder="1" applyAlignment="1">
      <alignment horizontal="center" vertical="center"/>
    </xf>
    <xf numFmtId="0" fontId="66" fillId="0" borderId="48" xfId="5832" applyFont="1" applyBorder="1" applyAlignment="1">
      <alignment horizontal="center" vertical="center"/>
    </xf>
    <xf numFmtId="0" fontId="66" fillId="0" borderId="49" xfId="5832" applyFont="1" applyBorder="1" applyAlignment="1">
      <alignment horizontal="center" vertical="center"/>
    </xf>
    <xf numFmtId="0" fontId="32" fillId="59" borderId="0" xfId="5837" applyFill="1" applyBorder="1" applyAlignment="1">
      <alignment horizontal="center"/>
    </xf>
    <xf numFmtId="0" fontId="32" fillId="0" borderId="0" xfId="5837" applyAlignment="1">
      <alignment horizontal="center" wrapText="1"/>
    </xf>
    <xf numFmtId="0" fontId="32" fillId="0" borderId="0" xfId="5837" applyAlignment="1">
      <alignment horizontal="center"/>
    </xf>
    <xf numFmtId="0" fontId="32" fillId="54" borderId="0" xfId="5837" applyFill="1" applyBorder="1" applyAlignment="1">
      <alignment horizontal="center"/>
    </xf>
    <xf numFmtId="0" fontId="32" fillId="51" borderId="0" xfId="5837" applyFill="1" applyBorder="1" applyAlignment="1">
      <alignment horizontal="center"/>
    </xf>
    <xf numFmtId="0" fontId="32" fillId="49" borderId="0" xfId="5837" applyFill="1" applyBorder="1" applyAlignment="1">
      <alignment horizontal="center"/>
    </xf>
    <xf numFmtId="0" fontId="66" fillId="0" borderId="33" xfId="5837" applyFont="1" applyBorder="1" applyAlignment="1">
      <alignment horizontal="left" vertical="center"/>
    </xf>
    <xf numFmtId="0" fontId="66" fillId="0" borderId="36" xfId="5837" applyFont="1" applyBorder="1" applyAlignment="1">
      <alignment horizontal="left" vertical="center"/>
    </xf>
    <xf numFmtId="0" fontId="66" fillId="0" borderId="38" xfId="5837" applyFont="1" applyBorder="1" applyAlignment="1">
      <alignment horizontal="left" vertical="center"/>
    </xf>
  </cellXfs>
  <cellStyles count="5838">
    <cellStyle name="20% - Colore 1" xfId="1" xr:uid="{00000000-0005-0000-0000-000000000000}"/>
    <cellStyle name="20% - Colore 1 2" xfId="2" xr:uid="{00000000-0005-0000-0000-000001000000}"/>
    <cellStyle name="20% - Colore 2" xfId="3" xr:uid="{00000000-0005-0000-0000-000002000000}"/>
    <cellStyle name="20% - Colore 2 2" xfId="4" xr:uid="{00000000-0005-0000-0000-000003000000}"/>
    <cellStyle name="20% - Colore 3" xfId="5" xr:uid="{00000000-0005-0000-0000-000004000000}"/>
    <cellStyle name="20% - Colore 3 2" xfId="6" xr:uid="{00000000-0005-0000-0000-000005000000}"/>
    <cellStyle name="20% - Colore 4" xfId="7" xr:uid="{00000000-0005-0000-0000-000006000000}"/>
    <cellStyle name="20% - Colore 4 2" xfId="8" xr:uid="{00000000-0005-0000-0000-000007000000}"/>
    <cellStyle name="20% - Colore 5" xfId="9" xr:uid="{00000000-0005-0000-0000-000008000000}"/>
    <cellStyle name="20% - Colore 5 2" xfId="10" xr:uid="{00000000-0005-0000-0000-000009000000}"/>
    <cellStyle name="20% - Colore 6" xfId="11" xr:uid="{00000000-0005-0000-0000-00000A000000}"/>
    <cellStyle name="20% - Colore 6 2" xfId="12" xr:uid="{00000000-0005-0000-0000-00000B000000}"/>
    <cellStyle name="40% - Colore 1" xfId="13" xr:uid="{00000000-0005-0000-0000-00000C000000}"/>
    <cellStyle name="40% - Colore 1 2" xfId="14" xr:uid="{00000000-0005-0000-0000-00000D000000}"/>
    <cellStyle name="40% - Colore 2" xfId="15" xr:uid="{00000000-0005-0000-0000-00000E000000}"/>
    <cellStyle name="40% - Colore 2 2" xfId="16" xr:uid="{00000000-0005-0000-0000-00000F000000}"/>
    <cellStyle name="40% - Colore 3" xfId="17" xr:uid="{00000000-0005-0000-0000-000010000000}"/>
    <cellStyle name="40% - Colore 3 2" xfId="18" xr:uid="{00000000-0005-0000-0000-000011000000}"/>
    <cellStyle name="40% - Colore 4" xfId="19" xr:uid="{00000000-0005-0000-0000-000012000000}"/>
    <cellStyle name="40% - Colore 4 2" xfId="20" xr:uid="{00000000-0005-0000-0000-000013000000}"/>
    <cellStyle name="40% - Colore 5" xfId="21" xr:uid="{00000000-0005-0000-0000-000014000000}"/>
    <cellStyle name="40% - Colore 5 2" xfId="22" xr:uid="{00000000-0005-0000-0000-000015000000}"/>
    <cellStyle name="40% - Colore 6" xfId="23" xr:uid="{00000000-0005-0000-0000-000016000000}"/>
    <cellStyle name="40% - Colore 6 2" xfId="24" xr:uid="{00000000-0005-0000-0000-000017000000}"/>
    <cellStyle name="5x indented GHG Textfiels" xfId="25" xr:uid="{00000000-0005-0000-0000-000018000000}"/>
    <cellStyle name="5x indented GHG Textfiels 2" xfId="26" xr:uid="{00000000-0005-0000-0000-000019000000}"/>
    <cellStyle name="60% - Colore 1" xfId="27" xr:uid="{00000000-0005-0000-0000-00001A000000}"/>
    <cellStyle name="60% - Colore 2" xfId="28" xr:uid="{00000000-0005-0000-0000-00001B000000}"/>
    <cellStyle name="60% - Colore 3" xfId="29" xr:uid="{00000000-0005-0000-0000-00001C000000}"/>
    <cellStyle name="60% - Colore 4" xfId="30" xr:uid="{00000000-0005-0000-0000-00001D000000}"/>
    <cellStyle name="60% - Colore 5" xfId="31" xr:uid="{00000000-0005-0000-0000-00001E000000}"/>
    <cellStyle name="60% - Colore 6" xfId="32" xr:uid="{00000000-0005-0000-0000-00001F000000}"/>
    <cellStyle name="AggOrange_CRFReport-template" xfId="33" xr:uid="{00000000-0005-0000-0000-000020000000}"/>
    <cellStyle name="AggOrange9_CRFReport-template" xfId="34" xr:uid="{00000000-0005-0000-0000-000021000000}"/>
    <cellStyle name="Bad 2" xfId="35" xr:uid="{00000000-0005-0000-0000-000022000000}"/>
    <cellStyle name="Bad 3" xfId="36" xr:uid="{00000000-0005-0000-0000-000023000000}"/>
    <cellStyle name="Bruger data" xfId="4710" xr:uid="{00000000-0005-0000-0000-000024000000}"/>
    <cellStyle name="Calcolo" xfId="37" xr:uid="{00000000-0005-0000-0000-000025000000}"/>
    <cellStyle name="Calcolo 2" xfId="38" xr:uid="{00000000-0005-0000-0000-000026000000}"/>
    <cellStyle name="Calcolo 2 2" xfId="4722" xr:uid="{00000000-0005-0000-0000-000027000000}"/>
    <cellStyle name="Calcolo 2 3" xfId="5657" xr:uid="{00000000-0005-0000-0000-000028000000}"/>
    <cellStyle name="Calcolo 3" xfId="4723" xr:uid="{00000000-0005-0000-0000-000029000000}"/>
    <cellStyle name="Calcolo 3 2" xfId="5658" xr:uid="{00000000-0005-0000-0000-00002A000000}"/>
    <cellStyle name="Calculation 2" xfId="39" xr:uid="{00000000-0005-0000-0000-00002B000000}"/>
    <cellStyle name="Cella collegata" xfId="40" xr:uid="{00000000-0005-0000-0000-00002C000000}"/>
    <cellStyle name="Cella da controllare" xfId="41" xr:uid="{00000000-0005-0000-0000-00002D000000}"/>
    <cellStyle name="Colore 1" xfId="42" xr:uid="{00000000-0005-0000-0000-00002E000000}"/>
    <cellStyle name="Colore 2" xfId="43" xr:uid="{00000000-0005-0000-0000-00002F000000}"/>
    <cellStyle name="Colore 3" xfId="44" xr:uid="{00000000-0005-0000-0000-000030000000}"/>
    <cellStyle name="Colore 4" xfId="45" xr:uid="{00000000-0005-0000-0000-000031000000}"/>
    <cellStyle name="Colore 5" xfId="46" xr:uid="{00000000-0005-0000-0000-000032000000}"/>
    <cellStyle name="Colore 6" xfId="47" xr:uid="{00000000-0005-0000-0000-000033000000}"/>
    <cellStyle name="Comma 2" xfId="48" xr:uid="{00000000-0005-0000-0000-000034000000}"/>
    <cellStyle name="Comma 2 2" xfId="49" xr:uid="{00000000-0005-0000-0000-000035000000}"/>
    <cellStyle name="Comma 2 2 2" xfId="50" xr:uid="{00000000-0005-0000-0000-000036000000}"/>
    <cellStyle name="Comma 2 2 2 2" xfId="51" xr:uid="{00000000-0005-0000-0000-000037000000}"/>
    <cellStyle name="Comma 2 2 2 3" xfId="5078" xr:uid="{00000000-0005-0000-0000-000038000000}"/>
    <cellStyle name="Comma 2 2 3" xfId="52" xr:uid="{00000000-0005-0000-0000-000039000000}"/>
    <cellStyle name="Comma 2 2 3 2" xfId="4831" xr:uid="{00000000-0005-0000-0000-00003A000000}"/>
    <cellStyle name="Comma 2 2 4" xfId="3972" xr:uid="{00000000-0005-0000-0000-00003B000000}"/>
    <cellStyle name="Comma 2 3" xfId="53" xr:uid="{00000000-0005-0000-0000-00003C000000}"/>
    <cellStyle name="Comma 2 3 2" xfId="54" xr:uid="{00000000-0005-0000-0000-00003D000000}"/>
    <cellStyle name="Comma 2 3 2 2" xfId="5080" xr:uid="{00000000-0005-0000-0000-00003E000000}"/>
    <cellStyle name="Comma 2 3 3" xfId="55" xr:uid="{00000000-0005-0000-0000-00003F000000}"/>
    <cellStyle name="Comma 2 3 3 2" xfId="5079" xr:uid="{00000000-0005-0000-0000-000040000000}"/>
    <cellStyle name="Comma 2 3 4" xfId="56" xr:uid="{00000000-0005-0000-0000-000041000000}"/>
    <cellStyle name="Comma 2 3 4 2" xfId="5075" xr:uid="{00000000-0005-0000-0000-000042000000}"/>
    <cellStyle name="Comma 2 3 5" xfId="57" xr:uid="{00000000-0005-0000-0000-000043000000}"/>
    <cellStyle name="Comma 2 3 5 2" xfId="4832" xr:uid="{00000000-0005-0000-0000-000044000000}"/>
    <cellStyle name="Comma 2 3 6" xfId="3973" xr:uid="{00000000-0005-0000-0000-000045000000}"/>
    <cellStyle name="Comma 2 4" xfId="58" xr:uid="{00000000-0005-0000-0000-000046000000}"/>
    <cellStyle name="Comma 2 4 2" xfId="5081" xr:uid="{00000000-0005-0000-0000-000047000000}"/>
    <cellStyle name="Comma 2 5" xfId="59" xr:uid="{00000000-0005-0000-0000-000048000000}"/>
    <cellStyle name="Comma 2 5 2" xfId="60" xr:uid="{00000000-0005-0000-0000-000049000000}"/>
    <cellStyle name="Comma 2 5 2 2" xfId="5074" xr:uid="{00000000-0005-0000-0000-00004A000000}"/>
    <cellStyle name="Comma 2 5 3" xfId="5077" xr:uid="{00000000-0005-0000-0000-00004B000000}"/>
    <cellStyle name="Comma 2 6" xfId="61" xr:uid="{00000000-0005-0000-0000-00004C000000}"/>
    <cellStyle name="Comma 2 6 2" xfId="62" xr:uid="{00000000-0005-0000-0000-00004D000000}"/>
    <cellStyle name="Comma 2 6 3" xfId="5073" xr:uid="{00000000-0005-0000-0000-00004E000000}"/>
    <cellStyle name="Comma 2 7" xfId="63" xr:uid="{00000000-0005-0000-0000-00004F000000}"/>
    <cellStyle name="Comma 2 7 2" xfId="4830" xr:uid="{00000000-0005-0000-0000-000050000000}"/>
    <cellStyle name="Comma 2 8" xfId="3971" xr:uid="{00000000-0005-0000-0000-000051000000}"/>
    <cellStyle name="Comma 3" xfId="64" xr:uid="{00000000-0005-0000-0000-000052000000}"/>
    <cellStyle name="Comma 3 2" xfId="65" xr:uid="{00000000-0005-0000-0000-000053000000}"/>
    <cellStyle name="Comma 3 2 2" xfId="66" xr:uid="{00000000-0005-0000-0000-000054000000}"/>
    <cellStyle name="Comma 3 2 3" xfId="5082" xr:uid="{00000000-0005-0000-0000-000055000000}"/>
    <cellStyle name="Comma 3 3" xfId="67" xr:uid="{00000000-0005-0000-0000-000056000000}"/>
    <cellStyle name="Comma 3 3 2" xfId="4833" xr:uid="{00000000-0005-0000-0000-000057000000}"/>
    <cellStyle name="Comma 3 4" xfId="3974" xr:uid="{00000000-0005-0000-0000-000058000000}"/>
    <cellStyle name="Comma 4" xfId="68" xr:uid="{00000000-0005-0000-0000-000059000000}"/>
    <cellStyle name="Comma 4 2" xfId="69" xr:uid="{00000000-0005-0000-0000-00005A000000}"/>
    <cellStyle name="Comma 4 2 2" xfId="70" xr:uid="{00000000-0005-0000-0000-00005B000000}"/>
    <cellStyle name="Comma 4 2 3" xfId="71" xr:uid="{00000000-0005-0000-0000-00005C000000}"/>
    <cellStyle name="Comma 4 2 4" xfId="3976" xr:uid="{00000000-0005-0000-0000-00005D000000}"/>
    <cellStyle name="Comma 4 3" xfId="72" xr:uid="{00000000-0005-0000-0000-00005E000000}"/>
    <cellStyle name="Comma 4 3 2" xfId="5083" xr:uid="{00000000-0005-0000-0000-00005F000000}"/>
    <cellStyle name="Comma 4 4" xfId="3975" xr:uid="{00000000-0005-0000-0000-000060000000}"/>
    <cellStyle name="Comma 4 5" xfId="4708" xr:uid="{00000000-0005-0000-0000-000061000000}"/>
    <cellStyle name="Comma 5" xfId="73" xr:uid="{00000000-0005-0000-0000-000062000000}"/>
    <cellStyle name="Comma 5 2" xfId="74" xr:uid="{00000000-0005-0000-0000-000063000000}"/>
    <cellStyle name="Comma 5 3" xfId="75" xr:uid="{00000000-0005-0000-0000-000064000000}"/>
    <cellStyle name="Comma 5 3 2" xfId="5076" xr:uid="{00000000-0005-0000-0000-000065000000}"/>
    <cellStyle name="Comma 5 4" xfId="76" xr:uid="{00000000-0005-0000-0000-000066000000}"/>
    <cellStyle name="Comma 6" xfId="77" xr:uid="{00000000-0005-0000-0000-000067000000}"/>
    <cellStyle name="Comma 6 2" xfId="5084" xr:uid="{00000000-0005-0000-0000-000068000000}"/>
    <cellStyle name="Comma 7" xfId="78" xr:uid="{00000000-0005-0000-0000-000069000000}"/>
    <cellStyle name="Comma 7 2" xfId="4829" xr:uid="{00000000-0005-0000-0000-00006A000000}"/>
    <cellStyle name="Comma 8" xfId="79" xr:uid="{00000000-0005-0000-0000-00006B000000}"/>
    <cellStyle name="Comma 9" xfId="80" xr:uid="{00000000-0005-0000-0000-00006C000000}"/>
    <cellStyle name="Comma0 - Type3" xfId="81" xr:uid="{00000000-0005-0000-0000-00006D000000}"/>
    <cellStyle name="CustomizationCells" xfId="82" xr:uid="{00000000-0005-0000-0000-00006E000000}"/>
    <cellStyle name="CustomizationCells 2" xfId="83" xr:uid="{00000000-0005-0000-0000-00006F000000}"/>
    <cellStyle name="CustomizationCells 2 2" xfId="4718" xr:uid="{00000000-0005-0000-0000-000070000000}"/>
    <cellStyle name="CustomizationCells 2 3" xfId="5654" xr:uid="{00000000-0005-0000-0000-000071000000}"/>
    <cellStyle name="CustomizationCells 3" xfId="4719" xr:uid="{00000000-0005-0000-0000-000072000000}"/>
    <cellStyle name="CustomizationCells 3 2" xfId="5822" xr:uid="{00000000-0005-0000-0000-000073000000}"/>
    <cellStyle name="Euro" xfId="84" xr:uid="{00000000-0005-0000-0000-000074000000}"/>
    <cellStyle name="Euro 10" xfId="85" xr:uid="{00000000-0005-0000-0000-000075000000}"/>
    <cellStyle name="Euro 10 2" xfId="86" xr:uid="{00000000-0005-0000-0000-000076000000}"/>
    <cellStyle name="Euro 10 2 2" xfId="87" xr:uid="{00000000-0005-0000-0000-000077000000}"/>
    <cellStyle name="Euro 10 3" xfId="88" xr:uid="{00000000-0005-0000-0000-000078000000}"/>
    <cellStyle name="Euro 10 3 2" xfId="89" xr:uid="{00000000-0005-0000-0000-000079000000}"/>
    <cellStyle name="Euro 10 3 2 2" xfId="90" xr:uid="{00000000-0005-0000-0000-00007A000000}"/>
    <cellStyle name="Euro 10 3 2 3" xfId="91" xr:uid="{00000000-0005-0000-0000-00007B000000}"/>
    <cellStyle name="Euro 10 3 3" xfId="92" xr:uid="{00000000-0005-0000-0000-00007C000000}"/>
    <cellStyle name="Euro 10 3 3 2" xfId="5087" xr:uid="{00000000-0005-0000-0000-00007D000000}"/>
    <cellStyle name="Euro 10 3 4" xfId="93" xr:uid="{00000000-0005-0000-0000-00007E000000}"/>
    <cellStyle name="Euro 10 4" xfId="94" xr:uid="{00000000-0005-0000-0000-00007F000000}"/>
    <cellStyle name="Euro 10 4 2" xfId="4707" xr:uid="{00000000-0005-0000-0000-000080000000}"/>
    <cellStyle name="Euro 10 5" xfId="95" xr:uid="{00000000-0005-0000-0000-000081000000}"/>
    <cellStyle name="Euro 10 6" xfId="96" xr:uid="{00000000-0005-0000-0000-000082000000}"/>
    <cellStyle name="Euro 10 6 2" xfId="5086" xr:uid="{00000000-0005-0000-0000-000083000000}"/>
    <cellStyle name="Euro 11" xfId="97" xr:uid="{00000000-0005-0000-0000-000084000000}"/>
    <cellStyle name="Euro 11 2" xfId="98" xr:uid="{00000000-0005-0000-0000-000085000000}"/>
    <cellStyle name="Euro 11 2 2" xfId="99" xr:uid="{00000000-0005-0000-0000-000086000000}"/>
    <cellStyle name="Euro 11 3" xfId="100" xr:uid="{00000000-0005-0000-0000-000087000000}"/>
    <cellStyle name="Euro 11 3 2" xfId="101" xr:uid="{00000000-0005-0000-0000-000088000000}"/>
    <cellStyle name="Euro 11 3 2 2" xfId="102" xr:uid="{00000000-0005-0000-0000-000089000000}"/>
    <cellStyle name="Euro 11 3 2 3" xfId="103" xr:uid="{00000000-0005-0000-0000-00008A000000}"/>
    <cellStyle name="Euro 11 3 3" xfId="104" xr:uid="{00000000-0005-0000-0000-00008B000000}"/>
    <cellStyle name="Euro 11 3 3 2" xfId="5089" xr:uid="{00000000-0005-0000-0000-00008C000000}"/>
    <cellStyle name="Euro 11 3 4" xfId="105" xr:uid="{00000000-0005-0000-0000-00008D000000}"/>
    <cellStyle name="Euro 11 4" xfId="106" xr:uid="{00000000-0005-0000-0000-00008E000000}"/>
    <cellStyle name="Euro 11 4 2" xfId="4706" xr:uid="{00000000-0005-0000-0000-00008F000000}"/>
    <cellStyle name="Euro 11 5" xfId="107" xr:uid="{00000000-0005-0000-0000-000090000000}"/>
    <cellStyle name="Euro 11 6" xfId="108" xr:uid="{00000000-0005-0000-0000-000091000000}"/>
    <cellStyle name="Euro 11 6 2" xfId="5088" xr:uid="{00000000-0005-0000-0000-000092000000}"/>
    <cellStyle name="Euro 12" xfId="109" xr:uid="{00000000-0005-0000-0000-000093000000}"/>
    <cellStyle name="Euro 12 2" xfId="110" xr:uid="{00000000-0005-0000-0000-000094000000}"/>
    <cellStyle name="Euro 12 2 2" xfId="111" xr:uid="{00000000-0005-0000-0000-000095000000}"/>
    <cellStyle name="Euro 12 3" xfId="112" xr:uid="{00000000-0005-0000-0000-000096000000}"/>
    <cellStyle name="Euro 12 3 2" xfId="113" xr:uid="{00000000-0005-0000-0000-000097000000}"/>
    <cellStyle name="Euro 12 3 2 2" xfId="114" xr:uid="{00000000-0005-0000-0000-000098000000}"/>
    <cellStyle name="Euro 12 3 2 3" xfId="115" xr:uid="{00000000-0005-0000-0000-000099000000}"/>
    <cellStyle name="Euro 12 3 3" xfId="116" xr:uid="{00000000-0005-0000-0000-00009A000000}"/>
    <cellStyle name="Euro 12 3 3 2" xfId="5091" xr:uid="{00000000-0005-0000-0000-00009B000000}"/>
    <cellStyle name="Euro 12 3 4" xfId="117" xr:uid="{00000000-0005-0000-0000-00009C000000}"/>
    <cellStyle name="Euro 12 4" xfId="118" xr:uid="{00000000-0005-0000-0000-00009D000000}"/>
    <cellStyle name="Euro 12 4 2" xfId="4705" xr:uid="{00000000-0005-0000-0000-00009E000000}"/>
    <cellStyle name="Euro 12 5" xfId="119" xr:uid="{00000000-0005-0000-0000-00009F000000}"/>
    <cellStyle name="Euro 12 6" xfId="120" xr:uid="{00000000-0005-0000-0000-0000A0000000}"/>
    <cellStyle name="Euro 12 6 2" xfId="5090" xr:uid="{00000000-0005-0000-0000-0000A1000000}"/>
    <cellStyle name="Euro 13" xfId="121" xr:uid="{00000000-0005-0000-0000-0000A2000000}"/>
    <cellStyle name="Euro 13 2" xfId="122" xr:uid="{00000000-0005-0000-0000-0000A3000000}"/>
    <cellStyle name="Euro 13 2 2" xfId="123" xr:uid="{00000000-0005-0000-0000-0000A4000000}"/>
    <cellStyle name="Euro 13 3" xfId="124" xr:uid="{00000000-0005-0000-0000-0000A5000000}"/>
    <cellStyle name="Euro 13 3 2" xfId="125" xr:uid="{00000000-0005-0000-0000-0000A6000000}"/>
    <cellStyle name="Euro 13 3 2 2" xfId="126" xr:uid="{00000000-0005-0000-0000-0000A7000000}"/>
    <cellStyle name="Euro 13 3 2 3" xfId="127" xr:uid="{00000000-0005-0000-0000-0000A8000000}"/>
    <cellStyle name="Euro 13 3 3" xfId="128" xr:uid="{00000000-0005-0000-0000-0000A9000000}"/>
    <cellStyle name="Euro 13 3 3 2" xfId="5093" xr:uid="{00000000-0005-0000-0000-0000AA000000}"/>
    <cellStyle name="Euro 13 3 4" xfId="129" xr:uid="{00000000-0005-0000-0000-0000AB000000}"/>
    <cellStyle name="Euro 13 4" xfId="130" xr:uid="{00000000-0005-0000-0000-0000AC000000}"/>
    <cellStyle name="Euro 13 4 2" xfId="4704" xr:uid="{00000000-0005-0000-0000-0000AD000000}"/>
    <cellStyle name="Euro 13 5" xfId="131" xr:uid="{00000000-0005-0000-0000-0000AE000000}"/>
    <cellStyle name="Euro 13 6" xfId="132" xr:uid="{00000000-0005-0000-0000-0000AF000000}"/>
    <cellStyle name="Euro 13 6 2" xfId="5092" xr:uid="{00000000-0005-0000-0000-0000B0000000}"/>
    <cellStyle name="Euro 14" xfId="133" xr:uid="{00000000-0005-0000-0000-0000B1000000}"/>
    <cellStyle name="Euro 14 2" xfId="134" xr:uid="{00000000-0005-0000-0000-0000B2000000}"/>
    <cellStyle name="Euro 14 2 2" xfId="135" xr:uid="{00000000-0005-0000-0000-0000B3000000}"/>
    <cellStyle name="Euro 14 3" xfId="136" xr:uid="{00000000-0005-0000-0000-0000B4000000}"/>
    <cellStyle name="Euro 14 3 2" xfId="137" xr:uid="{00000000-0005-0000-0000-0000B5000000}"/>
    <cellStyle name="Euro 14 3 2 2" xfId="138" xr:uid="{00000000-0005-0000-0000-0000B6000000}"/>
    <cellStyle name="Euro 14 3 2 3" xfId="139" xr:uid="{00000000-0005-0000-0000-0000B7000000}"/>
    <cellStyle name="Euro 14 3 3" xfId="140" xr:uid="{00000000-0005-0000-0000-0000B8000000}"/>
    <cellStyle name="Euro 14 3 3 2" xfId="5095" xr:uid="{00000000-0005-0000-0000-0000B9000000}"/>
    <cellStyle name="Euro 14 3 4" xfId="141" xr:uid="{00000000-0005-0000-0000-0000BA000000}"/>
    <cellStyle name="Euro 14 4" xfId="142" xr:uid="{00000000-0005-0000-0000-0000BB000000}"/>
    <cellStyle name="Euro 14 4 2" xfId="4703" xr:uid="{00000000-0005-0000-0000-0000BC000000}"/>
    <cellStyle name="Euro 14 5" xfId="143" xr:uid="{00000000-0005-0000-0000-0000BD000000}"/>
    <cellStyle name="Euro 14 6" xfId="144" xr:uid="{00000000-0005-0000-0000-0000BE000000}"/>
    <cellStyle name="Euro 14 6 2" xfId="5094" xr:uid="{00000000-0005-0000-0000-0000BF000000}"/>
    <cellStyle name="Euro 15" xfId="145" xr:uid="{00000000-0005-0000-0000-0000C0000000}"/>
    <cellStyle name="Euro 15 2" xfId="146" xr:uid="{00000000-0005-0000-0000-0000C1000000}"/>
    <cellStyle name="Euro 15 2 2" xfId="147" xr:uid="{00000000-0005-0000-0000-0000C2000000}"/>
    <cellStyle name="Euro 15 3" xfId="148" xr:uid="{00000000-0005-0000-0000-0000C3000000}"/>
    <cellStyle name="Euro 15 3 2" xfId="149" xr:uid="{00000000-0005-0000-0000-0000C4000000}"/>
    <cellStyle name="Euro 15 3 2 2" xfId="150" xr:uid="{00000000-0005-0000-0000-0000C5000000}"/>
    <cellStyle name="Euro 15 3 2 3" xfId="151" xr:uid="{00000000-0005-0000-0000-0000C6000000}"/>
    <cellStyle name="Euro 15 3 3" xfId="152" xr:uid="{00000000-0005-0000-0000-0000C7000000}"/>
    <cellStyle name="Euro 15 3 3 2" xfId="5097" xr:uid="{00000000-0005-0000-0000-0000C8000000}"/>
    <cellStyle name="Euro 15 3 4" xfId="153" xr:uid="{00000000-0005-0000-0000-0000C9000000}"/>
    <cellStyle name="Euro 15 4" xfId="154" xr:uid="{00000000-0005-0000-0000-0000CA000000}"/>
    <cellStyle name="Euro 15 4 2" xfId="4702" xr:uid="{00000000-0005-0000-0000-0000CB000000}"/>
    <cellStyle name="Euro 15 5" xfId="155" xr:uid="{00000000-0005-0000-0000-0000CC000000}"/>
    <cellStyle name="Euro 15 6" xfId="156" xr:uid="{00000000-0005-0000-0000-0000CD000000}"/>
    <cellStyle name="Euro 15 6 2" xfId="5096" xr:uid="{00000000-0005-0000-0000-0000CE000000}"/>
    <cellStyle name="Euro 16" xfId="157" xr:uid="{00000000-0005-0000-0000-0000CF000000}"/>
    <cellStyle name="Euro 16 2" xfId="158" xr:uid="{00000000-0005-0000-0000-0000D0000000}"/>
    <cellStyle name="Euro 16 2 2" xfId="159" xr:uid="{00000000-0005-0000-0000-0000D1000000}"/>
    <cellStyle name="Euro 16 3" xfId="160" xr:uid="{00000000-0005-0000-0000-0000D2000000}"/>
    <cellStyle name="Euro 16 3 2" xfId="161" xr:uid="{00000000-0005-0000-0000-0000D3000000}"/>
    <cellStyle name="Euro 16 3 2 2" xfId="162" xr:uid="{00000000-0005-0000-0000-0000D4000000}"/>
    <cellStyle name="Euro 16 3 2 3" xfId="163" xr:uid="{00000000-0005-0000-0000-0000D5000000}"/>
    <cellStyle name="Euro 16 3 3" xfId="164" xr:uid="{00000000-0005-0000-0000-0000D6000000}"/>
    <cellStyle name="Euro 16 3 3 2" xfId="5099" xr:uid="{00000000-0005-0000-0000-0000D7000000}"/>
    <cellStyle name="Euro 16 3 4" xfId="165" xr:uid="{00000000-0005-0000-0000-0000D8000000}"/>
    <cellStyle name="Euro 16 4" xfId="166" xr:uid="{00000000-0005-0000-0000-0000D9000000}"/>
    <cellStyle name="Euro 16 4 2" xfId="4701" xr:uid="{00000000-0005-0000-0000-0000DA000000}"/>
    <cellStyle name="Euro 16 5" xfId="167" xr:uid="{00000000-0005-0000-0000-0000DB000000}"/>
    <cellStyle name="Euro 16 6" xfId="168" xr:uid="{00000000-0005-0000-0000-0000DC000000}"/>
    <cellStyle name="Euro 16 6 2" xfId="5098" xr:uid="{00000000-0005-0000-0000-0000DD000000}"/>
    <cellStyle name="Euro 17" xfId="169" xr:uid="{00000000-0005-0000-0000-0000DE000000}"/>
    <cellStyle name="Euro 17 2" xfId="170" xr:uid="{00000000-0005-0000-0000-0000DF000000}"/>
    <cellStyle name="Euro 17 2 2" xfId="171" xr:uid="{00000000-0005-0000-0000-0000E0000000}"/>
    <cellStyle name="Euro 17 3" xfId="172" xr:uid="{00000000-0005-0000-0000-0000E1000000}"/>
    <cellStyle name="Euro 17 3 2" xfId="173" xr:uid="{00000000-0005-0000-0000-0000E2000000}"/>
    <cellStyle name="Euro 17 3 2 2" xfId="174" xr:uid="{00000000-0005-0000-0000-0000E3000000}"/>
    <cellStyle name="Euro 17 3 2 3" xfId="175" xr:uid="{00000000-0005-0000-0000-0000E4000000}"/>
    <cellStyle name="Euro 17 3 3" xfId="176" xr:uid="{00000000-0005-0000-0000-0000E5000000}"/>
    <cellStyle name="Euro 17 3 3 2" xfId="5101" xr:uid="{00000000-0005-0000-0000-0000E6000000}"/>
    <cellStyle name="Euro 17 3 4" xfId="177" xr:uid="{00000000-0005-0000-0000-0000E7000000}"/>
    <cellStyle name="Euro 17 4" xfId="178" xr:uid="{00000000-0005-0000-0000-0000E8000000}"/>
    <cellStyle name="Euro 17 4 2" xfId="4700" xr:uid="{00000000-0005-0000-0000-0000E9000000}"/>
    <cellStyle name="Euro 17 5" xfId="179" xr:uid="{00000000-0005-0000-0000-0000EA000000}"/>
    <cellStyle name="Euro 17 6" xfId="180" xr:uid="{00000000-0005-0000-0000-0000EB000000}"/>
    <cellStyle name="Euro 17 6 2" xfId="5100" xr:uid="{00000000-0005-0000-0000-0000EC000000}"/>
    <cellStyle name="Euro 18" xfId="181" xr:uid="{00000000-0005-0000-0000-0000ED000000}"/>
    <cellStyle name="Euro 18 2" xfId="182" xr:uid="{00000000-0005-0000-0000-0000EE000000}"/>
    <cellStyle name="Euro 18 2 2" xfId="183" xr:uid="{00000000-0005-0000-0000-0000EF000000}"/>
    <cellStyle name="Euro 18 3" xfId="184" xr:uid="{00000000-0005-0000-0000-0000F0000000}"/>
    <cellStyle name="Euro 18 3 2" xfId="185" xr:uid="{00000000-0005-0000-0000-0000F1000000}"/>
    <cellStyle name="Euro 18 3 2 2" xfId="186" xr:uid="{00000000-0005-0000-0000-0000F2000000}"/>
    <cellStyle name="Euro 18 3 2 3" xfId="187" xr:uid="{00000000-0005-0000-0000-0000F3000000}"/>
    <cellStyle name="Euro 18 3 3" xfId="188" xr:uid="{00000000-0005-0000-0000-0000F4000000}"/>
    <cellStyle name="Euro 18 3 3 2" xfId="5103" xr:uid="{00000000-0005-0000-0000-0000F5000000}"/>
    <cellStyle name="Euro 18 3 4" xfId="189" xr:uid="{00000000-0005-0000-0000-0000F6000000}"/>
    <cellStyle name="Euro 18 4" xfId="190" xr:uid="{00000000-0005-0000-0000-0000F7000000}"/>
    <cellStyle name="Euro 18 4 2" xfId="4696" xr:uid="{00000000-0005-0000-0000-0000F8000000}"/>
    <cellStyle name="Euro 18 5" xfId="191" xr:uid="{00000000-0005-0000-0000-0000F9000000}"/>
    <cellStyle name="Euro 18 6" xfId="192" xr:uid="{00000000-0005-0000-0000-0000FA000000}"/>
    <cellStyle name="Euro 18 6 2" xfId="5102" xr:uid="{00000000-0005-0000-0000-0000FB000000}"/>
    <cellStyle name="Euro 19" xfId="193" xr:uid="{00000000-0005-0000-0000-0000FC000000}"/>
    <cellStyle name="Euro 19 2" xfId="194" xr:uid="{00000000-0005-0000-0000-0000FD000000}"/>
    <cellStyle name="Euro 19 2 2" xfId="195" xr:uid="{00000000-0005-0000-0000-0000FE000000}"/>
    <cellStyle name="Euro 19 3" xfId="196" xr:uid="{00000000-0005-0000-0000-0000FF000000}"/>
    <cellStyle name="Euro 19 3 2" xfId="197" xr:uid="{00000000-0005-0000-0000-000000010000}"/>
    <cellStyle name="Euro 19 3 2 2" xfId="198" xr:uid="{00000000-0005-0000-0000-000001010000}"/>
    <cellStyle name="Euro 19 3 2 3" xfId="199" xr:uid="{00000000-0005-0000-0000-000002010000}"/>
    <cellStyle name="Euro 19 3 3" xfId="200" xr:uid="{00000000-0005-0000-0000-000003010000}"/>
    <cellStyle name="Euro 19 3 3 2" xfId="5105" xr:uid="{00000000-0005-0000-0000-000004010000}"/>
    <cellStyle name="Euro 19 3 4" xfId="201" xr:uid="{00000000-0005-0000-0000-000005010000}"/>
    <cellStyle name="Euro 19 4" xfId="202" xr:uid="{00000000-0005-0000-0000-000006010000}"/>
    <cellStyle name="Euro 19 4 2" xfId="4693" xr:uid="{00000000-0005-0000-0000-000007010000}"/>
    <cellStyle name="Euro 19 5" xfId="203" xr:uid="{00000000-0005-0000-0000-000008010000}"/>
    <cellStyle name="Euro 19 6" xfId="204" xr:uid="{00000000-0005-0000-0000-000009010000}"/>
    <cellStyle name="Euro 19 6 2" xfId="5104" xr:uid="{00000000-0005-0000-0000-00000A010000}"/>
    <cellStyle name="Euro 2" xfId="205" xr:uid="{00000000-0005-0000-0000-00000B010000}"/>
    <cellStyle name="Euro 2 2" xfId="206" xr:uid="{00000000-0005-0000-0000-00000C010000}"/>
    <cellStyle name="Euro 2 2 2" xfId="207" xr:uid="{00000000-0005-0000-0000-00000D010000}"/>
    <cellStyle name="Euro 2 3" xfId="208" xr:uid="{00000000-0005-0000-0000-00000E010000}"/>
    <cellStyle name="Euro 2 3 2" xfId="209" xr:uid="{00000000-0005-0000-0000-00000F010000}"/>
    <cellStyle name="Euro 2 3 2 2" xfId="210" xr:uid="{00000000-0005-0000-0000-000010010000}"/>
    <cellStyle name="Euro 2 3 2 3" xfId="211" xr:uid="{00000000-0005-0000-0000-000011010000}"/>
    <cellStyle name="Euro 2 3 3" xfId="212" xr:uid="{00000000-0005-0000-0000-000012010000}"/>
    <cellStyle name="Euro 2 3 3 2" xfId="5107" xr:uid="{00000000-0005-0000-0000-000013010000}"/>
    <cellStyle name="Euro 2 3 4" xfId="213" xr:uid="{00000000-0005-0000-0000-000014010000}"/>
    <cellStyle name="Euro 2 4" xfId="214" xr:uid="{00000000-0005-0000-0000-000015010000}"/>
    <cellStyle name="Euro 2 4 2" xfId="4692" xr:uid="{00000000-0005-0000-0000-000016010000}"/>
    <cellStyle name="Euro 2 5" xfId="215" xr:uid="{00000000-0005-0000-0000-000017010000}"/>
    <cellStyle name="Euro 2 6" xfId="216" xr:uid="{00000000-0005-0000-0000-000018010000}"/>
    <cellStyle name="Euro 2 6 2" xfId="5106" xr:uid="{00000000-0005-0000-0000-000019010000}"/>
    <cellStyle name="Euro 20" xfId="217" xr:uid="{00000000-0005-0000-0000-00001A010000}"/>
    <cellStyle name="Euro 20 2" xfId="218" xr:uid="{00000000-0005-0000-0000-00001B010000}"/>
    <cellStyle name="Euro 20 2 2" xfId="219" xr:uid="{00000000-0005-0000-0000-00001C010000}"/>
    <cellStyle name="Euro 20 3" xfId="220" xr:uid="{00000000-0005-0000-0000-00001D010000}"/>
    <cellStyle name="Euro 20 3 2" xfId="221" xr:uid="{00000000-0005-0000-0000-00001E010000}"/>
    <cellStyle name="Euro 20 3 2 2" xfId="222" xr:uid="{00000000-0005-0000-0000-00001F010000}"/>
    <cellStyle name="Euro 20 3 2 3" xfId="223" xr:uid="{00000000-0005-0000-0000-000020010000}"/>
    <cellStyle name="Euro 20 3 3" xfId="224" xr:uid="{00000000-0005-0000-0000-000021010000}"/>
    <cellStyle name="Euro 20 3 3 2" xfId="5109" xr:uid="{00000000-0005-0000-0000-000022010000}"/>
    <cellStyle name="Euro 20 3 4" xfId="225" xr:uid="{00000000-0005-0000-0000-000023010000}"/>
    <cellStyle name="Euro 20 4" xfId="226" xr:uid="{00000000-0005-0000-0000-000024010000}"/>
    <cellStyle name="Euro 20 4 2" xfId="4691" xr:uid="{00000000-0005-0000-0000-000025010000}"/>
    <cellStyle name="Euro 20 5" xfId="227" xr:uid="{00000000-0005-0000-0000-000026010000}"/>
    <cellStyle name="Euro 20 6" xfId="228" xr:uid="{00000000-0005-0000-0000-000027010000}"/>
    <cellStyle name="Euro 20 6 2" xfId="5108" xr:uid="{00000000-0005-0000-0000-000028010000}"/>
    <cellStyle name="Euro 21" xfId="229" xr:uid="{00000000-0005-0000-0000-000029010000}"/>
    <cellStyle name="Euro 21 2" xfId="230" xr:uid="{00000000-0005-0000-0000-00002A010000}"/>
    <cellStyle name="Euro 21 2 2" xfId="231" xr:uid="{00000000-0005-0000-0000-00002B010000}"/>
    <cellStyle name="Euro 21 3" xfId="232" xr:uid="{00000000-0005-0000-0000-00002C010000}"/>
    <cellStyle name="Euro 21 3 2" xfId="233" xr:uid="{00000000-0005-0000-0000-00002D010000}"/>
    <cellStyle name="Euro 21 3 2 2" xfId="234" xr:uid="{00000000-0005-0000-0000-00002E010000}"/>
    <cellStyle name="Euro 21 3 2 3" xfId="235" xr:uid="{00000000-0005-0000-0000-00002F010000}"/>
    <cellStyle name="Euro 21 3 3" xfId="236" xr:uid="{00000000-0005-0000-0000-000030010000}"/>
    <cellStyle name="Euro 21 3 3 2" xfId="5111" xr:uid="{00000000-0005-0000-0000-000031010000}"/>
    <cellStyle name="Euro 21 3 4" xfId="237" xr:uid="{00000000-0005-0000-0000-000032010000}"/>
    <cellStyle name="Euro 21 4" xfId="238" xr:uid="{00000000-0005-0000-0000-000033010000}"/>
    <cellStyle name="Euro 21 4 2" xfId="4690" xr:uid="{00000000-0005-0000-0000-000034010000}"/>
    <cellStyle name="Euro 21 5" xfId="239" xr:uid="{00000000-0005-0000-0000-000035010000}"/>
    <cellStyle name="Euro 21 6" xfId="240" xr:uid="{00000000-0005-0000-0000-000036010000}"/>
    <cellStyle name="Euro 21 6 2" xfId="5110" xr:uid="{00000000-0005-0000-0000-000037010000}"/>
    <cellStyle name="Euro 22" xfId="241" xr:uid="{00000000-0005-0000-0000-000038010000}"/>
    <cellStyle name="Euro 22 2" xfId="242" xr:uid="{00000000-0005-0000-0000-000039010000}"/>
    <cellStyle name="Euro 22 2 2" xfId="243" xr:uid="{00000000-0005-0000-0000-00003A010000}"/>
    <cellStyle name="Euro 22 3" xfId="244" xr:uid="{00000000-0005-0000-0000-00003B010000}"/>
    <cellStyle name="Euro 22 3 2" xfId="245" xr:uid="{00000000-0005-0000-0000-00003C010000}"/>
    <cellStyle name="Euro 22 3 2 2" xfId="246" xr:uid="{00000000-0005-0000-0000-00003D010000}"/>
    <cellStyle name="Euro 22 3 2 3" xfId="247" xr:uid="{00000000-0005-0000-0000-00003E010000}"/>
    <cellStyle name="Euro 22 3 3" xfId="248" xr:uid="{00000000-0005-0000-0000-00003F010000}"/>
    <cellStyle name="Euro 22 3 3 2" xfId="5113" xr:uid="{00000000-0005-0000-0000-000040010000}"/>
    <cellStyle name="Euro 22 3 4" xfId="249" xr:uid="{00000000-0005-0000-0000-000041010000}"/>
    <cellStyle name="Euro 22 4" xfId="250" xr:uid="{00000000-0005-0000-0000-000042010000}"/>
    <cellStyle name="Euro 22 4 2" xfId="4687" xr:uid="{00000000-0005-0000-0000-000043010000}"/>
    <cellStyle name="Euro 22 5" xfId="251" xr:uid="{00000000-0005-0000-0000-000044010000}"/>
    <cellStyle name="Euro 22 6" xfId="252" xr:uid="{00000000-0005-0000-0000-000045010000}"/>
    <cellStyle name="Euro 22 6 2" xfId="5112" xr:uid="{00000000-0005-0000-0000-000046010000}"/>
    <cellStyle name="Euro 23" xfId="253" xr:uid="{00000000-0005-0000-0000-000047010000}"/>
    <cellStyle name="Euro 23 2" xfId="254" xr:uid="{00000000-0005-0000-0000-000048010000}"/>
    <cellStyle name="Euro 23 2 2" xfId="255" xr:uid="{00000000-0005-0000-0000-000049010000}"/>
    <cellStyle name="Euro 23 3" xfId="256" xr:uid="{00000000-0005-0000-0000-00004A010000}"/>
    <cellStyle name="Euro 23 3 2" xfId="257" xr:uid="{00000000-0005-0000-0000-00004B010000}"/>
    <cellStyle name="Euro 23 3 2 2" xfId="258" xr:uid="{00000000-0005-0000-0000-00004C010000}"/>
    <cellStyle name="Euro 23 3 2 3" xfId="259" xr:uid="{00000000-0005-0000-0000-00004D010000}"/>
    <cellStyle name="Euro 23 3 3" xfId="260" xr:uid="{00000000-0005-0000-0000-00004E010000}"/>
    <cellStyle name="Euro 23 3 3 2" xfId="5115" xr:uid="{00000000-0005-0000-0000-00004F010000}"/>
    <cellStyle name="Euro 23 3 4" xfId="261" xr:uid="{00000000-0005-0000-0000-000050010000}"/>
    <cellStyle name="Euro 23 4" xfId="262" xr:uid="{00000000-0005-0000-0000-000051010000}"/>
    <cellStyle name="Euro 23 4 2" xfId="4686" xr:uid="{00000000-0005-0000-0000-000052010000}"/>
    <cellStyle name="Euro 23 5" xfId="263" xr:uid="{00000000-0005-0000-0000-000053010000}"/>
    <cellStyle name="Euro 23 6" xfId="264" xr:uid="{00000000-0005-0000-0000-000054010000}"/>
    <cellStyle name="Euro 23 6 2" xfId="5114" xr:uid="{00000000-0005-0000-0000-000055010000}"/>
    <cellStyle name="Euro 24" xfId="265" xr:uid="{00000000-0005-0000-0000-000056010000}"/>
    <cellStyle name="Euro 24 2" xfId="266" xr:uid="{00000000-0005-0000-0000-000057010000}"/>
    <cellStyle name="Euro 24 2 2" xfId="267" xr:uid="{00000000-0005-0000-0000-000058010000}"/>
    <cellStyle name="Euro 24 3" xfId="268" xr:uid="{00000000-0005-0000-0000-000059010000}"/>
    <cellStyle name="Euro 24 3 2" xfId="269" xr:uid="{00000000-0005-0000-0000-00005A010000}"/>
    <cellStyle name="Euro 24 3 2 2" xfId="270" xr:uid="{00000000-0005-0000-0000-00005B010000}"/>
    <cellStyle name="Euro 24 3 2 3" xfId="271" xr:uid="{00000000-0005-0000-0000-00005C010000}"/>
    <cellStyle name="Euro 24 3 3" xfId="272" xr:uid="{00000000-0005-0000-0000-00005D010000}"/>
    <cellStyle name="Euro 24 3 3 2" xfId="5117" xr:uid="{00000000-0005-0000-0000-00005E010000}"/>
    <cellStyle name="Euro 24 3 4" xfId="273" xr:uid="{00000000-0005-0000-0000-00005F010000}"/>
    <cellStyle name="Euro 24 4" xfId="274" xr:uid="{00000000-0005-0000-0000-000060010000}"/>
    <cellStyle name="Euro 24 4 2" xfId="4685" xr:uid="{00000000-0005-0000-0000-000061010000}"/>
    <cellStyle name="Euro 24 5" xfId="275" xr:uid="{00000000-0005-0000-0000-000062010000}"/>
    <cellStyle name="Euro 24 6" xfId="276" xr:uid="{00000000-0005-0000-0000-000063010000}"/>
    <cellStyle name="Euro 24 6 2" xfId="5116" xr:uid="{00000000-0005-0000-0000-000064010000}"/>
    <cellStyle name="Euro 25" xfId="277" xr:uid="{00000000-0005-0000-0000-000065010000}"/>
    <cellStyle name="Euro 25 2" xfId="278" xr:uid="{00000000-0005-0000-0000-000066010000}"/>
    <cellStyle name="Euro 25 2 2" xfId="279" xr:uid="{00000000-0005-0000-0000-000067010000}"/>
    <cellStyle name="Euro 25 3" xfId="280" xr:uid="{00000000-0005-0000-0000-000068010000}"/>
    <cellStyle name="Euro 25 3 2" xfId="281" xr:uid="{00000000-0005-0000-0000-000069010000}"/>
    <cellStyle name="Euro 25 3 2 2" xfId="282" xr:uid="{00000000-0005-0000-0000-00006A010000}"/>
    <cellStyle name="Euro 25 3 2 3" xfId="283" xr:uid="{00000000-0005-0000-0000-00006B010000}"/>
    <cellStyle name="Euro 25 3 3" xfId="284" xr:uid="{00000000-0005-0000-0000-00006C010000}"/>
    <cellStyle name="Euro 25 3 3 2" xfId="5119" xr:uid="{00000000-0005-0000-0000-00006D010000}"/>
    <cellStyle name="Euro 25 3 4" xfId="285" xr:uid="{00000000-0005-0000-0000-00006E010000}"/>
    <cellStyle name="Euro 25 4" xfId="286" xr:uid="{00000000-0005-0000-0000-00006F010000}"/>
    <cellStyle name="Euro 25 4 2" xfId="4684" xr:uid="{00000000-0005-0000-0000-000070010000}"/>
    <cellStyle name="Euro 25 5" xfId="287" xr:uid="{00000000-0005-0000-0000-000071010000}"/>
    <cellStyle name="Euro 25 6" xfId="288" xr:uid="{00000000-0005-0000-0000-000072010000}"/>
    <cellStyle name="Euro 25 6 2" xfId="5118" xr:uid="{00000000-0005-0000-0000-000073010000}"/>
    <cellStyle name="Euro 26" xfId="289" xr:uid="{00000000-0005-0000-0000-000074010000}"/>
    <cellStyle name="Euro 26 2" xfId="290" xr:uid="{00000000-0005-0000-0000-000075010000}"/>
    <cellStyle name="Euro 26 2 2" xfId="291" xr:uid="{00000000-0005-0000-0000-000076010000}"/>
    <cellStyle name="Euro 26 3" xfId="292" xr:uid="{00000000-0005-0000-0000-000077010000}"/>
    <cellStyle name="Euro 26 3 2" xfId="293" xr:uid="{00000000-0005-0000-0000-000078010000}"/>
    <cellStyle name="Euro 26 3 2 2" xfId="294" xr:uid="{00000000-0005-0000-0000-000079010000}"/>
    <cellStyle name="Euro 26 3 2 3" xfId="295" xr:uid="{00000000-0005-0000-0000-00007A010000}"/>
    <cellStyle name="Euro 26 3 3" xfId="296" xr:uid="{00000000-0005-0000-0000-00007B010000}"/>
    <cellStyle name="Euro 26 3 3 2" xfId="5121" xr:uid="{00000000-0005-0000-0000-00007C010000}"/>
    <cellStyle name="Euro 26 3 4" xfId="297" xr:uid="{00000000-0005-0000-0000-00007D010000}"/>
    <cellStyle name="Euro 26 4" xfId="298" xr:uid="{00000000-0005-0000-0000-00007E010000}"/>
    <cellStyle name="Euro 26 4 2" xfId="4683" xr:uid="{00000000-0005-0000-0000-00007F010000}"/>
    <cellStyle name="Euro 26 5" xfId="299" xr:uid="{00000000-0005-0000-0000-000080010000}"/>
    <cellStyle name="Euro 26 6" xfId="300" xr:uid="{00000000-0005-0000-0000-000081010000}"/>
    <cellStyle name="Euro 26 6 2" xfId="5120" xr:uid="{00000000-0005-0000-0000-000082010000}"/>
    <cellStyle name="Euro 27" xfId="301" xr:uid="{00000000-0005-0000-0000-000083010000}"/>
    <cellStyle name="Euro 27 2" xfId="302" xr:uid="{00000000-0005-0000-0000-000084010000}"/>
    <cellStyle name="Euro 27 2 2" xfId="303" xr:uid="{00000000-0005-0000-0000-000085010000}"/>
    <cellStyle name="Euro 27 3" xfId="304" xr:uid="{00000000-0005-0000-0000-000086010000}"/>
    <cellStyle name="Euro 27 3 2" xfId="305" xr:uid="{00000000-0005-0000-0000-000087010000}"/>
    <cellStyle name="Euro 27 3 2 2" xfId="306" xr:uid="{00000000-0005-0000-0000-000088010000}"/>
    <cellStyle name="Euro 27 3 2 3" xfId="307" xr:uid="{00000000-0005-0000-0000-000089010000}"/>
    <cellStyle name="Euro 27 3 3" xfId="308" xr:uid="{00000000-0005-0000-0000-00008A010000}"/>
    <cellStyle name="Euro 27 3 3 2" xfId="5123" xr:uid="{00000000-0005-0000-0000-00008B010000}"/>
    <cellStyle name="Euro 27 3 4" xfId="309" xr:uid="{00000000-0005-0000-0000-00008C010000}"/>
    <cellStyle name="Euro 27 4" xfId="310" xr:uid="{00000000-0005-0000-0000-00008D010000}"/>
    <cellStyle name="Euro 27 4 2" xfId="4682" xr:uid="{00000000-0005-0000-0000-00008E010000}"/>
    <cellStyle name="Euro 27 5" xfId="311" xr:uid="{00000000-0005-0000-0000-00008F010000}"/>
    <cellStyle name="Euro 27 6" xfId="312" xr:uid="{00000000-0005-0000-0000-000090010000}"/>
    <cellStyle name="Euro 27 6 2" xfId="5122" xr:uid="{00000000-0005-0000-0000-000091010000}"/>
    <cellStyle name="Euro 28" xfId="313" xr:uid="{00000000-0005-0000-0000-000092010000}"/>
    <cellStyle name="Euro 28 2" xfId="314" xr:uid="{00000000-0005-0000-0000-000093010000}"/>
    <cellStyle name="Euro 28 2 2" xfId="315" xr:uid="{00000000-0005-0000-0000-000094010000}"/>
    <cellStyle name="Euro 28 3" xfId="316" xr:uid="{00000000-0005-0000-0000-000095010000}"/>
    <cellStyle name="Euro 28 3 2" xfId="317" xr:uid="{00000000-0005-0000-0000-000096010000}"/>
    <cellStyle name="Euro 28 3 2 2" xfId="318" xr:uid="{00000000-0005-0000-0000-000097010000}"/>
    <cellStyle name="Euro 28 3 2 3" xfId="319" xr:uid="{00000000-0005-0000-0000-000098010000}"/>
    <cellStyle name="Euro 28 3 3" xfId="320" xr:uid="{00000000-0005-0000-0000-000099010000}"/>
    <cellStyle name="Euro 28 3 3 2" xfId="5125" xr:uid="{00000000-0005-0000-0000-00009A010000}"/>
    <cellStyle name="Euro 28 3 4" xfId="321" xr:uid="{00000000-0005-0000-0000-00009B010000}"/>
    <cellStyle name="Euro 28 4" xfId="322" xr:uid="{00000000-0005-0000-0000-00009C010000}"/>
    <cellStyle name="Euro 28 4 2" xfId="4681" xr:uid="{00000000-0005-0000-0000-00009D010000}"/>
    <cellStyle name="Euro 28 5" xfId="323" xr:uid="{00000000-0005-0000-0000-00009E010000}"/>
    <cellStyle name="Euro 28 6" xfId="324" xr:uid="{00000000-0005-0000-0000-00009F010000}"/>
    <cellStyle name="Euro 28 6 2" xfId="5124" xr:uid="{00000000-0005-0000-0000-0000A0010000}"/>
    <cellStyle name="Euro 29" xfId="325" xr:uid="{00000000-0005-0000-0000-0000A1010000}"/>
    <cellStyle name="Euro 29 2" xfId="326" xr:uid="{00000000-0005-0000-0000-0000A2010000}"/>
    <cellStyle name="Euro 29 2 2" xfId="327" xr:uid="{00000000-0005-0000-0000-0000A3010000}"/>
    <cellStyle name="Euro 29 3" xfId="328" xr:uid="{00000000-0005-0000-0000-0000A4010000}"/>
    <cellStyle name="Euro 29 3 2" xfId="329" xr:uid="{00000000-0005-0000-0000-0000A5010000}"/>
    <cellStyle name="Euro 29 3 2 2" xfId="330" xr:uid="{00000000-0005-0000-0000-0000A6010000}"/>
    <cellStyle name="Euro 29 3 2 3" xfId="331" xr:uid="{00000000-0005-0000-0000-0000A7010000}"/>
    <cellStyle name="Euro 29 3 3" xfId="332" xr:uid="{00000000-0005-0000-0000-0000A8010000}"/>
    <cellStyle name="Euro 29 3 3 2" xfId="5127" xr:uid="{00000000-0005-0000-0000-0000A9010000}"/>
    <cellStyle name="Euro 29 3 4" xfId="333" xr:uid="{00000000-0005-0000-0000-0000AA010000}"/>
    <cellStyle name="Euro 29 4" xfId="334" xr:uid="{00000000-0005-0000-0000-0000AB010000}"/>
    <cellStyle name="Euro 29 4 2" xfId="4680" xr:uid="{00000000-0005-0000-0000-0000AC010000}"/>
    <cellStyle name="Euro 29 5" xfId="335" xr:uid="{00000000-0005-0000-0000-0000AD010000}"/>
    <cellStyle name="Euro 29 6" xfId="336" xr:uid="{00000000-0005-0000-0000-0000AE010000}"/>
    <cellStyle name="Euro 29 6 2" xfId="5126" xr:uid="{00000000-0005-0000-0000-0000AF010000}"/>
    <cellStyle name="Euro 3" xfId="337" xr:uid="{00000000-0005-0000-0000-0000B0010000}"/>
    <cellStyle name="Euro 3 2" xfId="338" xr:uid="{00000000-0005-0000-0000-0000B1010000}"/>
    <cellStyle name="Euro 3 2 2" xfId="339" xr:uid="{00000000-0005-0000-0000-0000B2010000}"/>
    <cellStyle name="Euro 3 3" xfId="340" xr:uid="{00000000-0005-0000-0000-0000B3010000}"/>
    <cellStyle name="Euro 3 3 2" xfId="341" xr:uid="{00000000-0005-0000-0000-0000B4010000}"/>
    <cellStyle name="Euro 3 3 2 2" xfId="342" xr:uid="{00000000-0005-0000-0000-0000B5010000}"/>
    <cellStyle name="Euro 3 3 2 3" xfId="343" xr:uid="{00000000-0005-0000-0000-0000B6010000}"/>
    <cellStyle name="Euro 3 3 3" xfId="344" xr:uid="{00000000-0005-0000-0000-0000B7010000}"/>
    <cellStyle name="Euro 3 3 3 2" xfId="5129" xr:uid="{00000000-0005-0000-0000-0000B8010000}"/>
    <cellStyle name="Euro 3 3 4" xfId="345" xr:uid="{00000000-0005-0000-0000-0000B9010000}"/>
    <cellStyle name="Euro 3 4" xfId="346" xr:uid="{00000000-0005-0000-0000-0000BA010000}"/>
    <cellStyle name="Euro 3 4 2" xfId="4679" xr:uid="{00000000-0005-0000-0000-0000BB010000}"/>
    <cellStyle name="Euro 3 5" xfId="347" xr:uid="{00000000-0005-0000-0000-0000BC010000}"/>
    <cellStyle name="Euro 3 6" xfId="348" xr:uid="{00000000-0005-0000-0000-0000BD010000}"/>
    <cellStyle name="Euro 3 6 2" xfId="5128" xr:uid="{00000000-0005-0000-0000-0000BE010000}"/>
    <cellStyle name="Euro 30" xfId="349" xr:uid="{00000000-0005-0000-0000-0000BF010000}"/>
    <cellStyle name="Euro 30 2" xfId="350" xr:uid="{00000000-0005-0000-0000-0000C0010000}"/>
    <cellStyle name="Euro 30 2 2" xfId="351" xr:uid="{00000000-0005-0000-0000-0000C1010000}"/>
    <cellStyle name="Euro 30 3" xfId="352" xr:uid="{00000000-0005-0000-0000-0000C2010000}"/>
    <cellStyle name="Euro 30 3 2" xfId="353" xr:uid="{00000000-0005-0000-0000-0000C3010000}"/>
    <cellStyle name="Euro 30 3 2 2" xfId="354" xr:uid="{00000000-0005-0000-0000-0000C4010000}"/>
    <cellStyle name="Euro 30 3 2 3" xfId="355" xr:uid="{00000000-0005-0000-0000-0000C5010000}"/>
    <cellStyle name="Euro 30 3 3" xfId="356" xr:uid="{00000000-0005-0000-0000-0000C6010000}"/>
    <cellStyle name="Euro 30 3 3 2" xfId="5131" xr:uid="{00000000-0005-0000-0000-0000C7010000}"/>
    <cellStyle name="Euro 30 3 4" xfId="357" xr:uid="{00000000-0005-0000-0000-0000C8010000}"/>
    <cellStyle name="Euro 30 4" xfId="358" xr:uid="{00000000-0005-0000-0000-0000C9010000}"/>
    <cellStyle name="Euro 30 4 2" xfId="4678" xr:uid="{00000000-0005-0000-0000-0000CA010000}"/>
    <cellStyle name="Euro 30 5" xfId="359" xr:uid="{00000000-0005-0000-0000-0000CB010000}"/>
    <cellStyle name="Euro 30 6" xfId="360" xr:uid="{00000000-0005-0000-0000-0000CC010000}"/>
    <cellStyle name="Euro 30 6 2" xfId="5130" xr:uid="{00000000-0005-0000-0000-0000CD010000}"/>
    <cellStyle name="Euro 31" xfId="361" xr:uid="{00000000-0005-0000-0000-0000CE010000}"/>
    <cellStyle name="Euro 31 2" xfId="362" xr:uid="{00000000-0005-0000-0000-0000CF010000}"/>
    <cellStyle name="Euro 31 2 2" xfId="363" xr:uid="{00000000-0005-0000-0000-0000D0010000}"/>
    <cellStyle name="Euro 31 3" xfId="364" xr:uid="{00000000-0005-0000-0000-0000D1010000}"/>
    <cellStyle name="Euro 31 3 2" xfId="365" xr:uid="{00000000-0005-0000-0000-0000D2010000}"/>
    <cellStyle name="Euro 31 3 2 2" xfId="366" xr:uid="{00000000-0005-0000-0000-0000D3010000}"/>
    <cellStyle name="Euro 31 3 2 3" xfId="367" xr:uid="{00000000-0005-0000-0000-0000D4010000}"/>
    <cellStyle name="Euro 31 3 3" xfId="368" xr:uid="{00000000-0005-0000-0000-0000D5010000}"/>
    <cellStyle name="Euro 31 3 3 2" xfId="5133" xr:uid="{00000000-0005-0000-0000-0000D6010000}"/>
    <cellStyle name="Euro 31 3 4" xfId="369" xr:uid="{00000000-0005-0000-0000-0000D7010000}"/>
    <cellStyle name="Euro 31 4" xfId="370" xr:uid="{00000000-0005-0000-0000-0000D8010000}"/>
    <cellStyle name="Euro 31 4 2" xfId="4677" xr:uid="{00000000-0005-0000-0000-0000D9010000}"/>
    <cellStyle name="Euro 31 5" xfId="371" xr:uid="{00000000-0005-0000-0000-0000DA010000}"/>
    <cellStyle name="Euro 31 6" xfId="372" xr:uid="{00000000-0005-0000-0000-0000DB010000}"/>
    <cellStyle name="Euro 31 6 2" xfId="5132" xr:uid="{00000000-0005-0000-0000-0000DC010000}"/>
    <cellStyle name="Euro 32" xfId="373" xr:uid="{00000000-0005-0000-0000-0000DD010000}"/>
    <cellStyle name="Euro 32 2" xfId="374" xr:uid="{00000000-0005-0000-0000-0000DE010000}"/>
    <cellStyle name="Euro 32 2 2" xfId="375" xr:uid="{00000000-0005-0000-0000-0000DF010000}"/>
    <cellStyle name="Euro 32 3" xfId="376" xr:uid="{00000000-0005-0000-0000-0000E0010000}"/>
    <cellStyle name="Euro 32 3 2" xfId="377" xr:uid="{00000000-0005-0000-0000-0000E1010000}"/>
    <cellStyle name="Euro 32 3 2 2" xfId="378" xr:uid="{00000000-0005-0000-0000-0000E2010000}"/>
    <cellStyle name="Euro 32 3 2 3" xfId="379" xr:uid="{00000000-0005-0000-0000-0000E3010000}"/>
    <cellStyle name="Euro 32 3 3" xfId="380" xr:uid="{00000000-0005-0000-0000-0000E4010000}"/>
    <cellStyle name="Euro 32 3 3 2" xfId="5135" xr:uid="{00000000-0005-0000-0000-0000E5010000}"/>
    <cellStyle name="Euro 32 3 4" xfId="381" xr:uid="{00000000-0005-0000-0000-0000E6010000}"/>
    <cellStyle name="Euro 32 4" xfId="382" xr:uid="{00000000-0005-0000-0000-0000E7010000}"/>
    <cellStyle name="Euro 32 4 2" xfId="4676" xr:uid="{00000000-0005-0000-0000-0000E8010000}"/>
    <cellStyle name="Euro 32 5" xfId="383" xr:uid="{00000000-0005-0000-0000-0000E9010000}"/>
    <cellStyle name="Euro 32 6" xfId="384" xr:uid="{00000000-0005-0000-0000-0000EA010000}"/>
    <cellStyle name="Euro 32 6 2" xfId="5134" xr:uid="{00000000-0005-0000-0000-0000EB010000}"/>
    <cellStyle name="Euro 33" xfId="385" xr:uid="{00000000-0005-0000-0000-0000EC010000}"/>
    <cellStyle name="Euro 33 2" xfId="386" xr:uid="{00000000-0005-0000-0000-0000ED010000}"/>
    <cellStyle name="Euro 33 2 2" xfId="387" xr:uid="{00000000-0005-0000-0000-0000EE010000}"/>
    <cellStyle name="Euro 33 3" xfId="388" xr:uid="{00000000-0005-0000-0000-0000EF010000}"/>
    <cellStyle name="Euro 33 3 2" xfId="389" xr:uid="{00000000-0005-0000-0000-0000F0010000}"/>
    <cellStyle name="Euro 33 3 2 2" xfId="390" xr:uid="{00000000-0005-0000-0000-0000F1010000}"/>
    <cellStyle name="Euro 33 3 2 3" xfId="391" xr:uid="{00000000-0005-0000-0000-0000F2010000}"/>
    <cellStyle name="Euro 33 3 3" xfId="392" xr:uid="{00000000-0005-0000-0000-0000F3010000}"/>
    <cellStyle name="Euro 33 3 3 2" xfId="5137" xr:uid="{00000000-0005-0000-0000-0000F4010000}"/>
    <cellStyle name="Euro 33 3 4" xfId="393" xr:uid="{00000000-0005-0000-0000-0000F5010000}"/>
    <cellStyle name="Euro 33 4" xfId="394" xr:uid="{00000000-0005-0000-0000-0000F6010000}"/>
    <cellStyle name="Euro 33 4 2" xfId="4675" xr:uid="{00000000-0005-0000-0000-0000F7010000}"/>
    <cellStyle name="Euro 33 5" xfId="395" xr:uid="{00000000-0005-0000-0000-0000F8010000}"/>
    <cellStyle name="Euro 33 6" xfId="396" xr:uid="{00000000-0005-0000-0000-0000F9010000}"/>
    <cellStyle name="Euro 33 6 2" xfId="5136" xr:uid="{00000000-0005-0000-0000-0000FA010000}"/>
    <cellStyle name="Euro 34" xfId="397" xr:uid="{00000000-0005-0000-0000-0000FB010000}"/>
    <cellStyle name="Euro 34 2" xfId="398" xr:uid="{00000000-0005-0000-0000-0000FC010000}"/>
    <cellStyle name="Euro 34 2 2" xfId="399" xr:uid="{00000000-0005-0000-0000-0000FD010000}"/>
    <cellStyle name="Euro 34 3" xfId="400" xr:uid="{00000000-0005-0000-0000-0000FE010000}"/>
    <cellStyle name="Euro 34 3 2" xfId="401" xr:uid="{00000000-0005-0000-0000-0000FF010000}"/>
    <cellStyle name="Euro 34 3 2 2" xfId="402" xr:uid="{00000000-0005-0000-0000-000000020000}"/>
    <cellStyle name="Euro 34 3 2 3" xfId="403" xr:uid="{00000000-0005-0000-0000-000001020000}"/>
    <cellStyle name="Euro 34 3 3" xfId="404" xr:uid="{00000000-0005-0000-0000-000002020000}"/>
    <cellStyle name="Euro 34 3 3 2" xfId="5139" xr:uid="{00000000-0005-0000-0000-000003020000}"/>
    <cellStyle name="Euro 34 3 4" xfId="405" xr:uid="{00000000-0005-0000-0000-000004020000}"/>
    <cellStyle name="Euro 34 4" xfId="406" xr:uid="{00000000-0005-0000-0000-000005020000}"/>
    <cellStyle name="Euro 34 4 2" xfId="4672" xr:uid="{00000000-0005-0000-0000-000006020000}"/>
    <cellStyle name="Euro 34 5" xfId="407" xr:uid="{00000000-0005-0000-0000-000007020000}"/>
    <cellStyle name="Euro 34 6" xfId="408" xr:uid="{00000000-0005-0000-0000-000008020000}"/>
    <cellStyle name="Euro 34 6 2" xfId="5138" xr:uid="{00000000-0005-0000-0000-000009020000}"/>
    <cellStyle name="Euro 35" xfId="409" xr:uid="{00000000-0005-0000-0000-00000A020000}"/>
    <cellStyle name="Euro 35 2" xfId="410" xr:uid="{00000000-0005-0000-0000-00000B020000}"/>
    <cellStyle name="Euro 35 2 2" xfId="411" xr:uid="{00000000-0005-0000-0000-00000C020000}"/>
    <cellStyle name="Euro 35 3" xfId="412" xr:uid="{00000000-0005-0000-0000-00000D020000}"/>
    <cellStyle name="Euro 35 3 2" xfId="413" xr:uid="{00000000-0005-0000-0000-00000E020000}"/>
    <cellStyle name="Euro 35 3 2 2" xfId="414" xr:uid="{00000000-0005-0000-0000-00000F020000}"/>
    <cellStyle name="Euro 35 3 2 3" xfId="415" xr:uid="{00000000-0005-0000-0000-000010020000}"/>
    <cellStyle name="Euro 35 3 3" xfId="416" xr:uid="{00000000-0005-0000-0000-000011020000}"/>
    <cellStyle name="Euro 35 3 3 2" xfId="5141" xr:uid="{00000000-0005-0000-0000-000012020000}"/>
    <cellStyle name="Euro 35 3 4" xfId="417" xr:uid="{00000000-0005-0000-0000-000013020000}"/>
    <cellStyle name="Euro 35 4" xfId="418" xr:uid="{00000000-0005-0000-0000-000014020000}"/>
    <cellStyle name="Euro 35 4 2" xfId="4669" xr:uid="{00000000-0005-0000-0000-000015020000}"/>
    <cellStyle name="Euro 35 5" xfId="419" xr:uid="{00000000-0005-0000-0000-000016020000}"/>
    <cellStyle name="Euro 35 6" xfId="420" xr:uid="{00000000-0005-0000-0000-000017020000}"/>
    <cellStyle name="Euro 35 6 2" xfId="5140" xr:uid="{00000000-0005-0000-0000-000018020000}"/>
    <cellStyle name="Euro 36" xfId="421" xr:uid="{00000000-0005-0000-0000-000019020000}"/>
    <cellStyle name="Euro 36 2" xfId="422" xr:uid="{00000000-0005-0000-0000-00001A020000}"/>
    <cellStyle name="Euro 36 2 2" xfId="423" xr:uid="{00000000-0005-0000-0000-00001B020000}"/>
    <cellStyle name="Euro 36 3" xfId="424" xr:uid="{00000000-0005-0000-0000-00001C020000}"/>
    <cellStyle name="Euro 36 3 2" xfId="425" xr:uid="{00000000-0005-0000-0000-00001D020000}"/>
    <cellStyle name="Euro 36 3 2 2" xfId="426" xr:uid="{00000000-0005-0000-0000-00001E020000}"/>
    <cellStyle name="Euro 36 3 2 3" xfId="427" xr:uid="{00000000-0005-0000-0000-00001F020000}"/>
    <cellStyle name="Euro 36 3 3" xfId="428" xr:uid="{00000000-0005-0000-0000-000020020000}"/>
    <cellStyle name="Euro 36 3 3 2" xfId="5143" xr:uid="{00000000-0005-0000-0000-000021020000}"/>
    <cellStyle name="Euro 36 3 4" xfId="429" xr:uid="{00000000-0005-0000-0000-000022020000}"/>
    <cellStyle name="Euro 36 4" xfId="430" xr:uid="{00000000-0005-0000-0000-000023020000}"/>
    <cellStyle name="Euro 36 4 2" xfId="4667" xr:uid="{00000000-0005-0000-0000-000024020000}"/>
    <cellStyle name="Euro 36 5" xfId="431" xr:uid="{00000000-0005-0000-0000-000025020000}"/>
    <cellStyle name="Euro 36 6" xfId="432" xr:uid="{00000000-0005-0000-0000-000026020000}"/>
    <cellStyle name="Euro 36 6 2" xfId="5142" xr:uid="{00000000-0005-0000-0000-000027020000}"/>
    <cellStyle name="Euro 37" xfId="433" xr:uid="{00000000-0005-0000-0000-000028020000}"/>
    <cellStyle name="Euro 37 2" xfId="434" xr:uid="{00000000-0005-0000-0000-000029020000}"/>
    <cellStyle name="Euro 37 2 2" xfId="435" xr:uid="{00000000-0005-0000-0000-00002A020000}"/>
    <cellStyle name="Euro 37 3" xfId="436" xr:uid="{00000000-0005-0000-0000-00002B020000}"/>
    <cellStyle name="Euro 37 3 2" xfId="437" xr:uid="{00000000-0005-0000-0000-00002C020000}"/>
    <cellStyle name="Euro 37 3 2 2" xfId="438" xr:uid="{00000000-0005-0000-0000-00002D020000}"/>
    <cellStyle name="Euro 37 3 2 3" xfId="439" xr:uid="{00000000-0005-0000-0000-00002E020000}"/>
    <cellStyle name="Euro 37 3 3" xfId="440" xr:uid="{00000000-0005-0000-0000-00002F020000}"/>
    <cellStyle name="Euro 37 3 3 2" xfId="5145" xr:uid="{00000000-0005-0000-0000-000030020000}"/>
    <cellStyle name="Euro 37 3 4" xfId="441" xr:uid="{00000000-0005-0000-0000-000031020000}"/>
    <cellStyle name="Euro 37 4" xfId="442" xr:uid="{00000000-0005-0000-0000-000032020000}"/>
    <cellStyle name="Euro 37 4 2" xfId="4665" xr:uid="{00000000-0005-0000-0000-000033020000}"/>
    <cellStyle name="Euro 37 5" xfId="443" xr:uid="{00000000-0005-0000-0000-000034020000}"/>
    <cellStyle name="Euro 37 6" xfId="444" xr:uid="{00000000-0005-0000-0000-000035020000}"/>
    <cellStyle name="Euro 37 6 2" xfId="5144" xr:uid="{00000000-0005-0000-0000-000036020000}"/>
    <cellStyle name="Euro 38" xfId="445" xr:uid="{00000000-0005-0000-0000-000037020000}"/>
    <cellStyle name="Euro 38 2" xfId="446" xr:uid="{00000000-0005-0000-0000-000038020000}"/>
    <cellStyle name="Euro 38 2 2" xfId="447" xr:uid="{00000000-0005-0000-0000-000039020000}"/>
    <cellStyle name="Euro 38 3" xfId="448" xr:uid="{00000000-0005-0000-0000-00003A020000}"/>
    <cellStyle name="Euro 38 3 2" xfId="449" xr:uid="{00000000-0005-0000-0000-00003B020000}"/>
    <cellStyle name="Euro 38 3 2 2" xfId="450" xr:uid="{00000000-0005-0000-0000-00003C020000}"/>
    <cellStyle name="Euro 38 3 2 3" xfId="451" xr:uid="{00000000-0005-0000-0000-00003D020000}"/>
    <cellStyle name="Euro 38 3 3" xfId="452" xr:uid="{00000000-0005-0000-0000-00003E020000}"/>
    <cellStyle name="Euro 38 3 3 2" xfId="5147" xr:uid="{00000000-0005-0000-0000-00003F020000}"/>
    <cellStyle name="Euro 38 3 4" xfId="453" xr:uid="{00000000-0005-0000-0000-000040020000}"/>
    <cellStyle name="Euro 38 4" xfId="454" xr:uid="{00000000-0005-0000-0000-000041020000}"/>
    <cellStyle name="Euro 38 4 2" xfId="4664" xr:uid="{00000000-0005-0000-0000-000042020000}"/>
    <cellStyle name="Euro 38 5" xfId="455" xr:uid="{00000000-0005-0000-0000-000043020000}"/>
    <cellStyle name="Euro 38 6" xfId="456" xr:uid="{00000000-0005-0000-0000-000044020000}"/>
    <cellStyle name="Euro 38 6 2" xfId="5146" xr:uid="{00000000-0005-0000-0000-000045020000}"/>
    <cellStyle name="Euro 39" xfId="457" xr:uid="{00000000-0005-0000-0000-000046020000}"/>
    <cellStyle name="Euro 39 2" xfId="458" xr:uid="{00000000-0005-0000-0000-000047020000}"/>
    <cellStyle name="Euro 39 2 2" xfId="459" xr:uid="{00000000-0005-0000-0000-000048020000}"/>
    <cellStyle name="Euro 39 3" xfId="460" xr:uid="{00000000-0005-0000-0000-000049020000}"/>
    <cellStyle name="Euro 39 3 2" xfId="461" xr:uid="{00000000-0005-0000-0000-00004A020000}"/>
    <cellStyle name="Euro 39 3 2 2" xfId="462" xr:uid="{00000000-0005-0000-0000-00004B020000}"/>
    <cellStyle name="Euro 39 3 2 3" xfId="463" xr:uid="{00000000-0005-0000-0000-00004C020000}"/>
    <cellStyle name="Euro 39 3 3" xfId="464" xr:uid="{00000000-0005-0000-0000-00004D020000}"/>
    <cellStyle name="Euro 39 3 3 2" xfId="5149" xr:uid="{00000000-0005-0000-0000-00004E020000}"/>
    <cellStyle name="Euro 39 3 4" xfId="465" xr:uid="{00000000-0005-0000-0000-00004F020000}"/>
    <cellStyle name="Euro 39 4" xfId="466" xr:uid="{00000000-0005-0000-0000-000050020000}"/>
    <cellStyle name="Euro 39 4 2" xfId="4663" xr:uid="{00000000-0005-0000-0000-000051020000}"/>
    <cellStyle name="Euro 39 5" xfId="467" xr:uid="{00000000-0005-0000-0000-000052020000}"/>
    <cellStyle name="Euro 39 6" xfId="468" xr:uid="{00000000-0005-0000-0000-000053020000}"/>
    <cellStyle name="Euro 39 6 2" xfId="5148" xr:uid="{00000000-0005-0000-0000-000054020000}"/>
    <cellStyle name="Euro 4" xfId="469" xr:uid="{00000000-0005-0000-0000-000055020000}"/>
    <cellStyle name="Euro 4 2" xfId="470" xr:uid="{00000000-0005-0000-0000-000056020000}"/>
    <cellStyle name="Euro 4 2 2" xfId="471" xr:uid="{00000000-0005-0000-0000-000057020000}"/>
    <cellStyle name="Euro 4 3" xfId="472" xr:uid="{00000000-0005-0000-0000-000058020000}"/>
    <cellStyle name="Euro 4 3 2" xfId="473" xr:uid="{00000000-0005-0000-0000-000059020000}"/>
    <cellStyle name="Euro 4 3 2 2" xfId="474" xr:uid="{00000000-0005-0000-0000-00005A020000}"/>
    <cellStyle name="Euro 4 3 2 3" xfId="475" xr:uid="{00000000-0005-0000-0000-00005B020000}"/>
    <cellStyle name="Euro 4 3 3" xfId="476" xr:uid="{00000000-0005-0000-0000-00005C020000}"/>
    <cellStyle name="Euro 4 3 3 2" xfId="5151" xr:uid="{00000000-0005-0000-0000-00005D020000}"/>
    <cellStyle name="Euro 4 3 4" xfId="477" xr:uid="{00000000-0005-0000-0000-00005E020000}"/>
    <cellStyle name="Euro 4 4" xfId="478" xr:uid="{00000000-0005-0000-0000-00005F020000}"/>
    <cellStyle name="Euro 4 4 2" xfId="4661" xr:uid="{00000000-0005-0000-0000-000060020000}"/>
    <cellStyle name="Euro 4 5" xfId="479" xr:uid="{00000000-0005-0000-0000-000061020000}"/>
    <cellStyle name="Euro 4 6" xfId="480" xr:uid="{00000000-0005-0000-0000-000062020000}"/>
    <cellStyle name="Euro 4 6 2" xfId="5150" xr:uid="{00000000-0005-0000-0000-000063020000}"/>
    <cellStyle name="Euro 40" xfId="481" xr:uid="{00000000-0005-0000-0000-000064020000}"/>
    <cellStyle name="Euro 40 2" xfId="482" xr:uid="{00000000-0005-0000-0000-000065020000}"/>
    <cellStyle name="Euro 40 2 2" xfId="483" xr:uid="{00000000-0005-0000-0000-000066020000}"/>
    <cellStyle name="Euro 40 3" xfId="484" xr:uid="{00000000-0005-0000-0000-000067020000}"/>
    <cellStyle name="Euro 40 3 2" xfId="485" xr:uid="{00000000-0005-0000-0000-000068020000}"/>
    <cellStyle name="Euro 40 3 2 2" xfId="486" xr:uid="{00000000-0005-0000-0000-000069020000}"/>
    <cellStyle name="Euro 40 3 2 3" xfId="487" xr:uid="{00000000-0005-0000-0000-00006A020000}"/>
    <cellStyle name="Euro 40 3 3" xfId="488" xr:uid="{00000000-0005-0000-0000-00006B020000}"/>
    <cellStyle name="Euro 40 3 3 2" xfId="5153" xr:uid="{00000000-0005-0000-0000-00006C020000}"/>
    <cellStyle name="Euro 40 3 4" xfId="489" xr:uid="{00000000-0005-0000-0000-00006D020000}"/>
    <cellStyle name="Euro 40 4" xfId="490" xr:uid="{00000000-0005-0000-0000-00006E020000}"/>
    <cellStyle name="Euro 40 4 2" xfId="4660" xr:uid="{00000000-0005-0000-0000-00006F020000}"/>
    <cellStyle name="Euro 40 5" xfId="491" xr:uid="{00000000-0005-0000-0000-000070020000}"/>
    <cellStyle name="Euro 40 6" xfId="492" xr:uid="{00000000-0005-0000-0000-000071020000}"/>
    <cellStyle name="Euro 40 6 2" xfId="5152" xr:uid="{00000000-0005-0000-0000-000072020000}"/>
    <cellStyle name="Euro 41" xfId="493" xr:uid="{00000000-0005-0000-0000-000073020000}"/>
    <cellStyle name="Euro 41 2" xfId="494" xr:uid="{00000000-0005-0000-0000-000074020000}"/>
    <cellStyle name="Euro 41 2 2" xfId="495" xr:uid="{00000000-0005-0000-0000-000075020000}"/>
    <cellStyle name="Euro 41 3" xfId="496" xr:uid="{00000000-0005-0000-0000-000076020000}"/>
    <cellStyle name="Euro 41 3 2" xfId="497" xr:uid="{00000000-0005-0000-0000-000077020000}"/>
    <cellStyle name="Euro 41 3 2 2" xfId="498" xr:uid="{00000000-0005-0000-0000-000078020000}"/>
    <cellStyle name="Euro 41 3 2 3" xfId="499" xr:uid="{00000000-0005-0000-0000-000079020000}"/>
    <cellStyle name="Euro 41 3 3" xfId="500" xr:uid="{00000000-0005-0000-0000-00007A020000}"/>
    <cellStyle name="Euro 41 3 3 2" xfId="5155" xr:uid="{00000000-0005-0000-0000-00007B020000}"/>
    <cellStyle name="Euro 41 3 4" xfId="501" xr:uid="{00000000-0005-0000-0000-00007C020000}"/>
    <cellStyle name="Euro 41 4" xfId="502" xr:uid="{00000000-0005-0000-0000-00007D020000}"/>
    <cellStyle name="Euro 41 4 2" xfId="4657" xr:uid="{00000000-0005-0000-0000-00007E020000}"/>
    <cellStyle name="Euro 41 5" xfId="503" xr:uid="{00000000-0005-0000-0000-00007F020000}"/>
    <cellStyle name="Euro 41 6" xfId="504" xr:uid="{00000000-0005-0000-0000-000080020000}"/>
    <cellStyle name="Euro 41 6 2" xfId="5154" xr:uid="{00000000-0005-0000-0000-000081020000}"/>
    <cellStyle name="Euro 42" xfId="505" xr:uid="{00000000-0005-0000-0000-000082020000}"/>
    <cellStyle name="Euro 42 2" xfId="506" xr:uid="{00000000-0005-0000-0000-000083020000}"/>
    <cellStyle name="Euro 42 2 2" xfId="507" xr:uid="{00000000-0005-0000-0000-000084020000}"/>
    <cellStyle name="Euro 42 3" xfId="508" xr:uid="{00000000-0005-0000-0000-000085020000}"/>
    <cellStyle name="Euro 42 3 2" xfId="509" xr:uid="{00000000-0005-0000-0000-000086020000}"/>
    <cellStyle name="Euro 42 3 2 2" xfId="510" xr:uid="{00000000-0005-0000-0000-000087020000}"/>
    <cellStyle name="Euro 42 3 2 3" xfId="511" xr:uid="{00000000-0005-0000-0000-000088020000}"/>
    <cellStyle name="Euro 42 3 3" xfId="512" xr:uid="{00000000-0005-0000-0000-000089020000}"/>
    <cellStyle name="Euro 42 3 3 2" xfId="5157" xr:uid="{00000000-0005-0000-0000-00008A020000}"/>
    <cellStyle name="Euro 42 3 4" xfId="513" xr:uid="{00000000-0005-0000-0000-00008B020000}"/>
    <cellStyle name="Euro 42 4" xfId="514" xr:uid="{00000000-0005-0000-0000-00008C020000}"/>
    <cellStyle name="Euro 42 4 2" xfId="4655" xr:uid="{00000000-0005-0000-0000-00008D020000}"/>
    <cellStyle name="Euro 42 5" xfId="515" xr:uid="{00000000-0005-0000-0000-00008E020000}"/>
    <cellStyle name="Euro 42 6" xfId="516" xr:uid="{00000000-0005-0000-0000-00008F020000}"/>
    <cellStyle name="Euro 42 6 2" xfId="5156" xr:uid="{00000000-0005-0000-0000-000090020000}"/>
    <cellStyle name="Euro 43" xfId="517" xr:uid="{00000000-0005-0000-0000-000091020000}"/>
    <cellStyle name="Euro 43 2" xfId="518" xr:uid="{00000000-0005-0000-0000-000092020000}"/>
    <cellStyle name="Euro 43 2 2" xfId="519" xr:uid="{00000000-0005-0000-0000-000093020000}"/>
    <cellStyle name="Euro 43 3" xfId="520" xr:uid="{00000000-0005-0000-0000-000094020000}"/>
    <cellStyle name="Euro 43 3 2" xfId="521" xr:uid="{00000000-0005-0000-0000-000095020000}"/>
    <cellStyle name="Euro 43 3 2 2" xfId="522" xr:uid="{00000000-0005-0000-0000-000096020000}"/>
    <cellStyle name="Euro 43 3 2 3" xfId="523" xr:uid="{00000000-0005-0000-0000-000097020000}"/>
    <cellStyle name="Euro 43 3 3" xfId="524" xr:uid="{00000000-0005-0000-0000-000098020000}"/>
    <cellStyle name="Euro 43 3 3 2" xfId="5159" xr:uid="{00000000-0005-0000-0000-000099020000}"/>
    <cellStyle name="Euro 43 3 4" xfId="525" xr:uid="{00000000-0005-0000-0000-00009A020000}"/>
    <cellStyle name="Euro 43 4" xfId="526" xr:uid="{00000000-0005-0000-0000-00009B020000}"/>
    <cellStyle name="Euro 43 4 2" xfId="4653" xr:uid="{00000000-0005-0000-0000-00009C020000}"/>
    <cellStyle name="Euro 43 5" xfId="527" xr:uid="{00000000-0005-0000-0000-00009D020000}"/>
    <cellStyle name="Euro 43 6" xfId="528" xr:uid="{00000000-0005-0000-0000-00009E020000}"/>
    <cellStyle name="Euro 43 6 2" xfId="5158" xr:uid="{00000000-0005-0000-0000-00009F020000}"/>
    <cellStyle name="Euro 44" xfId="529" xr:uid="{00000000-0005-0000-0000-0000A0020000}"/>
    <cellStyle name="Euro 44 2" xfId="530" xr:uid="{00000000-0005-0000-0000-0000A1020000}"/>
    <cellStyle name="Euro 44 2 2" xfId="531" xr:uid="{00000000-0005-0000-0000-0000A2020000}"/>
    <cellStyle name="Euro 44 3" xfId="532" xr:uid="{00000000-0005-0000-0000-0000A3020000}"/>
    <cellStyle name="Euro 44 3 2" xfId="533" xr:uid="{00000000-0005-0000-0000-0000A4020000}"/>
    <cellStyle name="Euro 44 3 2 2" xfId="534" xr:uid="{00000000-0005-0000-0000-0000A5020000}"/>
    <cellStyle name="Euro 44 3 2 3" xfId="535" xr:uid="{00000000-0005-0000-0000-0000A6020000}"/>
    <cellStyle name="Euro 44 3 3" xfId="536" xr:uid="{00000000-0005-0000-0000-0000A7020000}"/>
    <cellStyle name="Euro 44 3 3 2" xfId="5161" xr:uid="{00000000-0005-0000-0000-0000A8020000}"/>
    <cellStyle name="Euro 44 3 4" xfId="537" xr:uid="{00000000-0005-0000-0000-0000A9020000}"/>
    <cellStyle name="Euro 44 4" xfId="538" xr:uid="{00000000-0005-0000-0000-0000AA020000}"/>
    <cellStyle name="Euro 44 4 2" xfId="4651" xr:uid="{00000000-0005-0000-0000-0000AB020000}"/>
    <cellStyle name="Euro 44 5" xfId="539" xr:uid="{00000000-0005-0000-0000-0000AC020000}"/>
    <cellStyle name="Euro 44 6" xfId="540" xr:uid="{00000000-0005-0000-0000-0000AD020000}"/>
    <cellStyle name="Euro 44 6 2" xfId="5160" xr:uid="{00000000-0005-0000-0000-0000AE020000}"/>
    <cellStyle name="Euro 45" xfId="541" xr:uid="{00000000-0005-0000-0000-0000AF020000}"/>
    <cellStyle name="Euro 45 2" xfId="542" xr:uid="{00000000-0005-0000-0000-0000B0020000}"/>
    <cellStyle name="Euro 45 3" xfId="3984" xr:uid="{00000000-0005-0000-0000-0000B1020000}"/>
    <cellStyle name="Euro 45 4" xfId="4807" xr:uid="{00000000-0005-0000-0000-0000B2020000}"/>
    <cellStyle name="Euro 46" xfId="543" xr:uid="{00000000-0005-0000-0000-0000B3020000}"/>
    <cellStyle name="Euro 46 2" xfId="544" xr:uid="{00000000-0005-0000-0000-0000B4020000}"/>
    <cellStyle name="Euro 47" xfId="545" xr:uid="{00000000-0005-0000-0000-0000B5020000}"/>
    <cellStyle name="Euro 47 2" xfId="546" xr:uid="{00000000-0005-0000-0000-0000B6020000}"/>
    <cellStyle name="Euro 47 2 2" xfId="547" xr:uid="{00000000-0005-0000-0000-0000B7020000}"/>
    <cellStyle name="Euro 47 2 3" xfId="548" xr:uid="{00000000-0005-0000-0000-0000B8020000}"/>
    <cellStyle name="Euro 47 3" xfId="549" xr:uid="{00000000-0005-0000-0000-0000B9020000}"/>
    <cellStyle name="Euro 47 3 2" xfId="5162" xr:uid="{00000000-0005-0000-0000-0000BA020000}"/>
    <cellStyle name="Euro 47 4" xfId="550" xr:uid="{00000000-0005-0000-0000-0000BB020000}"/>
    <cellStyle name="Euro 48" xfId="551" xr:uid="{00000000-0005-0000-0000-0000BC020000}"/>
    <cellStyle name="Euro 48 2" xfId="552" xr:uid="{00000000-0005-0000-0000-0000BD020000}"/>
    <cellStyle name="Euro 49" xfId="553" xr:uid="{00000000-0005-0000-0000-0000BE020000}"/>
    <cellStyle name="Euro 49 2" xfId="4648" xr:uid="{00000000-0005-0000-0000-0000BF020000}"/>
    <cellStyle name="Euro 5" xfId="554" xr:uid="{00000000-0005-0000-0000-0000C0020000}"/>
    <cellStyle name="Euro 5 2" xfId="555" xr:uid="{00000000-0005-0000-0000-0000C1020000}"/>
    <cellStyle name="Euro 5 2 2" xfId="556" xr:uid="{00000000-0005-0000-0000-0000C2020000}"/>
    <cellStyle name="Euro 5 3" xfId="557" xr:uid="{00000000-0005-0000-0000-0000C3020000}"/>
    <cellStyle name="Euro 5 3 2" xfId="558" xr:uid="{00000000-0005-0000-0000-0000C4020000}"/>
    <cellStyle name="Euro 5 3 2 2" xfId="559" xr:uid="{00000000-0005-0000-0000-0000C5020000}"/>
    <cellStyle name="Euro 5 3 2 3" xfId="560" xr:uid="{00000000-0005-0000-0000-0000C6020000}"/>
    <cellStyle name="Euro 5 3 3" xfId="561" xr:uid="{00000000-0005-0000-0000-0000C7020000}"/>
    <cellStyle name="Euro 5 3 3 2" xfId="5164" xr:uid="{00000000-0005-0000-0000-0000C8020000}"/>
    <cellStyle name="Euro 5 3 4" xfId="562" xr:uid="{00000000-0005-0000-0000-0000C9020000}"/>
    <cellStyle name="Euro 5 4" xfId="563" xr:uid="{00000000-0005-0000-0000-0000CA020000}"/>
    <cellStyle name="Euro 5 4 2" xfId="4646" xr:uid="{00000000-0005-0000-0000-0000CB020000}"/>
    <cellStyle name="Euro 5 5" xfId="564" xr:uid="{00000000-0005-0000-0000-0000CC020000}"/>
    <cellStyle name="Euro 5 6" xfId="565" xr:uid="{00000000-0005-0000-0000-0000CD020000}"/>
    <cellStyle name="Euro 5 6 2" xfId="5163" xr:uid="{00000000-0005-0000-0000-0000CE020000}"/>
    <cellStyle name="Euro 50" xfId="566" xr:uid="{00000000-0005-0000-0000-0000CF020000}"/>
    <cellStyle name="Euro 51" xfId="567" xr:uid="{00000000-0005-0000-0000-0000D0020000}"/>
    <cellStyle name="Euro 51 2" xfId="5085" xr:uid="{00000000-0005-0000-0000-0000D1020000}"/>
    <cellStyle name="Euro 6" xfId="568" xr:uid="{00000000-0005-0000-0000-0000D2020000}"/>
    <cellStyle name="Euro 6 2" xfId="569" xr:uid="{00000000-0005-0000-0000-0000D3020000}"/>
    <cellStyle name="Euro 6 2 2" xfId="570" xr:uid="{00000000-0005-0000-0000-0000D4020000}"/>
    <cellStyle name="Euro 6 3" xfId="571" xr:uid="{00000000-0005-0000-0000-0000D5020000}"/>
    <cellStyle name="Euro 6 3 2" xfId="572" xr:uid="{00000000-0005-0000-0000-0000D6020000}"/>
    <cellStyle name="Euro 6 3 2 2" xfId="573" xr:uid="{00000000-0005-0000-0000-0000D7020000}"/>
    <cellStyle name="Euro 6 3 2 3" xfId="574" xr:uid="{00000000-0005-0000-0000-0000D8020000}"/>
    <cellStyle name="Euro 6 3 3" xfId="575" xr:uid="{00000000-0005-0000-0000-0000D9020000}"/>
    <cellStyle name="Euro 6 3 3 2" xfId="5166" xr:uid="{00000000-0005-0000-0000-0000DA020000}"/>
    <cellStyle name="Euro 6 3 4" xfId="576" xr:uid="{00000000-0005-0000-0000-0000DB020000}"/>
    <cellStyle name="Euro 6 4" xfId="577" xr:uid="{00000000-0005-0000-0000-0000DC020000}"/>
    <cellStyle name="Euro 6 4 2" xfId="4644" xr:uid="{00000000-0005-0000-0000-0000DD020000}"/>
    <cellStyle name="Euro 6 5" xfId="578" xr:uid="{00000000-0005-0000-0000-0000DE020000}"/>
    <cellStyle name="Euro 6 6" xfId="579" xr:uid="{00000000-0005-0000-0000-0000DF020000}"/>
    <cellStyle name="Euro 6 6 2" xfId="5165" xr:uid="{00000000-0005-0000-0000-0000E0020000}"/>
    <cellStyle name="Euro 7" xfId="580" xr:uid="{00000000-0005-0000-0000-0000E1020000}"/>
    <cellStyle name="Euro 7 2" xfId="581" xr:uid="{00000000-0005-0000-0000-0000E2020000}"/>
    <cellStyle name="Euro 7 2 2" xfId="582" xr:uid="{00000000-0005-0000-0000-0000E3020000}"/>
    <cellStyle name="Euro 7 3" xfId="583" xr:uid="{00000000-0005-0000-0000-0000E4020000}"/>
    <cellStyle name="Euro 7 3 2" xfId="584" xr:uid="{00000000-0005-0000-0000-0000E5020000}"/>
    <cellStyle name="Euro 7 3 2 2" xfId="585" xr:uid="{00000000-0005-0000-0000-0000E6020000}"/>
    <cellStyle name="Euro 7 3 2 3" xfId="586" xr:uid="{00000000-0005-0000-0000-0000E7020000}"/>
    <cellStyle name="Euro 7 3 3" xfId="587" xr:uid="{00000000-0005-0000-0000-0000E8020000}"/>
    <cellStyle name="Euro 7 3 3 2" xfId="5168" xr:uid="{00000000-0005-0000-0000-0000E9020000}"/>
    <cellStyle name="Euro 7 3 4" xfId="588" xr:uid="{00000000-0005-0000-0000-0000EA020000}"/>
    <cellStyle name="Euro 7 4" xfId="589" xr:uid="{00000000-0005-0000-0000-0000EB020000}"/>
    <cellStyle name="Euro 7 4 2" xfId="4641" xr:uid="{00000000-0005-0000-0000-0000EC020000}"/>
    <cellStyle name="Euro 7 5" xfId="590" xr:uid="{00000000-0005-0000-0000-0000ED020000}"/>
    <cellStyle name="Euro 7 6" xfId="591" xr:uid="{00000000-0005-0000-0000-0000EE020000}"/>
    <cellStyle name="Euro 7 6 2" xfId="5167" xr:uid="{00000000-0005-0000-0000-0000EF020000}"/>
    <cellStyle name="Euro 8" xfId="592" xr:uid="{00000000-0005-0000-0000-0000F0020000}"/>
    <cellStyle name="Euro 8 2" xfId="593" xr:uid="{00000000-0005-0000-0000-0000F1020000}"/>
    <cellStyle name="Euro 8 2 2" xfId="594" xr:uid="{00000000-0005-0000-0000-0000F2020000}"/>
    <cellStyle name="Euro 8 3" xfId="595" xr:uid="{00000000-0005-0000-0000-0000F3020000}"/>
    <cellStyle name="Euro 8 3 2" xfId="596" xr:uid="{00000000-0005-0000-0000-0000F4020000}"/>
    <cellStyle name="Euro 8 3 2 2" xfId="597" xr:uid="{00000000-0005-0000-0000-0000F5020000}"/>
    <cellStyle name="Euro 8 3 2 3" xfId="598" xr:uid="{00000000-0005-0000-0000-0000F6020000}"/>
    <cellStyle name="Euro 8 3 3" xfId="599" xr:uid="{00000000-0005-0000-0000-0000F7020000}"/>
    <cellStyle name="Euro 8 3 3 2" xfId="5170" xr:uid="{00000000-0005-0000-0000-0000F8020000}"/>
    <cellStyle name="Euro 8 3 4" xfId="600" xr:uid="{00000000-0005-0000-0000-0000F9020000}"/>
    <cellStyle name="Euro 8 4" xfId="601" xr:uid="{00000000-0005-0000-0000-0000FA020000}"/>
    <cellStyle name="Euro 8 4 2" xfId="4639" xr:uid="{00000000-0005-0000-0000-0000FB020000}"/>
    <cellStyle name="Euro 8 5" xfId="602" xr:uid="{00000000-0005-0000-0000-0000FC020000}"/>
    <cellStyle name="Euro 8 6" xfId="603" xr:uid="{00000000-0005-0000-0000-0000FD020000}"/>
    <cellStyle name="Euro 8 6 2" xfId="5169" xr:uid="{00000000-0005-0000-0000-0000FE020000}"/>
    <cellStyle name="Euro 9" xfId="604" xr:uid="{00000000-0005-0000-0000-0000FF020000}"/>
    <cellStyle name="Euro 9 2" xfId="605" xr:uid="{00000000-0005-0000-0000-000000030000}"/>
    <cellStyle name="Euro 9 2 2" xfId="606" xr:uid="{00000000-0005-0000-0000-000001030000}"/>
    <cellStyle name="Euro 9 3" xfId="607" xr:uid="{00000000-0005-0000-0000-000002030000}"/>
    <cellStyle name="Euro 9 3 2" xfId="608" xr:uid="{00000000-0005-0000-0000-000003030000}"/>
    <cellStyle name="Euro 9 3 2 2" xfId="609" xr:uid="{00000000-0005-0000-0000-000004030000}"/>
    <cellStyle name="Euro 9 3 2 3" xfId="610" xr:uid="{00000000-0005-0000-0000-000005030000}"/>
    <cellStyle name="Euro 9 3 3" xfId="611" xr:uid="{00000000-0005-0000-0000-000006030000}"/>
    <cellStyle name="Euro 9 3 3 2" xfId="5172" xr:uid="{00000000-0005-0000-0000-000007030000}"/>
    <cellStyle name="Euro 9 3 4" xfId="612" xr:uid="{00000000-0005-0000-0000-000008030000}"/>
    <cellStyle name="Euro 9 4" xfId="613" xr:uid="{00000000-0005-0000-0000-000009030000}"/>
    <cellStyle name="Euro 9 4 2" xfId="4637" xr:uid="{00000000-0005-0000-0000-00000A030000}"/>
    <cellStyle name="Euro 9 5" xfId="614" xr:uid="{00000000-0005-0000-0000-00000B030000}"/>
    <cellStyle name="Euro 9 6" xfId="615" xr:uid="{00000000-0005-0000-0000-00000C030000}"/>
    <cellStyle name="Euro 9 6 2" xfId="5171" xr:uid="{00000000-0005-0000-0000-00000D030000}"/>
    <cellStyle name="Explanatory Text 2" xfId="4711" xr:uid="{00000000-0005-0000-0000-00000E030000}"/>
    <cellStyle name="Fixed2 - Type2" xfId="616" xr:uid="{00000000-0005-0000-0000-00000F030000}"/>
    <cellStyle name="Heading 1 2" xfId="4712" xr:uid="{00000000-0005-0000-0000-000010030000}"/>
    <cellStyle name="Heading 1 3" xfId="4713" xr:uid="{00000000-0005-0000-0000-000011030000}"/>
    <cellStyle name="Heading 2 2" xfId="4714" xr:uid="{00000000-0005-0000-0000-000012030000}"/>
    <cellStyle name="Input 2" xfId="617" xr:uid="{00000000-0005-0000-0000-000013030000}"/>
    <cellStyle name="Input 2 2" xfId="618" xr:uid="{00000000-0005-0000-0000-000014030000}"/>
    <cellStyle name="Input 2 2 2" xfId="3986" xr:uid="{00000000-0005-0000-0000-000015030000}"/>
    <cellStyle name="Input 2 2 3" xfId="5821" xr:uid="{00000000-0005-0000-0000-000016030000}"/>
    <cellStyle name="Input 2 3" xfId="3985" xr:uid="{00000000-0005-0000-0000-000017030000}"/>
    <cellStyle name="Input 2 3 2" xfId="5624" xr:uid="{00000000-0005-0000-0000-000018030000}"/>
    <cellStyle name="Input 3" xfId="619" xr:uid="{00000000-0005-0000-0000-000019030000}"/>
    <cellStyle name="Input 3 2" xfId="620" xr:uid="{00000000-0005-0000-0000-00001A030000}"/>
    <cellStyle name="Input 3 3" xfId="621" xr:uid="{00000000-0005-0000-0000-00001B030000}"/>
    <cellStyle name="Input 3 4" xfId="3987" xr:uid="{00000000-0005-0000-0000-00001C030000}"/>
    <cellStyle name="Input 3 5" xfId="5623" xr:uid="{00000000-0005-0000-0000-00001D030000}"/>
    <cellStyle name="Input 4" xfId="622" xr:uid="{00000000-0005-0000-0000-00001E030000}"/>
    <cellStyle name="InputCells" xfId="623" xr:uid="{00000000-0005-0000-0000-00001F030000}"/>
    <cellStyle name="Komma 2" xfId="624" xr:uid="{00000000-0005-0000-0000-000020030000}"/>
    <cellStyle name="Komma 3" xfId="625" xr:uid="{00000000-0005-0000-0000-000021030000}"/>
    <cellStyle name="Komma 3 2" xfId="626" xr:uid="{00000000-0005-0000-0000-000022030000}"/>
    <cellStyle name="Komma 3 3" xfId="5759" xr:uid="{00000000-0005-0000-0000-000023030000}"/>
    <cellStyle name="Link" xfId="4715" xr:uid="{00000000-0005-0000-0000-000024030000}"/>
    <cellStyle name="Link 2" xfId="627" xr:uid="{00000000-0005-0000-0000-000025030000}"/>
    <cellStyle name="Migliaia [0] 10" xfId="628" xr:uid="{00000000-0005-0000-0000-000026030000}"/>
    <cellStyle name="Migliaia [0] 10 2" xfId="629" xr:uid="{00000000-0005-0000-0000-000027030000}"/>
    <cellStyle name="Migliaia [0] 10 2 2" xfId="630" xr:uid="{00000000-0005-0000-0000-000028030000}"/>
    <cellStyle name="Migliaia [0] 10 2 3" xfId="5173" xr:uid="{00000000-0005-0000-0000-000029030000}"/>
    <cellStyle name="Migliaia [0] 10 3" xfId="631" xr:uid="{00000000-0005-0000-0000-00002A030000}"/>
    <cellStyle name="Migliaia [0] 10 3 2" xfId="4834" xr:uid="{00000000-0005-0000-0000-00002B030000}"/>
    <cellStyle name="Migliaia [0] 10 4" xfId="632" xr:uid="{00000000-0005-0000-0000-00002C030000}"/>
    <cellStyle name="Migliaia [0] 10 4 2" xfId="3988" xr:uid="{00000000-0005-0000-0000-00002D030000}"/>
    <cellStyle name="Migliaia [0] 10 5" xfId="4064" xr:uid="{00000000-0005-0000-0000-00002E030000}"/>
    <cellStyle name="Migliaia [0] 11" xfId="633" xr:uid="{00000000-0005-0000-0000-00002F030000}"/>
    <cellStyle name="Migliaia [0] 11 2" xfId="634" xr:uid="{00000000-0005-0000-0000-000030030000}"/>
    <cellStyle name="Migliaia [0] 11 2 2" xfId="635" xr:uid="{00000000-0005-0000-0000-000031030000}"/>
    <cellStyle name="Migliaia [0] 11 2 3" xfId="5174" xr:uid="{00000000-0005-0000-0000-000032030000}"/>
    <cellStyle name="Migliaia [0] 11 3" xfId="636" xr:uid="{00000000-0005-0000-0000-000033030000}"/>
    <cellStyle name="Migliaia [0] 11 3 2" xfId="4835" xr:uid="{00000000-0005-0000-0000-000034030000}"/>
    <cellStyle name="Migliaia [0] 11 4" xfId="637" xr:uid="{00000000-0005-0000-0000-000035030000}"/>
    <cellStyle name="Migliaia [0] 11 4 2" xfId="3989" xr:uid="{00000000-0005-0000-0000-000036030000}"/>
    <cellStyle name="Migliaia [0] 11 5" xfId="4065" xr:uid="{00000000-0005-0000-0000-000037030000}"/>
    <cellStyle name="Migliaia [0] 12" xfId="638" xr:uid="{00000000-0005-0000-0000-000038030000}"/>
    <cellStyle name="Migliaia [0] 12 2" xfId="639" xr:uid="{00000000-0005-0000-0000-000039030000}"/>
    <cellStyle name="Migliaia [0] 12 2 2" xfId="640" xr:uid="{00000000-0005-0000-0000-00003A030000}"/>
    <cellStyle name="Migliaia [0] 12 2 3" xfId="5175" xr:uid="{00000000-0005-0000-0000-00003B030000}"/>
    <cellStyle name="Migliaia [0] 12 3" xfId="641" xr:uid="{00000000-0005-0000-0000-00003C030000}"/>
    <cellStyle name="Migliaia [0] 12 3 2" xfId="4836" xr:uid="{00000000-0005-0000-0000-00003D030000}"/>
    <cellStyle name="Migliaia [0] 12 4" xfId="642" xr:uid="{00000000-0005-0000-0000-00003E030000}"/>
    <cellStyle name="Migliaia [0] 12 4 2" xfId="3990" xr:uid="{00000000-0005-0000-0000-00003F030000}"/>
    <cellStyle name="Migliaia [0] 12 5" xfId="4066" xr:uid="{00000000-0005-0000-0000-000040030000}"/>
    <cellStyle name="Migliaia [0] 13" xfId="643" xr:uid="{00000000-0005-0000-0000-000041030000}"/>
    <cellStyle name="Migliaia [0] 13 2" xfId="644" xr:uid="{00000000-0005-0000-0000-000042030000}"/>
    <cellStyle name="Migliaia [0] 13 2 2" xfId="645" xr:uid="{00000000-0005-0000-0000-000043030000}"/>
    <cellStyle name="Migliaia [0] 13 2 3" xfId="5176" xr:uid="{00000000-0005-0000-0000-000044030000}"/>
    <cellStyle name="Migliaia [0] 13 3" xfId="646" xr:uid="{00000000-0005-0000-0000-000045030000}"/>
    <cellStyle name="Migliaia [0] 13 3 2" xfId="4837" xr:uid="{00000000-0005-0000-0000-000046030000}"/>
    <cellStyle name="Migliaia [0] 13 4" xfId="647" xr:uid="{00000000-0005-0000-0000-000047030000}"/>
    <cellStyle name="Migliaia [0] 13 4 2" xfId="3991" xr:uid="{00000000-0005-0000-0000-000048030000}"/>
    <cellStyle name="Migliaia [0] 13 5" xfId="4067" xr:uid="{00000000-0005-0000-0000-000049030000}"/>
    <cellStyle name="Migliaia [0] 14" xfId="648" xr:uid="{00000000-0005-0000-0000-00004A030000}"/>
    <cellStyle name="Migliaia [0] 14 2" xfId="649" xr:uid="{00000000-0005-0000-0000-00004B030000}"/>
    <cellStyle name="Migliaia [0] 14 2 2" xfId="650" xr:uid="{00000000-0005-0000-0000-00004C030000}"/>
    <cellStyle name="Migliaia [0] 14 2 3" xfId="5177" xr:uid="{00000000-0005-0000-0000-00004D030000}"/>
    <cellStyle name="Migliaia [0] 14 3" xfId="651" xr:uid="{00000000-0005-0000-0000-00004E030000}"/>
    <cellStyle name="Migliaia [0] 14 3 2" xfId="4838" xr:uid="{00000000-0005-0000-0000-00004F030000}"/>
    <cellStyle name="Migliaia [0] 14 4" xfId="652" xr:uid="{00000000-0005-0000-0000-000050030000}"/>
    <cellStyle name="Migliaia [0] 14 4 2" xfId="3992" xr:uid="{00000000-0005-0000-0000-000051030000}"/>
    <cellStyle name="Migliaia [0] 14 5" xfId="4068" xr:uid="{00000000-0005-0000-0000-000052030000}"/>
    <cellStyle name="Migliaia [0] 15" xfId="653" xr:uid="{00000000-0005-0000-0000-000053030000}"/>
    <cellStyle name="Migliaia [0] 15 2" xfId="654" xr:uid="{00000000-0005-0000-0000-000054030000}"/>
    <cellStyle name="Migliaia [0] 15 2 2" xfId="655" xr:uid="{00000000-0005-0000-0000-000055030000}"/>
    <cellStyle name="Migliaia [0] 15 2 3" xfId="5178" xr:uid="{00000000-0005-0000-0000-000056030000}"/>
    <cellStyle name="Migliaia [0] 15 3" xfId="656" xr:uid="{00000000-0005-0000-0000-000057030000}"/>
    <cellStyle name="Migliaia [0] 15 3 2" xfId="4839" xr:uid="{00000000-0005-0000-0000-000058030000}"/>
    <cellStyle name="Migliaia [0] 15 4" xfId="657" xr:uid="{00000000-0005-0000-0000-000059030000}"/>
    <cellStyle name="Migliaia [0] 15 4 2" xfId="3993" xr:uid="{00000000-0005-0000-0000-00005A030000}"/>
    <cellStyle name="Migliaia [0] 15 5" xfId="4069" xr:uid="{00000000-0005-0000-0000-00005B030000}"/>
    <cellStyle name="Migliaia [0] 16" xfId="658" xr:uid="{00000000-0005-0000-0000-00005C030000}"/>
    <cellStyle name="Migliaia [0] 16 2" xfId="659" xr:uid="{00000000-0005-0000-0000-00005D030000}"/>
    <cellStyle name="Migliaia [0] 16 2 2" xfId="660" xr:uid="{00000000-0005-0000-0000-00005E030000}"/>
    <cellStyle name="Migliaia [0] 16 2 3" xfId="5179" xr:uid="{00000000-0005-0000-0000-00005F030000}"/>
    <cellStyle name="Migliaia [0] 16 3" xfId="661" xr:uid="{00000000-0005-0000-0000-000060030000}"/>
    <cellStyle name="Migliaia [0] 16 3 2" xfId="4840" xr:uid="{00000000-0005-0000-0000-000061030000}"/>
    <cellStyle name="Migliaia [0] 16 4" xfId="662" xr:uid="{00000000-0005-0000-0000-000062030000}"/>
    <cellStyle name="Migliaia [0] 16 4 2" xfId="3994" xr:uid="{00000000-0005-0000-0000-000063030000}"/>
    <cellStyle name="Migliaia [0] 16 5" xfId="4070" xr:uid="{00000000-0005-0000-0000-000064030000}"/>
    <cellStyle name="Migliaia [0] 17" xfId="663" xr:uid="{00000000-0005-0000-0000-000065030000}"/>
    <cellStyle name="Migliaia [0] 17 2" xfId="664" xr:uid="{00000000-0005-0000-0000-000066030000}"/>
    <cellStyle name="Migliaia [0] 17 2 2" xfId="665" xr:uid="{00000000-0005-0000-0000-000067030000}"/>
    <cellStyle name="Migliaia [0] 17 2 3" xfId="5180" xr:uid="{00000000-0005-0000-0000-000068030000}"/>
    <cellStyle name="Migliaia [0] 17 3" xfId="666" xr:uid="{00000000-0005-0000-0000-000069030000}"/>
    <cellStyle name="Migliaia [0] 17 3 2" xfId="4841" xr:uid="{00000000-0005-0000-0000-00006A030000}"/>
    <cellStyle name="Migliaia [0] 17 4" xfId="667" xr:uid="{00000000-0005-0000-0000-00006B030000}"/>
    <cellStyle name="Migliaia [0] 17 4 2" xfId="3995" xr:uid="{00000000-0005-0000-0000-00006C030000}"/>
    <cellStyle name="Migliaia [0] 17 5" xfId="4071" xr:uid="{00000000-0005-0000-0000-00006D030000}"/>
    <cellStyle name="Migliaia [0] 18" xfId="668" xr:uid="{00000000-0005-0000-0000-00006E030000}"/>
    <cellStyle name="Migliaia [0] 18 2" xfId="669" xr:uid="{00000000-0005-0000-0000-00006F030000}"/>
    <cellStyle name="Migliaia [0] 18 2 2" xfId="670" xr:uid="{00000000-0005-0000-0000-000070030000}"/>
    <cellStyle name="Migliaia [0] 18 2 3" xfId="5181" xr:uid="{00000000-0005-0000-0000-000071030000}"/>
    <cellStyle name="Migliaia [0] 18 3" xfId="671" xr:uid="{00000000-0005-0000-0000-000072030000}"/>
    <cellStyle name="Migliaia [0] 18 3 2" xfId="4842" xr:uid="{00000000-0005-0000-0000-000073030000}"/>
    <cellStyle name="Migliaia [0] 18 4" xfId="672" xr:uid="{00000000-0005-0000-0000-000074030000}"/>
    <cellStyle name="Migliaia [0] 18 4 2" xfId="3996" xr:uid="{00000000-0005-0000-0000-000075030000}"/>
    <cellStyle name="Migliaia [0] 18 5" xfId="4072" xr:uid="{00000000-0005-0000-0000-000076030000}"/>
    <cellStyle name="Migliaia [0] 19" xfId="673" xr:uid="{00000000-0005-0000-0000-000077030000}"/>
    <cellStyle name="Migliaia [0] 19 2" xfId="674" xr:uid="{00000000-0005-0000-0000-000078030000}"/>
    <cellStyle name="Migliaia [0] 19 2 2" xfId="675" xr:uid="{00000000-0005-0000-0000-000079030000}"/>
    <cellStyle name="Migliaia [0] 19 2 3" xfId="5182" xr:uid="{00000000-0005-0000-0000-00007A030000}"/>
    <cellStyle name="Migliaia [0] 19 3" xfId="676" xr:uid="{00000000-0005-0000-0000-00007B030000}"/>
    <cellStyle name="Migliaia [0] 19 3 2" xfId="4843" xr:uid="{00000000-0005-0000-0000-00007C030000}"/>
    <cellStyle name="Migliaia [0] 19 4" xfId="677" xr:uid="{00000000-0005-0000-0000-00007D030000}"/>
    <cellStyle name="Migliaia [0] 19 4 2" xfId="3997" xr:uid="{00000000-0005-0000-0000-00007E030000}"/>
    <cellStyle name="Migliaia [0] 19 5" xfId="4073" xr:uid="{00000000-0005-0000-0000-00007F030000}"/>
    <cellStyle name="Migliaia [0] 2" xfId="678" xr:uid="{00000000-0005-0000-0000-000080030000}"/>
    <cellStyle name="Migliaia [0] 2 2" xfId="679" xr:uid="{00000000-0005-0000-0000-000081030000}"/>
    <cellStyle name="Migliaia [0] 2 2 2" xfId="680" xr:uid="{00000000-0005-0000-0000-000082030000}"/>
    <cellStyle name="Migliaia [0] 2 2 3" xfId="5183" xr:uid="{00000000-0005-0000-0000-000083030000}"/>
    <cellStyle name="Migliaia [0] 2 3" xfId="681" xr:uid="{00000000-0005-0000-0000-000084030000}"/>
    <cellStyle name="Migliaia [0] 2 3 2" xfId="4844" xr:uid="{00000000-0005-0000-0000-000085030000}"/>
    <cellStyle name="Migliaia [0] 2 4" xfId="682" xr:uid="{00000000-0005-0000-0000-000086030000}"/>
    <cellStyle name="Migliaia [0] 2 4 2" xfId="3998" xr:uid="{00000000-0005-0000-0000-000087030000}"/>
    <cellStyle name="Migliaia [0] 2 5" xfId="4074" xr:uid="{00000000-0005-0000-0000-000088030000}"/>
    <cellStyle name="Migliaia [0] 20" xfId="683" xr:uid="{00000000-0005-0000-0000-000089030000}"/>
    <cellStyle name="Migliaia [0] 20 2" xfId="684" xr:uid="{00000000-0005-0000-0000-00008A030000}"/>
    <cellStyle name="Migliaia [0] 20 2 2" xfId="685" xr:uid="{00000000-0005-0000-0000-00008B030000}"/>
    <cellStyle name="Migliaia [0] 20 2 3" xfId="5184" xr:uid="{00000000-0005-0000-0000-00008C030000}"/>
    <cellStyle name="Migliaia [0] 20 3" xfId="686" xr:uid="{00000000-0005-0000-0000-00008D030000}"/>
    <cellStyle name="Migliaia [0] 20 3 2" xfId="4845" xr:uid="{00000000-0005-0000-0000-00008E030000}"/>
    <cellStyle name="Migliaia [0] 20 4" xfId="687" xr:uid="{00000000-0005-0000-0000-00008F030000}"/>
    <cellStyle name="Migliaia [0] 20 4 2" xfId="3999" xr:uid="{00000000-0005-0000-0000-000090030000}"/>
    <cellStyle name="Migliaia [0] 20 5" xfId="4075" xr:uid="{00000000-0005-0000-0000-000091030000}"/>
    <cellStyle name="Migliaia [0] 21" xfId="688" xr:uid="{00000000-0005-0000-0000-000092030000}"/>
    <cellStyle name="Migliaia [0] 21 2" xfId="689" xr:uid="{00000000-0005-0000-0000-000093030000}"/>
    <cellStyle name="Migliaia [0] 21 2 2" xfId="690" xr:uid="{00000000-0005-0000-0000-000094030000}"/>
    <cellStyle name="Migliaia [0] 21 2 3" xfId="5185" xr:uid="{00000000-0005-0000-0000-000095030000}"/>
    <cellStyle name="Migliaia [0] 21 3" xfId="691" xr:uid="{00000000-0005-0000-0000-000096030000}"/>
    <cellStyle name="Migliaia [0] 21 3 2" xfId="4846" xr:uid="{00000000-0005-0000-0000-000097030000}"/>
    <cellStyle name="Migliaia [0] 21 4" xfId="692" xr:uid="{00000000-0005-0000-0000-000098030000}"/>
    <cellStyle name="Migliaia [0] 21 4 2" xfId="4000" xr:uid="{00000000-0005-0000-0000-000099030000}"/>
    <cellStyle name="Migliaia [0] 21 5" xfId="4076" xr:uid="{00000000-0005-0000-0000-00009A030000}"/>
    <cellStyle name="Migliaia [0] 22" xfId="693" xr:uid="{00000000-0005-0000-0000-00009B030000}"/>
    <cellStyle name="Migliaia [0] 22 2" xfId="694" xr:uid="{00000000-0005-0000-0000-00009C030000}"/>
    <cellStyle name="Migliaia [0] 22 2 2" xfId="695" xr:uid="{00000000-0005-0000-0000-00009D030000}"/>
    <cellStyle name="Migliaia [0] 22 2 3" xfId="5186" xr:uid="{00000000-0005-0000-0000-00009E030000}"/>
    <cellStyle name="Migliaia [0] 22 3" xfId="696" xr:uid="{00000000-0005-0000-0000-00009F030000}"/>
    <cellStyle name="Migliaia [0] 22 3 2" xfId="4847" xr:uid="{00000000-0005-0000-0000-0000A0030000}"/>
    <cellStyle name="Migliaia [0] 22 4" xfId="697" xr:uid="{00000000-0005-0000-0000-0000A1030000}"/>
    <cellStyle name="Migliaia [0] 22 4 2" xfId="4001" xr:uid="{00000000-0005-0000-0000-0000A2030000}"/>
    <cellStyle name="Migliaia [0] 22 5" xfId="4077" xr:uid="{00000000-0005-0000-0000-0000A3030000}"/>
    <cellStyle name="Migliaia [0] 23" xfId="698" xr:uid="{00000000-0005-0000-0000-0000A4030000}"/>
    <cellStyle name="Migliaia [0] 23 2" xfId="699" xr:uid="{00000000-0005-0000-0000-0000A5030000}"/>
    <cellStyle name="Migliaia [0] 23 2 2" xfId="700" xr:uid="{00000000-0005-0000-0000-0000A6030000}"/>
    <cellStyle name="Migliaia [0] 23 2 3" xfId="5187" xr:uid="{00000000-0005-0000-0000-0000A7030000}"/>
    <cellStyle name="Migliaia [0] 23 3" xfId="701" xr:uid="{00000000-0005-0000-0000-0000A8030000}"/>
    <cellStyle name="Migliaia [0] 23 3 2" xfId="4848" xr:uid="{00000000-0005-0000-0000-0000A9030000}"/>
    <cellStyle name="Migliaia [0] 23 4" xfId="702" xr:uid="{00000000-0005-0000-0000-0000AA030000}"/>
    <cellStyle name="Migliaia [0] 23 4 2" xfId="4002" xr:uid="{00000000-0005-0000-0000-0000AB030000}"/>
    <cellStyle name="Migliaia [0] 23 5" xfId="4078" xr:uid="{00000000-0005-0000-0000-0000AC030000}"/>
    <cellStyle name="Migliaia [0] 24" xfId="703" xr:uid="{00000000-0005-0000-0000-0000AD030000}"/>
    <cellStyle name="Migliaia [0] 24 2" xfId="704" xr:uid="{00000000-0005-0000-0000-0000AE030000}"/>
    <cellStyle name="Migliaia [0] 24 2 2" xfId="705" xr:uid="{00000000-0005-0000-0000-0000AF030000}"/>
    <cellStyle name="Migliaia [0] 24 2 3" xfId="5188" xr:uid="{00000000-0005-0000-0000-0000B0030000}"/>
    <cellStyle name="Migliaia [0] 24 3" xfId="706" xr:uid="{00000000-0005-0000-0000-0000B1030000}"/>
    <cellStyle name="Migliaia [0] 24 3 2" xfId="4849" xr:uid="{00000000-0005-0000-0000-0000B2030000}"/>
    <cellStyle name="Migliaia [0] 24 4" xfId="707" xr:uid="{00000000-0005-0000-0000-0000B3030000}"/>
    <cellStyle name="Migliaia [0] 24 4 2" xfId="4003" xr:uid="{00000000-0005-0000-0000-0000B4030000}"/>
    <cellStyle name="Migliaia [0] 24 5" xfId="4079" xr:uid="{00000000-0005-0000-0000-0000B5030000}"/>
    <cellStyle name="Migliaia [0] 25" xfId="708" xr:uid="{00000000-0005-0000-0000-0000B6030000}"/>
    <cellStyle name="Migliaia [0] 25 2" xfId="709" xr:uid="{00000000-0005-0000-0000-0000B7030000}"/>
    <cellStyle name="Migliaia [0] 25 2 2" xfId="710" xr:uid="{00000000-0005-0000-0000-0000B8030000}"/>
    <cellStyle name="Migliaia [0] 25 2 3" xfId="5189" xr:uid="{00000000-0005-0000-0000-0000B9030000}"/>
    <cellStyle name="Migliaia [0] 25 3" xfId="711" xr:uid="{00000000-0005-0000-0000-0000BA030000}"/>
    <cellStyle name="Migliaia [0] 25 3 2" xfId="4850" xr:uid="{00000000-0005-0000-0000-0000BB030000}"/>
    <cellStyle name="Migliaia [0] 25 4" xfId="712" xr:uid="{00000000-0005-0000-0000-0000BC030000}"/>
    <cellStyle name="Migliaia [0] 25 4 2" xfId="4004" xr:uid="{00000000-0005-0000-0000-0000BD030000}"/>
    <cellStyle name="Migliaia [0] 25 5" xfId="4080" xr:uid="{00000000-0005-0000-0000-0000BE030000}"/>
    <cellStyle name="Migliaia [0] 26" xfId="713" xr:uid="{00000000-0005-0000-0000-0000BF030000}"/>
    <cellStyle name="Migliaia [0] 26 2" xfId="714" xr:uid="{00000000-0005-0000-0000-0000C0030000}"/>
    <cellStyle name="Migliaia [0] 26 2 2" xfId="715" xr:uid="{00000000-0005-0000-0000-0000C1030000}"/>
    <cellStyle name="Migliaia [0] 26 2 3" xfId="5190" xr:uid="{00000000-0005-0000-0000-0000C2030000}"/>
    <cellStyle name="Migliaia [0] 26 3" xfId="716" xr:uid="{00000000-0005-0000-0000-0000C3030000}"/>
    <cellStyle name="Migliaia [0] 26 3 2" xfId="4851" xr:uid="{00000000-0005-0000-0000-0000C4030000}"/>
    <cellStyle name="Migliaia [0] 26 4" xfId="717" xr:uid="{00000000-0005-0000-0000-0000C5030000}"/>
    <cellStyle name="Migliaia [0] 26 4 2" xfId="4005" xr:uid="{00000000-0005-0000-0000-0000C6030000}"/>
    <cellStyle name="Migliaia [0] 26 5" xfId="4081" xr:uid="{00000000-0005-0000-0000-0000C7030000}"/>
    <cellStyle name="Migliaia [0] 27" xfId="718" xr:uid="{00000000-0005-0000-0000-0000C8030000}"/>
    <cellStyle name="Migliaia [0] 27 2" xfId="719" xr:uid="{00000000-0005-0000-0000-0000C9030000}"/>
    <cellStyle name="Migliaia [0] 27 2 2" xfId="720" xr:uid="{00000000-0005-0000-0000-0000CA030000}"/>
    <cellStyle name="Migliaia [0] 27 2 3" xfId="5191" xr:uid="{00000000-0005-0000-0000-0000CB030000}"/>
    <cellStyle name="Migliaia [0] 27 3" xfId="721" xr:uid="{00000000-0005-0000-0000-0000CC030000}"/>
    <cellStyle name="Migliaia [0] 27 3 2" xfId="4852" xr:uid="{00000000-0005-0000-0000-0000CD030000}"/>
    <cellStyle name="Migliaia [0] 27 4" xfId="722" xr:uid="{00000000-0005-0000-0000-0000CE030000}"/>
    <cellStyle name="Migliaia [0] 27 4 2" xfId="4006" xr:uid="{00000000-0005-0000-0000-0000CF030000}"/>
    <cellStyle name="Migliaia [0] 27 5" xfId="4082" xr:uid="{00000000-0005-0000-0000-0000D0030000}"/>
    <cellStyle name="Migliaia [0] 28" xfId="723" xr:uid="{00000000-0005-0000-0000-0000D1030000}"/>
    <cellStyle name="Migliaia [0] 28 2" xfId="724" xr:uid="{00000000-0005-0000-0000-0000D2030000}"/>
    <cellStyle name="Migliaia [0] 28 2 2" xfId="725" xr:uid="{00000000-0005-0000-0000-0000D3030000}"/>
    <cellStyle name="Migliaia [0] 28 2 3" xfId="5192" xr:uid="{00000000-0005-0000-0000-0000D4030000}"/>
    <cellStyle name="Migliaia [0] 28 3" xfId="726" xr:uid="{00000000-0005-0000-0000-0000D5030000}"/>
    <cellStyle name="Migliaia [0] 28 3 2" xfId="4853" xr:uid="{00000000-0005-0000-0000-0000D6030000}"/>
    <cellStyle name="Migliaia [0] 28 4" xfId="727" xr:uid="{00000000-0005-0000-0000-0000D7030000}"/>
    <cellStyle name="Migliaia [0] 28 4 2" xfId="4007" xr:uid="{00000000-0005-0000-0000-0000D8030000}"/>
    <cellStyle name="Migliaia [0] 28 5" xfId="4083" xr:uid="{00000000-0005-0000-0000-0000D9030000}"/>
    <cellStyle name="Migliaia [0] 29" xfId="728" xr:uid="{00000000-0005-0000-0000-0000DA030000}"/>
    <cellStyle name="Migliaia [0] 29 2" xfId="729" xr:uid="{00000000-0005-0000-0000-0000DB030000}"/>
    <cellStyle name="Migliaia [0] 29 2 2" xfId="730" xr:uid="{00000000-0005-0000-0000-0000DC030000}"/>
    <cellStyle name="Migliaia [0] 29 2 3" xfId="5193" xr:uid="{00000000-0005-0000-0000-0000DD030000}"/>
    <cellStyle name="Migliaia [0] 29 3" xfId="731" xr:uid="{00000000-0005-0000-0000-0000DE030000}"/>
    <cellStyle name="Migliaia [0] 29 3 2" xfId="4854" xr:uid="{00000000-0005-0000-0000-0000DF030000}"/>
    <cellStyle name="Migliaia [0] 29 4" xfId="732" xr:uid="{00000000-0005-0000-0000-0000E0030000}"/>
    <cellStyle name="Migliaia [0] 29 4 2" xfId="4008" xr:uid="{00000000-0005-0000-0000-0000E1030000}"/>
    <cellStyle name="Migliaia [0] 29 5" xfId="4084" xr:uid="{00000000-0005-0000-0000-0000E2030000}"/>
    <cellStyle name="Migliaia [0] 3" xfId="733" xr:uid="{00000000-0005-0000-0000-0000E3030000}"/>
    <cellStyle name="Migliaia [0] 3 2" xfId="734" xr:uid="{00000000-0005-0000-0000-0000E4030000}"/>
    <cellStyle name="Migliaia [0] 3 2 2" xfId="735" xr:uid="{00000000-0005-0000-0000-0000E5030000}"/>
    <cellStyle name="Migliaia [0] 3 2 3" xfId="5194" xr:uid="{00000000-0005-0000-0000-0000E6030000}"/>
    <cellStyle name="Migliaia [0] 3 3" xfId="736" xr:uid="{00000000-0005-0000-0000-0000E7030000}"/>
    <cellStyle name="Migliaia [0] 3 3 2" xfId="4855" xr:uid="{00000000-0005-0000-0000-0000E8030000}"/>
    <cellStyle name="Migliaia [0] 3 4" xfId="737" xr:uid="{00000000-0005-0000-0000-0000E9030000}"/>
    <cellStyle name="Migliaia [0] 3 4 2" xfId="4009" xr:uid="{00000000-0005-0000-0000-0000EA030000}"/>
    <cellStyle name="Migliaia [0] 3 5" xfId="4085" xr:uid="{00000000-0005-0000-0000-0000EB030000}"/>
    <cellStyle name="Migliaia [0] 30" xfId="738" xr:uid="{00000000-0005-0000-0000-0000EC030000}"/>
    <cellStyle name="Migliaia [0] 30 2" xfId="739" xr:uid="{00000000-0005-0000-0000-0000ED030000}"/>
    <cellStyle name="Migliaia [0] 30 2 2" xfId="740" xr:uid="{00000000-0005-0000-0000-0000EE030000}"/>
    <cellStyle name="Migliaia [0] 30 2 3" xfId="5195" xr:uid="{00000000-0005-0000-0000-0000EF030000}"/>
    <cellStyle name="Migliaia [0] 30 3" xfId="741" xr:uid="{00000000-0005-0000-0000-0000F0030000}"/>
    <cellStyle name="Migliaia [0] 30 3 2" xfId="4856" xr:uid="{00000000-0005-0000-0000-0000F1030000}"/>
    <cellStyle name="Migliaia [0] 30 4" xfId="742" xr:uid="{00000000-0005-0000-0000-0000F2030000}"/>
    <cellStyle name="Migliaia [0] 30 4 2" xfId="4010" xr:uid="{00000000-0005-0000-0000-0000F3030000}"/>
    <cellStyle name="Migliaia [0] 30 5" xfId="4086" xr:uid="{00000000-0005-0000-0000-0000F4030000}"/>
    <cellStyle name="Migliaia [0] 31" xfId="743" xr:uid="{00000000-0005-0000-0000-0000F5030000}"/>
    <cellStyle name="Migliaia [0] 31 2" xfId="744" xr:uid="{00000000-0005-0000-0000-0000F6030000}"/>
    <cellStyle name="Migliaia [0] 31 2 2" xfId="745" xr:uid="{00000000-0005-0000-0000-0000F7030000}"/>
    <cellStyle name="Migliaia [0] 31 2 3" xfId="5196" xr:uid="{00000000-0005-0000-0000-0000F8030000}"/>
    <cellStyle name="Migliaia [0] 31 3" xfId="746" xr:uid="{00000000-0005-0000-0000-0000F9030000}"/>
    <cellStyle name="Migliaia [0] 31 3 2" xfId="4857" xr:uid="{00000000-0005-0000-0000-0000FA030000}"/>
    <cellStyle name="Migliaia [0] 31 4" xfId="747" xr:uid="{00000000-0005-0000-0000-0000FB030000}"/>
    <cellStyle name="Migliaia [0] 31 4 2" xfId="4011" xr:uid="{00000000-0005-0000-0000-0000FC030000}"/>
    <cellStyle name="Migliaia [0] 31 5" xfId="4087" xr:uid="{00000000-0005-0000-0000-0000FD030000}"/>
    <cellStyle name="Migliaia [0] 32" xfId="748" xr:uid="{00000000-0005-0000-0000-0000FE030000}"/>
    <cellStyle name="Migliaia [0] 32 2" xfId="749" xr:uid="{00000000-0005-0000-0000-0000FF030000}"/>
    <cellStyle name="Migliaia [0] 32 2 2" xfId="750" xr:uid="{00000000-0005-0000-0000-000000040000}"/>
    <cellStyle name="Migliaia [0] 32 2 3" xfId="5197" xr:uid="{00000000-0005-0000-0000-000001040000}"/>
    <cellStyle name="Migliaia [0] 32 3" xfId="751" xr:uid="{00000000-0005-0000-0000-000002040000}"/>
    <cellStyle name="Migliaia [0] 32 3 2" xfId="4858" xr:uid="{00000000-0005-0000-0000-000003040000}"/>
    <cellStyle name="Migliaia [0] 32 4" xfId="752" xr:uid="{00000000-0005-0000-0000-000004040000}"/>
    <cellStyle name="Migliaia [0] 32 4 2" xfId="4012" xr:uid="{00000000-0005-0000-0000-000005040000}"/>
    <cellStyle name="Migliaia [0] 32 5" xfId="4088" xr:uid="{00000000-0005-0000-0000-000006040000}"/>
    <cellStyle name="Migliaia [0] 33" xfId="753" xr:uid="{00000000-0005-0000-0000-000007040000}"/>
    <cellStyle name="Migliaia [0] 33 2" xfId="754" xr:uid="{00000000-0005-0000-0000-000008040000}"/>
    <cellStyle name="Migliaia [0] 33 2 2" xfId="755" xr:uid="{00000000-0005-0000-0000-000009040000}"/>
    <cellStyle name="Migliaia [0] 33 2 3" xfId="5198" xr:uid="{00000000-0005-0000-0000-00000A040000}"/>
    <cellStyle name="Migliaia [0] 33 3" xfId="756" xr:uid="{00000000-0005-0000-0000-00000B040000}"/>
    <cellStyle name="Migliaia [0] 33 3 2" xfId="4859" xr:uid="{00000000-0005-0000-0000-00000C040000}"/>
    <cellStyle name="Migliaia [0] 33 4" xfId="757" xr:uid="{00000000-0005-0000-0000-00000D040000}"/>
    <cellStyle name="Migliaia [0] 33 4 2" xfId="4013" xr:uid="{00000000-0005-0000-0000-00000E040000}"/>
    <cellStyle name="Migliaia [0] 33 5" xfId="4089" xr:uid="{00000000-0005-0000-0000-00000F040000}"/>
    <cellStyle name="Migliaia [0] 34" xfId="758" xr:uid="{00000000-0005-0000-0000-000010040000}"/>
    <cellStyle name="Migliaia [0] 34 2" xfId="759" xr:uid="{00000000-0005-0000-0000-000011040000}"/>
    <cellStyle name="Migliaia [0] 34 2 2" xfId="760" xr:uid="{00000000-0005-0000-0000-000012040000}"/>
    <cellStyle name="Migliaia [0] 34 2 3" xfId="5199" xr:uid="{00000000-0005-0000-0000-000013040000}"/>
    <cellStyle name="Migliaia [0] 34 3" xfId="761" xr:uid="{00000000-0005-0000-0000-000014040000}"/>
    <cellStyle name="Migliaia [0] 34 3 2" xfId="4860" xr:uid="{00000000-0005-0000-0000-000015040000}"/>
    <cellStyle name="Migliaia [0] 34 4" xfId="762" xr:uid="{00000000-0005-0000-0000-000016040000}"/>
    <cellStyle name="Migliaia [0] 34 4 2" xfId="4014" xr:uid="{00000000-0005-0000-0000-000017040000}"/>
    <cellStyle name="Migliaia [0] 34 5" xfId="4090" xr:uid="{00000000-0005-0000-0000-000018040000}"/>
    <cellStyle name="Migliaia [0] 35" xfId="763" xr:uid="{00000000-0005-0000-0000-000019040000}"/>
    <cellStyle name="Migliaia [0] 35 2" xfId="764" xr:uid="{00000000-0005-0000-0000-00001A040000}"/>
    <cellStyle name="Migliaia [0] 35 2 2" xfId="765" xr:uid="{00000000-0005-0000-0000-00001B040000}"/>
    <cellStyle name="Migliaia [0] 35 2 3" xfId="5200" xr:uid="{00000000-0005-0000-0000-00001C040000}"/>
    <cellStyle name="Migliaia [0] 35 3" xfId="766" xr:uid="{00000000-0005-0000-0000-00001D040000}"/>
    <cellStyle name="Migliaia [0] 35 3 2" xfId="4861" xr:uid="{00000000-0005-0000-0000-00001E040000}"/>
    <cellStyle name="Migliaia [0] 35 4" xfId="767" xr:uid="{00000000-0005-0000-0000-00001F040000}"/>
    <cellStyle name="Migliaia [0] 35 4 2" xfId="4015" xr:uid="{00000000-0005-0000-0000-000020040000}"/>
    <cellStyle name="Migliaia [0] 35 5" xfId="4091" xr:uid="{00000000-0005-0000-0000-000021040000}"/>
    <cellStyle name="Migliaia [0] 36" xfId="768" xr:uid="{00000000-0005-0000-0000-000022040000}"/>
    <cellStyle name="Migliaia [0] 36 2" xfId="769" xr:uid="{00000000-0005-0000-0000-000023040000}"/>
    <cellStyle name="Migliaia [0] 36 2 2" xfId="770" xr:uid="{00000000-0005-0000-0000-000024040000}"/>
    <cellStyle name="Migliaia [0] 36 2 3" xfId="5201" xr:uid="{00000000-0005-0000-0000-000025040000}"/>
    <cellStyle name="Migliaia [0] 36 3" xfId="771" xr:uid="{00000000-0005-0000-0000-000026040000}"/>
    <cellStyle name="Migliaia [0] 36 3 2" xfId="4862" xr:uid="{00000000-0005-0000-0000-000027040000}"/>
    <cellStyle name="Migliaia [0] 36 4" xfId="772" xr:uid="{00000000-0005-0000-0000-000028040000}"/>
    <cellStyle name="Migliaia [0] 36 4 2" xfId="4016" xr:uid="{00000000-0005-0000-0000-000029040000}"/>
    <cellStyle name="Migliaia [0] 36 5" xfId="4092" xr:uid="{00000000-0005-0000-0000-00002A040000}"/>
    <cellStyle name="Migliaia [0] 37" xfId="773" xr:uid="{00000000-0005-0000-0000-00002B040000}"/>
    <cellStyle name="Migliaia [0] 37 2" xfId="774" xr:uid="{00000000-0005-0000-0000-00002C040000}"/>
    <cellStyle name="Migliaia [0] 37 2 2" xfId="775" xr:uid="{00000000-0005-0000-0000-00002D040000}"/>
    <cellStyle name="Migliaia [0] 37 2 3" xfId="5202" xr:uid="{00000000-0005-0000-0000-00002E040000}"/>
    <cellStyle name="Migliaia [0] 37 3" xfId="776" xr:uid="{00000000-0005-0000-0000-00002F040000}"/>
    <cellStyle name="Migliaia [0] 37 3 2" xfId="4863" xr:uid="{00000000-0005-0000-0000-000030040000}"/>
    <cellStyle name="Migliaia [0] 37 4" xfId="777" xr:uid="{00000000-0005-0000-0000-000031040000}"/>
    <cellStyle name="Migliaia [0] 37 4 2" xfId="4017" xr:uid="{00000000-0005-0000-0000-000032040000}"/>
    <cellStyle name="Migliaia [0] 37 5" xfId="4093" xr:uid="{00000000-0005-0000-0000-000033040000}"/>
    <cellStyle name="Migliaia [0] 38" xfId="778" xr:uid="{00000000-0005-0000-0000-000034040000}"/>
    <cellStyle name="Migliaia [0] 38 2" xfId="779" xr:uid="{00000000-0005-0000-0000-000035040000}"/>
    <cellStyle name="Migliaia [0] 38 2 2" xfId="780" xr:uid="{00000000-0005-0000-0000-000036040000}"/>
    <cellStyle name="Migliaia [0] 38 2 3" xfId="5203" xr:uid="{00000000-0005-0000-0000-000037040000}"/>
    <cellStyle name="Migliaia [0] 38 3" xfId="781" xr:uid="{00000000-0005-0000-0000-000038040000}"/>
    <cellStyle name="Migliaia [0] 38 3 2" xfId="4864" xr:uid="{00000000-0005-0000-0000-000039040000}"/>
    <cellStyle name="Migliaia [0] 38 4" xfId="782" xr:uid="{00000000-0005-0000-0000-00003A040000}"/>
    <cellStyle name="Migliaia [0] 38 4 2" xfId="4018" xr:uid="{00000000-0005-0000-0000-00003B040000}"/>
    <cellStyle name="Migliaia [0] 38 5" xfId="4094" xr:uid="{00000000-0005-0000-0000-00003C040000}"/>
    <cellStyle name="Migliaia [0] 39" xfId="783" xr:uid="{00000000-0005-0000-0000-00003D040000}"/>
    <cellStyle name="Migliaia [0] 39 2" xfId="784" xr:uid="{00000000-0005-0000-0000-00003E040000}"/>
    <cellStyle name="Migliaia [0] 39 2 2" xfId="785" xr:uid="{00000000-0005-0000-0000-00003F040000}"/>
    <cellStyle name="Migliaia [0] 39 2 3" xfId="5204" xr:uid="{00000000-0005-0000-0000-000040040000}"/>
    <cellStyle name="Migliaia [0] 39 3" xfId="786" xr:uid="{00000000-0005-0000-0000-000041040000}"/>
    <cellStyle name="Migliaia [0] 39 3 2" xfId="4865" xr:uid="{00000000-0005-0000-0000-000042040000}"/>
    <cellStyle name="Migliaia [0] 39 4" xfId="787" xr:uid="{00000000-0005-0000-0000-000043040000}"/>
    <cellStyle name="Migliaia [0] 39 4 2" xfId="4019" xr:uid="{00000000-0005-0000-0000-000044040000}"/>
    <cellStyle name="Migliaia [0] 39 5" xfId="4095" xr:uid="{00000000-0005-0000-0000-000045040000}"/>
    <cellStyle name="Migliaia [0] 4" xfId="788" xr:uid="{00000000-0005-0000-0000-000046040000}"/>
    <cellStyle name="Migliaia [0] 4 2" xfId="789" xr:uid="{00000000-0005-0000-0000-000047040000}"/>
    <cellStyle name="Migliaia [0] 4 2 2" xfId="790" xr:uid="{00000000-0005-0000-0000-000048040000}"/>
    <cellStyle name="Migliaia [0] 4 2 3" xfId="5205" xr:uid="{00000000-0005-0000-0000-000049040000}"/>
    <cellStyle name="Migliaia [0] 4 3" xfId="791" xr:uid="{00000000-0005-0000-0000-00004A040000}"/>
    <cellStyle name="Migliaia [0] 4 3 2" xfId="4866" xr:uid="{00000000-0005-0000-0000-00004B040000}"/>
    <cellStyle name="Migliaia [0] 4 4" xfId="792" xr:uid="{00000000-0005-0000-0000-00004C040000}"/>
    <cellStyle name="Migliaia [0] 4 4 2" xfId="4020" xr:uid="{00000000-0005-0000-0000-00004D040000}"/>
    <cellStyle name="Migliaia [0] 4 5" xfId="4096" xr:uid="{00000000-0005-0000-0000-00004E040000}"/>
    <cellStyle name="Migliaia [0] 40" xfId="793" xr:uid="{00000000-0005-0000-0000-00004F040000}"/>
    <cellStyle name="Migliaia [0] 40 2" xfId="794" xr:uid="{00000000-0005-0000-0000-000050040000}"/>
    <cellStyle name="Migliaia [0] 40 2 2" xfId="795" xr:uid="{00000000-0005-0000-0000-000051040000}"/>
    <cellStyle name="Migliaia [0] 40 2 3" xfId="5206" xr:uid="{00000000-0005-0000-0000-000052040000}"/>
    <cellStyle name="Migliaia [0] 40 3" xfId="796" xr:uid="{00000000-0005-0000-0000-000053040000}"/>
    <cellStyle name="Migliaia [0] 40 3 2" xfId="4867" xr:uid="{00000000-0005-0000-0000-000054040000}"/>
    <cellStyle name="Migliaia [0] 40 4" xfId="797" xr:uid="{00000000-0005-0000-0000-000055040000}"/>
    <cellStyle name="Migliaia [0] 40 4 2" xfId="4021" xr:uid="{00000000-0005-0000-0000-000056040000}"/>
    <cellStyle name="Migliaia [0] 40 5" xfId="4097" xr:uid="{00000000-0005-0000-0000-000057040000}"/>
    <cellStyle name="Migliaia [0] 41" xfId="798" xr:uid="{00000000-0005-0000-0000-000058040000}"/>
    <cellStyle name="Migliaia [0] 41 2" xfId="799" xr:uid="{00000000-0005-0000-0000-000059040000}"/>
    <cellStyle name="Migliaia [0] 41 2 2" xfId="800" xr:uid="{00000000-0005-0000-0000-00005A040000}"/>
    <cellStyle name="Migliaia [0] 41 2 3" xfId="5207" xr:uid="{00000000-0005-0000-0000-00005B040000}"/>
    <cellStyle name="Migliaia [0] 41 3" xfId="801" xr:uid="{00000000-0005-0000-0000-00005C040000}"/>
    <cellStyle name="Migliaia [0] 41 3 2" xfId="4868" xr:uid="{00000000-0005-0000-0000-00005D040000}"/>
    <cellStyle name="Migliaia [0] 41 4" xfId="802" xr:uid="{00000000-0005-0000-0000-00005E040000}"/>
    <cellStyle name="Migliaia [0] 41 4 2" xfId="4022" xr:uid="{00000000-0005-0000-0000-00005F040000}"/>
    <cellStyle name="Migliaia [0] 41 5" xfId="4098" xr:uid="{00000000-0005-0000-0000-000060040000}"/>
    <cellStyle name="Migliaia [0] 42" xfId="803" xr:uid="{00000000-0005-0000-0000-000061040000}"/>
    <cellStyle name="Migliaia [0] 42 2" xfId="804" xr:uid="{00000000-0005-0000-0000-000062040000}"/>
    <cellStyle name="Migliaia [0] 42 2 2" xfId="805" xr:uid="{00000000-0005-0000-0000-000063040000}"/>
    <cellStyle name="Migliaia [0] 42 2 3" xfId="5208" xr:uid="{00000000-0005-0000-0000-000064040000}"/>
    <cellStyle name="Migliaia [0] 42 3" xfId="806" xr:uid="{00000000-0005-0000-0000-000065040000}"/>
    <cellStyle name="Migliaia [0] 42 3 2" xfId="4869" xr:uid="{00000000-0005-0000-0000-000066040000}"/>
    <cellStyle name="Migliaia [0] 42 4" xfId="807" xr:uid="{00000000-0005-0000-0000-000067040000}"/>
    <cellStyle name="Migliaia [0] 42 4 2" xfId="4023" xr:uid="{00000000-0005-0000-0000-000068040000}"/>
    <cellStyle name="Migliaia [0] 42 5" xfId="4099" xr:uid="{00000000-0005-0000-0000-000069040000}"/>
    <cellStyle name="Migliaia [0] 43" xfId="808" xr:uid="{00000000-0005-0000-0000-00006A040000}"/>
    <cellStyle name="Migliaia [0] 43 2" xfId="809" xr:uid="{00000000-0005-0000-0000-00006B040000}"/>
    <cellStyle name="Migliaia [0] 43 2 2" xfId="810" xr:uid="{00000000-0005-0000-0000-00006C040000}"/>
    <cellStyle name="Migliaia [0] 43 2 3" xfId="5209" xr:uid="{00000000-0005-0000-0000-00006D040000}"/>
    <cellStyle name="Migliaia [0] 43 3" xfId="811" xr:uid="{00000000-0005-0000-0000-00006E040000}"/>
    <cellStyle name="Migliaia [0] 43 3 2" xfId="4870" xr:uid="{00000000-0005-0000-0000-00006F040000}"/>
    <cellStyle name="Migliaia [0] 43 4" xfId="812" xr:uid="{00000000-0005-0000-0000-000070040000}"/>
    <cellStyle name="Migliaia [0] 43 4 2" xfId="4024" xr:uid="{00000000-0005-0000-0000-000071040000}"/>
    <cellStyle name="Migliaia [0] 43 5" xfId="4100" xr:uid="{00000000-0005-0000-0000-000072040000}"/>
    <cellStyle name="Migliaia [0] 44" xfId="813" xr:uid="{00000000-0005-0000-0000-000073040000}"/>
    <cellStyle name="Migliaia [0] 44 2" xfId="814" xr:uid="{00000000-0005-0000-0000-000074040000}"/>
    <cellStyle name="Migliaia [0] 44 2 2" xfId="815" xr:uid="{00000000-0005-0000-0000-000075040000}"/>
    <cellStyle name="Migliaia [0] 44 2 3" xfId="5210" xr:uid="{00000000-0005-0000-0000-000076040000}"/>
    <cellStyle name="Migliaia [0] 44 3" xfId="816" xr:uid="{00000000-0005-0000-0000-000077040000}"/>
    <cellStyle name="Migliaia [0] 44 3 2" xfId="4871" xr:uid="{00000000-0005-0000-0000-000078040000}"/>
    <cellStyle name="Migliaia [0] 44 4" xfId="817" xr:uid="{00000000-0005-0000-0000-000079040000}"/>
    <cellStyle name="Migliaia [0] 44 4 2" xfId="4025" xr:uid="{00000000-0005-0000-0000-00007A040000}"/>
    <cellStyle name="Migliaia [0] 44 5" xfId="4101" xr:uid="{00000000-0005-0000-0000-00007B040000}"/>
    <cellStyle name="Migliaia [0] 45" xfId="818" xr:uid="{00000000-0005-0000-0000-00007C040000}"/>
    <cellStyle name="Migliaia [0] 45 2" xfId="819" xr:uid="{00000000-0005-0000-0000-00007D040000}"/>
    <cellStyle name="Migliaia [0] 45 2 2" xfId="820" xr:uid="{00000000-0005-0000-0000-00007E040000}"/>
    <cellStyle name="Migliaia [0] 45 2 3" xfId="5211" xr:uid="{00000000-0005-0000-0000-00007F040000}"/>
    <cellStyle name="Migliaia [0] 45 3" xfId="821" xr:uid="{00000000-0005-0000-0000-000080040000}"/>
    <cellStyle name="Migliaia [0] 45 3 2" xfId="4872" xr:uid="{00000000-0005-0000-0000-000081040000}"/>
    <cellStyle name="Migliaia [0] 45 4" xfId="822" xr:uid="{00000000-0005-0000-0000-000082040000}"/>
    <cellStyle name="Migliaia [0] 45 4 2" xfId="4026" xr:uid="{00000000-0005-0000-0000-000083040000}"/>
    <cellStyle name="Migliaia [0] 45 5" xfId="4102" xr:uid="{00000000-0005-0000-0000-000084040000}"/>
    <cellStyle name="Migliaia [0] 46" xfId="823" xr:uid="{00000000-0005-0000-0000-000085040000}"/>
    <cellStyle name="Migliaia [0] 46 2" xfId="824" xr:uid="{00000000-0005-0000-0000-000086040000}"/>
    <cellStyle name="Migliaia [0] 46 2 2" xfId="825" xr:uid="{00000000-0005-0000-0000-000087040000}"/>
    <cellStyle name="Migliaia [0] 46 2 3" xfId="5212" xr:uid="{00000000-0005-0000-0000-000088040000}"/>
    <cellStyle name="Migliaia [0] 46 3" xfId="826" xr:uid="{00000000-0005-0000-0000-000089040000}"/>
    <cellStyle name="Migliaia [0] 46 3 2" xfId="4873" xr:uid="{00000000-0005-0000-0000-00008A040000}"/>
    <cellStyle name="Migliaia [0] 46 4" xfId="827" xr:uid="{00000000-0005-0000-0000-00008B040000}"/>
    <cellStyle name="Migliaia [0] 46 4 2" xfId="4027" xr:uid="{00000000-0005-0000-0000-00008C040000}"/>
    <cellStyle name="Migliaia [0] 46 5" xfId="4103" xr:uid="{00000000-0005-0000-0000-00008D040000}"/>
    <cellStyle name="Migliaia [0] 47" xfId="828" xr:uid="{00000000-0005-0000-0000-00008E040000}"/>
    <cellStyle name="Migliaia [0] 47 2" xfId="829" xr:uid="{00000000-0005-0000-0000-00008F040000}"/>
    <cellStyle name="Migliaia [0] 47 2 2" xfId="830" xr:uid="{00000000-0005-0000-0000-000090040000}"/>
    <cellStyle name="Migliaia [0] 47 2 3" xfId="5213" xr:uid="{00000000-0005-0000-0000-000091040000}"/>
    <cellStyle name="Migliaia [0] 47 3" xfId="831" xr:uid="{00000000-0005-0000-0000-000092040000}"/>
    <cellStyle name="Migliaia [0] 47 3 2" xfId="4874" xr:uid="{00000000-0005-0000-0000-000093040000}"/>
    <cellStyle name="Migliaia [0] 47 4" xfId="832" xr:uid="{00000000-0005-0000-0000-000094040000}"/>
    <cellStyle name="Migliaia [0] 47 4 2" xfId="4028" xr:uid="{00000000-0005-0000-0000-000095040000}"/>
    <cellStyle name="Migliaia [0] 47 5" xfId="4104" xr:uid="{00000000-0005-0000-0000-000096040000}"/>
    <cellStyle name="Migliaia [0] 48" xfId="833" xr:uid="{00000000-0005-0000-0000-000097040000}"/>
    <cellStyle name="Migliaia [0] 48 2" xfId="834" xr:uid="{00000000-0005-0000-0000-000098040000}"/>
    <cellStyle name="Migliaia [0] 48 2 2" xfId="835" xr:uid="{00000000-0005-0000-0000-000099040000}"/>
    <cellStyle name="Migliaia [0] 48 2 3" xfId="5214" xr:uid="{00000000-0005-0000-0000-00009A040000}"/>
    <cellStyle name="Migliaia [0] 48 3" xfId="836" xr:uid="{00000000-0005-0000-0000-00009B040000}"/>
    <cellStyle name="Migliaia [0] 48 3 2" xfId="4875" xr:uid="{00000000-0005-0000-0000-00009C040000}"/>
    <cellStyle name="Migliaia [0] 48 4" xfId="837" xr:uid="{00000000-0005-0000-0000-00009D040000}"/>
    <cellStyle name="Migliaia [0] 48 4 2" xfId="4029" xr:uid="{00000000-0005-0000-0000-00009E040000}"/>
    <cellStyle name="Migliaia [0] 48 5" xfId="4105" xr:uid="{00000000-0005-0000-0000-00009F040000}"/>
    <cellStyle name="Migliaia [0] 49" xfId="838" xr:uid="{00000000-0005-0000-0000-0000A0040000}"/>
    <cellStyle name="Migliaia [0] 49 2" xfId="839" xr:uid="{00000000-0005-0000-0000-0000A1040000}"/>
    <cellStyle name="Migliaia [0] 49 2 2" xfId="840" xr:uid="{00000000-0005-0000-0000-0000A2040000}"/>
    <cellStyle name="Migliaia [0] 49 2 3" xfId="5215" xr:uid="{00000000-0005-0000-0000-0000A3040000}"/>
    <cellStyle name="Migliaia [0] 49 3" xfId="841" xr:uid="{00000000-0005-0000-0000-0000A4040000}"/>
    <cellStyle name="Migliaia [0] 49 3 2" xfId="4876" xr:uid="{00000000-0005-0000-0000-0000A5040000}"/>
    <cellStyle name="Migliaia [0] 49 4" xfId="842" xr:uid="{00000000-0005-0000-0000-0000A6040000}"/>
    <cellStyle name="Migliaia [0] 49 4 2" xfId="4030" xr:uid="{00000000-0005-0000-0000-0000A7040000}"/>
    <cellStyle name="Migliaia [0] 49 5" xfId="4106" xr:uid="{00000000-0005-0000-0000-0000A8040000}"/>
    <cellStyle name="Migliaia [0] 5" xfId="843" xr:uid="{00000000-0005-0000-0000-0000A9040000}"/>
    <cellStyle name="Migliaia [0] 5 2" xfId="844" xr:uid="{00000000-0005-0000-0000-0000AA040000}"/>
    <cellStyle name="Migliaia [0] 5 2 2" xfId="845" xr:uid="{00000000-0005-0000-0000-0000AB040000}"/>
    <cellStyle name="Migliaia [0] 5 2 3" xfId="5216" xr:uid="{00000000-0005-0000-0000-0000AC040000}"/>
    <cellStyle name="Migliaia [0] 5 3" xfId="846" xr:uid="{00000000-0005-0000-0000-0000AD040000}"/>
    <cellStyle name="Migliaia [0] 5 3 2" xfId="4877" xr:uid="{00000000-0005-0000-0000-0000AE040000}"/>
    <cellStyle name="Migliaia [0] 5 4" xfId="847" xr:uid="{00000000-0005-0000-0000-0000AF040000}"/>
    <cellStyle name="Migliaia [0] 5 4 2" xfId="4031" xr:uid="{00000000-0005-0000-0000-0000B0040000}"/>
    <cellStyle name="Migliaia [0] 5 5" xfId="4107" xr:uid="{00000000-0005-0000-0000-0000B1040000}"/>
    <cellStyle name="Migliaia [0] 50" xfId="848" xr:uid="{00000000-0005-0000-0000-0000B2040000}"/>
    <cellStyle name="Migliaia [0] 50 2" xfId="849" xr:uid="{00000000-0005-0000-0000-0000B3040000}"/>
    <cellStyle name="Migliaia [0] 50 2 2" xfId="850" xr:uid="{00000000-0005-0000-0000-0000B4040000}"/>
    <cellStyle name="Migliaia [0] 50 2 3" xfId="5217" xr:uid="{00000000-0005-0000-0000-0000B5040000}"/>
    <cellStyle name="Migliaia [0] 50 3" xfId="851" xr:uid="{00000000-0005-0000-0000-0000B6040000}"/>
    <cellStyle name="Migliaia [0] 50 3 2" xfId="4878" xr:uid="{00000000-0005-0000-0000-0000B7040000}"/>
    <cellStyle name="Migliaia [0] 50 4" xfId="852" xr:uid="{00000000-0005-0000-0000-0000B8040000}"/>
    <cellStyle name="Migliaia [0] 50 4 2" xfId="4032" xr:uid="{00000000-0005-0000-0000-0000B9040000}"/>
    <cellStyle name="Migliaia [0] 50 5" xfId="4108" xr:uid="{00000000-0005-0000-0000-0000BA040000}"/>
    <cellStyle name="Migliaia [0] 51" xfId="853" xr:uid="{00000000-0005-0000-0000-0000BB040000}"/>
    <cellStyle name="Migliaia [0] 51 2" xfId="854" xr:uid="{00000000-0005-0000-0000-0000BC040000}"/>
    <cellStyle name="Migliaia [0] 51 2 2" xfId="855" xr:uid="{00000000-0005-0000-0000-0000BD040000}"/>
    <cellStyle name="Migliaia [0] 51 2 3" xfId="5218" xr:uid="{00000000-0005-0000-0000-0000BE040000}"/>
    <cellStyle name="Migliaia [0] 51 3" xfId="856" xr:uid="{00000000-0005-0000-0000-0000BF040000}"/>
    <cellStyle name="Migliaia [0] 51 3 2" xfId="4879" xr:uid="{00000000-0005-0000-0000-0000C0040000}"/>
    <cellStyle name="Migliaia [0] 51 4" xfId="857" xr:uid="{00000000-0005-0000-0000-0000C1040000}"/>
    <cellStyle name="Migliaia [0] 51 4 2" xfId="4033" xr:uid="{00000000-0005-0000-0000-0000C2040000}"/>
    <cellStyle name="Migliaia [0] 51 5" xfId="4109" xr:uid="{00000000-0005-0000-0000-0000C3040000}"/>
    <cellStyle name="Migliaia [0] 52" xfId="858" xr:uid="{00000000-0005-0000-0000-0000C4040000}"/>
    <cellStyle name="Migliaia [0] 52 2" xfId="859" xr:uid="{00000000-0005-0000-0000-0000C5040000}"/>
    <cellStyle name="Migliaia [0] 52 2 2" xfId="860" xr:uid="{00000000-0005-0000-0000-0000C6040000}"/>
    <cellStyle name="Migliaia [0] 52 2 3" xfId="5219" xr:uid="{00000000-0005-0000-0000-0000C7040000}"/>
    <cellStyle name="Migliaia [0] 52 3" xfId="861" xr:uid="{00000000-0005-0000-0000-0000C8040000}"/>
    <cellStyle name="Migliaia [0] 52 3 2" xfId="4880" xr:uid="{00000000-0005-0000-0000-0000C9040000}"/>
    <cellStyle name="Migliaia [0] 52 4" xfId="862" xr:uid="{00000000-0005-0000-0000-0000CA040000}"/>
    <cellStyle name="Migliaia [0] 52 4 2" xfId="4034" xr:uid="{00000000-0005-0000-0000-0000CB040000}"/>
    <cellStyle name="Migliaia [0] 52 5" xfId="4110" xr:uid="{00000000-0005-0000-0000-0000CC040000}"/>
    <cellStyle name="Migliaia [0] 53" xfId="863" xr:uid="{00000000-0005-0000-0000-0000CD040000}"/>
    <cellStyle name="Migliaia [0] 53 2" xfId="864" xr:uid="{00000000-0005-0000-0000-0000CE040000}"/>
    <cellStyle name="Migliaia [0] 53 2 2" xfId="865" xr:uid="{00000000-0005-0000-0000-0000CF040000}"/>
    <cellStyle name="Migliaia [0] 53 2 3" xfId="5220" xr:uid="{00000000-0005-0000-0000-0000D0040000}"/>
    <cellStyle name="Migliaia [0] 53 3" xfId="866" xr:uid="{00000000-0005-0000-0000-0000D1040000}"/>
    <cellStyle name="Migliaia [0] 53 3 2" xfId="4881" xr:uid="{00000000-0005-0000-0000-0000D2040000}"/>
    <cellStyle name="Migliaia [0] 53 4" xfId="867" xr:uid="{00000000-0005-0000-0000-0000D3040000}"/>
    <cellStyle name="Migliaia [0] 53 4 2" xfId="4035" xr:uid="{00000000-0005-0000-0000-0000D4040000}"/>
    <cellStyle name="Migliaia [0] 53 5" xfId="4111" xr:uid="{00000000-0005-0000-0000-0000D5040000}"/>
    <cellStyle name="Migliaia [0] 54" xfId="868" xr:uid="{00000000-0005-0000-0000-0000D6040000}"/>
    <cellStyle name="Migliaia [0] 54 2" xfId="869" xr:uid="{00000000-0005-0000-0000-0000D7040000}"/>
    <cellStyle name="Migliaia [0] 54 2 2" xfId="870" xr:uid="{00000000-0005-0000-0000-0000D8040000}"/>
    <cellStyle name="Migliaia [0] 54 2 3" xfId="5221" xr:uid="{00000000-0005-0000-0000-0000D9040000}"/>
    <cellStyle name="Migliaia [0] 54 3" xfId="871" xr:uid="{00000000-0005-0000-0000-0000DA040000}"/>
    <cellStyle name="Migliaia [0] 54 3 2" xfId="4882" xr:uid="{00000000-0005-0000-0000-0000DB040000}"/>
    <cellStyle name="Migliaia [0] 54 4" xfId="872" xr:uid="{00000000-0005-0000-0000-0000DC040000}"/>
    <cellStyle name="Migliaia [0] 54 4 2" xfId="4036" xr:uid="{00000000-0005-0000-0000-0000DD040000}"/>
    <cellStyle name="Migliaia [0] 54 5" xfId="4112" xr:uid="{00000000-0005-0000-0000-0000DE040000}"/>
    <cellStyle name="Migliaia [0] 55" xfId="873" xr:uid="{00000000-0005-0000-0000-0000DF040000}"/>
    <cellStyle name="Migliaia [0] 55 2" xfId="874" xr:uid="{00000000-0005-0000-0000-0000E0040000}"/>
    <cellStyle name="Migliaia [0] 55 2 2" xfId="875" xr:uid="{00000000-0005-0000-0000-0000E1040000}"/>
    <cellStyle name="Migliaia [0] 55 2 3" xfId="5222" xr:uid="{00000000-0005-0000-0000-0000E2040000}"/>
    <cellStyle name="Migliaia [0] 55 3" xfId="876" xr:uid="{00000000-0005-0000-0000-0000E3040000}"/>
    <cellStyle name="Migliaia [0] 55 3 2" xfId="4883" xr:uid="{00000000-0005-0000-0000-0000E4040000}"/>
    <cellStyle name="Migliaia [0] 55 4" xfId="877" xr:uid="{00000000-0005-0000-0000-0000E5040000}"/>
    <cellStyle name="Migliaia [0] 55 4 2" xfId="4037" xr:uid="{00000000-0005-0000-0000-0000E6040000}"/>
    <cellStyle name="Migliaia [0] 55 5" xfId="4113" xr:uid="{00000000-0005-0000-0000-0000E7040000}"/>
    <cellStyle name="Migliaia [0] 56" xfId="878" xr:uid="{00000000-0005-0000-0000-0000E8040000}"/>
    <cellStyle name="Migliaia [0] 56 2" xfId="879" xr:uid="{00000000-0005-0000-0000-0000E9040000}"/>
    <cellStyle name="Migliaia [0] 56 2 2" xfId="880" xr:uid="{00000000-0005-0000-0000-0000EA040000}"/>
    <cellStyle name="Migliaia [0] 56 2 3" xfId="5223" xr:uid="{00000000-0005-0000-0000-0000EB040000}"/>
    <cellStyle name="Migliaia [0] 56 3" xfId="881" xr:uid="{00000000-0005-0000-0000-0000EC040000}"/>
    <cellStyle name="Migliaia [0] 56 3 2" xfId="4884" xr:uid="{00000000-0005-0000-0000-0000ED040000}"/>
    <cellStyle name="Migliaia [0] 56 4" xfId="882" xr:uid="{00000000-0005-0000-0000-0000EE040000}"/>
    <cellStyle name="Migliaia [0] 56 4 2" xfId="4038" xr:uid="{00000000-0005-0000-0000-0000EF040000}"/>
    <cellStyle name="Migliaia [0] 56 5" xfId="4114" xr:uid="{00000000-0005-0000-0000-0000F0040000}"/>
    <cellStyle name="Migliaia [0] 57" xfId="883" xr:uid="{00000000-0005-0000-0000-0000F1040000}"/>
    <cellStyle name="Migliaia [0] 57 2" xfId="884" xr:uid="{00000000-0005-0000-0000-0000F2040000}"/>
    <cellStyle name="Migliaia [0] 57 2 2" xfId="885" xr:uid="{00000000-0005-0000-0000-0000F3040000}"/>
    <cellStyle name="Migliaia [0] 57 2 3" xfId="5224" xr:uid="{00000000-0005-0000-0000-0000F4040000}"/>
    <cellStyle name="Migliaia [0] 57 3" xfId="886" xr:uid="{00000000-0005-0000-0000-0000F5040000}"/>
    <cellStyle name="Migliaia [0] 57 3 2" xfId="4885" xr:uid="{00000000-0005-0000-0000-0000F6040000}"/>
    <cellStyle name="Migliaia [0] 57 4" xfId="887" xr:uid="{00000000-0005-0000-0000-0000F7040000}"/>
    <cellStyle name="Migliaia [0] 57 4 2" xfId="4039" xr:uid="{00000000-0005-0000-0000-0000F8040000}"/>
    <cellStyle name="Migliaia [0] 57 5" xfId="4115" xr:uid="{00000000-0005-0000-0000-0000F9040000}"/>
    <cellStyle name="Migliaia [0] 58" xfId="888" xr:uid="{00000000-0005-0000-0000-0000FA040000}"/>
    <cellStyle name="Migliaia [0] 58 2" xfId="889" xr:uid="{00000000-0005-0000-0000-0000FB040000}"/>
    <cellStyle name="Migliaia [0] 58 2 2" xfId="890" xr:uid="{00000000-0005-0000-0000-0000FC040000}"/>
    <cellStyle name="Migliaia [0] 58 2 3" xfId="5225" xr:uid="{00000000-0005-0000-0000-0000FD040000}"/>
    <cellStyle name="Migliaia [0] 58 3" xfId="891" xr:uid="{00000000-0005-0000-0000-0000FE040000}"/>
    <cellStyle name="Migliaia [0] 58 3 2" xfId="4886" xr:uid="{00000000-0005-0000-0000-0000FF040000}"/>
    <cellStyle name="Migliaia [0] 58 4" xfId="892" xr:uid="{00000000-0005-0000-0000-000000050000}"/>
    <cellStyle name="Migliaia [0] 58 4 2" xfId="4040" xr:uid="{00000000-0005-0000-0000-000001050000}"/>
    <cellStyle name="Migliaia [0] 58 5" xfId="4116" xr:uid="{00000000-0005-0000-0000-000002050000}"/>
    <cellStyle name="Migliaia [0] 59" xfId="893" xr:uid="{00000000-0005-0000-0000-000003050000}"/>
    <cellStyle name="Migliaia [0] 59 2" xfId="894" xr:uid="{00000000-0005-0000-0000-000004050000}"/>
    <cellStyle name="Migliaia [0] 59 2 2" xfId="895" xr:uid="{00000000-0005-0000-0000-000005050000}"/>
    <cellStyle name="Migliaia [0] 59 2 3" xfId="5226" xr:uid="{00000000-0005-0000-0000-000006050000}"/>
    <cellStyle name="Migliaia [0] 59 3" xfId="896" xr:uid="{00000000-0005-0000-0000-000007050000}"/>
    <cellStyle name="Migliaia [0] 59 3 2" xfId="4887" xr:uid="{00000000-0005-0000-0000-000008050000}"/>
    <cellStyle name="Migliaia [0] 59 4" xfId="897" xr:uid="{00000000-0005-0000-0000-000009050000}"/>
    <cellStyle name="Migliaia [0] 59 4 2" xfId="4041" xr:uid="{00000000-0005-0000-0000-00000A050000}"/>
    <cellStyle name="Migliaia [0] 59 5" xfId="4117" xr:uid="{00000000-0005-0000-0000-00000B050000}"/>
    <cellStyle name="Migliaia [0] 6" xfId="898" xr:uid="{00000000-0005-0000-0000-00000C050000}"/>
    <cellStyle name="Migliaia [0] 6 2" xfId="899" xr:uid="{00000000-0005-0000-0000-00000D050000}"/>
    <cellStyle name="Migliaia [0] 6 2 2" xfId="900" xr:uid="{00000000-0005-0000-0000-00000E050000}"/>
    <cellStyle name="Migliaia [0] 6 2 3" xfId="5227" xr:uid="{00000000-0005-0000-0000-00000F050000}"/>
    <cellStyle name="Migliaia [0] 6 3" xfId="901" xr:uid="{00000000-0005-0000-0000-000010050000}"/>
    <cellStyle name="Migliaia [0] 6 3 2" xfId="4888" xr:uid="{00000000-0005-0000-0000-000011050000}"/>
    <cellStyle name="Migliaia [0] 6 4" xfId="902" xr:uid="{00000000-0005-0000-0000-000012050000}"/>
    <cellStyle name="Migliaia [0] 6 4 2" xfId="4042" xr:uid="{00000000-0005-0000-0000-000013050000}"/>
    <cellStyle name="Migliaia [0] 6 5" xfId="4118" xr:uid="{00000000-0005-0000-0000-000014050000}"/>
    <cellStyle name="Migliaia [0] 7" xfId="903" xr:uid="{00000000-0005-0000-0000-000015050000}"/>
    <cellStyle name="Migliaia [0] 7 2" xfId="904" xr:uid="{00000000-0005-0000-0000-000016050000}"/>
    <cellStyle name="Migliaia [0] 7 2 2" xfId="905" xr:uid="{00000000-0005-0000-0000-000017050000}"/>
    <cellStyle name="Migliaia [0] 7 2 3" xfId="5228" xr:uid="{00000000-0005-0000-0000-000018050000}"/>
    <cellStyle name="Migliaia [0] 7 3" xfId="906" xr:uid="{00000000-0005-0000-0000-000019050000}"/>
    <cellStyle name="Migliaia [0] 7 3 2" xfId="4889" xr:uid="{00000000-0005-0000-0000-00001A050000}"/>
    <cellStyle name="Migliaia [0] 7 4" xfId="907" xr:uid="{00000000-0005-0000-0000-00001B050000}"/>
    <cellStyle name="Migliaia [0] 7 4 2" xfId="4043" xr:uid="{00000000-0005-0000-0000-00001C050000}"/>
    <cellStyle name="Migliaia [0] 7 5" xfId="4119" xr:uid="{00000000-0005-0000-0000-00001D050000}"/>
    <cellStyle name="Migliaia [0] 8" xfId="908" xr:uid="{00000000-0005-0000-0000-00001E050000}"/>
    <cellStyle name="Migliaia [0] 8 2" xfId="909" xr:uid="{00000000-0005-0000-0000-00001F050000}"/>
    <cellStyle name="Migliaia [0] 8 2 2" xfId="910" xr:uid="{00000000-0005-0000-0000-000020050000}"/>
    <cellStyle name="Migliaia [0] 8 2 3" xfId="5229" xr:uid="{00000000-0005-0000-0000-000021050000}"/>
    <cellStyle name="Migliaia [0] 8 3" xfId="911" xr:uid="{00000000-0005-0000-0000-000022050000}"/>
    <cellStyle name="Migliaia [0] 8 3 2" xfId="4890" xr:uid="{00000000-0005-0000-0000-000023050000}"/>
    <cellStyle name="Migliaia [0] 8 4" xfId="912" xr:uid="{00000000-0005-0000-0000-000024050000}"/>
    <cellStyle name="Migliaia [0] 8 4 2" xfId="4044" xr:uid="{00000000-0005-0000-0000-000025050000}"/>
    <cellStyle name="Migliaia [0] 8 5" xfId="4120" xr:uid="{00000000-0005-0000-0000-000026050000}"/>
    <cellStyle name="Migliaia [0] 9" xfId="913" xr:uid="{00000000-0005-0000-0000-000027050000}"/>
    <cellStyle name="Migliaia [0] 9 2" xfId="914" xr:uid="{00000000-0005-0000-0000-000028050000}"/>
    <cellStyle name="Migliaia [0] 9 2 2" xfId="915" xr:uid="{00000000-0005-0000-0000-000029050000}"/>
    <cellStyle name="Migliaia [0] 9 2 3" xfId="5230" xr:uid="{00000000-0005-0000-0000-00002A050000}"/>
    <cellStyle name="Migliaia [0] 9 3" xfId="916" xr:uid="{00000000-0005-0000-0000-00002B050000}"/>
    <cellStyle name="Migliaia [0] 9 3 2" xfId="4891" xr:uid="{00000000-0005-0000-0000-00002C050000}"/>
    <cellStyle name="Migliaia [0] 9 4" xfId="917" xr:uid="{00000000-0005-0000-0000-00002D050000}"/>
    <cellStyle name="Migliaia [0] 9 4 2" xfId="4819" xr:uid="{00000000-0005-0000-0000-00002E050000}"/>
    <cellStyle name="Migliaia [0] 9 5" xfId="4121" xr:uid="{00000000-0005-0000-0000-00002F050000}"/>
    <cellStyle name="Migliaia 10" xfId="918" xr:uid="{00000000-0005-0000-0000-000030050000}"/>
    <cellStyle name="Migliaia 10 2" xfId="919" xr:uid="{00000000-0005-0000-0000-000031050000}"/>
    <cellStyle name="Migliaia 10 2 2" xfId="920" xr:uid="{00000000-0005-0000-0000-000032050000}"/>
    <cellStyle name="Migliaia 10 2 2 2" xfId="921" xr:uid="{00000000-0005-0000-0000-000033050000}"/>
    <cellStyle name="Migliaia 10 2 2 3" xfId="5232" xr:uid="{00000000-0005-0000-0000-000034050000}"/>
    <cellStyle name="Migliaia 10 2 3" xfId="922" xr:uid="{00000000-0005-0000-0000-000035050000}"/>
    <cellStyle name="Migliaia 10 2 3 2" xfId="4893" xr:uid="{00000000-0005-0000-0000-000036050000}"/>
    <cellStyle name="Migliaia 10 2 4" xfId="923" xr:uid="{00000000-0005-0000-0000-000037050000}"/>
    <cellStyle name="Migliaia 10 2 5" xfId="4123" xr:uid="{00000000-0005-0000-0000-000038050000}"/>
    <cellStyle name="Migliaia 10 3" xfId="924" xr:uid="{00000000-0005-0000-0000-000039050000}"/>
    <cellStyle name="Migliaia 10 3 2" xfId="925" xr:uid="{00000000-0005-0000-0000-00003A050000}"/>
    <cellStyle name="Migliaia 10 3 2 2" xfId="926" xr:uid="{00000000-0005-0000-0000-00003B050000}"/>
    <cellStyle name="Migliaia 10 3 2 2 2" xfId="5234" xr:uid="{00000000-0005-0000-0000-00003C050000}"/>
    <cellStyle name="Migliaia 10 3 2 3" xfId="927" xr:uid="{00000000-0005-0000-0000-00003D050000}"/>
    <cellStyle name="Migliaia 10 3 2 4" xfId="4125" xr:uid="{00000000-0005-0000-0000-00003E050000}"/>
    <cellStyle name="Migliaia 10 3 2 5" xfId="4616" xr:uid="{00000000-0005-0000-0000-00003F050000}"/>
    <cellStyle name="Migliaia 10 3 3" xfId="928" xr:uid="{00000000-0005-0000-0000-000040050000}"/>
    <cellStyle name="Migliaia 10 3 3 2" xfId="929" xr:uid="{00000000-0005-0000-0000-000041050000}"/>
    <cellStyle name="Migliaia 10 3 3 3" xfId="5233" xr:uid="{00000000-0005-0000-0000-000042050000}"/>
    <cellStyle name="Migliaia 10 3 4" xfId="930" xr:uid="{00000000-0005-0000-0000-000043050000}"/>
    <cellStyle name="Migliaia 10 3 4 2" xfId="931" xr:uid="{00000000-0005-0000-0000-000044050000}"/>
    <cellStyle name="Migliaia 10 3 4 3" xfId="5760" xr:uid="{00000000-0005-0000-0000-000045050000}"/>
    <cellStyle name="Migliaia 10 3 5" xfId="932" xr:uid="{00000000-0005-0000-0000-000046050000}"/>
    <cellStyle name="Migliaia 10 3 5 2" xfId="4894" xr:uid="{00000000-0005-0000-0000-000047050000}"/>
    <cellStyle name="Migliaia 10 3 6" xfId="933" xr:uid="{00000000-0005-0000-0000-000048050000}"/>
    <cellStyle name="Migliaia 10 3 7" xfId="4124" xr:uid="{00000000-0005-0000-0000-000049050000}"/>
    <cellStyle name="Migliaia 10 3 8" xfId="4617" xr:uid="{00000000-0005-0000-0000-00004A050000}"/>
    <cellStyle name="Migliaia 10 4" xfId="934" xr:uid="{00000000-0005-0000-0000-00004B050000}"/>
    <cellStyle name="Migliaia 10 4 2" xfId="935" xr:uid="{00000000-0005-0000-0000-00004C050000}"/>
    <cellStyle name="Migliaia 10 4 3" xfId="4615" xr:uid="{00000000-0005-0000-0000-00004D050000}"/>
    <cellStyle name="Migliaia 10 4 4" xfId="5235" xr:uid="{00000000-0005-0000-0000-00004E050000}"/>
    <cellStyle name="Migliaia 10 5" xfId="936" xr:uid="{00000000-0005-0000-0000-00004F050000}"/>
    <cellStyle name="Migliaia 10 5 2" xfId="937" xr:uid="{00000000-0005-0000-0000-000050050000}"/>
    <cellStyle name="Migliaia 10 5 3" xfId="4614" xr:uid="{00000000-0005-0000-0000-000051050000}"/>
    <cellStyle name="Migliaia 10 6" xfId="938" xr:uid="{00000000-0005-0000-0000-000052050000}"/>
    <cellStyle name="Migliaia 10 6 2" xfId="939" xr:uid="{00000000-0005-0000-0000-000053050000}"/>
    <cellStyle name="Migliaia 10 6 3" xfId="5231" xr:uid="{00000000-0005-0000-0000-000054050000}"/>
    <cellStyle name="Migliaia 10 7" xfId="940" xr:uid="{00000000-0005-0000-0000-000055050000}"/>
    <cellStyle name="Migliaia 10 7 2" xfId="4892" xr:uid="{00000000-0005-0000-0000-000056050000}"/>
    <cellStyle name="Migliaia 10 8" xfId="941" xr:uid="{00000000-0005-0000-0000-000057050000}"/>
    <cellStyle name="Migliaia 10 8 2" xfId="4045" xr:uid="{00000000-0005-0000-0000-000058050000}"/>
    <cellStyle name="Migliaia 10 9" xfId="4122" xr:uid="{00000000-0005-0000-0000-000059050000}"/>
    <cellStyle name="Migliaia 11" xfId="942" xr:uid="{00000000-0005-0000-0000-00005A050000}"/>
    <cellStyle name="Migliaia 11 2" xfId="943" xr:uid="{00000000-0005-0000-0000-00005B050000}"/>
    <cellStyle name="Migliaia 11 2 2" xfId="944" xr:uid="{00000000-0005-0000-0000-00005C050000}"/>
    <cellStyle name="Migliaia 11 2 2 2" xfId="945" xr:uid="{00000000-0005-0000-0000-00005D050000}"/>
    <cellStyle name="Migliaia 11 2 2 3" xfId="5237" xr:uid="{00000000-0005-0000-0000-00005E050000}"/>
    <cellStyle name="Migliaia 11 2 3" xfId="946" xr:uid="{00000000-0005-0000-0000-00005F050000}"/>
    <cellStyle name="Migliaia 11 2 3 2" xfId="4896" xr:uid="{00000000-0005-0000-0000-000060050000}"/>
    <cellStyle name="Migliaia 11 2 4" xfId="947" xr:uid="{00000000-0005-0000-0000-000061050000}"/>
    <cellStyle name="Migliaia 11 2 5" xfId="4127" xr:uid="{00000000-0005-0000-0000-000062050000}"/>
    <cellStyle name="Migliaia 11 3" xfId="948" xr:uid="{00000000-0005-0000-0000-000063050000}"/>
    <cellStyle name="Migliaia 11 3 2" xfId="949" xr:uid="{00000000-0005-0000-0000-000064050000}"/>
    <cellStyle name="Migliaia 11 3 2 2" xfId="950" xr:uid="{00000000-0005-0000-0000-000065050000}"/>
    <cellStyle name="Migliaia 11 3 2 2 2" xfId="5239" xr:uid="{00000000-0005-0000-0000-000066050000}"/>
    <cellStyle name="Migliaia 11 3 2 3" xfId="951" xr:uid="{00000000-0005-0000-0000-000067050000}"/>
    <cellStyle name="Migliaia 11 3 2 4" xfId="4129" xr:uid="{00000000-0005-0000-0000-000068050000}"/>
    <cellStyle name="Migliaia 11 3 2 5" xfId="4611" xr:uid="{00000000-0005-0000-0000-000069050000}"/>
    <cellStyle name="Migliaia 11 3 3" xfId="952" xr:uid="{00000000-0005-0000-0000-00006A050000}"/>
    <cellStyle name="Migliaia 11 3 3 2" xfId="953" xr:uid="{00000000-0005-0000-0000-00006B050000}"/>
    <cellStyle name="Migliaia 11 3 3 3" xfId="5238" xr:uid="{00000000-0005-0000-0000-00006C050000}"/>
    <cellStyle name="Migliaia 11 3 4" xfId="954" xr:uid="{00000000-0005-0000-0000-00006D050000}"/>
    <cellStyle name="Migliaia 11 3 4 2" xfId="955" xr:uid="{00000000-0005-0000-0000-00006E050000}"/>
    <cellStyle name="Migliaia 11 3 4 3" xfId="5761" xr:uid="{00000000-0005-0000-0000-00006F050000}"/>
    <cellStyle name="Migliaia 11 3 5" xfId="956" xr:uid="{00000000-0005-0000-0000-000070050000}"/>
    <cellStyle name="Migliaia 11 3 5 2" xfId="4897" xr:uid="{00000000-0005-0000-0000-000071050000}"/>
    <cellStyle name="Migliaia 11 3 6" xfId="957" xr:uid="{00000000-0005-0000-0000-000072050000}"/>
    <cellStyle name="Migliaia 11 3 7" xfId="4128" xr:uid="{00000000-0005-0000-0000-000073050000}"/>
    <cellStyle name="Migliaia 11 3 8" xfId="4612" xr:uid="{00000000-0005-0000-0000-000074050000}"/>
    <cellStyle name="Migliaia 11 4" xfId="958" xr:uid="{00000000-0005-0000-0000-000075050000}"/>
    <cellStyle name="Migliaia 11 4 2" xfId="959" xr:uid="{00000000-0005-0000-0000-000076050000}"/>
    <cellStyle name="Migliaia 11 4 3" xfId="4610" xr:uid="{00000000-0005-0000-0000-000077050000}"/>
    <cellStyle name="Migliaia 11 4 4" xfId="5240" xr:uid="{00000000-0005-0000-0000-000078050000}"/>
    <cellStyle name="Migliaia 11 5" xfId="960" xr:uid="{00000000-0005-0000-0000-000079050000}"/>
    <cellStyle name="Migliaia 11 5 2" xfId="961" xr:uid="{00000000-0005-0000-0000-00007A050000}"/>
    <cellStyle name="Migliaia 11 5 3" xfId="4609" xr:uid="{00000000-0005-0000-0000-00007B050000}"/>
    <cellStyle name="Migliaia 11 6" xfId="962" xr:uid="{00000000-0005-0000-0000-00007C050000}"/>
    <cellStyle name="Migliaia 11 6 2" xfId="963" xr:uid="{00000000-0005-0000-0000-00007D050000}"/>
    <cellStyle name="Migliaia 11 6 3" xfId="5236" xr:uid="{00000000-0005-0000-0000-00007E050000}"/>
    <cellStyle name="Migliaia 11 7" xfId="964" xr:uid="{00000000-0005-0000-0000-00007F050000}"/>
    <cellStyle name="Migliaia 11 7 2" xfId="4895" xr:uid="{00000000-0005-0000-0000-000080050000}"/>
    <cellStyle name="Migliaia 11 8" xfId="965" xr:uid="{00000000-0005-0000-0000-000081050000}"/>
    <cellStyle name="Migliaia 11 8 2" xfId="4046" xr:uid="{00000000-0005-0000-0000-000082050000}"/>
    <cellStyle name="Migliaia 11 9" xfId="4126" xr:uid="{00000000-0005-0000-0000-000083050000}"/>
    <cellStyle name="Migliaia 12" xfId="966" xr:uid="{00000000-0005-0000-0000-000084050000}"/>
    <cellStyle name="Migliaia 12 2" xfId="967" xr:uid="{00000000-0005-0000-0000-000085050000}"/>
    <cellStyle name="Migliaia 12 2 2" xfId="968" xr:uid="{00000000-0005-0000-0000-000086050000}"/>
    <cellStyle name="Migliaia 12 2 2 2" xfId="969" xr:uid="{00000000-0005-0000-0000-000087050000}"/>
    <cellStyle name="Migliaia 12 2 2 3" xfId="5242" xr:uid="{00000000-0005-0000-0000-000088050000}"/>
    <cellStyle name="Migliaia 12 2 3" xfId="970" xr:uid="{00000000-0005-0000-0000-000089050000}"/>
    <cellStyle name="Migliaia 12 2 3 2" xfId="4899" xr:uid="{00000000-0005-0000-0000-00008A050000}"/>
    <cellStyle name="Migliaia 12 2 4" xfId="971" xr:uid="{00000000-0005-0000-0000-00008B050000}"/>
    <cellStyle name="Migliaia 12 2 5" xfId="4131" xr:uid="{00000000-0005-0000-0000-00008C050000}"/>
    <cellStyle name="Migliaia 12 3" xfId="972" xr:uid="{00000000-0005-0000-0000-00008D050000}"/>
    <cellStyle name="Migliaia 12 3 2" xfId="973" xr:uid="{00000000-0005-0000-0000-00008E050000}"/>
    <cellStyle name="Migliaia 12 3 2 2" xfId="974" xr:uid="{00000000-0005-0000-0000-00008F050000}"/>
    <cellStyle name="Migliaia 12 3 2 2 2" xfId="5244" xr:uid="{00000000-0005-0000-0000-000090050000}"/>
    <cellStyle name="Migliaia 12 3 2 3" xfId="975" xr:uid="{00000000-0005-0000-0000-000091050000}"/>
    <cellStyle name="Migliaia 12 3 2 4" xfId="4133" xr:uid="{00000000-0005-0000-0000-000092050000}"/>
    <cellStyle name="Migliaia 12 3 2 5" xfId="4607" xr:uid="{00000000-0005-0000-0000-000093050000}"/>
    <cellStyle name="Migliaia 12 3 3" xfId="976" xr:uid="{00000000-0005-0000-0000-000094050000}"/>
    <cellStyle name="Migliaia 12 3 3 2" xfId="977" xr:uid="{00000000-0005-0000-0000-000095050000}"/>
    <cellStyle name="Migliaia 12 3 3 3" xfId="5243" xr:uid="{00000000-0005-0000-0000-000096050000}"/>
    <cellStyle name="Migliaia 12 3 4" xfId="978" xr:uid="{00000000-0005-0000-0000-000097050000}"/>
    <cellStyle name="Migliaia 12 3 4 2" xfId="979" xr:uid="{00000000-0005-0000-0000-000098050000}"/>
    <cellStyle name="Migliaia 12 3 4 3" xfId="5762" xr:uid="{00000000-0005-0000-0000-000099050000}"/>
    <cellStyle name="Migliaia 12 3 5" xfId="980" xr:uid="{00000000-0005-0000-0000-00009A050000}"/>
    <cellStyle name="Migliaia 12 3 5 2" xfId="4900" xr:uid="{00000000-0005-0000-0000-00009B050000}"/>
    <cellStyle name="Migliaia 12 3 6" xfId="981" xr:uid="{00000000-0005-0000-0000-00009C050000}"/>
    <cellStyle name="Migliaia 12 3 7" xfId="4132" xr:uid="{00000000-0005-0000-0000-00009D050000}"/>
    <cellStyle name="Migliaia 12 3 8" xfId="4608" xr:uid="{00000000-0005-0000-0000-00009E050000}"/>
    <cellStyle name="Migliaia 12 4" xfId="982" xr:uid="{00000000-0005-0000-0000-00009F050000}"/>
    <cellStyle name="Migliaia 12 4 2" xfId="983" xr:uid="{00000000-0005-0000-0000-0000A0050000}"/>
    <cellStyle name="Migliaia 12 4 3" xfId="4606" xr:uid="{00000000-0005-0000-0000-0000A1050000}"/>
    <cellStyle name="Migliaia 12 4 4" xfId="5245" xr:uid="{00000000-0005-0000-0000-0000A2050000}"/>
    <cellStyle name="Migliaia 12 5" xfId="984" xr:uid="{00000000-0005-0000-0000-0000A3050000}"/>
    <cellStyle name="Migliaia 12 5 2" xfId="985" xr:uid="{00000000-0005-0000-0000-0000A4050000}"/>
    <cellStyle name="Migliaia 12 5 3" xfId="4605" xr:uid="{00000000-0005-0000-0000-0000A5050000}"/>
    <cellStyle name="Migliaia 12 6" xfId="986" xr:uid="{00000000-0005-0000-0000-0000A6050000}"/>
    <cellStyle name="Migliaia 12 6 2" xfId="987" xr:uid="{00000000-0005-0000-0000-0000A7050000}"/>
    <cellStyle name="Migliaia 12 6 3" xfId="5241" xr:uid="{00000000-0005-0000-0000-0000A8050000}"/>
    <cellStyle name="Migliaia 12 7" xfId="988" xr:uid="{00000000-0005-0000-0000-0000A9050000}"/>
    <cellStyle name="Migliaia 12 7 2" xfId="4898" xr:uid="{00000000-0005-0000-0000-0000AA050000}"/>
    <cellStyle name="Migliaia 12 8" xfId="989" xr:uid="{00000000-0005-0000-0000-0000AB050000}"/>
    <cellStyle name="Migliaia 12 8 2" xfId="4055" xr:uid="{00000000-0005-0000-0000-0000AC050000}"/>
    <cellStyle name="Migliaia 12 9" xfId="4130" xr:uid="{00000000-0005-0000-0000-0000AD050000}"/>
    <cellStyle name="Migliaia 13" xfId="990" xr:uid="{00000000-0005-0000-0000-0000AE050000}"/>
    <cellStyle name="Migliaia 13 2" xfId="991" xr:uid="{00000000-0005-0000-0000-0000AF050000}"/>
    <cellStyle name="Migliaia 13 2 2" xfId="992" xr:uid="{00000000-0005-0000-0000-0000B0050000}"/>
    <cellStyle name="Migliaia 13 2 2 2" xfId="993" xr:uid="{00000000-0005-0000-0000-0000B1050000}"/>
    <cellStyle name="Migliaia 13 2 2 3" xfId="5247" xr:uid="{00000000-0005-0000-0000-0000B2050000}"/>
    <cellStyle name="Migliaia 13 2 3" xfId="994" xr:uid="{00000000-0005-0000-0000-0000B3050000}"/>
    <cellStyle name="Migliaia 13 2 3 2" xfId="4902" xr:uid="{00000000-0005-0000-0000-0000B4050000}"/>
    <cellStyle name="Migliaia 13 2 4" xfId="995" xr:uid="{00000000-0005-0000-0000-0000B5050000}"/>
    <cellStyle name="Migliaia 13 2 5" xfId="4135" xr:uid="{00000000-0005-0000-0000-0000B6050000}"/>
    <cellStyle name="Migliaia 13 3" xfId="996" xr:uid="{00000000-0005-0000-0000-0000B7050000}"/>
    <cellStyle name="Migliaia 13 3 2" xfId="997" xr:uid="{00000000-0005-0000-0000-0000B8050000}"/>
    <cellStyle name="Migliaia 13 3 2 2" xfId="998" xr:uid="{00000000-0005-0000-0000-0000B9050000}"/>
    <cellStyle name="Migliaia 13 3 2 2 2" xfId="5249" xr:uid="{00000000-0005-0000-0000-0000BA050000}"/>
    <cellStyle name="Migliaia 13 3 2 3" xfId="999" xr:uid="{00000000-0005-0000-0000-0000BB050000}"/>
    <cellStyle name="Migliaia 13 3 2 4" xfId="4137" xr:uid="{00000000-0005-0000-0000-0000BC050000}"/>
    <cellStyle name="Migliaia 13 3 2 5" xfId="4602" xr:uid="{00000000-0005-0000-0000-0000BD050000}"/>
    <cellStyle name="Migliaia 13 3 3" xfId="1000" xr:uid="{00000000-0005-0000-0000-0000BE050000}"/>
    <cellStyle name="Migliaia 13 3 3 2" xfId="1001" xr:uid="{00000000-0005-0000-0000-0000BF050000}"/>
    <cellStyle name="Migliaia 13 3 3 3" xfId="5248" xr:uid="{00000000-0005-0000-0000-0000C0050000}"/>
    <cellStyle name="Migliaia 13 3 4" xfId="1002" xr:uid="{00000000-0005-0000-0000-0000C1050000}"/>
    <cellStyle name="Migliaia 13 3 4 2" xfId="1003" xr:uid="{00000000-0005-0000-0000-0000C2050000}"/>
    <cellStyle name="Migliaia 13 3 4 3" xfId="5763" xr:uid="{00000000-0005-0000-0000-0000C3050000}"/>
    <cellStyle name="Migliaia 13 3 5" xfId="1004" xr:uid="{00000000-0005-0000-0000-0000C4050000}"/>
    <cellStyle name="Migliaia 13 3 5 2" xfId="4903" xr:uid="{00000000-0005-0000-0000-0000C5050000}"/>
    <cellStyle name="Migliaia 13 3 6" xfId="1005" xr:uid="{00000000-0005-0000-0000-0000C6050000}"/>
    <cellStyle name="Migliaia 13 3 7" xfId="4136" xr:uid="{00000000-0005-0000-0000-0000C7050000}"/>
    <cellStyle name="Migliaia 13 3 8" xfId="4603" xr:uid="{00000000-0005-0000-0000-0000C8050000}"/>
    <cellStyle name="Migliaia 13 4" xfId="1006" xr:uid="{00000000-0005-0000-0000-0000C9050000}"/>
    <cellStyle name="Migliaia 13 4 2" xfId="1007" xr:uid="{00000000-0005-0000-0000-0000CA050000}"/>
    <cellStyle name="Migliaia 13 4 3" xfId="4601" xr:uid="{00000000-0005-0000-0000-0000CB050000}"/>
    <cellStyle name="Migliaia 13 4 4" xfId="5250" xr:uid="{00000000-0005-0000-0000-0000CC050000}"/>
    <cellStyle name="Migliaia 13 5" xfId="1008" xr:uid="{00000000-0005-0000-0000-0000CD050000}"/>
    <cellStyle name="Migliaia 13 5 2" xfId="1009" xr:uid="{00000000-0005-0000-0000-0000CE050000}"/>
    <cellStyle name="Migliaia 13 5 3" xfId="4600" xr:uid="{00000000-0005-0000-0000-0000CF050000}"/>
    <cellStyle name="Migliaia 13 6" xfId="1010" xr:uid="{00000000-0005-0000-0000-0000D0050000}"/>
    <cellStyle name="Migliaia 13 6 2" xfId="1011" xr:uid="{00000000-0005-0000-0000-0000D1050000}"/>
    <cellStyle name="Migliaia 13 6 3" xfId="5246" xr:uid="{00000000-0005-0000-0000-0000D2050000}"/>
    <cellStyle name="Migliaia 13 7" xfId="1012" xr:uid="{00000000-0005-0000-0000-0000D3050000}"/>
    <cellStyle name="Migliaia 13 7 2" xfId="4901" xr:uid="{00000000-0005-0000-0000-0000D4050000}"/>
    <cellStyle name="Migliaia 13 8" xfId="1013" xr:uid="{00000000-0005-0000-0000-0000D5050000}"/>
    <cellStyle name="Migliaia 13 8 2" xfId="4365" xr:uid="{00000000-0005-0000-0000-0000D6050000}"/>
    <cellStyle name="Migliaia 13 9" xfId="4134" xr:uid="{00000000-0005-0000-0000-0000D7050000}"/>
    <cellStyle name="Migliaia 14" xfId="1014" xr:uid="{00000000-0005-0000-0000-0000D8050000}"/>
    <cellStyle name="Migliaia 14 2" xfId="1015" xr:uid="{00000000-0005-0000-0000-0000D9050000}"/>
    <cellStyle name="Migliaia 14 2 2" xfId="1016" xr:uid="{00000000-0005-0000-0000-0000DA050000}"/>
    <cellStyle name="Migliaia 14 2 2 2" xfId="1017" xr:uid="{00000000-0005-0000-0000-0000DB050000}"/>
    <cellStyle name="Migliaia 14 2 2 3" xfId="5252" xr:uid="{00000000-0005-0000-0000-0000DC050000}"/>
    <cellStyle name="Migliaia 14 2 3" xfId="1018" xr:uid="{00000000-0005-0000-0000-0000DD050000}"/>
    <cellStyle name="Migliaia 14 2 3 2" xfId="4905" xr:uid="{00000000-0005-0000-0000-0000DE050000}"/>
    <cellStyle name="Migliaia 14 2 4" xfId="1019" xr:uid="{00000000-0005-0000-0000-0000DF050000}"/>
    <cellStyle name="Migliaia 14 2 5" xfId="4139" xr:uid="{00000000-0005-0000-0000-0000E0050000}"/>
    <cellStyle name="Migliaia 14 3" xfId="1020" xr:uid="{00000000-0005-0000-0000-0000E1050000}"/>
    <cellStyle name="Migliaia 14 3 2" xfId="1021" xr:uid="{00000000-0005-0000-0000-0000E2050000}"/>
    <cellStyle name="Migliaia 14 3 2 2" xfId="1022" xr:uid="{00000000-0005-0000-0000-0000E3050000}"/>
    <cellStyle name="Migliaia 14 3 2 2 2" xfId="5254" xr:uid="{00000000-0005-0000-0000-0000E4050000}"/>
    <cellStyle name="Migliaia 14 3 2 3" xfId="1023" xr:uid="{00000000-0005-0000-0000-0000E5050000}"/>
    <cellStyle name="Migliaia 14 3 2 4" xfId="4141" xr:uid="{00000000-0005-0000-0000-0000E6050000}"/>
    <cellStyle name="Migliaia 14 3 2 5" xfId="4598" xr:uid="{00000000-0005-0000-0000-0000E7050000}"/>
    <cellStyle name="Migliaia 14 3 3" xfId="1024" xr:uid="{00000000-0005-0000-0000-0000E8050000}"/>
    <cellStyle name="Migliaia 14 3 3 2" xfId="1025" xr:uid="{00000000-0005-0000-0000-0000E9050000}"/>
    <cellStyle name="Migliaia 14 3 3 3" xfId="5253" xr:uid="{00000000-0005-0000-0000-0000EA050000}"/>
    <cellStyle name="Migliaia 14 3 4" xfId="1026" xr:uid="{00000000-0005-0000-0000-0000EB050000}"/>
    <cellStyle name="Migliaia 14 3 4 2" xfId="1027" xr:uid="{00000000-0005-0000-0000-0000EC050000}"/>
    <cellStyle name="Migliaia 14 3 4 3" xfId="5764" xr:uid="{00000000-0005-0000-0000-0000ED050000}"/>
    <cellStyle name="Migliaia 14 3 5" xfId="1028" xr:uid="{00000000-0005-0000-0000-0000EE050000}"/>
    <cellStyle name="Migliaia 14 3 5 2" xfId="4906" xr:uid="{00000000-0005-0000-0000-0000EF050000}"/>
    <cellStyle name="Migliaia 14 3 6" xfId="1029" xr:uid="{00000000-0005-0000-0000-0000F0050000}"/>
    <cellStyle name="Migliaia 14 3 7" xfId="4140" xr:uid="{00000000-0005-0000-0000-0000F1050000}"/>
    <cellStyle name="Migliaia 14 3 8" xfId="4599" xr:uid="{00000000-0005-0000-0000-0000F2050000}"/>
    <cellStyle name="Migliaia 14 4" xfId="1030" xr:uid="{00000000-0005-0000-0000-0000F3050000}"/>
    <cellStyle name="Migliaia 14 4 2" xfId="1031" xr:uid="{00000000-0005-0000-0000-0000F4050000}"/>
    <cellStyle name="Migliaia 14 4 3" xfId="4597" xr:uid="{00000000-0005-0000-0000-0000F5050000}"/>
    <cellStyle name="Migliaia 14 4 4" xfId="5255" xr:uid="{00000000-0005-0000-0000-0000F6050000}"/>
    <cellStyle name="Migliaia 14 5" xfId="1032" xr:uid="{00000000-0005-0000-0000-0000F7050000}"/>
    <cellStyle name="Migliaia 14 5 2" xfId="1033" xr:uid="{00000000-0005-0000-0000-0000F8050000}"/>
    <cellStyle name="Migliaia 14 5 3" xfId="4596" xr:uid="{00000000-0005-0000-0000-0000F9050000}"/>
    <cellStyle name="Migliaia 14 6" xfId="1034" xr:uid="{00000000-0005-0000-0000-0000FA050000}"/>
    <cellStyle name="Migliaia 14 6 2" xfId="1035" xr:uid="{00000000-0005-0000-0000-0000FB050000}"/>
    <cellStyle name="Migliaia 14 6 3" xfId="5251" xr:uid="{00000000-0005-0000-0000-0000FC050000}"/>
    <cellStyle name="Migliaia 14 7" xfId="1036" xr:uid="{00000000-0005-0000-0000-0000FD050000}"/>
    <cellStyle name="Migliaia 14 7 2" xfId="4904" xr:uid="{00000000-0005-0000-0000-0000FE050000}"/>
    <cellStyle name="Migliaia 14 8" xfId="1037" xr:uid="{00000000-0005-0000-0000-0000FF050000}"/>
    <cellStyle name="Migliaia 14 8 2" xfId="4373" xr:uid="{00000000-0005-0000-0000-000000060000}"/>
    <cellStyle name="Migliaia 14 9" xfId="4138" xr:uid="{00000000-0005-0000-0000-000001060000}"/>
    <cellStyle name="Migliaia 15" xfId="1038" xr:uid="{00000000-0005-0000-0000-000002060000}"/>
    <cellStyle name="Migliaia 15 2" xfId="1039" xr:uid="{00000000-0005-0000-0000-000003060000}"/>
    <cellStyle name="Migliaia 15 2 2" xfId="1040" xr:uid="{00000000-0005-0000-0000-000004060000}"/>
    <cellStyle name="Migliaia 15 2 2 2" xfId="1041" xr:uid="{00000000-0005-0000-0000-000005060000}"/>
    <cellStyle name="Migliaia 15 2 2 3" xfId="5257" xr:uid="{00000000-0005-0000-0000-000006060000}"/>
    <cellStyle name="Migliaia 15 2 3" xfId="1042" xr:uid="{00000000-0005-0000-0000-000007060000}"/>
    <cellStyle name="Migliaia 15 2 3 2" xfId="4908" xr:uid="{00000000-0005-0000-0000-000008060000}"/>
    <cellStyle name="Migliaia 15 2 4" xfId="1043" xr:uid="{00000000-0005-0000-0000-000009060000}"/>
    <cellStyle name="Migliaia 15 2 5" xfId="4143" xr:uid="{00000000-0005-0000-0000-00000A060000}"/>
    <cellStyle name="Migliaia 15 3" xfId="1044" xr:uid="{00000000-0005-0000-0000-00000B060000}"/>
    <cellStyle name="Migliaia 15 3 2" xfId="1045" xr:uid="{00000000-0005-0000-0000-00000C060000}"/>
    <cellStyle name="Migliaia 15 3 2 2" xfId="1046" xr:uid="{00000000-0005-0000-0000-00000D060000}"/>
    <cellStyle name="Migliaia 15 3 2 2 2" xfId="5259" xr:uid="{00000000-0005-0000-0000-00000E060000}"/>
    <cellStyle name="Migliaia 15 3 2 3" xfId="1047" xr:uid="{00000000-0005-0000-0000-00000F060000}"/>
    <cellStyle name="Migliaia 15 3 2 4" xfId="4145" xr:uid="{00000000-0005-0000-0000-000010060000}"/>
    <cellStyle name="Migliaia 15 3 2 5" xfId="4593" xr:uid="{00000000-0005-0000-0000-000011060000}"/>
    <cellStyle name="Migliaia 15 3 3" xfId="1048" xr:uid="{00000000-0005-0000-0000-000012060000}"/>
    <cellStyle name="Migliaia 15 3 3 2" xfId="1049" xr:uid="{00000000-0005-0000-0000-000013060000}"/>
    <cellStyle name="Migliaia 15 3 3 3" xfId="5258" xr:uid="{00000000-0005-0000-0000-000014060000}"/>
    <cellStyle name="Migliaia 15 3 4" xfId="1050" xr:uid="{00000000-0005-0000-0000-000015060000}"/>
    <cellStyle name="Migliaia 15 3 4 2" xfId="1051" xr:uid="{00000000-0005-0000-0000-000016060000}"/>
    <cellStyle name="Migliaia 15 3 4 3" xfId="5765" xr:uid="{00000000-0005-0000-0000-000017060000}"/>
    <cellStyle name="Migliaia 15 3 5" xfId="1052" xr:uid="{00000000-0005-0000-0000-000018060000}"/>
    <cellStyle name="Migliaia 15 3 5 2" xfId="4909" xr:uid="{00000000-0005-0000-0000-000019060000}"/>
    <cellStyle name="Migliaia 15 3 6" xfId="1053" xr:uid="{00000000-0005-0000-0000-00001A060000}"/>
    <cellStyle name="Migliaia 15 3 7" xfId="4144" xr:uid="{00000000-0005-0000-0000-00001B060000}"/>
    <cellStyle name="Migliaia 15 3 8" xfId="4594" xr:uid="{00000000-0005-0000-0000-00001C060000}"/>
    <cellStyle name="Migliaia 15 4" xfId="1054" xr:uid="{00000000-0005-0000-0000-00001D060000}"/>
    <cellStyle name="Migliaia 15 4 2" xfId="1055" xr:uid="{00000000-0005-0000-0000-00001E060000}"/>
    <cellStyle name="Migliaia 15 4 3" xfId="4592" xr:uid="{00000000-0005-0000-0000-00001F060000}"/>
    <cellStyle name="Migliaia 15 4 4" xfId="5260" xr:uid="{00000000-0005-0000-0000-000020060000}"/>
    <cellStyle name="Migliaia 15 5" xfId="1056" xr:uid="{00000000-0005-0000-0000-000021060000}"/>
    <cellStyle name="Migliaia 15 5 2" xfId="1057" xr:uid="{00000000-0005-0000-0000-000022060000}"/>
    <cellStyle name="Migliaia 15 5 3" xfId="4591" xr:uid="{00000000-0005-0000-0000-000023060000}"/>
    <cellStyle name="Migliaia 15 6" xfId="1058" xr:uid="{00000000-0005-0000-0000-000024060000}"/>
    <cellStyle name="Migliaia 15 6 2" xfId="1059" xr:uid="{00000000-0005-0000-0000-000025060000}"/>
    <cellStyle name="Migliaia 15 6 3" xfId="5256" xr:uid="{00000000-0005-0000-0000-000026060000}"/>
    <cellStyle name="Migliaia 15 7" xfId="1060" xr:uid="{00000000-0005-0000-0000-000027060000}"/>
    <cellStyle name="Migliaia 15 7 2" xfId="4907" xr:uid="{00000000-0005-0000-0000-000028060000}"/>
    <cellStyle name="Migliaia 15 8" xfId="1061" xr:uid="{00000000-0005-0000-0000-000029060000}"/>
    <cellStyle name="Migliaia 15 8 2" xfId="4382" xr:uid="{00000000-0005-0000-0000-00002A060000}"/>
    <cellStyle name="Migliaia 15 9" xfId="4142" xr:uid="{00000000-0005-0000-0000-00002B060000}"/>
    <cellStyle name="Migliaia 16" xfId="1062" xr:uid="{00000000-0005-0000-0000-00002C060000}"/>
    <cellStyle name="Migliaia 16 2" xfId="1063" xr:uid="{00000000-0005-0000-0000-00002D060000}"/>
    <cellStyle name="Migliaia 16 2 2" xfId="1064" xr:uid="{00000000-0005-0000-0000-00002E060000}"/>
    <cellStyle name="Migliaia 16 2 2 2" xfId="1065" xr:uid="{00000000-0005-0000-0000-00002F060000}"/>
    <cellStyle name="Migliaia 16 2 2 3" xfId="5262" xr:uid="{00000000-0005-0000-0000-000030060000}"/>
    <cellStyle name="Migliaia 16 2 3" xfId="1066" xr:uid="{00000000-0005-0000-0000-000031060000}"/>
    <cellStyle name="Migliaia 16 2 3 2" xfId="4911" xr:uid="{00000000-0005-0000-0000-000032060000}"/>
    <cellStyle name="Migliaia 16 2 4" xfId="1067" xr:uid="{00000000-0005-0000-0000-000033060000}"/>
    <cellStyle name="Migliaia 16 2 5" xfId="4147" xr:uid="{00000000-0005-0000-0000-000034060000}"/>
    <cellStyle name="Migliaia 16 3" xfId="1068" xr:uid="{00000000-0005-0000-0000-000035060000}"/>
    <cellStyle name="Migliaia 16 3 2" xfId="1069" xr:uid="{00000000-0005-0000-0000-000036060000}"/>
    <cellStyle name="Migliaia 16 3 2 2" xfId="1070" xr:uid="{00000000-0005-0000-0000-000037060000}"/>
    <cellStyle name="Migliaia 16 3 2 2 2" xfId="5264" xr:uid="{00000000-0005-0000-0000-000038060000}"/>
    <cellStyle name="Migliaia 16 3 2 3" xfId="1071" xr:uid="{00000000-0005-0000-0000-000039060000}"/>
    <cellStyle name="Migliaia 16 3 2 4" xfId="4149" xr:uid="{00000000-0005-0000-0000-00003A060000}"/>
    <cellStyle name="Migliaia 16 3 2 5" xfId="4589" xr:uid="{00000000-0005-0000-0000-00003B060000}"/>
    <cellStyle name="Migliaia 16 3 3" xfId="1072" xr:uid="{00000000-0005-0000-0000-00003C060000}"/>
    <cellStyle name="Migliaia 16 3 3 2" xfId="1073" xr:uid="{00000000-0005-0000-0000-00003D060000}"/>
    <cellStyle name="Migliaia 16 3 3 3" xfId="5263" xr:uid="{00000000-0005-0000-0000-00003E060000}"/>
    <cellStyle name="Migliaia 16 3 4" xfId="1074" xr:uid="{00000000-0005-0000-0000-00003F060000}"/>
    <cellStyle name="Migliaia 16 3 4 2" xfId="1075" xr:uid="{00000000-0005-0000-0000-000040060000}"/>
    <cellStyle name="Migliaia 16 3 4 3" xfId="5766" xr:uid="{00000000-0005-0000-0000-000041060000}"/>
    <cellStyle name="Migliaia 16 3 5" xfId="1076" xr:uid="{00000000-0005-0000-0000-000042060000}"/>
    <cellStyle name="Migliaia 16 3 5 2" xfId="4912" xr:uid="{00000000-0005-0000-0000-000043060000}"/>
    <cellStyle name="Migliaia 16 3 6" xfId="1077" xr:uid="{00000000-0005-0000-0000-000044060000}"/>
    <cellStyle name="Migliaia 16 3 7" xfId="4148" xr:uid="{00000000-0005-0000-0000-000045060000}"/>
    <cellStyle name="Migliaia 16 3 8" xfId="4590" xr:uid="{00000000-0005-0000-0000-000046060000}"/>
    <cellStyle name="Migliaia 16 4" xfId="1078" xr:uid="{00000000-0005-0000-0000-000047060000}"/>
    <cellStyle name="Migliaia 16 4 2" xfId="1079" xr:uid="{00000000-0005-0000-0000-000048060000}"/>
    <cellStyle name="Migliaia 16 4 3" xfId="4588" xr:uid="{00000000-0005-0000-0000-000049060000}"/>
    <cellStyle name="Migliaia 16 4 4" xfId="5265" xr:uid="{00000000-0005-0000-0000-00004A060000}"/>
    <cellStyle name="Migliaia 16 5" xfId="1080" xr:uid="{00000000-0005-0000-0000-00004B060000}"/>
    <cellStyle name="Migliaia 16 5 2" xfId="1081" xr:uid="{00000000-0005-0000-0000-00004C060000}"/>
    <cellStyle name="Migliaia 16 5 3" xfId="4587" xr:uid="{00000000-0005-0000-0000-00004D060000}"/>
    <cellStyle name="Migliaia 16 6" xfId="1082" xr:uid="{00000000-0005-0000-0000-00004E060000}"/>
    <cellStyle name="Migliaia 16 6 2" xfId="1083" xr:uid="{00000000-0005-0000-0000-00004F060000}"/>
    <cellStyle name="Migliaia 16 6 3" xfId="5261" xr:uid="{00000000-0005-0000-0000-000050060000}"/>
    <cellStyle name="Migliaia 16 7" xfId="1084" xr:uid="{00000000-0005-0000-0000-000051060000}"/>
    <cellStyle name="Migliaia 16 7 2" xfId="4910" xr:uid="{00000000-0005-0000-0000-000052060000}"/>
    <cellStyle name="Migliaia 16 8" xfId="1085" xr:uid="{00000000-0005-0000-0000-000053060000}"/>
    <cellStyle name="Migliaia 16 8 2" xfId="4391" xr:uid="{00000000-0005-0000-0000-000054060000}"/>
    <cellStyle name="Migliaia 16 9" xfId="4146" xr:uid="{00000000-0005-0000-0000-000055060000}"/>
    <cellStyle name="Migliaia 17" xfId="1086" xr:uid="{00000000-0005-0000-0000-000056060000}"/>
    <cellStyle name="Migliaia 17 2" xfId="1087" xr:uid="{00000000-0005-0000-0000-000057060000}"/>
    <cellStyle name="Migliaia 17 2 2" xfId="1088" xr:uid="{00000000-0005-0000-0000-000058060000}"/>
    <cellStyle name="Migliaia 17 2 2 2" xfId="1089" xr:uid="{00000000-0005-0000-0000-000059060000}"/>
    <cellStyle name="Migliaia 17 2 2 3" xfId="5267" xr:uid="{00000000-0005-0000-0000-00005A060000}"/>
    <cellStyle name="Migliaia 17 2 3" xfId="1090" xr:uid="{00000000-0005-0000-0000-00005B060000}"/>
    <cellStyle name="Migliaia 17 2 3 2" xfId="4914" xr:uid="{00000000-0005-0000-0000-00005C060000}"/>
    <cellStyle name="Migliaia 17 2 4" xfId="1091" xr:uid="{00000000-0005-0000-0000-00005D060000}"/>
    <cellStyle name="Migliaia 17 2 5" xfId="4151" xr:uid="{00000000-0005-0000-0000-00005E060000}"/>
    <cellStyle name="Migliaia 17 3" xfId="1092" xr:uid="{00000000-0005-0000-0000-00005F060000}"/>
    <cellStyle name="Migliaia 17 3 2" xfId="1093" xr:uid="{00000000-0005-0000-0000-000060060000}"/>
    <cellStyle name="Migliaia 17 3 2 2" xfId="1094" xr:uid="{00000000-0005-0000-0000-000061060000}"/>
    <cellStyle name="Migliaia 17 3 2 2 2" xfId="5269" xr:uid="{00000000-0005-0000-0000-000062060000}"/>
    <cellStyle name="Migliaia 17 3 2 3" xfId="1095" xr:uid="{00000000-0005-0000-0000-000063060000}"/>
    <cellStyle name="Migliaia 17 3 2 4" xfId="4153" xr:uid="{00000000-0005-0000-0000-000064060000}"/>
    <cellStyle name="Migliaia 17 3 2 5" xfId="4584" xr:uid="{00000000-0005-0000-0000-000065060000}"/>
    <cellStyle name="Migliaia 17 3 3" xfId="1096" xr:uid="{00000000-0005-0000-0000-000066060000}"/>
    <cellStyle name="Migliaia 17 3 3 2" xfId="1097" xr:uid="{00000000-0005-0000-0000-000067060000}"/>
    <cellStyle name="Migliaia 17 3 3 3" xfId="5268" xr:uid="{00000000-0005-0000-0000-000068060000}"/>
    <cellStyle name="Migliaia 17 3 4" xfId="1098" xr:uid="{00000000-0005-0000-0000-000069060000}"/>
    <cellStyle name="Migliaia 17 3 4 2" xfId="1099" xr:uid="{00000000-0005-0000-0000-00006A060000}"/>
    <cellStyle name="Migliaia 17 3 4 3" xfId="5767" xr:uid="{00000000-0005-0000-0000-00006B060000}"/>
    <cellStyle name="Migliaia 17 3 5" xfId="1100" xr:uid="{00000000-0005-0000-0000-00006C060000}"/>
    <cellStyle name="Migliaia 17 3 5 2" xfId="4915" xr:uid="{00000000-0005-0000-0000-00006D060000}"/>
    <cellStyle name="Migliaia 17 3 6" xfId="1101" xr:uid="{00000000-0005-0000-0000-00006E060000}"/>
    <cellStyle name="Migliaia 17 3 7" xfId="4152" xr:uid="{00000000-0005-0000-0000-00006F060000}"/>
    <cellStyle name="Migliaia 17 3 8" xfId="4585" xr:uid="{00000000-0005-0000-0000-000070060000}"/>
    <cellStyle name="Migliaia 17 4" xfId="1102" xr:uid="{00000000-0005-0000-0000-000071060000}"/>
    <cellStyle name="Migliaia 17 4 2" xfId="1103" xr:uid="{00000000-0005-0000-0000-000072060000}"/>
    <cellStyle name="Migliaia 17 4 3" xfId="4583" xr:uid="{00000000-0005-0000-0000-000073060000}"/>
    <cellStyle name="Migliaia 17 4 4" xfId="5270" xr:uid="{00000000-0005-0000-0000-000074060000}"/>
    <cellStyle name="Migliaia 17 5" xfId="1104" xr:uid="{00000000-0005-0000-0000-000075060000}"/>
    <cellStyle name="Migliaia 17 5 2" xfId="1105" xr:uid="{00000000-0005-0000-0000-000076060000}"/>
    <cellStyle name="Migliaia 17 5 3" xfId="4582" xr:uid="{00000000-0005-0000-0000-000077060000}"/>
    <cellStyle name="Migliaia 17 6" xfId="1106" xr:uid="{00000000-0005-0000-0000-000078060000}"/>
    <cellStyle name="Migliaia 17 6 2" xfId="1107" xr:uid="{00000000-0005-0000-0000-000079060000}"/>
    <cellStyle name="Migliaia 17 6 3" xfId="5266" xr:uid="{00000000-0005-0000-0000-00007A060000}"/>
    <cellStyle name="Migliaia 17 7" xfId="1108" xr:uid="{00000000-0005-0000-0000-00007B060000}"/>
    <cellStyle name="Migliaia 17 7 2" xfId="4913" xr:uid="{00000000-0005-0000-0000-00007C060000}"/>
    <cellStyle name="Migliaia 17 8" xfId="1109" xr:uid="{00000000-0005-0000-0000-00007D060000}"/>
    <cellStyle name="Migliaia 17 8 2" xfId="4400" xr:uid="{00000000-0005-0000-0000-00007E060000}"/>
    <cellStyle name="Migliaia 17 9" xfId="4150" xr:uid="{00000000-0005-0000-0000-00007F060000}"/>
    <cellStyle name="Migliaia 18" xfId="1110" xr:uid="{00000000-0005-0000-0000-000080060000}"/>
    <cellStyle name="Migliaia 18 2" xfId="1111" xr:uid="{00000000-0005-0000-0000-000081060000}"/>
    <cellStyle name="Migliaia 18 2 2" xfId="1112" xr:uid="{00000000-0005-0000-0000-000082060000}"/>
    <cellStyle name="Migliaia 18 2 2 2" xfId="1113" xr:uid="{00000000-0005-0000-0000-000083060000}"/>
    <cellStyle name="Migliaia 18 2 2 3" xfId="5272" xr:uid="{00000000-0005-0000-0000-000084060000}"/>
    <cellStyle name="Migliaia 18 2 3" xfId="1114" xr:uid="{00000000-0005-0000-0000-000085060000}"/>
    <cellStyle name="Migliaia 18 2 3 2" xfId="4917" xr:uid="{00000000-0005-0000-0000-000086060000}"/>
    <cellStyle name="Migliaia 18 2 4" xfId="1115" xr:uid="{00000000-0005-0000-0000-000087060000}"/>
    <cellStyle name="Migliaia 18 2 5" xfId="4155" xr:uid="{00000000-0005-0000-0000-000088060000}"/>
    <cellStyle name="Migliaia 18 3" xfId="1116" xr:uid="{00000000-0005-0000-0000-000089060000}"/>
    <cellStyle name="Migliaia 18 3 2" xfId="1117" xr:uid="{00000000-0005-0000-0000-00008A060000}"/>
    <cellStyle name="Migliaia 18 3 2 2" xfId="1118" xr:uid="{00000000-0005-0000-0000-00008B060000}"/>
    <cellStyle name="Migliaia 18 3 2 2 2" xfId="5274" xr:uid="{00000000-0005-0000-0000-00008C060000}"/>
    <cellStyle name="Migliaia 18 3 2 3" xfId="1119" xr:uid="{00000000-0005-0000-0000-00008D060000}"/>
    <cellStyle name="Migliaia 18 3 2 4" xfId="4157" xr:uid="{00000000-0005-0000-0000-00008E060000}"/>
    <cellStyle name="Migliaia 18 3 2 5" xfId="4580" xr:uid="{00000000-0005-0000-0000-00008F060000}"/>
    <cellStyle name="Migliaia 18 3 3" xfId="1120" xr:uid="{00000000-0005-0000-0000-000090060000}"/>
    <cellStyle name="Migliaia 18 3 3 2" xfId="1121" xr:uid="{00000000-0005-0000-0000-000091060000}"/>
    <cellStyle name="Migliaia 18 3 3 3" xfId="5273" xr:uid="{00000000-0005-0000-0000-000092060000}"/>
    <cellStyle name="Migliaia 18 3 4" xfId="1122" xr:uid="{00000000-0005-0000-0000-000093060000}"/>
    <cellStyle name="Migliaia 18 3 4 2" xfId="1123" xr:uid="{00000000-0005-0000-0000-000094060000}"/>
    <cellStyle name="Migliaia 18 3 4 3" xfId="5768" xr:uid="{00000000-0005-0000-0000-000095060000}"/>
    <cellStyle name="Migliaia 18 3 5" xfId="1124" xr:uid="{00000000-0005-0000-0000-000096060000}"/>
    <cellStyle name="Migliaia 18 3 5 2" xfId="4918" xr:uid="{00000000-0005-0000-0000-000097060000}"/>
    <cellStyle name="Migliaia 18 3 6" xfId="1125" xr:uid="{00000000-0005-0000-0000-000098060000}"/>
    <cellStyle name="Migliaia 18 3 7" xfId="4156" xr:uid="{00000000-0005-0000-0000-000099060000}"/>
    <cellStyle name="Migliaia 18 3 8" xfId="4581" xr:uid="{00000000-0005-0000-0000-00009A060000}"/>
    <cellStyle name="Migliaia 18 4" xfId="1126" xr:uid="{00000000-0005-0000-0000-00009B060000}"/>
    <cellStyle name="Migliaia 18 4 2" xfId="1127" xr:uid="{00000000-0005-0000-0000-00009C060000}"/>
    <cellStyle name="Migliaia 18 4 3" xfId="4579" xr:uid="{00000000-0005-0000-0000-00009D060000}"/>
    <cellStyle name="Migliaia 18 4 4" xfId="5275" xr:uid="{00000000-0005-0000-0000-00009E060000}"/>
    <cellStyle name="Migliaia 18 5" xfId="1128" xr:uid="{00000000-0005-0000-0000-00009F060000}"/>
    <cellStyle name="Migliaia 18 5 2" xfId="1129" xr:uid="{00000000-0005-0000-0000-0000A0060000}"/>
    <cellStyle name="Migliaia 18 5 3" xfId="4578" xr:uid="{00000000-0005-0000-0000-0000A1060000}"/>
    <cellStyle name="Migliaia 18 6" xfId="1130" xr:uid="{00000000-0005-0000-0000-0000A2060000}"/>
    <cellStyle name="Migliaia 18 6 2" xfId="1131" xr:uid="{00000000-0005-0000-0000-0000A3060000}"/>
    <cellStyle name="Migliaia 18 6 3" xfId="5271" xr:uid="{00000000-0005-0000-0000-0000A4060000}"/>
    <cellStyle name="Migliaia 18 7" xfId="1132" xr:uid="{00000000-0005-0000-0000-0000A5060000}"/>
    <cellStyle name="Migliaia 18 7 2" xfId="4916" xr:uid="{00000000-0005-0000-0000-0000A6060000}"/>
    <cellStyle name="Migliaia 18 8" xfId="1133" xr:uid="{00000000-0005-0000-0000-0000A7060000}"/>
    <cellStyle name="Migliaia 18 8 2" xfId="4409" xr:uid="{00000000-0005-0000-0000-0000A8060000}"/>
    <cellStyle name="Migliaia 18 9" xfId="4154" xr:uid="{00000000-0005-0000-0000-0000A9060000}"/>
    <cellStyle name="Migliaia 19" xfId="1134" xr:uid="{00000000-0005-0000-0000-0000AA060000}"/>
    <cellStyle name="Migliaia 19 2" xfId="1135" xr:uid="{00000000-0005-0000-0000-0000AB060000}"/>
    <cellStyle name="Migliaia 19 2 2" xfId="1136" xr:uid="{00000000-0005-0000-0000-0000AC060000}"/>
    <cellStyle name="Migliaia 19 2 2 2" xfId="1137" xr:uid="{00000000-0005-0000-0000-0000AD060000}"/>
    <cellStyle name="Migliaia 19 2 2 3" xfId="5277" xr:uid="{00000000-0005-0000-0000-0000AE060000}"/>
    <cellStyle name="Migliaia 19 2 3" xfId="1138" xr:uid="{00000000-0005-0000-0000-0000AF060000}"/>
    <cellStyle name="Migliaia 19 2 3 2" xfId="4920" xr:uid="{00000000-0005-0000-0000-0000B0060000}"/>
    <cellStyle name="Migliaia 19 2 4" xfId="1139" xr:uid="{00000000-0005-0000-0000-0000B1060000}"/>
    <cellStyle name="Migliaia 19 2 5" xfId="4159" xr:uid="{00000000-0005-0000-0000-0000B2060000}"/>
    <cellStyle name="Migliaia 19 3" xfId="1140" xr:uid="{00000000-0005-0000-0000-0000B3060000}"/>
    <cellStyle name="Migliaia 19 3 2" xfId="1141" xr:uid="{00000000-0005-0000-0000-0000B4060000}"/>
    <cellStyle name="Migliaia 19 3 2 2" xfId="1142" xr:uid="{00000000-0005-0000-0000-0000B5060000}"/>
    <cellStyle name="Migliaia 19 3 2 2 2" xfId="5279" xr:uid="{00000000-0005-0000-0000-0000B6060000}"/>
    <cellStyle name="Migliaia 19 3 2 3" xfId="1143" xr:uid="{00000000-0005-0000-0000-0000B7060000}"/>
    <cellStyle name="Migliaia 19 3 2 4" xfId="4161" xr:uid="{00000000-0005-0000-0000-0000B8060000}"/>
    <cellStyle name="Migliaia 19 3 2 5" xfId="4575" xr:uid="{00000000-0005-0000-0000-0000B9060000}"/>
    <cellStyle name="Migliaia 19 3 3" xfId="1144" xr:uid="{00000000-0005-0000-0000-0000BA060000}"/>
    <cellStyle name="Migliaia 19 3 3 2" xfId="1145" xr:uid="{00000000-0005-0000-0000-0000BB060000}"/>
    <cellStyle name="Migliaia 19 3 3 3" xfId="5278" xr:uid="{00000000-0005-0000-0000-0000BC060000}"/>
    <cellStyle name="Migliaia 19 3 4" xfId="1146" xr:uid="{00000000-0005-0000-0000-0000BD060000}"/>
    <cellStyle name="Migliaia 19 3 4 2" xfId="1147" xr:uid="{00000000-0005-0000-0000-0000BE060000}"/>
    <cellStyle name="Migliaia 19 3 4 3" xfId="5769" xr:uid="{00000000-0005-0000-0000-0000BF060000}"/>
    <cellStyle name="Migliaia 19 3 5" xfId="1148" xr:uid="{00000000-0005-0000-0000-0000C0060000}"/>
    <cellStyle name="Migliaia 19 3 5 2" xfId="4921" xr:uid="{00000000-0005-0000-0000-0000C1060000}"/>
    <cellStyle name="Migliaia 19 3 6" xfId="1149" xr:uid="{00000000-0005-0000-0000-0000C2060000}"/>
    <cellStyle name="Migliaia 19 3 7" xfId="4160" xr:uid="{00000000-0005-0000-0000-0000C3060000}"/>
    <cellStyle name="Migliaia 19 3 8" xfId="4576" xr:uid="{00000000-0005-0000-0000-0000C4060000}"/>
    <cellStyle name="Migliaia 19 4" xfId="1150" xr:uid="{00000000-0005-0000-0000-0000C5060000}"/>
    <cellStyle name="Migliaia 19 4 2" xfId="1151" xr:uid="{00000000-0005-0000-0000-0000C6060000}"/>
    <cellStyle name="Migliaia 19 4 3" xfId="4574" xr:uid="{00000000-0005-0000-0000-0000C7060000}"/>
    <cellStyle name="Migliaia 19 4 4" xfId="5280" xr:uid="{00000000-0005-0000-0000-0000C8060000}"/>
    <cellStyle name="Migliaia 19 5" xfId="1152" xr:uid="{00000000-0005-0000-0000-0000C9060000}"/>
    <cellStyle name="Migliaia 19 5 2" xfId="1153" xr:uid="{00000000-0005-0000-0000-0000CA060000}"/>
    <cellStyle name="Migliaia 19 5 3" xfId="4573" xr:uid="{00000000-0005-0000-0000-0000CB060000}"/>
    <cellStyle name="Migliaia 19 6" xfId="1154" xr:uid="{00000000-0005-0000-0000-0000CC060000}"/>
    <cellStyle name="Migliaia 19 6 2" xfId="1155" xr:uid="{00000000-0005-0000-0000-0000CD060000}"/>
    <cellStyle name="Migliaia 19 6 3" xfId="5276" xr:uid="{00000000-0005-0000-0000-0000CE060000}"/>
    <cellStyle name="Migliaia 19 7" xfId="1156" xr:uid="{00000000-0005-0000-0000-0000CF060000}"/>
    <cellStyle name="Migliaia 19 7 2" xfId="4919" xr:uid="{00000000-0005-0000-0000-0000D0060000}"/>
    <cellStyle name="Migliaia 19 8" xfId="1157" xr:uid="{00000000-0005-0000-0000-0000D1060000}"/>
    <cellStyle name="Migliaia 19 8 2" xfId="4418" xr:uid="{00000000-0005-0000-0000-0000D2060000}"/>
    <cellStyle name="Migliaia 19 9" xfId="4158" xr:uid="{00000000-0005-0000-0000-0000D3060000}"/>
    <cellStyle name="Migliaia 2" xfId="1158" xr:uid="{00000000-0005-0000-0000-0000D4060000}"/>
    <cellStyle name="Migliaia 2 10" xfId="4162" xr:uid="{00000000-0005-0000-0000-0000D5060000}"/>
    <cellStyle name="Migliaia 2 2" xfId="1159" xr:uid="{00000000-0005-0000-0000-0000D6060000}"/>
    <cellStyle name="Migliaia 2 2 2" xfId="1160" xr:uid="{00000000-0005-0000-0000-0000D7060000}"/>
    <cellStyle name="Migliaia 2 2 2 2" xfId="1161" xr:uid="{00000000-0005-0000-0000-0000D8060000}"/>
    <cellStyle name="Migliaia 2 2 2 2 2" xfId="5282" xr:uid="{00000000-0005-0000-0000-0000D9060000}"/>
    <cellStyle name="Migliaia 2 2 2 3" xfId="1162" xr:uid="{00000000-0005-0000-0000-0000DA060000}"/>
    <cellStyle name="Migliaia 2 2 2 4" xfId="4164" xr:uid="{00000000-0005-0000-0000-0000DB060000}"/>
    <cellStyle name="Migliaia 2 2 3" xfId="1163" xr:uid="{00000000-0005-0000-0000-0000DC060000}"/>
    <cellStyle name="Migliaia 2 2 3 2" xfId="4923" xr:uid="{00000000-0005-0000-0000-0000DD060000}"/>
    <cellStyle name="Migliaia 2 2 4" xfId="1164" xr:uid="{00000000-0005-0000-0000-0000DE060000}"/>
    <cellStyle name="Migliaia 2 2 4 2" xfId="4432" xr:uid="{00000000-0005-0000-0000-0000DF060000}"/>
    <cellStyle name="Migliaia 2 2 5" xfId="4163" xr:uid="{00000000-0005-0000-0000-0000E0060000}"/>
    <cellStyle name="Migliaia 2 3" xfId="1165" xr:uid="{00000000-0005-0000-0000-0000E1060000}"/>
    <cellStyle name="Migliaia 2 3 2" xfId="1166" xr:uid="{00000000-0005-0000-0000-0000E2060000}"/>
    <cellStyle name="Migliaia 2 3 2 2" xfId="1167" xr:uid="{00000000-0005-0000-0000-0000E3060000}"/>
    <cellStyle name="Migliaia 2 3 2 2 2" xfId="5283" xr:uid="{00000000-0005-0000-0000-0000E4060000}"/>
    <cellStyle name="Migliaia 2 3 2 3" xfId="1168" xr:uid="{00000000-0005-0000-0000-0000E5060000}"/>
    <cellStyle name="Migliaia 2 3 2 4" xfId="4166" xr:uid="{00000000-0005-0000-0000-0000E6060000}"/>
    <cellStyle name="Migliaia 2 3 3" xfId="1169" xr:uid="{00000000-0005-0000-0000-0000E7060000}"/>
    <cellStyle name="Migliaia 2 3 3 2" xfId="4924" xr:uid="{00000000-0005-0000-0000-0000E8060000}"/>
    <cellStyle name="Migliaia 2 3 4" xfId="1170" xr:uid="{00000000-0005-0000-0000-0000E9060000}"/>
    <cellStyle name="Migliaia 2 3 4 2" xfId="4437" xr:uid="{00000000-0005-0000-0000-0000EA060000}"/>
    <cellStyle name="Migliaia 2 3 5" xfId="4165" xr:uid="{00000000-0005-0000-0000-0000EB060000}"/>
    <cellStyle name="Migliaia 2 4" xfId="1171" xr:uid="{00000000-0005-0000-0000-0000EC060000}"/>
    <cellStyle name="Migliaia 2 4 2" xfId="1172" xr:uid="{00000000-0005-0000-0000-0000ED060000}"/>
    <cellStyle name="Migliaia 2 4 2 2" xfId="1173" xr:uid="{00000000-0005-0000-0000-0000EE060000}"/>
    <cellStyle name="Migliaia 2 4 2 2 2" xfId="5285" xr:uid="{00000000-0005-0000-0000-0000EF060000}"/>
    <cellStyle name="Migliaia 2 4 2 3" xfId="1174" xr:uid="{00000000-0005-0000-0000-0000F0060000}"/>
    <cellStyle name="Migliaia 2 4 2 4" xfId="4168" xr:uid="{00000000-0005-0000-0000-0000F1060000}"/>
    <cellStyle name="Migliaia 2 4 2 5" xfId="4571" xr:uid="{00000000-0005-0000-0000-0000F2060000}"/>
    <cellStyle name="Migliaia 2 4 3" xfId="1175" xr:uid="{00000000-0005-0000-0000-0000F3060000}"/>
    <cellStyle name="Migliaia 2 4 3 2" xfId="1176" xr:uid="{00000000-0005-0000-0000-0000F4060000}"/>
    <cellStyle name="Migliaia 2 4 3 3" xfId="5284" xr:uid="{00000000-0005-0000-0000-0000F5060000}"/>
    <cellStyle name="Migliaia 2 4 4" xfId="1177" xr:uid="{00000000-0005-0000-0000-0000F6060000}"/>
    <cellStyle name="Migliaia 2 4 4 2" xfId="1178" xr:uid="{00000000-0005-0000-0000-0000F7060000}"/>
    <cellStyle name="Migliaia 2 4 4 3" xfId="5770" xr:uid="{00000000-0005-0000-0000-0000F8060000}"/>
    <cellStyle name="Migliaia 2 4 5" xfId="1179" xr:uid="{00000000-0005-0000-0000-0000F9060000}"/>
    <cellStyle name="Migliaia 2 4 5 2" xfId="4925" xr:uid="{00000000-0005-0000-0000-0000FA060000}"/>
    <cellStyle name="Migliaia 2 4 6" xfId="1180" xr:uid="{00000000-0005-0000-0000-0000FB060000}"/>
    <cellStyle name="Migliaia 2 4 7" xfId="4167" xr:uid="{00000000-0005-0000-0000-0000FC060000}"/>
    <cellStyle name="Migliaia 2 4 8" xfId="4572" xr:uid="{00000000-0005-0000-0000-0000FD060000}"/>
    <cellStyle name="Migliaia 2 5" xfId="1181" xr:uid="{00000000-0005-0000-0000-0000FE060000}"/>
    <cellStyle name="Migliaia 2 5 2" xfId="1182" xr:uid="{00000000-0005-0000-0000-0000FF060000}"/>
    <cellStyle name="Migliaia 2 5 3" xfId="4570" xr:uid="{00000000-0005-0000-0000-000000070000}"/>
    <cellStyle name="Migliaia 2 5 4" xfId="5286" xr:uid="{00000000-0005-0000-0000-000001070000}"/>
    <cellStyle name="Migliaia 2 6" xfId="1183" xr:uid="{00000000-0005-0000-0000-000002070000}"/>
    <cellStyle name="Migliaia 2 6 2" xfId="1184" xr:uid="{00000000-0005-0000-0000-000003070000}"/>
    <cellStyle name="Migliaia 2 6 3" xfId="4569" xr:uid="{00000000-0005-0000-0000-000004070000}"/>
    <cellStyle name="Migliaia 2 7" xfId="1185" xr:uid="{00000000-0005-0000-0000-000005070000}"/>
    <cellStyle name="Migliaia 2 7 2" xfId="1186" xr:uid="{00000000-0005-0000-0000-000006070000}"/>
    <cellStyle name="Migliaia 2 7 3" xfId="5281" xr:uid="{00000000-0005-0000-0000-000007070000}"/>
    <cellStyle name="Migliaia 2 8" xfId="1187" xr:uid="{00000000-0005-0000-0000-000008070000}"/>
    <cellStyle name="Migliaia 2 8 2" xfId="4922" xr:uid="{00000000-0005-0000-0000-000009070000}"/>
    <cellStyle name="Migliaia 2 9" xfId="1188" xr:uid="{00000000-0005-0000-0000-00000A070000}"/>
    <cellStyle name="Migliaia 2 9 2" xfId="4427" xr:uid="{00000000-0005-0000-0000-00000B070000}"/>
    <cellStyle name="Migliaia 2_Domestico_reg&amp;naz" xfId="1189" xr:uid="{00000000-0005-0000-0000-00000C070000}"/>
    <cellStyle name="Migliaia 20" xfId="1190" xr:uid="{00000000-0005-0000-0000-00000D070000}"/>
    <cellStyle name="Migliaia 20 2" xfId="1191" xr:uid="{00000000-0005-0000-0000-00000E070000}"/>
    <cellStyle name="Migliaia 20 2 2" xfId="1192" xr:uid="{00000000-0005-0000-0000-00000F070000}"/>
    <cellStyle name="Migliaia 20 2 2 2" xfId="1193" xr:uid="{00000000-0005-0000-0000-000010070000}"/>
    <cellStyle name="Migliaia 20 2 2 3" xfId="5288" xr:uid="{00000000-0005-0000-0000-000011070000}"/>
    <cellStyle name="Migliaia 20 2 3" xfId="1194" xr:uid="{00000000-0005-0000-0000-000012070000}"/>
    <cellStyle name="Migliaia 20 2 3 2" xfId="4927" xr:uid="{00000000-0005-0000-0000-000013070000}"/>
    <cellStyle name="Migliaia 20 2 4" xfId="1195" xr:uid="{00000000-0005-0000-0000-000014070000}"/>
    <cellStyle name="Migliaia 20 2 5" xfId="4170" xr:uid="{00000000-0005-0000-0000-000015070000}"/>
    <cellStyle name="Migliaia 20 3" xfId="1196" xr:uid="{00000000-0005-0000-0000-000016070000}"/>
    <cellStyle name="Migliaia 20 3 2" xfId="1197" xr:uid="{00000000-0005-0000-0000-000017070000}"/>
    <cellStyle name="Migliaia 20 3 2 2" xfId="1198" xr:uid="{00000000-0005-0000-0000-000018070000}"/>
    <cellStyle name="Migliaia 20 3 2 2 2" xfId="5290" xr:uid="{00000000-0005-0000-0000-000019070000}"/>
    <cellStyle name="Migliaia 20 3 2 3" xfId="1199" xr:uid="{00000000-0005-0000-0000-00001A070000}"/>
    <cellStyle name="Migliaia 20 3 2 4" xfId="4172" xr:uid="{00000000-0005-0000-0000-00001B070000}"/>
    <cellStyle name="Migliaia 20 3 2 5" xfId="4566" xr:uid="{00000000-0005-0000-0000-00001C070000}"/>
    <cellStyle name="Migliaia 20 3 3" xfId="1200" xr:uid="{00000000-0005-0000-0000-00001D070000}"/>
    <cellStyle name="Migliaia 20 3 3 2" xfId="1201" xr:uid="{00000000-0005-0000-0000-00001E070000}"/>
    <cellStyle name="Migliaia 20 3 3 3" xfId="5289" xr:uid="{00000000-0005-0000-0000-00001F070000}"/>
    <cellStyle name="Migliaia 20 3 4" xfId="1202" xr:uid="{00000000-0005-0000-0000-000020070000}"/>
    <cellStyle name="Migliaia 20 3 4 2" xfId="1203" xr:uid="{00000000-0005-0000-0000-000021070000}"/>
    <cellStyle name="Migliaia 20 3 4 3" xfId="5771" xr:uid="{00000000-0005-0000-0000-000022070000}"/>
    <cellStyle name="Migliaia 20 3 5" xfId="1204" xr:uid="{00000000-0005-0000-0000-000023070000}"/>
    <cellStyle name="Migliaia 20 3 5 2" xfId="4928" xr:uid="{00000000-0005-0000-0000-000024070000}"/>
    <cellStyle name="Migliaia 20 3 6" xfId="1205" xr:uid="{00000000-0005-0000-0000-000025070000}"/>
    <cellStyle name="Migliaia 20 3 7" xfId="4171" xr:uid="{00000000-0005-0000-0000-000026070000}"/>
    <cellStyle name="Migliaia 20 3 8" xfId="4567" xr:uid="{00000000-0005-0000-0000-000027070000}"/>
    <cellStyle name="Migliaia 20 4" xfId="1206" xr:uid="{00000000-0005-0000-0000-000028070000}"/>
    <cellStyle name="Migliaia 20 4 2" xfId="1207" xr:uid="{00000000-0005-0000-0000-000029070000}"/>
    <cellStyle name="Migliaia 20 4 3" xfId="4565" xr:uid="{00000000-0005-0000-0000-00002A070000}"/>
    <cellStyle name="Migliaia 20 4 4" xfId="5291" xr:uid="{00000000-0005-0000-0000-00002B070000}"/>
    <cellStyle name="Migliaia 20 5" xfId="1208" xr:uid="{00000000-0005-0000-0000-00002C070000}"/>
    <cellStyle name="Migliaia 20 5 2" xfId="1209" xr:uid="{00000000-0005-0000-0000-00002D070000}"/>
    <cellStyle name="Migliaia 20 5 3" xfId="4564" xr:uid="{00000000-0005-0000-0000-00002E070000}"/>
    <cellStyle name="Migliaia 20 6" xfId="1210" xr:uid="{00000000-0005-0000-0000-00002F070000}"/>
    <cellStyle name="Migliaia 20 6 2" xfId="1211" xr:uid="{00000000-0005-0000-0000-000030070000}"/>
    <cellStyle name="Migliaia 20 6 3" xfId="5287" xr:uid="{00000000-0005-0000-0000-000031070000}"/>
    <cellStyle name="Migliaia 20 7" xfId="1212" xr:uid="{00000000-0005-0000-0000-000032070000}"/>
    <cellStyle name="Migliaia 20 7 2" xfId="4926" xr:uid="{00000000-0005-0000-0000-000033070000}"/>
    <cellStyle name="Migliaia 20 8" xfId="1213" xr:uid="{00000000-0005-0000-0000-000034070000}"/>
    <cellStyle name="Migliaia 20 8 2" xfId="4446" xr:uid="{00000000-0005-0000-0000-000035070000}"/>
    <cellStyle name="Migliaia 20 9" xfId="4169" xr:uid="{00000000-0005-0000-0000-000036070000}"/>
    <cellStyle name="Migliaia 21" xfId="1214" xr:uid="{00000000-0005-0000-0000-000037070000}"/>
    <cellStyle name="Migliaia 21 2" xfId="1215" xr:uid="{00000000-0005-0000-0000-000038070000}"/>
    <cellStyle name="Migliaia 21 2 2" xfId="1216" xr:uid="{00000000-0005-0000-0000-000039070000}"/>
    <cellStyle name="Migliaia 21 2 2 2" xfId="1217" xr:uid="{00000000-0005-0000-0000-00003A070000}"/>
    <cellStyle name="Migliaia 21 2 2 3" xfId="5293" xr:uid="{00000000-0005-0000-0000-00003B070000}"/>
    <cellStyle name="Migliaia 21 2 3" xfId="1218" xr:uid="{00000000-0005-0000-0000-00003C070000}"/>
    <cellStyle name="Migliaia 21 2 3 2" xfId="4930" xr:uid="{00000000-0005-0000-0000-00003D070000}"/>
    <cellStyle name="Migliaia 21 2 4" xfId="1219" xr:uid="{00000000-0005-0000-0000-00003E070000}"/>
    <cellStyle name="Migliaia 21 2 5" xfId="4174" xr:uid="{00000000-0005-0000-0000-00003F070000}"/>
    <cellStyle name="Migliaia 21 3" xfId="1220" xr:uid="{00000000-0005-0000-0000-000040070000}"/>
    <cellStyle name="Migliaia 21 3 2" xfId="1221" xr:uid="{00000000-0005-0000-0000-000041070000}"/>
    <cellStyle name="Migliaia 21 3 2 2" xfId="1222" xr:uid="{00000000-0005-0000-0000-000042070000}"/>
    <cellStyle name="Migliaia 21 3 2 2 2" xfId="5295" xr:uid="{00000000-0005-0000-0000-000043070000}"/>
    <cellStyle name="Migliaia 21 3 2 3" xfId="1223" xr:uid="{00000000-0005-0000-0000-000044070000}"/>
    <cellStyle name="Migliaia 21 3 2 4" xfId="4176" xr:uid="{00000000-0005-0000-0000-000045070000}"/>
    <cellStyle name="Migliaia 21 3 2 5" xfId="4561" xr:uid="{00000000-0005-0000-0000-000046070000}"/>
    <cellStyle name="Migliaia 21 3 3" xfId="1224" xr:uid="{00000000-0005-0000-0000-000047070000}"/>
    <cellStyle name="Migliaia 21 3 3 2" xfId="1225" xr:uid="{00000000-0005-0000-0000-000048070000}"/>
    <cellStyle name="Migliaia 21 3 3 3" xfId="5294" xr:uid="{00000000-0005-0000-0000-000049070000}"/>
    <cellStyle name="Migliaia 21 3 4" xfId="1226" xr:uid="{00000000-0005-0000-0000-00004A070000}"/>
    <cellStyle name="Migliaia 21 3 4 2" xfId="1227" xr:uid="{00000000-0005-0000-0000-00004B070000}"/>
    <cellStyle name="Migliaia 21 3 4 3" xfId="5772" xr:uid="{00000000-0005-0000-0000-00004C070000}"/>
    <cellStyle name="Migliaia 21 3 5" xfId="1228" xr:uid="{00000000-0005-0000-0000-00004D070000}"/>
    <cellStyle name="Migliaia 21 3 5 2" xfId="4931" xr:uid="{00000000-0005-0000-0000-00004E070000}"/>
    <cellStyle name="Migliaia 21 3 6" xfId="1229" xr:uid="{00000000-0005-0000-0000-00004F070000}"/>
    <cellStyle name="Migliaia 21 3 7" xfId="4175" xr:uid="{00000000-0005-0000-0000-000050070000}"/>
    <cellStyle name="Migliaia 21 3 8" xfId="4562" xr:uid="{00000000-0005-0000-0000-000051070000}"/>
    <cellStyle name="Migliaia 21 4" xfId="1230" xr:uid="{00000000-0005-0000-0000-000052070000}"/>
    <cellStyle name="Migliaia 21 4 2" xfId="1231" xr:uid="{00000000-0005-0000-0000-000053070000}"/>
    <cellStyle name="Migliaia 21 4 3" xfId="4560" xr:uid="{00000000-0005-0000-0000-000054070000}"/>
    <cellStyle name="Migliaia 21 4 4" xfId="5296" xr:uid="{00000000-0005-0000-0000-000055070000}"/>
    <cellStyle name="Migliaia 21 5" xfId="1232" xr:uid="{00000000-0005-0000-0000-000056070000}"/>
    <cellStyle name="Migliaia 21 5 2" xfId="1233" xr:uid="{00000000-0005-0000-0000-000057070000}"/>
    <cellStyle name="Migliaia 21 5 3" xfId="4559" xr:uid="{00000000-0005-0000-0000-000058070000}"/>
    <cellStyle name="Migliaia 21 6" xfId="1234" xr:uid="{00000000-0005-0000-0000-000059070000}"/>
    <cellStyle name="Migliaia 21 6 2" xfId="1235" xr:uid="{00000000-0005-0000-0000-00005A070000}"/>
    <cellStyle name="Migliaia 21 6 3" xfId="5292" xr:uid="{00000000-0005-0000-0000-00005B070000}"/>
    <cellStyle name="Migliaia 21 7" xfId="1236" xr:uid="{00000000-0005-0000-0000-00005C070000}"/>
    <cellStyle name="Migliaia 21 7 2" xfId="4929" xr:uid="{00000000-0005-0000-0000-00005D070000}"/>
    <cellStyle name="Migliaia 21 8" xfId="1237" xr:uid="{00000000-0005-0000-0000-00005E070000}"/>
    <cellStyle name="Migliaia 21 8 2" xfId="4455" xr:uid="{00000000-0005-0000-0000-00005F070000}"/>
    <cellStyle name="Migliaia 21 9" xfId="4173" xr:uid="{00000000-0005-0000-0000-000060070000}"/>
    <cellStyle name="Migliaia 22" xfId="1238" xr:uid="{00000000-0005-0000-0000-000061070000}"/>
    <cellStyle name="Migliaia 22 2" xfId="1239" xr:uid="{00000000-0005-0000-0000-000062070000}"/>
    <cellStyle name="Migliaia 22 2 2" xfId="1240" xr:uid="{00000000-0005-0000-0000-000063070000}"/>
    <cellStyle name="Migliaia 22 2 2 2" xfId="1241" xr:uid="{00000000-0005-0000-0000-000064070000}"/>
    <cellStyle name="Migliaia 22 2 2 3" xfId="5298" xr:uid="{00000000-0005-0000-0000-000065070000}"/>
    <cellStyle name="Migliaia 22 2 3" xfId="1242" xr:uid="{00000000-0005-0000-0000-000066070000}"/>
    <cellStyle name="Migliaia 22 2 3 2" xfId="4933" xr:uid="{00000000-0005-0000-0000-000067070000}"/>
    <cellStyle name="Migliaia 22 2 4" xfId="1243" xr:uid="{00000000-0005-0000-0000-000068070000}"/>
    <cellStyle name="Migliaia 22 2 5" xfId="4178" xr:uid="{00000000-0005-0000-0000-000069070000}"/>
    <cellStyle name="Migliaia 22 3" xfId="1244" xr:uid="{00000000-0005-0000-0000-00006A070000}"/>
    <cellStyle name="Migliaia 22 3 2" xfId="1245" xr:uid="{00000000-0005-0000-0000-00006B070000}"/>
    <cellStyle name="Migliaia 22 3 2 2" xfId="1246" xr:uid="{00000000-0005-0000-0000-00006C070000}"/>
    <cellStyle name="Migliaia 22 3 2 2 2" xfId="5300" xr:uid="{00000000-0005-0000-0000-00006D070000}"/>
    <cellStyle name="Migliaia 22 3 2 3" xfId="1247" xr:uid="{00000000-0005-0000-0000-00006E070000}"/>
    <cellStyle name="Migliaia 22 3 2 4" xfId="4180" xr:uid="{00000000-0005-0000-0000-00006F070000}"/>
    <cellStyle name="Migliaia 22 3 2 5" xfId="4557" xr:uid="{00000000-0005-0000-0000-000070070000}"/>
    <cellStyle name="Migliaia 22 3 3" xfId="1248" xr:uid="{00000000-0005-0000-0000-000071070000}"/>
    <cellStyle name="Migliaia 22 3 3 2" xfId="1249" xr:uid="{00000000-0005-0000-0000-000072070000}"/>
    <cellStyle name="Migliaia 22 3 3 3" xfId="5299" xr:uid="{00000000-0005-0000-0000-000073070000}"/>
    <cellStyle name="Migliaia 22 3 4" xfId="1250" xr:uid="{00000000-0005-0000-0000-000074070000}"/>
    <cellStyle name="Migliaia 22 3 4 2" xfId="1251" xr:uid="{00000000-0005-0000-0000-000075070000}"/>
    <cellStyle name="Migliaia 22 3 4 3" xfId="5773" xr:uid="{00000000-0005-0000-0000-000076070000}"/>
    <cellStyle name="Migliaia 22 3 5" xfId="1252" xr:uid="{00000000-0005-0000-0000-000077070000}"/>
    <cellStyle name="Migliaia 22 3 5 2" xfId="4934" xr:uid="{00000000-0005-0000-0000-000078070000}"/>
    <cellStyle name="Migliaia 22 3 6" xfId="1253" xr:uid="{00000000-0005-0000-0000-000079070000}"/>
    <cellStyle name="Migliaia 22 3 7" xfId="4179" xr:uid="{00000000-0005-0000-0000-00007A070000}"/>
    <cellStyle name="Migliaia 22 3 8" xfId="4558" xr:uid="{00000000-0005-0000-0000-00007B070000}"/>
    <cellStyle name="Migliaia 22 4" xfId="1254" xr:uid="{00000000-0005-0000-0000-00007C070000}"/>
    <cellStyle name="Migliaia 22 4 2" xfId="1255" xr:uid="{00000000-0005-0000-0000-00007D070000}"/>
    <cellStyle name="Migliaia 22 4 3" xfId="4556" xr:uid="{00000000-0005-0000-0000-00007E070000}"/>
    <cellStyle name="Migliaia 22 4 4" xfId="5301" xr:uid="{00000000-0005-0000-0000-00007F070000}"/>
    <cellStyle name="Migliaia 22 5" xfId="1256" xr:uid="{00000000-0005-0000-0000-000080070000}"/>
    <cellStyle name="Migliaia 22 5 2" xfId="1257" xr:uid="{00000000-0005-0000-0000-000081070000}"/>
    <cellStyle name="Migliaia 22 5 3" xfId="4555" xr:uid="{00000000-0005-0000-0000-000082070000}"/>
    <cellStyle name="Migliaia 22 6" xfId="1258" xr:uid="{00000000-0005-0000-0000-000083070000}"/>
    <cellStyle name="Migliaia 22 6 2" xfId="1259" xr:uid="{00000000-0005-0000-0000-000084070000}"/>
    <cellStyle name="Migliaia 22 6 3" xfId="5297" xr:uid="{00000000-0005-0000-0000-000085070000}"/>
    <cellStyle name="Migliaia 22 7" xfId="1260" xr:uid="{00000000-0005-0000-0000-000086070000}"/>
    <cellStyle name="Migliaia 22 7 2" xfId="4932" xr:uid="{00000000-0005-0000-0000-000087070000}"/>
    <cellStyle name="Migliaia 22 8" xfId="1261" xr:uid="{00000000-0005-0000-0000-000088070000}"/>
    <cellStyle name="Migliaia 22 8 2" xfId="4464" xr:uid="{00000000-0005-0000-0000-000089070000}"/>
    <cellStyle name="Migliaia 22 9" xfId="4177" xr:uid="{00000000-0005-0000-0000-00008A070000}"/>
    <cellStyle name="Migliaia 23" xfId="1262" xr:uid="{00000000-0005-0000-0000-00008B070000}"/>
    <cellStyle name="Migliaia 23 2" xfId="1263" xr:uid="{00000000-0005-0000-0000-00008C070000}"/>
    <cellStyle name="Migliaia 23 2 2" xfId="1264" xr:uid="{00000000-0005-0000-0000-00008D070000}"/>
    <cellStyle name="Migliaia 23 2 2 2" xfId="1265" xr:uid="{00000000-0005-0000-0000-00008E070000}"/>
    <cellStyle name="Migliaia 23 2 2 3" xfId="5303" xr:uid="{00000000-0005-0000-0000-00008F070000}"/>
    <cellStyle name="Migliaia 23 2 3" xfId="1266" xr:uid="{00000000-0005-0000-0000-000090070000}"/>
    <cellStyle name="Migliaia 23 2 3 2" xfId="4936" xr:uid="{00000000-0005-0000-0000-000091070000}"/>
    <cellStyle name="Migliaia 23 2 4" xfId="1267" xr:uid="{00000000-0005-0000-0000-000092070000}"/>
    <cellStyle name="Migliaia 23 2 5" xfId="4182" xr:uid="{00000000-0005-0000-0000-000093070000}"/>
    <cellStyle name="Migliaia 23 3" xfId="1268" xr:uid="{00000000-0005-0000-0000-000094070000}"/>
    <cellStyle name="Migliaia 23 3 2" xfId="1269" xr:uid="{00000000-0005-0000-0000-000095070000}"/>
    <cellStyle name="Migliaia 23 3 2 2" xfId="1270" xr:uid="{00000000-0005-0000-0000-000096070000}"/>
    <cellStyle name="Migliaia 23 3 2 2 2" xfId="5305" xr:uid="{00000000-0005-0000-0000-000097070000}"/>
    <cellStyle name="Migliaia 23 3 2 3" xfId="1271" xr:uid="{00000000-0005-0000-0000-000098070000}"/>
    <cellStyle name="Migliaia 23 3 2 4" xfId="4184" xr:uid="{00000000-0005-0000-0000-000099070000}"/>
    <cellStyle name="Migliaia 23 3 2 5" xfId="4552" xr:uid="{00000000-0005-0000-0000-00009A070000}"/>
    <cellStyle name="Migliaia 23 3 3" xfId="1272" xr:uid="{00000000-0005-0000-0000-00009B070000}"/>
    <cellStyle name="Migliaia 23 3 3 2" xfId="1273" xr:uid="{00000000-0005-0000-0000-00009C070000}"/>
    <cellStyle name="Migliaia 23 3 3 3" xfId="5304" xr:uid="{00000000-0005-0000-0000-00009D070000}"/>
    <cellStyle name="Migliaia 23 3 4" xfId="1274" xr:uid="{00000000-0005-0000-0000-00009E070000}"/>
    <cellStyle name="Migliaia 23 3 4 2" xfId="1275" xr:uid="{00000000-0005-0000-0000-00009F070000}"/>
    <cellStyle name="Migliaia 23 3 4 3" xfId="5774" xr:uid="{00000000-0005-0000-0000-0000A0070000}"/>
    <cellStyle name="Migliaia 23 3 5" xfId="1276" xr:uid="{00000000-0005-0000-0000-0000A1070000}"/>
    <cellStyle name="Migliaia 23 3 5 2" xfId="4937" xr:uid="{00000000-0005-0000-0000-0000A2070000}"/>
    <cellStyle name="Migliaia 23 3 6" xfId="1277" xr:uid="{00000000-0005-0000-0000-0000A3070000}"/>
    <cellStyle name="Migliaia 23 3 7" xfId="4183" xr:uid="{00000000-0005-0000-0000-0000A4070000}"/>
    <cellStyle name="Migliaia 23 3 8" xfId="4553" xr:uid="{00000000-0005-0000-0000-0000A5070000}"/>
    <cellStyle name="Migliaia 23 4" xfId="1278" xr:uid="{00000000-0005-0000-0000-0000A6070000}"/>
    <cellStyle name="Migliaia 23 4 2" xfId="1279" xr:uid="{00000000-0005-0000-0000-0000A7070000}"/>
    <cellStyle name="Migliaia 23 4 3" xfId="4551" xr:uid="{00000000-0005-0000-0000-0000A8070000}"/>
    <cellStyle name="Migliaia 23 4 4" xfId="5306" xr:uid="{00000000-0005-0000-0000-0000A9070000}"/>
    <cellStyle name="Migliaia 23 5" xfId="1280" xr:uid="{00000000-0005-0000-0000-0000AA070000}"/>
    <cellStyle name="Migliaia 23 5 2" xfId="1281" xr:uid="{00000000-0005-0000-0000-0000AB070000}"/>
    <cellStyle name="Migliaia 23 5 3" xfId="4550" xr:uid="{00000000-0005-0000-0000-0000AC070000}"/>
    <cellStyle name="Migliaia 23 6" xfId="1282" xr:uid="{00000000-0005-0000-0000-0000AD070000}"/>
    <cellStyle name="Migliaia 23 6 2" xfId="1283" xr:uid="{00000000-0005-0000-0000-0000AE070000}"/>
    <cellStyle name="Migliaia 23 6 3" xfId="5302" xr:uid="{00000000-0005-0000-0000-0000AF070000}"/>
    <cellStyle name="Migliaia 23 7" xfId="1284" xr:uid="{00000000-0005-0000-0000-0000B0070000}"/>
    <cellStyle name="Migliaia 23 7 2" xfId="4935" xr:uid="{00000000-0005-0000-0000-0000B1070000}"/>
    <cellStyle name="Migliaia 23 8" xfId="1285" xr:uid="{00000000-0005-0000-0000-0000B2070000}"/>
    <cellStyle name="Migliaia 23 8 2" xfId="4473" xr:uid="{00000000-0005-0000-0000-0000B3070000}"/>
    <cellStyle name="Migliaia 23 9" xfId="4181" xr:uid="{00000000-0005-0000-0000-0000B4070000}"/>
    <cellStyle name="Migliaia 24" xfId="1286" xr:uid="{00000000-0005-0000-0000-0000B5070000}"/>
    <cellStyle name="Migliaia 24 2" xfId="1287" xr:uid="{00000000-0005-0000-0000-0000B6070000}"/>
    <cellStyle name="Migliaia 24 2 2" xfId="1288" xr:uid="{00000000-0005-0000-0000-0000B7070000}"/>
    <cellStyle name="Migliaia 24 2 2 2" xfId="1289" xr:uid="{00000000-0005-0000-0000-0000B8070000}"/>
    <cellStyle name="Migliaia 24 2 2 3" xfId="5308" xr:uid="{00000000-0005-0000-0000-0000B9070000}"/>
    <cellStyle name="Migliaia 24 2 3" xfId="1290" xr:uid="{00000000-0005-0000-0000-0000BA070000}"/>
    <cellStyle name="Migliaia 24 2 3 2" xfId="4939" xr:uid="{00000000-0005-0000-0000-0000BB070000}"/>
    <cellStyle name="Migliaia 24 2 4" xfId="1291" xr:uid="{00000000-0005-0000-0000-0000BC070000}"/>
    <cellStyle name="Migliaia 24 2 5" xfId="4186" xr:uid="{00000000-0005-0000-0000-0000BD070000}"/>
    <cellStyle name="Migliaia 24 3" xfId="1292" xr:uid="{00000000-0005-0000-0000-0000BE070000}"/>
    <cellStyle name="Migliaia 24 3 2" xfId="1293" xr:uid="{00000000-0005-0000-0000-0000BF070000}"/>
    <cellStyle name="Migliaia 24 3 2 2" xfId="1294" xr:uid="{00000000-0005-0000-0000-0000C0070000}"/>
    <cellStyle name="Migliaia 24 3 2 2 2" xfId="5310" xr:uid="{00000000-0005-0000-0000-0000C1070000}"/>
    <cellStyle name="Migliaia 24 3 2 3" xfId="1295" xr:uid="{00000000-0005-0000-0000-0000C2070000}"/>
    <cellStyle name="Migliaia 24 3 2 4" xfId="4188" xr:uid="{00000000-0005-0000-0000-0000C3070000}"/>
    <cellStyle name="Migliaia 24 3 2 5" xfId="4548" xr:uid="{00000000-0005-0000-0000-0000C4070000}"/>
    <cellStyle name="Migliaia 24 3 3" xfId="1296" xr:uid="{00000000-0005-0000-0000-0000C5070000}"/>
    <cellStyle name="Migliaia 24 3 3 2" xfId="1297" xr:uid="{00000000-0005-0000-0000-0000C6070000}"/>
    <cellStyle name="Migliaia 24 3 3 3" xfId="5309" xr:uid="{00000000-0005-0000-0000-0000C7070000}"/>
    <cellStyle name="Migliaia 24 3 4" xfId="1298" xr:uid="{00000000-0005-0000-0000-0000C8070000}"/>
    <cellStyle name="Migliaia 24 3 4 2" xfId="1299" xr:uid="{00000000-0005-0000-0000-0000C9070000}"/>
    <cellStyle name="Migliaia 24 3 4 3" xfId="5775" xr:uid="{00000000-0005-0000-0000-0000CA070000}"/>
    <cellStyle name="Migliaia 24 3 5" xfId="1300" xr:uid="{00000000-0005-0000-0000-0000CB070000}"/>
    <cellStyle name="Migliaia 24 3 5 2" xfId="4940" xr:uid="{00000000-0005-0000-0000-0000CC070000}"/>
    <cellStyle name="Migliaia 24 3 6" xfId="1301" xr:uid="{00000000-0005-0000-0000-0000CD070000}"/>
    <cellStyle name="Migliaia 24 3 7" xfId="4187" xr:uid="{00000000-0005-0000-0000-0000CE070000}"/>
    <cellStyle name="Migliaia 24 3 8" xfId="4549" xr:uid="{00000000-0005-0000-0000-0000CF070000}"/>
    <cellStyle name="Migliaia 24 4" xfId="1302" xr:uid="{00000000-0005-0000-0000-0000D0070000}"/>
    <cellStyle name="Migliaia 24 4 2" xfId="1303" xr:uid="{00000000-0005-0000-0000-0000D1070000}"/>
    <cellStyle name="Migliaia 24 4 3" xfId="4547" xr:uid="{00000000-0005-0000-0000-0000D2070000}"/>
    <cellStyle name="Migliaia 24 4 4" xfId="5311" xr:uid="{00000000-0005-0000-0000-0000D3070000}"/>
    <cellStyle name="Migliaia 24 5" xfId="1304" xr:uid="{00000000-0005-0000-0000-0000D4070000}"/>
    <cellStyle name="Migliaia 24 5 2" xfId="1305" xr:uid="{00000000-0005-0000-0000-0000D5070000}"/>
    <cellStyle name="Migliaia 24 5 3" xfId="4546" xr:uid="{00000000-0005-0000-0000-0000D6070000}"/>
    <cellStyle name="Migliaia 24 6" xfId="1306" xr:uid="{00000000-0005-0000-0000-0000D7070000}"/>
    <cellStyle name="Migliaia 24 6 2" xfId="1307" xr:uid="{00000000-0005-0000-0000-0000D8070000}"/>
    <cellStyle name="Migliaia 24 6 3" xfId="5307" xr:uid="{00000000-0005-0000-0000-0000D9070000}"/>
    <cellStyle name="Migliaia 24 7" xfId="1308" xr:uid="{00000000-0005-0000-0000-0000DA070000}"/>
    <cellStyle name="Migliaia 24 7 2" xfId="4938" xr:uid="{00000000-0005-0000-0000-0000DB070000}"/>
    <cellStyle name="Migliaia 24 8" xfId="1309" xr:uid="{00000000-0005-0000-0000-0000DC070000}"/>
    <cellStyle name="Migliaia 24 8 2" xfId="4482" xr:uid="{00000000-0005-0000-0000-0000DD070000}"/>
    <cellStyle name="Migliaia 24 9" xfId="4185" xr:uid="{00000000-0005-0000-0000-0000DE070000}"/>
    <cellStyle name="Migliaia 25" xfId="1310" xr:uid="{00000000-0005-0000-0000-0000DF070000}"/>
    <cellStyle name="Migliaia 25 2" xfId="1311" xr:uid="{00000000-0005-0000-0000-0000E0070000}"/>
    <cellStyle name="Migliaia 25 2 2" xfId="1312" xr:uid="{00000000-0005-0000-0000-0000E1070000}"/>
    <cellStyle name="Migliaia 25 2 2 2" xfId="1313" xr:uid="{00000000-0005-0000-0000-0000E2070000}"/>
    <cellStyle name="Migliaia 25 2 2 3" xfId="5313" xr:uid="{00000000-0005-0000-0000-0000E3070000}"/>
    <cellStyle name="Migliaia 25 2 3" xfId="1314" xr:uid="{00000000-0005-0000-0000-0000E4070000}"/>
    <cellStyle name="Migliaia 25 2 3 2" xfId="4942" xr:uid="{00000000-0005-0000-0000-0000E5070000}"/>
    <cellStyle name="Migliaia 25 2 4" xfId="1315" xr:uid="{00000000-0005-0000-0000-0000E6070000}"/>
    <cellStyle name="Migliaia 25 2 5" xfId="4190" xr:uid="{00000000-0005-0000-0000-0000E7070000}"/>
    <cellStyle name="Migliaia 25 3" xfId="1316" xr:uid="{00000000-0005-0000-0000-0000E8070000}"/>
    <cellStyle name="Migliaia 25 3 2" xfId="1317" xr:uid="{00000000-0005-0000-0000-0000E9070000}"/>
    <cellStyle name="Migliaia 25 3 2 2" xfId="1318" xr:uid="{00000000-0005-0000-0000-0000EA070000}"/>
    <cellStyle name="Migliaia 25 3 2 2 2" xfId="5315" xr:uid="{00000000-0005-0000-0000-0000EB070000}"/>
    <cellStyle name="Migliaia 25 3 2 3" xfId="1319" xr:uid="{00000000-0005-0000-0000-0000EC070000}"/>
    <cellStyle name="Migliaia 25 3 2 4" xfId="4192" xr:uid="{00000000-0005-0000-0000-0000ED070000}"/>
    <cellStyle name="Migliaia 25 3 2 5" xfId="4543" xr:uid="{00000000-0005-0000-0000-0000EE070000}"/>
    <cellStyle name="Migliaia 25 3 3" xfId="1320" xr:uid="{00000000-0005-0000-0000-0000EF070000}"/>
    <cellStyle name="Migliaia 25 3 3 2" xfId="1321" xr:uid="{00000000-0005-0000-0000-0000F0070000}"/>
    <cellStyle name="Migliaia 25 3 3 3" xfId="5314" xr:uid="{00000000-0005-0000-0000-0000F1070000}"/>
    <cellStyle name="Migliaia 25 3 4" xfId="1322" xr:uid="{00000000-0005-0000-0000-0000F2070000}"/>
    <cellStyle name="Migliaia 25 3 4 2" xfId="1323" xr:uid="{00000000-0005-0000-0000-0000F3070000}"/>
    <cellStyle name="Migliaia 25 3 4 3" xfId="5776" xr:uid="{00000000-0005-0000-0000-0000F4070000}"/>
    <cellStyle name="Migliaia 25 3 5" xfId="1324" xr:uid="{00000000-0005-0000-0000-0000F5070000}"/>
    <cellStyle name="Migliaia 25 3 5 2" xfId="4943" xr:uid="{00000000-0005-0000-0000-0000F6070000}"/>
    <cellStyle name="Migliaia 25 3 6" xfId="1325" xr:uid="{00000000-0005-0000-0000-0000F7070000}"/>
    <cellStyle name="Migliaia 25 3 7" xfId="4191" xr:uid="{00000000-0005-0000-0000-0000F8070000}"/>
    <cellStyle name="Migliaia 25 3 8" xfId="4544" xr:uid="{00000000-0005-0000-0000-0000F9070000}"/>
    <cellStyle name="Migliaia 25 4" xfId="1326" xr:uid="{00000000-0005-0000-0000-0000FA070000}"/>
    <cellStyle name="Migliaia 25 4 2" xfId="1327" xr:uid="{00000000-0005-0000-0000-0000FB070000}"/>
    <cellStyle name="Migliaia 25 4 3" xfId="4542" xr:uid="{00000000-0005-0000-0000-0000FC070000}"/>
    <cellStyle name="Migliaia 25 4 4" xfId="5316" xr:uid="{00000000-0005-0000-0000-0000FD070000}"/>
    <cellStyle name="Migliaia 25 5" xfId="1328" xr:uid="{00000000-0005-0000-0000-0000FE070000}"/>
    <cellStyle name="Migliaia 25 5 2" xfId="1329" xr:uid="{00000000-0005-0000-0000-0000FF070000}"/>
    <cellStyle name="Migliaia 25 5 3" xfId="4541" xr:uid="{00000000-0005-0000-0000-000000080000}"/>
    <cellStyle name="Migliaia 25 6" xfId="1330" xr:uid="{00000000-0005-0000-0000-000001080000}"/>
    <cellStyle name="Migliaia 25 6 2" xfId="1331" xr:uid="{00000000-0005-0000-0000-000002080000}"/>
    <cellStyle name="Migliaia 25 6 3" xfId="5312" xr:uid="{00000000-0005-0000-0000-000003080000}"/>
    <cellStyle name="Migliaia 25 7" xfId="1332" xr:uid="{00000000-0005-0000-0000-000004080000}"/>
    <cellStyle name="Migliaia 25 7 2" xfId="4941" xr:uid="{00000000-0005-0000-0000-000005080000}"/>
    <cellStyle name="Migliaia 25 8" xfId="1333" xr:uid="{00000000-0005-0000-0000-000006080000}"/>
    <cellStyle name="Migliaia 25 8 2" xfId="4491" xr:uid="{00000000-0005-0000-0000-000007080000}"/>
    <cellStyle name="Migliaia 25 9" xfId="4189" xr:uid="{00000000-0005-0000-0000-000008080000}"/>
    <cellStyle name="Migliaia 26" xfId="1334" xr:uid="{00000000-0005-0000-0000-000009080000}"/>
    <cellStyle name="Migliaia 26 2" xfId="1335" xr:uid="{00000000-0005-0000-0000-00000A080000}"/>
    <cellStyle name="Migliaia 26 2 2" xfId="1336" xr:uid="{00000000-0005-0000-0000-00000B080000}"/>
    <cellStyle name="Migliaia 26 2 2 2" xfId="1337" xr:uid="{00000000-0005-0000-0000-00000C080000}"/>
    <cellStyle name="Migliaia 26 2 2 3" xfId="5318" xr:uid="{00000000-0005-0000-0000-00000D080000}"/>
    <cellStyle name="Migliaia 26 2 3" xfId="1338" xr:uid="{00000000-0005-0000-0000-00000E080000}"/>
    <cellStyle name="Migliaia 26 2 3 2" xfId="4945" xr:uid="{00000000-0005-0000-0000-00000F080000}"/>
    <cellStyle name="Migliaia 26 2 4" xfId="1339" xr:uid="{00000000-0005-0000-0000-000010080000}"/>
    <cellStyle name="Migliaia 26 2 5" xfId="4194" xr:uid="{00000000-0005-0000-0000-000011080000}"/>
    <cellStyle name="Migliaia 26 3" xfId="1340" xr:uid="{00000000-0005-0000-0000-000012080000}"/>
    <cellStyle name="Migliaia 26 3 2" xfId="1341" xr:uid="{00000000-0005-0000-0000-000013080000}"/>
    <cellStyle name="Migliaia 26 3 2 2" xfId="1342" xr:uid="{00000000-0005-0000-0000-000014080000}"/>
    <cellStyle name="Migliaia 26 3 2 2 2" xfId="5320" xr:uid="{00000000-0005-0000-0000-000015080000}"/>
    <cellStyle name="Migliaia 26 3 2 3" xfId="1343" xr:uid="{00000000-0005-0000-0000-000016080000}"/>
    <cellStyle name="Migliaia 26 3 2 4" xfId="4196" xr:uid="{00000000-0005-0000-0000-000017080000}"/>
    <cellStyle name="Migliaia 26 3 2 5" xfId="4539" xr:uid="{00000000-0005-0000-0000-000018080000}"/>
    <cellStyle name="Migliaia 26 3 3" xfId="1344" xr:uid="{00000000-0005-0000-0000-000019080000}"/>
    <cellStyle name="Migliaia 26 3 3 2" xfId="1345" xr:uid="{00000000-0005-0000-0000-00001A080000}"/>
    <cellStyle name="Migliaia 26 3 3 3" xfId="5319" xr:uid="{00000000-0005-0000-0000-00001B080000}"/>
    <cellStyle name="Migliaia 26 3 4" xfId="1346" xr:uid="{00000000-0005-0000-0000-00001C080000}"/>
    <cellStyle name="Migliaia 26 3 4 2" xfId="1347" xr:uid="{00000000-0005-0000-0000-00001D080000}"/>
    <cellStyle name="Migliaia 26 3 4 3" xfId="5777" xr:uid="{00000000-0005-0000-0000-00001E080000}"/>
    <cellStyle name="Migliaia 26 3 5" xfId="1348" xr:uid="{00000000-0005-0000-0000-00001F080000}"/>
    <cellStyle name="Migliaia 26 3 5 2" xfId="4946" xr:uid="{00000000-0005-0000-0000-000020080000}"/>
    <cellStyle name="Migliaia 26 3 6" xfId="1349" xr:uid="{00000000-0005-0000-0000-000021080000}"/>
    <cellStyle name="Migliaia 26 3 7" xfId="4195" xr:uid="{00000000-0005-0000-0000-000022080000}"/>
    <cellStyle name="Migliaia 26 3 8" xfId="4540" xr:uid="{00000000-0005-0000-0000-000023080000}"/>
    <cellStyle name="Migliaia 26 4" xfId="1350" xr:uid="{00000000-0005-0000-0000-000024080000}"/>
    <cellStyle name="Migliaia 26 4 2" xfId="1351" xr:uid="{00000000-0005-0000-0000-000025080000}"/>
    <cellStyle name="Migliaia 26 4 3" xfId="4538" xr:uid="{00000000-0005-0000-0000-000026080000}"/>
    <cellStyle name="Migliaia 26 4 4" xfId="5321" xr:uid="{00000000-0005-0000-0000-000027080000}"/>
    <cellStyle name="Migliaia 26 5" xfId="1352" xr:uid="{00000000-0005-0000-0000-000028080000}"/>
    <cellStyle name="Migliaia 26 5 2" xfId="1353" xr:uid="{00000000-0005-0000-0000-000029080000}"/>
    <cellStyle name="Migliaia 26 5 3" xfId="4537" xr:uid="{00000000-0005-0000-0000-00002A080000}"/>
    <cellStyle name="Migliaia 26 6" xfId="1354" xr:uid="{00000000-0005-0000-0000-00002B080000}"/>
    <cellStyle name="Migliaia 26 6 2" xfId="1355" xr:uid="{00000000-0005-0000-0000-00002C080000}"/>
    <cellStyle name="Migliaia 26 6 3" xfId="5317" xr:uid="{00000000-0005-0000-0000-00002D080000}"/>
    <cellStyle name="Migliaia 26 7" xfId="1356" xr:uid="{00000000-0005-0000-0000-00002E080000}"/>
    <cellStyle name="Migliaia 26 7 2" xfId="4944" xr:uid="{00000000-0005-0000-0000-00002F080000}"/>
    <cellStyle name="Migliaia 26 8" xfId="1357" xr:uid="{00000000-0005-0000-0000-000030080000}"/>
    <cellStyle name="Migliaia 26 8 2" xfId="4500" xr:uid="{00000000-0005-0000-0000-000031080000}"/>
    <cellStyle name="Migliaia 26 9" xfId="4193" xr:uid="{00000000-0005-0000-0000-000032080000}"/>
    <cellStyle name="Migliaia 27" xfId="1358" xr:uid="{00000000-0005-0000-0000-000033080000}"/>
    <cellStyle name="Migliaia 27 2" xfId="1359" xr:uid="{00000000-0005-0000-0000-000034080000}"/>
    <cellStyle name="Migliaia 27 2 2" xfId="1360" xr:uid="{00000000-0005-0000-0000-000035080000}"/>
    <cellStyle name="Migliaia 27 2 2 2" xfId="1361" xr:uid="{00000000-0005-0000-0000-000036080000}"/>
    <cellStyle name="Migliaia 27 2 2 3" xfId="5323" xr:uid="{00000000-0005-0000-0000-000037080000}"/>
    <cellStyle name="Migliaia 27 2 3" xfId="1362" xr:uid="{00000000-0005-0000-0000-000038080000}"/>
    <cellStyle name="Migliaia 27 2 3 2" xfId="4948" xr:uid="{00000000-0005-0000-0000-000039080000}"/>
    <cellStyle name="Migliaia 27 2 4" xfId="1363" xr:uid="{00000000-0005-0000-0000-00003A080000}"/>
    <cellStyle name="Migliaia 27 2 5" xfId="4198" xr:uid="{00000000-0005-0000-0000-00003B080000}"/>
    <cellStyle name="Migliaia 27 3" xfId="1364" xr:uid="{00000000-0005-0000-0000-00003C080000}"/>
    <cellStyle name="Migliaia 27 3 2" xfId="1365" xr:uid="{00000000-0005-0000-0000-00003D080000}"/>
    <cellStyle name="Migliaia 27 3 2 2" xfId="1366" xr:uid="{00000000-0005-0000-0000-00003E080000}"/>
    <cellStyle name="Migliaia 27 3 2 2 2" xfId="5325" xr:uid="{00000000-0005-0000-0000-00003F080000}"/>
    <cellStyle name="Migliaia 27 3 2 3" xfId="1367" xr:uid="{00000000-0005-0000-0000-000040080000}"/>
    <cellStyle name="Migliaia 27 3 2 4" xfId="4200" xr:uid="{00000000-0005-0000-0000-000041080000}"/>
    <cellStyle name="Migliaia 27 3 2 5" xfId="4534" xr:uid="{00000000-0005-0000-0000-000042080000}"/>
    <cellStyle name="Migliaia 27 3 3" xfId="1368" xr:uid="{00000000-0005-0000-0000-000043080000}"/>
    <cellStyle name="Migliaia 27 3 3 2" xfId="1369" xr:uid="{00000000-0005-0000-0000-000044080000}"/>
    <cellStyle name="Migliaia 27 3 3 3" xfId="5324" xr:uid="{00000000-0005-0000-0000-000045080000}"/>
    <cellStyle name="Migliaia 27 3 4" xfId="1370" xr:uid="{00000000-0005-0000-0000-000046080000}"/>
    <cellStyle name="Migliaia 27 3 4 2" xfId="1371" xr:uid="{00000000-0005-0000-0000-000047080000}"/>
    <cellStyle name="Migliaia 27 3 4 3" xfId="5778" xr:uid="{00000000-0005-0000-0000-000048080000}"/>
    <cellStyle name="Migliaia 27 3 5" xfId="1372" xr:uid="{00000000-0005-0000-0000-000049080000}"/>
    <cellStyle name="Migliaia 27 3 5 2" xfId="4949" xr:uid="{00000000-0005-0000-0000-00004A080000}"/>
    <cellStyle name="Migliaia 27 3 6" xfId="1373" xr:uid="{00000000-0005-0000-0000-00004B080000}"/>
    <cellStyle name="Migliaia 27 3 7" xfId="4199" xr:uid="{00000000-0005-0000-0000-00004C080000}"/>
    <cellStyle name="Migliaia 27 3 8" xfId="4535" xr:uid="{00000000-0005-0000-0000-00004D080000}"/>
    <cellStyle name="Migliaia 27 4" xfId="1374" xr:uid="{00000000-0005-0000-0000-00004E080000}"/>
    <cellStyle name="Migliaia 27 4 2" xfId="1375" xr:uid="{00000000-0005-0000-0000-00004F080000}"/>
    <cellStyle name="Migliaia 27 4 3" xfId="4533" xr:uid="{00000000-0005-0000-0000-000050080000}"/>
    <cellStyle name="Migliaia 27 4 4" xfId="5326" xr:uid="{00000000-0005-0000-0000-000051080000}"/>
    <cellStyle name="Migliaia 27 5" xfId="1376" xr:uid="{00000000-0005-0000-0000-000052080000}"/>
    <cellStyle name="Migliaia 27 5 2" xfId="1377" xr:uid="{00000000-0005-0000-0000-000053080000}"/>
    <cellStyle name="Migliaia 27 5 3" xfId="4532" xr:uid="{00000000-0005-0000-0000-000054080000}"/>
    <cellStyle name="Migliaia 27 6" xfId="1378" xr:uid="{00000000-0005-0000-0000-000055080000}"/>
    <cellStyle name="Migliaia 27 6 2" xfId="1379" xr:uid="{00000000-0005-0000-0000-000056080000}"/>
    <cellStyle name="Migliaia 27 6 3" xfId="5322" xr:uid="{00000000-0005-0000-0000-000057080000}"/>
    <cellStyle name="Migliaia 27 7" xfId="1380" xr:uid="{00000000-0005-0000-0000-000058080000}"/>
    <cellStyle name="Migliaia 27 7 2" xfId="4947" xr:uid="{00000000-0005-0000-0000-000059080000}"/>
    <cellStyle name="Migliaia 27 8" xfId="1381" xr:uid="{00000000-0005-0000-0000-00005A080000}"/>
    <cellStyle name="Migliaia 27 8 2" xfId="4509" xr:uid="{00000000-0005-0000-0000-00005B080000}"/>
    <cellStyle name="Migliaia 27 9" xfId="4197" xr:uid="{00000000-0005-0000-0000-00005C080000}"/>
    <cellStyle name="Migliaia 28" xfId="1382" xr:uid="{00000000-0005-0000-0000-00005D080000}"/>
    <cellStyle name="Migliaia 28 2" xfId="1383" xr:uid="{00000000-0005-0000-0000-00005E080000}"/>
    <cellStyle name="Migliaia 28 2 2" xfId="1384" xr:uid="{00000000-0005-0000-0000-00005F080000}"/>
    <cellStyle name="Migliaia 28 2 2 2" xfId="1385" xr:uid="{00000000-0005-0000-0000-000060080000}"/>
    <cellStyle name="Migliaia 28 2 2 3" xfId="5328" xr:uid="{00000000-0005-0000-0000-000061080000}"/>
    <cellStyle name="Migliaia 28 2 3" xfId="1386" xr:uid="{00000000-0005-0000-0000-000062080000}"/>
    <cellStyle name="Migliaia 28 2 3 2" xfId="4951" xr:uid="{00000000-0005-0000-0000-000063080000}"/>
    <cellStyle name="Migliaia 28 2 4" xfId="1387" xr:uid="{00000000-0005-0000-0000-000064080000}"/>
    <cellStyle name="Migliaia 28 2 5" xfId="4202" xr:uid="{00000000-0005-0000-0000-000065080000}"/>
    <cellStyle name="Migliaia 28 3" xfId="1388" xr:uid="{00000000-0005-0000-0000-000066080000}"/>
    <cellStyle name="Migliaia 28 3 2" xfId="1389" xr:uid="{00000000-0005-0000-0000-000067080000}"/>
    <cellStyle name="Migliaia 28 3 2 2" xfId="1390" xr:uid="{00000000-0005-0000-0000-000068080000}"/>
    <cellStyle name="Migliaia 28 3 2 2 2" xfId="5330" xr:uid="{00000000-0005-0000-0000-000069080000}"/>
    <cellStyle name="Migliaia 28 3 2 3" xfId="1391" xr:uid="{00000000-0005-0000-0000-00006A080000}"/>
    <cellStyle name="Migliaia 28 3 2 4" xfId="4204" xr:uid="{00000000-0005-0000-0000-00006B080000}"/>
    <cellStyle name="Migliaia 28 3 2 5" xfId="4530" xr:uid="{00000000-0005-0000-0000-00006C080000}"/>
    <cellStyle name="Migliaia 28 3 3" xfId="1392" xr:uid="{00000000-0005-0000-0000-00006D080000}"/>
    <cellStyle name="Migliaia 28 3 3 2" xfId="1393" xr:uid="{00000000-0005-0000-0000-00006E080000}"/>
    <cellStyle name="Migliaia 28 3 3 3" xfId="5329" xr:uid="{00000000-0005-0000-0000-00006F080000}"/>
    <cellStyle name="Migliaia 28 3 4" xfId="1394" xr:uid="{00000000-0005-0000-0000-000070080000}"/>
    <cellStyle name="Migliaia 28 3 4 2" xfId="1395" xr:uid="{00000000-0005-0000-0000-000071080000}"/>
    <cellStyle name="Migliaia 28 3 4 3" xfId="5779" xr:uid="{00000000-0005-0000-0000-000072080000}"/>
    <cellStyle name="Migliaia 28 3 5" xfId="1396" xr:uid="{00000000-0005-0000-0000-000073080000}"/>
    <cellStyle name="Migliaia 28 3 5 2" xfId="4952" xr:uid="{00000000-0005-0000-0000-000074080000}"/>
    <cellStyle name="Migliaia 28 3 6" xfId="1397" xr:uid="{00000000-0005-0000-0000-000075080000}"/>
    <cellStyle name="Migliaia 28 3 7" xfId="4203" xr:uid="{00000000-0005-0000-0000-000076080000}"/>
    <cellStyle name="Migliaia 28 3 8" xfId="4531" xr:uid="{00000000-0005-0000-0000-000077080000}"/>
    <cellStyle name="Migliaia 28 4" xfId="1398" xr:uid="{00000000-0005-0000-0000-000078080000}"/>
    <cellStyle name="Migliaia 28 4 2" xfId="1399" xr:uid="{00000000-0005-0000-0000-000079080000}"/>
    <cellStyle name="Migliaia 28 4 3" xfId="4529" xr:uid="{00000000-0005-0000-0000-00007A080000}"/>
    <cellStyle name="Migliaia 28 4 4" xfId="5331" xr:uid="{00000000-0005-0000-0000-00007B080000}"/>
    <cellStyle name="Migliaia 28 5" xfId="1400" xr:uid="{00000000-0005-0000-0000-00007C080000}"/>
    <cellStyle name="Migliaia 28 5 2" xfId="1401" xr:uid="{00000000-0005-0000-0000-00007D080000}"/>
    <cellStyle name="Migliaia 28 5 3" xfId="4528" xr:uid="{00000000-0005-0000-0000-00007E080000}"/>
    <cellStyle name="Migliaia 28 6" xfId="1402" xr:uid="{00000000-0005-0000-0000-00007F080000}"/>
    <cellStyle name="Migliaia 28 6 2" xfId="1403" xr:uid="{00000000-0005-0000-0000-000080080000}"/>
    <cellStyle name="Migliaia 28 6 3" xfId="5327" xr:uid="{00000000-0005-0000-0000-000081080000}"/>
    <cellStyle name="Migliaia 28 7" xfId="1404" xr:uid="{00000000-0005-0000-0000-000082080000}"/>
    <cellStyle name="Migliaia 28 7 2" xfId="4950" xr:uid="{00000000-0005-0000-0000-000083080000}"/>
    <cellStyle name="Migliaia 28 8" xfId="1405" xr:uid="{00000000-0005-0000-0000-000084080000}"/>
    <cellStyle name="Migliaia 28 8 2" xfId="4518" xr:uid="{00000000-0005-0000-0000-000085080000}"/>
    <cellStyle name="Migliaia 28 9" xfId="4201" xr:uid="{00000000-0005-0000-0000-000086080000}"/>
    <cellStyle name="Migliaia 29" xfId="1406" xr:uid="{00000000-0005-0000-0000-000087080000}"/>
    <cellStyle name="Migliaia 29 2" xfId="1407" xr:uid="{00000000-0005-0000-0000-000088080000}"/>
    <cellStyle name="Migliaia 29 2 2" xfId="1408" xr:uid="{00000000-0005-0000-0000-000089080000}"/>
    <cellStyle name="Migliaia 29 2 2 2" xfId="1409" xr:uid="{00000000-0005-0000-0000-00008A080000}"/>
    <cellStyle name="Migliaia 29 2 2 3" xfId="5333" xr:uid="{00000000-0005-0000-0000-00008B080000}"/>
    <cellStyle name="Migliaia 29 2 3" xfId="1410" xr:uid="{00000000-0005-0000-0000-00008C080000}"/>
    <cellStyle name="Migliaia 29 2 3 2" xfId="4954" xr:uid="{00000000-0005-0000-0000-00008D080000}"/>
    <cellStyle name="Migliaia 29 2 4" xfId="1411" xr:uid="{00000000-0005-0000-0000-00008E080000}"/>
    <cellStyle name="Migliaia 29 2 5" xfId="4206" xr:uid="{00000000-0005-0000-0000-00008F080000}"/>
    <cellStyle name="Migliaia 29 3" xfId="1412" xr:uid="{00000000-0005-0000-0000-000090080000}"/>
    <cellStyle name="Migliaia 29 3 2" xfId="1413" xr:uid="{00000000-0005-0000-0000-000091080000}"/>
    <cellStyle name="Migliaia 29 3 2 2" xfId="1414" xr:uid="{00000000-0005-0000-0000-000092080000}"/>
    <cellStyle name="Migliaia 29 3 2 2 2" xfId="5335" xr:uid="{00000000-0005-0000-0000-000093080000}"/>
    <cellStyle name="Migliaia 29 3 2 3" xfId="1415" xr:uid="{00000000-0005-0000-0000-000094080000}"/>
    <cellStyle name="Migliaia 29 3 2 4" xfId="4208" xr:uid="{00000000-0005-0000-0000-000095080000}"/>
    <cellStyle name="Migliaia 29 3 2 5" xfId="4525" xr:uid="{00000000-0005-0000-0000-000096080000}"/>
    <cellStyle name="Migliaia 29 3 3" xfId="1416" xr:uid="{00000000-0005-0000-0000-000097080000}"/>
    <cellStyle name="Migliaia 29 3 3 2" xfId="1417" xr:uid="{00000000-0005-0000-0000-000098080000}"/>
    <cellStyle name="Migliaia 29 3 3 3" xfId="5334" xr:uid="{00000000-0005-0000-0000-000099080000}"/>
    <cellStyle name="Migliaia 29 3 4" xfId="1418" xr:uid="{00000000-0005-0000-0000-00009A080000}"/>
    <cellStyle name="Migliaia 29 3 4 2" xfId="1419" xr:uid="{00000000-0005-0000-0000-00009B080000}"/>
    <cellStyle name="Migliaia 29 3 4 3" xfId="5780" xr:uid="{00000000-0005-0000-0000-00009C080000}"/>
    <cellStyle name="Migliaia 29 3 5" xfId="1420" xr:uid="{00000000-0005-0000-0000-00009D080000}"/>
    <cellStyle name="Migliaia 29 3 5 2" xfId="4955" xr:uid="{00000000-0005-0000-0000-00009E080000}"/>
    <cellStyle name="Migliaia 29 3 6" xfId="1421" xr:uid="{00000000-0005-0000-0000-00009F080000}"/>
    <cellStyle name="Migliaia 29 3 7" xfId="4207" xr:uid="{00000000-0005-0000-0000-0000A0080000}"/>
    <cellStyle name="Migliaia 29 3 8" xfId="4526" xr:uid="{00000000-0005-0000-0000-0000A1080000}"/>
    <cellStyle name="Migliaia 29 4" xfId="1422" xr:uid="{00000000-0005-0000-0000-0000A2080000}"/>
    <cellStyle name="Migliaia 29 4 2" xfId="1423" xr:uid="{00000000-0005-0000-0000-0000A3080000}"/>
    <cellStyle name="Migliaia 29 4 3" xfId="4524" xr:uid="{00000000-0005-0000-0000-0000A4080000}"/>
    <cellStyle name="Migliaia 29 4 4" xfId="5336" xr:uid="{00000000-0005-0000-0000-0000A5080000}"/>
    <cellStyle name="Migliaia 29 5" xfId="1424" xr:uid="{00000000-0005-0000-0000-0000A6080000}"/>
    <cellStyle name="Migliaia 29 5 2" xfId="1425" xr:uid="{00000000-0005-0000-0000-0000A7080000}"/>
    <cellStyle name="Migliaia 29 5 3" xfId="4523" xr:uid="{00000000-0005-0000-0000-0000A8080000}"/>
    <cellStyle name="Migliaia 29 6" xfId="1426" xr:uid="{00000000-0005-0000-0000-0000A9080000}"/>
    <cellStyle name="Migliaia 29 6 2" xfId="1427" xr:uid="{00000000-0005-0000-0000-0000AA080000}"/>
    <cellStyle name="Migliaia 29 6 3" xfId="5332" xr:uid="{00000000-0005-0000-0000-0000AB080000}"/>
    <cellStyle name="Migliaia 29 7" xfId="1428" xr:uid="{00000000-0005-0000-0000-0000AC080000}"/>
    <cellStyle name="Migliaia 29 7 2" xfId="4953" xr:uid="{00000000-0005-0000-0000-0000AD080000}"/>
    <cellStyle name="Migliaia 29 8" xfId="1429" xr:uid="{00000000-0005-0000-0000-0000AE080000}"/>
    <cellStyle name="Migliaia 29 8 2" xfId="4527" xr:uid="{00000000-0005-0000-0000-0000AF080000}"/>
    <cellStyle name="Migliaia 29 9" xfId="4205" xr:uid="{00000000-0005-0000-0000-0000B0080000}"/>
    <cellStyle name="Migliaia 3" xfId="1430" xr:uid="{00000000-0005-0000-0000-0000B1080000}"/>
    <cellStyle name="Migliaia 3 2" xfId="1431" xr:uid="{00000000-0005-0000-0000-0000B2080000}"/>
    <cellStyle name="Migliaia 3 2 2" xfId="1432" xr:uid="{00000000-0005-0000-0000-0000B3080000}"/>
    <cellStyle name="Migliaia 3 2 2 2" xfId="1433" xr:uid="{00000000-0005-0000-0000-0000B4080000}"/>
    <cellStyle name="Migliaia 3 2 2 3" xfId="5338" xr:uid="{00000000-0005-0000-0000-0000B5080000}"/>
    <cellStyle name="Migliaia 3 2 3" xfId="1434" xr:uid="{00000000-0005-0000-0000-0000B6080000}"/>
    <cellStyle name="Migliaia 3 2 3 2" xfId="4957" xr:uid="{00000000-0005-0000-0000-0000B7080000}"/>
    <cellStyle name="Migliaia 3 2 4" xfId="1435" xr:uid="{00000000-0005-0000-0000-0000B8080000}"/>
    <cellStyle name="Migliaia 3 2 5" xfId="4210" xr:uid="{00000000-0005-0000-0000-0000B9080000}"/>
    <cellStyle name="Migliaia 3 3" xfId="1436" xr:uid="{00000000-0005-0000-0000-0000BA080000}"/>
    <cellStyle name="Migliaia 3 3 2" xfId="1437" xr:uid="{00000000-0005-0000-0000-0000BB080000}"/>
    <cellStyle name="Migliaia 3 3 2 2" xfId="1438" xr:uid="{00000000-0005-0000-0000-0000BC080000}"/>
    <cellStyle name="Migliaia 3 3 2 2 2" xfId="5340" xr:uid="{00000000-0005-0000-0000-0000BD080000}"/>
    <cellStyle name="Migliaia 3 3 2 3" xfId="1439" xr:uid="{00000000-0005-0000-0000-0000BE080000}"/>
    <cellStyle name="Migliaia 3 3 2 4" xfId="4212" xr:uid="{00000000-0005-0000-0000-0000BF080000}"/>
    <cellStyle name="Migliaia 3 3 2 5" xfId="4521" xr:uid="{00000000-0005-0000-0000-0000C0080000}"/>
    <cellStyle name="Migliaia 3 3 3" xfId="1440" xr:uid="{00000000-0005-0000-0000-0000C1080000}"/>
    <cellStyle name="Migliaia 3 3 3 2" xfId="1441" xr:uid="{00000000-0005-0000-0000-0000C2080000}"/>
    <cellStyle name="Migliaia 3 3 3 3" xfId="5339" xr:uid="{00000000-0005-0000-0000-0000C3080000}"/>
    <cellStyle name="Migliaia 3 3 4" xfId="1442" xr:uid="{00000000-0005-0000-0000-0000C4080000}"/>
    <cellStyle name="Migliaia 3 3 4 2" xfId="1443" xr:uid="{00000000-0005-0000-0000-0000C5080000}"/>
    <cellStyle name="Migliaia 3 3 4 3" xfId="5781" xr:uid="{00000000-0005-0000-0000-0000C6080000}"/>
    <cellStyle name="Migliaia 3 3 5" xfId="1444" xr:uid="{00000000-0005-0000-0000-0000C7080000}"/>
    <cellStyle name="Migliaia 3 3 5 2" xfId="4958" xr:uid="{00000000-0005-0000-0000-0000C8080000}"/>
    <cellStyle name="Migliaia 3 3 6" xfId="1445" xr:uid="{00000000-0005-0000-0000-0000C9080000}"/>
    <cellStyle name="Migliaia 3 3 7" xfId="4211" xr:uid="{00000000-0005-0000-0000-0000CA080000}"/>
    <cellStyle name="Migliaia 3 3 8" xfId="4522" xr:uid="{00000000-0005-0000-0000-0000CB080000}"/>
    <cellStyle name="Migliaia 3 4" xfId="1446" xr:uid="{00000000-0005-0000-0000-0000CC080000}"/>
    <cellStyle name="Migliaia 3 4 2" xfId="1447" xr:uid="{00000000-0005-0000-0000-0000CD080000}"/>
    <cellStyle name="Migliaia 3 4 3" xfId="4520" xr:uid="{00000000-0005-0000-0000-0000CE080000}"/>
    <cellStyle name="Migliaia 3 4 4" xfId="5341" xr:uid="{00000000-0005-0000-0000-0000CF080000}"/>
    <cellStyle name="Migliaia 3 5" xfId="1448" xr:uid="{00000000-0005-0000-0000-0000D0080000}"/>
    <cellStyle name="Migliaia 3 5 2" xfId="1449" xr:uid="{00000000-0005-0000-0000-0000D1080000}"/>
    <cellStyle name="Migliaia 3 5 3" xfId="4519" xr:uid="{00000000-0005-0000-0000-0000D2080000}"/>
    <cellStyle name="Migliaia 3 6" xfId="1450" xr:uid="{00000000-0005-0000-0000-0000D3080000}"/>
    <cellStyle name="Migliaia 3 6 2" xfId="1451" xr:uid="{00000000-0005-0000-0000-0000D4080000}"/>
    <cellStyle name="Migliaia 3 6 3" xfId="5337" xr:uid="{00000000-0005-0000-0000-0000D5080000}"/>
    <cellStyle name="Migliaia 3 7" xfId="1452" xr:uid="{00000000-0005-0000-0000-0000D6080000}"/>
    <cellStyle name="Migliaia 3 7 2" xfId="4956" xr:uid="{00000000-0005-0000-0000-0000D7080000}"/>
    <cellStyle name="Migliaia 3 8" xfId="1453" xr:uid="{00000000-0005-0000-0000-0000D8080000}"/>
    <cellStyle name="Migliaia 3 8 2" xfId="4536" xr:uid="{00000000-0005-0000-0000-0000D9080000}"/>
    <cellStyle name="Migliaia 3 9" xfId="4209" xr:uid="{00000000-0005-0000-0000-0000DA080000}"/>
    <cellStyle name="Migliaia 30" xfId="1454" xr:uid="{00000000-0005-0000-0000-0000DB080000}"/>
    <cellStyle name="Migliaia 30 2" xfId="1455" xr:uid="{00000000-0005-0000-0000-0000DC080000}"/>
    <cellStyle name="Migliaia 30 2 2" xfId="1456" xr:uid="{00000000-0005-0000-0000-0000DD080000}"/>
    <cellStyle name="Migliaia 30 2 2 2" xfId="1457" xr:uid="{00000000-0005-0000-0000-0000DE080000}"/>
    <cellStyle name="Migliaia 30 2 2 3" xfId="5343" xr:uid="{00000000-0005-0000-0000-0000DF080000}"/>
    <cellStyle name="Migliaia 30 2 3" xfId="1458" xr:uid="{00000000-0005-0000-0000-0000E0080000}"/>
    <cellStyle name="Migliaia 30 2 3 2" xfId="4960" xr:uid="{00000000-0005-0000-0000-0000E1080000}"/>
    <cellStyle name="Migliaia 30 2 4" xfId="1459" xr:uid="{00000000-0005-0000-0000-0000E2080000}"/>
    <cellStyle name="Migliaia 30 2 5" xfId="4214" xr:uid="{00000000-0005-0000-0000-0000E3080000}"/>
    <cellStyle name="Migliaia 30 3" xfId="1460" xr:uid="{00000000-0005-0000-0000-0000E4080000}"/>
    <cellStyle name="Migliaia 30 3 2" xfId="1461" xr:uid="{00000000-0005-0000-0000-0000E5080000}"/>
    <cellStyle name="Migliaia 30 3 2 2" xfId="1462" xr:uid="{00000000-0005-0000-0000-0000E6080000}"/>
    <cellStyle name="Migliaia 30 3 2 2 2" xfId="5345" xr:uid="{00000000-0005-0000-0000-0000E7080000}"/>
    <cellStyle name="Migliaia 30 3 2 3" xfId="1463" xr:uid="{00000000-0005-0000-0000-0000E8080000}"/>
    <cellStyle name="Migliaia 30 3 2 4" xfId="4216" xr:uid="{00000000-0005-0000-0000-0000E9080000}"/>
    <cellStyle name="Migliaia 30 3 2 5" xfId="4516" xr:uid="{00000000-0005-0000-0000-0000EA080000}"/>
    <cellStyle name="Migliaia 30 3 3" xfId="1464" xr:uid="{00000000-0005-0000-0000-0000EB080000}"/>
    <cellStyle name="Migliaia 30 3 3 2" xfId="1465" xr:uid="{00000000-0005-0000-0000-0000EC080000}"/>
    <cellStyle name="Migliaia 30 3 3 3" xfId="5344" xr:uid="{00000000-0005-0000-0000-0000ED080000}"/>
    <cellStyle name="Migliaia 30 3 4" xfId="1466" xr:uid="{00000000-0005-0000-0000-0000EE080000}"/>
    <cellStyle name="Migliaia 30 3 4 2" xfId="1467" xr:uid="{00000000-0005-0000-0000-0000EF080000}"/>
    <cellStyle name="Migliaia 30 3 4 3" xfId="5782" xr:uid="{00000000-0005-0000-0000-0000F0080000}"/>
    <cellStyle name="Migliaia 30 3 5" xfId="1468" xr:uid="{00000000-0005-0000-0000-0000F1080000}"/>
    <cellStyle name="Migliaia 30 3 5 2" xfId="4961" xr:uid="{00000000-0005-0000-0000-0000F2080000}"/>
    <cellStyle name="Migliaia 30 3 6" xfId="1469" xr:uid="{00000000-0005-0000-0000-0000F3080000}"/>
    <cellStyle name="Migliaia 30 3 7" xfId="4215" xr:uid="{00000000-0005-0000-0000-0000F4080000}"/>
    <cellStyle name="Migliaia 30 3 8" xfId="4517" xr:uid="{00000000-0005-0000-0000-0000F5080000}"/>
    <cellStyle name="Migliaia 30 4" xfId="1470" xr:uid="{00000000-0005-0000-0000-0000F6080000}"/>
    <cellStyle name="Migliaia 30 4 2" xfId="1471" xr:uid="{00000000-0005-0000-0000-0000F7080000}"/>
    <cellStyle name="Migliaia 30 4 3" xfId="4515" xr:uid="{00000000-0005-0000-0000-0000F8080000}"/>
    <cellStyle name="Migliaia 30 4 4" xfId="5346" xr:uid="{00000000-0005-0000-0000-0000F9080000}"/>
    <cellStyle name="Migliaia 30 5" xfId="1472" xr:uid="{00000000-0005-0000-0000-0000FA080000}"/>
    <cellStyle name="Migliaia 30 5 2" xfId="1473" xr:uid="{00000000-0005-0000-0000-0000FB080000}"/>
    <cellStyle name="Migliaia 30 5 3" xfId="4514" xr:uid="{00000000-0005-0000-0000-0000FC080000}"/>
    <cellStyle name="Migliaia 30 6" xfId="1474" xr:uid="{00000000-0005-0000-0000-0000FD080000}"/>
    <cellStyle name="Migliaia 30 6 2" xfId="1475" xr:uid="{00000000-0005-0000-0000-0000FE080000}"/>
    <cellStyle name="Migliaia 30 6 3" xfId="5342" xr:uid="{00000000-0005-0000-0000-0000FF080000}"/>
    <cellStyle name="Migliaia 30 7" xfId="1476" xr:uid="{00000000-0005-0000-0000-000000090000}"/>
    <cellStyle name="Migliaia 30 7 2" xfId="4959" xr:uid="{00000000-0005-0000-0000-000001090000}"/>
    <cellStyle name="Migliaia 30 8" xfId="1477" xr:uid="{00000000-0005-0000-0000-000002090000}"/>
    <cellStyle name="Migliaia 30 8 2" xfId="4545" xr:uid="{00000000-0005-0000-0000-000003090000}"/>
    <cellStyle name="Migliaia 30 9" xfId="4213" xr:uid="{00000000-0005-0000-0000-000004090000}"/>
    <cellStyle name="Migliaia 31" xfId="1478" xr:uid="{00000000-0005-0000-0000-000005090000}"/>
    <cellStyle name="Migliaia 31 2" xfId="1479" xr:uid="{00000000-0005-0000-0000-000006090000}"/>
    <cellStyle name="Migliaia 31 2 2" xfId="1480" xr:uid="{00000000-0005-0000-0000-000007090000}"/>
    <cellStyle name="Migliaia 31 2 2 2" xfId="1481" xr:uid="{00000000-0005-0000-0000-000008090000}"/>
    <cellStyle name="Migliaia 31 2 2 3" xfId="5348" xr:uid="{00000000-0005-0000-0000-000009090000}"/>
    <cellStyle name="Migliaia 31 2 3" xfId="1482" xr:uid="{00000000-0005-0000-0000-00000A090000}"/>
    <cellStyle name="Migliaia 31 2 3 2" xfId="4963" xr:uid="{00000000-0005-0000-0000-00000B090000}"/>
    <cellStyle name="Migliaia 31 2 4" xfId="1483" xr:uid="{00000000-0005-0000-0000-00000C090000}"/>
    <cellStyle name="Migliaia 31 2 5" xfId="4218" xr:uid="{00000000-0005-0000-0000-00000D090000}"/>
    <cellStyle name="Migliaia 31 3" xfId="1484" xr:uid="{00000000-0005-0000-0000-00000E090000}"/>
    <cellStyle name="Migliaia 31 3 2" xfId="1485" xr:uid="{00000000-0005-0000-0000-00000F090000}"/>
    <cellStyle name="Migliaia 31 3 2 2" xfId="1486" xr:uid="{00000000-0005-0000-0000-000010090000}"/>
    <cellStyle name="Migliaia 31 3 2 2 2" xfId="5350" xr:uid="{00000000-0005-0000-0000-000011090000}"/>
    <cellStyle name="Migliaia 31 3 2 3" xfId="1487" xr:uid="{00000000-0005-0000-0000-000012090000}"/>
    <cellStyle name="Migliaia 31 3 2 4" xfId="4220" xr:uid="{00000000-0005-0000-0000-000013090000}"/>
    <cellStyle name="Migliaia 31 3 2 5" xfId="4512" xr:uid="{00000000-0005-0000-0000-000014090000}"/>
    <cellStyle name="Migliaia 31 3 3" xfId="1488" xr:uid="{00000000-0005-0000-0000-000015090000}"/>
    <cellStyle name="Migliaia 31 3 3 2" xfId="1489" xr:uid="{00000000-0005-0000-0000-000016090000}"/>
    <cellStyle name="Migliaia 31 3 3 3" xfId="5349" xr:uid="{00000000-0005-0000-0000-000017090000}"/>
    <cellStyle name="Migliaia 31 3 4" xfId="1490" xr:uid="{00000000-0005-0000-0000-000018090000}"/>
    <cellStyle name="Migliaia 31 3 4 2" xfId="1491" xr:uid="{00000000-0005-0000-0000-000019090000}"/>
    <cellStyle name="Migliaia 31 3 4 3" xfId="5783" xr:uid="{00000000-0005-0000-0000-00001A090000}"/>
    <cellStyle name="Migliaia 31 3 5" xfId="1492" xr:uid="{00000000-0005-0000-0000-00001B090000}"/>
    <cellStyle name="Migliaia 31 3 5 2" xfId="4964" xr:uid="{00000000-0005-0000-0000-00001C090000}"/>
    <cellStyle name="Migliaia 31 3 6" xfId="1493" xr:uid="{00000000-0005-0000-0000-00001D090000}"/>
    <cellStyle name="Migliaia 31 3 7" xfId="4219" xr:uid="{00000000-0005-0000-0000-00001E090000}"/>
    <cellStyle name="Migliaia 31 3 8" xfId="4513" xr:uid="{00000000-0005-0000-0000-00001F090000}"/>
    <cellStyle name="Migliaia 31 4" xfId="1494" xr:uid="{00000000-0005-0000-0000-000020090000}"/>
    <cellStyle name="Migliaia 31 4 2" xfId="1495" xr:uid="{00000000-0005-0000-0000-000021090000}"/>
    <cellStyle name="Migliaia 31 4 3" xfId="4511" xr:uid="{00000000-0005-0000-0000-000022090000}"/>
    <cellStyle name="Migliaia 31 4 4" xfId="5351" xr:uid="{00000000-0005-0000-0000-000023090000}"/>
    <cellStyle name="Migliaia 31 5" xfId="1496" xr:uid="{00000000-0005-0000-0000-000024090000}"/>
    <cellStyle name="Migliaia 31 5 2" xfId="1497" xr:uid="{00000000-0005-0000-0000-000025090000}"/>
    <cellStyle name="Migliaia 31 5 3" xfId="4510" xr:uid="{00000000-0005-0000-0000-000026090000}"/>
    <cellStyle name="Migliaia 31 6" xfId="1498" xr:uid="{00000000-0005-0000-0000-000027090000}"/>
    <cellStyle name="Migliaia 31 6 2" xfId="1499" xr:uid="{00000000-0005-0000-0000-000028090000}"/>
    <cellStyle name="Migliaia 31 6 3" xfId="5347" xr:uid="{00000000-0005-0000-0000-000029090000}"/>
    <cellStyle name="Migliaia 31 7" xfId="1500" xr:uid="{00000000-0005-0000-0000-00002A090000}"/>
    <cellStyle name="Migliaia 31 7 2" xfId="4962" xr:uid="{00000000-0005-0000-0000-00002B090000}"/>
    <cellStyle name="Migliaia 31 8" xfId="1501" xr:uid="{00000000-0005-0000-0000-00002C090000}"/>
    <cellStyle name="Migliaia 31 8 2" xfId="4554" xr:uid="{00000000-0005-0000-0000-00002D090000}"/>
    <cellStyle name="Migliaia 31 9" xfId="4217" xr:uid="{00000000-0005-0000-0000-00002E090000}"/>
    <cellStyle name="Migliaia 32" xfId="1502" xr:uid="{00000000-0005-0000-0000-00002F090000}"/>
    <cellStyle name="Migliaia 32 2" xfId="1503" xr:uid="{00000000-0005-0000-0000-000030090000}"/>
    <cellStyle name="Migliaia 32 2 2" xfId="1504" xr:uid="{00000000-0005-0000-0000-000031090000}"/>
    <cellStyle name="Migliaia 32 2 2 2" xfId="1505" xr:uid="{00000000-0005-0000-0000-000032090000}"/>
    <cellStyle name="Migliaia 32 2 2 3" xfId="5353" xr:uid="{00000000-0005-0000-0000-000033090000}"/>
    <cellStyle name="Migliaia 32 2 3" xfId="1506" xr:uid="{00000000-0005-0000-0000-000034090000}"/>
    <cellStyle name="Migliaia 32 2 3 2" xfId="4966" xr:uid="{00000000-0005-0000-0000-000035090000}"/>
    <cellStyle name="Migliaia 32 2 4" xfId="1507" xr:uid="{00000000-0005-0000-0000-000036090000}"/>
    <cellStyle name="Migliaia 32 2 5" xfId="4222" xr:uid="{00000000-0005-0000-0000-000037090000}"/>
    <cellStyle name="Migliaia 32 3" xfId="1508" xr:uid="{00000000-0005-0000-0000-000038090000}"/>
    <cellStyle name="Migliaia 32 3 2" xfId="1509" xr:uid="{00000000-0005-0000-0000-000039090000}"/>
    <cellStyle name="Migliaia 32 3 2 2" xfId="1510" xr:uid="{00000000-0005-0000-0000-00003A090000}"/>
    <cellStyle name="Migliaia 32 3 2 2 2" xfId="5355" xr:uid="{00000000-0005-0000-0000-00003B090000}"/>
    <cellStyle name="Migliaia 32 3 2 3" xfId="1511" xr:uid="{00000000-0005-0000-0000-00003C090000}"/>
    <cellStyle name="Migliaia 32 3 2 4" xfId="4224" xr:uid="{00000000-0005-0000-0000-00003D090000}"/>
    <cellStyle name="Migliaia 32 3 2 5" xfId="4507" xr:uid="{00000000-0005-0000-0000-00003E090000}"/>
    <cellStyle name="Migliaia 32 3 3" xfId="1512" xr:uid="{00000000-0005-0000-0000-00003F090000}"/>
    <cellStyle name="Migliaia 32 3 3 2" xfId="1513" xr:uid="{00000000-0005-0000-0000-000040090000}"/>
    <cellStyle name="Migliaia 32 3 3 3" xfId="5354" xr:uid="{00000000-0005-0000-0000-000041090000}"/>
    <cellStyle name="Migliaia 32 3 4" xfId="1514" xr:uid="{00000000-0005-0000-0000-000042090000}"/>
    <cellStyle name="Migliaia 32 3 4 2" xfId="1515" xr:uid="{00000000-0005-0000-0000-000043090000}"/>
    <cellStyle name="Migliaia 32 3 4 3" xfId="5784" xr:uid="{00000000-0005-0000-0000-000044090000}"/>
    <cellStyle name="Migliaia 32 3 5" xfId="1516" xr:uid="{00000000-0005-0000-0000-000045090000}"/>
    <cellStyle name="Migliaia 32 3 5 2" xfId="4967" xr:uid="{00000000-0005-0000-0000-000046090000}"/>
    <cellStyle name="Migliaia 32 3 6" xfId="1517" xr:uid="{00000000-0005-0000-0000-000047090000}"/>
    <cellStyle name="Migliaia 32 3 7" xfId="4223" xr:uid="{00000000-0005-0000-0000-000048090000}"/>
    <cellStyle name="Migliaia 32 3 8" xfId="4508" xr:uid="{00000000-0005-0000-0000-000049090000}"/>
    <cellStyle name="Migliaia 32 4" xfId="1518" xr:uid="{00000000-0005-0000-0000-00004A090000}"/>
    <cellStyle name="Migliaia 32 4 2" xfId="1519" xr:uid="{00000000-0005-0000-0000-00004B090000}"/>
    <cellStyle name="Migliaia 32 4 3" xfId="4506" xr:uid="{00000000-0005-0000-0000-00004C090000}"/>
    <cellStyle name="Migliaia 32 4 4" xfId="5356" xr:uid="{00000000-0005-0000-0000-00004D090000}"/>
    <cellStyle name="Migliaia 32 5" xfId="1520" xr:uid="{00000000-0005-0000-0000-00004E090000}"/>
    <cellStyle name="Migliaia 32 5 2" xfId="1521" xr:uid="{00000000-0005-0000-0000-00004F090000}"/>
    <cellStyle name="Migliaia 32 5 3" xfId="4505" xr:uid="{00000000-0005-0000-0000-000050090000}"/>
    <cellStyle name="Migliaia 32 6" xfId="1522" xr:uid="{00000000-0005-0000-0000-000051090000}"/>
    <cellStyle name="Migliaia 32 6 2" xfId="1523" xr:uid="{00000000-0005-0000-0000-000052090000}"/>
    <cellStyle name="Migliaia 32 6 3" xfId="5352" xr:uid="{00000000-0005-0000-0000-000053090000}"/>
    <cellStyle name="Migliaia 32 7" xfId="1524" xr:uid="{00000000-0005-0000-0000-000054090000}"/>
    <cellStyle name="Migliaia 32 7 2" xfId="4965" xr:uid="{00000000-0005-0000-0000-000055090000}"/>
    <cellStyle name="Migliaia 32 8" xfId="1525" xr:uid="{00000000-0005-0000-0000-000056090000}"/>
    <cellStyle name="Migliaia 32 8 2" xfId="4563" xr:uid="{00000000-0005-0000-0000-000057090000}"/>
    <cellStyle name="Migliaia 32 9" xfId="4221" xr:uid="{00000000-0005-0000-0000-000058090000}"/>
    <cellStyle name="Migliaia 33" xfId="1526" xr:uid="{00000000-0005-0000-0000-000059090000}"/>
    <cellStyle name="Migliaia 33 2" xfId="1527" xr:uid="{00000000-0005-0000-0000-00005A090000}"/>
    <cellStyle name="Migliaia 33 2 2" xfId="1528" xr:uid="{00000000-0005-0000-0000-00005B090000}"/>
    <cellStyle name="Migliaia 33 2 2 2" xfId="1529" xr:uid="{00000000-0005-0000-0000-00005C090000}"/>
    <cellStyle name="Migliaia 33 2 2 3" xfId="5358" xr:uid="{00000000-0005-0000-0000-00005D090000}"/>
    <cellStyle name="Migliaia 33 2 3" xfId="1530" xr:uid="{00000000-0005-0000-0000-00005E090000}"/>
    <cellStyle name="Migliaia 33 2 3 2" xfId="4969" xr:uid="{00000000-0005-0000-0000-00005F090000}"/>
    <cellStyle name="Migliaia 33 2 4" xfId="1531" xr:uid="{00000000-0005-0000-0000-000060090000}"/>
    <cellStyle name="Migliaia 33 2 5" xfId="4226" xr:uid="{00000000-0005-0000-0000-000061090000}"/>
    <cellStyle name="Migliaia 33 3" xfId="1532" xr:uid="{00000000-0005-0000-0000-000062090000}"/>
    <cellStyle name="Migliaia 33 3 2" xfId="1533" xr:uid="{00000000-0005-0000-0000-000063090000}"/>
    <cellStyle name="Migliaia 33 3 2 2" xfId="1534" xr:uid="{00000000-0005-0000-0000-000064090000}"/>
    <cellStyle name="Migliaia 33 3 2 2 2" xfId="5360" xr:uid="{00000000-0005-0000-0000-000065090000}"/>
    <cellStyle name="Migliaia 33 3 2 3" xfId="1535" xr:uid="{00000000-0005-0000-0000-000066090000}"/>
    <cellStyle name="Migliaia 33 3 2 4" xfId="4228" xr:uid="{00000000-0005-0000-0000-000067090000}"/>
    <cellStyle name="Migliaia 33 3 2 5" xfId="4503" xr:uid="{00000000-0005-0000-0000-000068090000}"/>
    <cellStyle name="Migliaia 33 3 3" xfId="1536" xr:uid="{00000000-0005-0000-0000-000069090000}"/>
    <cellStyle name="Migliaia 33 3 3 2" xfId="1537" xr:uid="{00000000-0005-0000-0000-00006A090000}"/>
    <cellStyle name="Migliaia 33 3 3 3" xfId="5359" xr:uid="{00000000-0005-0000-0000-00006B090000}"/>
    <cellStyle name="Migliaia 33 3 4" xfId="1538" xr:uid="{00000000-0005-0000-0000-00006C090000}"/>
    <cellStyle name="Migliaia 33 3 4 2" xfId="1539" xr:uid="{00000000-0005-0000-0000-00006D090000}"/>
    <cellStyle name="Migliaia 33 3 4 3" xfId="5785" xr:uid="{00000000-0005-0000-0000-00006E090000}"/>
    <cellStyle name="Migliaia 33 3 5" xfId="1540" xr:uid="{00000000-0005-0000-0000-00006F090000}"/>
    <cellStyle name="Migliaia 33 3 5 2" xfId="4970" xr:uid="{00000000-0005-0000-0000-000070090000}"/>
    <cellStyle name="Migliaia 33 3 6" xfId="1541" xr:uid="{00000000-0005-0000-0000-000071090000}"/>
    <cellStyle name="Migliaia 33 3 7" xfId="4227" xr:uid="{00000000-0005-0000-0000-000072090000}"/>
    <cellStyle name="Migliaia 33 3 8" xfId="4504" xr:uid="{00000000-0005-0000-0000-000073090000}"/>
    <cellStyle name="Migliaia 33 4" xfId="1542" xr:uid="{00000000-0005-0000-0000-000074090000}"/>
    <cellStyle name="Migliaia 33 4 2" xfId="1543" xr:uid="{00000000-0005-0000-0000-000075090000}"/>
    <cellStyle name="Migliaia 33 4 3" xfId="4502" xr:uid="{00000000-0005-0000-0000-000076090000}"/>
    <cellStyle name="Migliaia 33 4 4" xfId="5361" xr:uid="{00000000-0005-0000-0000-000077090000}"/>
    <cellStyle name="Migliaia 33 5" xfId="1544" xr:uid="{00000000-0005-0000-0000-000078090000}"/>
    <cellStyle name="Migliaia 33 5 2" xfId="1545" xr:uid="{00000000-0005-0000-0000-000079090000}"/>
    <cellStyle name="Migliaia 33 5 3" xfId="4501" xr:uid="{00000000-0005-0000-0000-00007A090000}"/>
    <cellStyle name="Migliaia 33 6" xfId="1546" xr:uid="{00000000-0005-0000-0000-00007B090000}"/>
    <cellStyle name="Migliaia 33 6 2" xfId="1547" xr:uid="{00000000-0005-0000-0000-00007C090000}"/>
    <cellStyle name="Migliaia 33 6 3" xfId="5357" xr:uid="{00000000-0005-0000-0000-00007D090000}"/>
    <cellStyle name="Migliaia 33 7" xfId="1548" xr:uid="{00000000-0005-0000-0000-00007E090000}"/>
    <cellStyle name="Migliaia 33 7 2" xfId="4968" xr:uid="{00000000-0005-0000-0000-00007F090000}"/>
    <cellStyle name="Migliaia 33 8" xfId="1549" xr:uid="{00000000-0005-0000-0000-000080090000}"/>
    <cellStyle name="Migliaia 33 8 2" xfId="4568" xr:uid="{00000000-0005-0000-0000-000081090000}"/>
    <cellStyle name="Migliaia 33 9" xfId="4225" xr:uid="{00000000-0005-0000-0000-000082090000}"/>
    <cellStyle name="Migliaia 34" xfId="1550" xr:uid="{00000000-0005-0000-0000-000083090000}"/>
    <cellStyle name="Migliaia 34 2" xfId="1551" xr:uid="{00000000-0005-0000-0000-000084090000}"/>
    <cellStyle name="Migliaia 34 2 2" xfId="1552" xr:uid="{00000000-0005-0000-0000-000085090000}"/>
    <cellStyle name="Migliaia 34 2 2 2" xfId="1553" xr:uid="{00000000-0005-0000-0000-000086090000}"/>
    <cellStyle name="Migliaia 34 2 2 3" xfId="5363" xr:uid="{00000000-0005-0000-0000-000087090000}"/>
    <cellStyle name="Migliaia 34 2 3" xfId="1554" xr:uid="{00000000-0005-0000-0000-000088090000}"/>
    <cellStyle name="Migliaia 34 2 3 2" xfId="4972" xr:uid="{00000000-0005-0000-0000-000089090000}"/>
    <cellStyle name="Migliaia 34 2 4" xfId="1555" xr:uid="{00000000-0005-0000-0000-00008A090000}"/>
    <cellStyle name="Migliaia 34 2 5" xfId="4230" xr:uid="{00000000-0005-0000-0000-00008B090000}"/>
    <cellStyle name="Migliaia 34 3" xfId="1556" xr:uid="{00000000-0005-0000-0000-00008C090000}"/>
    <cellStyle name="Migliaia 34 3 2" xfId="1557" xr:uid="{00000000-0005-0000-0000-00008D090000}"/>
    <cellStyle name="Migliaia 34 3 2 2" xfId="1558" xr:uid="{00000000-0005-0000-0000-00008E090000}"/>
    <cellStyle name="Migliaia 34 3 2 2 2" xfId="5365" xr:uid="{00000000-0005-0000-0000-00008F090000}"/>
    <cellStyle name="Migliaia 34 3 2 3" xfId="1559" xr:uid="{00000000-0005-0000-0000-000090090000}"/>
    <cellStyle name="Migliaia 34 3 2 4" xfId="4232" xr:uid="{00000000-0005-0000-0000-000091090000}"/>
    <cellStyle name="Migliaia 34 3 2 5" xfId="4498" xr:uid="{00000000-0005-0000-0000-000092090000}"/>
    <cellStyle name="Migliaia 34 3 3" xfId="1560" xr:uid="{00000000-0005-0000-0000-000093090000}"/>
    <cellStyle name="Migliaia 34 3 3 2" xfId="1561" xr:uid="{00000000-0005-0000-0000-000094090000}"/>
    <cellStyle name="Migliaia 34 3 3 3" xfId="5364" xr:uid="{00000000-0005-0000-0000-000095090000}"/>
    <cellStyle name="Migliaia 34 3 4" xfId="1562" xr:uid="{00000000-0005-0000-0000-000096090000}"/>
    <cellStyle name="Migliaia 34 3 4 2" xfId="1563" xr:uid="{00000000-0005-0000-0000-000097090000}"/>
    <cellStyle name="Migliaia 34 3 4 3" xfId="5786" xr:uid="{00000000-0005-0000-0000-000098090000}"/>
    <cellStyle name="Migliaia 34 3 5" xfId="1564" xr:uid="{00000000-0005-0000-0000-000099090000}"/>
    <cellStyle name="Migliaia 34 3 5 2" xfId="4973" xr:uid="{00000000-0005-0000-0000-00009A090000}"/>
    <cellStyle name="Migliaia 34 3 6" xfId="1565" xr:uid="{00000000-0005-0000-0000-00009B090000}"/>
    <cellStyle name="Migliaia 34 3 7" xfId="4231" xr:uid="{00000000-0005-0000-0000-00009C090000}"/>
    <cellStyle name="Migliaia 34 3 8" xfId="4499" xr:uid="{00000000-0005-0000-0000-00009D090000}"/>
    <cellStyle name="Migliaia 34 4" xfId="1566" xr:uid="{00000000-0005-0000-0000-00009E090000}"/>
    <cellStyle name="Migliaia 34 4 2" xfId="1567" xr:uid="{00000000-0005-0000-0000-00009F090000}"/>
    <cellStyle name="Migliaia 34 4 3" xfId="4497" xr:uid="{00000000-0005-0000-0000-0000A0090000}"/>
    <cellStyle name="Migliaia 34 4 4" xfId="5366" xr:uid="{00000000-0005-0000-0000-0000A1090000}"/>
    <cellStyle name="Migliaia 34 5" xfId="1568" xr:uid="{00000000-0005-0000-0000-0000A2090000}"/>
    <cellStyle name="Migliaia 34 5 2" xfId="1569" xr:uid="{00000000-0005-0000-0000-0000A3090000}"/>
    <cellStyle name="Migliaia 34 5 3" xfId="4496" xr:uid="{00000000-0005-0000-0000-0000A4090000}"/>
    <cellStyle name="Migliaia 34 6" xfId="1570" xr:uid="{00000000-0005-0000-0000-0000A5090000}"/>
    <cellStyle name="Migliaia 34 6 2" xfId="1571" xr:uid="{00000000-0005-0000-0000-0000A6090000}"/>
    <cellStyle name="Migliaia 34 6 3" xfId="5362" xr:uid="{00000000-0005-0000-0000-0000A7090000}"/>
    <cellStyle name="Migliaia 34 7" xfId="1572" xr:uid="{00000000-0005-0000-0000-0000A8090000}"/>
    <cellStyle name="Migliaia 34 7 2" xfId="4971" xr:uid="{00000000-0005-0000-0000-0000A9090000}"/>
    <cellStyle name="Migliaia 34 8" xfId="1573" xr:uid="{00000000-0005-0000-0000-0000AA090000}"/>
    <cellStyle name="Migliaia 34 8 2" xfId="4577" xr:uid="{00000000-0005-0000-0000-0000AB090000}"/>
    <cellStyle name="Migliaia 34 9" xfId="4229" xr:uid="{00000000-0005-0000-0000-0000AC090000}"/>
    <cellStyle name="Migliaia 35" xfId="1574" xr:uid="{00000000-0005-0000-0000-0000AD090000}"/>
    <cellStyle name="Migliaia 35 2" xfId="1575" xr:uid="{00000000-0005-0000-0000-0000AE090000}"/>
    <cellStyle name="Migliaia 35 2 2" xfId="1576" xr:uid="{00000000-0005-0000-0000-0000AF090000}"/>
    <cellStyle name="Migliaia 35 2 2 2" xfId="1577" xr:uid="{00000000-0005-0000-0000-0000B0090000}"/>
    <cellStyle name="Migliaia 35 2 2 3" xfId="5368" xr:uid="{00000000-0005-0000-0000-0000B1090000}"/>
    <cellStyle name="Migliaia 35 2 3" xfId="1578" xr:uid="{00000000-0005-0000-0000-0000B2090000}"/>
    <cellStyle name="Migliaia 35 2 3 2" xfId="4975" xr:uid="{00000000-0005-0000-0000-0000B3090000}"/>
    <cellStyle name="Migliaia 35 2 4" xfId="1579" xr:uid="{00000000-0005-0000-0000-0000B4090000}"/>
    <cellStyle name="Migliaia 35 2 5" xfId="4234" xr:uid="{00000000-0005-0000-0000-0000B5090000}"/>
    <cellStyle name="Migliaia 35 3" xfId="1580" xr:uid="{00000000-0005-0000-0000-0000B6090000}"/>
    <cellStyle name="Migliaia 35 3 2" xfId="1581" xr:uid="{00000000-0005-0000-0000-0000B7090000}"/>
    <cellStyle name="Migliaia 35 3 2 2" xfId="1582" xr:uid="{00000000-0005-0000-0000-0000B8090000}"/>
    <cellStyle name="Migliaia 35 3 2 2 2" xfId="5370" xr:uid="{00000000-0005-0000-0000-0000B9090000}"/>
    <cellStyle name="Migliaia 35 3 2 3" xfId="1583" xr:uid="{00000000-0005-0000-0000-0000BA090000}"/>
    <cellStyle name="Migliaia 35 3 2 4" xfId="4236" xr:uid="{00000000-0005-0000-0000-0000BB090000}"/>
    <cellStyle name="Migliaia 35 3 2 5" xfId="4494" xr:uid="{00000000-0005-0000-0000-0000BC090000}"/>
    <cellStyle name="Migliaia 35 3 3" xfId="1584" xr:uid="{00000000-0005-0000-0000-0000BD090000}"/>
    <cellStyle name="Migliaia 35 3 3 2" xfId="1585" xr:uid="{00000000-0005-0000-0000-0000BE090000}"/>
    <cellStyle name="Migliaia 35 3 3 3" xfId="5369" xr:uid="{00000000-0005-0000-0000-0000BF090000}"/>
    <cellStyle name="Migliaia 35 3 4" xfId="1586" xr:uid="{00000000-0005-0000-0000-0000C0090000}"/>
    <cellStyle name="Migliaia 35 3 4 2" xfId="1587" xr:uid="{00000000-0005-0000-0000-0000C1090000}"/>
    <cellStyle name="Migliaia 35 3 4 3" xfId="5787" xr:uid="{00000000-0005-0000-0000-0000C2090000}"/>
    <cellStyle name="Migliaia 35 3 5" xfId="1588" xr:uid="{00000000-0005-0000-0000-0000C3090000}"/>
    <cellStyle name="Migliaia 35 3 5 2" xfId="4976" xr:uid="{00000000-0005-0000-0000-0000C4090000}"/>
    <cellStyle name="Migliaia 35 3 6" xfId="1589" xr:uid="{00000000-0005-0000-0000-0000C5090000}"/>
    <cellStyle name="Migliaia 35 3 7" xfId="4235" xr:uid="{00000000-0005-0000-0000-0000C6090000}"/>
    <cellStyle name="Migliaia 35 3 8" xfId="4495" xr:uid="{00000000-0005-0000-0000-0000C7090000}"/>
    <cellStyle name="Migliaia 35 4" xfId="1590" xr:uid="{00000000-0005-0000-0000-0000C8090000}"/>
    <cellStyle name="Migliaia 35 4 2" xfId="1591" xr:uid="{00000000-0005-0000-0000-0000C9090000}"/>
    <cellStyle name="Migliaia 35 4 3" xfId="4493" xr:uid="{00000000-0005-0000-0000-0000CA090000}"/>
    <cellStyle name="Migliaia 35 4 4" xfId="5371" xr:uid="{00000000-0005-0000-0000-0000CB090000}"/>
    <cellStyle name="Migliaia 35 5" xfId="1592" xr:uid="{00000000-0005-0000-0000-0000CC090000}"/>
    <cellStyle name="Migliaia 35 5 2" xfId="1593" xr:uid="{00000000-0005-0000-0000-0000CD090000}"/>
    <cellStyle name="Migliaia 35 5 3" xfId="4492" xr:uid="{00000000-0005-0000-0000-0000CE090000}"/>
    <cellStyle name="Migliaia 35 6" xfId="1594" xr:uid="{00000000-0005-0000-0000-0000CF090000}"/>
    <cellStyle name="Migliaia 35 6 2" xfId="1595" xr:uid="{00000000-0005-0000-0000-0000D0090000}"/>
    <cellStyle name="Migliaia 35 6 3" xfId="5367" xr:uid="{00000000-0005-0000-0000-0000D1090000}"/>
    <cellStyle name="Migliaia 35 7" xfId="1596" xr:uid="{00000000-0005-0000-0000-0000D2090000}"/>
    <cellStyle name="Migliaia 35 7 2" xfId="4974" xr:uid="{00000000-0005-0000-0000-0000D3090000}"/>
    <cellStyle name="Migliaia 35 8" xfId="1597" xr:uid="{00000000-0005-0000-0000-0000D4090000}"/>
    <cellStyle name="Migliaia 35 8 2" xfId="4586" xr:uid="{00000000-0005-0000-0000-0000D5090000}"/>
    <cellStyle name="Migliaia 35 9" xfId="4233" xr:uid="{00000000-0005-0000-0000-0000D6090000}"/>
    <cellStyle name="Migliaia 36" xfId="1598" xr:uid="{00000000-0005-0000-0000-0000D7090000}"/>
    <cellStyle name="Migliaia 36 2" xfId="1599" xr:uid="{00000000-0005-0000-0000-0000D8090000}"/>
    <cellStyle name="Migliaia 36 2 2" xfId="1600" xr:uid="{00000000-0005-0000-0000-0000D9090000}"/>
    <cellStyle name="Migliaia 36 2 2 2" xfId="1601" xr:uid="{00000000-0005-0000-0000-0000DA090000}"/>
    <cellStyle name="Migliaia 36 2 2 3" xfId="5373" xr:uid="{00000000-0005-0000-0000-0000DB090000}"/>
    <cellStyle name="Migliaia 36 2 3" xfId="1602" xr:uid="{00000000-0005-0000-0000-0000DC090000}"/>
    <cellStyle name="Migliaia 36 2 3 2" xfId="4978" xr:uid="{00000000-0005-0000-0000-0000DD090000}"/>
    <cellStyle name="Migliaia 36 2 4" xfId="1603" xr:uid="{00000000-0005-0000-0000-0000DE090000}"/>
    <cellStyle name="Migliaia 36 2 5" xfId="4238" xr:uid="{00000000-0005-0000-0000-0000DF090000}"/>
    <cellStyle name="Migliaia 36 3" xfId="1604" xr:uid="{00000000-0005-0000-0000-0000E0090000}"/>
    <cellStyle name="Migliaia 36 3 2" xfId="1605" xr:uid="{00000000-0005-0000-0000-0000E1090000}"/>
    <cellStyle name="Migliaia 36 3 2 2" xfId="1606" xr:uid="{00000000-0005-0000-0000-0000E2090000}"/>
    <cellStyle name="Migliaia 36 3 2 2 2" xfId="5375" xr:uid="{00000000-0005-0000-0000-0000E3090000}"/>
    <cellStyle name="Migliaia 36 3 2 3" xfId="1607" xr:uid="{00000000-0005-0000-0000-0000E4090000}"/>
    <cellStyle name="Migliaia 36 3 2 4" xfId="4240" xr:uid="{00000000-0005-0000-0000-0000E5090000}"/>
    <cellStyle name="Migliaia 36 3 2 5" xfId="4489" xr:uid="{00000000-0005-0000-0000-0000E6090000}"/>
    <cellStyle name="Migliaia 36 3 3" xfId="1608" xr:uid="{00000000-0005-0000-0000-0000E7090000}"/>
    <cellStyle name="Migliaia 36 3 3 2" xfId="1609" xr:uid="{00000000-0005-0000-0000-0000E8090000}"/>
    <cellStyle name="Migliaia 36 3 3 3" xfId="5374" xr:uid="{00000000-0005-0000-0000-0000E9090000}"/>
    <cellStyle name="Migliaia 36 3 4" xfId="1610" xr:uid="{00000000-0005-0000-0000-0000EA090000}"/>
    <cellStyle name="Migliaia 36 3 4 2" xfId="1611" xr:uid="{00000000-0005-0000-0000-0000EB090000}"/>
    <cellStyle name="Migliaia 36 3 4 3" xfId="5788" xr:uid="{00000000-0005-0000-0000-0000EC090000}"/>
    <cellStyle name="Migliaia 36 3 5" xfId="1612" xr:uid="{00000000-0005-0000-0000-0000ED090000}"/>
    <cellStyle name="Migliaia 36 3 5 2" xfId="4979" xr:uid="{00000000-0005-0000-0000-0000EE090000}"/>
    <cellStyle name="Migliaia 36 3 6" xfId="1613" xr:uid="{00000000-0005-0000-0000-0000EF090000}"/>
    <cellStyle name="Migliaia 36 3 7" xfId="4239" xr:uid="{00000000-0005-0000-0000-0000F0090000}"/>
    <cellStyle name="Migliaia 36 3 8" xfId="4490" xr:uid="{00000000-0005-0000-0000-0000F1090000}"/>
    <cellStyle name="Migliaia 36 4" xfId="1614" xr:uid="{00000000-0005-0000-0000-0000F2090000}"/>
    <cellStyle name="Migliaia 36 4 2" xfId="1615" xr:uid="{00000000-0005-0000-0000-0000F3090000}"/>
    <cellStyle name="Migliaia 36 4 3" xfId="4488" xr:uid="{00000000-0005-0000-0000-0000F4090000}"/>
    <cellStyle name="Migliaia 36 4 4" xfId="5376" xr:uid="{00000000-0005-0000-0000-0000F5090000}"/>
    <cellStyle name="Migliaia 36 5" xfId="1616" xr:uid="{00000000-0005-0000-0000-0000F6090000}"/>
    <cellStyle name="Migliaia 36 5 2" xfId="1617" xr:uid="{00000000-0005-0000-0000-0000F7090000}"/>
    <cellStyle name="Migliaia 36 5 3" xfId="4487" xr:uid="{00000000-0005-0000-0000-0000F8090000}"/>
    <cellStyle name="Migliaia 36 6" xfId="1618" xr:uid="{00000000-0005-0000-0000-0000F9090000}"/>
    <cellStyle name="Migliaia 36 6 2" xfId="1619" xr:uid="{00000000-0005-0000-0000-0000FA090000}"/>
    <cellStyle name="Migliaia 36 6 3" xfId="5372" xr:uid="{00000000-0005-0000-0000-0000FB090000}"/>
    <cellStyle name="Migliaia 36 7" xfId="1620" xr:uid="{00000000-0005-0000-0000-0000FC090000}"/>
    <cellStyle name="Migliaia 36 7 2" xfId="4977" xr:uid="{00000000-0005-0000-0000-0000FD090000}"/>
    <cellStyle name="Migliaia 36 8" xfId="1621" xr:uid="{00000000-0005-0000-0000-0000FE090000}"/>
    <cellStyle name="Migliaia 36 8 2" xfId="4595" xr:uid="{00000000-0005-0000-0000-0000FF090000}"/>
    <cellStyle name="Migliaia 36 9" xfId="4237" xr:uid="{00000000-0005-0000-0000-0000000A0000}"/>
    <cellStyle name="Migliaia 37" xfId="1622" xr:uid="{00000000-0005-0000-0000-0000010A0000}"/>
    <cellStyle name="Migliaia 37 2" xfId="1623" xr:uid="{00000000-0005-0000-0000-0000020A0000}"/>
    <cellStyle name="Migliaia 37 2 2" xfId="1624" xr:uid="{00000000-0005-0000-0000-0000030A0000}"/>
    <cellStyle name="Migliaia 37 2 2 2" xfId="1625" xr:uid="{00000000-0005-0000-0000-0000040A0000}"/>
    <cellStyle name="Migliaia 37 2 2 3" xfId="5378" xr:uid="{00000000-0005-0000-0000-0000050A0000}"/>
    <cellStyle name="Migliaia 37 2 3" xfId="1626" xr:uid="{00000000-0005-0000-0000-0000060A0000}"/>
    <cellStyle name="Migliaia 37 2 3 2" xfId="4981" xr:uid="{00000000-0005-0000-0000-0000070A0000}"/>
    <cellStyle name="Migliaia 37 2 4" xfId="1627" xr:uid="{00000000-0005-0000-0000-0000080A0000}"/>
    <cellStyle name="Migliaia 37 2 5" xfId="4242" xr:uid="{00000000-0005-0000-0000-0000090A0000}"/>
    <cellStyle name="Migliaia 37 3" xfId="1628" xr:uid="{00000000-0005-0000-0000-00000A0A0000}"/>
    <cellStyle name="Migliaia 37 3 2" xfId="1629" xr:uid="{00000000-0005-0000-0000-00000B0A0000}"/>
    <cellStyle name="Migliaia 37 3 2 2" xfId="1630" xr:uid="{00000000-0005-0000-0000-00000C0A0000}"/>
    <cellStyle name="Migliaia 37 3 2 2 2" xfId="5380" xr:uid="{00000000-0005-0000-0000-00000D0A0000}"/>
    <cellStyle name="Migliaia 37 3 2 3" xfId="1631" xr:uid="{00000000-0005-0000-0000-00000E0A0000}"/>
    <cellStyle name="Migliaia 37 3 2 4" xfId="4244" xr:uid="{00000000-0005-0000-0000-00000F0A0000}"/>
    <cellStyle name="Migliaia 37 3 2 5" xfId="4485" xr:uid="{00000000-0005-0000-0000-0000100A0000}"/>
    <cellStyle name="Migliaia 37 3 3" xfId="1632" xr:uid="{00000000-0005-0000-0000-0000110A0000}"/>
    <cellStyle name="Migliaia 37 3 3 2" xfId="1633" xr:uid="{00000000-0005-0000-0000-0000120A0000}"/>
    <cellStyle name="Migliaia 37 3 3 3" xfId="5379" xr:uid="{00000000-0005-0000-0000-0000130A0000}"/>
    <cellStyle name="Migliaia 37 3 4" xfId="1634" xr:uid="{00000000-0005-0000-0000-0000140A0000}"/>
    <cellStyle name="Migliaia 37 3 4 2" xfId="1635" xr:uid="{00000000-0005-0000-0000-0000150A0000}"/>
    <cellStyle name="Migliaia 37 3 4 3" xfId="5789" xr:uid="{00000000-0005-0000-0000-0000160A0000}"/>
    <cellStyle name="Migliaia 37 3 5" xfId="1636" xr:uid="{00000000-0005-0000-0000-0000170A0000}"/>
    <cellStyle name="Migliaia 37 3 5 2" xfId="4982" xr:uid="{00000000-0005-0000-0000-0000180A0000}"/>
    <cellStyle name="Migliaia 37 3 6" xfId="1637" xr:uid="{00000000-0005-0000-0000-0000190A0000}"/>
    <cellStyle name="Migliaia 37 3 7" xfId="4243" xr:uid="{00000000-0005-0000-0000-00001A0A0000}"/>
    <cellStyle name="Migliaia 37 3 8" xfId="4486" xr:uid="{00000000-0005-0000-0000-00001B0A0000}"/>
    <cellStyle name="Migliaia 37 4" xfId="1638" xr:uid="{00000000-0005-0000-0000-00001C0A0000}"/>
    <cellStyle name="Migliaia 37 4 2" xfId="1639" xr:uid="{00000000-0005-0000-0000-00001D0A0000}"/>
    <cellStyle name="Migliaia 37 4 3" xfId="4484" xr:uid="{00000000-0005-0000-0000-00001E0A0000}"/>
    <cellStyle name="Migliaia 37 4 4" xfId="5381" xr:uid="{00000000-0005-0000-0000-00001F0A0000}"/>
    <cellStyle name="Migliaia 37 5" xfId="1640" xr:uid="{00000000-0005-0000-0000-0000200A0000}"/>
    <cellStyle name="Migliaia 37 5 2" xfId="1641" xr:uid="{00000000-0005-0000-0000-0000210A0000}"/>
    <cellStyle name="Migliaia 37 5 3" xfId="4483" xr:uid="{00000000-0005-0000-0000-0000220A0000}"/>
    <cellStyle name="Migliaia 37 6" xfId="1642" xr:uid="{00000000-0005-0000-0000-0000230A0000}"/>
    <cellStyle name="Migliaia 37 6 2" xfId="1643" xr:uid="{00000000-0005-0000-0000-0000240A0000}"/>
    <cellStyle name="Migliaia 37 6 3" xfId="5377" xr:uid="{00000000-0005-0000-0000-0000250A0000}"/>
    <cellStyle name="Migliaia 37 7" xfId="1644" xr:uid="{00000000-0005-0000-0000-0000260A0000}"/>
    <cellStyle name="Migliaia 37 7 2" xfId="4980" xr:uid="{00000000-0005-0000-0000-0000270A0000}"/>
    <cellStyle name="Migliaia 37 8" xfId="1645" xr:uid="{00000000-0005-0000-0000-0000280A0000}"/>
    <cellStyle name="Migliaia 37 8 2" xfId="4604" xr:uid="{00000000-0005-0000-0000-0000290A0000}"/>
    <cellStyle name="Migliaia 37 9" xfId="4241" xr:uid="{00000000-0005-0000-0000-00002A0A0000}"/>
    <cellStyle name="Migliaia 38" xfId="1646" xr:uid="{00000000-0005-0000-0000-00002B0A0000}"/>
    <cellStyle name="Migliaia 38 2" xfId="1647" xr:uid="{00000000-0005-0000-0000-00002C0A0000}"/>
    <cellStyle name="Migliaia 38 2 2" xfId="1648" xr:uid="{00000000-0005-0000-0000-00002D0A0000}"/>
    <cellStyle name="Migliaia 38 2 2 2" xfId="1649" xr:uid="{00000000-0005-0000-0000-00002E0A0000}"/>
    <cellStyle name="Migliaia 38 2 2 3" xfId="5383" xr:uid="{00000000-0005-0000-0000-00002F0A0000}"/>
    <cellStyle name="Migliaia 38 2 3" xfId="1650" xr:uid="{00000000-0005-0000-0000-0000300A0000}"/>
    <cellStyle name="Migliaia 38 2 3 2" xfId="4984" xr:uid="{00000000-0005-0000-0000-0000310A0000}"/>
    <cellStyle name="Migliaia 38 2 4" xfId="1651" xr:uid="{00000000-0005-0000-0000-0000320A0000}"/>
    <cellStyle name="Migliaia 38 2 5" xfId="4246" xr:uid="{00000000-0005-0000-0000-0000330A0000}"/>
    <cellStyle name="Migliaia 38 3" xfId="1652" xr:uid="{00000000-0005-0000-0000-0000340A0000}"/>
    <cellStyle name="Migliaia 38 3 2" xfId="1653" xr:uid="{00000000-0005-0000-0000-0000350A0000}"/>
    <cellStyle name="Migliaia 38 3 2 2" xfId="1654" xr:uid="{00000000-0005-0000-0000-0000360A0000}"/>
    <cellStyle name="Migliaia 38 3 2 2 2" xfId="5385" xr:uid="{00000000-0005-0000-0000-0000370A0000}"/>
    <cellStyle name="Migliaia 38 3 2 3" xfId="1655" xr:uid="{00000000-0005-0000-0000-0000380A0000}"/>
    <cellStyle name="Migliaia 38 3 2 4" xfId="4248" xr:uid="{00000000-0005-0000-0000-0000390A0000}"/>
    <cellStyle name="Migliaia 38 3 2 5" xfId="4480" xr:uid="{00000000-0005-0000-0000-00003A0A0000}"/>
    <cellStyle name="Migliaia 38 3 3" xfId="1656" xr:uid="{00000000-0005-0000-0000-00003B0A0000}"/>
    <cellStyle name="Migliaia 38 3 3 2" xfId="1657" xr:uid="{00000000-0005-0000-0000-00003C0A0000}"/>
    <cellStyle name="Migliaia 38 3 3 3" xfId="5384" xr:uid="{00000000-0005-0000-0000-00003D0A0000}"/>
    <cellStyle name="Migliaia 38 3 4" xfId="1658" xr:uid="{00000000-0005-0000-0000-00003E0A0000}"/>
    <cellStyle name="Migliaia 38 3 4 2" xfId="1659" xr:uid="{00000000-0005-0000-0000-00003F0A0000}"/>
    <cellStyle name="Migliaia 38 3 4 3" xfId="5790" xr:uid="{00000000-0005-0000-0000-0000400A0000}"/>
    <cellStyle name="Migliaia 38 3 5" xfId="1660" xr:uid="{00000000-0005-0000-0000-0000410A0000}"/>
    <cellStyle name="Migliaia 38 3 5 2" xfId="4985" xr:uid="{00000000-0005-0000-0000-0000420A0000}"/>
    <cellStyle name="Migliaia 38 3 6" xfId="1661" xr:uid="{00000000-0005-0000-0000-0000430A0000}"/>
    <cellStyle name="Migliaia 38 3 7" xfId="4247" xr:uid="{00000000-0005-0000-0000-0000440A0000}"/>
    <cellStyle name="Migliaia 38 3 8" xfId="4481" xr:uid="{00000000-0005-0000-0000-0000450A0000}"/>
    <cellStyle name="Migliaia 38 4" xfId="1662" xr:uid="{00000000-0005-0000-0000-0000460A0000}"/>
    <cellStyle name="Migliaia 38 4 2" xfId="1663" xr:uid="{00000000-0005-0000-0000-0000470A0000}"/>
    <cellStyle name="Migliaia 38 4 3" xfId="4479" xr:uid="{00000000-0005-0000-0000-0000480A0000}"/>
    <cellStyle name="Migliaia 38 4 4" xfId="5386" xr:uid="{00000000-0005-0000-0000-0000490A0000}"/>
    <cellStyle name="Migliaia 38 5" xfId="1664" xr:uid="{00000000-0005-0000-0000-00004A0A0000}"/>
    <cellStyle name="Migliaia 38 5 2" xfId="1665" xr:uid="{00000000-0005-0000-0000-00004B0A0000}"/>
    <cellStyle name="Migliaia 38 5 3" xfId="4478" xr:uid="{00000000-0005-0000-0000-00004C0A0000}"/>
    <cellStyle name="Migliaia 38 6" xfId="1666" xr:uid="{00000000-0005-0000-0000-00004D0A0000}"/>
    <cellStyle name="Migliaia 38 6 2" xfId="1667" xr:uid="{00000000-0005-0000-0000-00004E0A0000}"/>
    <cellStyle name="Migliaia 38 6 3" xfId="5382" xr:uid="{00000000-0005-0000-0000-00004F0A0000}"/>
    <cellStyle name="Migliaia 38 7" xfId="1668" xr:uid="{00000000-0005-0000-0000-0000500A0000}"/>
    <cellStyle name="Migliaia 38 7 2" xfId="4983" xr:uid="{00000000-0005-0000-0000-0000510A0000}"/>
    <cellStyle name="Migliaia 38 8" xfId="1669" xr:uid="{00000000-0005-0000-0000-0000520A0000}"/>
    <cellStyle name="Migliaia 38 8 2" xfId="4613" xr:uid="{00000000-0005-0000-0000-0000530A0000}"/>
    <cellStyle name="Migliaia 38 9" xfId="4245" xr:uid="{00000000-0005-0000-0000-0000540A0000}"/>
    <cellStyle name="Migliaia 39" xfId="1670" xr:uid="{00000000-0005-0000-0000-0000550A0000}"/>
    <cellStyle name="Migliaia 39 2" xfId="1671" xr:uid="{00000000-0005-0000-0000-0000560A0000}"/>
    <cellStyle name="Migliaia 39 2 2" xfId="1672" xr:uid="{00000000-0005-0000-0000-0000570A0000}"/>
    <cellStyle name="Migliaia 39 2 2 2" xfId="1673" xr:uid="{00000000-0005-0000-0000-0000580A0000}"/>
    <cellStyle name="Migliaia 39 2 2 3" xfId="5388" xr:uid="{00000000-0005-0000-0000-0000590A0000}"/>
    <cellStyle name="Migliaia 39 2 3" xfId="1674" xr:uid="{00000000-0005-0000-0000-00005A0A0000}"/>
    <cellStyle name="Migliaia 39 2 3 2" xfId="4987" xr:uid="{00000000-0005-0000-0000-00005B0A0000}"/>
    <cellStyle name="Migliaia 39 2 4" xfId="1675" xr:uid="{00000000-0005-0000-0000-00005C0A0000}"/>
    <cellStyle name="Migliaia 39 2 5" xfId="4250" xr:uid="{00000000-0005-0000-0000-00005D0A0000}"/>
    <cellStyle name="Migliaia 39 3" xfId="1676" xr:uid="{00000000-0005-0000-0000-00005E0A0000}"/>
    <cellStyle name="Migliaia 39 3 2" xfId="1677" xr:uid="{00000000-0005-0000-0000-00005F0A0000}"/>
    <cellStyle name="Migliaia 39 3 2 2" xfId="1678" xr:uid="{00000000-0005-0000-0000-0000600A0000}"/>
    <cellStyle name="Migliaia 39 3 2 2 2" xfId="5390" xr:uid="{00000000-0005-0000-0000-0000610A0000}"/>
    <cellStyle name="Migliaia 39 3 2 3" xfId="1679" xr:uid="{00000000-0005-0000-0000-0000620A0000}"/>
    <cellStyle name="Migliaia 39 3 2 4" xfId="4252" xr:uid="{00000000-0005-0000-0000-0000630A0000}"/>
    <cellStyle name="Migliaia 39 3 2 5" xfId="4476" xr:uid="{00000000-0005-0000-0000-0000640A0000}"/>
    <cellStyle name="Migliaia 39 3 3" xfId="1680" xr:uid="{00000000-0005-0000-0000-0000650A0000}"/>
    <cellStyle name="Migliaia 39 3 3 2" xfId="1681" xr:uid="{00000000-0005-0000-0000-0000660A0000}"/>
    <cellStyle name="Migliaia 39 3 3 3" xfId="5389" xr:uid="{00000000-0005-0000-0000-0000670A0000}"/>
    <cellStyle name="Migliaia 39 3 4" xfId="1682" xr:uid="{00000000-0005-0000-0000-0000680A0000}"/>
    <cellStyle name="Migliaia 39 3 4 2" xfId="1683" xr:uid="{00000000-0005-0000-0000-0000690A0000}"/>
    <cellStyle name="Migliaia 39 3 4 3" xfId="5791" xr:uid="{00000000-0005-0000-0000-00006A0A0000}"/>
    <cellStyle name="Migliaia 39 3 5" xfId="1684" xr:uid="{00000000-0005-0000-0000-00006B0A0000}"/>
    <cellStyle name="Migliaia 39 3 5 2" xfId="4988" xr:uid="{00000000-0005-0000-0000-00006C0A0000}"/>
    <cellStyle name="Migliaia 39 3 6" xfId="1685" xr:uid="{00000000-0005-0000-0000-00006D0A0000}"/>
    <cellStyle name="Migliaia 39 3 7" xfId="4251" xr:uid="{00000000-0005-0000-0000-00006E0A0000}"/>
    <cellStyle name="Migliaia 39 3 8" xfId="4477" xr:uid="{00000000-0005-0000-0000-00006F0A0000}"/>
    <cellStyle name="Migliaia 39 4" xfId="1686" xr:uid="{00000000-0005-0000-0000-0000700A0000}"/>
    <cellStyle name="Migliaia 39 4 2" xfId="1687" xr:uid="{00000000-0005-0000-0000-0000710A0000}"/>
    <cellStyle name="Migliaia 39 4 3" xfId="4475" xr:uid="{00000000-0005-0000-0000-0000720A0000}"/>
    <cellStyle name="Migliaia 39 4 4" xfId="5391" xr:uid="{00000000-0005-0000-0000-0000730A0000}"/>
    <cellStyle name="Migliaia 39 5" xfId="1688" xr:uid="{00000000-0005-0000-0000-0000740A0000}"/>
    <cellStyle name="Migliaia 39 5 2" xfId="1689" xr:uid="{00000000-0005-0000-0000-0000750A0000}"/>
    <cellStyle name="Migliaia 39 5 3" xfId="4474" xr:uid="{00000000-0005-0000-0000-0000760A0000}"/>
    <cellStyle name="Migliaia 39 6" xfId="1690" xr:uid="{00000000-0005-0000-0000-0000770A0000}"/>
    <cellStyle name="Migliaia 39 6 2" xfId="1691" xr:uid="{00000000-0005-0000-0000-0000780A0000}"/>
    <cellStyle name="Migliaia 39 6 3" xfId="5387" xr:uid="{00000000-0005-0000-0000-0000790A0000}"/>
    <cellStyle name="Migliaia 39 7" xfId="1692" xr:uid="{00000000-0005-0000-0000-00007A0A0000}"/>
    <cellStyle name="Migliaia 39 7 2" xfId="4986" xr:uid="{00000000-0005-0000-0000-00007B0A0000}"/>
    <cellStyle name="Migliaia 39 8" xfId="1693" xr:uid="{00000000-0005-0000-0000-00007C0A0000}"/>
    <cellStyle name="Migliaia 39 8 2" xfId="4618" xr:uid="{00000000-0005-0000-0000-00007D0A0000}"/>
    <cellStyle name="Migliaia 39 9" xfId="4249" xr:uid="{00000000-0005-0000-0000-00007E0A0000}"/>
    <cellStyle name="Migliaia 4" xfId="1694" xr:uid="{00000000-0005-0000-0000-00007F0A0000}"/>
    <cellStyle name="Migliaia 4 2" xfId="1695" xr:uid="{00000000-0005-0000-0000-0000800A0000}"/>
    <cellStyle name="Migliaia 4 2 2" xfId="1696" xr:uid="{00000000-0005-0000-0000-0000810A0000}"/>
    <cellStyle name="Migliaia 4 2 2 2" xfId="1697" xr:uid="{00000000-0005-0000-0000-0000820A0000}"/>
    <cellStyle name="Migliaia 4 2 2 3" xfId="5394" xr:uid="{00000000-0005-0000-0000-0000830A0000}"/>
    <cellStyle name="Migliaia 4 2 3" xfId="1698" xr:uid="{00000000-0005-0000-0000-0000840A0000}"/>
    <cellStyle name="Migliaia 4 2 3 2" xfId="4990" xr:uid="{00000000-0005-0000-0000-0000850A0000}"/>
    <cellStyle name="Migliaia 4 2 4" xfId="1699" xr:uid="{00000000-0005-0000-0000-0000860A0000}"/>
    <cellStyle name="Migliaia 4 2 5" xfId="4254" xr:uid="{00000000-0005-0000-0000-0000870A0000}"/>
    <cellStyle name="Migliaia 4 3" xfId="1700" xr:uid="{00000000-0005-0000-0000-0000880A0000}"/>
    <cellStyle name="Migliaia 4 3 2" xfId="1701" xr:uid="{00000000-0005-0000-0000-0000890A0000}"/>
    <cellStyle name="Migliaia 4 3 2 2" xfId="1702" xr:uid="{00000000-0005-0000-0000-00008A0A0000}"/>
    <cellStyle name="Migliaia 4 3 2 2 2" xfId="5396" xr:uid="{00000000-0005-0000-0000-00008B0A0000}"/>
    <cellStyle name="Migliaia 4 3 2 3" xfId="1703" xr:uid="{00000000-0005-0000-0000-00008C0A0000}"/>
    <cellStyle name="Migliaia 4 3 2 4" xfId="4256" xr:uid="{00000000-0005-0000-0000-00008D0A0000}"/>
    <cellStyle name="Migliaia 4 3 2 5" xfId="4471" xr:uid="{00000000-0005-0000-0000-00008E0A0000}"/>
    <cellStyle name="Migliaia 4 3 3" xfId="1704" xr:uid="{00000000-0005-0000-0000-00008F0A0000}"/>
    <cellStyle name="Migliaia 4 3 3 2" xfId="1705" xr:uid="{00000000-0005-0000-0000-0000900A0000}"/>
    <cellStyle name="Migliaia 4 3 3 3" xfId="5395" xr:uid="{00000000-0005-0000-0000-0000910A0000}"/>
    <cellStyle name="Migliaia 4 3 4" xfId="1706" xr:uid="{00000000-0005-0000-0000-0000920A0000}"/>
    <cellStyle name="Migliaia 4 3 4 2" xfId="1707" xr:uid="{00000000-0005-0000-0000-0000930A0000}"/>
    <cellStyle name="Migliaia 4 3 4 3" xfId="5792" xr:uid="{00000000-0005-0000-0000-0000940A0000}"/>
    <cellStyle name="Migliaia 4 3 5" xfId="1708" xr:uid="{00000000-0005-0000-0000-0000950A0000}"/>
    <cellStyle name="Migliaia 4 3 5 2" xfId="4991" xr:uid="{00000000-0005-0000-0000-0000960A0000}"/>
    <cellStyle name="Migliaia 4 3 6" xfId="1709" xr:uid="{00000000-0005-0000-0000-0000970A0000}"/>
    <cellStyle name="Migliaia 4 3 7" xfId="4255" xr:uid="{00000000-0005-0000-0000-0000980A0000}"/>
    <cellStyle name="Migliaia 4 3 8" xfId="4472" xr:uid="{00000000-0005-0000-0000-0000990A0000}"/>
    <cellStyle name="Migliaia 4 4" xfId="1710" xr:uid="{00000000-0005-0000-0000-00009A0A0000}"/>
    <cellStyle name="Migliaia 4 4 2" xfId="1711" xr:uid="{00000000-0005-0000-0000-00009B0A0000}"/>
    <cellStyle name="Migliaia 4 4 3" xfId="4470" xr:uid="{00000000-0005-0000-0000-00009C0A0000}"/>
    <cellStyle name="Migliaia 4 4 4" xfId="5397" xr:uid="{00000000-0005-0000-0000-00009D0A0000}"/>
    <cellStyle name="Migliaia 4 5" xfId="1712" xr:uid="{00000000-0005-0000-0000-00009E0A0000}"/>
    <cellStyle name="Migliaia 4 5 2" xfId="1713" xr:uid="{00000000-0005-0000-0000-00009F0A0000}"/>
    <cellStyle name="Migliaia 4 5 3" xfId="4469" xr:uid="{00000000-0005-0000-0000-0000A00A0000}"/>
    <cellStyle name="Migliaia 4 6" xfId="1714" xr:uid="{00000000-0005-0000-0000-0000A10A0000}"/>
    <cellStyle name="Migliaia 4 6 2" xfId="1715" xr:uid="{00000000-0005-0000-0000-0000A20A0000}"/>
    <cellStyle name="Migliaia 4 6 3" xfId="5393" xr:uid="{00000000-0005-0000-0000-0000A30A0000}"/>
    <cellStyle name="Migliaia 4 7" xfId="1716" xr:uid="{00000000-0005-0000-0000-0000A40A0000}"/>
    <cellStyle name="Migliaia 4 7 2" xfId="4989" xr:uid="{00000000-0005-0000-0000-0000A50A0000}"/>
    <cellStyle name="Migliaia 4 8" xfId="1717" xr:uid="{00000000-0005-0000-0000-0000A60A0000}"/>
    <cellStyle name="Migliaia 4 8 2" xfId="4619" xr:uid="{00000000-0005-0000-0000-0000A70A0000}"/>
    <cellStyle name="Migliaia 4 9" xfId="4253" xr:uid="{00000000-0005-0000-0000-0000A80A0000}"/>
    <cellStyle name="Migliaia 40" xfId="1718" xr:uid="{00000000-0005-0000-0000-0000A90A0000}"/>
    <cellStyle name="Migliaia 40 2" xfId="1719" xr:uid="{00000000-0005-0000-0000-0000AA0A0000}"/>
    <cellStyle name="Migliaia 40 2 2" xfId="1720" xr:uid="{00000000-0005-0000-0000-0000AB0A0000}"/>
    <cellStyle name="Migliaia 40 2 2 2" xfId="1721" xr:uid="{00000000-0005-0000-0000-0000AC0A0000}"/>
    <cellStyle name="Migliaia 40 2 2 3" xfId="5399" xr:uid="{00000000-0005-0000-0000-0000AD0A0000}"/>
    <cellStyle name="Migliaia 40 2 3" xfId="1722" xr:uid="{00000000-0005-0000-0000-0000AE0A0000}"/>
    <cellStyle name="Migliaia 40 2 3 2" xfId="4993" xr:uid="{00000000-0005-0000-0000-0000AF0A0000}"/>
    <cellStyle name="Migliaia 40 2 4" xfId="1723" xr:uid="{00000000-0005-0000-0000-0000B00A0000}"/>
    <cellStyle name="Migliaia 40 2 5" xfId="4258" xr:uid="{00000000-0005-0000-0000-0000B10A0000}"/>
    <cellStyle name="Migliaia 40 3" xfId="1724" xr:uid="{00000000-0005-0000-0000-0000B20A0000}"/>
    <cellStyle name="Migliaia 40 3 2" xfId="1725" xr:uid="{00000000-0005-0000-0000-0000B30A0000}"/>
    <cellStyle name="Migliaia 40 3 2 2" xfId="1726" xr:uid="{00000000-0005-0000-0000-0000B40A0000}"/>
    <cellStyle name="Migliaia 40 3 2 2 2" xfId="5401" xr:uid="{00000000-0005-0000-0000-0000B50A0000}"/>
    <cellStyle name="Migliaia 40 3 2 3" xfId="1727" xr:uid="{00000000-0005-0000-0000-0000B60A0000}"/>
    <cellStyle name="Migliaia 40 3 2 4" xfId="4260" xr:uid="{00000000-0005-0000-0000-0000B70A0000}"/>
    <cellStyle name="Migliaia 40 3 2 5" xfId="4467" xr:uid="{00000000-0005-0000-0000-0000B80A0000}"/>
    <cellStyle name="Migliaia 40 3 3" xfId="1728" xr:uid="{00000000-0005-0000-0000-0000B90A0000}"/>
    <cellStyle name="Migliaia 40 3 3 2" xfId="1729" xr:uid="{00000000-0005-0000-0000-0000BA0A0000}"/>
    <cellStyle name="Migliaia 40 3 3 3" xfId="5400" xr:uid="{00000000-0005-0000-0000-0000BB0A0000}"/>
    <cellStyle name="Migliaia 40 3 4" xfId="1730" xr:uid="{00000000-0005-0000-0000-0000BC0A0000}"/>
    <cellStyle name="Migliaia 40 3 4 2" xfId="1731" xr:uid="{00000000-0005-0000-0000-0000BD0A0000}"/>
    <cellStyle name="Migliaia 40 3 4 3" xfId="5793" xr:uid="{00000000-0005-0000-0000-0000BE0A0000}"/>
    <cellStyle name="Migliaia 40 3 5" xfId="1732" xr:uid="{00000000-0005-0000-0000-0000BF0A0000}"/>
    <cellStyle name="Migliaia 40 3 5 2" xfId="4994" xr:uid="{00000000-0005-0000-0000-0000C00A0000}"/>
    <cellStyle name="Migliaia 40 3 6" xfId="1733" xr:uid="{00000000-0005-0000-0000-0000C10A0000}"/>
    <cellStyle name="Migliaia 40 3 7" xfId="4259" xr:uid="{00000000-0005-0000-0000-0000C20A0000}"/>
    <cellStyle name="Migliaia 40 3 8" xfId="4468" xr:uid="{00000000-0005-0000-0000-0000C30A0000}"/>
    <cellStyle name="Migliaia 40 4" xfId="1734" xr:uid="{00000000-0005-0000-0000-0000C40A0000}"/>
    <cellStyle name="Migliaia 40 4 2" xfId="1735" xr:uid="{00000000-0005-0000-0000-0000C50A0000}"/>
    <cellStyle name="Migliaia 40 4 3" xfId="4466" xr:uid="{00000000-0005-0000-0000-0000C60A0000}"/>
    <cellStyle name="Migliaia 40 4 4" xfId="5402" xr:uid="{00000000-0005-0000-0000-0000C70A0000}"/>
    <cellStyle name="Migliaia 40 5" xfId="1736" xr:uid="{00000000-0005-0000-0000-0000C80A0000}"/>
    <cellStyle name="Migliaia 40 5 2" xfId="1737" xr:uid="{00000000-0005-0000-0000-0000C90A0000}"/>
    <cellStyle name="Migliaia 40 5 3" xfId="4465" xr:uid="{00000000-0005-0000-0000-0000CA0A0000}"/>
    <cellStyle name="Migliaia 40 6" xfId="1738" xr:uid="{00000000-0005-0000-0000-0000CB0A0000}"/>
    <cellStyle name="Migliaia 40 6 2" xfId="1739" xr:uid="{00000000-0005-0000-0000-0000CC0A0000}"/>
    <cellStyle name="Migliaia 40 6 3" xfId="5398" xr:uid="{00000000-0005-0000-0000-0000CD0A0000}"/>
    <cellStyle name="Migliaia 40 7" xfId="1740" xr:uid="{00000000-0005-0000-0000-0000CE0A0000}"/>
    <cellStyle name="Migliaia 40 7 2" xfId="4992" xr:uid="{00000000-0005-0000-0000-0000CF0A0000}"/>
    <cellStyle name="Migliaia 40 8" xfId="1741" xr:uid="{00000000-0005-0000-0000-0000D00A0000}"/>
    <cellStyle name="Migliaia 40 8 2" xfId="4623" xr:uid="{00000000-0005-0000-0000-0000D10A0000}"/>
    <cellStyle name="Migliaia 40 9" xfId="4257" xr:uid="{00000000-0005-0000-0000-0000D20A0000}"/>
    <cellStyle name="Migliaia 41" xfId="1742" xr:uid="{00000000-0005-0000-0000-0000D30A0000}"/>
    <cellStyle name="Migliaia 41 2" xfId="1743" xr:uid="{00000000-0005-0000-0000-0000D40A0000}"/>
    <cellStyle name="Migliaia 41 2 2" xfId="1744" xr:uid="{00000000-0005-0000-0000-0000D50A0000}"/>
    <cellStyle name="Migliaia 41 2 2 2" xfId="1745" xr:uid="{00000000-0005-0000-0000-0000D60A0000}"/>
    <cellStyle name="Migliaia 41 2 2 3" xfId="5404" xr:uid="{00000000-0005-0000-0000-0000D70A0000}"/>
    <cellStyle name="Migliaia 41 2 3" xfId="1746" xr:uid="{00000000-0005-0000-0000-0000D80A0000}"/>
    <cellStyle name="Migliaia 41 2 3 2" xfId="4996" xr:uid="{00000000-0005-0000-0000-0000D90A0000}"/>
    <cellStyle name="Migliaia 41 2 4" xfId="1747" xr:uid="{00000000-0005-0000-0000-0000DA0A0000}"/>
    <cellStyle name="Migliaia 41 2 5" xfId="4262" xr:uid="{00000000-0005-0000-0000-0000DB0A0000}"/>
    <cellStyle name="Migliaia 41 3" xfId="1748" xr:uid="{00000000-0005-0000-0000-0000DC0A0000}"/>
    <cellStyle name="Migliaia 41 3 2" xfId="1749" xr:uid="{00000000-0005-0000-0000-0000DD0A0000}"/>
    <cellStyle name="Migliaia 41 3 2 2" xfId="1750" xr:uid="{00000000-0005-0000-0000-0000DE0A0000}"/>
    <cellStyle name="Migliaia 41 3 2 2 2" xfId="5406" xr:uid="{00000000-0005-0000-0000-0000DF0A0000}"/>
    <cellStyle name="Migliaia 41 3 2 3" xfId="1751" xr:uid="{00000000-0005-0000-0000-0000E00A0000}"/>
    <cellStyle name="Migliaia 41 3 2 4" xfId="4264" xr:uid="{00000000-0005-0000-0000-0000E10A0000}"/>
    <cellStyle name="Migliaia 41 3 2 5" xfId="4462" xr:uid="{00000000-0005-0000-0000-0000E20A0000}"/>
    <cellStyle name="Migliaia 41 3 3" xfId="1752" xr:uid="{00000000-0005-0000-0000-0000E30A0000}"/>
    <cellStyle name="Migliaia 41 3 3 2" xfId="1753" xr:uid="{00000000-0005-0000-0000-0000E40A0000}"/>
    <cellStyle name="Migliaia 41 3 3 3" xfId="5405" xr:uid="{00000000-0005-0000-0000-0000E50A0000}"/>
    <cellStyle name="Migliaia 41 3 4" xfId="1754" xr:uid="{00000000-0005-0000-0000-0000E60A0000}"/>
    <cellStyle name="Migliaia 41 3 4 2" xfId="1755" xr:uid="{00000000-0005-0000-0000-0000E70A0000}"/>
    <cellStyle name="Migliaia 41 3 4 3" xfId="5794" xr:uid="{00000000-0005-0000-0000-0000E80A0000}"/>
    <cellStyle name="Migliaia 41 3 5" xfId="1756" xr:uid="{00000000-0005-0000-0000-0000E90A0000}"/>
    <cellStyle name="Migliaia 41 3 5 2" xfId="4997" xr:uid="{00000000-0005-0000-0000-0000EA0A0000}"/>
    <cellStyle name="Migliaia 41 3 6" xfId="1757" xr:uid="{00000000-0005-0000-0000-0000EB0A0000}"/>
    <cellStyle name="Migliaia 41 3 7" xfId="4263" xr:uid="{00000000-0005-0000-0000-0000EC0A0000}"/>
    <cellStyle name="Migliaia 41 3 8" xfId="4463" xr:uid="{00000000-0005-0000-0000-0000ED0A0000}"/>
    <cellStyle name="Migliaia 41 4" xfId="1758" xr:uid="{00000000-0005-0000-0000-0000EE0A0000}"/>
    <cellStyle name="Migliaia 41 4 2" xfId="1759" xr:uid="{00000000-0005-0000-0000-0000EF0A0000}"/>
    <cellStyle name="Migliaia 41 4 3" xfId="4461" xr:uid="{00000000-0005-0000-0000-0000F00A0000}"/>
    <cellStyle name="Migliaia 41 4 4" xfId="5407" xr:uid="{00000000-0005-0000-0000-0000F10A0000}"/>
    <cellStyle name="Migliaia 41 5" xfId="1760" xr:uid="{00000000-0005-0000-0000-0000F20A0000}"/>
    <cellStyle name="Migliaia 41 5 2" xfId="1761" xr:uid="{00000000-0005-0000-0000-0000F30A0000}"/>
    <cellStyle name="Migliaia 41 5 3" xfId="4460" xr:uid="{00000000-0005-0000-0000-0000F40A0000}"/>
    <cellStyle name="Migliaia 41 6" xfId="1762" xr:uid="{00000000-0005-0000-0000-0000F50A0000}"/>
    <cellStyle name="Migliaia 41 6 2" xfId="1763" xr:uid="{00000000-0005-0000-0000-0000F60A0000}"/>
    <cellStyle name="Migliaia 41 6 3" xfId="5403" xr:uid="{00000000-0005-0000-0000-0000F70A0000}"/>
    <cellStyle name="Migliaia 41 7" xfId="1764" xr:uid="{00000000-0005-0000-0000-0000F80A0000}"/>
    <cellStyle name="Migliaia 41 7 2" xfId="4995" xr:uid="{00000000-0005-0000-0000-0000F90A0000}"/>
    <cellStyle name="Migliaia 41 8" xfId="1765" xr:uid="{00000000-0005-0000-0000-0000FA0A0000}"/>
    <cellStyle name="Migliaia 41 8 2" xfId="4624" xr:uid="{00000000-0005-0000-0000-0000FB0A0000}"/>
    <cellStyle name="Migliaia 41 9" xfId="4261" xr:uid="{00000000-0005-0000-0000-0000FC0A0000}"/>
    <cellStyle name="Migliaia 42" xfId="1766" xr:uid="{00000000-0005-0000-0000-0000FD0A0000}"/>
    <cellStyle name="Migliaia 42 2" xfId="1767" xr:uid="{00000000-0005-0000-0000-0000FE0A0000}"/>
    <cellStyle name="Migliaia 42 2 2" xfId="1768" xr:uid="{00000000-0005-0000-0000-0000FF0A0000}"/>
    <cellStyle name="Migliaia 42 2 2 2" xfId="1769" xr:uid="{00000000-0005-0000-0000-0000000B0000}"/>
    <cellStyle name="Migliaia 42 2 2 3" xfId="5409" xr:uid="{00000000-0005-0000-0000-0000010B0000}"/>
    <cellStyle name="Migliaia 42 2 3" xfId="1770" xr:uid="{00000000-0005-0000-0000-0000020B0000}"/>
    <cellStyle name="Migliaia 42 2 3 2" xfId="4999" xr:uid="{00000000-0005-0000-0000-0000030B0000}"/>
    <cellStyle name="Migliaia 42 2 4" xfId="1771" xr:uid="{00000000-0005-0000-0000-0000040B0000}"/>
    <cellStyle name="Migliaia 42 2 5" xfId="4266" xr:uid="{00000000-0005-0000-0000-0000050B0000}"/>
    <cellStyle name="Migliaia 42 3" xfId="1772" xr:uid="{00000000-0005-0000-0000-0000060B0000}"/>
    <cellStyle name="Migliaia 42 3 2" xfId="1773" xr:uid="{00000000-0005-0000-0000-0000070B0000}"/>
    <cellStyle name="Migliaia 42 3 2 2" xfId="1774" xr:uid="{00000000-0005-0000-0000-0000080B0000}"/>
    <cellStyle name="Migliaia 42 3 2 2 2" xfId="5411" xr:uid="{00000000-0005-0000-0000-0000090B0000}"/>
    <cellStyle name="Migliaia 42 3 2 3" xfId="1775" xr:uid="{00000000-0005-0000-0000-00000A0B0000}"/>
    <cellStyle name="Migliaia 42 3 2 4" xfId="4268" xr:uid="{00000000-0005-0000-0000-00000B0B0000}"/>
    <cellStyle name="Migliaia 42 3 2 5" xfId="4458" xr:uid="{00000000-0005-0000-0000-00000C0B0000}"/>
    <cellStyle name="Migliaia 42 3 3" xfId="1776" xr:uid="{00000000-0005-0000-0000-00000D0B0000}"/>
    <cellStyle name="Migliaia 42 3 3 2" xfId="1777" xr:uid="{00000000-0005-0000-0000-00000E0B0000}"/>
    <cellStyle name="Migliaia 42 3 3 3" xfId="5410" xr:uid="{00000000-0005-0000-0000-00000F0B0000}"/>
    <cellStyle name="Migliaia 42 3 4" xfId="1778" xr:uid="{00000000-0005-0000-0000-0000100B0000}"/>
    <cellStyle name="Migliaia 42 3 4 2" xfId="1779" xr:uid="{00000000-0005-0000-0000-0000110B0000}"/>
    <cellStyle name="Migliaia 42 3 4 3" xfId="5795" xr:uid="{00000000-0005-0000-0000-0000120B0000}"/>
    <cellStyle name="Migliaia 42 3 5" xfId="1780" xr:uid="{00000000-0005-0000-0000-0000130B0000}"/>
    <cellStyle name="Migliaia 42 3 5 2" xfId="5000" xr:uid="{00000000-0005-0000-0000-0000140B0000}"/>
    <cellStyle name="Migliaia 42 3 6" xfId="1781" xr:uid="{00000000-0005-0000-0000-0000150B0000}"/>
    <cellStyle name="Migliaia 42 3 7" xfId="4267" xr:uid="{00000000-0005-0000-0000-0000160B0000}"/>
    <cellStyle name="Migliaia 42 3 8" xfId="4459" xr:uid="{00000000-0005-0000-0000-0000170B0000}"/>
    <cellStyle name="Migliaia 42 4" xfId="1782" xr:uid="{00000000-0005-0000-0000-0000180B0000}"/>
    <cellStyle name="Migliaia 42 4 2" xfId="1783" xr:uid="{00000000-0005-0000-0000-0000190B0000}"/>
    <cellStyle name="Migliaia 42 4 3" xfId="4457" xr:uid="{00000000-0005-0000-0000-00001A0B0000}"/>
    <cellStyle name="Migliaia 42 4 4" xfId="5412" xr:uid="{00000000-0005-0000-0000-00001B0B0000}"/>
    <cellStyle name="Migliaia 42 5" xfId="1784" xr:uid="{00000000-0005-0000-0000-00001C0B0000}"/>
    <cellStyle name="Migliaia 42 5 2" xfId="1785" xr:uid="{00000000-0005-0000-0000-00001D0B0000}"/>
    <cellStyle name="Migliaia 42 5 3" xfId="4456" xr:uid="{00000000-0005-0000-0000-00001E0B0000}"/>
    <cellStyle name="Migliaia 42 6" xfId="1786" xr:uid="{00000000-0005-0000-0000-00001F0B0000}"/>
    <cellStyle name="Migliaia 42 6 2" xfId="1787" xr:uid="{00000000-0005-0000-0000-0000200B0000}"/>
    <cellStyle name="Migliaia 42 6 3" xfId="5408" xr:uid="{00000000-0005-0000-0000-0000210B0000}"/>
    <cellStyle name="Migliaia 42 7" xfId="1788" xr:uid="{00000000-0005-0000-0000-0000220B0000}"/>
    <cellStyle name="Migliaia 42 7 2" xfId="4998" xr:uid="{00000000-0005-0000-0000-0000230B0000}"/>
    <cellStyle name="Migliaia 42 8" xfId="1789" xr:uid="{00000000-0005-0000-0000-0000240B0000}"/>
    <cellStyle name="Migliaia 42 8 2" xfId="4625" xr:uid="{00000000-0005-0000-0000-0000250B0000}"/>
    <cellStyle name="Migliaia 42 9" xfId="4265" xr:uid="{00000000-0005-0000-0000-0000260B0000}"/>
    <cellStyle name="Migliaia 43" xfId="1790" xr:uid="{00000000-0005-0000-0000-0000270B0000}"/>
    <cellStyle name="Migliaia 43 2" xfId="1791" xr:uid="{00000000-0005-0000-0000-0000280B0000}"/>
    <cellStyle name="Migliaia 43 2 2" xfId="1792" xr:uid="{00000000-0005-0000-0000-0000290B0000}"/>
    <cellStyle name="Migliaia 43 2 2 2" xfId="1793" xr:uid="{00000000-0005-0000-0000-00002A0B0000}"/>
    <cellStyle name="Migliaia 43 2 2 3" xfId="5414" xr:uid="{00000000-0005-0000-0000-00002B0B0000}"/>
    <cellStyle name="Migliaia 43 2 3" xfId="1794" xr:uid="{00000000-0005-0000-0000-00002C0B0000}"/>
    <cellStyle name="Migliaia 43 2 3 2" xfId="5002" xr:uid="{00000000-0005-0000-0000-00002D0B0000}"/>
    <cellStyle name="Migliaia 43 2 4" xfId="1795" xr:uid="{00000000-0005-0000-0000-00002E0B0000}"/>
    <cellStyle name="Migliaia 43 2 5" xfId="4270" xr:uid="{00000000-0005-0000-0000-00002F0B0000}"/>
    <cellStyle name="Migliaia 43 3" xfId="1796" xr:uid="{00000000-0005-0000-0000-0000300B0000}"/>
    <cellStyle name="Migliaia 43 3 2" xfId="1797" xr:uid="{00000000-0005-0000-0000-0000310B0000}"/>
    <cellStyle name="Migliaia 43 3 2 2" xfId="1798" xr:uid="{00000000-0005-0000-0000-0000320B0000}"/>
    <cellStyle name="Migliaia 43 3 2 2 2" xfId="5416" xr:uid="{00000000-0005-0000-0000-0000330B0000}"/>
    <cellStyle name="Migliaia 43 3 2 3" xfId="1799" xr:uid="{00000000-0005-0000-0000-0000340B0000}"/>
    <cellStyle name="Migliaia 43 3 2 4" xfId="4272" xr:uid="{00000000-0005-0000-0000-0000350B0000}"/>
    <cellStyle name="Migliaia 43 3 2 5" xfId="4453" xr:uid="{00000000-0005-0000-0000-0000360B0000}"/>
    <cellStyle name="Migliaia 43 3 3" xfId="1800" xr:uid="{00000000-0005-0000-0000-0000370B0000}"/>
    <cellStyle name="Migliaia 43 3 3 2" xfId="1801" xr:uid="{00000000-0005-0000-0000-0000380B0000}"/>
    <cellStyle name="Migliaia 43 3 3 3" xfId="5415" xr:uid="{00000000-0005-0000-0000-0000390B0000}"/>
    <cellStyle name="Migliaia 43 3 4" xfId="1802" xr:uid="{00000000-0005-0000-0000-00003A0B0000}"/>
    <cellStyle name="Migliaia 43 3 4 2" xfId="1803" xr:uid="{00000000-0005-0000-0000-00003B0B0000}"/>
    <cellStyle name="Migliaia 43 3 4 3" xfId="5796" xr:uid="{00000000-0005-0000-0000-00003C0B0000}"/>
    <cellStyle name="Migliaia 43 3 5" xfId="1804" xr:uid="{00000000-0005-0000-0000-00003D0B0000}"/>
    <cellStyle name="Migliaia 43 3 5 2" xfId="5003" xr:uid="{00000000-0005-0000-0000-00003E0B0000}"/>
    <cellStyle name="Migliaia 43 3 6" xfId="1805" xr:uid="{00000000-0005-0000-0000-00003F0B0000}"/>
    <cellStyle name="Migliaia 43 3 7" xfId="4271" xr:uid="{00000000-0005-0000-0000-0000400B0000}"/>
    <cellStyle name="Migliaia 43 3 8" xfId="4454" xr:uid="{00000000-0005-0000-0000-0000410B0000}"/>
    <cellStyle name="Migliaia 43 4" xfId="1806" xr:uid="{00000000-0005-0000-0000-0000420B0000}"/>
    <cellStyle name="Migliaia 43 4 2" xfId="1807" xr:uid="{00000000-0005-0000-0000-0000430B0000}"/>
    <cellStyle name="Migliaia 43 4 3" xfId="4452" xr:uid="{00000000-0005-0000-0000-0000440B0000}"/>
    <cellStyle name="Migliaia 43 4 4" xfId="5417" xr:uid="{00000000-0005-0000-0000-0000450B0000}"/>
    <cellStyle name="Migliaia 43 5" xfId="1808" xr:uid="{00000000-0005-0000-0000-0000460B0000}"/>
    <cellStyle name="Migliaia 43 5 2" xfId="1809" xr:uid="{00000000-0005-0000-0000-0000470B0000}"/>
    <cellStyle name="Migliaia 43 5 3" xfId="4451" xr:uid="{00000000-0005-0000-0000-0000480B0000}"/>
    <cellStyle name="Migliaia 43 6" xfId="1810" xr:uid="{00000000-0005-0000-0000-0000490B0000}"/>
    <cellStyle name="Migliaia 43 6 2" xfId="1811" xr:uid="{00000000-0005-0000-0000-00004A0B0000}"/>
    <cellStyle name="Migliaia 43 6 3" xfId="5413" xr:uid="{00000000-0005-0000-0000-00004B0B0000}"/>
    <cellStyle name="Migliaia 43 7" xfId="1812" xr:uid="{00000000-0005-0000-0000-00004C0B0000}"/>
    <cellStyle name="Migliaia 43 7 2" xfId="5001" xr:uid="{00000000-0005-0000-0000-00004D0B0000}"/>
    <cellStyle name="Migliaia 43 8" xfId="1813" xr:uid="{00000000-0005-0000-0000-00004E0B0000}"/>
    <cellStyle name="Migliaia 43 8 2" xfId="4626" xr:uid="{00000000-0005-0000-0000-00004F0B0000}"/>
    <cellStyle name="Migliaia 43 9" xfId="4269" xr:uid="{00000000-0005-0000-0000-0000500B0000}"/>
    <cellStyle name="Migliaia 44" xfId="1814" xr:uid="{00000000-0005-0000-0000-0000510B0000}"/>
    <cellStyle name="Migliaia 44 2" xfId="1815" xr:uid="{00000000-0005-0000-0000-0000520B0000}"/>
    <cellStyle name="Migliaia 44 2 2" xfId="1816" xr:uid="{00000000-0005-0000-0000-0000530B0000}"/>
    <cellStyle name="Migliaia 44 2 2 2" xfId="1817" xr:uid="{00000000-0005-0000-0000-0000540B0000}"/>
    <cellStyle name="Migliaia 44 2 2 3" xfId="5419" xr:uid="{00000000-0005-0000-0000-0000550B0000}"/>
    <cellStyle name="Migliaia 44 2 3" xfId="1818" xr:uid="{00000000-0005-0000-0000-0000560B0000}"/>
    <cellStyle name="Migliaia 44 2 3 2" xfId="5005" xr:uid="{00000000-0005-0000-0000-0000570B0000}"/>
    <cellStyle name="Migliaia 44 2 4" xfId="1819" xr:uid="{00000000-0005-0000-0000-0000580B0000}"/>
    <cellStyle name="Migliaia 44 2 5" xfId="4274" xr:uid="{00000000-0005-0000-0000-0000590B0000}"/>
    <cellStyle name="Migliaia 44 3" xfId="1820" xr:uid="{00000000-0005-0000-0000-00005A0B0000}"/>
    <cellStyle name="Migliaia 44 3 2" xfId="1821" xr:uid="{00000000-0005-0000-0000-00005B0B0000}"/>
    <cellStyle name="Migliaia 44 3 2 2" xfId="1822" xr:uid="{00000000-0005-0000-0000-00005C0B0000}"/>
    <cellStyle name="Migliaia 44 3 2 2 2" xfId="5421" xr:uid="{00000000-0005-0000-0000-00005D0B0000}"/>
    <cellStyle name="Migliaia 44 3 2 3" xfId="1823" xr:uid="{00000000-0005-0000-0000-00005E0B0000}"/>
    <cellStyle name="Migliaia 44 3 2 4" xfId="4276" xr:uid="{00000000-0005-0000-0000-00005F0B0000}"/>
    <cellStyle name="Migliaia 44 3 2 5" xfId="4449" xr:uid="{00000000-0005-0000-0000-0000600B0000}"/>
    <cellStyle name="Migliaia 44 3 3" xfId="1824" xr:uid="{00000000-0005-0000-0000-0000610B0000}"/>
    <cellStyle name="Migliaia 44 3 3 2" xfId="1825" xr:uid="{00000000-0005-0000-0000-0000620B0000}"/>
    <cellStyle name="Migliaia 44 3 3 3" xfId="5420" xr:uid="{00000000-0005-0000-0000-0000630B0000}"/>
    <cellStyle name="Migliaia 44 3 4" xfId="1826" xr:uid="{00000000-0005-0000-0000-0000640B0000}"/>
    <cellStyle name="Migliaia 44 3 4 2" xfId="1827" xr:uid="{00000000-0005-0000-0000-0000650B0000}"/>
    <cellStyle name="Migliaia 44 3 4 3" xfId="5797" xr:uid="{00000000-0005-0000-0000-0000660B0000}"/>
    <cellStyle name="Migliaia 44 3 5" xfId="1828" xr:uid="{00000000-0005-0000-0000-0000670B0000}"/>
    <cellStyle name="Migliaia 44 3 5 2" xfId="5006" xr:uid="{00000000-0005-0000-0000-0000680B0000}"/>
    <cellStyle name="Migliaia 44 3 6" xfId="1829" xr:uid="{00000000-0005-0000-0000-0000690B0000}"/>
    <cellStyle name="Migliaia 44 3 7" xfId="4275" xr:uid="{00000000-0005-0000-0000-00006A0B0000}"/>
    <cellStyle name="Migliaia 44 3 8" xfId="4450" xr:uid="{00000000-0005-0000-0000-00006B0B0000}"/>
    <cellStyle name="Migliaia 44 4" xfId="1830" xr:uid="{00000000-0005-0000-0000-00006C0B0000}"/>
    <cellStyle name="Migliaia 44 4 2" xfId="1831" xr:uid="{00000000-0005-0000-0000-00006D0B0000}"/>
    <cellStyle name="Migliaia 44 4 3" xfId="4448" xr:uid="{00000000-0005-0000-0000-00006E0B0000}"/>
    <cellStyle name="Migliaia 44 4 4" xfId="5422" xr:uid="{00000000-0005-0000-0000-00006F0B0000}"/>
    <cellStyle name="Migliaia 44 5" xfId="1832" xr:uid="{00000000-0005-0000-0000-0000700B0000}"/>
    <cellStyle name="Migliaia 44 5 2" xfId="1833" xr:uid="{00000000-0005-0000-0000-0000710B0000}"/>
    <cellStyle name="Migliaia 44 5 3" xfId="4447" xr:uid="{00000000-0005-0000-0000-0000720B0000}"/>
    <cellStyle name="Migliaia 44 6" xfId="1834" xr:uid="{00000000-0005-0000-0000-0000730B0000}"/>
    <cellStyle name="Migliaia 44 6 2" xfId="1835" xr:uid="{00000000-0005-0000-0000-0000740B0000}"/>
    <cellStyle name="Migliaia 44 6 3" xfId="5418" xr:uid="{00000000-0005-0000-0000-0000750B0000}"/>
    <cellStyle name="Migliaia 44 7" xfId="1836" xr:uid="{00000000-0005-0000-0000-0000760B0000}"/>
    <cellStyle name="Migliaia 44 7 2" xfId="5004" xr:uid="{00000000-0005-0000-0000-0000770B0000}"/>
    <cellStyle name="Migliaia 44 8" xfId="1837" xr:uid="{00000000-0005-0000-0000-0000780B0000}"/>
    <cellStyle name="Migliaia 44 8 2" xfId="4627" xr:uid="{00000000-0005-0000-0000-0000790B0000}"/>
    <cellStyle name="Migliaia 44 9" xfId="4273" xr:uid="{00000000-0005-0000-0000-00007A0B0000}"/>
    <cellStyle name="Migliaia 45" xfId="1838" xr:uid="{00000000-0005-0000-0000-00007B0B0000}"/>
    <cellStyle name="Migliaia 45 2" xfId="1839" xr:uid="{00000000-0005-0000-0000-00007C0B0000}"/>
    <cellStyle name="Migliaia 45 2 2" xfId="1840" xr:uid="{00000000-0005-0000-0000-00007D0B0000}"/>
    <cellStyle name="Migliaia 45 2 2 2" xfId="1841" xr:uid="{00000000-0005-0000-0000-00007E0B0000}"/>
    <cellStyle name="Migliaia 45 2 2 3" xfId="5424" xr:uid="{00000000-0005-0000-0000-00007F0B0000}"/>
    <cellStyle name="Migliaia 45 2 3" xfId="1842" xr:uid="{00000000-0005-0000-0000-0000800B0000}"/>
    <cellStyle name="Migliaia 45 2 3 2" xfId="5008" xr:uid="{00000000-0005-0000-0000-0000810B0000}"/>
    <cellStyle name="Migliaia 45 2 4" xfId="1843" xr:uid="{00000000-0005-0000-0000-0000820B0000}"/>
    <cellStyle name="Migliaia 45 2 5" xfId="4278" xr:uid="{00000000-0005-0000-0000-0000830B0000}"/>
    <cellStyle name="Migliaia 45 3" xfId="1844" xr:uid="{00000000-0005-0000-0000-0000840B0000}"/>
    <cellStyle name="Migliaia 45 3 2" xfId="1845" xr:uid="{00000000-0005-0000-0000-0000850B0000}"/>
    <cellStyle name="Migliaia 45 3 2 2" xfId="1846" xr:uid="{00000000-0005-0000-0000-0000860B0000}"/>
    <cellStyle name="Migliaia 45 3 2 2 2" xfId="5426" xr:uid="{00000000-0005-0000-0000-0000870B0000}"/>
    <cellStyle name="Migliaia 45 3 2 3" xfId="1847" xr:uid="{00000000-0005-0000-0000-0000880B0000}"/>
    <cellStyle name="Migliaia 45 3 2 4" xfId="4280" xr:uid="{00000000-0005-0000-0000-0000890B0000}"/>
    <cellStyle name="Migliaia 45 3 2 5" xfId="4444" xr:uid="{00000000-0005-0000-0000-00008A0B0000}"/>
    <cellStyle name="Migliaia 45 3 3" xfId="1848" xr:uid="{00000000-0005-0000-0000-00008B0B0000}"/>
    <cellStyle name="Migliaia 45 3 3 2" xfId="1849" xr:uid="{00000000-0005-0000-0000-00008C0B0000}"/>
    <cellStyle name="Migliaia 45 3 3 3" xfId="5425" xr:uid="{00000000-0005-0000-0000-00008D0B0000}"/>
    <cellStyle name="Migliaia 45 3 4" xfId="1850" xr:uid="{00000000-0005-0000-0000-00008E0B0000}"/>
    <cellStyle name="Migliaia 45 3 4 2" xfId="1851" xr:uid="{00000000-0005-0000-0000-00008F0B0000}"/>
    <cellStyle name="Migliaia 45 3 4 3" xfId="5798" xr:uid="{00000000-0005-0000-0000-0000900B0000}"/>
    <cellStyle name="Migliaia 45 3 5" xfId="1852" xr:uid="{00000000-0005-0000-0000-0000910B0000}"/>
    <cellStyle name="Migliaia 45 3 5 2" xfId="5009" xr:uid="{00000000-0005-0000-0000-0000920B0000}"/>
    <cellStyle name="Migliaia 45 3 6" xfId="1853" xr:uid="{00000000-0005-0000-0000-0000930B0000}"/>
    <cellStyle name="Migliaia 45 3 7" xfId="4279" xr:uid="{00000000-0005-0000-0000-0000940B0000}"/>
    <cellStyle name="Migliaia 45 3 8" xfId="4445" xr:uid="{00000000-0005-0000-0000-0000950B0000}"/>
    <cellStyle name="Migliaia 45 4" xfId="1854" xr:uid="{00000000-0005-0000-0000-0000960B0000}"/>
    <cellStyle name="Migliaia 45 4 2" xfId="1855" xr:uid="{00000000-0005-0000-0000-0000970B0000}"/>
    <cellStyle name="Migliaia 45 4 3" xfId="4443" xr:uid="{00000000-0005-0000-0000-0000980B0000}"/>
    <cellStyle name="Migliaia 45 4 4" xfId="5427" xr:uid="{00000000-0005-0000-0000-0000990B0000}"/>
    <cellStyle name="Migliaia 45 5" xfId="1856" xr:uid="{00000000-0005-0000-0000-00009A0B0000}"/>
    <cellStyle name="Migliaia 45 5 2" xfId="1857" xr:uid="{00000000-0005-0000-0000-00009B0B0000}"/>
    <cellStyle name="Migliaia 45 5 3" xfId="4442" xr:uid="{00000000-0005-0000-0000-00009C0B0000}"/>
    <cellStyle name="Migliaia 45 6" xfId="1858" xr:uid="{00000000-0005-0000-0000-00009D0B0000}"/>
    <cellStyle name="Migliaia 45 6 2" xfId="1859" xr:uid="{00000000-0005-0000-0000-00009E0B0000}"/>
    <cellStyle name="Migliaia 45 6 3" xfId="5423" xr:uid="{00000000-0005-0000-0000-00009F0B0000}"/>
    <cellStyle name="Migliaia 45 7" xfId="1860" xr:uid="{00000000-0005-0000-0000-0000A00B0000}"/>
    <cellStyle name="Migliaia 45 7 2" xfId="5007" xr:uid="{00000000-0005-0000-0000-0000A10B0000}"/>
    <cellStyle name="Migliaia 45 8" xfId="1861" xr:uid="{00000000-0005-0000-0000-0000A20B0000}"/>
    <cellStyle name="Migliaia 45 8 2" xfId="4628" xr:uid="{00000000-0005-0000-0000-0000A30B0000}"/>
    <cellStyle name="Migliaia 45 9" xfId="4277" xr:uid="{00000000-0005-0000-0000-0000A40B0000}"/>
    <cellStyle name="Migliaia 46" xfId="1862" xr:uid="{00000000-0005-0000-0000-0000A50B0000}"/>
    <cellStyle name="Migliaia 46 2" xfId="1863" xr:uid="{00000000-0005-0000-0000-0000A60B0000}"/>
    <cellStyle name="Migliaia 46 2 2" xfId="1864" xr:uid="{00000000-0005-0000-0000-0000A70B0000}"/>
    <cellStyle name="Migliaia 46 2 2 2" xfId="1865" xr:uid="{00000000-0005-0000-0000-0000A80B0000}"/>
    <cellStyle name="Migliaia 46 2 2 3" xfId="5429" xr:uid="{00000000-0005-0000-0000-0000A90B0000}"/>
    <cellStyle name="Migliaia 46 2 3" xfId="1866" xr:uid="{00000000-0005-0000-0000-0000AA0B0000}"/>
    <cellStyle name="Migliaia 46 2 3 2" xfId="5011" xr:uid="{00000000-0005-0000-0000-0000AB0B0000}"/>
    <cellStyle name="Migliaia 46 2 4" xfId="1867" xr:uid="{00000000-0005-0000-0000-0000AC0B0000}"/>
    <cellStyle name="Migliaia 46 2 5" xfId="4282" xr:uid="{00000000-0005-0000-0000-0000AD0B0000}"/>
    <cellStyle name="Migliaia 46 3" xfId="1868" xr:uid="{00000000-0005-0000-0000-0000AE0B0000}"/>
    <cellStyle name="Migliaia 46 3 2" xfId="1869" xr:uid="{00000000-0005-0000-0000-0000AF0B0000}"/>
    <cellStyle name="Migliaia 46 3 2 2" xfId="1870" xr:uid="{00000000-0005-0000-0000-0000B00B0000}"/>
    <cellStyle name="Migliaia 46 3 2 2 2" xfId="5431" xr:uid="{00000000-0005-0000-0000-0000B10B0000}"/>
    <cellStyle name="Migliaia 46 3 2 3" xfId="1871" xr:uid="{00000000-0005-0000-0000-0000B20B0000}"/>
    <cellStyle name="Migliaia 46 3 2 4" xfId="4284" xr:uid="{00000000-0005-0000-0000-0000B30B0000}"/>
    <cellStyle name="Migliaia 46 3 2 5" xfId="4440" xr:uid="{00000000-0005-0000-0000-0000B40B0000}"/>
    <cellStyle name="Migliaia 46 3 3" xfId="1872" xr:uid="{00000000-0005-0000-0000-0000B50B0000}"/>
    <cellStyle name="Migliaia 46 3 3 2" xfId="1873" xr:uid="{00000000-0005-0000-0000-0000B60B0000}"/>
    <cellStyle name="Migliaia 46 3 3 3" xfId="5430" xr:uid="{00000000-0005-0000-0000-0000B70B0000}"/>
    <cellStyle name="Migliaia 46 3 4" xfId="1874" xr:uid="{00000000-0005-0000-0000-0000B80B0000}"/>
    <cellStyle name="Migliaia 46 3 4 2" xfId="1875" xr:uid="{00000000-0005-0000-0000-0000B90B0000}"/>
    <cellStyle name="Migliaia 46 3 4 3" xfId="5799" xr:uid="{00000000-0005-0000-0000-0000BA0B0000}"/>
    <cellStyle name="Migliaia 46 3 5" xfId="1876" xr:uid="{00000000-0005-0000-0000-0000BB0B0000}"/>
    <cellStyle name="Migliaia 46 3 5 2" xfId="5012" xr:uid="{00000000-0005-0000-0000-0000BC0B0000}"/>
    <cellStyle name="Migliaia 46 3 6" xfId="1877" xr:uid="{00000000-0005-0000-0000-0000BD0B0000}"/>
    <cellStyle name="Migliaia 46 3 7" xfId="4283" xr:uid="{00000000-0005-0000-0000-0000BE0B0000}"/>
    <cellStyle name="Migliaia 46 3 8" xfId="4441" xr:uid="{00000000-0005-0000-0000-0000BF0B0000}"/>
    <cellStyle name="Migliaia 46 4" xfId="1878" xr:uid="{00000000-0005-0000-0000-0000C00B0000}"/>
    <cellStyle name="Migliaia 46 4 2" xfId="1879" xr:uid="{00000000-0005-0000-0000-0000C10B0000}"/>
    <cellStyle name="Migliaia 46 4 3" xfId="4439" xr:uid="{00000000-0005-0000-0000-0000C20B0000}"/>
    <cellStyle name="Migliaia 46 4 4" xfId="5432" xr:uid="{00000000-0005-0000-0000-0000C30B0000}"/>
    <cellStyle name="Migliaia 46 5" xfId="1880" xr:uid="{00000000-0005-0000-0000-0000C40B0000}"/>
    <cellStyle name="Migliaia 46 5 2" xfId="1881" xr:uid="{00000000-0005-0000-0000-0000C50B0000}"/>
    <cellStyle name="Migliaia 46 5 3" xfId="4438" xr:uid="{00000000-0005-0000-0000-0000C60B0000}"/>
    <cellStyle name="Migliaia 46 6" xfId="1882" xr:uid="{00000000-0005-0000-0000-0000C70B0000}"/>
    <cellStyle name="Migliaia 46 6 2" xfId="1883" xr:uid="{00000000-0005-0000-0000-0000C80B0000}"/>
    <cellStyle name="Migliaia 46 6 3" xfId="5428" xr:uid="{00000000-0005-0000-0000-0000C90B0000}"/>
    <cellStyle name="Migliaia 46 7" xfId="1884" xr:uid="{00000000-0005-0000-0000-0000CA0B0000}"/>
    <cellStyle name="Migliaia 46 7 2" xfId="5010" xr:uid="{00000000-0005-0000-0000-0000CB0B0000}"/>
    <cellStyle name="Migliaia 46 8" xfId="1885" xr:uid="{00000000-0005-0000-0000-0000CC0B0000}"/>
    <cellStyle name="Migliaia 46 8 2" xfId="4629" xr:uid="{00000000-0005-0000-0000-0000CD0B0000}"/>
    <cellStyle name="Migliaia 46 9" xfId="4281" xr:uid="{00000000-0005-0000-0000-0000CE0B0000}"/>
    <cellStyle name="Migliaia 47" xfId="1886" xr:uid="{00000000-0005-0000-0000-0000CF0B0000}"/>
    <cellStyle name="Migliaia 47 2" xfId="1887" xr:uid="{00000000-0005-0000-0000-0000D00B0000}"/>
    <cellStyle name="Migliaia 47 2 2" xfId="1888" xr:uid="{00000000-0005-0000-0000-0000D10B0000}"/>
    <cellStyle name="Migliaia 47 2 2 2" xfId="1889" xr:uid="{00000000-0005-0000-0000-0000D20B0000}"/>
    <cellStyle name="Migliaia 47 2 2 3" xfId="5434" xr:uid="{00000000-0005-0000-0000-0000D30B0000}"/>
    <cellStyle name="Migliaia 47 2 3" xfId="1890" xr:uid="{00000000-0005-0000-0000-0000D40B0000}"/>
    <cellStyle name="Migliaia 47 2 3 2" xfId="5014" xr:uid="{00000000-0005-0000-0000-0000D50B0000}"/>
    <cellStyle name="Migliaia 47 2 4" xfId="1891" xr:uid="{00000000-0005-0000-0000-0000D60B0000}"/>
    <cellStyle name="Migliaia 47 2 5" xfId="4286" xr:uid="{00000000-0005-0000-0000-0000D70B0000}"/>
    <cellStyle name="Migliaia 47 3" xfId="1892" xr:uid="{00000000-0005-0000-0000-0000D80B0000}"/>
    <cellStyle name="Migliaia 47 3 2" xfId="1893" xr:uid="{00000000-0005-0000-0000-0000D90B0000}"/>
    <cellStyle name="Migliaia 47 3 2 2" xfId="1894" xr:uid="{00000000-0005-0000-0000-0000DA0B0000}"/>
    <cellStyle name="Migliaia 47 3 2 2 2" xfId="5436" xr:uid="{00000000-0005-0000-0000-0000DB0B0000}"/>
    <cellStyle name="Migliaia 47 3 2 3" xfId="1895" xr:uid="{00000000-0005-0000-0000-0000DC0B0000}"/>
    <cellStyle name="Migliaia 47 3 2 4" xfId="4288" xr:uid="{00000000-0005-0000-0000-0000DD0B0000}"/>
    <cellStyle name="Migliaia 47 3 2 5" xfId="4435" xr:uid="{00000000-0005-0000-0000-0000DE0B0000}"/>
    <cellStyle name="Migliaia 47 3 3" xfId="1896" xr:uid="{00000000-0005-0000-0000-0000DF0B0000}"/>
    <cellStyle name="Migliaia 47 3 3 2" xfId="1897" xr:uid="{00000000-0005-0000-0000-0000E00B0000}"/>
    <cellStyle name="Migliaia 47 3 3 3" xfId="5435" xr:uid="{00000000-0005-0000-0000-0000E10B0000}"/>
    <cellStyle name="Migliaia 47 3 4" xfId="1898" xr:uid="{00000000-0005-0000-0000-0000E20B0000}"/>
    <cellStyle name="Migliaia 47 3 4 2" xfId="1899" xr:uid="{00000000-0005-0000-0000-0000E30B0000}"/>
    <cellStyle name="Migliaia 47 3 4 3" xfId="5800" xr:uid="{00000000-0005-0000-0000-0000E40B0000}"/>
    <cellStyle name="Migliaia 47 3 5" xfId="1900" xr:uid="{00000000-0005-0000-0000-0000E50B0000}"/>
    <cellStyle name="Migliaia 47 3 5 2" xfId="5015" xr:uid="{00000000-0005-0000-0000-0000E60B0000}"/>
    <cellStyle name="Migliaia 47 3 6" xfId="1901" xr:uid="{00000000-0005-0000-0000-0000E70B0000}"/>
    <cellStyle name="Migliaia 47 3 7" xfId="4287" xr:uid="{00000000-0005-0000-0000-0000E80B0000}"/>
    <cellStyle name="Migliaia 47 3 8" xfId="4436" xr:uid="{00000000-0005-0000-0000-0000E90B0000}"/>
    <cellStyle name="Migliaia 47 4" xfId="1902" xr:uid="{00000000-0005-0000-0000-0000EA0B0000}"/>
    <cellStyle name="Migliaia 47 4 2" xfId="1903" xr:uid="{00000000-0005-0000-0000-0000EB0B0000}"/>
    <cellStyle name="Migliaia 47 4 3" xfId="4434" xr:uid="{00000000-0005-0000-0000-0000EC0B0000}"/>
    <cellStyle name="Migliaia 47 4 4" xfId="5437" xr:uid="{00000000-0005-0000-0000-0000ED0B0000}"/>
    <cellStyle name="Migliaia 47 5" xfId="1904" xr:uid="{00000000-0005-0000-0000-0000EE0B0000}"/>
    <cellStyle name="Migliaia 47 5 2" xfId="1905" xr:uid="{00000000-0005-0000-0000-0000EF0B0000}"/>
    <cellStyle name="Migliaia 47 5 3" xfId="4433" xr:uid="{00000000-0005-0000-0000-0000F00B0000}"/>
    <cellStyle name="Migliaia 47 6" xfId="1906" xr:uid="{00000000-0005-0000-0000-0000F10B0000}"/>
    <cellStyle name="Migliaia 47 6 2" xfId="1907" xr:uid="{00000000-0005-0000-0000-0000F20B0000}"/>
    <cellStyle name="Migliaia 47 6 3" xfId="5433" xr:uid="{00000000-0005-0000-0000-0000F30B0000}"/>
    <cellStyle name="Migliaia 47 7" xfId="1908" xr:uid="{00000000-0005-0000-0000-0000F40B0000}"/>
    <cellStyle name="Migliaia 47 7 2" xfId="5013" xr:uid="{00000000-0005-0000-0000-0000F50B0000}"/>
    <cellStyle name="Migliaia 47 8" xfId="1909" xr:uid="{00000000-0005-0000-0000-0000F60B0000}"/>
    <cellStyle name="Migliaia 47 8 2" xfId="4630" xr:uid="{00000000-0005-0000-0000-0000F70B0000}"/>
    <cellStyle name="Migliaia 47 9" xfId="4285" xr:uid="{00000000-0005-0000-0000-0000F80B0000}"/>
    <cellStyle name="Migliaia 48" xfId="1910" xr:uid="{00000000-0005-0000-0000-0000F90B0000}"/>
    <cellStyle name="Migliaia 48 2" xfId="1911" xr:uid="{00000000-0005-0000-0000-0000FA0B0000}"/>
    <cellStyle name="Migliaia 48 2 2" xfId="1912" xr:uid="{00000000-0005-0000-0000-0000FB0B0000}"/>
    <cellStyle name="Migliaia 48 2 2 2" xfId="1913" xr:uid="{00000000-0005-0000-0000-0000FC0B0000}"/>
    <cellStyle name="Migliaia 48 2 2 3" xfId="5439" xr:uid="{00000000-0005-0000-0000-0000FD0B0000}"/>
    <cellStyle name="Migliaia 48 2 3" xfId="1914" xr:uid="{00000000-0005-0000-0000-0000FE0B0000}"/>
    <cellStyle name="Migliaia 48 2 3 2" xfId="5017" xr:uid="{00000000-0005-0000-0000-0000FF0B0000}"/>
    <cellStyle name="Migliaia 48 2 4" xfId="1915" xr:uid="{00000000-0005-0000-0000-0000000C0000}"/>
    <cellStyle name="Migliaia 48 2 5" xfId="4290" xr:uid="{00000000-0005-0000-0000-0000010C0000}"/>
    <cellStyle name="Migliaia 48 3" xfId="1916" xr:uid="{00000000-0005-0000-0000-0000020C0000}"/>
    <cellStyle name="Migliaia 48 3 2" xfId="1917" xr:uid="{00000000-0005-0000-0000-0000030C0000}"/>
    <cellStyle name="Migliaia 48 3 2 2" xfId="1918" xr:uid="{00000000-0005-0000-0000-0000040C0000}"/>
    <cellStyle name="Migliaia 48 3 2 2 2" xfId="5441" xr:uid="{00000000-0005-0000-0000-0000050C0000}"/>
    <cellStyle name="Migliaia 48 3 2 3" xfId="1919" xr:uid="{00000000-0005-0000-0000-0000060C0000}"/>
    <cellStyle name="Migliaia 48 3 2 4" xfId="4292" xr:uid="{00000000-0005-0000-0000-0000070C0000}"/>
    <cellStyle name="Migliaia 48 3 2 5" xfId="4430" xr:uid="{00000000-0005-0000-0000-0000080C0000}"/>
    <cellStyle name="Migliaia 48 3 3" xfId="1920" xr:uid="{00000000-0005-0000-0000-0000090C0000}"/>
    <cellStyle name="Migliaia 48 3 3 2" xfId="1921" xr:uid="{00000000-0005-0000-0000-00000A0C0000}"/>
    <cellStyle name="Migliaia 48 3 3 3" xfId="5440" xr:uid="{00000000-0005-0000-0000-00000B0C0000}"/>
    <cellStyle name="Migliaia 48 3 4" xfId="1922" xr:uid="{00000000-0005-0000-0000-00000C0C0000}"/>
    <cellStyle name="Migliaia 48 3 4 2" xfId="1923" xr:uid="{00000000-0005-0000-0000-00000D0C0000}"/>
    <cellStyle name="Migliaia 48 3 4 3" xfId="5801" xr:uid="{00000000-0005-0000-0000-00000E0C0000}"/>
    <cellStyle name="Migliaia 48 3 5" xfId="1924" xr:uid="{00000000-0005-0000-0000-00000F0C0000}"/>
    <cellStyle name="Migliaia 48 3 5 2" xfId="5018" xr:uid="{00000000-0005-0000-0000-0000100C0000}"/>
    <cellStyle name="Migliaia 48 3 6" xfId="1925" xr:uid="{00000000-0005-0000-0000-0000110C0000}"/>
    <cellStyle name="Migliaia 48 3 7" xfId="4291" xr:uid="{00000000-0005-0000-0000-0000120C0000}"/>
    <cellStyle name="Migliaia 48 3 8" xfId="4431" xr:uid="{00000000-0005-0000-0000-0000130C0000}"/>
    <cellStyle name="Migliaia 48 4" xfId="1926" xr:uid="{00000000-0005-0000-0000-0000140C0000}"/>
    <cellStyle name="Migliaia 48 4 2" xfId="1927" xr:uid="{00000000-0005-0000-0000-0000150C0000}"/>
    <cellStyle name="Migliaia 48 4 3" xfId="4429" xr:uid="{00000000-0005-0000-0000-0000160C0000}"/>
    <cellStyle name="Migliaia 48 4 4" xfId="5442" xr:uid="{00000000-0005-0000-0000-0000170C0000}"/>
    <cellStyle name="Migliaia 48 5" xfId="1928" xr:uid="{00000000-0005-0000-0000-0000180C0000}"/>
    <cellStyle name="Migliaia 48 5 2" xfId="1929" xr:uid="{00000000-0005-0000-0000-0000190C0000}"/>
    <cellStyle name="Migliaia 48 5 3" xfId="4428" xr:uid="{00000000-0005-0000-0000-00001A0C0000}"/>
    <cellStyle name="Migliaia 48 6" xfId="1930" xr:uid="{00000000-0005-0000-0000-00001B0C0000}"/>
    <cellStyle name="Migliaia 48 6 2" xfId="1931" xr:uid="{00000000-0005-0000-0000-00001C0C0000}"/>
    <cellStyle name="Migliaia 48 6 3" xfId="5438" xr:uid="{00000000-0005-0000-0000-00001D0C0000}"/>
    <cellStyle name="Migliaia 48 7" xfId="1932" xr:uid="{00000000-0005-0000-0000-00001E0C0000}"/>
    <cellStyle name="Migliaia 48 7 2" xfId="5016" xr:uid="{00000000-0005-0000-0000-00001F0C0000}"/>
    <cellStyle name="Migliaia 48 8" xfId="1933" xr:uid="{00000000-0005-0000-0000-0000200C0000}"/>
    <cellStyle name="Migliaia 48 8 2" xfId="4631" xr:uid="{00000000-0005-0000-0000-0000210C0000}"/>
    <cellStyle name="Migliaia 48 9" xfId="4289" xr:uid="{00000000-0005-0000-0000-0000220C0000}"/>
    <cellStyle name="Migliaia 49" xfId="1934" xr:uid="{00000000-0005-0000-0000-0000230C0000}"/>
    <cellStyle name="Migliaia 49 2" xfId="1935" xr:uid="{00000000-0005-0000-0000-0000240C0000}"/>
    <cellStyle name="Migliaia 49 2 2" xfId="1936" xr:uid="{00000000-0005-0000-0000-0000250C0000}"/>
    <cellStyle name="Migliaia 49 2 2 2" xfId="1937" xr:uid="{00000000-0005-0000-0000-0000260C0000}"/>
    <cellStyle name="Migliaia 49 2 2 3" xfId="5444" xr:uid="{00000000-0005-0000-0000-0000270C0000}"/>
    <cellStyle name="Migliaia 49 2 3" xfId="1938" xr:uid="{00000000-0005-0000-0000-0000280C0000}"/>
    <cellStyle name="Migliaia 49 2 3 2" xfId="5020" xr:uid="{00000000-0005-0000-0000-0000290C0000}"/>
    <cellStyle name="Migliaia 49 2 4" xfId="1939" xr:uid="{00000000-0005-0000-0000-00002A0C0000}"/>
    <cellStyle name="Migliaia 49 2 5" xfId="4294" xr:uid="{00000000-0005-0000-0000-00002B0C0000}"/>
    <cellStyle name="Migliaia 49 3" xfId="1940" xr:uid="{00000000-0005-0000-0000-00002C0C0000}"/>
    <cellStyle name="Migliaia 49 3 2" xfId="1941" xr:uid="{00000000-0005-0000-0000-00002D0C0000}"/>
    <cellStyle name="Migliaia 49 3 2 2" xfId="1942" xr:uid="{00000000-0005-0000-0000-00002E0C0000}"/>
    <cellStyle name="Migliaia 49 3 2 2 2" xfId="5446" xr:uid="{00000000-0005-0000-0000-00002F0C0000}"/>
    <cellStyle name="Migliaia 49 3 2 3" xfId="1943" xr:uid="{00000000-0005-0000-0000-0000300C0000}"/>
    <cellStyle name="Migliaia 49 3 2 4" xfId="4296" xr:uid="{00000000-0005-0000-0000-0000310C0000}"/>
    <cellStyle name="Migliaia 49 3 2 5" xfId="4425" xr:uid="{00000000-0005-0000-0000-0000320C0000}"/>
    <cellStyle name="Migliaia 49 3 3" xfId="1944" xr:uid="{00000000-0005-0000-0000-0000330C0000}"/>
    <cellStyle name="Migliaia 49 3 3 2" xfId="1945" xr:uid="{00000000-0005-0000-0000-0000340C0000}"/>
    <cellStyle name="Migliaia 49 3 3 3" xfId="5445" xr:uid="{00000000-0005-0000-0000-0000350C0000}"/>
    <cellStyle name="Migliaia 49 3 4" xfId="1946" xr:uid="{00000000-0005-0000-0000-0000360C0000}"/>
    <cellStyle name="Migliaia 49 3 4 2" xfId="1947" xr:uid="{00000000-0005-0000-0000-0000370C0000}"/>
    <cellStyle name="Migliaia 49 3 4 3" xfId="5802" xr:uid="{00000000-0005-0000-0000-0000380C0000}"/>
    <cellStyle name="Migliaia 49 3 5" xfId="1948" xr:uid="{00000000-0005-0000-0000-0000390C0000}"/>
    <cellStyle name="Migliaia 49 3 5 2" xfId="5021" xr:uid="{00000000-0005-0000-0000-00003A0C0000}"/>
    <cellStyle name="Migliaia 49 3 6" xfId="1949" xr:uid="{00000000-0005-0000-0000-00003B0C0000}"/>
    <cellStyle name="Migliaia 49 3 7" xfId="4295" xr:uid="{00000000-0005-0000-0000-00003C0C0000}"/>
    <cellStyle name="Migliaia 49 3 8" xfId="4426" xr:uid="{00000000-0005-0000-0000-00003D0C0000}"/>
    <cellStyle name="Migliaia 49 4" xfId="1950" xr:uid="{00000000-0005-0000-0000-00003E0C0000}"/>
    <cellStyle name="Migliaia 49 4 2" xfId="1951" xr:uid="{00000000-0005-0000-0000-00003F0C0000}"/>
    <cellStyle name="Migliaia 49 4 3" xfId="4424" xr:uid="{00000000-0005-0000-0000-0000400C0000}"/>
    <cellStyle name="Migliaia 49 4 4" xfId="5447" xr:uid="{00000000-0005-0000-0000-0000410C0000}"/>
    <cellStyle name="Migliaia 49 5" xfId="1952" xr:uid="{00000000-0005-0000-0000-0000420C0000}"/>
    <cellStyle name="Migliaia 49 5 2" xfId="1953" xr:uid="{00000000-0005-0000-0000-0000430C0000}"/>
    <cellStyle name="Migliaia 49 5 3" xfId="4423" xr:uid="{00000000-0005-0000-0000-0000440C0000}"/>
    <cellStyle name="Migliaia 49 6" xfId="1954" xr:uid="{00000000-0005-0000-0000-0000450C0000}"/>
    <cellStyle name="Migliaia 49 6 2" xfId="1955" xr:uid="{00000000-0005-0000-0000-0000460C0000}"/>
    <cellStyle name="Migliaia 49 6 3" xfId="5443" xr:uid="{00000000-0005-0000-0000-0000470C0000}"/>
    <cellStyle name="Migliaia 49 7" xfId="1956" xr:uid="{00000000-0005-0000-0000-0000480C0000}"/>
    <cellStyle name="Migliaia 49 7 2" xfId="5019" xr:uid="{00000000-0005-0000-0000-0000490C0000}"/>
    <cellStyle name="Migliaia 49 8" xfId="1957" xr:uid="{00000000-0005-0000-0000-00004A0C0000}"/>
    <cellStyle name="Migliaia 49 8 2" xfId="4632" xr:uid="{00000000-0005-0000-0000-00004B0C0000}"/>
    <cellStyle name="Migliaia 49 9" xfId="4293" xr:uid="{00000000-0005-0000-0000-00004C0C0000}"/>
    <cellStyle name="Migliaia 5" xfId="1958" xr:uid="{00000000-0005-0000-0000-00004D0C0000}"/>
    <cellStyle name="Migliaia 5 2" xfId="1959" xr:uid="{00000000-0005-0000-0000-00004E0C0000}"/>
    <cellStyle name="Migliaia 5 2 2" xfId="1960" xr:uid="{00000000-0005-0000-0000-00004F0C0000}"/>
    <cellStyle name="Migliaia 5 2 2 2" xfId="1961" xr:uid="{00000000-0005-0000-0000-0000500C0000}"/>
    <cellStyle name="Migliaia 5 2 2 3" xfId="5449" xr:uid="{00000000-0005-0000-0000-0000510C0000}"/>
    <cellStyle name="Migliaia 5 2 3" xfId="1962" xr:uid="{00000000-0005-0000-0000-0000520C0000}"/>
    <cellStyle name="Migliaia 5 2 3 2" xfId="5023" xr:uid="{00000000-0005-0000-0000-0000530C0000}"/>
    <cellStyle name="Migliaia 5 2 4" xfId="1963" xr:uid="{00000000-0005-0000-0000-0000540C0000}"/>
    <cellStyle name="Migliaia 5 2 5" xfId="4298" xr:uid="{00000000-0005-0000-0000-0000550C0000}"/>
    <cellStyle name="Migliaia 5 3" xfId="1964" xr:uid="{00000000-0005-0000-0000-0000560C0000}"/>
    <cellStyle name="Migliaia 5 3 2" xfId="1965" xr:uid="{00000000-0005-0000-0000-0000570C0000}"/>
    <cellStyle name="Migliaia 5 3 2 2" xfId="1966" xr:uid="{00000000-0005-0000-0000-0000580C0000}"/>
    <cellStyle name="Migliaia 5 3 2 2 2" xfId="5451" xr:uid="{00000000-0005-0000-0000-0000590C0000}"/>
    <cellStyle name="Migliaia 5 3 2 3" xfId="1967" xr:uid="{00000000-0005-0000-0000-00005A0C0000}"/>
    <cellStyle name="Migliaia 5 3 2 4" xfId="4300" xr:uid="{00000000-0005-0000-0000-00005B0C0000}"/>
    <cellStyle name="Migliaia 5 3 2 5" xfId="4421" xr:uid="{00000000-0005-0000-0000-00005C0C0000}"/>
    <cellStyle name="Migliaia 5 3 3" xfId="1968" xr:uid="{00000000-0005-0000-0000-00005D0C0000}"/>
    <cellStyle name="Migliaia 5 3 3 2" xfId="1969" xr:uid="{00000000-0005-0000-0000-00005E0C0000}"/>
    <cellStyle name="Migliaia 5 3 3 3" xfId="5450" xr:uid="{00000000-0005-0000-0000-00005F0C0000}"/>
    <cellStyle name="Migliaia 5 3 4" xfId="1970" xr:uid="{00000000-0005-0000-0000-0000600C0000}"/>
    <cellStyle name="Migliaia 5 3 4 2" xfId="1971" xr:uid="{00000000-0005-0000-0000-0000610C0000}"/>
    <cellStyle name="Migliaia 5 3 4 3" xfId="5803" xr:uid="{00000000-0005-0000-0000-0000620C0000}"/>
    <cellStyle name="Migliaia 5 3 5" xfId="1972" xr:uid="{00000000-0005-0000-0000-0000630C0000}"/>
    <cellStyle name="Migliaia 5 3 5 2" xfId="5024" xr:uid="{00000000-0005-0000-0000-0000640C0000}"/>
    <cellStyle name="Migliaia 5 3 6" xfId="1973" xr:uid="{00000000-0005-0000-0000-0000650C0000}"/>
    <cellStyle name="Migliaia 5 3 7" xfId="4299" xr:uid="{00000000-0005-0000-0000-0000660C0000}"/>
    <cellStyle name="Migliaia 5 3 8" xfId="4422" xr:uid="{00000000-0005-0000-0000-0000670C0000}"/>
    <cellStyle name="Migliaia 5 4" xfId="1974" xr:uid="{00000000-0005-0000-0000-0000680C0000}"/>
    <cellStyle name="Migliaia 5 4 2" xfId="1975" xr:uid="{00000000-0005-0000-0000-0000690C0000}"/>
    <cellStyle name="Migliaia 5 4 3" xfId="4420" xr:uid="{00000000-0005-0000-0000-00006A0C0000}"/>
    <cellStyle name="Migliaia 5 4 4" xfId="5452" xr:uid="{00000000-0005-0000-0000-00006B0C0000}"/>
    <cellStyle name="Migliaia 5 5" xfId="1976" xr:uid="{00000000-0005-0000-0000-00006C0C0000}"/>
    <cellStyle name="Migliaia 5 5 2" xfId="1977" xr:uid="{00000000-0005-0000-0000-00006D0C0000}"/>
    <cellStyle name="Migliaia 5 5 3" xfId="4419" xr:uid="{00000000-0005-0000-0000-00006E0C0000}"/>
    <cellStyle name="Migliaia 5 6" xfId="1978" xr:uid="{00000000-0005-0000-0000-00006F0C0000}"/>
    <cellStyle name="Migliaia 5 6 2" xfId="1979" xr:uid="{00000000-0005-0000-0000-0000700C0000}"/>
    <cellStyle name="Migliaia 5 6 3" xfId="5448" xr:uid="{00000000-0005-0000-0000-0000710C0000}"/>
    <cellStyle name="Migliaia 5 7" xfId="1980" xr:uid="{00000000-0005-0000-0000-0000720C0000}"/>
    <cellStyle name="Migliaia 5 7 2" xfId="5022" xr:uid="{00000000-0005-0000-0000-0000730C0000}"/>
    <cellStyle name="Migliaia 5 8" xfId="1981" xr:uid="{00000000-0005-0000-0000-0000740C0000}"/>
    <cellStyle name="Migliaia 5 8 2" xfId="4633" xr:uid="{00000000-0005-0000-0000-0000750C0000}"/>
    <cellStyle name="Migliaia 5 9" xfId="4297" xr:uid="{00000000-0005-0000-0000-0000760C0000}"/>
    <cellStyle name="Migliaia 50" xfId="1982" xr:uid="{00000000-0005-0000-0000-0000770C0000}"/>
    <cellStyle name="Migliaia 50 2" xfId="1983" xr:uid="{00000000-0005-0000-0000-0000780C0000}"/>
    <cellStyle name="Migliaia 50 2 2" xfId="1984" xr:uid="{00000000-0005-0000-0000-0000790C0000}"/>
    <cellStyle name="Migliaia 50 2 2 2" xfId="1985" xr:uid="{00000000-0005-0000-0000-00007A0C0000}"/>
    <cellStyle name="Migliaia 50 2 2 3" xfId="5454" xr:uid="{00000000-0005-0000-0000-00007B0C0000}"/>
    <cellStyle name="Migliaia 50 2 3" xfId="1986" xr:uid="{00000000-0005-0000-0000-00007C0C0000}"/>
    <cellStyle name="Migliaia 50 2 3 2" xfId="5026" xr:uid="{00000000-0005-0000-0000-00007D0C0000}"/>
    <cellStyle name="Migliaia 50 2 4" xfId="1987" xr:uid="{00000000-0005-0000-0000-00007E0C0000}"/>
    <cellStyle name="Migliaia 50 2 5" xfId="4302" xr:uid="{00000000-0005-0000-0000-00007F0C0000}"/>
    <cellStyle name="Migliaia 50 3" xfId="1988" xr:uid="{00000000-0005-0000-0000-0000800C0000}"/>
    <cellStyle name="Migliaia 50 3 2" xfId="1989" xr:uid="{00000000-0005-0000-0000-0000810C0000}"/>
    <cellStyle name="Migliaia 50 3 2 2" xfId="1990" xr:uid="{00000000-0005-0000-0000-0000820C0000}"/>
    <cellStyle name="Migliaia 50 3 2 2 2" xfId="5456" xr:uid="{00000000-0005-0000-0000-0000830C0000}"/>
    <cellStyle name="Migliaia 50 3 2 3" xfId="1991" xr:uid="{00000000-0005-0000-0000-0000840C0000}"/>
    <cellStyle name="Migliaia 50 3 2 4" xfId="4304" xr:uid="{00000000-0005-0000-0000-0000850C0000}"/>
    <cellStyle name="Migliaia 50 3 2 5" xfId="4416" xr:uid="{00000000-0005-0000-0000-0000860C0000}"/>
    <cellStyle name="Migliaia 50 3 3" xfId="1992" xr:uid="{00000000-0005-0000-0000-0000870C0000}"/>
    <cellStyle name="Migliaia 50 3 3 2" xfId="1993" xr:uid="{00000000-0005-0000-0000-0000880C0000}"/>
    <cellStyle name="Migliaia 50 3 3 3" xfId="5455" xr:uid="{00000000-0005-0000-0000-0000890C0000}"/>
    <cellStyle name="Migliaia 50 3 4" xfId="1994" xr:uid="{00000000-0005-0000-0000-00008A0C0000}"/>
    <cellStyle name="Migliaia 50 3 4 2" xfId="1995" xr:uid="{00000000-0005-0000-0000-00008B0C0000}"/>
    <cellStyle name="Migliaia 50 3 4 3" xfId="5804" xr:uid="{00000000-0005-0000-0000-00008C0C0000}"/>
    <cellStyle name="Migliaia 50 3 5" xfId="1996" xr:uid="{00000000-0005-0000-0000-00008D0C0000}"/>
    <cellStyle name="Migliaia 50 3 5 2" xfId="5027" xr:uid="{00000000-0005-0000-0000-00008E0C0000}"/>
    <cellStyle name="Migliaia 50 3 6" xfId="1997" xr:uid="{00000000-0005-0000-0000-00008F0C0000}"/>
    <cellStyle name="Migliaia 50 3 7" xfId="4303" xr:uid="{00000000-0005-0000-0000-0000900C0000}"/>
    <cellStyle name="Migliaia 50 3 8" xfId="4417" xr:uid="{00000000-0005-0000-0000-0000910C0000}"/>
    <cellStyle name="Migliaia 50 4" xfId="1998" xr:uid="{00000000-0005-0000-0000-0000920C0000}"/>
    <cellStyle name="Migliaia 50 4 2" xfId="1999" xr:uid="{00000000-0005-0000-0000-0000930C0000}"/>
    <cellStyle name="Migliaia 50 4 3" xfId="4415" xr:uid="{00000000-0005-0000-0000-0000940C0000}"/>
    <cellStyle name="Migliaia 50 4 4" xfId="5457" xr:uid="{00000000-0005-0000-0000-0000950C0000}"/>
    <cellStyle name="Migliaia 50 5" xfId="2000" xr:uid="{00000000-0005-0000-0000-0000960C0000}"/>
    <cellStyle name="Migliaia 50 5 2" xfId="2001" xr:uid="{00000000-0005-0000-0000-0000970C0000}"/>
    <cellStyle name="Migliaia 50 5 3" xfId="4414" xr:uid="{00000000-0005-0000-0000-0000980C0000}"/>
    <cellStyle name="Migliaia 50 6" xfId="2002" xr:uid="{00000000-0005-0000-0000-0000990C0000}"/>
    <cellStyle name="Migliaia 50 6 2" xfId="2003" xr:uid="{00000000-0005-0000-0000-00009A0C0000}"/>
    <cellStyle name="Migliaia 50 6 3" xfId="5453" xr:uid="{00000000-0005-0000-0000-00009B0C0000}"/>
    <cellStyle name="Migliaia 50 7" xfId="2004" xr:uid="{00000000-0005-0000-0000-00009C0C0000}"/>
    <cellStyle name="Migliaia 50 7 2" xfId="5025" xr:uid="{00000000-0005-0000-0000-00009D0C0000}"/>
    <cellStyle name="Migliaia 50 8" xfId="2005" xr:uid="{00000000-0005-0000-0000-00009E0C0000}"/>
    <cellStyle name="Migliaia 50 8 2" xfId="4634" xr:uid="{00000000-0005-0000-0000-00009F0C0000}"/>
    <cellStyle name="Migliaia 50 9" xfId="4301" xr:uid="{00000000-0005-0000-0000-0000A00C0000}"/>
    <cellStyle name="Migliaia 51" xfId="2006" xr:uid="{00000000-0005-0000-0000-0000A10C0000}"/>
    <cellStyle name="Migliaia 51 2" xfId="2007" xr:uid="{00000000-0005-0000-0000-0000A20C0000}"/>
    <cellStyle name="Migliaia 51 2 2" xfId="2008" xr:uid="{00000000-0005-0000-0000-0000A30C0000}"/>
    <cellStyle name="Migliaia 51 2 2 2" xfId="2009" xr:uid="{00000000-0005-0000-0000-0000A40C0000}"/>
    <cellStyle name="Migliaia 51 2 2 3" xfId="5460" xr:uid="{00000000-0005-0000-0000-0000A50C0000}"/>
    <cellStyle name="Migliaia 51 2 3" xfId="2010" xr:uid="{00000000-0005-0000-0000-0000A60C0000}"/>
    <cellStyle name="Migliaia 51 2 3 2" xfId="5029" xr:uid="{00000000-0005-0000-0000-0000A70C0000}"/>
    <cellStyle name="Migliaia 51 2 4" xfId="2011" xr:uid="{00000000-0005-0000-0000-0000A80C0000}"/>
    <cellStyle name="Migliaia 51 2 5" xfId="4306" xr:uid="{00000000-0005-0000-0000-0000A90C0000}"/>
    <cellStyle name="Migliaia 51 3" xfId="2012" xr:uid="{00000000-0005-0000-0000-0000AA0C0000}"/>
    <cellStyle name="Migliaia 51 3 2" xfId="2013" xr:uid="{00000000-0005-0000-0000-0000AB0C0000}"/>
    <cellStyle name="Migliaia 51 3 2 2" xfId="2014" xr:uid="{00000000-0005-0000-0000-0000AC0C0000}"/>
    <cellStyle name="Migliaia 51 3 2 2 2" xfId="5462" xr:uid="{00000000-0005-0000-0000-0000AD0C0000}"/>
    <cellStyle name="Migliaia 51 3 2 3" xfId="2015" xr:uid="{00000000-0005-0000-0000-0000AE0C0000}"/>
    <cellStyle name="Migliaia 51 3 2 4" xfId="4308" xr:uid="{00000000-0005-0000-0000-0000AF0C0000}"/>
    <cellStyle name="Migliaia 51 3 2 5" xfId="4412" xr:uid="{00000000-0005-0000-0000-0000B00C0000}"/>
    <cellStyle name="Migliaia 51 3 3" xfId="2016" xr:uid="{00000000-0005-0000-0000-0000B10C0000}"/>
    <cellStyle name="Migliaia 51 3 3 2" xfId="2017" xr:uid="{00000000-0005-0000-0000-0000B20C0000}"/>
    <cellStyle name="Migliaia 51 3 3 3" xfId="5461" xr:uid="{00000000-0005-0000-0000-0000B30C0000}"/>
    <cellStyle name="Migliaia 51 3 4" xfId="2018" xr:uid="{00000000-0005-0000-0000-0000B40C0000}"/>
    <cellStyle name="Migliaia 51 3 4 2" xfId="2019" xr:uid="{00000000-0005-0000-0000-0000B50C0000}"/>
    <cellStyle name="Migliaia 51 3 4 3" xfId="5805" xr:uid="{00000000-0005-0000-0000-0000B60C0000}"/>
    <cellStyle name="Migliaia 51 3 5" xfId="2020" xr:uid="{00000000-0005-0000-0000-0000B70C0000}"/>
    <cellStyle name="Migliaia 51 3 5 2" xfId="5030" xr:uid="{00000000-0005-0000-0000-0000B80C0000}"/>
    <cellStyle name="Migliaia 51 3 6" xfId="2021" xr:uid="{00000000-0005-0000-0000-0000B90C0000}"/>
    <cellStyle name="Migliaia 51 3 7" xfId="4307" xr:uid="{00000000-0005-0000-0000-0000BA0C0000}"/>
    <cellStyle name="Migliaia 51 3 8" xfId="4413" xr:uid="{00000000-0005-0000-0000-0000BB0C0000}"/>
    <cellStyle name="Migliaia 51 4" xfId="2022" xr:uid="{00000000-0005-0000-0000-0000BC0C0000}"/>
    <cellStyle name="Migliaia 51 4 2" xfId="2023" xr:uid="{00000000-0005-0000-0000-0000BD0C0000}"/>
    <cellStyle name="Migliaia 51 4 3" xfId="4411" xr:uid="{00000000-0005-0000-0000-0000BE0C0000}"/>
    <cellStyle name="Migliaia 51 4 4" xfId="5463" xr:uid="{00000000-0005-0000-0000-0000BF0C0000}"/>
    <cellStyle name="Migliaia 51 5" xfId="2024" xr:uid="{00000000-0005-0000-0000-0000C00C0000}"/>
    <cellStyle name="Migliaia 51 5 2" xfId="2025" xr:uid="{00000000-0005-0000-0000-0000C10C0000}"/>
    <cellStyle name="Migliaia 51 5 3" xfId="4410" xr:uid="{00000000-0005-0000-0000-0000C20C0000}"/>
    <cellStyle name="Migliaia 51 6" xfId="2026" xr:uid="{00000000-0005-0000-0000-0000C30C0000}"/>
    <cellStyle name="Migliaia 51 6 2" xfId="2027" xr:uid="{00000000-0005-0000-0000-0000C40C0000}"/>
    <cellStyle name="Migliaia 51 6 3" xfId="5459" xr:uid="{00000000-0005-0000-0000-0000C50C0000}"/>
    <cellStyle name="Migliaia 51 7" xfId="2028" xr:uid="{00000000-0005-0000-0000-0000C60C0000}"/>
    <cellStyle name="Migliaia 51 7 2" xfId="5028" xr:uid="{00000000-0005-0000-0000-0000C70C0000}"/>
    <cellStyle name="Migliaia 51 8" xfId="2029" xr:uid="{00000000-0005-0000-0000-0000C80C0000}"/>
    <cellStyle name="Migliaia 51 8 2" xfId="4635" xr:uid="{00000000-0005-0000-0000-0000C90C0000}"/>
    <cellStyle name="Migliaia 51 9" xfId="4305" xr:uid="{00000000-0005-0000-0000-0000CA0C0000}"/>
    <cellStyle name="Migliaia 52" xfId="2030" xr:uid="{00000000-0005-0000-0000-0000CB0C0000}"/>
    <cellStyle name="Migliaia 52 2" xfId="2031" xr:uid="{00000000-0005-0000-0000-0000CC0C0000}"/>
    <cellStyle name="Migliaia 52 2 2" xfId="2032" xr:uid="{00000000-0005-0000-0000-0000CD0C0000}"/>
    <cellStyle name="Migliaia 52 2 2 2" xfId="2033" xr:uid="{00000000-0005-0000-0000-0000CE0C0000}"/>
    <cellStyle name="Migliaia 52 2 2 3" xfId="5465" xr:uid="{00000000-0005-0000-0000-0000CF0C0000}"/>
    <cellStyle name="Migliaia 52 2 3" xfId="2034" xr:uid="{00000000-0005-0000-0000-0000D00C0000}"/>
    <cellStyle name="Migliaia 52 2 3 2" xfId="5032" xr:uid="{00000000-0005-0000-0000-0000D10C0000}"/>
    <cellStyle name="Migliaia 52 2 4" xfId="2035" xr:uid="{00000000-0005-0000-0000-0000D20C0000}"/>
    <cellStyle name="Migliaia 52 2 5" xfId="4310" xr:uid="{00000000-0005-0000-0000-0000D30C0000}"/>
    <cellStyle name="Migliaia 52 3" xfId="2036" xr:uid="{00000000-0005-0000-0000-0000D40C0000}"/>
    <cellStyle name="Migliaia 52 3 2" xfId="2037" xr:uid="{00000000-0005-0000-0000-0000D50C0000}"/>
    <cellStyle name="Migliaia 52 3 2 2" xfId="2038" xr:uid="{00000000-0005-0000-0000-0000D60C0000}"/>
    <cellStyle name="Migliaia 52 3 2 2 2" xfId="5467" xr:uid="{00000000-0005-0000-0000-0000D70C0000}"/>
    <cellStyle name="Migliaia 52 3 2 3" xfId="2039" xr:uid="{00000000-0005-0000-0000-0000D80C0000}"/>
    <cellStyle name="Migliaia 52 3 2 4" xfId="4312" xr:uid="{00000000-0005-0000-0000-0000D90C0000}"/>
    <cellStyle name="Migliaia 52 3 2 5" xfId="4407" xr:uid="{00000000-0005-0000-0000-0000DA0C0000}"/>
    <cellStyle name="Migliaia 52 3 3" xfId="2040" xr:uid="{00000000-0005-0000-0000-0000DB0C0000}"/>
    <cellStyle name="Migliaia 52 3 3 2" xfId="2041" xr:uid="{00000000-0005-0000-0000-0000DC0C0000}"/>
    <cellStyle name="Migliaia 52 3 3 3" xfId="5466" xr:uid="{00000000-0005-0000-0000-0000DD0C0000}"/>
    <cellStyle name="Migliaia 52 3 4" xfId="2042" xr:uid="{00000000-0005-0000-0000-0000DE0C0000}"/>
    <cellStyle name="Migliaia 52 3 4 2" xfId="2043" xr:uid="{00000000-0005-0000-0000-0000DF0C0000}"/>
    <cellStyle name="Migliaia 52 3 4 3" xfId="5806" xr:uid="{00000000-0005-0000-0000-0000E00C0000}"/>
    <cellStyle name="Migliaia 52 3 5" xfId="2044" xr:uid="{00000000-0005-0000-0000-0000E10C0000}"/>
    <cellStyle name="Migliaia 52 3 5 2" xfId="5033" xr:uid="{00000000-0005-0000-0000-0000E20C0000}"/>
    <cellStyle name="Migliaia 52 3 6" xfId="2045" xr:uid="{00000000-0005-0000-0000-0000E30C0000}"/>
    <cellStyle name="Migliaia 52 3 7" xfId="4311" xr:uid="{00000000-0005-0000-0000-0000E40C0000}"/>
    <cellStyle name="Migliaia 52 3 8" xfId="4408" xr:uid="{00000000-0005-0000-0000-0000E50C0000}"/>
    <cellStyle name="Migliaia 52 4" xfId="2046" xr:uid="{00000000-0005-0000-0000-0000E60C0000}"/>
    <cellStyle name="Migliaia 52 4 2" xfId="2047" xr:uid="{00000000-0005-0000-0000-0000E70C0000}"/>
    <cellStyle name="Migliaia 52 4 3" xfId="4406" xr:uid="{00000000-0005-0000-0000-0000E80C0000}"/>
    <cellStyle name="Migliaia 52 4 4" xfId="5468" xr:uid="{00000000-0005-0000-0000-0000E90C0000}"/>
    <cellStyle name="Migliaia 52 5" xfId="2048" xr:uid="{00000000-0005-0000-0000-0000EA0C0000}"/>
    <cellStyle name="Migliaia 52 5 2" xfId="2049" xr:uid="{00000000-0005-0000-0000-0000EB0C0000}"/>
    <cellStyle name="Migliaia 52 5 3" xfId="4405" xr:uid="{00000000-0005-0000-0000-0000EC0C0000}"/>
    <cellStyle name="Migliaia 52 6" xfId="2050" xr:uid="{00000000-0005-0000-0000-0000ED0C0000}"/>
    <cellStyle name="Migliaia 52 6 2" xfId="2051" xr:uid="{00000000-0005-0000-0000-0000EE0C0000}"/>
    <cellStyle name="Migliaia 52 6 3" xfId="5464" xr:uid="{00000000-0005-0000-0000-0000EF0C0000}"/>
    <cellStyle name="Migliaia 52 7" xfId="2052" xr:uid="{00000000-0005-0000-0000-0000F00C0000}"/>
    <cellStyle name="Migliaia 52 7 2" xfId="5031" xr:uid="{00000000-0005-0000-0000-0000F10C0000}"/>
    <cellStyle name="Migliaia 52 8" xfId="2053" xr:uid="{00000000-0005-0000-0000-0000F20C0000}"/>
    <cellStyle name="Migliaia 52 8 2" xfId="4636" xr:uid="{00000000-0005-0000-0000-0000F30C0000}"/>
    <cellStyle name="Migliaia 52 9" xfId="4309" xr:uid="{00000000-0005-0000-0000-0000F40C0000}"/>
    <cellStyle name="Migliaia 53" xfId="2054" xr:uid="{00000000-0005-0000-0000-0000F50C0000}"/>
    <cellStyle name="Migliaia 53 2" xfId="2055" xr:uid="{00000000-0005-0000-0000-0000F60C0000}"/>
    <cellStyle name="Migliaia 53 2 2" xfId="2056" xr:uid="{00000000-0005-0000-0000-0000F70C0000}"/>
    <cellStyle name="Migliaia 53 2 2 2" xfId="2057" xr:uid="{00000000-0005-0000-0000-0000F80C0000}"/>
    <cellStyle name="Migliaia 53 2 2 3" xfId="5470" xr:uid="{00000000-0005-0000-0000-0000F90C0000}"/>
    <cellStyle name="Migliaia 53 2 3" xfId="2058" xr:uid="{00000000-0005-0000-0000-0000FA0C0000}"/>
    <cellStyle name="Migliaia 53 2 3 2" xfId="5035" xr:uid="{00000000-0005-0000-0000-0000FB0C0000}"/>
    <cellStyle name="Migliaia 53 2 4" xfId="2059" xr:uid="{00000000-0005-0000-0000-0000FC0C0000}"/>
    <cellStyle name="Migliaia 53 2 5" xfId="4314" xr:uid="{00000000-0005-0000-0000-0000FD0C0000}"/>
    <cellStyle name="Migliaia 53 3" xfId="2060" xr:uid="{00000000-0005-0000-0000-0000FE0C0000}"/>
    <cellStyle name="Migliaia 53 3 2" xfId="2061" xr:uid="{00000000-0005-0000-0000-0000FF0C0000}"/>
    <cellStyle name="Migliaia 53 3 2 2" xfId="2062" xr:uid="{00000000-0005-0000-0000-0000000D0000}"/>
    <cellStyle name="Migliaia 53 3 2 2 2" xfId="5472" xr:uid="{00000000-0005-0000-0000-0000010D0000}"/>
    <cellStyle name="Migliaia 53 3 2 3" xfId="2063" xr:uid="{00000000-0005-0000-0000-0000020D0000}"/>
    <cellStyle name="Migliaia 53 3 2 4" xfId="4316" xr:uid="{00000000-0005-0000-0000-0000030D0000}"/>
    <cellStyle name="Migliaia 53 3 2 5" xfId="4403" xr:uid="{00000000-0005-0000-0000-0000040D0000}"/>
    <cellStyle name="Migliaia 53 3 3" xfId="2064" xr:uid="{00000000-0005-0000-0000-0000050D0000}"/>
    <cellStyle name="Migliaia 53 3 3 2" xfId="2065" xr:uid="{00000000-0005-0000-0000-0000060D0000}"/>
    <cellStyle name="Migliaia 53 3 3 3" xfId="5471" xr:uid="{00000000-0005-0000-0000-0000070D0000}"/>
    <cellStyle name="Migliaia 53 3 4" xfId="2066" xr:uid="{00000000-0005-0000-0000-0000080D0000}"/>
    <cellStyle name="Migliaia 53 3 4 2" xfId="2067" xr:uid="{00000000-0005-0000-0000-0000090D0000}"/>
    <cellStyle name="Migliaia 53 3 4 3" xfId="5807" xr:uid="{00000000-0005-0000-0000-00000A0D0000}"/>
    <cellStyle name="Migliaia 53 3 5" xfId="2068" xr:uid="{00000000-0005-0000-0000-00000B0D0000}"/>
    <cellStyle name="Migliaia 53 3 5 2" xfId="5036" xr:uid="{00000000-0005-0000-0000-00000C0D0000}"/>
    <cellStyle name="Migliaia 53 3 6" xfId="2069" xr:uid="{00000000-0005-0000-0000-00000D0D0000}"/>
    <cellStyle name="Migliaia 53 3 7" xfId="4315" xr:uid="{00000000-0005-0000-0000-00000E0D0000}"/>
    <cellStyle name="Migliaia 53 3 8" xfId="4404" xr:uid="{00000000-0005-0000-0000-00000F0D0000}"/>
    <cellStyle name="Migliaia 53 4" xfId="2070" xr:uid="{00000000-0005-0000-0000-0000100D0000}"/>
    <cellStyle name="Migliaia 53 4 2" xfId="2071" xr:uid="{00000000-0005-0000-0000-0000110D0000}"/>
    <cellStyle name="Migliaia 53 4 3" xfId="4402" xr:uid="{00000000-0005-0000-0000-0000120D0000}"/>
    <cellStyle name="Migliaia 53 4 4" xfId="5473" xr:uid="{00000000-0005-0000-0000-0000130D0000}"/>
    <cellStyle name="Migliaia 53 5" xfId="2072" xr:uid="{00000000-0005-0000-0000-0000140D0000}"/>
    <cellStyle name="Migliaia 53 5 2" xfId="2073" xr:uid="{00000000-0005-0000-0000-0000150D0000}"/>
    <cellStyle name="Migliaia 53 5 3" xfId="4401" xr:uid="{00000000-0005-0000-0000-0000160D0000}"/>
    <cellStyle name="Migliaia 53 6" xfId="2074" xr:uid="{00000000-0005-0000-0000-0000170D0000}"/>
    <cellStyle name="Migliaia 53 6 2" xfId="2075" xr:uid="{00000000-0005-0000-0000-0000180D0000}"/>
    <cellStyle name="Migliaia 53 6 3" xfId="5469" xr:uid="{00000000-0005-0000-0000-0000190D0000}"/>
    <cellStyle name="Migliaia 53 7" xfId="2076" xr:uid="{00000000-0005-0000-0000-00001A0D0000}"/>
    <cellStyle name="Migliaia 53 7 2" xfId="5034" xr:uid="{00000000-0005-0000-0000-00001B0D0000}"/>
    <cellStyle name="Migliaia 53 8" xfId="2077" xr:uid="{00000000-0005-0000-0000-00001C0D0000}"/>
    <cellStyle name="Migliaia 53 8 2" xfId="4638" xr:uid="{00000000-0005-0000-0000-00001D0D0000}"/>
    <cellStyle name="Migliaia 53 9" xfId="4313" xr:uid="{00000000-0005-0000-0000-00001E0D0000}"/>
    <cellStyle name="Migliaia 54" xfId="2078" xr:uid="{00000000-0005-0000-0000-00001F0D0000}"/>
    <cellStyle name="Migliaia 54 2" xfId="2079" xr:uid="{00000000-0005-0000-0000-0000200D0000}"/>
    <cellStyle name="Migliaia 54 2 2" xfId="2080" xr:uid="{00000000-0005-0000-0000-0000210D0000}"/>
    <cellStyle name="Migliaia 54 2 2 2" xfId="2081" xr:uid="{00000000-0005-0000-0000-0000220D0000}"/>
    <cellStyle name="Migliaia 54 2 2 3" xfId="5475" xr:uid="{00000000-0005-0000-0000-0000230D0000}"/>
    <cellStyle name="Migliaia 54 2 3" xfId="2082" xr:uid="{00000000-0005-0000-0000-0000240D0000}"/>
    <cellStyle name="Migliaia 54 2 3 2" xfId="5038" xr:uid="{00000000-0005-0000-0000-0000250D0000}"/>
    <cellStyle name="Migliaia 54 2 4" xfId="2083" xr:uid="{00000000-0005-0000-0000-0000260D0000}"/>
    <cellStyle name="Migliaia 54 2 5" xfId="4318" xr:uid="{00000000-0005-0000-0000-0000270D0000}"/>
    <cellStyle name="Migliaia 54 3" xfId="2084" xr:uid="{00000000-0005-0000-0000-0000280D0000}"/>
    <cellStyle name="Migliaia 54 3 2" xfId="2085" xr:uid="{00000000-0005-0000-0000-0000290D0000}"/>
    <cellStyle name="Migliaia 54 3 2 2" xfId="2086" xr:uid="{00000000-0005-0000-0000-00002A0D0000}"/>
    <cellStyle name="Migliaia 54 3 2 2 2" xfId="5477" xr:uid="{00000000-0005-0000-0000-00002B0D0000}"/>
    <cellStyle name="Migliaia 54 3 2 3" xfId="2087" xr:uid="{00000000-0005-0000-0000-00002C0D0000}"/>
    <cellStyle name="Migliaia 54 3 2 4" xfId="4320" xr:uid="{00000000-0005-0000-0000-00002D0D0000}"/>
    <cellStyle name="Migliaia 54 3 2 5" xfId="4398" xr:uid="{00000000-0005-0000-0000-00002E0D0000}"/>
    <cellStyle name="Migliaia 54 3 3" xfId="2088" xr:uid="{00000000-0005-0000-0000-00002F0D0000}"/>
    <cellStyle name="Migliaia 54 3 3 2" xfId="2089" xr:uid="{00000000-0005-0000-0000-0000300D0000}"/>
    <cellStyle name="Migliaia 54 3 3 3" xfId="5476" xr:uid="{00000000-0005-0000-0000-0000310D0000}"/>
    <cellStyle name="Migliaia 54 3 4" xfId="2090" xr:uid="{00000000-0005-0000-0000-0000320D0000}"/>
    <cellStyle name="Migliaia 54 3 4 2" xfId="2091" xr:uid="{00000000-0005-0000-0000-0000330D0000}"/>
    <cellStyle name="Migliaia 54 3 4 3" xfId="5808" xr:uid="{00000000-0005-0000-0000-0000340D0000}"/>
    <cellStyle name="Migliaia 54 3 5" xfId="2092" xr:uid="{00000000-0005-0000-0000-0000350D0000}"/>
    <cellStyle name="Migliaia 54 3 5 2" xfId="5039" xr:uid="{00000000-0005-0000-0000-0000360D0000}"/>
    <cellStyle name="Migliaia 54 3 6" xfId="2093" xr:uid="{00000000-0005-0000-0000-0000370D0000}"/>
    <cellStyle name="Migliaia 54 3 7" xfId="4319" xr:uid="{00000000-0005-0000-0000-0000380D0000}"/>
    <cellStyle name="Migliaia 54 3 8" xfId="4399" xr:uid="{00000000-0005-0000-0000-0000390D0000}"/>
    <cellStyle name="Migliaia 54 4" xfId="2094" xr:uid="{00000000-0005-0000-0000-00003A0D0000}"/>
    <cellStyle name="Migliaia 54 4 2" xfId="2095" xr:uid="{00000000-0005-0000-0000-00003B0D0000}"/>
    <cellStyle name="Migliaia 54 4 3" xfId="4397" xr:uid="{00000000-0005-0000-0000-00003C0D0000}"/>
    <cellStyle name="Migliaia 54 4 4" xfId="5478" xr:uid="{00000000-0005-0000-0000-00003D0D0000}"/>
    <cellStyle name="Migliaia 54 5" xfId="2096" xr:uid="{00000000-0005-0000-0000-00003E0D0000}"/>
    <cellStyle name="Migliaia 54 5 2" xfId="2097" xr:uid="{00000000-0005-0000-0000-00003F0D0000}"/>
    <cellStyle name="Migliaia 54 5 3" xfId="4396" xr:uid="{00000000-0005-0000-0000-0000400D0000}"/>
    <cellStyle name="Migliaia 54 6" xfId="2098" xr:uid="{00000000-0005-0000-0000-0000410D0000}"/>
    <cellStyle name="Migliaia 54 6 2" xfId="2099" xr:uid="{00000000-0005-0000-0000-0000420D0000}"/>
    <cellStyle name="Migliaia 54 6 3" xfId="5474" xr:uid="{00000000-0005-0000-0000-0000430D0000}"/>
    <cellStyle name="Migliaia 54 7" xfId="2100" xr:uid="{00000000-0005-0000-0000-0000440D0000}"/>
    <cellStyle name="Migliaia 54 7 2" xfId="5037" xr:uid="{00000000-0005-0000-0000-0000450D0000}"/>
    <cellStyle name="Migliaia 54 8" xfId="2101" xr:uid="{00000000-0005-0000-0000-0000460D0000}"/>
    <cellStyle name="Migliaia 54 8 2" xfId="4640" xr:uid="{00000000-0005-0000-0000-0000470D0000}"/>
    <cellStyle name="Migliaia 54 9" xfId="4317" xr:uid="{00000000-0005-0000-0000-0000480D0000}"/>
    <cellStyle name="Migliaia 55" xfId="2102" xr:uid="{00000000-0005-0000-0000-0000490D0000}"/>
    <cellStyle name="Migliaia 55 2" xfId="2103" xr:uid="{00000000-0005-0000-0000-00004A0D0000}"/>
    <cellStyle name="Migliaia 55 2 2" xfId="2104" xr:uid="{00000000-0005-0000-0000-00004B0D0000}"/>
    <cellStyle name="Migliaia 55 2 2 2" xfId="2105" xr:uid="{00000000-0005-0000-0000-00004C0D0000}"/>
    <cellStyle name="Migliaia 55 2 2 3" xfId="5480" xr:uid="{00000000-0005-0000-0000-00004D0D0000}"/>
    <cellStyle name="Migliaia 55 2 3" xfId="2106" xr:uid="{00000000-0005-0000-0000-00004E0D0000}"/>
    <cellStyle name="Migliaia 55 2 3 2" xfId="5041" xr:uid="{00000000-0005-0000-0000-00004F0D0000}"/>
    <cellStyle name="Migliaia 55 2 4" xfId="2107" xr:uid="{00000000-0005-0000-0000-0000500D0000}"/>
    <cellStyle name="Migliaia 55 2 5" xfId="4322" xr:uid="{00000000-0005-0000-0000-0000510D0000}"/>
    <cellStyle name="Migliaia 55 3" xfId="2108" xr:uid="{00000000-0005-0000-0000-0000520D0000}"/>
    <cellStyle name="Migliaia 55 3 2" xfId="2109" xr:uid="{00000000-0005-0000-0000-0000530D0000}"/>
    <cellStyle name="Migliaia 55 3 2 2" xfId="2110" xr:uid="{00000000-0005-0000-0000-0000540D0000}"/>
    <cellStyle name="Migliaia 55 3 2 2 2" xfId="5482" xr:uid="{00000000-0005-0000-0000-0000550D0000}"/>
    <cellStyle name="Migliaia 55 3 2 3" xfId="2111" xr:uid="{00000000-0005-0000-0000-0000560D0000}"/>
    <cellStyle name="Migliaia 55 3 2 4" xfId="4324" xr:uid="{00000000-0005-0000-0000-0000570D0000}"/>
    <cellStyle name="Migliaia 55 3 2 5" xfId="4394" xr:uid="{00000000-0005-0000-0000-0000580D0000}"/>
    <cellStyle name="Migliaia 55 3 3" xfId="2112" xr:uid="{00000000-0005-0000-0000-0000590D0000}"/>
    <cellStyle name="Migliaia 55 3 3 2" xfId="2113" xr:uid="{00000000-0005-0000-0000-00005A0D0000}"/>
    <cellStyle name="Migliaia 55 3 3 3" xfId="5481" xr:uid="{00000000-0005-0000-0000-00005B0D0000}"/>
    <cellStyle name="Migliaia 55 3 4" xfId="2114" xr:uid="{00000000-0005-0000-0000-00005C0D0000}"/>
    <cellStyle name="Migliaia 55 3 4 2" xfId="2115" xr:uid="{00000000-0005-0000-0000-00005D0D0000}"/>
    <cellStyle name="Migliaia 55 3 4 3" xfId="5809" xr:uid="{00000000-0005-0000-0000-00005E0D0000}"/>
    <cellStyle name="Migliaia 55 3 5" xfId="2116" xr:uid="{00000000-0005-0000-0000-00005F0D0000}"/>
    <cellStyle name="Migliaia 55 3 5 2" xfId="5042" xr:uid="{00000000-0005-0000-0000-0000600D0000}"/>
    <cellStyle name="Migliaia 55 3 6" xfId="2117" xr:uid="{00000000-0005-0000-0000-0000610D0000}"/>
    <cellStyle name="Migliaia 55 3 7" xfId="4323" xr:uid="{00000000-0005-0000-0000-0000620D0000}"/>
    <cellStyle name="Migliaia 55 3 8" xfId="4395" xr:uid="{00000000-0005-0000-0000-0000630D0000}"/>
    <cellStyle name="Migliaia 55 4" xfId="2118" xr:uid="{00000000-0005-0000-0000-0000640D0000}"/>
    <cellStyle name="Migliaia 55 4 2" xfId="2119" xr:uid="{00000000-0005-0000-0000-0000650D0000}"/>
    <cellStyle name="Migliaia 55 4 3" xfId="4393" xr:uid="{00000000-0005-0000-0000-0000660D0000}"/>
    <cellStyle name="Migliaia 55 4 4" xfId="5483" xr:uid="{00000000-0005-0000-0000-0000670D0000}"/>
    <cellStyle name="Migliaia 55 5" xfId="2120" xr:uid="{00000000-0005-0000-0000-0000680D0000}"/>
    <cellStyle name="Migliaia 55 5 2" xfId="2121" xr:uid="{00000000-0005-0000-0000-0000690D0000}"/>
    <cellStyle name="Migliaia 55 5 3" xfId="4392" xr:uid="{00000000-0005-0000-0000-00006A0D0000}"/>
    <cellStyle name="Migliaia 55 6" xfId="2122" xr:uid="{00000000-0005-0000-0000-00006B0D0000}"/>
    <cellStyle name="Migliaia 55 6 2" xfId="2123" xr:uid="{00000000-0005-0000-0000-00006C0D0000}"/>
    <cellStyle name="Migliaia 55 6 3" xfId="5479" xr:uid="{00000000-0005-0000-0000-00006D0D0000}"/>
    <cellStyle name="Migliaia 55 7" xfId="2124" xr:uid="{00000000-0005-0000-0000-00006E0D0000}"/>
    <cellStyle name="Migliaia 55 7 2" xfId="5040" xr:uid="{00000000-0005-0000-0000-00006F0D0000}"/>
    <cellStyle name="Migliaia 55 8" xfId="2125" xr:uid="{00000000-0005-0000-0000-0000700D0000}"/>
    <cellStyle name="Migliaia 55 8 2" xfId="4642" xr:uid="{00000000-0005-0000-0000-0000710D0000}"/>
    <cellStyle name="Migliaia 55 9" xfId="4321" xr:uid="{00000000-0005-0000-0000-0000720D0000}"/>
    <cellStyle name="Migliaia 56" xfId="2126" xr:uid="{00000000-0005-0000-0000-0000730D0000}"/>
    <cellStyle name="Migliaia 56 2" xfId="2127" xr:uid="{00000000-0005-0000-0000-0000740D0000}"/>
    <cellStyle name="Migliaia 56 2 2" xfId="2128" xr:uid="{00000000-0005-0000-0000-0000750D0000}"/>
    <cellStyle name="Migliaia 56 2 2 2" xfId="2129" xr:uid="{00000000-0005-0000-0000-0000760D0000}"/>
    <cellStyle name="Migliaia 56 2 2 3" xfId="5485" xr:uid="{00000000-0005-0000-0000-0000770D0000}"/>
    <cellStyle name="Migliaia 56 2 3" xfId="2130" xr:uid="{00000000-0005-0000-0000-0000780D0000}"/>
    <cellStyle name="Migliaia 56 2 3 2" xfId="5044" xr:uid="{00000000-0005-0000-0000-0000790D0000}"/>
    <cellStyle name="Migliaia 56 2 4" xfId="2131" xr:uid="{00000000-0005-0000-0000-00007A0D0000}"/>
    <cellStyle name="Migliaia 56 2 5" xfId="4326" xr:uid="{00000000-0005-0000-0000-00007B0D0000}"/>
    <cellStyle name="Migliaia 56 3" xfId="2132" xr:uid="{00000000-0005-0000-0000-00007C0D0000}"/>
    <cellStyle name="Migliaia 56 3 2" xfId="2133" xr:uid="{00000000-0005-0000-0000-00007D0D0000}"/>
    <cellStyle name="Migliaia 56 3 2 2" xfId="2134" xr:uid="{00000000-0005-0000-0000-00007E0D0000}"/>
    <cellStyle name="Migliaia 56 3 2 2 2" xfId="5487" xr:uid="{00000000-0005-0000-0000-00007F0D0000}"/>
    <cellStyle name="Migliaia 56 3 2 3" xfId="2135" xr:uid="{00000000-0005-0000-0000-0000800D0000}"/>
    <cellStyle name="Migliaia 56 3 2 4" xfId="4328" xr:uid="{00000000-0005-0000-0000-0000810D0000}"/>
    <cellStyle name="Migliaia 56 3 2 5" xfId="4389" xr:uid="{00000000-0005-0000-0000-0000820D0000}"/>
    <cellStyle name="Migliaia 56 3 3" xfId="2136" xr:uid="{00000000-0005-0000-0000-0000830D0000}"/>
    <cellStyle name="Migliaia 56 3 3 2" xfId="2137" xr:uid="{00000000-0005-0000-0000-0000840D0000}"/>
    <cellStyle name="Migliaia 56 3 3 3" xfId="5486" xr:uid="{00000000-0005-0000-0000-0000850D0000}"/>
    <cellStyle name="Migliaia 56 3 4" xfId="2138" xr:uid="{00000000-0005-0000-0000-0000860D0000}"/>
    <cellStyle name="Migliaia 56 3 4 2" xfId="2139" xr:uid="{00000000-0005-0000-0000-0000870D0000}"/>
    <cellStyle name="Migliaia 56 3 4 3" xfId="5810" xr:uid="{00000000-0005-0000-0000-0000880D0000}"/>
    <cellStyle name="Migliaia 56 3 5" xfId="2140" xr:uid="{00000000-0005-0000-0000-0000890D0000}"/>
    <cellStyle name="Migliaia 56 3 5 2" xfId="5045" xr:uid="{00000000-0005-0000-0000-00008A0D0000}"/>
    <cellStyle name="Migliaia 56 3 6" xfId="2141" xr:uid="{00000000-0005-0000-0000-00008B0D0000}"/>
    <cellStyle name="Migliaia 56 3 7" xfId="4327" xr:uid="{00000000-0005-0000-0000-00008C0D0000}"/>
    <cellStyle name="Migliaia 56 3 8" xfId="4390" xr:uid="{00000000-0005-0000-0000-00008D0D0000}"/>
    <cellStyle name="Migliaia 56 4" xfId="2142" xr:uid="{00000000-0005-0000-0000-00008E0D0000}"/>
    <cellStyle name="Migliaia 56 4 2" xfId="2143" xr:uid="{00000000-0005-0000-0000-00008F0D0000}"/>
    <cellStyle name="Migliaia 56 4 3" xfId="4388" xr:uid="{00000000-0005-0000-0000-0000900D0000}"/>
    <cellStyle name="Migliaia 56 4 4" xfId="5488" xr:uid="{00000000-0005-0000-0000-0000910D0000}"/>
    <cellStyle name="Migliaia 56 5" xfId="2144" xr:uid="{00000000-0005-0000-0000-0000920D0000}"/>
    <cellStyle name="Migliaia 56 5 2" xfId="2145" xr:uid="{00000000-0005-0000-0000-0000930D0000}"/>
    <cellStyle name="Migliaia 56 5 3" xfId="4387" xr:uid="{00000000-0005-0000-0000-0000940D0000}"/>
    <cellStyle name="Migliaia 56 6" xfId="2146" xr:uid="{00000000-0005-0000-0000-0000950D0000}"/>
    <cellStyle name="Migliaia 56 6 2" xfId="2147" xr:uid="{00000000-0005-0000-0000-0000960D0000}"/>
    <cellStyle name="Migliaia 56 6 3" xfId="5484" xr:uid="{00000000-0005-0000-0000-0000970D0000}"/>
    <cellStyle name="Migliaia 56 7" xfId="2148" xr:uid="{00000000-0005-0000-0000-0000980D0000}"/>
    <cellStyle name="Migliaia 56 7 2" xfId="5043" xr:uid="{00000000-0005-0000-0000-0000990D0000}"/>
    <cellStyle name="Migliaia 56 8" xfId="2149" xr:uid="{00000000-0005-0000-0000-00009A0D0000}"/>
    <cellStyle name="Migliaia 56 8 2" xfId="4643" xr:uid="{00000000-0005-0000-0000-00009B0D0000}"/>
    <cellStyle name="Migliaia 56 9" xfId="4325" xr:uid="{00000000-0005-0000-0000-00009C0D0000}"/>
    <cellStyle name="Migliaia 57" xfId="2150" xr:uid="{00000000-0005-0000-0000-00009D0D0000}"/>
    <cellStyle name="Migliaia 57 2" xfId="2151" xr:uid="{00000000-0005-0000-0000-00009E0D0000}"/>
    <cellStyle name="Migliaia 57 2 2" xfId="2152" xr:uid="{00000000-0005-0000-0000-00009F0D0000}"/>
    <cellStyle name="Migliaia 57 2 2 2" xfId="2153" xr:uid="{00000000-0005-0000-0000-0000A00D0000}"/>
    <cellStyle name="Migliaia 57 2 2 3" xfId="5490" xr:uid="{00000000-0005-0000-0000-0000A10D0000}"/>
    <cellStyle name="Migliaia 57 2 3" xfId="2154" xr:uid="{00000000-0005-0000-0000-0000A20D0000}"/>
    <cellStyle name="Migliaia 57 2 3 2" xfId="5047" xr:uid="{00000000-0005-0000-0000-0000A30D0000}"/>
    <cellStyle name="Migliaia 57 2 4" xfId="2155" xr:uid="{00000000-0005-0000-0000-0000A40D0000}"/>
    <cellStyle name="Migliaia 57 2 5" xfId="4330" xr:uid="{00000000-0005-0000-0000-0000A50D0000}"/>
    <cellStyle name="Migliaia 57 3" xfId="2156" xr:uid="{00000000-0005-0000-0000-0000A60D0000}"/>
    <cellStyle name="Migliaia 57 3 2" xfId="2157" xr:uid="{00000000-0005-0000-0000-0000A70D0000}"/>
    <cellStyle name="Migliaia 57 3 2 2" xfId="2158" xr:uid="{00000000-0005-0000-0000-0000A80D0000}"/>
    <cellStyle name="Migliaia 57 3 2 2 2" xfId="5492" xr:uid="{00000000-0005-0000-0000-0000A90D0000}"/>
    <cellStyle name="Migliaia 57 3 2 3" xfId="2159" xr:uid="{00000000-0005-0000-0000-0000AA0D0000}"/>
    <cellStyle name="Migliaia 57 3 2 4" xfId="4332" xr:uid="{00000000-0005-0000-0000-0000AB0D0000}"/>
    <cellStyle name="Migliaia 57 3 2 5" xfId="4385" xr:uid="{00000000-0005-0000-0000-0000AC0D0000}"/>
    <cellStyle name="Migliaia 57 3 3" xfId="2160" xr:uid="{00000000-0005-0000-0000-0000AD0D0000}"/>
    <cellStyle name="Migliaia 57 3 3 2" xfId="2161" xr:uid="{00000000-0005-0000-0000-0000AE0D0000}"/>
    <cellStyle name="Migliaia 57 3 3 3" xfId="5491" xr:uid="{00000000-0005-0000-0000-0000AF0D0000}"/>
    <cellStyle name="Migliaia 57 3 4" xfId="2162" xr:uid="{00000000-0005-0000-0000-0000B00D0000}"/>
    <cellStyle name="Migliaia 57 3 4 2" xfId="2163" xr:uid="{00000000-0005-0000-0000-0000B10D0000}"/>
    <cellStyle name="Migliaia 57 3 4 3" xfId="5811" xr:uid="{00000000-0005-0000-0000-0000B20D0000}"/>
    <cellStyle name="Migliaia 57 3 5" xfId="2164" xr:uid="{00000000-0005-0000-0000-0000B30D0000}"/>
    <cellStyle name="Migliaia 57 3 5 2" xfId="5048" xr:uid="{00000000-0005-0000-0000-0000B40D0000}"/>
    <cellStyle name="Migliaia 57 3 6" xfId="2165" xr:uid="{00000000-0005-0000-0000-0000B50D0000}"/>
    <cellStyle name="Migliaia 57 3 7" xfId="4331" xr:uid="{00000000-0005-0000-0000-0000B60D0000}"/>
    <cellStyle name="Migliaia 57 3 8" xfId="4386" xr:uid="{00000000-0005-0000-0000-0000B70D0000}"/>
    <cellStyle name="Migliaia 57 4" xfId="2166" xr:uid="{00000000-0005-0000-0000-0000B80D0000}"/>
    <cellStyle name="Migliaia 57 4 2" xfId="2167" xr:uid="{00000000-0005-0000-0000-0000B90D0000}"/>
    <cellStyle name="Migliaia 57 4 3" xfId="4384" xr:uid="{00000000-0005-0000-0000-0000BA0D0000}"/>
    <cellStyle name="Migliaia 57 4 4" xfId="5493" xr:uid="{00000000-0005-0000-0000-0000BB0D0000}"/>
    <cellStyle name="Migliaia 57 5" xfId="2168" xr:uid="{00000000-0005-0000-0000-0000BC0D0000}"/>
    <cellStyle name="Migliaia 57 5 2" xfId="2169" xr:uid="{00000000-0005-0000-0000-0000BD0D0000}"/>
    <cellStyle name="Migliaia 57 5 3" xfId="4383" xr:uid="{00000000-0005-0000-0000-0000BE0D0000}"/>
    <cellStyle name="Migliaia 57 6" xfId="2170" xr:uid="{00000000-0005-0000-0000-0000BF0D0000}"/>
    <cellStyle name="Migliaia 57 6 2" xfId="2171" xr:uid="{00000000-0005-0000-0000-0000C00D0000}"/>
    <cellStyle name="Migliaia 57 6 3" xfId="5489" xr:uid="{00000000-0005-0000-0000-0000C10D0000}"/>
    <cellStyle name="Migliaia 57 7" xfId="2172" xr:uid="{00000000-0005-0000-0000-0000C20D0000}"/>
    <cellStyle name="Migliaia 57 7 2" xfId="5046" xr:uid="{00000000-0005-0000-0000-0000C30D0000}"/>
    <cellStyle name="Migliaia 57 8" xfId="2173" xr:uid="{00000000-0005-0000-0000-0000C40D0000}"/>
    <cellStyle name="Migliaia 57 8 2" xfId="4645" xr:uid="{00000000-0005-0000-0000-0000C50D0000}"/>
    <cellStyle name="Migliaia 57 9" xfId="4329" xr:uid="{00000000-0005-0000-0000-0000C60D0000}"/>
    <cellStyle name="Migliaia 58" xfId="2174" xr:uid="{00000000-0005-0000-0000-0000C70D0000}"/>
    <cellStyle name="Migliaia 58 2" xfId="2175" xr:uid="{00000000-0005-0000-0000-0000C80D0000}"/>
    <cellStyle name="Migliaia 58 2 2" xfId="2176" xr:uid="{00000000-0005-0000-0000-0000C90D0000}"/>
    <cellStyle name="Migliaia 58 2 2 2" xfId="2177" xr:uid="{00000000-0005-0000-0000-0000CA0D0000}"/>
    <cellStyle name="Migliaia 58 2 2 3" xfId="5495" xr:uid="{00000000-0005-0000-0000-0000CB0D0000}"/>
    <cellStyle name="Migliaia 58 2 3" xfId="2178" xr:uid="{00000000-0005-0000-0000-0000CC0D0000}"/>
    <cellStyle name="Migliaia 58 2 3 2" xfId="5050" xr:uid="{00000000-0005-0000-0000-0000CD0D0000}"/>
    <cellStyle name="Migliaia 58 2 4" xfId="2179" xr:uid="{00000000-0005-0000-0000-0000CE0D0000}"/>
    <cellStyle name="Migliaia 58 2 5" xfId="4334" xr:uid="{00000000-0005-0000-0000-0000CF0D0000}"/>
    <cellStyle name="Migliaia 58 3" xfId="2180" xr:uid="{00000000-0005-0000-0000-0000D00D0000}"/>
    <cellStyle name="Migliaia 58 3 2" xfId="2181" xr:uid="{00000000-0005-0000-0000-0000D10D0000}"/>
    <cellStyle name="Migliaia 58 3 2 2" xfId="2182" xr:uid="{00000000-0005-0000-0000-0000D20D0000}"/>
    <cellStyle name="Migliaia 58 3 2 2 2" xfId="5497" xr:uid="{00000000-0005-0000-0000-0000D30D0000}"/>
    <cellStyle name="Migliaia 58 3 2 3" xfId="2183" xr:uid="{00000000-0005-0000-0000-0000D40D0000}"/>
    <cellStyle name="Migliaia 58 3 2 4" xfId="4336" xr:uid="{00000000-0005-0000-0000-0000D50D0000}"/>
    <cellStyle name="Migliaia 58 3 2 5" xfId="4380" xr:uid="{00000000-0005-0000-0000-0000D60D0000}"/>
    <cellStyle name="Migliaia 58 3 3" xfId="2184" xr:uid="{00000000-0005-0000-0000-0000D70D0000}"/>
    <cellStyle name="Migliaia 58 3 3 2" xfId="2185" xr:uid="{00000000-0005-0000-0000-0000D80D0000}"/>
    <cellStyle name="Migliaia 58 3 3 3" xfId="5496" xr:uid="{00000000-0005-0000-0000-0000D90D0000}"/>
    <cellStyle name="Migliaia 58 3 4" xfId="2186" xr:uid="{00000000-0005-0000-0000-0000DA0D0000}"/>
    <cellStyle name="Migliaia 58 3 4 2" xfId="2187" xr:uid="{00000000-0005-0000-0000-0000DB0D0000}"/>
    <cellStyle name="Migliaia 58 3 4 3" xfId="5812" xr:uid="{00000000-0005-0000-0000-0000DC0D0000}"/>
    <cellStyle name="Migliaia 58 3 5" xfId="2188" xr:uid="{00000000-0005-0000-0000-0000DD0D0000}"/>
    <cellStyle name="Migliaia 58 3 5 2" xfId="5051" xr:uid="{00000000-0005-0000-0000-0000DE0D0000}"/>
    <cellStyle name="Migliaia 58 3 6" xfId="2189" xr:uid="{00000000-0005-0000-0000-0000DF0D0000}"/>
    <cellStyle name="Migliaia 58 3 7" xfId="4335" xr:uid="{00000000-0005-0000-0000-0000E00D0000}"/>
    <cellStyle name="Migliaia 58 3 8" xfId="4381" xr:uid="{00000000-0005-0000-0000-0000E10D0000}"/>
    <cellStyle name="Migliaia 58 4" xfId="2190" xr:uid="{00000000-0005-0000-0000-0000E20D0000}"/>
    <cellStyle name="Migliaia 58 4 2" xfId="2191" xr:uid="{00000000-0005-0000-0000-0000E30D0000}"/>
    <cellStyle name="Migliaia 58 4 3" xfId="4379" xr:uid="{00000000-0005-0000-0000-0000E40D0000}"/>
    <cellStyle name="Migliaia 58 4 4" xfId="5498" xr:uid="{00000000-0005-0000-0000-0000E50D0000}"/>
    <cellStyle name="Migliaia 58 5" xfId="2192" xr:uid="{00000000-0005-0000-0000-0000E60D0000}"/>
    <cellStyle name="Migliaia 58 5 2" xfId="2193" xr:uid="{00000000-0005-0000-0000-0000E70D0000}"/>
    <cellStyle name="Migliaia 58 5 3" xfId="4378" xr:uid="{00000000-0005-0000-0000-0000E80D0000}"/>
    <cellStyle name="Migliaia 58 6" xfId="2194" xr:uid="{00000000-0005-0000-0000-0000E90D0000}"/>
    <cellStyle name="Migliaia 58 6 2" xfId="2195" xr:uid="{00000000-0005-0000-0000-0000EA0D0000}"/>
    <cellStyle name="Migliaia 58 6 3" xfId="5494" xr:uid="{00000000-0005-0000-0000-0000EB0D0000}"/>
    <cellStyle name="Migliaia 58 7" xfId="2196" xr:uid="{00000000-0005-0000-0000-0000EC0D0000}"/>
    <cellStyle name="Migliaia 58 7 2" xfId="5049" xr:uid="{00000000-0005-0000-0000-0000ED0D0000}"/>
    <cellStyle name="Migliaia 58 8" xfId="2197" xr:uid="{00000000-0005-0000-0000-0000EE0D0000}"/>
    <cellStyle name="Migliaia 58 8 2" xfId="4647" xr:uid="{00000000-0005-0000-0000-0000EF0D0000}"/>
    <cellStyle name="Migliaia 58 9" xfId="4333" xr:uid="{00000000-0005-0000-0000-0000F00D0000}"/>
    <cellStyle name="Migliaia 59" xfId="2198" xr:uid="{00000000-0005-0000-0000-0000F10D0000}"/>
    <cellStyle name="Migliaia 59 2" xfId="2199" xr:uid="{00000000-0005-0000-0000-0000F20D0000}"/>
    <cellStyle name="Migliaia 59 2 2" xfId="2200" xr:uid="{00000000-0005-0000-0000-0000F30D0000}"/>
    <cellStyle name="Migliaia 59 2 2 2" xfId="2201" xr:uid="{00000000-0005-0000-0000-0000F40D0000}"/>
    <cellStyle name="Migliaia 59 2 2 3" xfId="5500" xr:uid="{00000000-0005-0000-0000-0000F50D0000}"/>
    <cellStyle name="Migliaia 59 2 3" xfId="2202" xr:uid="{00000000-0005-0000-0000-0000F60D0000}"/>
    <cellStyle name="Migliaia 59 2 3 2" xfId="5053" xr:uid="{00000000-0005-0000-0000-0000F70D0000}"/>
    <cellStyle name="Migliaia 59 2 4" xfId="2203" xr:uid="{00000000-0005-0000-0000-0000F80D0000}"/>
    <cellStyle name="Migliaia 59 2 5" xfId="4338" xr:uid="{00000000-0005-0000-0000-0000F90D0000}"/>
    <cellStyle name="Migliaia 59 3" xfId="2204" xr:uid="{00000000-0005-0000-0000-0000FA0D0000}"/>
    <cellStyle name="Migliaia 59 3 2" xfId="2205" xr:uid="{00000000-0005-0000-0000-0000FB0D0000}"/>
    <cellStyle name="Migliaia 59 3 2 2" xfId="2206" xr:uid="{00000000-0005-0000-0000-0000FC0D0000}"/>
    <cellStyle name="Migliaia 59 3 2 2 2" xfId="5502" xr:uid="{00000000-0005-0000-0000-0000FD0D0000}"/>
    <cellStyle name="Migliaia 59 3 2 3" xfId="2207" xr:uid="{00000000-0005-0000-0000-0000FE0D0000}"/>
    <cellStyle name="Migliaia 59 3 2 4" xfId="4340" xr:uid="{00000000-0005-0000-0000-0000FF0D0000}"/>
    <cellStyle name="Migliaia 59 3 2 5" xfId="4376" xr:uid="{00000000-0005-0000-0000-0000000E0000}"/>
    <cellStyle name="Migliaia 59 3 3" xfId="2208" xr:uid="{00000000-0005-0000-0000-0000010E0000}"/>
    <cellStyle name="Migliaia 59 3 3 2" xfId="2209" xr:uid="{00000000-0005-0000-0000-0000020E0000}"/>
    <cellStyle name="Migliaia 59 3 3 3" xfId="5501" xr:uid="{00000000-0005-0000-0000-0000030E0000}"/>
    <cellStyle name="Migliaia 59 3 4" xfId="2210" xr:uid="{00000000-0005-0000-0000-0000040E0000}"/>
    <cellStyle name="Migliaia 59 3 4 2" xfId="2211" xr:uid="{00000000-0005-0000-0000-0000050E0000}"/>
    <cellStyle name="Migliaia 59 3 4 3" xfId="5813" xr:uid="{00000000-0005-0000-0000-0000060E0000}"/>
    <cellStyle name="Migliaia 59 3 5" xfId="2212" xr:uid="{00000000-0005-0000-0000-0000070E0000}"/>
    <cellStyle name="Migliaia 59 3 5 2" xfId="5054" xr:uid="{00000000-0005-0000-0000-0000080E0000}"/>
    <cellStyle name="Migliaia 59 3 6" xfId="2213" xr:uid="{00000000-0005-0000-0000-0000090E0000}"/>
    <cellStyle name="Migliaia 59 3 7" xfId="4339" xr:uid="{00000000-0005-0000-0000-00000A0E0000}"/>
    <cellStyle name="Migliaia 59 3 8" xfId="4377" xr:uid="{00000000-0005-0000-0000-00000B0E0000}"/>
    <cellStyle name="Migliaia 59 4" xfId="2214" xr:uid="{00000000-0005-0000-0000-00000C0E0000}"/>
    <cellStyle name="Migliaia 59 4 2" xfId="2215" xr:uid="{00000000-0005-0000-0000-00000D0E0000}"/>
    <cellStyle name="Migliaia 59 4 3" xfId="4375" xr:uid="{00000000-0005-0000-0000-00000E0E0000}"/>
    <cellStyle name="Migliaia 59 4 4" xfId="5503" xr:uid="{00000000-0005-0000-0000-00000F0E0000}"/>
    <cellStyle name="Migliaia 59 5" xfId="2216" xr:uid="{00000000-0005-0000-0000-0000100E0000}"/>
    <cellStyle name="Migliaia 59 5 2" xfId="2217" xr:uid="{00000000-0005-0000-0000-0000110E0000}"/>
    <cellStyle name="Migliaia 59 5 3" xfId="4374" xr:uid="{00000000-0005-0000-0000-0000120E0000}"/>
    <cellStyle name="Migliaia 59 6" xfId="2218" xr:uid="{00000000-0005-0000-0000-0000130E0000}"/>
    <cellStyle name="Migliaia 59 6 2" xfId="2219" xr:uid="{00000000-0005-0000-0000-0000140E0000}"/>
    <cellStyle name="Migliaia 59 6 3" xfId="5499" xr:uid="{00000000-0005-0000-0000-0000150E0000}"/>
    <cellStyle name="Migliaia 59 7" xfId="2220" xr:uid="{00000000-0005-0000-0000-0000160E0000}"/>
    <cellStyle name="Migliaia 59 7 2" xfId="5052" xr:uid="{00000000-0005-0000-0000-0000170E0000}"/>
    <cellStyle name="Migliaia 59 8" xfId="2221" xr:uid="{00000000-0005-0000-0000-0000180E0000}"/>
    <cellStyle name="Migliaia 59 8 2" xfId="4649" xr:uid="{00000000-0005-0000-0000-0000190E0000}"/>
    <cellStyle name="Migliaia 59 9" xfId="4337" xr:uid="{00000000-0005-0000-0000-00001A0E0000}"/>
    <cellStyle name="Migliaia 6" xfId="2222" xr:uid="{00000000-0005-0000-0000-00001B0E0000}"/>
    <cellStyle name="Migliaia 6 2" xfId="2223" xr:uid="{00000000-0005-0000-0000-00001C0E0000}"/>
    <cellStyle name="Migliaia 6 2 2" xfId="2224" xr:uid="{00000000-0005-0000-0000-00001D0E0000}"/>
    <cellStyle name="Migliaia 6 2 2 2" xfId="2225" xr:uid="{00000000-0005-0000-0000-00001E0E0000}"/>
    <cellStyle name="Migliaia 6 2 2 3" xfId="5505" xr:uid="{00000000-0005-0000-0000-00001F0E0000}"/>
    <cellStyle name="Migliaia 6 2 3" xfId="2226" xr:uid="{00000000-0005-0000-0000-0000200E0000}"/>
    <cellStyle name="Migliaia 6 2 3 2" xfId="5056" xr:uid="{00000000-0005-0000-0000-0000210E0000}"/>
    <cellStyle name="Migliaia 6 2 4" xfId="2227" xr:uid="{00000000-0005-0000-0000-0000220E0000}"/>
    <cellStyle name="Migliaia 6 2 5" xfId="4342" xr:uid="{00000000-0005-0000-0000-0000230E0000}"/>
    <cellStyle name="Migliaia 6 3" xfId="2228" xr:uid="{00000000-0005-0000-0000-0000240E0000}"/>
    <cellStyle name="Migliaia 6 3 2" xfId="2229" xr:uid="{00000000-0005-0000-0000-0000250E0000}"/>
    <cellStyle name="Migliaia 6 3 2 2" xfId="2230" xr:uid="{00000000-0005-0000-0000-0000260E0000}"/>
    <cellStyle name="Migliaia 6 3 2 2 2" xfId="5507" xr:uid="{00000000-0005-0000-0000-0000270E0000}"/>
    <cellStyle name="Migliaia 6 3 2 3" xfId="2231" xr:uid="{00000000-0005-0000-0000-0000280E0000}"/>
    <cellStyle name="Migliaia 6 3 2 4" xfId="4344" xr:uid="{00000000-0005-0000-0000-0000290E0000}"/>
    <cellStyle name="Migliaia 6 3 2 5" xfId="4371" xr:uid="{00000000-0005-0000-0000-00002A0E0000}"/>
    <cellStyle name="Migliaia 6 3 3" xfId="2232" xr:uid="{00000000-0005-0000-0000-00002B0E0000}"/>
    <cellStyle name="Migliaia 6 3 3 2" xfId="2233" xr:uid="{00000000-0005-0000-0000-00002C0E0000}"/>
    <cellStyle name="Migliaia 6 3 3 3" xfId="5506" xr:uid="{00000000-0005-0000-0000-00002D0E0000}"/>
    <cellStyle name="Migliaia 6 3 4" xfId="2234" xr:uid="{00000000-0005-0000-0000-00002E0E0000}"/>
    <cellStyle name="Migliaia 6 3 4 2" xfId="2235" xr:uid="{00000000-0005-0000-0000-00002F0E0000}"/>
    <cellStyle name="Migliaia 6 3 4 3" xfId="5814" xr:uid="{00000000-0005-0000-0000-0000300E0000}"/>
    <cellStyle name="Migliaia 6 3 5" xfId="2236" xr:uid="{00000000-0005-0000-0000-0000310E0000}"/>
    <cellStyle name="Migliaia 6 3 5 2" xfId="5057" xr:uid="{00000000-0005-0000-0000-0000320E0000}"/>
    <cellStyle name="Migliaia 6 3 6" xfId="2237" xr:uid="{00000000-0005-0000-0000-0000330E0000}"/>
    <cellStyle name="Migliaia 6 3 7" xfId="4343" xr:uid="{00000000-0005-0000-0000-0000340E0000}"/>
    <cellStyle name="Migliaia 6 3 8" xfId="4372" xr:uid="{00000000-0005-0000-0000-0000350E0000}"/>
    <cellStyle name="Migliaia 6 4" xfId="2238" xr:uid="{00000000-0005-0000-0000-0000360E0000}"/>
    <cellStyle name="Migliaia 6 4 2" xfId="2239" xr:uid="{00000000-0005-0000-0000-0000370E0000}"/>
    <cellStyle name="Migliaia 6 4 3" xfId="4370" xr:uid="{00000000-0005-0000-0000-0000380E0000}"/>
    <cellStyle name="Migliaia 6 4 4" xfId="5508" xr:uid="{00000000-0005-0000-0000-0000390E0000}"/>
    <cellStyle name="Migliaia 6 5" xfId="2240" xr:uid="{00000000-0005-0000-0000-00003A0E0000}"/>
    <cellStyle name="Migliaia 6 5 2" xfId="2241" xr:uid="{00000000-0005-0000-0000-00003B0E0000}"/>
    <cellStyle name="Migliaia 6 5 3" xfId="4369" xr:uid="{00000000-0005-0000-0000-00003C0E0000}"/>
    <cellStyle name="Migliaia 6 6" xfId="2242" xr:uid="{00000000-0005-0000-0000-00003D0E0000}"/>
    <cellStyle name="Migliaia 6 6 2" xfId="2243" xr:uid="{00000000-0005-0000-0000-00003E0E0000}"/>
    <cellStyle name="Migliaia 6 6 3" xfId="5504" xr:uid="{00000000-0005-0000-0000-00003F0E0000}"/>
    <cellStyle name="Migliaia 6 7" xfId="2244" xr:uid="{00000000-0005-0000-0000-0000400E0000}"/>
    <cellStyle name="Migliaia 6 7 2" xfId="5055" xr:uid="{00000000-0005-0000-0000-0000410E0000}"/>
    <cellStyle name="Migliaia 6 8" xfId="2245" xr:uid="{00000000-0005-0000-0000-0000420E0000}"/>
    <cellStyle name="Migliaia 6 8 2" xfId="4650" xr:uid="{00000000-0005-0000-0000-0000430E0000}"/>
    <cellStyle name="Migliaia 6 9" xfId="4341" xr:uid="{00000000-0005-0000-0000-0000440E0000}"/>
    <cellStyle name="Migliaia 60" xfId="2246" xr:uid="{00000000-0005-0000-0000-0000450E0000}"/>
    <cellStyle name="Migliaia 60 2" xfId="2247" xr:uid="{00000000-0005-0000-0000-0000460E0000}"/>
    <cellStyle name="Migliaia 60 2 2" xfId="2248" xr:uid="{00000000-0005-0000-0000-0000470E0000}"/>
    <cellStyle name="Migliaia 60 2 2 2" xfId="2249" xr:uid="{00000000-0005-0000-0000-0000480E0000}"/>
    <cellStyle name="Migliaia 60 2 2 3" xfId="5510" xr:uid="{00000000-0005-0000-0000-0000490E0000}"/>
    <cellStyle name="Migliaia 60 2 3" xfId="2250" xr:uid="{00000000-0005-0000-0000-00004A0E0000}"/>
    <cellStyle name="Migliaia 60 2 3 2" xfId="5059" xr:uid="{00000000-0005-0000-0000-00004B0E0000}"/>
    <cellStyle name="Migliaia 60 2 4" xfId="2251" xr:uid="{00000000-0005-0000-0000-00004C0E0000}"/>
    <cellStyle name="Migliaia 60 2 5" xfId="4346" xr:uid="{00000000-0005-0000-0000-00004D0E0000}"/>
    <cellStyle name="Migliaia 60 3" xfId="2252" xr:uid="{00000000-0005-0000-0000-00004E0E0000}"/>
    <cellStyle name="Migliaia 60 3 2" xfId="2253" xr:uid="{00000000-0005-0000-0000-00004F0E0000}"/>
    <cellStyle name="Migliaia 60 3 2 2" xfId="2254" xr:uid="{00000000-0005-0000-0000-0000500E0000}"/>
    <cellStyle name="Migliaia 60 3 2 2 2" xfId="5512" xr:uid="{00000000-0005-0000-0000-0000510E0000}"/>
    <cellStyle name="Migliaia 60 3 2 3" xfId="2255" xr:uid="{00000000-0005-0000-0000-0000520E0000}"/>
    <cellStyle name="Migliaia 60 3 2 4" xfId="4348" xr:uid="{00000000-0005-0000-0000-0000530E0000}"/>
    <cellStyle name="Migliaia 60 3 2 5" xfId="4367" xr:uid="{00000000-0005-0000-0000-0000540E0000}"/>
    <cellStyle name="Migliaia 60 3 3" xfId="2256" xr:uid="{00000000-0005-0000-0000-0000550E0000}"/>
    <cellStyle name="Migliaia 60 3 3 2" xfId="2257" xr:uid="{00000000-0005-0000-0000-0000560E0000}"/>
    <cellStyle name="Migliaia 60 3 3 3" xfId="5511" xr:uid="{00000000-0005-0000-0000-0000570E0000}"/>
    <cellStyle name="Migliaia 60 3 4" xfId="2258" xr:uid="{00000000-0005-0000-0000-0000580E0000}"/>
    <cellStyle name="Migliaia 60 3 4 2" xfId="2259" xr:uid="{00000000-0005-0000-0000-0000590E0000}"/>
    <cellStyle name="Migliaia 60 3 4 3" xfId="5815" xr:uid="{00000000-0005-0000-0000-00005A0E0000}"/>
    <cellStyle name="Migliaia 60 3 5" xfId="2260" xr:uid="{00000000-0005-0000-0000-00005B0E0000}"/>
    <cellStyle name="Migliaia 60 3 5 2" xfId="5060" xr:uid="{00000000-0005-0000-0000-00005C0E0000}"/>
    <cellStyle name="Migliaia 60 3 6" xfId="2261" xr:uid="{00000000-0005-0000-0000-00005D0E0000}"/>
    <cellStyle name="Migliaia 60 3 7" xfId="4347" xr:uid="{00000000-0005-0000-0000-00005E0E0000}"/>
    <cellStyle name="Migliaia 60 3 8" xfId="4368" xr:uid="{00000000-0005-0000-0000-00005F0E0000}"/>
    <cellStyle name="Migliaia 60 4" xfId="2262" xr:uid="{00000000-0005-0000-0000-0000600E0000}"/>
    <cellStyle name="Migliaia 60 4 2" xfId="2263" xr:uid="{00000000-0005-0000-0000-0000610E0000}"/>
    <cellStyle name="Migliaia 60 4 3" xfId="4366" xr:uid="{00000000-0005-0000-0000-0000620E0000}"/>
    <cellStyle name="Migliaia 60 4 4" xfId="5513" xr:uid="{00000000-0005-0000-0000-0000630E0000}"/>
    <cellStyle name="Migliaia 60 5" xfId="2264" xr:uid="{00000000-0005-0000-0000-0000640E0000}"/>
    <cellStyle name="Migliaia 60 5 2" xfId="2265" xr:uid="{00000000-0005-0000-0000-0000650E0000}"/>
    <cellStyle name="Migliaia 60 5 3" xfId="3962" xr:uid="{00000000-0005-0000-0000-0000660E0000}"/>
    <cellStyle name="Migliaia 60 6" xfId="2266" xr:uid="{00000000-0005-0000-0000-0000670E0000}"/>
    <cellStyle name="Migliaia 60 6 2" xfId="2267" xr:uid="{00000000-0005-0000-0000-0000680E0000}"/>
    <cellStyle name="Migliaia 60 6 3" xfId="5509" xr:uid="{00000000-0005-0000-0000-0000690E0000}"/>
    <cellStyle name="Migliaia 60 7" xfId="2268" xr:uid="{00000000-0005-0000-0000-00006A0E0000}"/>
    <cellStyle name="Migliaia 60 7 2" xfId="5058" xr:uid="{00000000-0005-0000-0000-00006B0E0000}"/>
    <cellStyle name="Migliaia 60 8" xfId="2269" xr:uid="{00000000-0005-0000-0000-00006C0E0000}"/>
    <cellStyle name="Migliaia 60 8 2" xfId="4652" xr:uid="{00000000-0005-0000-0000-00006D0E0000}"/>
    <cellStyle name="Migliaia 60 9" xfId="4345" xr:uid="{00000000-0005-0000-0000-00006E0E0000}"/>
    <cellStyle name="Migliaia 61" xfId="2270" xr:uid="{00000000-0005-0000-0000-00006F0E0000}"/>
    <cellStyle name="Migliaia 61 2" xfId="2271" xr:uid="{00000000-0005-0000-0000-0000700E0000}"/>
    <cellStyle name="Migliaia 61 2 2" xfId="2272" xr:uid="{00000000-0005-0000-0000-0000710E0000}"/>
    <cellStyle name="Migliaia 61 2 2 2" xfId="2273" xr:uid="{00000000-0005-0000-0000-0000720E0000}"/>
    <cellStyle name="Migliaia 61 2 2 3" xfId="5515" xr:uid="{00000000-0005-0000-0000-0000730E0000}"/>
    <cellStyle name="Migliaia 61 2 3" xfId="2274" xr:uid="{00000000-0005-0000-0000-0000740E0000}"/>
    <cellStyle name="Migliaia 61 2 3 2" xfId="5062" xr:uid="{00000000-0005-0000-0000-0000750E0000}"/>
    <cellStyle name="Migliaia 61 2 4" xfId="2275" xr:uid="{00000000-0005-0000-0000-0000760E0000}"/>
    <cellStyle name="Migliaia 61 2 5" xfId="4350" xr:uid="{00000000-0005-0000-0000-0000770E0000}"/>
    <cellStyle name="Migliaia 61 3" xfId="2276" xr:uid="{00000000-0005-0000-0000-0000780E0000}"/>
    <cellStyle name="Migliaia 61 3 2" xfId="2277" xr:uid="{00000000-0005-0000-0000-0000790E0000}"/>
    <cellStyle name="Migliaia 61 3 2 2" xfId="2278" xr:uid="{00000000-0005-0000-0000-00007A0E0000}"/>
    <cellStyle name="Migliaia 61 3 2 2 2" xfId="5517" xr:uid="{00000000-0005-0000-0000-00007B0E0000}"/>
    <cellStyle name="Migliaia 61 3 2 3" xfId="2279" xr:uid="{00000000-0005-0000-0000-00007C0E0000}"/>
    <cellStyle name="Migliaia 61 3 2 4" xfId="4352" xr:uid="{00000000-0005-0000-0000-00007D0E0000}"/>
    <cellStyle name="Migliaia 61 3 2 5" xfId="4062" xr:uid="{00000000-0005-0000-0000-00007E0E0000}"/>
    <cellStyle name="Migliaia 61 3 3" xfId="2280" xr:uid="{00000000-0005-0000-0000-00007F0E0000}"/>
    <cellStyle name="Migliaia 61 3 3 2" xfId="2281" xr:uid="{00000000-0005-0000-0000-0000800E0000}"/>
    <cellStyle name="Migliaia 61 3 3 3" xfId="5516" xr:uid="{00000000-0005-0000-0000-0000810E0000}"/>
    <cellStyle name="Migliaia 61 3 4" xfId="2282" xr:uid="{00000000-0005-0000-0000-0000820E0000}"/>
    <cellStyle name="Migliaia 61 3 4 2" xfId="2283" xr:uid="{00000000-0005-0000-0000-0000830E0000}"/>
    <cellStyle name="Migliaia 61 3 4 3" xfId="5816" xr:uid="{00000000-0005-0000-0000-0000840E0000}"/>
    <cellStyle name="Migliaia 61 3 5" xfId="2284" xr:uid="{00000000-0005-0000-0000-0000850E0000}"/>
    <cellStyle name="Migliaia 61 3 5 2" xfId="5063" xr:uid="{00000000-0005-0000-0000-0000860E0000}"/>
    <cellStyle name="Migliaia 61 3 6" xfId="2285" xr:uid="{00000000-0005-0000-0000-0000870E0000}"/>
    <cellStyle name="Migliaia 61 3 7" xfId="4351" xr:uid="{00000000-0005-0000-0000-0000880E0000}"/>
    <cellStyle name="Migliaia 61 3 8" xfId="4063" xr:uid="{00000000-0005-0000-0000-0000890E0000}"/>
    <cellStyle name="Migliaia 61 4" xfId="2286" xr:uid="{00000000-0005-0000-0000-00008A0E0000}"/>
    <cellStyle name="Migliaia 61 4 2" xfId="2287" xr:uid="{00000000-0005-0000-0000-00008B0E0000}"/>
    <cellStyle name="Migliaia 61 4 3" xfId="4061" xr:uid="{00000000-0005-0000-0000-00008C0E0000}"/>
    <cellStyle name="Migliaia 61 4 4" xfId="5518" xr:uid="{00000000-0005-0000-0000-00008D0E0000}"/>
    <cellStyle name="Migliaia 61 5" xfId="2288" xr:uid="{00000000-0005-0000-0000-00008E0E0000}"/>
    <cellStyle name="Migliaia 61 5 2" xfId="2289" xr:uid="{00000000-0005-0000-0000-00008F0E0000}"/>
    <cellStyle name="Migliaia 61 5 3" xfId="4060" xr:uid="{00000000-0005-0000-0000-0000900E0000}"/>
    <cellStyle name="Migliaia 61 6" xfId="2290" xr:uid="{00000000-0005-0000-0000-0000910E0000}"/>
    <cellStyle name="Migliaia 61 6 2" xfId="2291" xr:uid="{00000000-0005-0000-0000-0000920E0000}"/>
    <cellStyle name="Migliaia 61 6 3" xfId="5514" xr:uid="{00000000-0005-0000-0000-0000930E0000}"/>
    <cellStyle name="Migliaia 61 7" xfId="2292" xr:uid="{00000000-0005-0000-0000-0000940E0000}"/>
    <cellStyle name="Migliaia 61 7 2" xfId="5061" xr:uid="{00000000-0005-0000-0000-0000950E0000}"/>
    <cellStyle name="Migliaia 61 8" xfId="2293" xr:uid="{00000000-0005-0000-0000-0000960E0000}"/>
    <cellStyle name="Migliaia 61 8 2" xfId="4654" xr:uid="{00000000-0005-0000-0000-0000970E0000}"/>
    <cellStyle name="Migliaia 61 9" xfId="4349" xr:uid="{00000000-0005-0000-0000-0000980E0000}"/>
    <cellStyle name="Migliaia 7" xfId="2294" xr:uid="{00000000-0005-0000-0000-0000990E0000}"/>
    <cellStyle name="Migliaia 7 2" xfId="2295" xr:uid="{00000000-0005-0000-0000-00009A0E0000}"/>
    <cellStyle name="Migliaia 7 2 2" xfId="2296" xr:uid="{00000000-0005-0000-0000-00009B0E0000}"/>
    <cellStyle name="Migliaia 7 2 2 2" xfId="2297" xr:uid="{00000000-0005-0000-0000-00009C0E0000}"/>
    <cellStyle name="Migliaia 7 2 2 3" xfId="5520" xr:uid="{00000000-0005-0000-0000-00009D0E0000}"/>
    <cellStyle name="Migliaia 7 2 3" xfId="2298" xr:uid="{00000000-0005-0000-0000-00009E0E0000}"/>
    <cellStyle name="Migliaia 7 2 3 2" xfId="5065" xr:uid="{00000000-0005-0000-0000-00009F0E0000}"/>
    <cellStyle name="Migliaia 7 2 4" xfId="2299" xr:uid="{00000000-0005-0000-0000-0000A00E0000}"/>
    <cellStyle name="Migliaia 7 2 5" xfId="4354" xr:uid="{00000000-0005-0000-0000-0000A10E0000}"/>
    <cellStyle name="Migliaia 7 3" xfId="2300" xr:uid="{00000000-0005-0000-0000-0000A20E0000}"/>
    <cellStyle name="Migliaia 7 3 2" xfId="2301" xr:uid="{00000000-0005-0000-0000-0000A30E0000}"/>
    <cellStyle name="Migliaia 7 3 2 2" xfId="2302" xr:uid="{00000000-0005-0000-0000-0000A40E0000}"/>
    <cellStyle name="Migliaia 7 3 2 2 2" xfId="5522" xr:uid="{00000000-0005-0000-0000-0000A50E0000}"/>
    <cellStyle name="Migliaia 7 3 2 3" xfId="2303" xr:uid="{00000000-0005-0000-0000-0000A60E0000}"/>
    <cellStyle name="Migliaia 7 3 2 4" xfId="4356" xr:uid="{00000000-0005-0000-0000-0000A70E0000}"/>
    <cellStyle name="Migliaia 7 3 2 5" xfId="4058" xr:uid="{00000000-0005-0000-0000-0000A80E0000}"/>
    <cellStyle name="Migliaia 7 3 3" xfId="2304" xr:uid="{00000000-0005-0000-0000-0000A90E0000}"/>
    <cellStyle name="Migliaia 7 3 3 2" xfId="2305" xr:uid="{00000000-0005-0000-0000-0000AA0E0000}"/>
    <cellStyle name="Migliaia 7 3 3 3" xfId="5521" xr:uid="{00000000-0005-0000-0000-0000AB0E0000}"/>
    <cellStyle name="Migliaia 7 3 4" xfId="2306" xr:uid="{00000000-0005-0000-0000-0000AC0E0000}"/>
    <cellStyle name="Migliaia 7 3 4 2" xfId="2307" xr:uid="{00000000-0005-0000-0000-0000AD0E0000}"/>
    <cellStyle name="Migliaia 7 3 4 3" xfId="5817" xr:uid="{00000000-0005-0000-0000-0000AE0E0000}"/>
    <cellStyle name="Migliaia 7 3 5" xfId="2308" xr:uid="{00000000-0005-0000-0000-0000AF0E0000}"/>
    <cellStyle name="Migliaia 7 3 5 2" xfId="5066" xr:uid="{00000000-0005-0000-0000-0000B00E0000}"/>
    <cellStyle name="Migliaia 7 3 6" xfId="2309" xr:uid="{00000000-0005-0000-0000-0000B10E0000}"/>
    <cellStyle name="Migliaia 7 3 7" xfId="4355" xr:uid="{00000000-0005-0000-0000-0000B20E0000}"/>
    <cellStyle name="Migliaia 7 3 8" xfId="4059" xr:uid="{00000000-0005-0000-0000-0000B30E0000}"/>
    <cellStyle name="Migliaia 7 4" xfId="2310" xr:uid="{00000000-0005-0000-0000-0000B40E0000}"/>
    <cellStyle name="Migliaia 7 4 2" xfId="2311" xr:uid="{00000000-0005-0000-0000-0000B50E0000}"/>
    <cellStyle name="Migliaia 7 4 3" xfId="4057" xr:uid="{00000000-0005-0000-0000-0000B60E0000}"/>
    <cellStyle name="Migliaia 7 4 4" xfId="5523" xr:uid="{00000000-0005-0000-0000-0000B70E0000}"/>
    <cellStyle name="Migliaia 7 5" xfId="2312" xr:uid="{00000000-0005-0000-0000-0000B80E0000}"/>
    <cellStyle name="Migliaia 7 5 2" xfId="2313" xr:uid="{00000000-0005-0000-0000-0000B90E0000}"/>
    <cellStyle name="Migliaia 7 5 3" xfId="4056" xr:uid="{00000000-0005-0000-0000-0000BA0E0000}"/>
    <cellStyle name="Migliaia 7 6" xfId="2314" xr:uid="{00000000-0005-0000-0000-0000BB0E0000}"/>
    <cellStyle name="Migliaia 7 6 2" xfId="2315" xr:uid="{00000000-0005-0000-0000-0000BC0E0000}"/>
    <cellStyle name="Migliaia 7 6 3" xfId="5519" xr:uid="{00000000-0005-0000-0000-0000BD0E0000}"/>
    <cellStyle name="Migliaia 7 7" xfId="2316" xr:uid="{00000000-0005-0000-0000-0000BE0E0000}"/>
    <cellStyle name="Migliaia 7 7 2" xfId="5064" xr:uid="{00000000-0005-0000-0000-0000BF0E0000}"/>
    <cellStyle name="Migliaia 7 8" xfId="2317" xr:uid="{00000000-0005-0000-0000-0000C00E0000}"/>
    <cellStyle name="Migliaia 7 8 2" xfId="4656" xr:uid="{00000000-0005-0000-0000-0000C10E0000}"/>
    <cellStyle name="Migliaia 7 9" xfId="4353" xr:uid="{00000000-0005-0000-0000-0000C20E0000}"/>
    <cellStyle name="Migliaia 8" xfId="2318" xr:uid="{00000000-0005-0000-0000-0000C30E0000}"/>
    <cellStyle name="Migliaia 8 2" xfId="2319" xr:uid="{00000000-0005-0000-0000-0000C40E0000}"/>
    <cellStyle name="Migliaia 8 2 2" xfId="2320" xr:uid="{00000000-0005-0000-0000-0000C50E0000}"/>
    <cellStyle name="Migliaia 8 2 2 2" xfId="2321" xr:uid="{00000000-0005-0000-0000-0000C60E0000}"/>
    <cellStyle name="Migliaia 8 2 2 3" xfId="5525" xr:uid="{00000000-0005-0000-0000-0000C70E0000}"/>
    <cellStyle name="Migliaia 8 2 3" xfId="2322" xr:uid="{00000000-0005-0000-0000-0000C80E0000}"/>
    <cellStyle name="Migliaia 8 2 3 2" xfId="5068" xr:uid="{00000000-0005-0000-0000-0000C90E0000}"/>
    <cellStyle name="Migliaia 8 2 4" xfId="2323" xr:uid="{00000000-0005-0000-0000-0000CA0E0000}"/>
    <cellStyle name="Migliaia 8 2 5" xfId="4358" xr:uid="{00000000-0005-0000-0000-0000CB0E0000}"/>
    <cellStyle name="Migliaia 8 3" xfId="2324" xr:uid="{00000000-0005-0000-0000-0000CC0E0000}"/>
    <cellStyle name="Migliaia 8 3 2" xfId="2325" xr:uid="{00000000-0005-0000-0000-0000CD0E0000}"/>
    <cellStyle name="Migliaia 8 3 2 2" xfId="2326" xr:uid="{00000000-0005-0000-0000-0000CE0E0000}"/>
    <cellStyle name="Migliaia 8 3 2 2 2" xfId="5527" xr:uid="{00000000-0005-0000-0000-0000CF0E0000}"/>
    <cellStyle name="Migliaia 8 3 2 3" xfId="2327" xr:uid="{00000000-0005-0000-0000-0000D00E0000}"/>
    <cellStyle name="Migliaia 8 3 2 4" xfId="4360" xr:uid="{00000000-0005-0000-0000-0000D10E0000}"/>
    <cellStyle name="Migliaia 8 3 2 5" xfId="4053" xr:uid="{00000000-0005-0000-0000-0000D20E0000}"/>
    <cellStyle name="Migliaia 8 3 3" xfId="2328" xr:uid="{00000000-0005-0000-0000-0000D30E0000}"/>
    <cellStyle name="Migliaia 8 3 3 2" xfId="2329" xr:uid="{00000000-0005-0000-0000-0000D40E0000}"/>
    <cellStyle name="Migliaia 8 3 3 3" xfId="5526" xr:uid="{00000000-0005-0000-0000-0000D50E0000}"/>
    <cellStyle name="Migliaia 8 3 4" xfId="2330" xr:uid="{00000000-0005-0000-0000-0000D60E0000}"/>
    <cellStyle name="Migliaia 8 3 4 2" xfId="2331" xr:uid="{00000000-0005-0000-0000-0000D70E0000}"/>
    <cellStyle name="Migliaia 8 3 4 3" xfId="5818" xr:uid="{00000000-0005-0000-0000-0000D80E0000}"/>
    <cellStyle name="Migliaia 8 3 5" xfId="2332" xr:uid="{00000000-0005-0000-0000-0000D90E0000}"/>
    <cellStyle name="Migliaia 8 3 5 2" xfId="5069" xr:uid="{00000000-0005-0000-0000-0000DA0E0000}"/>
    <cellStyle name="Migliaia 8 3 6" xfId="2333" xr:uid="{00000000-0005-0000-0000-0000DB0E0000}"/>
    <cellStyle name="Migliaia 8 3 7" xfId="4359" xr:uid="{00000000-0005-0000-0000-0000DC0E0000}"/>
    <cellStyle name="Migliaia 8 3 8" xfId="4054" xr:uid="{00000000-0005-0000-0000-0000DD0E0000}"/>
    <cellStyle name="Migliaia 8 4" xfId="2334" xr:uid="{00000000-0005-0000-0000-0000DE0E0000}"/>
    <cellStyle name="Migliaia 8 4 2" xfId="2335" xr:uid="{00000000-0005-0000-0000-0000DF0E0000}"/>
    <cellStyle name="Migliaia 8 4 3" xfId="4052" xr:uid="{00000000-0005-0000-0000-0000E00E0000}"/>
    <cellStyle name="Migliaia 8 4 4" xfId="5528" xr:uid="{00000000-0005-0000-0000-0000E10E0000}"/>
    <cellStyle name="Migliaia 8 5" xfId="2336" xr:uid="{00000000-0005-0000-0000-0000E20E0000}"/>
    <cellStyle name="Migliaia 8 5 2" xfId="2337" xr:uid="{00000000-0005-0000-0000-0000E30E0000}"/>
    <cellStyle name="Migliaia 8 5 3" xfId="4051" xr:uid="{00000000-0005-0000-0000-0000E40E0000}"/>
    <cellStyle name="Migliaia 8 6" xfId="2338" xr:uid="{00000000-0005-0000-0000-0000E50E0000}"/>
    <cellStyle name="Migliaia 8 6 2" xfId="2339" xr:uid="{00000000-0005-0000-0000-0000E60E0000}"/>
    <cellStyle name="Migliaia 8 6 3" xfId="5524" xr:uid="{00000000-0005-0000-0000-0000E70E0000}"/>
    <cellStyle name="Migliaia 8 7" xfId="2340" xr:uid="{00000000-0005-0000-0000-0000E80E0000}"/>
    <cellStyle name="Migliaia 8 7 2" xfId="5067" xr:uid="{00000000-0005-0000-0000-0000E90E0000}"/>
    <cellStyle name="Migliaia 8 8" xfId="2341" xr:uid="{00000000-0005-0000-0000-0000EA0E0000}"/>
    <cellStyle name="Migliaia 8 8 2" xfId="4658" xr:uid="{00000000-0005-0000-0000-0000EB0E0000}"/>
    <cellStyle name="Migliaia 8 9" xfId="4357" xr:uid="{00000000-0005-0000-0000-0000EC0E0000}"/>
    <cellStyle name="Migliaia 9" xfId="2342" xr:uid="{00000000-0005-0000-0000-0000ED0E0000}"/>
    <cellStyle name="Migliaia 9 2" xfId="2343" xr:uid="{00000000-0005-0000-0000-0000EE0E0000}"/>
    <cellStyle name="Migliaia 9 2 2" xfId="2344" xr:uid="{00000000-0005-0000-0000-0000EF0E0000}"/>
    <cellStyle name="Migliaia 9 2 2 2" xfId="2345" xr:uid="{00000000-0005-0000-0000-0000F00E0000}"/>
    <cellStyle name="Migliaia 9 2 2 3" xfId="5530" xr:uid="{00000000-0005-0000-0000-0000F10E0000}"/>
    <cellStyle name="Migliaia 9 2 3" xfId="2346" xr:uid="{00000000-0005-0000-0000-0000F20E0000}"/>
    <cellStyle name="Migliaia 9 2 3 2" xfId="5071" xr:uid="{00000000-0005-0000-0000-0000F30E0000}"/>
    <cellStyle name="Migliaia 9 2 4" xfId="2347" xr:uid="{00000000-0005-0000-0000-0000F40E0000}"/>
    <cellStyle name="Migliaia 9 2 5" xfId="4362" xr:uid="{00000000-0005-0000-0000-0000F50E0000}"/>
    <cellStyle name="Migliaia 9 3" xfId="2348" xr:uid="{00000000-0005-0000-0000-0000F60E0000}"/>
    <cellStyle name="Migliaia 9 3 2" xfId="2349" xr:uid="{00000000-0005-0000-0000-0000F70E0000}"/>
    <cellStyle name="Migliaia 9 3 2 2" xfId="2350" xr:uid="{00000000-0005-0000-0000-0000F80E0000}"/>
    <cellStyle name="Migliaia 9 3 2 2 2" xfId="5532" xr:uid="{00000000-0005-0000-0000-0000F90E0000}"/>
    <cellStyle name="Migliaia 9 3 2 3" xfId="2351" xr:uid="{00000000-0005-0000-0000-0000FA0E0000}"/>
    <cellStyle name="Migliaia 9 3 2 4" xfId="4364" xr:uid="{00000000-0005-0000-0000-0000FB0E0000}"/>
    <cellStyle name="Migliaia 9 3 2 5" xfId="4049" xr:uid="{00000000-0005-0000-0000-0000FC0E0000}"/>
    <cellStyle name="Migliaia 9 3 3" xfId="2352" xr:uid="{00000000-0005-0000-0000-0000FD0E0000}"/>
    <cellStyle name="Migliaia 9 3 3 2" xfId="2353" xr:uid="{00000000-0005-0000-0000-0000FE0E0000}"/>
    <cellStyle name="Migliaia 9 3 3 3" xfId="5531" xr:uid="{00000000-0005-0000-0000-0000FF0E0000}"/>
    <cellStyle name="Migliaia 9 3 4" xfId="2354" xr:uid="{00000000-0005-0000-0000-0000000F0000}"/>
    <cellStyle name="Migliaia 9 3 4 2" xfId="2355" xr:uid="{00000000-0005-0000-0000-0000010F0000}"/>
    <cellStyle name="Migliaia 9 3 4 3" xfId="5819" xr:uid="{00000000-0005-0000-0000-0000020F0000}"/>
    <cellStyle name="Migliaia 9 3 5" xfId="2356" xr:uid="{00000000-0005-0000-0000-0000030F0000}"/>
    <cellStyle name="Migliaia 9 3 5 2" xfId="5072" xr:uid="{00000000-0005-0000-0000-0000040F0000}"/>
    <cellStyle name="Migliaia 9 3 6" xfId="2357" xr:uid="{00000000-0005-0000-0000-0000050F0000}"/>
    <cellStyle name="Migliaia 9 3 7" xfId="4363" xr:uid="{00000000-0005-0000-0000-0000060F0000}"/>
    <cellStyle name="Migliaia 9 3 8" xfId="4050" xr:uid="{00000000-0005-0000-0000-0000070F0000}"/>
    <cellStyle name="Migliaia 9 4" xfId="2358" xr:uid="{00000000-0005-0000-0000-0000080F0000}"/>
    <cellStyle name="Migliaia 9 4 2" xfId="2359" xr:uid="{00000000-0005-0000-0000-0000090F0000}"/>
    <cellStyle name="Migliaia 9 4 3" xfId="4048" xr:uid="{00000000-0005-0000-0000-00000A0F0000}"/>
    <cellStyle name="Migliaia 9 4 4" xfId="5533" xr:uid="{00000000-0005-0000-0000-00000B0F0000}"/>
    <cellStyle name="Migliaia 9 5" xfId="2360" xr:uid="{00000000-0005-0000-0000-00000C0F0000}"/>
    <cellStyle name="Migliaia 9 5 2" xfId="2361" xr:uid="{00000000-0005-0000-0000-00000D0F0000}"/>
    <cellStyle name="Migliaia 9 5 3" xfId="4047" xr:uid="{00000000-0005-0000-0000-00000E0F0000}"/>
    <cellStyle name="Migliaia 9 6" xfId="2362" xr:uid="{00000000-0005-0000-0000-00000F0F0000}"/>
    <cellStyle name="Migliaia 9 6 2" xfId="2363" xr:uid="{00000000-0005-0000-0000-0000100F0000}"/>
    <cellStyle name="Migliaia 9 6 3" xfId="5529" xr:uid="{00000000-0005-0000-0000-0000110F0000}"/>
    <cellStyle name="Migliaia 9 7" xfId="2364" xr:uid="{00000000-0005-0000-0000-0000120F0000}"/>
    <cellStyle name="Migliaia 9 7 2" xfId="5070" xr:uid="{00000000-0005-0000-0000-0000130F0000}"/>
    <cellStyle name="Migliaia 9 8" xfId="2365" xr:uid="{00000000-0005-0000-0000-0000140F0000}"/>
    <cellStyle name="Migliaia 9 8 2" xfId="4659" xr:uid="{00000000-0005-0000-0000-0000150F0000}"/>
    <cellStyle name="Migliaia 9 9" xfId="4361" xr:uid="{00000000-0005-0000-0000-0000160F0000}"/>
    <cellStyle name="Neutral 3" xfId="5834" xr:uid="{00000000-0005-0000-0000-0000170F0000}"/>
    <cellStyle name="Neutrale" xfId="2366" xr:uid="{00000000-0005-0000-0000-0000180F0000}"/>
    <cellStyle name="Normal" xfId="0" builtinId="0"/>
    <cellStyle name="Normal 10" xfId="2367" xr:uid="{00000000-0005-0000-0000-00001A0F0000}"/>
    <cellStyle name="Normal 10 2" xfId="2368" xr:uid="{00000000-0005-0000-0000-00001B0F0000}"/>
    <cellStyle name="Normal 10 2 2" xfId="5833" xr:uid="{00000000-0005-0000-0000-00001C0F0000}"/>
    <cellStyle name="Normal 11" xfId="2369" xr:uid="{00000000-0005-0000-0000-00001D0F0000}"/>
    <cellStyle name="Normal 11 2" xfId="5830" xr:uid="{00000000-0005-0000-0000-00001E0F0000}"/>
    <cellStyle name="Normal 12" xfId="2370" xr:uid="{00000000-0005-0000-0000-00001F0F0000}"/>
    <cellStyle name="Normal 13" xfId="2371" xr:uid="{00000000-0005-0000-0000-0000200F0000}"/>
    <cellStyle name="Normal 13 2" xfId="4709" xr:uid="{00000000-0005-0000-0000-0000210F0000}"/>
    <cellStyle name="Normal 13 3" xfId="4828" xr:uid="{00000000-0005-0000-0000-0000220F0000}"/>
    <cellStyle name="Normal 14" xfId="2372" xr:uid="{00000000-0005-0000-0000-0000230F0000}"/>
    <cellStyle name="Normal 15" xfId="2373" xr:uid="{00000000-0005-0000-0000-0000240F0000}"/>
    <cellStyle name="Normal 16" xfId="5832" xr:uid="{00000000-0005-0000-0000-0000250F0000}"/>
    <cellStyle name="Normal 2" xfId="2374" xr:uid="{00000000-0005-0000-0000-0000260F0000}"/>
    <cellStyle name="Normal 2 10" xfId="5837" xr:uid="{00000000-0005-0000-0000-0000270F0000}"/>
    <cellStyle name="Normal 2 18" xfId="5836" xr:uid="{00000000-0005-0000-0000-0000280F0000}"/>
    <cellStyle name="Normal 2 2" xfId="2375" xr:uid="{00000000-0005-0000-0000-0000290F0000}"/>
    <cellStyle name="Normal 2 2 2" xfId="2376" xr:uid="{00000000-0005-0000-0000-00002A0F0000}"/>
    <cellStyle name="Normal 2 2 2 2" xfId="2377" xr:uid="{00000000-0005-0000-0000-00002B0F0000}"/>
    <cellStyle name="Normal 2 2 2 3" xfId="2378" xr:uid="{00000000-0005-0000-0000-00002C0F0000}"/>
    <cellStyle name="Normal 2 2 3" xfId="2379" xr:uid="{00000000-0005-0000-0000-00002D0F0000}"/>
    <cellStyle name="Normal 2 3" xfId="2380" xr:uid="{00000000-0005-0000-0000-00002E0F0000}"/>
    <cellStyle name="Normal 2 3 2" xfId="2381" xr:uid="{00000000-0005-0000-0000-00002F0F0000}"/>
    <cellStyle name="Normal 2 3 3" xfId="4662" xr:uid="{00000000-0005-0000-0000-0000300F0000}"/>
    <cellStyle name="Normal 2 4" xfId="2382" xr:uid="{00000000-0005-0000-0000-0000310F0000}"/>
    <cellStyle name="Normal 2 5" xfId="2383" xr:uid="{00000000-0005-0000-0000-0000320F0000}"/>
    <cellStyle name="Normal 3" xfId="2384" xr:uid="{00000000-0005-0000-0000-0000330F0000}"/>
    <cellStyle name="Normal 3 2" xfId="2385" xr:uid="{00000000-0005-0000-0000-0000340F0000}"/>
    <cellStyle name="Normal 3 2 2" xfId="2386" xr:uid="{00000000-0005-0000-0000-0000350F0000}"/>
    <cellStyle name="Normal 3 2 2 2" xfId="2387" xr:uid="{00000000-0005-0000-0000-0000360F0000}"/>
    <cellStyle name="Normal 3 2 2 2 4" xfId="5835" xr:uid="{00000000-0005-0000-0000-0000370F0000}"/>
    <cellStyle name="Normal 3 2 2 3" xfId="2388" xr:uid="{00000000-0005-0000-0000-0000380F0000}"/>
    <cellStyle name="Normal 3 2 3" xfId="2389" xr:uid="{00000000-0005-0000-0000-0000390F0000}"/>
    <cellStyle name="Normal 3 2 4" xfId="2390" xr:uid="{00000000-0005-0000-0000-00003A0F0000}"/>
    <cellStyle name="Normal 3 3" xfId="2391" xr:uid="{00000000-0005-0000-0000-00003B0F0000}"/>
    <cellStyle name="Normal 3 3 2" xfId="2392" xr:uid="{00000000-0005-0000-0000-00003C0F0000}"/>
    <cellStyle name="Normal 3 4" xfId="2393" xr:uid="{00000000-0005-0000-0000-00003D0F0000}"/>
    <cellStyle name="Normal 3 4 2" xfId="2394" xr:uid="{00000000-0005-0000-0000-00003E0F0000}"/>
    <cellStyle name="Normal 3 4 3" xfId="2395" xr:uid="{00000000-0005-0000-0000-00003F0F0000}"/>
    <cellStyle name="Normal 3 5" xfId="2396" xr:uid="{00000000-0005-0000-0000-0000400F0000}"/>
    <cellStyle name="Normal 3 5 2" xfId="2397" xr:uid="{00000000-0005-0000-0000-0000410F0000}"/>
    <cellStyle name="Normal 3 5 3" xfId="2398" xr:uid="{00000000-0005-0000-0000-0000420F0000}"/>
    <cellStyle name="Normal 3 6" xfId="2399" xr:uid="{00000000-0005-0000-0000-0000430F0000}"/>
    <cellStyle name="Normal 4" xfId="2400" xr:uid="{00000000-0005-0000-0000-0000440F0000}"/>
    <cellStyle name="Normal 4 2" xfId="2401" xr:uid="{00000000-0005-0000-0000-0000450F0000}"/>
    <cellStyle name="Normal 4 3" xfId="2402" xr:uid="{00000000-0005-0000-0000-0000460F0000}"/>
    <cellStyle name="Normal 4 4" xfId="2403" xr:uid="{00000000-0005-0000-0000-0000470F0000}"/>
    <cellStyle name="Normal 4 5" xfId="2404" xr:uid="{00000000-0005-0000-0000-0000480F0000}"/>
    <cellStyle name="Normal 5" xfId="2405" xr:uid="{00000000-0005-0000-0000-0000490F0000}"/>
    <cellStyle name="Normal 5 2" xfId="2406" xr:uid="{00000000-0005-0000-0000-00004A0F0000}"/>
    <cellStyle name="Normal 5 2 2" xfId="2407" xr:uid="{00000000-0005-0000-0000-00004B0F0000}"/>
    <cellStyle name="Normal 5 2 2 2" xfId="2408" xr:uid="{00000000-0005-0000-0000-00004C0F0000}"/>
    <cellStyle name="Normal 6" xfId="2409" xr:uid="{00000000-0005-0000-0000-00004D0F0000}"/>
    <cellStyle name="Normal 6 2" xfId="2410" xr:uid="{00000000-0005-0000-0000-00004E0F0000}"/>
    <cellStyle name="Normal 6 2 2" xfId="2411" xr:uid="{00000000-0005-0000-0000-00004F0F0000}"/>
    <cellStyle name="Normal 6 2 3" xfId="2412" xr:uid="{00000000-0005-0000-0000-0000500F0000}"/>
    <cellStyle name="Normal 6 3" xfId="2413" xr:uid="{00000000-0005-0000-0000-0000510F0000}"/>
    <cellStyle name="Normal 6 4" xfId="2414" xr:uid="{00000000-0005-0000-0000-0000520F0000}"/>
    <cellStyle name="Normal 7" xfId="2415" xr:uid="{00000000-0005-0000-0000-0000530F0000}"/>
    <cellStyle name="Normal 7 2" xfId="2416" xr:uid="{00000000-0005-0000-0000-0000540F0000}"/>
    <cellStyle name="Normal 7 3" xfId="2417" xr:uid="{00000000-0005-0000-0000-0000550F0000}"/>
    <cellStyle name="Normal 7 4" xfId="4666" xr:uid="{00000000-0005-0000-0000-0000560F0000}"/>
    <cellStyle name="Normal 8" xfId="2418" xr:uid="{00000000-0005-0000-0000-0000570F0000}"/>
    <cellStyle name="Normal 8 2" xfId="2419" xr:uid="{00000000-0005-0000-0000-0000580F0000}"/>
    <cellStyle name="Normal 8 3" xfId="2420" xr:uid="{00000000-0005-0000-0000-0000590F0000}"/>
    <cellStyle name="Normal 8 4" xfId="2421" xr:uid="{00000000-0005-0000-0000-00005A0F0000}"/>
    <cellStyle name="Normal 8 5" xfId="2422" xr:uid="{00000000-0005-0000-0000-00005B0F0000}"/>
    <cellStyle name="Normal 9" xfId="2423" xr:uid="{00000000-0005-0000-0000-00005C0F0000}"/>
    <cellStyle name="Normal GHG Numbers (0.00)" xfId="2424" xr:uid="{00000000-0005-0000-0000-00005D0F0000}"/>
    <cellStyle name="Normal GHG Numbers (0.00) 2" xfId="2425" xr:uid="{00000000-0005-0000-0000-00005E0F0000}"/>
    <cellStyle name="Normal GHG Numbers (0.00) 2 2" xfId="4670" xr:uid="{00000000-0005-0000-0000-00005F0F0000}"/>
    <cellStyle name="Normal GHG Numbers (0.00) 3" xfId="2426" xr:uid="{00000000-0005-0000-0000-0000600F0000}"/>
    <cellStyle name="Normal GHG Numbers (0.00) 3 2" xfId="4671" xr:uid="{00000000-0005-0000-0000-0000610F0000}"/>
    <cellStyle name="Normal GHG Numbers (0.00) 4" xfId="4668" xr:uid="{00000000-0005-0000-0000-0000620F0000}"/>
    <cellStyle name="Normal GHG Numbers (0.00) 5" xfId="5716" xr:uid="{00000000-0005-0000-0000-0000630F0000}"/>
    <cellStyle name="Normal GHG Numbers (0.00) 6" xfId="5458" xr:uid="{00000000-0005-0000-0000-0000640F0000}"/>
    <cellStyle name="Normal GHG Textfiels Bold" xfId="2427" xr:uid="{00000000-0005-0000-0000-0000650F0000}"/>
    <cellStyle name="Normal GHG-Shade" xfId="2428" xr:uid="{00000000-0005-0000-0000-0000660F0000}"/>
    <cellStyle name="Normal GHG-Shade 2" xfId="2429" xr:uid="{00000000-0005-0000-0000-0000670F0000}"/>
    <cellStyle name="Normale 10" xfId="2430" xr:uid="{00000000-0005-0000-0000-0000680F0000}"/>
    <cellStyle name="Normale 10 2" xfId="2431" xr:uid="{00000000-0005-0000-0000-0000690F0000}"/>
    <cellStyle name="Normale 10 2 2" xfId="2432" xr:uid="{00000000-0005-0000-0000-00006A0F0000}"/>
    <cellStyle name="Normale 10 3" xfId="2433" xr:uid="{00000000-0005-0000-0000-00006B0F0000}"/>
    <cellStyle name="Normale 10 3 2" xfId="2434" xr:uid="{00000000-0005-0000-0000-00006C0F0000}"/>
    <cellStyle name="Normale 10 4" xfId="2435" xr:uid="{00000000-0005-0000-0000-00006D0F0000}"/>
    <cellStyle name="Normale 10_EDEN industria 2008 rev" xfId="2436" xr:uid="{00000000-0005-0000-0000-00006E0F0000}"/>
    <cellStyle name="Normale 11" xfId="2437" xr:uid="{00000000-0005-0000-0000-00006F0F0000}"/>
    <cellStyle name="Normale 11 2" xfId="2438" xr:uid="{00000000-0005-0000-0000-0000700F0000}"/>
    <cellStyle name="Normale 11 2 2" xfId="2439" xr:uid="{00000000-0005-0000-0000-0000710F0000}"/>
    <cellStyle name="Normale 11 3" xfId="2440" xr:uid="{00000000-0005-0000-0000-0000720F0000}"/>
    <cellStyle name="Normale 11 3 2" xfId="2441" xr:uid="{00000000-0005-0000-0000-0000730F0000}"/>
    <cellStyle name="Normale 11 4" xfId="2442" xr:uid="{00000000-0005-0000-0000-0000740F0000}"/>
    <cellStyle name="Normale 11_EDEN industria 2008 rev" xfId="2443" xr:uid="{00000000-0005-0000-0000-0000750F0000}"/>
    <cellStyle name="Normale 12" xfId="2444" xr:uid="{00000000-0005-0000-0000-0000760F0000}"/>
    <cellStyle name="Normale 12 2" xfId="2445" xr:uid="{00000000-0005-0000-0000-0000770F0000}"/>
    <cellStyle name="Normale 12 2 2" xfId="2446" xr:uid="{00000000-0005-0000-0000-0000780F0000}"/>
    <cellStyle name="Normale 12 3" xfId="2447" xr:uid="{00000000-0005-0000-0000-0000790F0000}"/>
    <cellStyle name="Normale 12 3 2" xfId="2448" xr:uid="{00000000-0005-0000-0000-00007A0F0000}"/>
    <cellStyle name="Normale 12 4" xfId="2449" xr:uid="{00000000-0005-0000-0000-00007B0F0000}"/>
    <cellStyle name="Normale 12_EDEN industria 2008 rev" xfId="2450" xr:uid="{00000000-0005-0000-0000-00007C0F0000}"/>
    <cellStyle name="Normale 13" xfId="2451" xr:uid="{00000000-0005-0000-0000-00007D0F0000}"/>
    <cellStyle name="Normale 13 2" xfId="2452" xr:uid="{00000000-0005-0000-0000-00007E0F0000}"/>
    <cellStyle name="Normale 13 2 2" xfId="2453" xr:uid="{00000000-0005-0000-0000-00007F0F0000}"/>
    <cellStyle name="Normale 13 3" xfId="2454" xr:uid="{00000000-0005-0000-0000-0000800F0000}"/>
    <cellStyle name="Normale 13 3 2" xfId="2455" xr:uid="{00000000-0005-0000-0000-0000810F0000}"/>
    <cellStyle name="Normale 13 4" xfId="2456" xr:uid="{00000000-0005-0000-0000-0000820F0000}"/>
    <cellStyle name="Normale 13_EDEN industria 2008 rev" xfId="2457" xr:uid="{00000000-0005-0000-0000-0000830F0000}"/>
    <cellStyle name="Normale 14" xfId="2458" xr:uid="{00000000-0005-0000-0000-0000840F0000}"/>
    <cellStyle name="Normale 14 2" xfId="2459" xr:uid="{00000000-0005-0000-0000-0000850F0000}"/>
    <cellStyle name="Normale 14 2 2" xfId="2460" xr:uid="{00000000-0005-0000-0000-0000860F0000}"/>
    <cellStyle name="Normale 14 3" xfId="2461" xr:uid="{00000000-0005-0000-0000-0000870F0000}"/>
    <cellStyle name="Normale 14 3 2" xfId="2462" xr:uid="{00000000-0005-0000-0000-0000880F0000}"/>
    <cellStyle name="Normale 14 4" xfId="2463" xr:uid="{00000000-0005-0000-0000-0000890F0000}"/>
    <cellStyle name="Normale 14_EDEN industria 2008 rev" xfId="2464" xr:uid="{00000000-0005-0000-0000-00008A0F0000}"/>
    <cellStyle name="Normale 15" xfId="2465" xr:uid="{00000000-0005-0000-0000-00008B0F0000}"/>
    <cellStyle name="Normale 15 2" xfId="2466" xr:uid="{00000000-0005-0000-0000-00008C0F0000}"/>
    <cellStyle name="Normale 15 2 2" xfId="2467" xr:uid="{00000000-0005-0000-0000-00008D0F0000}"/>
    <cellStyle name="Normale 15 3" xfId="2468" xr:uid="{00000000-0005-0000-0000-00008E0F0000}"/>
    <cellStyle name="Normale 15 3 2" xfId="2469" xr:uid="{00000000-0005-0000-0000-00008F0F0000}"/>
    <cellStyle name="Normale 15 4" xfId="2470" xr:uid="{00000000-0005-0000-0000-0000900F0000}"/>
    <cellStyle name="Normale 15_EDEN industria 2008 rev" xfId="2471" xr:uid="{00000000-0005-0000-0000-0000910F0000}"/>
    <cellStyle name="Normale 16" xfId="2472" xr:uid="{00000000-0005-0000-0000-0000920F0000}"/>
    <cellStyle name="Normale 16 2" xfId="2473" xr:uid="{00000000-0005-0000-0000-0000930F0000}"/>
    <cellStyle name="Normale 17" xfId="2474" xr:uid="{00000000-0005-0000-0000-0000940F0000}"/>
    <cellStyle name="Normale 17 2" xfId="2475" xr:uid="{00000000-0005-0000-0000-0000950F0000}"/>
    <cellStyle name="Normale 18" xfId="2476" xr:uid="{00000000-0005-0000-0000-0000960F0000}"/>
    <cellStyle name="Normale 18 2" xfId="2477" xr:uid="{00000000-0005-0000-0000-0000970F0000}"/>
    <cellStyle name="Normale 19" xfId="2478" xr:uid="{00000000-0005-0000-0000-0000980F0000}"/>
    <cellStyle name="Normale 19 2" xfId="2479" xr:uid="{00000000-0005-0000-0000-0000990F0000}"/>
    <cellStyle name="Normale 2" xfId="2480" xr:uid="{00000000-0005-0000-0000-00009A0F0000}"/>
    <cellStyle name="Normale 2 2" xfId="2481" xr:uid="{00000000-0005-0000-0000-00009B0F0000}"/>
    <cellStyle name="Normale 2 2 2" xfId="2482" xr:uid="{00000000-0005-0000-0000-00009C0F0000}"/>
    <cellStyle name="Normale 2 3" xfId="2483" xr:uid="{00000000-0005-0000-0000-00009D0F0000}"/>
    <cellStyle name="Normale 2_EDEN industria 2008 rev" xfId="2484" xr:uid="{00000000-0005-0000-0000-00009E0F0000}"/>
    <cellStyle name="Normale 20" xfId="2485" xr:uid="{00000000-0005-0000-0000-00009F0F0000}"/>
    <cellStyle name="Normale 20 2" xfId="2486" xr:uid="{00000000-0005-0000-0000-0000A00F0000}"/>
    <cellStyle name="Normale 21" xfId="2487" xr:uid="{00000000-0005-0000-0000-0000A10F0000}"/>
    <cellStyle name="Normale 21 2" xfId="2488" xr:uid="{00000000-0005-0000-0000-0000A20F0000}"/>
    <cellStyle name="Normale 22" xfId="2489" xr:uid="{00000000-0005-0000-0000-0000A30F0000}"/>
    <cellStyle name="Normale 22 2" xfId="2490" xr:uid="{00000000-0005-0000-0000-0000A40F0000}"/>
    <cellStyle name="Normale 23" xfId="2491" xr:uid="{00000000-0005-0000-0000-0000A50F0000}"/>
    <cellStyle name="Normale 23 2" xfId="2492" xr:uid="{00000000-0005-0000-0000-0000A60F0000}"/>
    <cellStyle name="Normale 24" xfId="2493" xr:uid="{00000000-0005-0000-0000-0000A70F0000}"/>
    <cellStyle name="Normale 24 2" xfId="2494" xr:uid="{00000000-0005-0000-0000-0000A80F0000}"/>
    <cellStyle name="Normale 25" xfId="2495" xr:uid="{00000000-0005-0000-0000-0000A90F0000}"/>
    <cellStyle name="Normale 25 2" xfId="2496" xr:uid="{00000000-0005-0000-0000-0000AA0F0000}"/>
    <cellStyle name="Normale 26" xfId="2497" xr:uid="{00000000-0005-0000-0000-0000AB0F0000}"/>
    <cellStyle name="Normale 26 2" xfId="2498" xr:uid="{00000000-0005-0000-0000-0000AC0F0000}"/>
    <cellStyle name="Normale 27" xfId="2499" xr:uid="{00000000-0005-0000-0000-0000AD0F0000}"/>
    <cellStyle name="Normale 27 2" xfId="2500" xr:uid="{00000000-0005-0000-0000-0000AE0F0000}"/>
    <cellStyle name="Normale 28" xfId="2501" xr:uid="{00000000-0005-0000-0000-0000AF0F0000}"/>
    <cellStyle name="Normale 28 2" xfId="2502" xr:uid="{00000000-0005-0000-0000-0000B00F0000}"/>
    <cellStyle name="Normale 29" xfId="2503" xr:uid="{00000000-0005-0000-0000-0000B10F0000}"/>
    <cellStyle name="Normale 29 2" xfId="2504" xr:uid="{00000000-0005-0000-0000-0000B20F0000}"/>
    <cellStyle name="Normale 3" xfId="2505" xr:uid="{00000000-0005-0000-0000-0000B30F0000}"/>
    <cellStyle name="Normale 3 2" xfId="2506" xr:uid="{00000000-0005-0000-0000-0000B40F0000}"/>
    <cellStyle name="Normale 3 2 2" xfId="2507" xr:uid="{00000000-0005-0000-0000-0000B50F0000}"/>
    <cellStyle name="Normale 3 3" xfId="2508" xr:uid="{00000000-0005-0000-0000-0000B60F0000}"/>
    <cellStyle name="Normale 3 3 2" xfId="2509" xr:uid="{00000000-0005-0000-0000-0000B70F0000}"/>
    <cellStyle name="Normale 3 4" xfId="2510" xr:uid="{00000000-0005-0000-0000-0000B80F0000}"/>
    <cellStyle name="Normale 3_EDEN industria 2008 rev" xfId="2511" xr:uid="{00000000-0005-0000-0000-0000B90F0000}"/>
    <cellStyle name="Normale 30" xfId="2512" xr:uid="{00000000-0005-0000-0000-0000BA0F0000}"/>
    <cellStyle name="Normale 30 2" xfId="2513" xr:uid="{00000000-0005-0000-0000-0000BB0F0000}"/>
    <cellStyle name="Normale 31" xfId="2514" xr:uid="{00000000-0005-0000-0000-0000BC0F0000}"/>
    <cellStyle name="Normale 31 2" xfId="2515" xr:uid="{00000000-0005-0000-0000-0000BD0F0000}"/>
    <cellStyle name="Normale 32" xfId="2516" xr:uid="{00000000-0005-0000-0000-0000BE0F0000}"/>
    <cellStyle name="Normale 32 2" xfId="2517" xr:uid="{00000000-0005-0000-0000-0000BF0F0000}"/>
    <cellStyle name="Normale 33" xfId="2518" xr:uid="{00000000-0005-0000-0000-0000C00F0000}"/>
    <cellStyle name="Normale 33 2" xfId="2519" xr:uid="{00000000-0005-0000-0000-0000C10F0000}"/>
    <cellStyle name="Normale 34" xfId="2520" xr:uid="{00000000-0005-0000-0000-0000C20F0000}"/>
    <cellStyle name="Normale 34 2" xfId="2521" xr:uid="{00000000-0005-0000-0000-0000C30F0000}"/>
    <cellStyle name="Normale 35" xfId="2522" xr:uid="{00000000-0005-0000-0000-0000C40F0000}"/>
    <cellStyle name="Normale 35 2" xfId="2523" xr:uid="{00000000-0005-0000-0000-0000C50F0000}"/>
    <cellStyle name="Normale 36" xfId="2524" xr:uid="{00000000-0005-0000-0000-0000C60F0000}"/>
    <cellStyle name="Normale 36 2" xfId="2525" xr:uid="{00000000-0005-0000-0000-0000C70F0000}"/>
    <cellStyle name="Normale 37" xfId="2526" xr:uid="{00000000-0005-0000-0000-0000C80F0000}"/>
    <cellStyle name="Normale 37 2" xfId="2527" xr:uid="{00000000-0005-0000-0000-0000C90F0000}"/>
    <cellStyle name="Normale 38" xfId="2528" xr:uid="{00000000-0005-0000-0000-0000CA0F0000}"/>
    <cellStyle name="Normale 38 2" xfId="2529" xr:uid="{00000000-0005-0000-0000-0000CB0F0000}"/>
    <cellStyle name="Normale 39" xfId="2530" xr:uid="{00000000-0005-0000-0000-0000CC0F0000}"/>
    <cellStyle name="Normale 39 2" xfId="2531" xr:uid="{00000000-0005-0000-0000-0000CD0F0000}"/>
    <cellStyle name="Normale 4" xfId="2532" xr:uid="{00000000-0005-0000-0000-0000CE0F0000}"/>
    <cellStyle name="Normale 4 2" xfId="2533" xr:uid="{00000000-0005-0000-0000-0000CF0F0000}"/>
    <cellStyle name="Normale 4 2 2" xfId="2534" xr:uid="{00000000-0005-0000-0000-0000D00F0000}"/>
    <cellStyle name="Normale 4 3" xfId="2535" xr:uid="{00000000-0005-0000-0000-0000D10F0000}"/>
    <cellStyle name="Normale 4 3 2" xfId="2536" xr:uid="{00000000-0005-0000-0000-0000D20F0000}"/>
    <cellStyle name="Normale 4 4" xfId="2537" xr:uid="{00000000-0005-0000-0000-0000D30F0000}"/>
    <cellStyle name="Normale 4_EDEN industria 2008 rev" xfId="2538" xr:uid="{00000000-0005-0000-0000-0000D40F0000}"/>
    <cellStyle name="Normale 40" xfId="2539" xr:uid="{00000000-0005-0000-0000-0000D50F0000}"/>
    <cellStyle name="Normale 40 2" xfId="2540" xr:uid="{00000000-0005-0000-0000-0000D60F0000}"/>
    <cellStyle name="Normale 41" xfId="2541" xr:uid="{00000000-0005-0000-0000-0000D70F0000}"/>
    <cellStyle name="Normale 41 2" xfId="2542" xr:uid="{00000000-0005-0000-0000-0000D80F0000}"/>
    <cellStyle name="Normale 42" xfId="2543" xr:uid="{00000000-0005-0000-0000-0000D90F0000}"/>
    <cellStyle name="Normale 42 2" xfId="2544" xr:uid="{00000000-0005-0000-0000-0000DA0F0000}"/>
    <cellStyle name="Normale 43" xfId="2545" xr:uid="{00000000-0005-0000-0000-0000DB0F0000}"/>
    <cellStyle name="Normale 43 2" xfId="2546" xr:uid="{00000000-0005-0000-0000-0000DC0F0000}"/>
    <cellStyle name="Normale 44" xfId="2547" xr:uid="{00000000-0005-0000-0000-0000DD0F0000}"/>
    <cellStyle name="Normale 44 2" xfId="2548" xr:uid="{00000000-0005-0000-0000-0000DE0F0000}"/>
    <cellStyle name="Normale 45" xfId="2549" xr:uid="{00000000-0005-0000-0000-0000DF0F0000}"/>
    <cellStyle name="Normale 45 2" xfId="2550" xr:uid="{00000000-0005-0000-0000-0000E00F0000}"/>
    <cellStyle name="Normale 46" xfId="2551" xr:uid="{00000000-0005-0000-0000-0000E10F0000}"/>
    <cellStyle name="Normale 46 2" xfId="2552" xr:uid="{00000000-0005-0000-0000-0000E20F0000}"/>
    <cellStyle name="Normale 47" xfId="2553" xr:uid="{00000000-0005-0000-0000-0000E30F0000}"/>
    <cellStyle name="Normale 47 2" xfId="2554" xr:uid="{00000000-0005-0000-0000-0000E40F0000}"/>
    <cellStyle name="Normale 48" xfId="2555" xr:uid="{00000000-0005-0000-0000-0000E50F0000}"/>
    <cellStyle name="Normale 48 2" xfId="2556" xr:uid="{00000000-0005-0000-0000-0000E60F0000}"/>
    <cellStyle name="Normale 49" xfId="2557" xr:uid="{00000000-0005-0000-0000-0000E70F0000}"/>
    <cellStyle name="Normale 49 2" xfId="2558" xr:uid="{00000000-0005-0000-0000-0000E80F0000}"/>
    <cellStyle name="Normale 5" xfId="2559" xr:uid="{00000000-0005-0000-0000-0000E90F0000}"/>
    <cellStyle name="Normale 5 2" xfId="2560" xr:uid="{00000000-0005-0000-0000-0000EA0F0000}"/>
    <cellStyle name="Normale 5 2 2" xfId="2561" xr:uid="{00000000-0005-0000-0000-0000EB0F0000}"/>
    <cellStyle name="Normale 5 3" xfId="2562" xr:uid="{00000000-0005-0000-0000-0000EC0F0000}"/>
    <cellStyle name="Normale 5 3 2" xfId="2563" xr:uid="{00000000-0005-0000-0000-0000ED0F0000}"/>
    <cellStyle name="Normale 5 4" xfId="2564" xr:uid="{00000000-0005-0000-0000-0000EE0F0000}"/>
    <cellStyle name="Normale 5_EDEN industria 2008 rev" xfId="2565" xr:uid="{00000000-0005-0000-0000-0000EF0F0000}"/>
    <cellStyle name="Normale 50" xfId="2566" xr:uid="{00000000-0005-0000-0000-0000F00F0000}"/>
    <cellStyle name="Normale 50 2" xfId="2567" xr:uid="{00000000-0005-0000-0000-0000F10F0000}"/>
    <cellStyle name="Normale 51" xfId="2568" xr:uid="{00000000-0005-0000-0000-0000F20F0000}"/>
    <cellStyle name="Normale 51 2" xfId="2569" xr:uid="{00000000-0005-0000-0000-0000F30F0000}"/>
    <cellStyle name="Normale 52" xfId="2570" xr:uid="{00000000-0005-0000-0000-0000F40F0000}"/>
    <cellStyle name="Normale 52 2" xfId="2571" xr:uid="{00000000-0005-0000-0000-0000F50F0000}"/>
    <cellStyle name="Normale 53" xfId="2572" xr:uid="{00000000-0005-0000-0000-0000F60F0000}"/>
    <cellStyle name="Normale 53 2" xfId="2573" xr:uid="{00000000-0005-0000-0000-0000F70F0000}"/>
    <cellStyle name="Normale 54" xfId="2574" xr:uid="{00000000-0005-0000-0000-0000F80F0000}"/>
    <cellStyle name="Normale 54 2" xfId="2575" xr:uid="{00000000-0005-0000-0000-0000F90F0000}"/>
    <cellStyle name="Normale 55" xfId="2576" xr:uid="{00000000-0005-0000-0000-0000FA0F0000}"/>
    <cellStyle name="Normale 55 2" xfId="2577" xr:uid="{00000000-0005-0000-0000-0000FB0F0000}"/>
    <cellStyle name="Normale 56" xfId="2578" xr:uid="{00000000-0005-0000-0000-0000FC0F0000}"/>
    <cellStyle name="Normale 56 2" xfId="2579" xr:uid="{00000000-0005-0000-0000-0000FD0F0000}"/>
    <cellStyle name="Normale 57" xfId="2580" xr:uid="{00000000-0005-0000-0000-0000FE0F0000}"/>
    <cellStyle name="Normale 57 2" xfId="2581" xr:uid="{00000000-0005-0000-0000-0000FF0F0000}"/>
    <cellStyle name="Normale 58" xfId="2582" xr:uid="{00000000-0005-0000-0000-000000100000}"/>
    <cellStyle name="Normale 58 2" xfId="2583" xr:uid="{00000000-0005-0000-0000-000001100000}"/>
    <cellStyle name="Normale 59" xfId="2584" xr:uid="{00000000-0005-0000-0000-000002100000}"/>
    <cellStyle name="Normale 59 2" xfId="2585" xr:uid="{00000000-0005-0000-0000-000003100000}"/>
    <cellStyle name="Normale 6" xfId="2586" xr:uid="{00000000-0005-0000-0000-000004100000}"/>
    <cellStyle name="Normale 6 2" xfId="2587" xr:uid="{00000000-0005-0000-0000-000005100000}"/>
    <cellStyle name="Normale 6 2 2" xfId="2588" xr:uid="{00000000-0005-0000-0000-000006100000}"/>
    <cellStyle name="Normale 6 3" xfId="2589" xr:uid="{00000000-0005-0000-0000-000007100000}"/>
    <cellStyle name="Normale 6 3 2" xfId="2590" xr:uid="{00000000-0005-0000-0000-000008100000}"/>
    <cellStyle name="Normale 6 4" xfId="2591" xr:uid="{00000000-0005-0000-0000-000009100000}"/>
    <cellStyle name="Normale 6_EDEN industria 2008 rev" xfId="2592" xr:uid="{00000000-0005-0000-0000-00000A100000}"/>
    <cellStyle name="Normale 60" xfId="2593" xr:uid="{00000000-0005-0000-0000-00000B100000}"/>
    <cellStyle name="Normale 60 2" xfId="2594" xr:uid="{00000000-0005-0000-0000-00000C100000}"/>
    <cellStyle name="Normale 61" xfId="2595" xr:uid="{00000000-0005-0000-0000-00000D100000}"/>
    <cellStyle name="Normale 61 2" xfId="2596" xr:uid="{00000000-0005-0000-0000-00000E100000}"/>
    <cellStyle name="Normale 62" xfId="2597" xr:uid="{00000000-0005-0000-0000-00000F100000}"/>
    <cellStyle name="Normale 62 2" xfId="2598" xr:uid="{00000000-0005-0000-0000-000010100000}"/>
    <cellStyle name="Normale 63" xfId="2599" xr:uid="{00000000-0005-0000-0000-000011100000}"/>
    <cellStyle name="Normale 63 2" xfId="2600" xr:uid="{00000000-0005-0000-0000-000012100000}"/>
    <cellStyle name="Normale 64" xfId="2601" xr:uid="{00000000-0005-0000-0000-000013100000}"/>
    <cellStyle name="Normale 64 2" xfId="2602" xr:uid="{00000000-0005-0000-0000-000014100000}"/>
    <cellStyle name="Normale 65" xfId="2603" xr:uid="{00000000-0005-0000-0000-000015100000}"/>
    <cellStyle name="Normale 65 2" xfId="2604" xr:uid="{00000000-0005-0000-0000-000016100000}"/>
    <cellStyle name="Normale 7" xfId="2605" xr:uid="{00000000-0005-0000-0000-000017100000}"/>
    <cellStyle name="Normale 7 2" xfId="2606" xr:uid="{00000000-0005-0000-0000-000018100000}"/>
    <cellStyle name="Normale 7 2 2" xfId="2607" xr:uid="{00000000-0005-0000-0000-000019100000}"/>
    <cellStyle name="Normale 7 3" xfId="2608" xr:uid="{00000000-0005-0000-0000-00001A100000}"/>
    <cellStyle name="Normale 7 3 2" xfId="2609" xr:uid="{00000000-0005-0000-0000-00001B100000}"/>
    <cellStyle name="Normale 7 4" xfId="2610" xr:uid="{00000000-0005-0000-0000-00001C100000}"/>
    <cellStyle name="Normale 7_EDEN industria 2008 rev" xfId="2611" xr:uid="{00000000-0005-0000-0000-00001D100000}"/>
    <cellStyle name="Normale 8" xfId="2612" xr:uid="{00000000-0005-0000-0000-00001E100000}"/>
    <cellStyle name="Normale 8 2" xfId="2613" xr:uid="{00000000-0005-0000-0000-00001F100000}"/>
    <cellStyle name="Normale 8 2 2" xfId="2614" xr:uid="{00000000-0005-0000-0000-000020100000}"/>
    <cellStyle name="Normale 8 3" xfId="2615" xr:uid="{00000000-0005-0000-0000-000021100000}"/>
    <cellStyle name="Normale 8 3 2" xfId="2616" xr:uid="{00000000-0005-0000-0000-000022100000}"/>
    <cellStyle name="Normale 8 4" xfId="2617" xr:uid="{00000000-0005-0000-0000-000023100000}"/>
    <cellStyle name="Normale 8_EDEN industria 2008 rev" xfId="2618" xr:uid="{00000000-0005-0000-0000-000024100000}"/>
    <cellStyle name="Normale 9" xfId="2619" xr:uid="{00000000-0005-0000-0000-000025100000}"/>
    <cellStyle name="Normale 9 2" xfId="2620" xr:uid="{00000000-0005-0000-0000-000026100000}"/>
    <cellStyle name="Normale 9 2 2" xfId="2621" xr:uid="{00000000-0005-0000-0000-000027100000}"/>
    <cellStyle name="Normale 9 3" xfId="2622" xr:uid="{00000000-0005-0000-0000-000028100000}"/>
    <cellStyle name="Normale 9 3 2" xfId="2623" xr:uid="{00000000-0005-0000-0000-000029100000}"/>
    <cellStyle name="Normale 9 4" xfId="2624" xr:uid="{00000000-0005-0000-0000-00002A100000}"/>
    <cellStyle name="Normale 9_EDEN industria 2008 rev" xfId="2625" xr:uid="{00000000-0005-0000-0000-00002B100000}"/>
    <cellStyle name="Normale_B2020" xfId="2626" xr:uid="{00000000-0005-0000-0000-00002C100000}"/>
    <cellStyle name="Normale_Scen_UC_IND-StrucConst" xfId="5831" xr:uid="{00000000-0005-0000-0000-00002D100000}"/>
    <cellStyle name="Normale_Scen_UC_IND-StrucConst 2" xfId="5829" xr:uid="{00000000-0005-0000-0000-00002E100000}"/>
    <cellStyle name="Nota" xfId="2627" xr:uid="{00000000-0005-0000-0000-00002F100000}"/>
    <cellStyle name="Nota 2" xfId="2628" xr:uid="{00000000-0005-0000-0000-000030100000}"/>
    <cellStyle name="Nota 2 2" xfId="2629" xr:uid="{00000000-0005-0000-0000-000031100000}"/>
    <cellStyle name="Nota 2 2 2" xfId="5535" xr:uid="{00000000-0005-0000-0000-000032100000}"/>
    <cellStyle name="Nota 2 2 3" xfId="5824" xr:uid="{00000000-0005-0000-0000-000033100000}"/>
    <cellStyle name="Nota 2 3" xfId="4695" xr:uid="{00000000-0005-0000-0000-000034100000}"/>
    <cellStyle name="Nota 2 4" xfId="4689" xr:uid="{00000000-0005-0000-0000-000035100000}"/>
    <cellStyle name="Nota 3" xfId="2630" xr:uid="{00000000-0005-0000-0000-000036100000}"/>
    <cellStyle name="Nota 3 2" xfId="2631" xr:uid="{00000000-0005-0000-0000-000037100000}"/>
    <cellStyle name="Nota 3 2 2" xfId="2632" xr:uid="{00000000-0005-0000-0000-000038100000}"/>
    <cellStyle name="Nota 3 2 2 2" xfId="5537" xr:uid="{00000000-0005-0000-0000-000039100000}"/>
    <cellStyle name="Nota 3 2 2 3" xfId="5826" xr:uid="{00000000-0005-0000-0000-00003A100000}"/>
    <cellStyle name="Nota 3 2 3" xfId="2633" xr:uid="{00000000-0005-0000-0000-00003B100000}"/>
    <cellStyle name="Nota 3 2 4" xfId="4698" xr:uid="{00000000-0005-0000-0000-00003C100000}"/>
    <cellStyle name="Nota 3 2 5" xfId="4688" xr:uid="{00000000-0005-0000-0000-00003D100000}"/>
    <cellStyle name="Nota 3 3" xfId="2634" xr:uid="{00000000-0005-0000-0000-00003E100000}"/>
    <cellStyle name="Nota 3 3 2" xfId="5536" xr:uid="{00000000-0005-0000-0000-00003F100000}"/>
    <cellStyle name="Nota 3 3 3" xfId="5825" xr:uid="{00000000-0005-0000-0000-000040100000}"/>
    <cellStyle name="Nota 3 4" xfId="2635" xr:uid="{00000000-0005-0000-0000-000041100000}"/>
    <cellStyle name="Nota 3 4 2" xfId="5820" xr:uid="{00000000-0005-0000-0000-000042100000}"/>
    <cellStyle name="Nota 3 4 3" xfId="5828" xr:uid="{00000000-0005-0000-0000-000043100000}"/>
    <cellStyle name="Nota 3 5" xfId="4697" xr:uid="{00000000-0005-0000-0000-000044100000}"/>
    <cellStyle name="Nota 3 6" xfId="4757" xr:uid="{00000000-0005-0000-0000-000045100000}"/>
    <cellStyle name="Nota 4" xfId="2636" xr:uid="{00000000-0005-0000-0000-000046100000}"/>
    <cellStyle name="Nota 4 2" xfId="3983" xr:uid="{00000000-0005-0000-0000-000047100000}"/>
    <cellStyle name="Nota 4 3" xfId="4699" xr:uid="{00000000-0005-0000-0000-000048100000}"/>
    <cellStyle name="Nota 4 4" xfId="4758" xr:uid="{00000000-0005-0000-0000-000049100000}"/>
    <cellStyle name="Nota 5" xfId="2637" xr:uid="{00000000-0005-0000-0000-00004A100000}"/>
    <cellStyle name="Nota 5 2" xfId="5538" xr:uid="{00000000-0005-0000-0000-00004B100000}"/>
    <cellStyle name="Nota 5 3" xfId="5827" xr:uid="{00000000-0005-0000-0000-00004C100000}"/>
    <cellStyle name="Nota 6" xfId="2638" xr:uid="{00000000-0005-0000-0000-00004D100000}"/>
    <cellStyle name="Nota 6 2" xfId="5534" xr:uid="{00000000-0005-0000-0000-00004E100000}"/>
    <cellStyle name="Nota 6 3" xfId="5823" xr:uid="{00000000-0005-0000-0000-00004F100000}"/>
    <cellStyle name="Nota 7" xfId="4694" xr:uid="{00000000-0005-0000-0000-000050100000}"/>
    <cellStyle name="Nota 7 2" xfId="4756" xr:uid="{00000000-0005-0000-0000-000051100000}"/>
    <cellStyle name="Nuovo" xfId="2639" xr:uid="{00000000-0005-0000-0000-000052100000}"/>
    <cellStyle name="Nuovo 10" xfId="2640" xr:uid="{00000000-0005-0000-0000-000053100000}"/>
    <cellStyle name="Nuovo 10 2" xfId="2641" xr:uid="{00000000-0005-0000-0000-000054100000}"/>
    <cellStyle name="Nuovo 10 2 2" xfId="2642" xr:uid="{00000000-0005-0000-0000-000055100000}"/>
    <cellStyle name="Nuovo 10 3" xfId="2643" xr:uid="{00000000-0005-0000-0000-000056100000}"/>
    <cellStyle name="Nuovo 10 3 2" xfId="2644" xr:uid="{00000000-0005-0000-0000-000057100000}"/>
    <cellStyle name="Nuovo 10 3 2 2" xfId="2645" xr:uid="{00000000-0005-0000-0000-000058100000}"/>
    <cellStyle name="Nuovo 10 3 2 3" xfId="2646" xr:uid="{00000000-0005-0000-0000-000059100000}"/>
    <cellStyle name="Nuovo 10 3 3" xfId="2647" xr:uid="{00000000-0005-0000-0000-00005A100000}"/>
    <cellStyle name="Nuovo 10 3 3 2" xfId="5541" xr:uid="{00000000-0005-0000-0000-00005B100000}"/>
    <cellStyle name="Nuovo 10 3 4" xfId="2648" xr:uid="{00000000-0005-0000-0000-00005C100000}"/>
    <cellStyle name="Nuovo 10 4" xfId="2649" xr:uid="{00000000-0005-0000-0000-00005D100000}"/>
    <cellStyle name="Nuovo 10 4 2" xfId="3982" xr:uid="{00000000-0005-0000-0000-00005E100000}"/>
    <cellStyle name="Nuovo 10 5" xfId="2650" xr:uid="{00000000-0005-0000-0000-00005F100000}"/>
    <cellStyle name="Nuovo 10 6" xfId="2651" xr:uid="{00000000-0005-0000-0000-000060100000}"/>
    <cellStyle name="Nuovo 10 6 2" xfId="5540" xr:uid="{00000000-0005-0000-0000-000061100000}"/>
    <cellStyle name="Nuovo 11" xfId="2652" xr:uid="{00000000-0005-0000-0000-000062100000}"/>
    <cellStyle name="Nuovo 11 2" xfId="2653" xr:uid="{00000000-0005-0000-0000-000063100000}"/>
    <cellStyle name="Nuovo 11 2 2" xfId="2654" xr:uid="{00000000-0005-0000-0000-000064100000}"/>
    <cellStyle name="Nuovo 11 3" xfId="2655" xr:uid="{00000000-0005-0000-0000-000065100000}"/>
    <cellStyle name="Nuovo 11 3 2" xfId="2656" xr:uid="{00000000-0005-0000-0000-000066100000}"/>
    <cellStyle name="Nuovo 11 3 2 2" xfId="2657" xr:uid="{00000000-0005-0000-0000-000067100000}"/>
    <cellStyle name="Nuovo 11 3 2 3" xfId="2658" xr:uid="{00000000-0005-0000-0000-000068100000}"/>
    <cellStyle name="Nuovo 11 3 3" xfId="2659" xr:uid="{00000000-0005-0000-0000-000069100000}"/>
    <cellStyle name="Nuovo 11 3 3 2" xfId="5543" xr:uid="{00000000-0005-0000-0000-00006A100000}"/>
    <cellStyle name="Nuovo 11 3 4" xfId="2660" xr:uid="{00000000-0005-0000-0000-00006B100000}"/>
    <cellStyle name="Nuovo 11 4" xfId="2661" xr:uid="{00000000-0005-0000-0000-00006C100000}"/>
    <cellStyle name="Nuovo 11 4 2" xfId="3981" xr:uid="{00000000-0005-0000-0000-00006D100000}"/>
    <cellStyle name="Nuovo 11 5" xfId="2662" xr:uid="{00000000-0005-0000-0000-00006E100000}"/>
    <cellStyle name="Nuovo 11 6" xfId="2663" xr:uid="{00000000-0005-0000-0000-00006F100000}"/>
    <cellStyle name="Nuovo 11 6 2" xfId="5542" xr:uid="{00000000-0005-0000-0000-000070100000}"/>
    <cellStyle name="Nuovo 12" xfId="2664" xr:uid="{00000000-0005-0000-0000-000071100000}"/>
    <cellStyle name="Nuovo 12 2" xfId="2665" xr:uid="{00000000-0005-0000-0000-000072100000}"/>
    <cellStyle name="Nuovo 12 2 2" xfId="2666" xr:uid="{00000000-0005-0000-0000-000073100000}"/>
    <cellStyle name="Nuovo 12 3" xfId="2667" xr:uid="{00000000-0005-0000-0000-000074100000}"/>
    <cellStyle name="Nuovo 12 3 2" xfId="2668" xr:uid="{00000000-0005-0000-0000-000075100000}"/>
    <cellStyle name="Nuovo 12 3 2 2" xfId="2669" xr:uid="{00000000-0005-0000-0000-000076100000}"/>
    <cellStyle name="Nuovo 12 3 2 3" xfId="2670" xr:uid="{00000000-0005-0000-0000-000077100000}"/>
    <cellStyle name="Nuovo 12 3 3" xfId="2671" xr:uid="{00000000-0005-0000-0000-000078100000}"/>
    <cellStyle name="Nuovo 12 3 3 2" xfId="5545" xr:uid="{00000000-0005-0000-0000-000079100000}"/>
    <cellStyle name="Nuovo 12 3 4" xfId="2672" xr:uid="{00000000-0005-0000-0000-00007A100000}"/>
    <cellStyle name="Nuovo 12 4" xfId="2673" xr:uid="{00000000-0005-0000-0000-00007B100000}"/>
    <cellStyle name="Nuovo 12 4 2" xfId="3980" xr:uid="{00000000-0005-0000-0000-00007C100000}"/>
    <cellStyle name="Nuovo 12 5" xfId="2674" xr:uid="{00000000-0005-0000-0000-00007D100000}"/>
    <cellStyle name="Nuovo 12 6" xfId="2675" xr:uid="{00000000-0005-0000-0000-00007E100000}"/>
    <cellStyle name="Nuovo 12 6 2" xfId="5544" xr:uid="{00000000-0005-0000-0000-00007F100000}"/>
    <cellStyle name="Nuovo 13" xfId="2676" xr:uid="{00000000-0005-0000-0000-000080100000}"/>
    <cellStyle name="Nuovo 13 2" xfId="2677" xr:uid="{00000000-0005-0000-0000-000081100000}"/>
    <cellStyle name="Nuovo 13 2 2" xfId="2678" xr:uid="{00000000-0005-0000-0000-000082100000}"/>
    <cellStyle name="Nuovo 13 3" xfId="2679" xr:uid="{00000000-0005-0000-0000-000083100000}"/>
    <cellStyle name="Nuovo 13 3 2" xfId="2680" xr:uid="{00000000-0005-0000-0000-000084100000}"/>
    <cellStyle name="Nuovo 13 3 2 2" xfId="2681" xr:uid="{00000000-0005-0000-0000-000085100000}"/>
    <cellStyle name="Nuovo 13 3 2 3" xfId="2682" xr:uid="{00000000-0005-0000-0000-000086100000}"/>
    <cellStyle name="Nuovo 13 3 3" xfId="2683" xr:uid="{00000000-0005-0000-0000-000087100000}"/>
    <cellStyle name="Nuovo 13 3 3 2" xfId="5547" xr:uid="{00000000-0005-0000-0000-000088100000}"/>
    <cellStyle name="Nuovo 13 3 4" xfId="2684" xr:uid="{00000000-0005-0000-0000-000089100000}"/>
    <cellStyle name="Nuovo 13 4" xfId="2685" xr:uid="{00000000-0005-0000-0000-00008A100000}"/>
    <cellStyle name="Nuovo 13 4 2" xfId="3979" xr:uid="{00000000-0005-0000-0000-00008B100000}"/>
    <cellStyle name="Nuovo 13 5" xfId="2686" xr:uid="{00000000-0005-0000-0000-00008C100000}"/>
    <cellStyle name="Nuovo 13 6" xfId="2687" xr:uid="{00000000-0005-0000-0000-00008D100000}"/>
    <cellStyle name="Nuovo 13 6 2" xfId="5546" xr:uid="{00000000-0005-0000-0000-00008E100000}"/>
    <cellStyle name="Nuovo 14" xfId="2688" xr:uid="{00000000-0005-0000-0000-00008F100000}"/>
    <cellStyle name="Nuovo 14 2" xfId="2689" xr:uid="{00000000-0005-0000-0000-000090100000}"/>
    <cellStyle name="Nuovo 14 2 2" xfId="2690" xr:uid="{00000000-0005-0000-0000-000091100000}"/>
    <cellStyle name="Nuovo 14 3" xfId="2691" xr:uid="{00000000-0005-0000-0000-000092100000}"/>
    <cellStyle name="Nuovo 14 3 2" xfId="2692" xr:uid="{00000000-0005-0000-0000-000093100000}"/>
    <cellStyle name="Nuovo 14 3 2 2" xfId="2693" xr:uid="{00000000-0005-0000-0000-000094100000}"/>
    <cellStyle name="Nuovo 14 3 2 3" xfId="2694" xr:uid="{00000000-0005-0000-0000-000095100000}"/>
    <cellStyle name="Nuovo 14 3 3" xfId="2695" xr:uid="{00000000-0005-0000-0000-000096100000}"/>
    <cellStyle name="Nuovo 14 3 3 2" xfId="5549" xr:uid="{00000000-0005-0000-0000-000097100000}"/>
    <cellStyle name="Nuovo 14 3 4" xfId="2696" xr:uid="{00000000-0005-0000-0000-000098100000}"/>
    <cellStyle name="Nuovo 14 4" xfId="2697" xr:uid="{00000000-0005-0000-0000-000099100000}"/>
    <cellStyle name="Nuovo 14 4 2" xfId="3978" xr:uid="{00000000-0005-0000-0000-00009A100000}"/>
    <cellStyle name="Nuovo 14 5" xfId="2698" xr:uid="{00000000-0005-0000-0000-00009B100000}"/>
    <cellStyle name="Nuovo 14 6" xfId="2699" xr:uid="{00000000-0005-0000-0000-00009C100000}"/>
    <cellStyle name="Nuovo 14 6 2" xfId="5548" xr:uid="{00000000-0005-0000-0000-00009D100000}"/>
    <cellStyle name="Nuovo 15" xfId="2700" xr:uid="{00000000-0005-0000-0000-00009E100000}"/>
    <cellStyle name="Nuovo 15 2" xfId="2701" xr:uid="{00000000-0005-0000-0000-00009F100000}"/>
    <cellStyle name="Nuovo 15 2 2" xfId="2702" xr:uid="{00000000-0005-0000-0000-0000A0100000}"/>
    <cellStyle name="Nuovo 15 3" xfId="2703" xr:uid="{00000000-0005-0000-0000-0000A1100000}"/>
    <cellStyle name="Nuovo 15 3 2" xfId="2704" xr:uid="{00000000-0005-0000-0000-0000A2100000}"/>
    <cellStyle name="Nuovo 15 3 2 2" xfId="2705" xr:uid="{00000000-0005-0000-0000-0000A3100000}"/>
    <cellStyle name="Nuovo 15 3 2 3" xfId="2706" xr:uid="{00000000-0005-0000-0000-0000A4100000}"/>
    <cellStyle name="Nuovo 15 3 3" xfId="2707" xr:uid="{00000000-0005-0000-0000-0000A5100000}"/>
    <cellStyle name="Nuovo 15 3 3 2" xfId="5551" xr:uid="{00000000-0005-0000-0000-0000A6100000}"/>
    <cellStyle name="Nuovo 15 3 4" xfId="2708" xr:uid="{00000000-0005-0000-0000-0000A7100000}"/>
    <cellStyle name="Nuovo 15 4" xfId="2709" xr:uid="{00000000-0005-0000-0000-0000A8100000}"/>
    <cellStyle name="Nuovo 15 4 2" xfId="3977" xr:uid="{00000000-0005-0000-0000-0000A9100000}"/>
    <cellStyle name="Nuovo 15 5" xfId="2710" xr:uid="{00000000-0005-0000-0000-0000AA100000}"/>
    <cellStyle name="Nuovo 15 6" xfId="2711" xr:uid="{00000000-0005-0000-0000-0000AB100000}"/>
    <cellStyle name="Nuovo 15 6 2" xfId="5550" xr:uid="{00000000-0005-0000-0000-0000AC100000}"/>
    <cellStyle name="Nuovo 16" xfId="2712" xr:uid="{00000000-0005-0000-0000-0000AD100000}"/>
    <cellStyle name="Nuovo 16 2" xfId="2713" xr:uid="{00000000-0005-0000-0000-0000AE100000}"/>
    <cellStyle name="Nuovo 16 2 2" xfId="2714" xr:uid="{00000000-0005-0000-0000-0000AF100000}"/>
    <cellStyle name="Nuovo 16 3" xfId="2715" xr:uid="{00000000-0005-0000-0000-0000B0100000}"/>
    <cellStyle name="Nuovo 16 3 2" xfId="2716" xr:uid="{00000000-0005-0000-0000-0000B1100000}"/>
    <cellStyle name="Nuovo 16 3 2 2" xfId="2717" xr:uid="{00000000-0005-0000-0000-0000B2100000}"/>
    <cellStyle name="Nuovo 16 3 2 3" xfId="2718" xr:uid="{00000000-0005-0000-0000-0000B3100000}"/>
    <cellStyle name="Nuovo 16 3 3" xfId="2719" xr:uid="{00000000-0005-0000-0000-0000B4100000}"/>
    <cellStyle name="Nuovo 16 3 3 2" xfId="5553" xr:uid="{00000000-0005-0000-0000-0000B5100000}"/>
    <cellStyle name="Nuovo 16 3 4" xfId="2720" xr:uid="{00000000-0005-0000-0000-0000B6100000}"/>
    <cellStyle name="Nuovo 16 4" xfId="2721" xr:uid="{00000000-0005-0000-0000-0000B7100000}"/>
    <cellStyle name="Nuovo 16 4 2" xfId="3970" xr:uid="{00000000-0005-0000-0000-0000B8100000}"/>
    <cellStyle name="Nuovo 16 5" xfId="2722" xr:uid="{00000000-0005-0000-0000-0000B9100000}"/>
    <cellStyle name="Nuovo 16 6" xfId="2723" xr:uid="{00000000-0005-0000-0000-0000BA100000}"/>
    <cellStyle name="Nuovo 16 6 2" xfId="5552" xr:uid="{00000000-0005-0000-0000-0000BB100000}"/>
    <cellStyle name="Nuovo 17" xfId="2724" xr:uid="{00000000-0005-0000-0000-0000BC100000}"/>
    <cellStyle name="Nuovo 17 2" xfId="2725" xr:uid="{00000000-0005-0000-0000-0000BD100000}"/>
    <cellStyle name="Nuovo 17 2 2" xfId="2726" xr:uid="{00000000-0005-0000-0000-0000BE100000}"/>
    <cellStyle name="Nuovo 17 3" xfId="2727" xr:uid="{00000000-0005-0000-0000-0000BF100000}"/>
    <cellStyle name="Nuovo 17 3 2" xfId="2728" xr:uid="{00000000-0005-0000-0000-0000C0100000}"/>
    <cellStyle name="Nuovo 17 3 2 2" xfId="2729" xr:uid="{00000000-0005-0000-0000-0000C1100000}"/>
    <cellStyle name="Nuovo 17 3 2 3" xfId="2730" xr:uid="{00000000-0005-0000-0000-0000C2100000}"/>
    <cellStyle name="Nuovo 17 3 3" xfId="2731" xr:uid="{00000000-0005-0000-0000-0000C3100000}"/>
    <cellStyle name="Nuovo 17 3 3 2" xfId="5555" xr:uid="{00000000-0005-0000-0000-0000C4100000}"/>
    <cellStyle name="Nuovo 17 3 4" xfId="2732" xr:uid="{00000000-0005-0000-0000-0000C5100000}"/>
    <cellStyle name="Nuovo 17 4" xfId="2733" xr:uid="{00000000-0005-0000-0000-0000C6100000}"/>
    <cellStyle name="Nuovo 17 4 2" xfId="3969" xr:uid="{00000000-0005-0000-0000-0000C7100000}"/>
    <cellStyle name="Nuovo 17 5" xfId="2734" xr:uid="{00000000-0005-0000-0000-0000C8100000}"/>
    <cellStyle name="Nuovo 17 6" xfId="2735" xr:uid="{00000000-0005-0000-0000-0000C9100000}"/>
    <cellStyle name="Nuovo 17 6 2" xfId="5554" xr:uid="{00000000-0005-0000-0000-0000CA100000}"/>
    <cellStyle name="Nuovo 18" xfId="2736" xr:uid="{00000000-0005-0000-0000-0000CB100000}"/>
    <cellStyle name="Nuovo 18 2" xfId="2737" xr:uid="{00000000-0005-0000-0000-0000CC100000}"/>
    <cellStyle name="Nuovo 18 2 2" xfId="2738" xr:uid="{00000000-0005-0000-0000-0000CD100000}"/>
    <cellStyle name="Nuovo 18 3" xfId="2739" xr:uid="{00000000-0005-0000-0000-0000CE100000}"/>
    <cellStyle name="Nuovo 18 3 2" xfId="2740" xr:uid="{00000000-0005-0000-0000-0000CF100000}"/>
    <cellStyle name="Nuovo 18 3 2 2" xfId="2741" xr:uid="{00000000-0005-0000-0000-0000D0100000}"/>
    <cellStyle name="Nuovo 18 3 2 3" xfId="2742" xr:uid="{00000000-0005-0000-0000-0000D1100000}"/>
    <cellStyle name="Nuovo 18 3 3" xfId="2743" xr:uid="{00000000-0005-0000-0000-0000D2100000}"/>
    <cellStyle name="Nuovo 18 3 3 2" xfId="5557" xr:uid="{00000000-0005-0000-0000-0000D3100000}"/>
    <cellStyle name="Nuovo 18 3 4" xfId="2744" xr:uid="{00000000-0005-0000-0000-0000D4100000}"/>
    <cellStyle name="Nuovo 18 4" xfId="2745" xr:uid="{00000000-0005-0000-0000-0000D5100000}"/>
    <cellStyle name="Nuovo 18 4 2" xfId="3968" xr:uid="{00000000-0005-0000-0000-0000D6100000}"/>
    <cellStyle name="Nuovo 18 5" xfId="2746" xr:uid="{00000000-0005-0000-0000-0000D7100000}"/>
    <cellStyle name="Nuovo 18 6" xfId="2747" xr:uid="{00000000-0005-0000-0000-0000D8100000}"/>
    <cellStyle name="Nuovo 18 6 2" xfId="5556" xr:uid="{00000000-0005-0000-0000-0000D9100000}"/>
    <cellStyle name="Nuovo 19" xfId="2748" xr:uid="{00000000-0005-0000-0000-0000DA100000}"/>
    <cellStyle name="Nuovo 19 2" xfId="2749" xr:uid="{00000000-0005-0000-0000-0000DB100000}"/>
    <cellStyle name="Nuovo 19 2 2" xfId="2750" xr:uid="{00000000-0005-0000-0000-0000DC100000}"/>
    <cellStyle name="Nuovo 19 3" xfId="2751" xr:uid="{00000000-0005-0000-0000-0000DD100000}"/>
    <cellStyle name="Nuovo 19 3 2" xfId="2752" xr:uid="{00000000-0005-0000-0000-0000DE100000}"/>
    <cellStyle name="Nuovo 19 3 2 2" xfId="2753" xr:uid="{00000000-0005-0000-0000-0000DF100000}"/>
    <cellStyle name="Nuovo 19 3 2 3" xfId="2754" xr:uid="{00000000-0005-0000-0000-0000E0100000}"/>
    <cellStyle name="Nuovo 19 3 3" xfId="2755" xr:uid="{00000000-0005-0000-0000-0000E1100000}"/>
    <cellStyle name="Nuovo 19 3 3 2" xfId="5559" xr:uid="{00000000-0005-0000-0000-0000E2100000}"/>
    <cellStyle name="Nuovo 19 3 4" xfId="2756" xr:uid="{00000000-0005-0000-0000-0000E3100000}"/>
    <cellStyle name="Nuovo 19 4" xfId="2757" xr:uid="{00000000-0005-0000-0000-0000E4100000}"/>
    <cellStyle name="Nuovo 19 4 2" xfId="3967" xr:uid="{00000000-0005-0000-0000-0000E5100000}"/>
    <cellStyle name="Nuovo 19 5" xfId="2758" xr:uid="{00000000-0005-0000-0000-0000E6100000}"/>
    <cellStyle name="Nuovo 19 6" xfId="2759" xr:uid="{00000000-0005-0000-0000-0000E7100000}"/>
    <cellStyle name="Nuovo 19 6 2" xfId="5558" xr:uid="{00000000-0005-0000-0000-0000E8100000}"/>
    <cellStyle name="Nuovo 2" xfId="2760" xr:uid="{00000000-0005-0000-0000-0000E9100000}"/>
    <cellStyle name="Nuovo 2 2" xfId="2761" xr:uid="{00000000-0005-0000-0000-0000EA100000}"/>
    <cellStyle name="Nuovo 2 2 2" xfId="2762" xr:uid="{00000000-0005-0000-0000-0000EB100000}"/>
    <cellStyle name="Nuovo 2 3" xfId="2763" xr:uid="{00000000-0005-0000-0000-0000EC100000}"/>
    <cellStyle name="Nuovo 2 3 2" xfId="2764" xr:uid="{00000000-0005-0000-0000-0000ED100000}"/>
    <cellStyle name="Nuovo 2 3 2 2" xfId="2765" xr:uid="{00000000-0005-0000-0000-0000EE100000}"/>
    <cellStyle name="Nuovo 2 3 2 3" xfId="2766" xr:uid="{00000000-0005-0000-0000-0000EF100000}"/>
    <cellStyle name="Nuovo 2 3 3" xfId="2767" xr:uid="{00000000-0005-0000-0000-0000F0100000}"/>
    <cellStyle name="Nuovo 2 3 3 2" xfId="5561" xr:uid="{00000000-0005-0000-0000-0000F1100000}"/>
    <cellStyle name="Nuovo 2 3 4" xfId="2768" xr:uid="{00000000-0005-0000-0000-0000F2100000}"/>
    <cellStyle name="Nuovo 2 4" xfId="2769" xr:uid="{00000000-0005-0000-0000-0000F3100000}"/>
    <cellStyle name="Nuovo 2 4 2" xfId="3966" xr:uid="{00000000-0005-0000-0000-0000F4100000}"/>
    <cellStyle name="Nuovo 2 5" xfId="2770" xr:uid="{00000000-0005-0000-0000-0000F5100000}"/>
    <cellStyle name="Nuovo 2 6" xfId="2771" xr:uid="{00000000-0005-0000-0000-0000F6100000}"/>
    <cellStyle name="Nuovo 2 6 2" xfId="5560" xr:uid="{00000000-0005-0000-0000-0000F7100000}"/>
    <cellStyle name="Nuovo 20" xfId="2772" xr:uid="{00000000-0005-0000-0000-0000F8100000}"/>
    <cellStyle name="Nuovo 20 2" xfId="2773" xr:uid="{00000000-0005-0000-0000-0000F9100000}"/>
    <cellStyle name="Nuovo 20 2 2" xfId="2774" xr:uid="{00000000-0005-0000-0000-0000FA100000}"/>
    <cellStyle name="Nuovo 20 3" xfId="2775" xr:uid="{00000000-0005-0000-0000-0000FB100000}"/>
    <cellStyle name="Nuovo 20 3 2" xfId="2776" xr:uid="{00000000-0005-0000-0000-0000FC100000}"/>
    <cellStyle name="Nuovo 20 3 2 2" xfId="2777" xr:uid="{00000000-0005-0000-0000-0000FD100000}"/>
    <cellStyle name="Nuovo 20 3 2 3" xfId="2778" xr:uid="{00000000-0005-0000-0000-0000FE100000}"/>
    <cellStyle name="Nuovo 20 3 3" xfId="2779" xr:uid="{00000000-0005-0000-0000-0000FF100000}"/>
    <cellStyle name="Nuovo 20 3 3 2" xfId="5563" xr:uid="{00000000-0005-0000-0000-000000110000}"/>
    <cellStyle name="Nuovo 20 3 4" xfId="2780" xr:uid="{00000000-0005-0000-0000-000001110000}"/>
    <cellStyle name="Nuovo 20 4" xfId="2781" xr:uid="{00000000-0005-0000-0000-000002110000}"/>
    <cellStyle name="Nuovo 20 4 2" xfId="3965" xr:uid="{00000000-0005-0000-0000-000003110000}"/>
    <cellStyle name="Nuovo 20 5" xfId="2782" xr:uid="{00000000-0005-0000-0000-000004110000}"/>
    <cellStyle name="Nuovo 20 6" xfId="2783" xr:uid="{00000000-0005-0000-0000-000005110000}"/>
    <cellStyle name="Nuovo 20 6 2" xfId="5562" xr:uid="{00000000-0005-0000-0000-000006110000}"/>
    <cellStyle name="Nuovo 21" xfId="2784" xr:uid="{00000000-0005-0000-0000-000007110000}"/>
    <cellStyle name="Nuovo 21 2" xfId="2785" xr:uid="{00000000-0005-0000-0000-000008110000}"/>
    <cellStyle name="Nuovo 21 2 2" xfId="2786" xr:uid="{00000000-0005-0000-0000-000009110000}"/>
    <cellStyle name="Nuovo 21 3" xfId="2787" xr:uid="{00000000-0005-0000-0000-00000A110000}"/>
    <cellStyle name="Nuovo 21 3 2" xfId="2788" xr:uid="{00000000-0005-0000-0000-00000B110000}"/>
    <cellStyle name="Nuovo 21 3 2 2" xfId="2789" xr:uid="{00000000-0005-0000-0000-00000C110000}"/>
    <cellStyle name="Nuovo 21 3 2 3" xfId="2790" xr:uid="{00000000-0005-0000-0000-00000D110000}"/>
    <cellStyle name="Nuovo 21 3 3" xfId="2791" xr:uid="{00000000-0005-0000-0000-00000E110000}"/>
    <cellStyle name="Nuovo 21 3 3 2" xfId="5565" xr:uid="{00000000-0005-0000-0000-00000F110000}"/>
    <cellStyle name="Nuovo 21 3 4" xfId="2792" xr:uid="{00000000-0005-0000-0000-000010110000}"/>
    <cellStyle name="Nuovo 21 4" xfId="2793" xr:uid="{00000000-0005-0000-0000-000011110000}"/>
    <cellStyle name="Nuovo 21 4 2" xfId="3964" xr:uid="{00000000-0005-0000-0000-000012110000}"/>
    <cellStyle name="Nuovo 21 5" xfId="2794" xr:uid="{00000000-0005-0000-0000-000013110000}"/>
    <cellStyle name="Nuovo 21 6" xfId="2795" xr:uid="{00000000-0005-0000-0000-000014110000}"/>
    <cellStyle name="Nuovo 21 6 2" xfId="5564" xr:uid="{00000000-0005-0000-0000-000015110000}"/>
    <cellStyle name="Nuovo 22" xfId="2796" xr:uid="{00000000-0005-0000-0000-000016110000}"/>
    <cellStyle name="Nuovo 22 2" xfId="2797" xr:uid="{00000000-0005-0000-0000-000017110000}"/>
    <cellStyle name="Nuovo 22 2 2" xfId="2798" xr:uid="{00000000-0005-0000-0000-000018110000}"/>
    <cellStyle name="Nuovo 22 3" xfId="2799" xr:uid="{00000000-0005-0000-0000-000019110000}"/>
    <cellStyle name="Nuovo 22 3 2" xfId="2800" xr:uid="{00000000-0005-0000-0000-00001A110000}"/>
    <cellStyle name="Nuovo 22 3 2 2" xfId="2801" xr:uid="{00000000-0005-0000-0000-00001B110000}"/>
    <cellStyle name="Nuovo 22 3 2 3" xfId="2802" xr:uid="{00000000-0005-0000-0000-00001C110000}"/>
    <cellStyle name="Nuovo 22 3 3" xfId="2803" xr:uid="{00000000-0005-0000-0000-00001D110000}"/>
    <cellStyle name="Nuovo 22 3 3 2" xfId="5567" xr:uid="{00000000-0005-0000-0000-00001E110000}"/>
    <cellStyle name="Nuovo 22 3 4" xfId="2804" xr:uid="{00000000-0005-0000-0000-00001F110000}"/>
    <cellStyle name="Nuovo 22 4" xfId="2805" xr:uid="{00000000-0005-0000-0000-000020110000}"/>
    <cellStyle name="Nuovo 22 4 2" xfId="3963" xr:uid="{00000000-0005-0000-0000-000021110000}"/>
    <cellStyle name="Nuovo 22 5" xfId="2806" xr:uid="{00000000-0005-0000-0000-000022110000}"/>
    <cellStyle name="Nuovo 22 6" xfId="2807" xr:uid="{00000000-0005-0000-0000-000023110000}"/>
    <cellStyle name="Nuovo 22 6 2" xfId="5566" xr:uid="{00000000-0005-0000-0000-000024110000}"/>
    <cellStyle name="Nuovo 23" xfId="2808" xr:uid="{00000000-0005-0000-0000-000025110000}"/>
    <cellStyle name="Nuovo 23 2" xfId="2809" xr:uid="{00000000-0005-0000-0000-000026110000}"/>
    <cellStyle name="Nuovo 23 2 2" xfId="2810" xr:uid="{00000000-0005-0000-0000-000027110000}"/>
    <cellStyle name="Nuovo 23 3" xfId="2811" xr:uid="{00000000-0005-0000-0000-000028110000}"/>
    <cellStyle name="Nuovo 23 3 2" xfId="2812" xr:uid="{00000000-0005-0000-0000-000029110000}"/>
    <cellStyle name="Nuovo 23 3 2 2" xfId="2813" xr:uid="{00000000-0005-0000-0000-00002A110000}"/>
    <cellStyle name="Nuovo 23 3 2 3" xfId="2814" xr:uid="{00000000-0005-0000-0000-00002B110000}"/>
    <cellStyle name="Nuovo 23 3 3" xfId="2815" xr:uid="{00000000-0005-0000-0000-00002C110000}"/>
    <cellStyle name="Nuovo 23 3 3 2" xfId="5569" xr:uid="{00000000-0005-0000-0000-00002D110000}"/>
    <cellStyle name="Nuovo 23 3 4" xfId="2816" xr:uid="{00000000-0005-0000-0000-00002E110000}"/>
    <cellStyle name="Nuovo 23 4" xfId="2817" xr:uid="{00000000-0005-0000-0000-00002F110000}"/>
    <cellStyle name="Nuovo 23 4 2" xfId="4717" xr:uid="{00000000-0005-0000-0000-000030110000}"/>
    <cellStyle name="Nuovo 23 5" xfId="2818" xr:uid="{00000000-0005-0000-0000-000031110000}"/>
    <cellStyle name="Nuovo 23 6" xfId="2819" xr:uid="{00000000-0005-0000-0000-000032110000}"/>
    <cellStyle name="Nuovo 23 6 2" xfId="5568" xr:uid="{00000000-0005-0000-0000-000033110000}"/>
    <cellStyle name="Nuovo 24" xfId="2820" xr:uid="{00000000-0005-0000-0000-000034110000}"/>
    <cellStyle name="Nuovo 24 2" xfId="2821" xr:uid="{00000000-0005-0000-0000-000035110000}"/>
    <cellStyle name="Nuovo 24 2 2" xfId="2822" xr:uid="{00000000-0005-0000-0000-000036110000}"/>
    <cellStyle name="Nuovo 24 3" xfId="2823" xr:uid="{00000000-0005-0000-0000-000037110000}"/>
    <cellStyle name="Nuovo 24 3 2" xfId="2824" xr:uid="{00000000-0005-0000-0000-000038110000}"/>
    <cellStyle name="Nuovo 24 3 2 2" xfId="2825" xr:uid="{00000000-0005-0000-0000-000039110000}"/>
    <cellStyle name="Nuovo 24 3 2 3" xfId="2826" xr:uid="{00000000-0005-0000-0000-00003A110000}"/>
    <cellStyle name="Nuovo 24 3 3" xfId="2827" xr:uid="{00000000-0005-0000-0000-00003B110000}"/>
    <cellStyle name="Nuovo 24 3 3 2" xfId="5571" xr:uid="{00000000-0005-0000-0000-00003C110000}"/>
    <cellStyle name="Nuovo 24 3 4" xfId="2828" xr:uid="{00000000-0005-0000-0000-00003D110000}"/>
    <cellStyle name="Nuovo 24 4" xfId="2829" xr:uid="{00000000-0005-0000-0000-00003E110000}"/>
    <cellStyle name="Nuovo 24 4 2" xfId="4720" xr:uid="{00000000-0005-0000-0000-00003F110000}"/>
    <cellStyle name="Nuovo 24 5" xfId="2830" xr:uid="{00000000-0005-0000-0000-000040110000}"/>
    <cellStyle name="Nuovo 24 6" xfId="2831" xr:uid="{00000000-0005-0000-0000-000041110000}"/>
    <cellStyle name="Nuovo 24 6 2" xfId="5570" xr:uid="{00000000-0005-0000-0000-000042110000}"/>
    <cellStyle name="Nuovo 25" xfId="2832" xr:uid="{00000000-0005-0000-0000-000043110000}"/>
    <cellStyle name="Nuovo 25 2" xfId="2833" xr:uid="{00000000-0005-0000-0000-000044110000}"/>
    <cellStyle name="Nuovo 25 2 2" xfId="2834" xr:uid="{00000000-0005-0000-0000-000045110000}"/>
    <cellStyle name="Nuovo 25 3" xfId="2835" xr:uid="{00000000-0005-0000-0000-000046110000}"/>
    <cellStyle name="Nuovo 25 3 2" xfId="2836" xr:uid="{00000000-0005-0000-0000-000047110000}"/>
    <cellStyle name="Nuovo 25 3 2 2" xfId="2837" xr:uid="{00000000-0005-0000-0000-000048110000}"/>
    <cellStyle name="Nuovo 25 3 2 3" xfId="2838" xr:uid="{00000000-0005-0000-0000-000049110000}"/>
    <cellStyle name="Nuovo 25 3 3" xfId="2839" xr:uid="{00000000-0005-0000-0000-00004A110000}"/>
    <cellStyle name="Nuovo 25 3 3 2" xfId="5573" xr:uid="{00000000-0005-0000-0000-00004B110000}"/>
    <cellStyle name="Nuovo 25 3 4" xfId="2840" xr:uid="{00000000-0005-0000-0000-00004C110000}"/>
    <cellStyle name="Nuovo 25 4" xfId="2841" xr:uid="{00000000-0005-0000-0000-00004D110000}"/>
    <cellStyle name="Nuovo 25 4 2" xfId="4721" xr:uid="{00000000-0005-0000-0000-00004E110000}"/>
    <cellStyle name="Nuovo 25 5" xfId="2842" xr:uid="{00000000-0005-0000-0000-00004F110000}"/>
    <cellStyle name="Nuovo 25 6" xfId="2843" xr:uid="{00000000-0005-0000-0000-000050110000}"/>
    <cellStyle name="Nuovo 25 6 2" xfId="5572" xr:uid="{00000000-0005-0000-0000-000051110000}"/>
    <cellStyle name="Nuovo 26" xfId="2844" xr:uid="{00000000-0005-0000-0000-000052110000}"/>
    <cellStyle name="Nuovo 26 2" xfId="2845" xr:uid="{00000000-0005-0000-0000-000053110000}"/>
    <cellStyle name="Nuovo 26 2 2" xfId="2846" xr:uid="{00000000-0005-0000-0000-000054110000}"/>
    <cellStyle name="Nuovo 26 3" xfId="2847" xr:uid="{00000000-0005-0000-0000-000055110000}"/>
    <cellStyle name="Nuovo 26 3 2" xfId="2848" xr:uid="{00000000-0005-0000-0000-000056110000}"/>
    <cellStyle name="Nuovo 26 3 2 2" xfId="2849" xr:uid="{00000000-0005-0000-0000-000057110000}"/>
    <cellStyle name="Nuovo 26 3 2 3" xfId="2850" xr:uid="{00000000-0005-0000-0000-000058110000}"/>
    <cellStyle name="Nuovo 26 3 3" xfId="2851" xr:uid="{00000000-0005-0000-0000-000059110000}"/>
    <cellStyle name="Nuovo 26 3 3 2" xfId="5575" xr:uid="{00000000-0005-0000-0000-00005A110000}"/>
    <cellStyle name="Nuovo 26 3 4" xfId="2852" xr:uid="{00000000-0005-0000-0000-00005B110000}"/>
    <cellStyle name="Nuovo 26 4" xfId="2853" xr:uid="{00000000-0005-0000-0000-00005C110000}"/>
    <cellStyle name="Nuovo 26 4 2" xfId="4724" xr:uid="{00000000-0005-0000-0000-00005D110000}"/>
    <cellStyle name="Nuovo 26 5" xfId="2854" xr:uid="{00000000-0005-0000-0000-00005E110000}"/>
    <cellStyle name="Nuovo 26 6" xfId="2855" xr:uid="{00000000-0005-0000-0000-00005F110000}"/>
    <cellStyle name="Nuovo 26 6 2" xfId="5574" xr:uid="{00000000-0005-0000-0000-000060110000}"/>
    <cellStyle name="Nuovo 27" xfId="2856" xr:uid="{00000000-0005-0000-0000-000061110000}"/>
    <cellStyle name="Nuovo 27 2" xfId="2857" xr:uid="{00000000-0005-0000-0000-000062110000}"/>
    <cellStyle name="Nuovo 27 2 2" xfId="2858" xr:uid="{00000000-0005-0000-0000-000063110000}"/>
    <cellStyle name="Nuovo 27 3" xfId="2859" xr:uid="{00000000-0005-0000-0000-000064110000}"/>
    <cellStyle name="Nuovo 27 3 2" xfId="2860" xr:uid="{00000000-0005-0000-0000-000065110000}"/>
    <cellStyle name="Nuovo 27 3 2 2" xfId="2861" xr:uid="{00000000-0005-0000-0000-000066110000}"/>
    <cellStyle name="Nuovo 27 3 2 3" xfId="2862" xr:uid="{00000000-0005-0000-0000-000067110000}"/>
    <cellStyle name="Nuovo 27 3 3" xfId="2863" xr:uid="{00000000-0005-0000-0000-000068110000}"/>
    <cellStyle name="Nuovo 27 3 3 2" xfId="5577" xr:uid="{00000000-0005-0000-0000-000069110000}"/>
    <cellStyle name="Nuovo 27 3 4" xfId="2864" xr:uid="{00000000-0005-0000-0000-00006A110000}"/>
    <cellStyle name="Nuovo 27 4" xfId="2865" xr:uid="{00000000-0005-0000-0000-00006B110000}"/>
    <cellStyle name="Nuovo 27 4 2" xfId="4725" xr:uid="{00000000-0005-0000-0000-00006C110000}"/>
    <cellStyle name="Nuovo 27 5" xfId="2866" xr:uid="{00000000-0005-0000-0000-00006D110000}"/>
    <cellStyle name="Nuovo 27 6" xfId="2867" xr:uid="{00000000-0005-0000-0000-00006E110000}"/>
    <cellStyle name="Nuovo 27 6 2" xfId="5576" xr:uid="{00000000-0005-0000-0000-00006F110000}"/>
    <cellStyle name="Nuovo 28" xfId="2868" xr:uid="{00000000-0005-0000-0000-000070110000}"/>
    <cellStyle name="Nuovo 28 2" xfId="2869" xr:uid="{00000000-0005-0000-0000-000071110000}"/>
    <cellStyle name="Nuovo 28 2 2" xfId="2870" xr:uid="{00000000-0005-0000-0000-000072110000}"/>
    <cellStyle name="Nuovo 28 3" xfId="2871" xr:uid="{00000000-0005-0000-0000-000073110000}"/>
    <cellStyle name="Nuovo 28 3 2" xfId="2872" xr:uid="{00000000-0005-0000-0000-000074110000}"/>
    <cellStyle name="Nuovo 28 3 2 2" xfId="2873" xr:uid="{00000000-0005-0000-0000-000075110000}"/>
    <cellStyle name="Nuovo 28 3 2 3" xfId="2874" xr:uid="{00000000-0005-0000-0000-000076110000}"/>
    <cellStyle name="Nuovo 28 3 3" xfId="2875" xr:uid="{00000000-0005-0000-0000-000077110000}"/>
    <cellStyle name="Nuovo 28 3 3 2" xfId="5579" xr:uid="{00000000-0005-0000-0000-000078110000}"/>
    <cellStyle name="Nuovo 28 3 4" xfId="2876" xr:uid="{00000000-0005-0000-0000-000079110000}"/>
    <cellStyle name="Nuovo 28 4" xfId="2877" xr:uid="{00000000-0005-0000-0000-00007A110000}"/>
    <cellStyle name="Nuovo 28 4 2" xfId="4726" xr:uid="{00000000-0005-0000-0000-00007B110000}"/>
    <cellStyle name="Nuovo 28 5" xfId="2878" xr:uid="{00000000-0005-0000-0000-00007C110000}"/>
    <cellStyle name="Nuovo 28 6" xfId="2879" xr:uid="{00000000-0005-0000-0000-00007D110000}"/>
    <cellStyle name="Nuovo 28 6 2" xfId="5578" xr:uid="{00000000-0005-0000-0000-00007E110000}"/>
    <cellStyle name="Nuovo 29" xfId="2880" xr:uid="{00000000-0005-0000-0000-00007F110000}"/>
    <cellStyle name="Nuovo 29 2" xfId="2881" xr:uid="{00000000-0005-0000-0000-000080110000}"/>
    <cellStyle name="Nuovo 29 2 2" xfId="2882" xr:uid="{00000000-0005-0000-0000-000081110000}"/>
    <cellStyle name="Nuovo 29 3" xfId="2883" xr:uid="{00000000-0005-0000-0000-000082110000}"/>
    <cellStyle name="Nuovo 29 3 2" xfId="2884" xr:uid="{00000000-0005-0000-0000-000083110000}"/>
    <cellStyle name="Nuovo 29 3 2 2" xfId="2885" xr:uid="{00000000-0005-0000-0000-000084110000}"/>
    <cellStyle name="Nuovo 29 3 2 3" xfId="2886" xr:uid="{00000000-0005-0000-0000-000085110000}"/>
    <cellStyle name="Nuovo 29 3 3" xfId="2887" xr:uid="{00000000-0005-0000-0000-000086110000}"/>
    <cellStyle name="Nuovo 29 3 3 2" xfId="5581" xr:uid="{00000000-0005-0000-0000-000087110000}"/>
    <cellStyle name="Nuovo 29 3 4" xfId="2888" xr:uid="{00000000-0005-0000-0000-000088110000}"/>
    <cellStyle name="Nuovo 29 4" xfId="2889" xr:uid="{00000000-0005-0000-0000-000089110000}"/>
    <cellStyle name="Nuovo 29 4 2" xfId="4727" xr:uid="{00000000-0005-0000-0000-00008A110000}"/>
    <cellStyle name="Nuovo 29 5" xfId="2890" xr:uid="{00000000-0005-0000-0000-00008B110000}"/>
    <cellStyle name="Nuovo 29 6" xfId="2891" xr:uid="{00000000-0005-0000-0000-00008C110000}"/>
    <cellStyle name="Nuovo 29 6 2" xfId="5580" xr:uid="{00000000-0005-0000-0000-00008D110000}"/>
    <cellStyle name="Nuovo 3" xfId="2892" xr:uid="{00000000-0005-0000-0000-00008E110000}"/>
    <cellStyle name="Nuovo 3 2" xfId="2893" xr:uid="{00000000-0005-0000-0000-00008F110000}"/>
    <cellStyle name="Nuovo 3 2 2" xfId="2894" xr:uid="{00000000-0005-0000-0000-000090110000}"/>
    <cellStyle name="Nuovo 3 3" xfId="2895" xr:uid="{00000000-0005-0000-0000-000091110000}"/>
    <cellStyle name="Nuovo 3 3 2" xfId="2896" xr:uid="{00000000-0005-0000-0000-000092110000}"/>
    <cellStyle name="Nuovo 3 3 2 2" xfId="2897" xr:uid="{00000000-0005-0000-0000-000093110000}"/>
    <cellStyle name="Nuovo 3 3 2 3" xfId="2898" xr:uid="{00000000-0005-0000-0000-000094110000}"/>
    <cellStyle name="Nuovo 3 3 3" xfId="2899" xr:uid="{00000000-0005-0000-0000-000095110000}"/>
    <cellStyle name="Nuovo 3 3 3 2" xfId="5583" xr:uid="{00000000-0005-0000-0000-000096110000}"/>
    <cellStyle name="Nuovo 3 3 4" xfId="2900" xr:uid="{00000000-0005-0000-0000-000097110000}"/>
    <cellStyle name="Nuovo 3 4" xfId="2901" xr:uid="{00000000-0005-0000-0000-000098110000}"/>
    <cellStyle name="Nuovo 3 4 2" xfId="4728" xr:uid="{00000000-0005-0000-0000-000099110000}"/>
    <cellStyle name="Nuovo 3 5" xfId="2902" xr:uid="{00000000-0005-0000-0000-00009A110000}"/>
    <cellStyle name="Nuovo 3 6" xfId="2903" xr:uid="{00000000-0005-0000-0000-00009B110000}"/>
    <cellStyle name="Nuovo 3 6 2" xfId="5582" xr:uid="{00000000-0005-0000-0000-00009C110000}"/>
    <cellStyle name="Nuovo 30" xfId="2904" xr:uid="{00000000-0005-0000-0000-00009D110000}"/>
    <cellStyle name="Nuovo 30 2" xfId="2905" xr:uid="{00000000-0005-0000-0000-00009E110000}"/>
    <cellStyle name="Nuovo 30 2 2" xfId="2906" xr:uid="{00000000-0005-0000-0000-00009F110000}"/>
    <cellStyle name="Nuovo 30 3" xfId="2907" xr:uid="{00000000-0005-0000-0000-0000A0110000}"/>
    <cellStyle name="Nuovo 30 3 2" xfId="2908" xr:uid="{00000000-0005-0000-0000-0000A1110000}"/>
    <cellStyle name="Nuovo 30 3 2 2" xfId="2909" xr:uid="{00000000-0005-0000-0000-0000A2110000}"/>
    <cellStyle name="Nuovo 30 3 2 3" xfId="2910" xr:uid="{00000000-0005-0000-0000-0000A3110000}"/>
    <cellStyle name="Nuovo 30 3 3" xfId="2911" xr:uid="{00000000-0005-0000-0000-0000A4110000}"/>
    <cellStyle name="Nuovo 30 3 3 2" xfId="5585" xr:uid="{00000000-0005-0000-0000-0000A5110000}"/>
    <cellStyle name="Nuovo 30 3 4" xfId="2912" xr:uid="{00000000-0005-0000-0000-0000A6110000}"/>
    <cellStyle name="Nuovo 30 4" xfId="2913" xr:uid="{00000000-0005-0000-0000-0000A7110000}"/>
    <cellStyle name="Nuovo 30 4 2" xfId="4729" xr:uid="{00000000-0005-0000-0000-0000A8110000}"/>
    <cellStyle name="Nuovo 30 5" xfId="2914" xr:uid="{00000000-0005-0000-0000-0000A9110000}"/>
    <cellStyle name="Nuovo 30 6" xfId="2915" xr:uid="{00000000-0005-0000-0000-0000AA110000}"/>
    <cellStyle name="Nuovo 30 6 2" xfId="5584" xr:uid="{00000000-0005-0000-0000-0000AB110000}"/>
    <cellStyle name="Nuovo 31" xfId="2916" xr:uid="{00000000-0005-0000-0000-0000AC110000}"/>
    <cellStyle name="Nuovo 31 2" xfId="2917" xr:uid="{00000000-0005-0000-0000-0000AD110000}"/>
    <cellStyle name="Nuovo 31 2 2" xfId="2918" xr:uid="{00000000-0005-0000-0000-0000AE110000}"/>
    <cellStyle name="Nuovo 31 3" xfId="2919" xr:uid="{00000000-0005-0000-0000-0000AF110000}"/>
    <cellStyle name="Nuovo 31 3 2" xfId="2920" xr:uid="{00000000-0005-0000-0000-0000B0110000}"/>
    <cellStyle name="Nuovo 31 3 2 2" xfId="2921" xr:uid="{00000000-0005-0000-0000-0000B1110000}"/>
    <cellStyle name="Nuovo 31 3 2 3" xfId="2922" xr:uid="{00000000-0005-0000-0000-0000B2110000}"/>
    <cellStyle name="Nuovo 31 3 3" xfId="2923" xr:uid="{00000000-0005-0000-0000-0000B3110000}"/>
    <cellStyle name="Nuovo 31 3 3 2" xfId="5587" xr:uid="{00000000-0005-0000-0000-0000B4110000}"/>
    <cellStyle name="Nuovo 31 3 4" xfId="2924" xr:uid="{00000000-0005-0000-0000-0000B5110000}"/>
    <cellStyle name="Nuovo 31 4" xfId="2925" xr:uid="{00000000-0005-0000-0000-0000B6110000}"/>
    <cellStyle name="Nuovo 31 4 2" xfId="4730" xr:uid="{00000000-0005-0000-0000-0000B7110000}"/>
    <cellStyle name="Nuovo 31 5" xfId="2926" xr:uid="{00000000-0005-0000-0000-0000B8110000}"/>
    <cellStyle name="Nuovo 31 6" xfId="2927" xr:uid="{00000000-0005-0000-0000-0000B9110000}"/>
    <cellStyle name="Nuovo 31 6 2" xfId="5586" xr:uid="{00000000-0005-0000-0000-0000BA110000}"/>
    <cellStyle name="Nuovo 32" xfId="2928" xr:uid="{00000000-0005-0000-0000-0000BB110000}"/>
    <cellStyle name="Nuovo 32 2" xfId="2929" xr:uid="{00000000-0005-0000-0000-0000BC110000}"/>
    <cellStyle name="Nuovo 32 2 2" xfId="2930" xr:uid="{00000000-0005-0000-0000-0000BD110000}"/>
    <cellStyle name="Nuovo 32 3" xfId="2931" xr:uid="{00000000-0005-0000-0000-0000BE110000}"/>
    <cellStyle name="Nuovo 32 3 2" xfId="2932" xr:uid="{00000000-0005-0000-0000-0000BF110000}"/>
    <cellStyle name="Nuovo 32 3 2 2" xfId="2933" xr:uid="{00000000-0005-0000-0000-0000C0110000}"/>
    <cellStyle name="Nuovo 32 3 2 3" xfId="2934" xr:uid="{00000000-0005-0000-0000-0000C1110000}"/>
    <cellStyle name="Nuovo 32 3 3" xfId="2935" xr:uid="{00000000-0005-0000-0000-0000C2110000}"/>
    <cellStyle name="Nuovo 32 3 3 2" xfId="5589" xr:uid="{00000000-0005-0000-0000-0000C3110000}"/>
    <cellStyle name="Nuovo 32 3 4" xfId="2936" xr:uid="{00000000-0005-0000-0000-0000C4110000}"/>
    <cellStyle name="Nuovo 32 4" xfId="2937" xr:uid="{00000000-0005-0000-0000-0000C5110000}"/>
    <cellStyle name="Nuovo 32 4 2" xfId="4731" xr:uid="{00000000-0005-0000-0000-0000C6110000}"/>
    <cellStyle name="Nuovo 32 5" xfId="2938" xr:uid="{00000000-0005-0000-0000-0000C7110000}"/>
    <cellStyle name="Nuovo 32 6" xfId="2939" xr:uid="{00000000-0005-0000-0000-0000C8110000}"/>
    <cellStyle name="Nuovo 32 6 2" xfId="5588" xr:uid="{00000000-0005-0000-0000-0000C9110000}"/>
    <cellStyle name="Nuovo 33" xfId="2940" xr:uid="{00000000-0005-0000-0000-0000CA110000}"/>
    <cellStyle name="Nuovo 33 2" xfId="2941" xr:uid="{00000000-0005-0000-0000-0000CB110000}"/>
    <cellStyle name="Nuovo 33 2 2" xfId="2942" xr:uid="{00000000-0005-0000-0000-0000CC110000}"/>
    <cellStyle name="Nuovo 33 3" xfId="2943" xr:uid="{00000000-0005-0000-0000-0000CD110000}"/>
    <cellStyle name="Nuovo 33 3 2" xfId="2944" xr:uid="{00000000-0005-0000-0000-0000CE110000}"/>
    <cellStyle name="Nuovo 33 3 2 2" xfId="2945" xr:uid="{00000000-0005-0000-0000-0000CF110000}"/>
    <cellStyle name="Nuovo 33 3 2 3" xfId="2946" xr:uid="{00000000-0005-0000-0000-0000D0110000}"/>
    <cellStyle name="Nuovo 33 3 3" xfId="2947" xr:uid="{00000000-0005-0000-0000-0000D1110000}"/>
    <cellStyle name="Nuovo 33 3 3 2" xfId="5591" xr:uid="{00000000-0005-0000-0000-0000D2110000}"/>
    <cellStyle name="Nuovo 33 3 4" xfId="2948" xr:uid="{00000000-0005-0000-0000-0000D3110000}"/>
    <cellStyle name="Nuovo 33 4" xfId="2949" xr:uid="{00000000-0005-0000-0000-0000D4110000}"/>
    <cellStyle name="Nuovo 33 4 2" xfId="4732" xr:uid="{00000000-0005-0000-0000-0000D5110000}"/>
    <cellStyle name="Nuovo 33 5" xfId="2950" xr:uid="{00000000-0005-0000-0000-0000D6110000}"/>
    <cellStyle name="Nuovo 33 6" xfId="2951" xr:uid="{00000000-0005-0000-0000-0000D7110000}"/>
    <cellStyle name="Nuovo 33 6 2" xfId="5590" xr:uid="{00000000-0005-0000-0000-0000D8110000}"/>
    <cellStyle name="Nuovo 34" xfId="2952" xr:uid="{00000000-0005-0000-0000-0000D9110000}"/>
    <cellStyle name="Nuovo 34 2" xfId="2953" xr:uid="{00000000-0005-0000-0000-0000DA110000}"/>
    <cellStyle name="Nuovo 34 2 2" xfId="2954" xr:uid="{00000000-0005-0000-0000-0000DB110000}"/>
    <cellStyle name="Nuovo 34 3" xfId="2955" xr:uid="{00000000-0005-0000-0000-0000DC110000}"/>
    <cellStyle name="Nuovo 34 3 2" xfId="2956" xr:uid="{00000000-0005-0000-0000-0000DD110000}"/>
    <cellStyle name="Nuovo 34 3 2 2" xfId="2957" xr:uid="{00000000-0005-0000-0000-0000DE110000}"/>
    <cellStyle name="Nuovo 34 3 2 3" xfId="2958" xr:uid="{00000000-0005-0000-0000-0000DF110000}"/>
    <cellStyle name="Nuovo 34 3 3" xfId="2959" xr:uid="{00000000-0005-0000-0000-0000E0110000}"/>
    <cellStyle name="Nuovo 34 3 3 2" xfId="5593" xr:uid="{00000000-0005-0000-0000-0000E1110000}"/>
    <cellStyle name="Nuovo 34 3 4" xfId="2960" xr:uid="{00000000-0005-0000-0000-0000E2110000}"/>
    <cellStyle name="Nuovo 34 4" xfId="2961" xr:uid="{00000000-0005-0000-0000-0000E3110000}"/>
    <cellStyle name="Nuovo 34 4 2" xfId="4733" xr:uid="{00000000-0005-0000-0000-0000E4110000}"/>
    <cellStyle name="Nuovo 34 5" xfId="2962" xr:uid="{00000000-0005-0000-0000-0000E5110000}"/>
    <cellStyle name="Nuovo 34 6" xfId="2963" xr:uid="{00000000-0005-0000-0000-0000E6110000}"/>
    <cellStyle name="Nuovo 34 6 2" xfId="5592" xr:uid="{00000000-0005-0000-0000-0000E7110000}"/>
    <cellStyle name="Nuovo 35" xfId="2964" xr:uid="{00000000-0005-0000-0000-0000E8110000}"/>
    <cellStyle name="Nuovo 35 2" xfId="2965" xr:uid="{00000000-0005-0000-0000-0000E9110000}"/>
    <cellStyle name="Nuovo 35 2 2" xfId="2966" xr:uid="{00000000-0005-0000-0000-0000EA110000}"/>
    <cellStyle name="Nuovo 35 3" xfId="2967" xr:uid="{00000000-0005-0000-0000-0000EB110000}"/>
    <cellStyle name="Nuovo 35 3 2" xfId="2968" xr:uid="{00000000-0005-0000-0000-0000EC110000}"/>
    <cellStyle name="Nuovo 35 3 2 2" xfId="2969" xr:uid="{00000000-0005-0000-0000-0000ED110000}"/>
    <cellStyle name="Nuovo 35 3 2 3" xfId="2970" xr:uid="{00000000-0005-0000-0000-0000EE110000}"/>
    <cellStyle name="Nuovo 35 3 3" xfId="2971" xr:uid="{00000000-0005-0000-0000-0000EF110000}"/>
    <cellStyle name="Nuovo 35 3 3 2" xfId="5595" xr:uid="{00000000-0005-0000-0000-0000F0110000}"/>
    <cellStyle name="Nuovo 35 3 4" xfId="2972" xr:uid="{00000000-0005-0000-0000-0000F1110000}"/>
    <cellStyle name="Nuovo 35 4" xfId="2973" xr:uid="{00000000-0005-0000-0000-0000F2110000}"/>
    <cellStyle name="Nuovo 35 4 2" xfId="4734" xr:uid="{00000000-0005-0000-0000-0000F3110000}"/>
    <cellStyle name="Nuovo 35 5" xfId="2974" xr:uid="{00000000-0005-0000-0000-0000F4110000}"/>
    <cellStyle name="Nuovo 35 6" xfId="2975" xr:uid="{00000000-0005-0000-0000-0000F5110000}"/>
    <cellStyle name="Nuovo 35 6 2" xfId="5594" xr:uid="{00000000-0005-0000-0000-0000F6110000}"/>
    <cellStyle name="Nuovo 36" xfId="2976" xr:uid="{00000000-0005-0000-0000-0000F7110000}"/>
    <cellStyle name="Nuovo 36 2" xfId="2977" xr:uid="{00000000-0005-0000-0000-0000F8110000}"/>
    <cellStyle name="Nuovo 36 2 2" xfId="2978" xr:uid="{00000000-0005-0000-0000-0000F9110000}"/>
    <cellStyle name="Nuovo 36 3" xfId="2979" xr:uid="{00000000-0005-0000-0000-0000FA110000}"/>
    <cellStyle name="Nuovo 36 3 2" xfId="2980" xr:uid="{00000000-0005-0000-0000-0000FB110000}"/>
    <cellStyle name="Nuovo 36 3 2 2" xfId="2981" xr:uid="{00000000-0005-0000-0000-0000FC110000}"/>
    <cellStyle name="Nuovo 36 3 2 3" xfId="2982" xr:uid="{00000000-0005-0000-0000-0000FD110000}"/>
    <cellStyle name="Nuovo 36 3 3" xfId="2983" xr:uid="{00000000-0005-0000-0000-0000FE110000}"/>
    <cellStyle name="Nuovo 36 3 3 2" xfId="5597" xr:uid="{00000000-0005-0000-0000-0000FF110000}"/>
    <cellStyle name="Nuovo 36 3 4" xfId="2984" xr:uid="{00000000-0005-0000-0000-000000120000}"/>
    <cellStyle name="Nuovo 36 4" xfId="2985" xr:uid="{00000000-0005-0000-0000-000001120000}"/>
    <cellStyle name="Nuovo 36 4 2" xfId="4735" xr:uid="{00000000-0005-0000-0000-000002120000}"/>
    <cellStyle name="Nuovo 36 5" xfId="2986" xr:uid="{00000000-0005-0000-0000-000003120000}"/>
    <cellStyle name="Nuovo 36 6" xfId="2987" xr:uid="{00000000-0005-0000-0000-000004120000}"/>
    <cellStyle name="Nuovo 36 6 2" xfId="5596" xr:uid="{00000000-0005-0000-0000-000005120000}"/>
    <cellStyle name="Nuovo 37" xfId="2988" xr:uid="{00000000-0005-0000-0000-000006120000}"/>
    <cellStyle name="Nuovo 37 2" xfId="2989" xr:uid="{00000000-0005-0000-0000-000007120000}"/>
    <cellStyle name="Nuovo 37 2 2" xfId="2990" xr:uid="{00000000-0005-0000-0000-000008120000}"/>
    <cellStyle name="Nuovo 37 3" xfId="2991" xr:uid="{00000000-0005-0000-0000-000009120000}"/>
    <cellStyle name="Nuovo 37 3 2" xfId="2992" xr:uid="{00000000-0005-0000-0000-00000A120000}"/>
    <cellStyle name="Nuovo 37 3 2 2" xfId="2993" xr:uid="{00000000-0005-0000-0000-00000B120000}"/>
    <cellStyle name="Nuovo 37 3 2 3" xfId="2994" xr:uid="{00000000-0005-0000-0000-00000C120000}"/>
    <cellStyle name="Nuovo 37 3 3" xfId="2995" xr:uid="{00000000-0005-0000-0000-00000D120000}"/>
    <cellStyle name="Nuovo 37 3 3 2" xfId="5599" xr:uid="{00000000-0005-0000-0000-00000E120000}"/>
    <cellStyle name="Nuovo 37 3 4" xfId="2996" xr:uid="{00000000-0005-0000-0000-00000F120000}"/>
    <cellStyle name="Nuovo 37 4" xfId="2997" xr:uid="{00000000-0005-0000-0000-000010120000}"/>
    <cellStyle name="Nuovo 37 4 2" xfId="4736" xr:uid="{00000000-0005-0000-0000-000011120000}"/>
    <cellStyle name="Nuovo 37 5" xfId="2998" xr:uid="{00000000-0005-0000-0000-000012120000}"/>
    <cellStyle name="Nuovo 37 6" xfId="2999" xr:uid="{00000000-0005-0000-0000-000013120000}"/>
    <cellStyle name="Nuovo 37 6 2" xfId="5598" xr:uid="{00000000-0005-0000-0000-000014120000}"/>
    <cellStyle name="Nuovo 38" xfId="3000" xr:uid="{00000000-0005-0000-0000-000015120000}"/>
    <cellStyle name="Nuovo 38 2" xfId="3001" xr:uid="{00000000-0005-0000-0000-000016120000}"/>
    <cellStyle name="Nuovo 38 2 2" xfId="3002" xr:uid="{00000000-0005-0000-0000-000017120000}"/>
    <cellStyle name="Nuovo 38 3" xfId="3003" xr:uid="{00000000-0005-0000-0000-000018120000}"/>
    <cellStyle name="Nuovo 38 3 2" xfId="3004" xr:uid="{00000000-0005-0000-0000-000019120000}"/>
    <cellStyle name="Nuovo 38 3 2 2" xfId="3005" xr:uid="{00000000-0005-0000-0000-00001A120000}"/>
    <cellStyle name="Nuovo 38 3 2 3" xfId="3006" xr:uid="{00000000-0005-0000-0000-00001B120000}"/>
    <cellStyle name="Nuovo 38 3 3" xfId="3007" xr:uid="{00000000-0005-0000-0000-00001C120000}"/>
    <cellStyle name="Nuovo 38 3 3 2" xfId="5601" xr:uid="{00000000-0005-0000-0000-00001D120000}"/>
    <cellStyle name="Nuovo 38 3 4" xfId="3008" xr:uid="{00000000-0005-0000-0000-00001E120000}"/>
    <cellStyle name="Nuovo 38 4" xfId="3009" xr:uid="{00000000-0005-0000-0000-00001F120000}"/>
    <cellStyle name="Nuovo 38 4 2" xfId="4737" xr:uid="{00000000-0005-0000-0000-000020120000}"/>
    <cellStyle name="Nuovo 38 5" xfId="3010" xr:uid="{00000000-0005-0000-0000-000021120000}"/>
    <cellStyle name="Nuovo 38 6" xfId="3011" xr:uid="{00000000-0005-0000-0000-000022120000}"/>
    <cellStyle name="Nuovo 38 6 2" xfId="5600" xr:uid="{00000000-0005-0000-0000-000023120000}"/>
    <cellStyle name="Nuovo 39" xfId="3012" xr:uid="{00000000-0005-0000-0000-000024120000}"/>
    <cellStyle name="Nuovo 39 2" xfId="3013" xr:uid="{00000000-0005-0000-0000-000025120000}"/>
    <cellStyle name="Nuovo 39 2 2" xfId="3014" xr:uid="{00000000-0005-0000-0000-000026120000}"/>
    <cellStyle name="Nuovo 39 3" xfId="3015" xr:uid="{00000000-0005-0000-0000-000027120000}"/>
    <cellStyle name="Nuovo 39 3 2" xfId="3016" xr:uid="{00000000-0005-0000-0000-000028120000}"/>
    <cellStyle name="Nuovo 39 3 2 2" xfId="3017" xr:uid="{00000000-0005-0000-0000-000029120000}"/>
    <cellStyle name="Nuovo 39 3 2 3" xfId="3018" xr:uid="{00000000-0005-0000-0000-00002A120000}"/>
    <cellStyle name="Nuovo 39 3 3" xfId="3019" xr:uid="{00000000-0005-0000-0000-00002B120000}"/>
    <cellStyle name="Nuovo 39 3 3 2" xfId="5603" xr:uid="{00000000-0005-0000-0000-00002C120000}"/>
    <cellStyle name="Nuovo 39 3 4" xfId="3020" xr:uid="{00000000-0005-0000-0000-00002D120000}"/>
    <cellStyle name="Nuovo 39 4" xfId="3021" xr:uid="{00000000-0005-0000-0000-00002E120000}"/>
    <cellStyle name="Nuovo 39 4 2" xfId="4738" xr:uid="{00000000-0005-0000-0000-00002F120000}"/>
    <cellStyle name="Nuovo 39 5" xfId="3022" xr:uid="{00000000-0005-0000-0000-000030120000}"/>
    <cellStyle name="Nuovo 39 6" xfId="3023" xr:uid="{00000000-0005-0000-0000-000031120000}"/>
    <cellStyle name="Nuovo 39 6 2" xfId="5602" xr:uid="{00000000-0005-0000-0000-000032120000}"/>
    <cellStyle name="Nuovo 4" xfId="3024" xr:uid="{00000000-0005-0000-0000-000033120000}"/>
    <cellStyle name="Nuovo 4 2" xfId="3025" xr:uid="{00000000-0005-0000-0000-000034120000}"/>
    <cellStyle name="Nuovo 4 2 2" xfId="3026" xr:uid="{00000000-0005-0000-0000-000035120000}"/>
    <cellStyle name="Nuovo 4 3" xfId="3027" xr:uid="{00000000-0005-0000-0000-000036120000}"/>
    <cellStyle name="Nuovo 4 3 2" xfId="3028" xr:uid="{00000000-0005-0000-0000-000037120000}"/>
    <cellStyle name="Nuovo 4 3 2 2" xfId="3029" xr:uid="{00000000-0005-0000-0000-000038120000}"/>
    <cellStyle name="Nuovo 4 3 2 3" xfId="3030" xr:uid="{00000000-0005-0000-0000-000039120000}"/>
    <cellStyle name="Nuovo 4 3 3" xfId="3031" xr:uid="{00000000-0005-0000-0000-00003A120000}"/>
    <cellStyle name="Nuovo 4 3 3 2" xfId="5605" xr:uid="{00000000-0005-0000-0000-00003B120000}"/>
    <cellStyle name="Nuovo 4 3 4" xfId="3032" xr:uid="{00000000-0005-0000-0000-00003C120000}"/>
    <cellStyle name="Nuovo 4 4" xfId="3033" xr:uid="{00000000-0005-0000-0000-00003D120000}"/>
    <cellStyle name="Nuovo 4 4 2" xfId="4739" xr:uid="{00000000-0005-0000-0000-00003E120000}"/>
    <cellStyle name="Nuovo 4 5" xfId="3034" xr:uid="{00000000-0005-0000-0000-00003F120000}"/>
    <cellStyle name="Nuovo 4 6" xfId="3035" xr:uid="{00000000-0005-0000-0000-000040120000}"/>
    <cellStyle name="Nuovo 4 6 2" xfId="5604" xr:uid="{00000000-0005-0000-0000-000041120000}"/>
    <cellStyle name="Nuovo 40" xfId="3036" xr:uid="{00000000-0005-0000-0000-000042120000}"/>
    <cellStyle name="Nuovo 40 2" xfId="3037" xr:uid="{00000000-0005-0000-0000-000043120000}"/>
    <cellStyle name="Nuovo 40 2 2" xfId="3038" xr:uid="{00000000-0005-0000-0000-000044120000}"/>
    <cellStyle name="Nuovo 40 3" xfId="3039" xr:uid="{00000000-0005-0000-0000-000045120000}"/>
    <cellStyle name="Nuovo 40 3 2" xfId="3040" xr:uid="{00000000-0005-0000-0000-000046120000}"/>
    <cellStyle name="Nuovo 40 3 2 2" xfId="3041" xr:uid="{00000000-0005-0000-0000-000047120000}"/>
    <cellStyle name="Nuovo 40 3 2 3" xfId="3042" xr:uid="{00000000-0005-0000-0000-000048120000}"/>
    <cellStyle name="Nuovo 40 3 3" xfId="3043" xr:uid="{00000000-0005-0000-0000-000049120000}"/>
    <cellStyle name="Nuovo 40 3 3 2" xfId="5607" xr:uid="{00000000-0005-0000-0000-00004A120000}"/>
    <cellStyle name="Nuovo 40 3 4" xfId="3044" xr:uid="{00000000-0005-0000-0000-00004B120000}"/>
    <cellStyle name="Nuovo 40 4" xfId="3045" xr:uid="{00000000-0005-0000-0000-00004C120000}"/>
    <cellStyle name="Nuovo 40 4 2" xfId="4740" xr:uid="{00000000-0005-0000-0000-00004D120000}"/>
    <cellStyle name="Nuovo 40 5" xfId="3046" xr:uid="{00000000-0005-0000-0000-00004E120000}"/>
    <cellStyle name="Nuovo 40 6" xfId="3047" xr:uid="{00000000-0005-0000-0000-00004F120000}"/>
    <cellStyle name="Nuovo 40 6 2" xfId="5606" xr:uid="{00000000-0005-0000-0000-000050120000}"/>
    <cellStyle name="Nuovo 41" xfId="3048" xr:uid="{00000000-0005-0000-0000-000051120000}"/>
    <cellStyle name="Nuovo 41 2" xfId="3049" xr:uid="{00000000-0005-0000-0000-000052120000}"/>
    <cellStyle name="Nuovo 41 2 2" xfId="3050" xr:uid="{00000000-0005-0000-0000-000053120000}"/>
    <cellStyle name="Nuovo 41 3" xfId="3051" xr:uid="{00000000-0005-0000-0000-000054120000}"/>
    <cellStyle name="Nuovo 41 3 2" xfId="3052" xr:uid="{00000000-0005-0000-0000-000055120000}"/>
    <cellStyle name="Nuovo 41 3 2 2" xfId="3053" xr:uid="{00000000-0005-0000-0000-000056120000}"/>
    <cellStyle name="Nuovo 41 3 2 3" xfId="3054" xr:uid="{00000000-0005-0000-0000-000057120000}"/>
    <cellStyle name="Nuovo 41 3 3" xfId="3055" xr:uid="{00000000-0005-0000-0000-000058120000}"/>
    <cellStyle name="Nuovo 41 3 3 2" xfId="5609" xr:uid="{00000000-0005-0000-0000-000059120000}"/>
    <cellStyle name="Nuovo 41 3 4" xfId="3056" xr:uid="{00000000-0005-0000-0000-00005A120000}"/>
    <cellStyle name="Nuovo 41 4" xfId="3057" xr:uid="{00000000-0005-0000-0000-00005B120000}"/>
    <cellStyle name="Nuovo 41 4 2" xfId="4741" xr:uid="{00000000-0005-0000-0000-00005C120000}"/>
    <cellStyle name="Nuovo 41 5" xfId="3058" xr:uid="{00000000-0005-0000-0000-00005D120000}"/>
    <cellStyle name="Nuovo 41 6" xfId="3059" xr:uid="{00000000-0005-0000-0000-00005E120000}"/>
    <cellStyle name="Nuovo 41 6 2" xfId="5608" xr:uid="{00000000-0005-0000-0000-00005F120000}"/>
    <cellStyle name="Nuovo 42" xfId="3060" xr:uid="{00000000-0005-0000-0000-000060120000}"/>
    <cellStyle name="Nuovo 42 2" xfId="3061" xr:uid="{00000000-0005-0000-0000-000061120000}"/>
    <cellStyle name="Nuovo 42 2 2" xfId="3062" xr:uid="{00000000-0005-0000-0000-000062120000}"/>
    <cellStyle name="Nuovo 42 3" xfId="3063" xr:uid="{00000000-0005-0000-0000-000063120000}"/>
    <cellStyle name="Nuovo 42 3 2" xfId="3064" xr:uid="{00000000-0005-0000-0000-000064120000}"/>
    <cellStyle name="Nuovo 42 3 2 2" xfId="3065" xr:uid="{00000000-0005-0000-0000-000065120000}"/>
    <cellStyle name="Nuovo 42 3 2 3" xfId="3066" xr:uid="{00000000-0005-0000-0000-000066120000}"/>
    <cellStyle name="Nuovo 42 3 3" xfId="3067" xr:uid="{00000000-0005-0000-0000-000067120000}"/>
    <cellStyle name="Nuovo 42 3 3 2" xfId="5611" xr:uid="{00000000-0005-0000-0000-000068120000}"/>
    <cellStyle name="Nuovo 42 3 4" xfId="3068" xr:uid="{00000000-0005-0000-0000-000069120000}"/>
    <cellStyle name="Nuovo 42 4" xfId="3069" xr:uid="{00000000-0005-0000-0000-00006A120000}"/>
    <cellStyle name="Nuovo 42 4 2" xfId="4742" xr:uid="{00000000-0005-0000-0000-00006B120000}"/>
    <cellStyle name="Nuovo 42 5" xfId="3070" xr:uid="{00000000-0005-0000-0000-00006C120000}"/>
    <cellStyle name="Nuovo 42 6" xfId="3071" xr:uid="{00000000-0005-0000-0000-00006D120000}"/>
    <cellStyle name="Nuovo 42 6 2" xfId="5610" xr:uid="{00000000-0005-0000-0000-00006E120000}"/>
    <cellStyle name="Nuovo 43" xfId="3072" xr:uid="{00000000-0005-0000-0000-00006F120000}"/>
    <cellStyle name="Nuovo 43 2" xfId="3073" xr:uid="{00000000-0005-0000-0000-000070120000}"/>
    <cellStyle name="Nuovo 43 2 2" xfId="3074" xr:uid="{00000000-0005-0000-0000-000071120000}"/>
    <cellStyle name="Nuovo 43 3" xfId="3075" xr:uid="{00000000-0005-0000-0000-000072120000}"/>
    <cellStyle name="Nuovo 43 3 2" xfId="3076" xr:uid="{00000000-0005-0000-0000-000073120000}"/>
    <cellStyle name="Nuovo 43 3 2 2" xfId="3077" xr:uid="{00000000-0005-0000-0000-000074120000}"/>
    <cellStyle name="Nuovo 43 3 2 3" xfId="3078" xr:uid="{00000000-0005-0000-0000-000075120000}"/>
    <cellStyle name="Nuovo 43 3 3" xfId="3079" xr:uid="{00000000-0005-0000-0000-000076120000}"/>
    <cellStyle name="Nuovo 43 3 3 2" xfId="5613" xr:uid="{00000000-0005-0000-0000-000077120000}"/>
    <cellStyle name="Nuovo 43 3 4" xfId="3080" xr:uid="{00000000-0005-0000-0000-000078120000}"/>
    <cellStyle name="Nuovo 43 4" xfId="3081" xr:uid="{00000000-0005-0000-0000-000079120000}"/>
    <cellStyle name="Nuovo 43 4 2" xfId="4743" xr:uid="{00000000-0005-0000-0000-00007A120000}"/>
    <cellStyle name="Nuovo 43 5" xfId="3082" xr:uid="{00000000-0005-0000-0000-00007B120000}"/>
    <cellStyle name="Nuovo 43 6" xfId="3083" xr:uid="{00000000-0005-0000-0000-00007C120000}"/>
    <cellStyle name="Nuovo 43 6 2" xfId="5612" xr:uid="{00000000-0005-0000-0000-00007D120000}"/>
    <cellStyle name="Nuovo 44" xfId="3084" xr:uid="{00000000-0005-0000-0000-00007E120000}"/>
    <cellStyle name="Nuovo 44 2" xfId="3085" xr:uid="{00000000-0005-0000-0000-00007F120000}"/>
    <cellStyle name="Nuovo 44 2 2" xfId="3086" xr:uid="{00000000-0005-0000-0000-000080120000}"/>
    <cellStyle name="Nuovo 44 3" xfId="3087" xr:uid="{00000000-0005-0000-0000-000081120000}"/>
    <cellStyle name="Nuovo 44 3 2" xfId="3088" xr:uid="{00000000-0005-0000-0000-000082120000}"/>
    <cellStyle name="Nuovo 44 3 2 2" xfId="3089" xr:uid="{00000000-0005-0000-0000-000083120000}"/>
    <cellStyle name="Nuovo 44 3 2 3" xfId="3090" xr:uid="{00000000-0005-0000-0000-000084120000}"/>
    <cellStyle name="Nuovo 44 3 3" xfId="3091" xr:uid="{00000000-0005-0000-0000-000085120000}"/>
    <cellStyle name="Nuovo 44 3 3 2" xfId="5615" xr:uid="{00000000-0005-0000-0000-000086120000}"/>
    <cellStyle name="Nuovo 44 3 4" xfId="3092" xr:uid="{00000000-0005-0000-0000-000087120000}"/>
    <cellStyle name="Nuovo 44 4" xfId="3093" xr:uid="{00000000-0005-0000-0000-000088120000}"/>
    <cellStyle name="Nuovo 44 4 2" xfId="4744" xr:uid="{00000000-0005-0000-0000-000089120000}"/>
    <cellStyle name="Nuovo 44 5" xfId="3094" xr:uid="{00000000-0005-0000-0000-00008A120000}"/>
    <cellStyle name="Nuovo 44 6" xfId="3095" xr:uid="{00000000-0005-0000-0000-00008B120000}"/>
    <cellStyle name="Nuovo 44 6 2" xfId="5614" xr:uid="{00000000-0005-0000-0000-00008C120000}"/>
    <cellStyle name="Nuovo 45" xfId="3096" xr:uid="{00000000-0005-0000-0000-00008D120000}"/>
    <cellStyle name="Nuovo 45 2" xfId="3097" xr:uid="{00000000-0005-0000-0000-00008E120000}"/>
    <cellStyle name="Nuovo 46" xfId="3098" xr:uid="{00000000-0005-0000-0000-00008F120000}"/>
    <cellStyle name="Nuovo 46 2" xfId="3099" xr:uid="{00000000-0005-0000-0000-000090120000}"/>
    <cellStyle name="Nuovo 46 2 2" xfId="3100" xr:uid="{00000000-0005-0000-0000-000091120000}"/>
    <cellStyle name="Nuovo 46 2 3" xfId="3101" xr:uid="{00000000-0005-0000-0000-000092120000}"/>
    <cellStyle name="Nuovo 46 3" xfId="3102" xr:uid="{00000000-0005-0000-0000-000093120000}"/>
    <cellStyle name="Nuovo 46 3 2" xfId="5616" xr:uid="{00000000-0005-0000-0000-000094120000}"/>
    <cellStyle name="Nuovo 46 4" xfId="3103" xr:uid="{00000000-0005-0000-0000-000095120000}"/>
    <cellStyle name="Nuovo 47" xfId="3104" xr:uid="{00000000-0005-0000-0000-000096120000}"/>
    <cellStyle name="Nuovo 47 2" xfId="4745" xr:uid="{00000000-0005-0000-0000-000097120000}"/>
    <cellStyle name="Nuovo 48" xfId="3105" xr:uid="{00000000-0005-0000-0000-000098120000}"/>
    <cellStyle name="Nuovo 49" xfId="3106" xr:uid="{00000000-0005-0000-0000-000099120000}"/>
    <cellStyle name="Nuovo 49 2" xfId="5539" xr:uid="{00000000-0005-0000-0000-00009A120000}"/>
    <cellStyle name="Nuovo 5" xfId="3107" xr:uid="{00000000-0005-0000-0000-00009B120000}"/>
    <cellStyle name="Nuovo 5 2" xfId="3108" xr:uid="{00000000-0005-0000-0000-00009C120000}"/>
    <cellStyle name="Nuovo 5 2 2" xfId="3109" xr:uid="{00000000-0005-0000-0000-00009D120000}"/>
    <cellStyle name="Nuovo 5 3" xfId="3110" xr:uid="{00000000-0005-0000-0000-00009E120000}"/>
    <cellStyle name="Nuovo 5 3 2" xfId="3111" xr:uid="{00000000-0005-0000-0000-00009F120000}"/>
    <cellStyle name="Nuovo 5 3 2 2" xfId="3112" xr:uid="{00000000-0005-0000-0000-0000A0120000}"/>
    <cellStyle name="Nuovo 5 3 2 3" xfId="3113" xr:uid="{00000000-0005-0000-0000-0000A1120000}"/>
    <cellStyle name="Nuovo 5 3 3" xfId="3114" xr:uid="{00000000-0005-0000-0000-0000A2120000}"/>
    <cellStyle name="Nuovo 5 3 3 2" xfId="5618" xr:uid="{00000000-0005-0000-0000-0000A3120000}"/>
    <cellStyle name="Nuovo 5 3 4" xfId="3115" xr:uid="{00000000-0005-0000-0000-0000A4120000}"/>
    <cellStyle name="Nuovo 5 4" xfId="3116" xr:uid="{00000000-0005-0000-0000-0000A5120000}"/>
    <cellStyle name="Nuovo 5 4 2" xfId="4746" xr:uid="{00000000-0005-0000-0000-0000A6120000}"/>
    <cellStyle name="Nuovo 5 5" xfId="3117" xr:uid="{00000000-0005-0000-0000-0000A7120000}"/>
    <cellStyle name="Nuovo 5 6" xfId="3118" xr:uid="{00000000-0005-0000-0000-0000A8120000}"/>
    <cellStyle name="Nuovo 5 6 2" xfId="5617" xr:uid="{00000000-0005-0000-0000-0000A9120000}"/>
    <cellStyle name="Nuovo 6" xfId="3119" xr:uid="{00000000-0005-0000-0000-0000AA120000}"/>
    <cellStyle name="Nuovo 6 2" xfId="3120" xr:uid="{00000000-0005-0000-0000-0000AB120000}"/>
    <cellStyle name="Nuovo 6 2 2" xfId="3121" xr:uid="{00000000-0005-0000-0000-0000AC120000}"/>
    <cellStyle name="Nuovo 6 3" xfId="3122" xr:uid="{00000000-0005-0000-0000-0000AD120000}"/>
    <cellStyle name="Nuovo 6 3 2" xfId="3123" xr:uid="{00000000-0005-0000-0000-0000AE120000}"/>
    <cellStyle name="Nuovo 6 3 2 2" xfId="3124" xr:uid="{00000000-0005-0000-0000-0000AF120000}"/>
    <cellStyle name="Nuovo 6 3 2 3" xfId="3125" xr:uid="{00000000-0005-0000-0000-0000B0120000}"/>
    <cellStyle name="Nuovo 6 3 3" xfId="3126" xr:uid="{00000000-0005-0000-0000-0000B1120000}"/>
    <cellStyle name="Nuovo 6 3 3 2" xfId="5620" xr:uid="{00000000-0005-0000-0000-0000B2120000}"/>
    <cellStyle name="Nuovo 6 3 4" xfId="3127" xr:uid="{00000000-0005-0000-0000-0000B3120000}"/>
    <cellStyle name="Nuovo 6 4" xfId="3128" xr:uid="{00000000-0005-0000-0000-0000B4120000}"/>
    <cellStyle name="Nuovo 6 4 2" xfId="4747" xr:uid="{00000000-0005-0000-0000-0000B5120000}"/>
    <cellStyle name="Nuovo 6 5" xfId="3129" xr:uid="{00000000-0005-0000-0000-0000B6120000}"/>
    <cellStyle name="Nuovo 6 6" xfId="3130" xr:uid="{00000000-0005-0000-0000-0000B7120000}"/>
    <cellStyle name="Nuovo 6 6 2" xfId="5619" xr:uid="{00000000-0005-0000-0000-0000B8120000}"/>
    <cellStyle name="Nuovo 7" xfId="3131" xr:uid="{00000000-0005-0000-0000-0000B9120000}"/>
    <cellStyle name="Nuovo 7 2" xfId="3132" xr:uid="{00000000-0005-0000-0000-0000BA120000}"/>
    <cellStyle name="Nuovo 7 2 2" xfId="3133" xr:uid="{00000000-0005-0000-0000-0000BB120000}"/>
    <cellStyle name="Nuovo 7 3" xfId="3134" xr:uid="{00000000-0005-0000-0000-0000BC120000}"/>
    <cellStyle name="Nuovo 7 3 2" xfId="3135" xr:uid="{00000000-0005-0000-0000-0000BD120000}"/>
    <cellStyle name="Nuovo 7 3 2 2" xfId="3136" xr:uid="{00000000-0005-0000-0000-0000BE120000}"/>
    <cellStyle name="Nuovo 7 3 2 3" xfId="3137" xr:uid="{00000000-0005-0000-0000-0000BF120000}"/>
    <cellStyle name="Nuovo 7 3 3" xfId="3138" xr:uid="{00000000-0005-0000-0000-0000C0120000}"/>
    <cellStyle name="Nuovo 7 3 3 2" xfId="5622" xr:uid="{00000000-0005-0000-0000-0000C1120000}"/>
    <cellStyle name="Nuovo 7 3 4" xfId="3139" xr:uid="{00000000-0005-0000-0000-0000C2120000}"/>
    <cellStyle name="Nuovo 7 4" xfId="3140" xr:uid="{00000000-0005-0000-0000-0000C3120000}"/>
    <cellStyle name="Nuovo 7 4 2" xfId="4748" xr:uid="{00000000-0005-0000-0000-0000C4120000}"/>
    <cellStyle name="Nuovo 7 5" xfId="3141" xr:uid="{00000000-0005-0000-0000-0000C5120000}"/>
    <cellStyle name="Nuovo 7 6" xfId="3142" xr:uid="{00000000-0005-0000-0000-0000C6120000}"/>
    <cellStyle name="Nuovo 7 6 2" xfId="5621" xr:uid="{00000000-0005-0000-0000-0000C7120000}"/>
    <cellStyle name="Nuovo 8" xfId="3143" xr:uid="{00000000-0005-0000-0000-0000C8120000}"/>
    <cellStyle name="Nuovo 8 2" xfId="3144" xr:uid="{00000000-0005-0000-0000-0000C9120000}"/>
    <cellStyle name="Nuovo 8 2 2" xfId="3145" xr:uid="{00000000-0005-0000-0000-0000CA120000}"/>
    <cellStyle name="Nuovo 8 3" xfId="3146" xr:uid="{00000000-0005-0000-0000-0000CB120000}"/>
    <cellStyle name="Nuovo 8 3 2" xfId="3147" xr:uid="{00000000-0005-0000-0000-0000CC120000}"/>
    <cellStyle name="Nuovo 8 3 2 2" xfId="3148" xr:uid="{00000000-0005-0000-0000-0000CD120000}"/>
    <cellStyle name="Nuovo 8 3 2 3" xfId="3149" xr:uid="{00000000-0005-0000-0000-0000CE120000}"/>
    <cellStyle name="Nuovo 8 3 3" xfId="3150" xr:uid="{00000000-0005-0000-0000-0000CF120000}"/>
    <cellStyle name="Nuovo 8 3 3 2" xfId="5626" xr:uid="{00000000-0005-0000-0000-0000D0120000}"/>
    <cellStyle name="Nuovo 8 3 4" xfId="3151" xr:uid="{00000000-0005-0000-0000-0000D1120000}"/>
    <cellStyle name="Nuovo 8 4" xfId="3152" xr:uid="{00000000-0005-0000-0000-0000D2120000}"/>
    <cellStyle name="Nuovo 8 4 2" xfId="4749" xr:uid="{00000000-0005-0000-0000-0000D3120000}"/>
    <cellStyle name="Nuovo 8 5" xfId="3153" xr:uid="{00000000-0005-0000-0000-0000D4120000}"/>
    <cellStyle name="Nuovo 8 6" xfId="3154" xr:uid="{00000000-0005-0000-0000-0000D5120000}"/>
    <cellStyle name="Nuovo 8 6 2" xfId="5625" xr:uid="{00000000-0005-0000-0000-0000D6120000}"/>
    <cellStyle name="Nuovo 9" xfId="3155" xr:uid="{00000000-0005-0000-0000-0000D7120000}"/>
    <cellStyle name="Nuovo 9 2" xfId="3156" xr:uid="{00000000-0005-0000-0000-0000D8120000}"/>
    <cellStyle name="Nuovo 9 2 2" xfId="3157" xr:uid="{00000000-0005-0000-0000-0000D9120000}"/>
    <cellStyle name="Nuovo 9 3" xfId="3158" xr:uid="{00000000-0005-0000-0000-0000DA120000}"/>
    <cellStyle name="Nuovo 9 3 2" xfId="3159" xr:uid="{00000000-0005-0000-0000-0000DB120000}"/>
    <cellStyle name="Nuovo 9 3 2 2" xfId="3160" xr:uid="{00000000-0005-0000-0000-0000DC120000}"/>
    <cellStyle name="Nuovo 9 3 2 3" xfId="3161" xr:uid="{00000000-0005-0000-0000-0000DD120000}"/>
    <cellStyle name="Nuovo 9 3 3" xfId="3162" xr:uid="{00000000-0005-0000-0000-0000DE120000}"/>
    <cellStyle name="Nuovo 9 3 3 2" xfId="5628" xr:uid="{00000000-0005-0000-0000-0000DF120000}"/>
    <cellStyle name="Nuovo 9 3 4" xfId="3163" xr:uid="{00000000-0005-0000-0000-0000E0120000}"/>
    <cellStyle name="Nuovo 9 4" xfId="3164" xr:uid="{00000000-0005-0000-0000-0000E1120000}"/>
    <cellStyle name="Nuovo 9 4 2" xfId="4750" xr:uid="{00000000-0005-0000-0000-0000E2120000}"/>
    <cellStyle name="Nuovo 9 5" xfId="3165" xr:uid="{00000000-0005-0000-0000-0000E3120000}"/>
    <cellStyle name="Nuovo 9 6" xfId="3166" xr:uid="{00000000-0005-0000-0000-0000E4120000}"/>
    <cellStyle name="Nuovo 9 6 2" xfId="5627" xr:uid="{00000000-0005-0000-0000-0000E5120000}"/>
    <cellStyle name="Output 2" xfId="3167" xr:uid="{00000000-0005-0000-0000-0000E6120000}"/>
    <cellStyle name="Output 2 2" xfId="3168" xr:uid="{00000000-0005-0000-0000-0000E7120000}"/>
    <cellStyle name="Output 2 2 2" xfId="4821" xr:uid="{00000000-0005-0000-0000-0000E8120000}"/>
    <cellStyle name="Output 2 2 3" xfId="4674" xr:uid="{00000000-0005-0000-0000-0000E9120000}"/>
    <cellStyle name="Output 2 3" xfId="4820" xr:uid="{00000000-0005-0000-0000-0000EA120000}"/>
    <cellStyle name="Output 2 3 2" xfId="4774" xr:uid="{00000000-0005-0000-0000-0000EB120000}"/>
    <cellStyle name="Output 3" xfId="3169" xr:uid="{00000000-0005-0000-0000-0000EC120000}"/>
    <cellStyle name="Output 3 2" xfId="3170" xr:uid="{00000000-0005-0000-0000-0000ED120000}"/>
    <cellStyle name="Output 3 3" xfId="3171" xr:uid="{00000000-0005-0000-0000-0000EE120000}"/>
    <cellStyle name="Output 3 4" xfId="4822" xr:uid="{00000000-0005-0000-0000-0000EF120000}"/>
    <cellStyle name="Output 3 5" xfId="4673" xr:uid="{00000000-0005-0000-0000-0000F0120000}"/>
    <cellStyle name="Output 4" xfId="3172" xr:uid="{00000000-0005-0000-0000-0000F1120000}"/>
    <cellStyle name="Percen - Type1" xfId="3173" xr:uid="{00000000-0005-0000-0000-0000F2120000}"/>
    <cellStyle name="Percent 2" xfId="3174" xr:uid="{00000000-0005-0000-0000-0000F3120000}"/>
    <cellStyle name="Percent 2 2" xfId="3175" xr:uid="{00000000-0005-0000-0000-0000F4120000}"/>
    <cellStyle name="Percent 3" xfId="3176" xr:uid="{00000000-0005-0000-0000-0000F5120000}"/>
    <cellStyle name="Percent 3 2" xfId="3177" xr:uid="{00000000-0005-0000-0000-0000F6120000}"/>
    <cellStyle name="Percent 3 3" xfId="3178" xr:uid="{00000000-0005-0000-0000-0000F7120000}"/>
    <cellStyle name="Percent 3 3 2" xfId="3179" xr:uid="{00000000-0005-0000-0000-0000F8120000}"/>
    <cellStyle name="Percent 3 3 3" xfId="3180" xr:uid="{00000000-0005-0000-0000-0000F9120000}"/>
    <cellStyle name="Percent 3 3 3 2" xfId="5629" xr:uid="{00000000-0005-0000-0000-0000FA120000}"/>
    <cellStyle name="Percent 3 3 4" xfId="3181" xr:uid="{00000000-0005-0000-0000-0000FB120000}"/>
    <cellStyle name="Percent 3 4" xfId="3182" xr:uid="{00000000-0005-0000-0000-0000FC120000}"/>
    <cellStyle name="Percent 4" xfId="3183" xr:uid="{00000000-0005-0000-0000-0000FD120000}"/>
    <cellStyle name="Percent 5" xfId="3184" xr:uid="{00000000-0005-0000-0000-0000FE120000}"/>
    <cellStyle name="Percent 6" xfId="3185" xr:uid="{00000000-0005-0000-0000-0000FF120000}"/>
    <cellStyle name="Percent 7" xfId="3186" xr:uid="{00000000-0005-0000-0000-000000130000}"/>
    <cellStyle name="Percentuale 10" xfId="3187" xr:uid="{00000000-0005-0000-0000-000001130000}"/>
    <cellStyle name="Percentuale 10 2" xfId="3188" xr:uid="{00000000-0005-0000-0000-000002130000}"/>
    <cellStyle name="Percentuale 10 2 2" xfId="3189" xr:uid="{00000000-0005-0000-0000-000003130000}"/>
    <cellStyle name="Percentuale 10 3" xfId="3190" xr:uid="{00000000-0005-0000-0000-000004130000}"/>
    <cellStyle name="Percentuale 10 3 2" xfId="3191" xr:uid="{00000000-0005-0000-0000-000005130000}"/>
    <cellStyle name="Percentuale 10 3 2 2" xfId="3192" xr:uid="{00000000-0005-0000-0000-000006130000}"/>
    <cellStyle name="Percentuale 10 3 2 3" xfId="3193" xr:uid="{00000000-0005-0000-0000-000007130000}"/>
    <cellStyle name="Percentuale 10 3 3" xfId="3194" xr:uid="{00000000-0005-0000-0000-000008130000}"/>
    <cellStyle name="Percentuale 10 3 3 2" xfId="5631" xr:uid="{00000000-0005-0000-0000-000009130000}"/>
    <cellStyle name="Percentuale 10 3 4" xfId="3195" xr:uid="{00000000-0005-0000-0000-00000A130000}"/>
    <cellStyle name="Percentuale 10 4" xfId="3196" xr:uid="{00000000-0005-0000-0000-00000B130000}"/>
    <cellStyle name="Percentuale 10 4 2" xfId="4751" xr:uid="{00000000-0005-0000-0000-00000C130000}"/>
    <cellStyle name="Percentuale 10 5" xfId="3197" xr:uid="{00000000-0005-0000-0000-00000D130000}"/>
    <cellStyle name="Percentuale 10 6" xfId="3198" xr:uid="{00000000-0005-0000-0000-00000E130000}"/>
    <cellStyle name="Percentuale 10 6 2" xfId="5630" xr:uid="{00000000-0005-0000-0000-00000F130000}"/>
    <cellStyle name="Percentuale 11" xfId="3199" xr:uid="{00000000-0005-0000-0000-000010130000}"/>
    <cellStyle name="Percentuale 11 2" xfId="3200" xr:uid="{00000000-0005-0000-0000-000011130000}"/>
    <cellStyle name="Percentuale 11 2 2" xfId="3201" xr:uid="{00000000-0005-0000-0000-000012130000}"/>
    <cellStyle name="Percentuale 11 3" xfId="3202" xr:uid="{00000000-0005-0000-0000-000013130000}"/>
    <cellStyle name="Percentuale 11 3 2" xfId="3203" xr:uid="{00000000-0005-0000-0000-000014130000}"/>
    <cellStyle name="Percentuale 11 3 2 2" xfId="3204" xr:uid="{00000000-0005-0000-0000-000015130000}"/>
    <cellStyle name="Percentuale 11 3 2 3" xfId="3205" xr:uid="{00000000-0005-0000-0000-000016130000}"/>
    <cellStyle name="Percentuale 11 3 3" xfId="3206" xr:uid="{00000000-0005-0000-0000-000017130000}"/>
    <cellStyle name="Percentuale 11 3 3 2" xfId="5633" xr:uid="{00000000-0005-0000-0000-000018130000}"/>
    <cellStyle name="Percentuale 11 3 4" xfId="3207" xr:uid="{00000000-0005-0000-0000-000019130000}"/>
    <cellStyle name="Percentuale 11 4" xfId="3208" xr:uid="{00000000-0005-0000-0000-00001A130000}"/>
    <cellStyle name="Percentuale 11 4 2" xfId="4752" xr:uid="{00000000-0005-0000-0000-00001B130000}"/>
    <cellStyle name="Percentuale 11 5" xfId="3209" xr:uid="{00000000-0005-0000-0000-00001C130000}"/>
    <cellStyle name="Percentuale 11 6" xfId="3210" xr:uid="{00000000-0005-0000-0000-00001D130000}"/>
    <cellStyle name="Percentuale 11 6 2" xfId="5632" xr:uid="{00000000-0005-0000-0000-00001E130000}"/>
    <cellStyle name="Percentuale 12" xfId="3211" xr:uid="{00000000-0005-0000-0000-00001F130000}"/>
    <cellStyle name="Percentuale 12 2" xfId="3212" xr:uid="{00000000-0005-0000-0000-000020130000}"/>
    <cellStyle name="Percentuale 12 2 2" xfId="3213" xr:uid="{00000000-0005-0000-0000-000021130000}"/>
    <cellStyle name="Percentuale 12 3" xfId="3214" xr:uid="{00000000-0005-0000-0000-000022130000}"/>
    <cellStyle name="Percentuale 12 3 2" xfId="3215" xr:uid="{00000000-0005-0000-0000-000023130000}"/>
    <cellStyle name="Percentuale 12 3 2 2" xfId="3216" xr:uid="{00000000-0005-0000-0000-000024130000}"/>
    <cellStyle name="Percentuale 12 3 2 3" xfId="3217" xr:uid="{00000000-0005-0000-0000-000025130000}"/>
    <cellStyle name="Percentuale 12 3 3" xfId="3218" xr:uid="{00000000-0005-0000-0000-000026130000}"/>
    <cellStyle name="Percentuale 12 3 3 2" xfId="5635" xr:uid="{00000000-0005-0000-0000-000027130000}"/>
    <cellStyle name="Percentuale 12 3 4" xfId="3219" xr:uid="{00000000-0005-0000-0000-000028130000}"/>
    <cellStyle name="Percentuale 12 4" xfId="3220" xr:uid="{00000000-0005-0000-0000-000029130000}"/>
    <cellStyle name="Percentuale 12 4 2" xfId="4753" xr:uid="{00000000-0005-0000-0000-00002A130000}"/>
    <cellStyle name="Percentuale 12 5" xfId="3221" xr:uid="{00000000-0005-0000-0000-00002B130000}"/>
    <cellStyle name="Percentuale 12 6" xfId="3222" xr:uid="{00000000-0005-0000-0000-00002C130000}"/>
    <cellStyle name="Percentuale 12 6 2" xfId="5634" xr:uid="{00000000-0005-0000-0000-00002D130000}"/>
    <cellStyle name="Percentuale 13" xfId="3223" xr:uid="{00000000-0005-0000-0000-00002E130000}"/>
    <cellStyle name="Percentuale 13 2" xfId="3224" xr:uid="{00000000-0005-0000-0000-00002F130000}"/>
    <cellStyle name="Percentuale 13 2 2" xfId="3225" xr:uid="{00000000-0005-0000-0000-000030130000}"/>
    <cellStyle name="Percentuale 13 3" xfId="3226" xr:uid="{00000000-0005-0000-0000-000031130000}"/>
    <cellStyle name="Percentuale 13 3 2" xfId="3227" xr:uid="{00000000-0005-0000-0000-000032130000}"/>
    <cellStyle name="Percentuale 13 3 2 2" xfId="3228" xr:uid="{00000000-0005-0000-0000-000033130000}"/>
    <cellStyle name="Percentuale 13 3 2 3" xfId="3229" xr:uid="{00000000-0005-0000-0000-000034130000}"/>
    <cellStyle name="Percentuale 13 3 3" xfId="3230" xr:uid="{00000000-0005-0000-0000-000035130000}"/>
    <cellStyle name="Percentuale 13 3 3 2" xfId="5637" xr:uid="{00000000-0005-0000-0000-000036130000}"/>
    <cellStyle name="Percentuale 13 3 4" xfId="3231" xr:uid="{00000000-0005-0000-0000-000037130000}"/>
    <cellStyle name="Percentuale 13 4" xfId="3232" xr:uid="{00000000-0005-0000-0000-000038130000}"/>
    <cellStyle name="Percentuale 13 4 2" xfId="4754" xr:uid="{00000000-0005-0000-0000-000039130000}"/>
    <cellStyle name="Percentuale 13 5" xfId="3233" xr:uid="{00000000-0005-0000-0000-00003A130000}"/>
    <cellStyle name="Percentuale 13 6" xfId="3234" xr:uid="{00000000-0005-0000-0000-00003B130000}"/>
    <cellStyle name="Percentuale 13 6 2" xfId="5636" xr:uid="{00000000-0005-0000-0000-00003C130000}"/>
    <cellStyle name="Percentuale 14" xfId="3235" xr:uid="{00000000-0005-0000-0000-00003D130000}"/>
    <cellStyle name="Percentuale 14 2" xfId="3236" xr:uid="{00000000-0005-0000-0000-00003E130000}"/>
    <cellStyle name="Percentuale 14 2 2" xfId="3237" xr:uid="{00000000-0005-0000-0000-00003F130000}"/>
    <cellStyle name="Percentuale 14 3" xfId="3238" xr:uid="{00000000-0005-0000-0000-000040130000}"/>
    <cellStyle name="Percentuale 14 3 2" xfId="3239" xr:uid="{00000000-0005-0000-0000-000041130000}"/>
    <cellStyle name="Percentuale 14 3 2 2" xfId="3240" xr:uid="{00000000-0005-0000-0000-000042130000}"/>
    <cellStyle name="Percentuale 14 3 2 3" xfId="3241" xr:uid="{00000000-0005-0000-0000-000043130000}"/>
    <cellStyle name="Percentuale 14 3 3" xfId="3242" xr:uid="{00000000-0005-0000-0000-000044130000}"/>
    <cellStyle name="Percentuale 14 3 3 2" xfId="5639" xr:uid="{00000000-0005-0000-0000-000045130000}"/>
    <cellStyle name="Percentuale 14 3 4" xfId="3243" xr:uid="{00000000-0005-0000-0000-000046130000}"/>
    <cellStyle name="Percentuale 14 4" xfId="3244" xr:uid="{00000000-0005-0000-0000-000047130000}"/>
    <cellStyle name="Percentuale 14 4 2" xfId="4755" xr:uid="{00000000-0005-0000-0000-000048130000}"/>
    <cellStyle name="Percentuale 14 5" xfId="3245" xr:uid="{00000000-0005-0000-0000-000049130000}"/>
    <cellStyle name="Percentuale 14 6" xfId="3246" xr:uid="{00000000-0005-0000-0000-00004A130000}"/>
    <cellStyle name="Percentuale 14 6 2" xfId="5638" xr:uid="{00000000-0005-0000-0000-00004B130000}"/>
    <cellStyle name="Percentuale 15" xfId="3247" xr:uid="{00000000-0005-0000-0000-00004C130000}"/>
    <cellStyle name="Percentuale 15 2" xfId="3248" xr:uid="{00000000-0005-0000-0000-00004D130000}"/>
    <cellStyle name="Percentuale 15 2 2" xfId="3249" xr:uid="{00000000-0005-0000-0000-00004E130000}"/>
    <cellStyle name="Percentuale 15 3" xfId="3250" xr:uid="{00000000-0005-0000-0000-00004F130000}"/>
    <cellStyle name="Percentuale 15 3 2" xfId="3251" xr:uid="{00000000-0005-0000-0000-000050130000}"/>
    <cellStyle name="Percentuale 15 3 2 2" xfId="3252" xr:uid="{00000000-0005-0000-0000-000051130000}"/>
    <cellStyle name="Percentuale 15 3 2 3" xfId="3253" xr:uid="{00000000-0005-0000-0000-000052130000}"/>
    <cellStyle name="Percentuale 15 3 3" xfId="3254" xr:uid="{00000000-0005-0000-0000-000053130000}"/>
    <cellStyle name="Percentuale 15 3 3 2" xfId="5641" xr:uid="{00000000-0005-0000-0000-000054130000}"/>
    <cellStyle name="Percentuale 15 3 4" xfId="3255" xr:uid="{00000000-0005-0000-0000-000055130000}"/>
    <cellStyle name="Percentuale 15 4" xfId="3256" xr:uid="{00000000-0005-0000-0000-000056130000}"/>
    <cellStyle name="Percentuale 15 4 2" xfId="4759" xr:uid="{00000000-0005-0000-0000-000057130000}"/>
    <cellStyle name="Percentuale 15 5" xfId="3257" xr:uid="{00000000-0005-0000-0000-000058130000}"/>
    <cellStyle name="Percentuale 15 6" xfId="3258" xr:uid="{00000000-0005-0000-0000-000059130000}"/>
    <cellStyle name="Percentuale 15 6 2" xfId="5640" xr:uid="{00000000-0005-0000-0000-00005A130000}"/>
    <cellStyle name="Percentuale 16" xfId="3259" xr:uid="{00000000-0005-0000-0000-00005B130000}"/>
    <cellStyle name="Percentuale 16 2" xfId="3260" xr:uid="{00000000-0005-0000-0000-00005C130000}"/>
    <cellStyle name="Percentuale 16 2 2" xfId="3261" xr:uid="{00000000-0005-0000-0000-00005D130000}"/>
    <cellStyle name="Percentuale 16 3" xfId="3262" xr:uid="{00000000-0005-0000-0000-00005E130000}"/>
    <cellStyle name="Percentuale 16 3 2" xfId="3263" xr:uid="{00000000-0005-0000-0000-00005F130000}"/>
    <cellStyle name="Percentuale 16 3 2 2" xfId="3264" xr:uid="{00000000-0005-0000-0000-000060130000}"/>
    <cellStyle name="Percentuale 16 3 2 3" xfId="3265" xr:uid="{00000000-0005-0000-0000-000061130000}"/>
    <cellStyle name="Percentuale 16 3 3" xfId="3266" xr:uid="{00000000-0005-0000-0000-000062130000}"/>
    <cellStyle name="Percentuale 16 3 3 2" xfId="5643" xr:uid="{00000000-0005-0000-0000-000063130000}"/>
    <cellStyle name="Percentuale 16 3 4" xfId="3267" xr:uid="{00000000-0005-0000-0000-000064130000}"/>
    <cellStyle name="Percentuale 16 4" xfId="3268" xr:uid="{00000000-0005-0000-0000-000065130000}"/>
    <cellStyle name="Percentuale 16 4 2" xfId="4760" xr:uid="{00000000-0005-0000-0000-000066130000}"/>
    <cellStyle name="Percentuale 16 5" xfId="3269" xr:uid="{00000000-0005-0000-0000-000067130000}"/>
    <cellStyle name="Percentuale 16 6" xfId="3270" xr:uid="{00000000-0005-0000-0000-000068130000}"/>
    <cellStyle name="Percentuale 16 6 2" xfId="5642" xr:uid="{00000000-0005-0000-0000-000069130000}"/>
    <cellStyle name="Percentuale 17" xfId="3271" xr:uid="{00000000-0005-0000-0000-00006A130000}"/>
    <cellStyle name="Percentuale 17 2" xfId="3272" xr:uid="{00000000-0005-0000-0000-00006B130000}"/>
    <cellStyle name="Percentuale 17 2 2" xfId="3273" xr:uid="{00000000-0005-0000-0000-00006C130000}"/>
    <cellStyle name="Percentuale 17 3" xfId="3274" xr:uid="{00000000-0005-0000-0000-00006D130000}"/>
    <cellStyle name="Percentuale 17 3 2" xfId="3275" xr:uid="{00000000-0005-0000-0000-00006E130000}"/>
    <cellStyle name="Percentuale 17 3 2 2" xfId="3276" xr:uid="{00000000-0005-0000-0000-00006F130000}"/>
    <cellStyle name="Percentuale 17 3 2 3" xfId="3277" xr:uid="{00000000-0005-0000-0000-000070130000}"/>
    <cellStyle name="Percentuale 17 3 3" xfId="3278" xr:uid="{00000000-0005-0000-0000-000071130000}"/>
    <cellStyle name="Percentuale 17 3 3 2" xfId="5645" xr:uid="{00000000-0005-0000-0000-000072130000}"/>
    <cellStyle name="Percentuale 17 3 4" xfId="3279" xr:uid="{00000000-0005-0000-0000-000073130000}"/>
    <cellStyle name="Percentuale 17 4" xfId="3280" xr:uid="{00000000-0005-0000-0000-000074130000}"/>
    <cellStyle name="Percentuale 17 4 2" xfId="4761" xr:uid="{00000000-0005-0000-0000-000075130000}"/>
    <cellStyle name="Percentuale 17 5" xfId="3281" xr:uid="{00000000-0005-0000-0000-000076130000}"/>
    <cellStyle name="Percentuale 17 6" xfId="3282" xr:uid="{00000000-0005-0000-0000-000077130000}"/>
    <cellStyle name="Percentuale 17 6 2" xfId="5644" xr:uid="{00000000-0005-0000-0000-000078130000}"/>
    <cellStyle name="Percentuale 18" xfId="3283" xr:uid="{00000000-0005-0000-0000-000079130000}"/>
    <cellStyle name="Percentuale 18 2" xfId="3284" xr:uid="{00000000-0005-0000-0000-00007A130000}"/>
    <cellStyle name="Percentuale 18 2 2" xfId="3285" xr:uid="{00000000-0005-0000-0000-00007B130000}"/>
    <cellStyle name="Percentuale 18 3" xfId="3286" xr:uid="{00000000-0005-0000-0000-00007C130000}"/>
    <cellStyle name="Percentuale 18 3 2" xfId="3287" xr:uid="{00000000-0005-0000-0000-00007D130000}"/>
    <cellStyle name="Percentuale 18 3 2 2" xfId="3288" xr:uid="{00000000-0005-0000-0000-00007E130000}"/>
    <cellStyle name="Percentuale 18 3 2 3" xfId="3289" xr:uid="{00000000-0005-0000-0000-00007F130000}"/>
    <cellStyle name="Percentuale 18 3 3" xfId="3290" xr:uid="{00000000-0005-0000-0000-000080130000}"/>
    <cellStyle name="Percentuale 18 3 3 2" xfId="5647" xr:uid="{00000000-0005-0000-0000-000081130000}"/>
    <cellStyle name="Percentuale 18 3 4" xfId="3291" xr:uid="{00000000-0005-0000-0000-000082130000}"/>
    <cellStyle name="Percentuale 18 4" xfId="3292" xr:uid="{00000000-0005-0000-0000-000083130000}"/>
    <cellStyle name="Percentuale 18 4 2" xfId="4762" xr:uid="{00000000-0005-0000-0000-000084130000}"/>
    <cellStyle name="Percentuale 18 5" xfId="3293" xr:uid="{00000000-0005-0000-0000-000085130000}"/>
    <cellStyle name="Percentuale 18 6" xfId="3294" xr:uid="{00000000-0005-0000-0000-000086130000}"/>
    <cellStyle name="Percentuale 18 6 2" xfId="5646" xr:uid="{00000000-0005-0000-0000-000087130000}"/>
    <cellStyle name="Percentuale 19" xfId="3295" xr:uid="{00000000-0005-0000-0000-000088130000}"/>
    <cellStyle name="Percentuale 19 2" xfId="3296" xr:uid="{00000000-0005-0000-0000-000089130000}"/>
    <cellStyle name="Percentuale 19 2 2" xfId="3297" xr:uid="{00000000-0005-0000-0000-00008A130000}"/>
    <cellStyle name="Percentuale 19 3" xfId="3298" xr:uid="{00000000-0005-0000-0000-00008B130000}"/>
    <cellStyle name="Percentuale 19 3 2" xfId="3299" xr:uid="{00000000-0005-0000-0000-00008C130000}"/>
    <cellStyle name="Percentuale 19 3 2 2" xfId="3300" xr:uid="{00000000-0005-0000-0000-00008D130000}"/>
    <cellStyle name="Percentuale 19 3 2 3" xfId="3301" xr:uid="{00000000-0005-0000-0000-00008E130000}"/>
    <cellStyle name="Percentuale 19 3 3" xfId="3302" xr:uid="{00000000-0005-0000-0000-00008F130000}"/>
    <cellStyle name="Percentuale 19 3 3 2" xfId="5649" xr:uid="{00000000-0005-0000-0000-000090130000}"/>
    <cellStyle name="Percentuale 19 3 4" xfId="3303" xr:uid="{00000000-0005-0000-0000-000091130000}"/>
    <cellStyle name="Percentuale 19 4" xfId="3304" xr:uid="{00000000-0005-0000-0000-000092130000}"/>
    <cellStyle name="Percentuale 19 4 2" xfId="4763" xr:uid="{00000000-0005-0000-0000-000093130000}"/>
    <cellStyle name="Percentuale 19 5" xfId="3305" xr:uid="{00000000-0005-0000-0000-000094130000}"/>
    <cellStyle name="Percentuale 19 6" xfId="3306" xr:uid="{00000000-0005-0000-0000-000095130000}"/>
    <cellStyle name="Percentuale 19 6 2" xfId="5648" xr:uid="{00000000-0005-0000-0000-000096130000}"/>
    <cellStyle name="Percentuale 2" xfId="3307" xr:uid="{00000000-0005-0000-0000-000097130000}"/>
    <cellStyle name="Percentuale 2 2" xfId="3308" xr:uid="{00000000-0005-0000-0000-000098130000}"/>
    <cellStyle name="Percentuale 2 2 2" xfId="3309" xr:uid="{00000000-0005-0000-0000-000099130000}"/>
    <cellStyle name="Percentuale 2 3" xfId="3310" xr:uid="{00000000-0005-0000-0000-00009A130000}"/>
    <cellStyle name="Percentuale 2 3 2" xfId="3311" xr:uid="{00000000-0005-0000-0000-00009B130000}"/>
    <cellStyle name="Percentuale 2 3 2 2" xfId="3312" xr:uid="{00000000-0005-0000-0000-00009C130000}"/>
    <cellStyle name="Percentuale 2 3 2 3" xfId="3313" xr:uid="{00000000-0005-0000-0000-00009D130000}"/>
    <cellStyle name="Percentuale 2 3 3" xfId="3314" xr:uid="{00000000-0005-0000-0000-00009E130000}"/>
    <cellStyle name="Percentuale 2 3 3 2" xfId="5651" xr:uid="{00000000-0005-0000-0000-00009F130000}"/>
    <cellStyle name="Percentuale 2 3 4" xfId="3315" xr:uid="{00000000-0005-0000-0000-0000A0130000}"/>
    <cellStyle name="Percentuale 2 4" xfId="3316" xr:uid="{00000000-0005-0000-0000-0000A1130000}"/>
    <cellStyle name="Percentuale 2 4 2" xfId="4764" xr:uid="{00000000-0005-0000-0000-0000A2130000}"/>
    <cellStyle name="Percentuale 2 5" xfId="3317" xr:uid="{00000000-0005-0000-0000-0000A3130000}"/>
    <cellStyle name="Percentuale 2 6" xfId="3318" xr:uid="{00000000-0005-0000-0000-0000A4130000}"/>
    <cellStyle name="Percentuale 2 6 2" xfId="5650" xr:uid="{00000000-0005-0000-0000-0000A5130000}"/>
    <cellStyle name="Percentuale 20" xfId="3319" xr:uid="{00000000-0005-0000-0000-0000A6130000}"/>
    <cellStyle name="Percentuale 20 2" xfId="3320" xr:uid="{00000000-0005-0000-0000-0000A7130000}"/>
    <cellStyle name="Percentuale 20 2 2" xfId="3321" xr:uid="{00000000-0005-0000-0000-0000A8130000}"/>
    <cellStyle name="Percentuale 20 3" xfId="3322" xr:uid="{00000000-0005-0000-0000-0000A9130000}"/>
    <cellStyle name="Percentuale 20 3 2" xfId="3323" xr:uid="{00000000-0005-0000-0000-0000AA130000}"/>
    <cellStyle name="Percentuale 20 3 2 2" xfId="3324" xr:uid="{00000000-0005-0000-0000-0000AB130000}"/>
    <cellStyle name="Percentuale 20 3 2 3" xfId="3325" xr:uid="{00000000-0005-0000-0000-0000AC130000}"/>
    <cellStyle name="Percentuale 20 3 3" xfId="3326" xr:uid="{00000000-0005-0000-0000-0000AD130000}"/>
    <cellStyle name="Percentuale 20 3 3 2" xfId="5653" xr:uid="{00000000-0005-0000-0000-0000AE130000}"/>
    <cellStyle name="Percentuale 20 3 4" xfId="3327" xr:uid="{00000000-0005-0000-0000-0000AF130000}"/>
    <cellStyle name="Percentuale 20 4" xfId="3328" xr:uid="{00000000-0005-0000-0000-0000B0130000}"/>
    <cellStyle name="Percentuale 20 4 2" xfId="4765" xr:uid="{00000000-0005-0000-0000-0000B1130000}"/>
    <cellStyle name="Percentuale 20 5" xfId="3329" xr:uid="{00000000-0005-0000-0000-0000B2130000}"/>
    <cellStyle name="Percentuale 20 6" xfId="3330" xr:uid="{00000000-0005-0000-0000-0000B3130000}"/>
    <cellStyle name="Percentuale 20 6 2" xfId="5652" xr:uid="{00000000-0005-0000-0000-0000B4130000}"/>
    <cellStyle name="Percentuale 21" xfId="3331" xr:uid="{00000000-0005-0000-0000-0000B5130000}"/>
    <cellStyle name="Percentuale 21 2" xfId="3332" xr:uid="{00000000-0005-0000-0000-0000B6130000}"/>
    <cellStyle name="Percentuale 21 2 2" xfId="3333" xr:uid="{00000000-0005-0000-0000-0000B7130000}"/>
    <cellStyle name="Percentuale 21 3" xfId="3334" xr:uid="{00000000-0005-0000-0000-0000B8130000}"/>
    <cellStyle name="Percentuale 21 3 2" xfId="3335" xr:uid="{00000000-0005-0000-0000-0000B9130000}"/>
    <cellStyle name="Percentuale 21 3 2 2" xfId="3336" xr:uid="{00000000-0005-0000-0000-0000BA130000}"/>
    <cellStyle name="Percentuale 21 3 2 3" xfId="3337" xr:uid="{00000000-0005-0000-0000-0000BB130000}"/>
    <cellStyle name="Percentuale 21 3 3" xfId="3338" xr:uid="{00000000-0005-0000-0000-0000BC130000}"/>
    <cellStyle name="Percentuale 21 3 3 2" xfId="5656" xr:uid="{00000000-0005-0000-0000-0000BD130000}"/>
    <cellStyle name="Percentuale 21 3 4" xfId="3339" xr:uid="{00000000-0005-0000-0000-0000BE130000}"/>
    <cellStyle name="Percentuale 21 4" xfId="3340" xr:uid="{00000000-0005-0000-0000-0000BF130000}"/>
    <cellStyle name="Percentuale 21 4 2" xfId="4766" xr:uid="{00000000-0005-0000-0000-0000C0130000}"/>
    <cellStyle name="Percentuale 21 5" xfId="3341" xr:uid="{00000000-0005-0000-0000-0000C1130000}"/>
    <cellStyle name="Percentuale 21 6" xfId="3342" xr:uid="{00000000-0005-0000-0000-0000C2130000}"/>
    <cellStyle name="Percentuale 21 6 2" xfId="5655" xr:uid="{00000000-0005-0000-0000-0000C3130000}"/>
    <cellStyle name="Percentuale 22" xfId="3343" xr:uid="{00000000-0005-0000-0000-0000C4130000}"/>
    <cellStyle name="Percentuale 22 2" xfId="3344" xr:uid="{00000000-0005-0000-0000-0000C5130000}"/>
    <cellStyle name="Percentuale 22 2 2" xfId="3345" xr:uid="{00000000-0005-0000-0000-0000C6130000}"/>
    <cellStyle name="Percentuale 22 3" xfId="3346" xr:uid="{00000000-0005-0000-0000-0000C7130000}"/>
    <cellStyle name="Percentuale 22 3 2" xfId="3347" xr:uid="{00000000-0005-0000-0000-0000C8130000}"/>
    <cellStyle name="Percentuale 22 3 2 2" xfId="3348" xr:uid="{00000000-0005-0000-0000-0000C9130000}"/>
    <cellStyle name="Percentuale 22 3 2 3" xfId="3349" xr:uid="{00000000-0005-0000-0000-0000CA130000}"/>
    <cellStyle name="Percentuale 22 3 3" xfId="3350" xr:uid="{00000000-0005-0000-0000-0000CB130000}"/>
    <cellStyle name="Percentuale 22 3 3 2" xfId="5660" xr:uid="{00000000-0005-0000-0000-0000CC130000}"/>
    <cellStyle name="Percentuale 22 3 4" xfId="3351" xr:uid="{00000000-0005-0000-0000-0000CD130000}"/>
    <cellStyle name="Percentuale 22 4" xfId="3352" xr:uid="{00000000-0005-0000-0000-0000CE130000}"/>
    <cellStyle name="Percentuale 22 4 2" xfId="4767" xr:uid="{00000000-0005-0000-0000-0000CF130000}"/>
    <cellStyle name="Percentuale 22 5" xfId="3353" xr:uid="{00000000-0005-0000-0000-0000D0130000}"/>
    <cellStyle name="Percentuale 22 6" xfId="3354" xr:uid="{00000000-0005-0000-0000-0000D1130000}"/>
    <cellStyle name="Percentuale 22 6 2" xfId="5659" xr:uid="{00000000-0005-0000-0000-0000D2130000}"/>
    <cellStyle name="Percentuale 23" xfId="3355" xr:uid="{00000000-0005-0000-0000-0000D3130000}"/>
    <cellStyle name="Percentuale 23 2" xfId="3356" xr:uid="{00000000-0005-0000-0000-0000D4130000}"/>
    <cellStyle name="Percentuale 23 2 2" xfId="3357" xr:uid="{00000000-0005-0000-0000-0000D5130000}"/>
    <cellStyle name="Percentuale 23 3" xfId="3358" xr:uid="{00000000-0005-0000-0000-0000D6130000}"/>
    <cellStyle name="Percentuale 23 3 2" xfId="3359" xr:uid="{00000000-0005-0000-0000-0000D7130000}"/>
    <cellStyle name="Percentuale 23 3 2 2" xfId="3360" xr:uid="{00000000-0005-0000-0000-0000D8130000}"/>
    <cellStyle name="Percentuale 23 3 2 3" xfId="3361" xr:uid="{00000000-0005-0000-0000-0000D9130000}"/>
    <cellStyle name="Percentuale 23 3 3" xfId="3362" xr:uid="{00000000-0005-0000-0000-0000DA130000}"/>
    <cellStyle name="Percentuale 23 3 3 2" xfId="5662" xr:uid="{00000000-0005-0000-0000-0000DB130000}"/>
    <cellStyle name="Percentuale 23 3 4" xfId="3363" xr:uid="{00000000-0005-0000-0000-0000DC130000}"/>
    <cellStyle name="Percentuale 23 4" xfId="3364" xr:uid="{00000000-0005-0000-0000-0000DD130000}"/>
    <cellStyle name="Percentuale 23 4 2" xfId="4768" xr:uid="{00000000-0005-0000-0000-0000DE130000}"/>
    <cellStyle name="Percentuale 23 5" xfId="3365" xr:uid="{00000000-0005-0000-0000-0000DF130000}"/>
    <cellStyle name="Percentuale 23 6" xfId="3366" xr:uid="{00000000-0005-0000-0000-0000E0130000}"/>
    <cellStyle name="Percentuale 23 6 2" xfId="5661" xr:uid="{00000000-0005-0000-0000-0000E1130000}"/>
    <cellStyle name="Percentuale 24" xfId="3367" xr:uid="{00000000-0005-0000-0000-0000E2130000}"/>
    <cellStyle name="Percentuale 24 2" xfId="3368" xr:uid="{00000000-0005-0000-0000-0000E3130000}"/>
    <cellStyle name="Percentuale 24 2 2" xfId="3369" xr:uid="{00000000-0005-0000-0000-0000E4130000}"/>
    <cellStyle name="Percentuale 24 3" xfId="3370" xr:uid="{00000000-0005-0000-0000-0000E5130000}"/>
    <cellStyle name="Percentuale 24 3 2" xfId="3371" xr:uid="{00000000-0005-0000-0000-0000E6130000}"/>
    <cellStyle name="Percentuale 24 3 2 2" xfId="3372" xr:uid="{00000000-0005-0000-0000-0000E7130000}"/>
    <cellStyle name="Percentuale 24 3 2 3" xfId="3373" xr:uid="{00000000-0005-0000-0000-0000E8130000}"/>
    <cellStyle name="Percentuale 24 3 3" xfId="3374" xr:uid="{00000000-0005-0000-0000-0000E9130000}"/>
    <cellStyle name="Percentuale 24 3 3 2" xfId="5664" xr:uid="{00000000-0005-0000-0000-0000EA130000}"/>
    <cellStyle name="Percentuale 24 3 4" xfId="3375" xr:uid="{00000000-0005-0000-0000-0000EB130000}"/>
    <cellStyle name="Percentuale 24 4" xfId="3376" xr:uid="{00000000-0005-0000-0000-0000EC130000}"/>
    <cellStyle name="Percentuale 24 4 2" xfId="4769" xr:uid="{00000000-0005-0000-0000-0000ED130000}"/>
    <cellStyle name="Percentuale 24 5" xfId="3377" xr:uid="{00000000-0005-0000-0000-0000EE130000}"/>
    <cellStyle name="Percentuale 24 6" xfId="3378" xr:uid="{00000000-0005-0000-0000-0000EF130000}"/>
    <cellStyle name="Percentuale 24 6 2" xfId="5663" xr:uid="{00000000-0005-0000-0000-0000F0130000}"/>
    <cellStyle name="Percentuale 25" xfId="3379" xr:uid="{00000000-0005-0000-0000-0000F1130000}"/>
    <cellStyle name="Percentuale 25 2" xfId="3380" xr:uid="{00000000-0005-0000-0000-0000F2130000}"/>
    <cellStyle name="Percentuale 25 2 2" xfId="3381" xr:uid="{00000000-0005-0000-0000-0000F3130000}"/>
    <cellStyle name="Percentuale 25 3" xfId="3382" xr:uid="{00000000-0005-0000-0000-0000F4130000}"/>
    <cellStyle name="Percentuale 25 3 2" xfId="3383" xr:uid="{00000000-0005-0000-0000-0000F5130000}"/>
    <cellStyle name="Percentuale 25 3 2 2" xfId="3384" xr:uid="{00000000-0005-0000-0000-0000F6130000}"/>
    <cellStyle name="Percentuale 25 3 2 3" xfId="3385" xr:uid="{00000000-0005-0000-0000-0000F7130000}"/>
    <cellStyle name="Percentuale 25 3 3" xfId="3386" xr:uid="{00000000-0005-0000-0000-0000F8130000}"/>
    <cellStyle name="Percentuale 25 3 3 2" xfId="5666" xr:uid="{00000000-0005-0000-0000-0000F9130000}"/>
    <cellStyle name="Percentuale 25 3 4" xfId="3387" xr:uid="{00000000-0005-0000-0000-0000FA130000}"/>
    <cellStyle name="Percentuale 25 4" xfId="3388" xr:uid="{00000000-0005-0000-0000-0000FB130000}"/>
    <cellStyle name="Percentuale 25 4 2" xfId="4770" xr:uid="{00000000-0005-0000-0000-0000FC130000}"/>
    <cellStyle name="Percentuale 25 5" xfId="3389" xr:uid="{00000000-0005-0000-0000-0000FD130000}"/>
    <cellStyle name="Percentuale 25 6" xfId="3390" xr:uid="{00000000-0005-0000-0000-0000FE130000}"/>
    <cellStyle name="Percentuale 25 6 2" xfId="5665" xr:uid="{00000000-0005-0000-0000-0000FF130000}"/>
    <cellStyle name="Percentuale 26" xfId="3391" xr:uid="{00000000-0005-0000-0000-000000140000}"/>
    <cellStyle name="Percentuale 26 2" xfId="3392" xr:uid="{00000000-0005-0000-0000-000001140000}"/>
    <cellStyle name="Percentuale 26 2 2" xfId="3393" xr:uid="{00000000-0005-0000-0000-000002140000}"/>
    <cellStyle name="Percentuale 26 3" xfId="3394" xr:uid="{00000000-0005-0000-0000-000003140000}"/>
    <cellStyle name="Percentuale 26 3 2" xfId="3395" xr:uid="{00000000-0005-0000-0000-000004140000}"/>
    <cellStyle name="Percentuale 26 3 2 2" xfId="3396" xr:uid="{00000000-0005-0000-0000-000005140000}"/>
    <cellStyle name="Percentuale 26 3 2 3" xfId="3397" xr:uid="{00000000-0005-0000-0000-000006140000}"/>
    <cellStyle name="Percentuale 26 3 3" xfId="3398" xr:uid="{00000000-0005-0000-0000-000007140000}"/>
    <cellStyle name="Percentuale 26 3 3 2" xfId="5668" xr:uid="{00000000-0005-0000-0000-000008140000}"/>
    <cellStyle name="Percentuale 26 3 4" xfId="3399" xr:uid="{00000000-0005-0000-0000-000009140000}"/>
    <cellStyle name="Percentuale 26 4" xfId="3400" xr:uid="{00000000-0005-0000-0000-00000A140000}"/>
    <cellStyle name="Percentuale 26 4 2" xfId="4771" xr:uid="{00000000-0005-0000-0000-00000B140000}"/>
    <cellStyle name="Percentuale 26 5" xfId="3401" xr:uid="{00000000-0005-0000-0000-00000C140000}"/>
    <cellStyle name="Percentuale 26 6" xfId="3402" xr:uid="{00000000-0005-0000-0000-00000D140000}"/>
    <cellStyle name="Percentuale 26 6 2" xfId="5667" xr:uid="{00000000-0005-0000-0000-00000E140000}"/>
    <cellStyle name="Percentuale 27" xfId="3403" xr:uid="{00000000-0005-0000-0000-00000F140000}"/>
    <cellStyle name="Percentuale 27 2" xfId="3404" xr:uid="{00000000-0005-0000-0000-000010140000}"/>
    <cellStyle name="Percentuale 27 2 2" xfId="3405" xr:uid="{00000000-0005-0000-0000-000011140000}"/>
    <cellStyle name="Percentuale 27 3" xfId="3406" xr:uid="{00000000-0005-0000-0000-000012140000}"/>
    <cellStyle name="Percentuale 27 3 2" xfId="3407" xr:uid="{00000000-0005-0000-0000-000013140000}"/>
    <cellStyle name="Percentuale 27 3 2 2" xfId="3408" xr:uid="{00000000-0005-0000-0000-000014140000}"/>
    <cellStyle name="Percentuale 27 3 2 3" xfId="3409" xr:uid="{00000000-0005-0000-0000-000015140000}"/>
    <cellStyle name="Percentuale 27 3 3" xfId="3410" xr:uid="{00000000-0005-0000-0000-000016140000}"/>
    <cellStyle name="Percentuale 27 3 3 2" xfId="5670" xr:uid="{00000000-0005-0000-0000-000017140000}"/>
    <cellStyle name="Percentuale 27 3 4" xfId="3411" xr:uid="{00000000-0005-0000-0000-000018140000}"/>
    <cellStyle name="Percentuale 27 4" xfId="3412" xr:uid="{00000000-0005-0000-0000-000019140000}"/>
    <cellStyle name="Percentuale 27 4 2" xfId="4772" xr:uid="{00000000-0005-0000-0000-00001A140000}"/>
    <cellStyle name="Percentuale 27 5" xfId="3413" xr:uid="{00000000-0005-0000-0000-00001B140000}"/>
    <cellStyle name="Percentuale 27 6" xfId="3414" xr:uid="{00000000-0005-0000-0000-00001C140000}"/>
    <cellStyle name="Percentuale 27 6 2" xfId="5669" xr:uid="{00000000-0005-0000-0000-00001D140000}"/>
    <cellStyle name="Percentuale 28" xfId="3415" xr:uid="{00000000-0005-0000-0000-00001E140000}"/>
    <cellStyle name="Percentuale 28 2" xfId="3416" xr:uid="{00000000-0005-0000-0000-00001F140000}"/>
    <cellStyle name="Percentuale 28 2 2" xfId="3417" xr:uid="{00000000-0005-0000-0000-000020140000}"/>
    <cellStyle name="Percentuale 28 3" xfId="3418" xr:uid="{00000000-0005-0000-0000-000021140000}"/>
    <cellStyle name="Percentuale 28 3 2" xfId="3419" xr:uid="{00000000-0005-0000-0000-000022140000}"/>
    <cellStyle name="Percentuale 28 3 2 2" xfId="3420" xr:uid="{00000000-0005-0000-0000-000023140000}"/>
    <cellStyle name="Percentuale 28 3 2 3" xfId="3421" xr:uid="{00000000-0005-0000-0000-000024140000}"/>
    <cellStyle name="Percentuale 28 3 3" xfId="3422" xr:uid="{00000000-0005-0000-0000-000025140000}"/>
    <cellStyle name="Percentuale 28 3 3 2" xfId="5672" xr:uid="{00000000-0005-0000-0000-000026140000}"/>
    <cellStyle name="Percentuale 28 3 4" xfId="3423" xr:uid="{00000000-0005-0000-0000-000027140000}"/>
    <cellStyle name="Percentuale 28 4" xfId="3424" xr:uid="{00000000-0005-0000-0000-000028140000}"/>
    <cellStyle name="Percentuale 28 4 2" xfId="4773" xr:uid="{00000000-0005-0000-0000-000029140000}"/>
    <cellStyle name="Percentuale 28 5" xfId="3425" xr:uid="{00000000-0005-0000-0000-00002A140000}"/>
    <cellStyle name="Percentuale 28 6" xfId="3426" xr:uid="{00000000-0005-0000-0000-00002B140000}"/>
    <cellStyle name="Percentuale 28 6 2" xfId="5671" xr:uid="{00000000-0005-0000-0000-00002C140000}"/>
    <cellStyle name="Percentuale 29" xfId="3427" xr:uid="{00000000-0005-0000-0000-00002D140000}"/>
    <cellStyle name="Percentuale 29 2" xfId="3428" xr:uid="{00000000-0005-0000-0000-00002E140000}"/>
    <cellStyle name="Percentuale 29 2 2" xfId="3429" xr:uid="{00000000-0005-0000-0000-00002F140000}"/>
    <cellStyle name="Percentuale 29 3" xfId="3430" xr:uid="{00000000-0005-0000-0000-000030140000}"/>
    <cellStyle name="Percentuale 29 3 2" xfId="3431" xr:uid="{00000000-0005-0000-0000-000031140000}"/>
    <cellStyle name="Percentuale 29 3 2 2" xfId="3432" xr:uid="{00000000-0005-0000-0000-000032140000}"/>
    <cellStyle name="Percentuale 29 3 2 3" xfId="3433" xr:uid="{00000000-0005-0000-0000-000033140000}"/>
    <cellStyle name="Percentuale 29 3 3" xfId="3434" xr:uid="{00000000-0005-0000-0000-000034140000}"/>
    <cellStyle name="Percentuale 29 3 3 2" xfId="5674" xr:uid="{00000000-0005-0000-0000-000035140000}"/>
    <cellStyle name="Percentuale 29 3 4" xfId="3435" xr:uid="{00000000-0005-0000-0000-000036140000}"/>
    <cellStyle name="Percentuale 29 4" xfId="3436" xr:uid="{00000000-0005-0000-0000-000037140000}"/>
    <cellStyle name="Percentuale 29 4 2" xfId="4775" xr:uid="{00000000-0005-0000-0000-000038140000}"/>
    <cellStyle name="Percentuale 29 5" xfId="3437" xr:uid="{00000000-0005-0000-0000-000039140000}"/>
    <cellStyle name="Percentuale 29 6" xfId="3438" xr:uid="{00000000-0005-0000-0000-00003A140000}"/>
    <cellStyle name="Percentuale 29 6 2" xfId="5673" xr:uid="{00000000-0005-0000-0000-00003B140000}"/>
    <cellStyle name="Percentuale 3" xfId="3439" xr:uid="{00000000-0005-0000-0000-00003C140000}"/>
    <cellStyle name="Percentuale 3 2" xfId="3440" xr:uid="{00000000-0005-0000-0000-00003D140000}"/>
    <cellStyle name="Percentuale 3 2 2" xfId="3441" xr:uid="{00000000-0005-0000-0000-00003E140000}"/>
    <cellStyle name="Percentuale 3 3" xfId="3442" xr:uid="{00000000-0005-0000-0000-00003F140000}"/>
    <cellStyle name="Percentuale 3 3 2" xfId="3443" xr:uid="{00000000-0005-0000-0000-000040140000}"/>
    <cellStyle name="Percentuale 3 3 2 2" xfId="3444" xr:uid="{00000000-0005-0000-0000-000041140000}"/>
    <cellStyle name="Percentuale 3 3 2 3" xfId="3445" xr:uid="{00000000-0005-0000-0000-000042140000}"/>
    <cellStyle name="Percentuale 3 3 3" xfId="3446" xr:uid="{00000000-0005-0000-0000-000043140000}"/>
    <cellStyle name="Percentuale 3 3 3 2" xfId="5676" xr:uid="{00000000-0005-0000-0000-000044140000}"/>
    <cellStyle name="Percentuale 3 3 4" xfId="3447" xr:uid="{00000000-0005-0000-0000-000045140000}"/>
    <cellStyle name="Percentuale 3 4" xfId="3448" xr:uid="{00000000-0005-0000-0000-000046140000}"/>
    <cellStyle name="Percentuale 3 4 2" xfId="4776" xr:uid="{00000000-0005-0000-0000-000047140000}"/>
    <cellStyle name="Percentuale 3 5" xfId="3449" xr:uid="{00000000-0005-0000-0000-000048140000}"/>
    <cellStyle name="Percentuale 3 6" xfId="3450" xr:uid="{00000000-0005-0000-0000-000049140000}"/>
    <cellStyle name="Percentuale 3 6 2" xfId="5675" xr:uid="{00000000-0005-0000-0000-00004A140000}"/>
    <cellStyle name="Percentuale 30" xfId="3451" xr:uid="{00000000-0005-0000-0000-00004B140000}"/>
    <cellStyle name="Percentuale 30 2" xfId="3452" xr:uid="{00000000-0005-0000-0000-00004C140000}"/>
    <cellStyle name="Percentuale 30 2 2" xfId="3453" xr:uid="{00000000-0005-0000-0000-00004D140000}"/>
    <cellStyle name="Percentuale 30 3" xfId="3454" xr:uid="{00000000-0005-0000-0000-00004E140000}"/>
    <cellStyle name="Percentuale 30 3 2" xfId="3455" xr:uid="{00000000-0005-0000-0000-00004F140000}"/>
    <cellStyle name="Percentuale 30 3 2 2" xfId="3456" xr:uid="{00000000-0005-0000-0000-000050140000}"/>
    <cellStyle name="Percentuale 30 3 2 3" xfId="3457" xr:uid="{00000000-0005-0000-0000-000051140000}"/>
    <cellStyle name="Percentuale 30 3 3" xfId="3458" xr:uid="{00000000-0005-0000-0000-000052140000}"/>
    <cellStyle name="Percentuale 30 3 3 2" xfId="5678" xr:uid="{00000000-0005-0000-0000-000053140000}"/>
    <cellStyle name="Percentuale 30 3 4" xfId="3459" xr:uid="{00000000-0005-0000-0000-000054140000}"/>
    <cellStyle name="Percentuale 30 4" xfId="3460" xr:uid="{00000000-0005-0000-0000-000055140000}"/>
    <cellStyle name="Percentuale 30 4 2" xfId="4777" xr:uid="{00000000-0005-0000-0000-000056140000}"/>
    <cellStyle name="Percentuale 30 5" xfId="3461" xr:uid="{00000000-0005-0000-0000-000057140000}"/>
    <cellStyle name="Percentuale 30 6" xfId="3462" xr:uid="{00000000-0005-0000-0000-000058140000}"/>
    <cellStyle name="Percentuale 30 6 2" xfId="5677" xr:uid="{00000000-0005-0000-0000-000059140000}"/>
    <cellStyle name="Percentuale 31" xfId="3463" xr:uid="{00000000-0005-0000-0000-00005A140000}"/>
    <cellStyle name="Percentuale 31 2" xfId="3464" xr:uid="{00000000-0005-0000-0000-00005B140000}"/>
    <cellStyle name="Percentuale 31 2 2" xfId="3465" xr:uid="{00000000-0005-0000-0000-00005C140000}"/>
    <cellStyle name="Percentuale 31 3" xfId="3466" xr:uid="{00000000-0005-0000-0000-00005D140000}"/>
    <cellStyle name="Percentuale 31 3 2" xfId="3467" xr:uid="{00000000-0005-0000-0000-00005E140000}"/>
    <cellStyle name="Percentuale 31 3 2 2" xfId="3468" xr:uid="{00000000-0005-0000-0000-00005F140000}"/>
    <cellStyle name="Percentuale 31 3 2 3" xfId="3469" xr:uid="{00000000-0005-0000-0000-000060140000}"/>
    <cellStyle name="Percentuale 31 3 3" xfId="3470" xr:uid="{00000000-0005-0000-0000-000061140000}"/>
    <cellStyle name="Percentuale 31 3 3 2" xfId="5680" xr:uid="{00000000-0005-0000-0000-000062140000}"/>
    <cellStyle name="Percentuale 31 3 4" xfId="3471" xr:uid="{00000000-0005-0000-0000-000063140000}"/>
    <cellStyle name="Percentuale 31 4" xfId="3472" xr:uid="{00000000-0005-0000-0000-000064140000}"/>
    <cellStyle name="Percentuale 31 4 2" xfId="4778" xr:uid="{00000000-0005-0000-0000-000065140000}"/>
    <cellStyle name="Percentuale 31 5" xfId="3473" xr:uid="{00000000-0005-0000-0000-000066140000}"/>
    <cellStyle name="Percentuale 31 6" xfId="3474" xr:uid="{00000000-0005-0000-0000-000067140000}"/>
    <cellStyle name="Percentuale 31 6 2" xfId="5679" xr:uid="{00000000-0005-0000-0000-000068140000}"/>
    <cellStyle name="Percentuale 32" xfId="3475" xr:uid="{00000000-0005-0000-0000-000069140000}"/>
    <cellStyle name="Percentuale 32 2" xfId="3476" xr:uid="{00000000-0005-0000-0000-00006A140000}"/>
    <cellStyle name="Percentuale 32 2 2" xfId="3477" xr:uid="{00000000-0005-0000-0000-00006B140000}"/>
    <cellStyle name="Percentuale 32 3" xfId="3478" xr:uid="{00000000-0005-0000-0000-00006C140000}"/>
    <cellStyle name="Percentuale 32 3 2" xfId="3479" xr:uid="{00000000-0005-0000-0000-00006D140000}"/>
    <cellStyle name="Percentuale 32 3 2 2" xfId="3480" xr:uid="{00000000-0005-0000-0000-00006E140000}"/>
    <cellStyle name="Percentuale 32 3 2 3" xfId="3481" xr:uid="{00000000-0005-0000-0000-00006F140000}"/>
    <cellStyle name="Percentuale 32 3 3" xfId="3482" xr:uid="{00000000-0005-0000-0000-000070140000}"/>
    <cellStyle name="Percentuale 32 3 3 2" xfId="5682" xr:uid="{00000000-0005-0000-0000-000071140000}"/>
    <cellStyle name="Percentuale 32 3 4" xfId="3483" xr:uid="{00000000-0005-0000-0000-000072140000}"/>
    <cellStyle name="Percentuale 32 4" xfId="3484" xr:uid="{00000000-0005-0000-0000-000073140000}"/>
    <cellStyle name="Percentuale 32 4 2" xfId="4779" xr:uid="{00000000-0005-0000-0000-000074140000}"/>
    <cellStyle name="Percentuale 32 5" xfId="3485" xr:uid="{00000000-0005-0000-0000-000075140000}"/>
    <cellStyle name="Percentuale 32 6" xfId="3486" xr:uid="{00000000-0005-0000-0000-000076140000}"/>
    <cellStyle name="Percentuale 32 6 2" xfId="5681" xr:uid="{00000000-0005-0000-0000-000077140000}"/>
    <cellStyle name="Percentuale 33" xfId="3487" xr:uid="{00000000-0005-0000-0000-000078140000}"/>
    <cellStyle name="Percentuale 33 2" xfId="3488" xr:uid="{00000000-0005-0000-0000-000079140000}"/>
    <cellStyle name="Percentuale 33 2 2" xfId="3489" xr:uid="{00000000-0005-0000-0000-00007A140000}"/>
    <cellStyle name="Percentuale 33 3" xfId="3490" xr:uid="{00000000-0005-0000-0000-00007B140000}"/>
    <cellStyle name="Percentuale 33 3 2" xfId="3491" xr:uid="{00000000-0005-0000-0000-00007C140000}"/>
    <cellStyle name="Percentuale 33 3 2 2" xfId="3492" xr:uid="{00000000-0005-0000-0000-00007D140000}"/>
    <cellStyle name="Percentuale 33 3 2 3" xfId="3493" xr:uid="{00000000-0005-0000-0000-00007E140000}"/>
    <cellStyle name="Percentuale 33 3 3" xfId="3494" xr:uid="{00000000-0005-0000-0000-00007F140000}"/>
    <cellStyle name="Percentuale 33 3 3 2" xfId="5684" xr:uid="{00000000-0005-0000-0000-000080140000}"/>
    <cellStyle name="Percentuale 33 3 4" xfId="3495" xr:uid="{00000000-0005-0000-0000-000081140000}"/>
    <cellStyle name="Percentuale 33 4" xfId="3496" xr:uid="{00000000-0005-0000-0000-000082140000}"/>
    <cellStyle name="Percentuale 33 4 2" xfId="4780" xr:uid="{00000000-0005-0000-0000-000083140000}"/>
    <cellStyle name="Percentuale 33 5" xfId="3497" xr:uid="{00000000-0005-0000-0000-000084140000}"/>
    <cellStyle name="Percentuale 33 6" xfId="3498" xr:uid="{00000000-0005-0000-0000-000085140000}"/>
    <cellStyle name="Percentuale 33 6 2" xfId="5683" xr:uid="{00000000-0005-0000-0000-000086140000}"/>
    <cellStyle name="Percentuale 34" xfId="3499" xr:uid="{00000000-0005-0000-0000-000087140000}"/>
    <cellStyle name="Percentuale 34 2" xfId="3500" xr:uid="{00000000-0005-0000-0000-000088140000}"/>
    <cellStyle name="Percentuale 34 2 2" xfId="3501" xr:uid="{00000000-0005-0000-0000-000089140000}"/>
    <cellStyle name="Percentuale 34 3" xfId="3502" xr:uid="{00000000-0005-0000-0000-00008A140000}"/>
    <cellStyle name="Percentuale 34 3 2" xfId="3503" xr:uid="{00000000-0005-0000-0000-00008B140000}"/>
    <cellStyle name="Percentuale 34 3 2 2" xfId="3504" xr:uid="{00000000-0005-0000-0000-00008C140000}"/>
    <cellStyle name="Percentuale 34 3 2 3" xfId="3505" xr:uid="{00000000-0005-0000-0000-00008D140000}"/>
    <cellStyle name="Percentuale 34 3 3" xfId="3506" xr:uid="{00000000-0005-0000-0000-00008E140000}"/>
    <cellStyle name="Percentuale 34 3 3 2" xfId="5686" xr:uid="{00000000-0005-0000-0000-00008F140000}"/>
    <cellStyle name="Percentuale 34 3 4" xfId="3507" xr:uid="{00000000-0005-0000-0000-000090140000}"/>
    <cellStyle name="Percentuale 34 4" xfId="3508" xr:uid="{00000000-0005-0000-0000-000091140000}"/>
    <cellStyle name="Percentuale 34 4 2" xfId="4781" xr:uid="{00000000-0005-0000-0000-000092140000}"/>
    <cellStyle name="Percentuale 34 5" xfId="3509" xr:uid="{00000000-0005-0000-0000-000093140000}"/>
    <cellStyle name="Percentuale 34 6" xfId="3510" xr:uid="{00000000-0005-0000-0000-000094140000}"/>
    <cellStyle name="Percentuale 34 6 2" xfId="5685" xr:uid="{00000000-0005-0000-0000-000095140000}"/>
    <cellStyle name="Percentuale 35" xfId="3511" xr:uid="{00000000-0005-0000-0000-000096140000}"/>
    <cellStyle name="Percentuale 35 2" xfId="3512" xr:uid="{00000000-0005-0000-0000-000097140000}"/>
    <cellStyle name="Percentuale 35 2 2" xfId="3513" xr:uid="{00000000-0005-0000-0000-000098140000}"/>
    <cellStyle name="Percentuale 35 3" xfId="3514" xr:uid="{00000000-0005-0000-0000-000099140000}"/>
    <cellStyle name="Percentuale 35 3 2" xfId="3515" xr:uid="{00000000-0005-0000-0000-00009A140000}"/>
    <cellStyle name="Percentuale 35 3 2 2" xfId="3516" xr:uid="{00000000-0005-0000-0000-00009B140000}"/>
    <cellStyle name="Percentuale 35 3 2 3" xfId="3517" xr:uid="{00000000-0005-0000-0000-00009C140000}"/>
    <cellStyle name="Percentuale 35 3 3" xfId="3518" xr:uid="{00000000-0005-0000-0000-00009D140000}"/>
    <cellStyle name="Percentuale 35 3 3 2" xfId="5688" xr:uid="{00000000-0005-0000-0000-00009E140000}"/>
    <cellStyle name="Percentuale 35 3 4" xfId="3519" xr:uid="{00000000-0005-0000-0000-00009F140000}"/>
    <cellStyle name="Percentuale 35 4" xfId="3520" xr:uid="{00000000-0005-0000-0000-0000A0140000}"/>
    <cellStyle name="Percentuale 35 4 2" xfId="4782" xr:uid="{00000000-0005-0000-0000-0000A1140000}"/>
    <cellStyle name="Percentuale 35 5" xfId="3521" xr:uid="{00000000-0005-0000-0000-0000A2140000}"/>
    <cellStyle name="Percentuale 35 6" xfId="3522" xr:uid="{00000000-0005-0000-0000-0000A3140000}"/>
    <cellStyle name="Percentuale 35 6 2" xfId="5687" xr:uid="{00000000-0005-0000-0000-0000A4140000}"/>
    <cellStyle name="Percentuale 36" xfId="3523" xr:uid="{00000000-0005-0000-0000-0000A5140000}"/>
    <cellStyle name="Percentuale 36 2" xfId="3524" xr:uid="{00000000-0005-0000-0000-0000A6140000}"/>
    <cellStyle name="Percentuale 36 2 2" xfId="3525" xr:uid="{00000000-0005-0000-0000-0000A7140000}"/>
    <cellStyle name="Percentuale 36 3" xfId="3526" xr:uid="{00000000-0005-0000-0000-0000A8140000}"/>
    <cellStyle name="Percentuale 36 3 2" xfId="3527" xr:uid="{00000000-0005-0000-0000-0000A9140000}"/>
    <cellStyle name="Percentuale 36 3 2 2" xfId="3528" xr:uid="{00000000-0005-0000-0000-0000AA140000}"/>
    <cellStyle name="Percentuale 36 3 2 3" xfId="3529" xr:uid="{00000000-0005-0000-0000-0000AB140000}"/>
    <cellStyle name="Percentuale 36 3 3" xfId="3530" xr:uid="{00000000-0005-0000-0000-0000AC140000}"/>
    <cellStyle name="Percentuale 36 3 3 2" xfId="5690" xr:uid="{00000000-0005-0000-0000-0000AD140000}"/>
    <cellStyle name="Percentuale 36 3 4" xfId="3531" xr:uid="{00000000-0005-0000-0000-0000AE140000}"/>
    <cellStyle name="Percentuale 36 4" xfId="3532" xr:uid="{00000000-0005-0000-0000-0000AF140000}"/>
    <cellStyle name="Percentuale 36 4 2" xfId="4783" xr:uid="{00000000-0005-0000-0000-0000B0140000}"/>
    <cellStyle name="Percentuale 36 5" xfId="3533" xr:uid="{00000000-0005-0000-0000-0000B1140000}"/>
    <cellStyle name="Percentuale 36 6" xfId="3534" xr:uid="{00000000-0005-0000-0000-0000B2140000}"/>
    <cellStyle name="Percentuale 36 6 2" xfId="5689" xr:uid="{00000000-0005-0000-0000-0000B3140000}"/>
    <cellStyle name="Percentuale 37" xfId="3535" xr:uid="{00000000-0005-0000-0000-0000B4140000}"/>
    <cellStyle name="Percentuale 37 2" xfId="3536" xr:uid="{00000000-0005-0000-0000-0000B5140000}"/>
    <cellStyle name="Percentuale 37 2 2" xfId="3537" xr:uid="{00000000-0005-0000-0000-0000B6140000}"/>
    <cellStyle name="Percentuale 37 3" xfId="3538" xr:uid="{00000000-0005-0000-0000-0000B7140000}"/>
    <cellStyle name="Percentuale 37 3 2" xfId="3539" xr:uid="{00000000-0005-0000-0000-0000B8140000}"/>
    <cellStyle name="Percentuale 37 3 2 2" xfId="3540" xr:uid="{00000000-0005-0000-0000-0000B9140000}"/>
    <cellStyle name="Percentuale 37 3 2 3" xfId="3541" xr:uid="{00000000-0005-0000-0000-0000BA140000}"/>
    <cellStyle name="Percentuale 37 3 3" xfId="3542" xr:uid="{00000000-0005-0000-0000-0000BB140000}"/>
    <cellStyle name="Percentuale 37 3 3 2" xfId="5692" xr:uid="{00000000-0005-0000-0000-0000BC140000}"/>
    <cellStyle name="Percentuale 37 3 4" xfId="3543" xr:uid="{00000000-0005-0000-0000-0000BD140000}"/>
    <cellStyle name="Percentuale 37 4" xfId="3544" xr:uid="{00000000-0005-0000-0000-0000BE140000}"/>
    <cellStyle name="Percentuale 37 4 2" xfId="4784" xr:uid="{00000000-0005-0000-0000-0000BF140000}"/>
    <cellStyle name="Percentuale 37 5" xfId="3545" xr:uid="{00000000-0005-0000-0000-0000C0140000}"/>
    <cellStyle name="Percentuale 37 6" xfId="3546" xr:uid="{00000000-0005-0000-0000-0000C1140000}"/>
    <cellStyle name="Percentuale 37 6 2" xfId="5691" xr:uid="{00000000-0005-0000-0000-0000C2140000}"/>
    <cellStyle name="Percentuale 38" xfId="3547" xr:uid="{00000000-0005-0000-0000-0000C3140000}"/>
    <cellStyle name="Percentuale 38 2" xfId="3548" xr:uid="{00000000-0005-0000-0000-0000C4140000}"/>
    <cellStyle name="Percentuale 38 2 2" xfId="3549" xr:uid="{00000000-0005-0000-0000-0000C5140000}"/>
    <cellStyle name="Percentuale 38 3" xfId="3550" xr:uid="{00000000-0005-0000-0000-0000C6140000}"/>
    <cellStyle name="Percentuale 38 3 2" xfId="3551" xr:uid="{00000000-0005-0000-0000-0000C7140000}"/>
    <cellStyle name="Percentuale 38 3 2 2" xfId="3552" xr:uid="{00000000-0005-0000-0000-0000C8140000}"/>
    <cellStyle name="Percentuale 38 3 2 3" xfId="3553" xr:uid="{00000000-0005-0000-0000-0000C9140000}"/>
    <cellStyle name="Percentuale 38 3 3" xfId="3554" xr:uid="{00000000-0005-0000-0000-0000CA140000}"/>
    <cellStyle name="Percentuale 38 3 3 2" xfId="5694" xr:uid="{00000000-0005-0000-0000-0000CB140000}"/>
    <cellStyle name="Percentuale 38 3 4" xfId="3555" xr:uid="{00000000-0005-0000-0000-0000CC140000}"/>
    <cellStyle name="Percentuale 38 4" xfId="3556" xr:uid="{00000000-0005-0000-0000-0000CD140000}"/>
    <cellStyle name="Percentuale 38 4 2" xfId="4786" xr:uid="{00000000-0005-0000-0000-0000CE140000}"/>
    <cellStyle name="Percentuale 38 5" xfId="3557" xr:uid="{00000000-0005-0000-0000-0000CF140000}"/>
    <cellStyle name="Percentuale 38 6" xfId="3558" xr:uid="{00000000-0005-0000-0000-0000D0140000}"/>
    <cellStyle name="Percentuale 38 6 2" xfId="5693" xr:uid="{00000000-0005-0000-0000-0000D1140000}"/>
    <cellStyle name="Percentuale 39" xfId="3559" xr:uid="{00000000-0005-0000-0000-0000D2140000}"/>
    <cellStyle name="Percentuale 39 2" xfId="3560" xr:uid="{00000000-0005-0000-0000-0000D3140000}"/>
    <cellStyle name="Percentuale 39 2 2" xfId="3561" xr:uid="{00000000-0005-0000-0000-0000D4140000}"/>
    <cellStyle name="Percentuale 39 3" xfId="3562" xr:uid="{00000000-0005-0000-0000-0000D5140000}"/>
    <cellStyle name="Percentuale 39 3 2" xfId="3563" xr:uid="{00000000-0005-0000-0000-0000D6140000}"/>
    <cellStyle name="Percentuale 39 3 2 2" xfId="3564" xr:uid="{00000000-0005-0000-0000-0000D7140000}"/>
    <cellStyle name="Percentuale 39 3 2 3" xfId="3565" xr:uid="{00000000-0005-0000-0000-0000D8140000}"/>
    <cellStyle name="Percentuale 39 3 3" xfId="3566" xr:uid="{00000000-0005-0000-0000-0000D9140000}"/>
    <cellStyle name="Percentuale 39 3 3 2" xfId="5696" xr:uid="{00000000-0005-0000-0000-0000DA140000}"/>
    <cellStyle name="Percentuale 39 3 4" xfId="3567" xr:uid="{00000000-0005-0000-0000-0000DB140000}"/>
    <cellStyle name="Percentuale 39 4" xfId="3568" xr:uid="{00000000-0005-0000-0000-0000DC140000}"/>
    <cellStyle name="Percentuale 39 4 2" xfId="4787" xr:uid="{00000000-0005-0000-0000-0000DD140000}"/>
    <cellStyle name="Percentuale 39 5" xfId="3569" xr:uid="{00000000-0005-0000-0000-0000DE140000}"/>
    <cellStyle name="Percentuale 39 6" xfId="3570" xr:uid="{00000000-0005-0000-0000-0000DF140000}"/>
    <cellStyle name="Percentuale 39 6 2" xfId="5695" xr:uid="{00000000-0005-0000-0000-0000E0140000}"/>
    <cellStyle name="Percentuale 4" xfId="3571" xr:uid="{00000000-0005-0000-0000-0000E1140000}"/>
    <cellStyle name="Percentuale 4 2" xfId="3572" xr:uid="{00000000-0005-0000-0000-0000E2140000}"/>
    <cellStyle name="Percentuale 4 2 2" xfId="3573" xr:uid="{00000000-0005-0000-0000-0000E3140000}"/>
    <cellStyle name="Percentuale 4 3" xfId="3574" xr:uid="{00000000-0005-0000-0000-0000E4140000}"/>
    <cellStyle name="Percentuale 4 3 2" xfId="3575" xr:uid="{00000000-0005-0000-0000-0000E5140000}"/>
    <cellStyle name="Percentuale 4 3 2 2" xfId="3576" xr:uid="{00000000-0005-0000-0000-0000E6140000}"/>
    <cellStyle name="Percentuale 4 3 2 3" xfId="3577" xr:uid="{00000000-0005-0000-0000-0000E7140000}"/>
    <cellStyle name="Percentuale 4 3 3" xfId="3578" xr:uid="{00000000-0005-0000-0000-0000E8140000}"/>
    <cellStyle name="Percentuale 4 3 3 2" xfId="5698" xr:uid="{00000000-0005-0000-0000-0000E9140000}"/>
    <cellStyle name="Percentuale 4 3 4" xfId="3579" xr:uid="{00000000-0005-0000-0000-0000EA140000}"/>
    <cellStyle name="Percentuale 4 4" xfId="3580" xr:uid="{00000000-0005-0000-0000-0000EB140000}"/>
    <cellStyle name="Percentuale 4 4 2" xfId="4788" xr:uid="{00000000-0005-0000-0000-0000EC140000}"/>
    <cellStyle name="Percentuale 4 5" xfId="3581" xr:uid="{00000000-0005-0000-0000-0000ED140000}"/>
    <cellStyle name="Percentuale 4 6" xfId="3582" xr:uid="{00000000-0005-0000-0000-0000EE140000}"/>
    <cellStyle name="Percentuale 4 6 2" xfId="5697" xr:uid="{00000000-0005-0000-0000-0000EF140000}"/>
    <cellStyle name="Percentuale 40" xfId="3583" xr:uid="{00000000-0005-0000-0000-0000F0140000}"/>
    <cellStyle name="Percentuale 40 2" xfId="3584" xr:uid="{00000000-0005-0000-0000-0000F1140000}"/>
    <cellStyle name="Percentuale 40 2 2" xfId="3585" xr:uid="{00000000-0005-0000-0000-0000F2140000}"/>
    <cellStyle name="Percentuale 40 3" xfId="3586" xr:uid="{00000000-0005-0000-0000-0000F3140000}"/>
    <cellStyle name="Percentuale 40 3 2" xfId="3587" xr:uid="{00000000-0005-0000-0000-0000F4140000}"/>
    <cellStyle name="Percentuale 40 3 2 2" xfId="3588" xr:uid="{00000000-0005-0000-0000-0000F5140000}"/>
    <cellStyle name="Percentuale 40 3 2 3" xfId="3589" xr:uid="{00000000-0005-0000-0000-0000F6140000}"/>
    <cellStyle name="Percentuale 40 3 3" xfId="3590" xr:uid="{00000000-0005-0000-0000-0000F7140000}"/>
    <cellStyle name="Percentuale 40 3 3 2" xfId="5700" xr:uid="{00000000-0005-0000-0000-0000F8140000}"/>
    <cellStyle name="Percentuale 40 3 4" xfId="3591" xr:uid="{00000000-0005-0000-0000-0000F9140000}"/>
    <cellStyle name="Percentuale 40 4" xfId="3592" xr:uid="{00000000-0005-0000-0000-0000FA140000}"/>
    <cellStyle name="Percentuale 40 4 2" xfId="4789" xr:uid="{00000000-0005-0000-0000-0000FB140000}"/>
    <cellStyle name="Percentuale 40 5" xfId="3593" xr:uid="{00000000-0005-0000-0000-0000FC140000}"/>
    <cellStyle name="Percentuale 40 6" xfId="3594" xr:uid="{00000000-0005-0000-0000-0000FD140000}"/>
    <cellStyle name="Percentuale 40 6 2" xfId="5699" xr:uid="{00000000-0005-0000-0000-0000FE140000}"/>
    <cellStyle name="Percentuale 41" xfId="3595" xr:uid="{00000000-0005-0000-0000-0000FF140000}"/>
    <cellStyle name="Percentuale 41 2" xfId="3596" xr:uid="{00000000-0005-0000-0000-000000150000}"/>
    <cellStyle name="Percentuale 41 2 2" xfId="3597" xr:uid="{00000000-0005-0000-0000-000001150000}"/>
    <cellStyle name="Percentuale 41 3" xfId="3598" xr:uid="{00000000-0005-0000-0000-000002150000}"/>
    <cellStyle name="Percentuale 41 3 2" xfId="3599" xr:uid="{00000000-0005-0000-0000-000003150000}"/>
    <cellStyle name="Percentuale 41 3 2 2" xfId="3600" xr:uid="{00000000-0005-0000-0000-000004150000}"/>
    <cellStyle name="Percentuale 41 3 2 3" xfId="3601" xr:uid="{00000000-0005-0000-0000-000005150000}"/>
    <cellStyle name="Percentuale 41 3 3" xfId="3602" xr:uid="{00000000-0005-0000-0000-000006150000}"/>
    <cellStyle name="Percentuale 41 3 3 2" xfId="5702" xr:uid="{00000000-0005-0000-0000-000007150000}"/>
    <cellStyle name="Percentuale 41 3 4" xfId="3603" xr:uid="{00000000-0005-0000-0000-000008150000}"/>
    <cellStyle name="Percentuale 41 4" xfId="3604" xr:uid="{00000000-0005-0000-0000-000009150000}"/>
    <cellStyle name="Percentuale 41 4 2" xfId="4790" xr:uid="{00000000-0005-0000-0000-00000A150000}"/>
    <cellStyle name="Percentuale 41 5" xfId="3605" xr:uid="{00000000-0005-0000-0000-00000B150000}"/>
    <cellStyle name="Percentuale 41 6" xfId="3606" xr:uid="{00000000-0005-0000-0000-00000C150000}"/>
    <cellStyle name="Percentuale 41 6 2" xfId="5701" xr:uid="{00000000-0005-0000-0000-00000D150000}"/>
    <cellStyle name="Percentuale 42" xfId="3607" xr:uid="{00000000-0005-0000-0000-00000E150000}"/>
    <cellStyle name="Percentuale 42 2" xfId="3608" xr:uid="{00000000-0005-0000-0000-00000F150000}"/>
    <cellStyle name="Percentuale 42 2 2" xfId="3609" xr:uid="{00000000-0005-0000-0000-000010150000}"/>
    <cellStyle name="Percentuale 42 3" xfId="3610" xr:uid="{00000000-0005-0000-0000-000011150000}"/>
    <cellStyle name="Percentuale 42 3 2" xfId="3611" xr:uid="{00000000-0005-0000-0000-000012150000}"/>
    <cellStyle name="Percentuale 42 3 2 2" xfId="3612" xr:uid="{00000000-0005-0000-0000-000013150000}"/>
    <cellStyle name="Percentuale 42 3 2 3" xfId="3613" xr:uid="{00000000-0005-0000-0000-000014150000}"/>
    <cellStyle name="Percentuale 42 3 3" xfId="3614" xr:uid="{00000000-0005-0000-0000-000015150000}"/>
    <cellStyle name="Percentuale 42 3 3 2" xfId="5704" xr:uid="{00000000-0005-0000-0000-000016150000}"/>
    <cellStyle name="Percentuale 42 3 4" xfId="3615" xr:uid="{00000000-0005-0000-0000-000017150000}"/>
    <cellStyle name="Percentuale 42 4" xfId="3616" xr:uid="{00000000-0005-0000-0000-000018150000}"/>
    <cellStyle name="Percentuale 42 4 2" xfId="4791" xr:uid="{00000000-0005-0000-0000-000019150000}"/>
    <cellStyle name="Percentuale 42 5" xfId="3617" xr:uid="{00000000-0005-0000-0000-00001A150000}"/>
    <cellStyle name="Percentuale 42 6" xfId="3618" xr:uid="{00000000-0005-0000-0000-00001B150000}"/>
    <cellStyle name="Percentuale 42 6 2" xfId="5703" xr:uid="{00000000-0005-0000-0000-00001C150000}"/>
    <cellStyle name="Percentuale 43" xfId="3619" xr:uid="{00000000-0005-0000-0000-00001D150000}"/>
    <cellStyle name="Percentuale 43 2" xfId="3620" xr:uid="{00000000-0005-0000-0000-00001E150000}"/>
    <cellStyle name="Percentuale 43 2 2" xfId="3621" xr:uid="{00000000-0005-0000-0000-00001F150000}"/>
    <cellStyle name="Percentuale 43 3" xfId="3622" xr:uid="{00000000-0005-0000-0000-000020150000}"/>
    <cellStyle name="Percentuale 43 3 2" xfId="3623" xr:uid="{00000000-0005-0000-0000-000021150000}"/>
    <cellStyle name="Percentuale 43 3 2 2" xfId="3624" xr:uid="{00000000-0005-0000-0000-000022150000}"/>
    <cellStyle name="Percentuale 43 3 2 3" xfId="3625" xr:uid="{00000000-0005-0000-0000-000023150000}"/>
    <cellStyle name="Percentuale 43 3 3" xfId="3626" xr:uid="{00000000-0005-0000-0000-000024150000}"/>
    <cellStyle name="Percentuale 43 3 3 2" xfId="5706" xr:uid="{00000000-0005-0000-0000-000025150000}"/>
    <cellStyle name="Percentuale 43 3 4" xfId="3627" xr:uid="{00000000-0005-0000-0000-000026150000}"/>
    <cellStyle name="Percentuale 43 4" xfId="3628" xr:uid="{00000000-0005-0000-0000-000027150000}"/>
    <cellStyle name="Percentuale 43 4 2" xfId="4792" xr:uid="{00000000-0005-0000-0000-000028150000}"/>
    <cellStyle name="Percentuale 43 5" xfId="3629" xr:uid="{00000000-0005-0000-0000-000029150000}"/>
    <cellStyle name="Percentuale 43 6" xfId="3630" xr:uid="{00000000-0005-0000-0000-00002A150000}"/>
    <cellStyle name="Percentuale 43 6 2" xfId="5705" xr:uid="{00000000-0005-0000-0000-00002B150000}"/>
    <cellStyle name="Percentuale 44" xfId="3631" xr:uid="{00000000-0005-0000-0000-00002C150000}"/>
    <cellStyle name="Percentuale 44 2" xfId="3632" xr:uid="{00000000-0005-0000-0000-00002D150000}"/>
    <cellStyle name="Percentuale 44 2 2" xfId="3633" xr:uid="{00000000-0005-0000-0000-00002E150000}"/>
    <cellStyle name="Percentuale 44 3" xfId="3634" xr:uid="{00000000-0005-0000-0000-00002F150000}"/>
    <cellStyle name="Percentuale 44 3 2" xfId="3635" xr:uid="{00000000-0005-0000-0000-000030150000}"/>
    <cellStyle name="Percentuale 44 3 2 2" xfId="3636" xr:uid="{00000000-0005-0000-0000-000031150000}"/>
    <cellStyle name="Percentuale 44 3 2 3" xfId="3637" xr:uid="{00000000-0005-0000-0000-000032150000}"/>
    <cellStyle name="Percentuale 44 3 3" xfId="3638" xr:uid="{00000000-0005-0000-0000-000033150000}"/>
    <cellStyle name="Percentuale 44 3 3 2" xfId="5708" xr:uid="{00000000-0005-0000-0000-000034150000}"/>
    <cellStyle name="Percentuale 44 3 4" xfId="3639" xr:uid="{00000000-0005-0000-0000-000035150000}"/>
    <cellStyle name="Percentuale 44 4" xfId="3640" xr:uid="{00000000-0005-0000-0000-000036150000}"/>
    <cellStyle name="Percentuale 44 4 2" xfId="4793" xr:uid="{00000000-0005-0000-0000-000037150000}"/>
    <cellStyle name="Percentuale 44 5" xfId="3641" xr:uid="{00000000-0005-0000-0000-000038150000}"/>
    <cellStyle name="Percentuale 44 6" xfId="3642" xr:uid="{00000000-0005-0000-0000-000039150000}"/>
    <cellStyle name="Percentuale 44 6 2" xfId="5707" xr:uid="{00000000-0005-0000-0000-00003A150000}"/>
    <cellStyle name="Percentuale 45" xfId="3643" xr:uid="{00000000-0005-0000-0000-00003B150000}"/>
    <cellStyle name="Percentuale 45 2" xfId="3644" xr:uid="{00000000-0005-0000-0000-00003C150000}"/>
    <cellStyle name="Percentuale 45 2 2" xfId="3645" xr:uid="{00000000-0005-0000-0000-00003D150000}"/>
    <cellStyle name="Percentuale 45 3" xfId="3646" xr:uid="{00000000-0005-0000-0000-00003E150000}"/>
    <cellStyle name="Percentuale 45 3 2" xfId="3647" xr:uid="{00000000-0005-0000-0000-00003F150000}"/>
    <cellStyle name="Percentuale 45 3 2 2" xfId="3648" xr:uid="{00000000-0005-0000-0000-000040150000}"/>
    <cellStyle name="Percentuale 45 3 2 3" xfId="3649" xr:uid="{00000000-0005-0000-0000-000041150000}"/>
    <cellStyle name="Percentuale 45 3 3" xfId="3650" xr:uid="{00000000-0005-0000-0000-000042150000}"/>
    <cellStyle name="Percentuale 45 3 3 2" xfId="5710" xr:uid="{00000000-0005-0000-0000-000043150000}"/>
    <cellStyle name="Percentuale 45 3 4" xfId="3651" xr:uid="{00000000-0005-0000-0000-000044150000}"/>
    <cellStyle name="Percentuale 45 4" xfId="3652" xr:uid="{00000000-0005-0000-0000-000045150000}"/>
    <cellStyle name="Percentuale 45 4 2" xfId="4794" xr:uid="{00000000-0005-0000-0000-000046150000}"/>
    <cellStyle name="Percentuale 45 5" xfId="3653" xr:uid="{00000000-0005-0000-0000-000047150000}"/>
    <cellStyle name="Percentuale 45 6" xfId="3654" xr:uid="{00000000-0005-0000-0000-000048150000}"/>
    <cellStyle name="Percentuale 45 6 2" xfId="5709" xr:uid="{00000000-0005-0000-0000-000049150000}"/>
    <cellStyle name="Percentuale 46" xfId="3655" xr:uid="{00000000-0005-0000-0000-00004A150000}"/>
    <cellStyle name="Percentuale 46 2" xfId="3656" xr:uid="{00000000-0005-0000-0000-00004B150000}"/>
    <cellStyle name="Percentuale 46 2 2" xfId="3657" xr:uid="{00000000-0005-0000-0000-00004C150000}"/>
    <cellStyle name="Percentuale 46 3" xfId="3658" xr:uid="{00000000-0005-0000-0000-00004D150000}"/>
    <cellStyle name="Percentuale 46 3 2" xfId="3659" xr:uid="{00000000-0005-0000-0000-00004E150000}"/>
    <cellStyle name="Percentuale 46 3 2 2" xfId="3660" xr:uid="{00000000-0005-0000-0000-00004F150000}"/>
    <cellStyle name="Percentuale 46 3 2 3" xfId="3661" xr:uid="{00000000-0005-0000-0000-000050150000}"/>
    <cellStyle name="Percentuale 46 3 3" xfId="3662" xr:uid="{00000000-0005-0000-0000-000051150000}"/>
    <cellStyle name="Percentuale 46 3 3 2" xfId="5713" xr:uid="{00000000-0005-0000-0000-000052150000}"/>
    <cellStyle name="Percentuale 46 3 4" xfId="3663" xr:uid="{00000000-0005-0000-0000-000053150000}"/>
    <cellStyle name="Percentuale 46 4" xfId="3664" xr:uid="{00000000-0005-0000-0000-000054150000}"/>
    <cellStyle name="Percentuale 46 4 2" xfId="4795" xr:uid="{00000000-0005-0000-0000-000055150000}"/>
    <cellStyle name="Percentuale 46 5" xfId="3665" xr:uid="{00000000-0005-0000-0000-000056150000}"/>
    <cellStyle name="Percentuale 46 6" xfId="3666" xr:uid="{00000000-0005-0000-0000-000057150000}"/>
    <cellStyle name="Percentuale 46 6 2" xfId="5711" xr:uid="{00000000-0005-0000-0000-000058150000}"/>
    <cellStyle name="Percentuale 47" xfId="3667" xr:uid="{00000000-0005-0000-0000-000059150000}"/>
    <cellStyle name="Percentuale 47 2" xfId="3668" xr:uid="{00000000-0005-0000-0000-00005A150000}"/>
    <cellStyle name="Percentuale 47 2 2" xfId="3669" xr:uid="{00000000-0005-0000-0000-00005B150000}"/>
    <cellStyle name="Percentuale 47 3" xfId="3670" xr:uid="{00000000-0005-0000-0000-00005C150000}"/>
    <cellStyle name="Percentuale 47 3 2" xfId="3671" xr:uid="{00000000-0005-0000-0000-00005D150000}"/>
    <cellStyle name="Percentuale 47 3 2 2" xfId="3672" xr:uid="{00000000-0005-0000-0000-00005E150000}"/>
    <cellStyle name="Percentuale 47 3 2 3" xfId="3673" xr:uid="{00000000-0005-0000-0000-00005F150000}"/>
    <cellStyle name="Percentuale 47 3 3" xfId="3674" xr:uid="{00000000-0005-0000-0000-000060150000}"/>
    <cellStyle name="Percentuale 47 3 3 2" xfId="5715" xr:uid="{00000000-0005-0000-0000-000061150000}"/>
    <cellStyle name="Percentuale 47 3 4" xfId="3675" xr:uid="{00000000-0005-0000-0000-000062150000}"/>
    <cellStyle name="Percentuale 47 4" xfId="3676" xr:uid="{00000000-0005-0000-0000-000063150000}"/>
    <cellStyle name="Percentuale 47 4 2" xfId="4796" xr:uid="{00000000-0005-0000-0000-000064150000}"/>
    <cellStyle name="Percentuale 47 5" xfId="3677" xr:uid="{00000000-0005-0000-0000-000065150000}"/>
    <cellStyle name="Percentuale 47 6" xfId="3678" xr:uid="{00000000-0005-0000-0000-000066150000}"/>
    <cellStyle name="Percentuale 47 6 2" xfId="5714" xr:uid="{00000000-0005-0000-0000-000067150000}"/>
    <cellStyle name="Percentuale 48" xfId="3679" xr:uid="{00000000-0005-0000-0000-000068150000}"/>
    <cellStyle name="Percentuale 48 2" xfId="3680" xr:uid="{00000000-0005-0000-0000-000069150000}"/>
    <cellStyle name="Percentuale 48 2 2" xfId="3681" xr:uid="{00000000-0005-0000-0000-00006A150000}"/>
    <cellStyle name="Percentuale 48 3" xfId="3682" xr:uid="{00000000-0005-0000-0000-00006B150000}"/>
    <cellStyle name="Percentuale 48 3 2" xfId="3683" xr:uid="{00000000-0005-0000-0000-00006C150000}"/>
    <cellStyle name="Percentuale 48 3 2 2" xfId="3684" xr:uid="{00000000-0005-0000-0000-00006D150000}"/>
    <cellStyle name="Percentuale 48 3 2 3" xfId="3685" xr:uid="{00000000-0005-0000-0000-00006E150000}"/>
    <cellStyle name="Percentuale 48 3 3" xfId="3686" xr:uid="{00000000-0005-0000-0000-00006F150000}"/>
    <cellStyle name="Percentuale 48 3 3 2" xfId="5718" xr:uid="{00000000-0005-0000-0000-000070150000}"/>
    <cellStyle name="Percentuale 48 3 4" xfId="3687" xr:uid="{00000000-0005-0000-0000-000071150000}"/>
    <cellStyle name="Percentuale 48 4" xfId="3688" xr:uid="{00000000-0005-0000-0000-000072150000}"/>
    <cellStyle name="Percentuale 48 4 2" xfId="4797" xr:uid="{00000000-0005-0000-0000-000073150000}"/>
    <cellStyle name="Percentuale 48 5" xfId="3689" xr:uid="{00000000-0005-0000-0000-000074150000}"/>
    <cellStyle name="Percentuale 48 6" xfId="3690" xr:uid="{00000000-0005-0000-0000-000075150000}"/>
    <cellStyle name="Percentuale 48 6 2" xfId="5717" xr:uid="{00000000-0005-0000-0000-000076150000}"/>
    <cellStyle name="Percentuale 49" xfId="3691" xr:uid="{00000000-0005-0000-0000-000077150000}"/>
    <cellStyle name="Percentuale 49 2" xfId="3692" xr:uid="{00000000-0005-0000-0000-000078150000}"/>
    <cellStyle name="Percentuale 49 2 2" xfId="3693" xr:uid="{00000000-0005-0000-0000-000079150000}"/>
    <cellStyle name="Percentuale 49 3" xfId="3694" xr:uid="{00000000-0005-0000-0000-00007A150000}"/>
    <cellStyle name="Percentuale 49 3 2" xfId="3695" xr:uid="{00000000-0005-0000-0000-00007B150000}"/>
    <cellStyle name="Percentuale 49 3 2 2" xfId="3696" xr:uid="{00000000-0005-0000-0000-00007C150000}"/>
    <cellStyle name="Percentuale 49 3 2 3" xfId="3697" xr:uid="{00000000-0005-0000-0000-00007D150000}"/>
    <cellStyle name="Percentuale 49 3 3" xfId="3698" xr:uid="{00000000-0005-0000-0000-00007E150000}"/>
    <cellStyle name="Percentuale 49 3 3 2" xfId="5720" xr:uid="{00000000-0005-0000-0000-00007F150000}"/>
    <cellStyle name="Percentuale 49 3 4" xfId="3699" xr:uid="{00000000-0005-0000-0000-000080150000}"/>
    <cellStyle name="Percentuale 49 4" xfId="3700" xr:uid="{00000000-0005-0000-0000-000081150000}"/>
    <cellStyle name="Percentuale 49 4 2" xfId="4798" xr:uid="{00000000-0005-0000-0000-000082150000}"/>
    <cellStyle name="Percentuale 49 5" xfId="3701" xr:uid="{00000000-0005-0000-0000-000083150000}"/>
    <cellStyle name="Percentuale 49 6" xfId="3702" xr:uid="{00000000-0005-0000-0000-000084150000}"/>
    <cellStyle name="Percentuale 49 6 2" xfId="5719" xr:uid="{00000000-0005-0000-0000-000085150000}"/>
    <cellStyle name="Percentuale 5" xfId="3703" xr:uid="{00000000-0005-0000-0000-000086150000}"/>
    <cellStyle name="Percentuale 5 2" xfId="3704" xr:uid="{00000000-0005-0000-0000-000087150000}"/>
    <cellStyle name="Percentuale 5 2 2" xfId="3705" xr:uid="{00000000-0005-0000-0000-000088150000}"/>
    <cellStyle name="Percentuale 5 3" xfId="3706" xr:uid="{00000000-0005-0000-0000-000089150000}"/>
    <cellStyle name="Percentuale 5 3 2" xfId="3707" xr:uid="{00000000-0005-0000-0000-00008A150000}"/>
    <cellStyle name="Percentuale 5 3 2 2" xfId="3708" xr:uid="{00000000-0005-0000-0000-00008B150000}"/>
    <cellStyle name="Percentuale 5 3 2 3" xfId="3709" xr:uid="{00000000-0005-0000-0000-00008C150000}"/>
    <cellStyle name="Percentuale 5 3 3" xfId="3710" xr:uid="{00000000-0005-0000-0000-00008D150000}"/>
    <cellStyle name="Percentuale 5 3 3 2" xfId="5722" xr:uid="{00000000-0005-0000-0000-00008E150000}"/>
    <cellStyle name="Percentuale 5 3 4" xfId="3711" xr:uid="{00000000-0005-0000-0000-00008F150000}"/>
    <cellStyle name="Percentuale 5 4" xfId="3712" xr:uid="{00000000-0005-0000-0000-000090150000}"/>
    <cellStyle name="Percentuale 5 4 2" xfId="4799" xr:uid="{00000000-0005-0000-0000-000091150000}"/>
    <cellStyle name="Percentuale 5 5" xfId="3713" xr:uid="{00000000-0005-0000-0000-000092150000}"/>
    <cellStyle name="Percentuale 5 6" xfId="3714" xr:uid="{00000000-0005-0000-0000-000093150000}"/>
    <cellStyle name="Percentuale 5 6 2" xfId="5721" xr:uid="{00000000-0005-0000-0000-000094150000}"/>
    <cellStyle name="Percentuale 50" xfId="3715" xr:uid="{00000000-0005-0000-0000-000095150000}"/>
    <cellStyle name="Percentuale 50 2" xfId="3716" xr:uid="{00000000-0005-0000-0000-000096150000}"/>
    <cellStyle name="Percentuale 50 2 2" xfId="3717" xr:uid="{00000000-0005-0000-0000-000097150000}"/>
    <cellStyle name="Percentuale 50 3" xfId="3718" xr:uid="{00000000-0005-0000-0000-000098150000}"/>
    <cellStyle name="Percentuale 50 3 2" xfId="3719" xr:uid="{00000000-0005-0000-0000-000099150000}"/>
    <cellStyle name="Percentuale 50 3 2 2" xfId="3720" xr:uid="{00000000-0005-0000-0000-00009A150000}"/>
    <cellStyle name="Percentuale 50 3 2 3" xfId="3721" xr:uid="{00000000-0005-0000-0000-00009B150000}"/>
    <cellStyle name="Percentuale 50 3 3" xfId="3722" xr:uid="{00000000-0005-0000-0000-00009C150000}"/>
    <cellStyle name="Percentuale 50 3 3 2" xfId="5724" xr:uid="{00000000-0005-0000-0000-00009D150000}"/>
    <cellStyle name="Percentuale 50 3 4" xfId="3723" xr:uid="{00000000-0005-0000-0000-00009E150000}"/>
    <cellStyle name="Percentuale 50 4" xfId="3724" xr:uid="{00000000-0005-0000-0000-00009F150000}"/>
    <cellStyle name="Percentuale 50 4 2" xfId="4800" xr:uid="{00000000-0005-0000-0000-0000A0150000}"/>
    <cellStyle name="Percentuale 50 5" xfId="3725" xr:uid="{00000000-0005-0000-0000-0000A1150000}"/>
    <cellStyle name="Percentuale 50 6" xfId="3726" xr:uid="{00000000-0005-0000-0000-0000A2150000}"/>
    <cellStyle name="Percentuale 50 6 2" xfId="5723" xr:uid="{00000000-0005-0000-0000-0000A3150000}"/>
    <cellStyle name="Percentuale 51" xfId="3727" xr:uid="{00000000-0005-0000-0000-0000A4150000}"/>
    <cellStyle name="Percentuale 51 2" xfId="3728" xr:uid="{00000000-0005-0000-0000-0000A5150000}"/>
    <cellStyle name="Percentuale 51 2 2" xfId="3729" xr:uid="{00000000-0005-0000-0000-0000A6150000}"/>
    <cellStyle name="Percentuale 51 3" xfId="3730" xr:uid="{00000000-0005-0000-0000-0000A7150000}"/>
    <cellStyle name="Percentuale 51 3 2" xfId="3731" xr:uid="{00000000-0005-0000-0000-0000A8150000}"/>
    <cellStyle name="Percentuale 51 3 2 2" xfId="3732" xr:uid="{00000000-0005-0000-0000-0000A9150000}"/>
    <cellStyle name="Percentuale 51 3 2 3" xfId="3733" xr:uid="{00000000-0005-0000-0000-0000AA150000}"/>
    <cellStyle name="Percentuale 51 3 3" xfId="3734" xr:uid="{00000000-0005-0000-0000-0000AB150000}"/>
    <cellStyle name="Percentuale 51 3 3 2" xfId="5726" xr:uid="{00000000-0005-0000-0000-0000AC150000}"/>
    <cellStyle name="Percentuale 51 3 4" xfId="3735" xr:uid="{00000000-0005-0000-0000-0000AD150000}"/>
    <cellStyle name="Percentuale 51 4" xfId="3736" xr:uid="{00000000-0005-0000-0000-0000AE150000}"/>
    <cellStyle name="Percentuale 51 4 2" xfId="4801" xr:uid="{00000000-0005-0000-0000-0000AF150000}"/>
    <cellStyle name="Percentuale 51 5" xfId="3737" xr:uid="{00000000-0005-0000-0000-0000B0150000}"/>
    <cellStyle name="Percentuale 51 6" xfId="3738" xr:uid="{00000000-0005-0000-0000-0000B1150000}"/>
    <cellStyle name="Percentuale 51 6 2" xfId="5725" xr:uid="{00000000-0005-0000-0000-0000B2150000}"/>
    <cellStyle name="Percentuale 52" xfId="3739" xr:uid="{00000000-0005-0000-0000-0000B3150000}"/>
    <cellStyle name="Percentuale 52 2" xfId="3740" xr:uid="{00000000-0005-0000-0000-0000B4150000}"/>
    <cellStyle name="Percentuale 52 2 2" xfId="3741" xr:uid="{00000000-0005-0000-0000-0000B5150000}"/>
    <cellStyle name="Percentuale 52 3" xfId="3742" xr:uid="{00000000-0005-0000-0000-0000B6150000}"/>
    <cellStyle name="Percentuale 52 3 2" xfId="3743" xr:uid="{00000000-0005-0000-0000-0000B7150000}"/>
    <cellStyle name="Percentuale 52 3 2 2" xfId="3744" xr:uid="{00000000-0005-0000-0000-0000B8150000}"/>
    <cellStyle name="Percentuale 52 3 2 3" xfId="3745" xr:uid="{00000000-0005-0000-0000-0000B9150000}"/>
    <cellStyle name="Percentuale 52 3 3" xfId="3746" xr:uid="{00000000-0005-0000-0000-0000BA150000}"/>
    <cellStyle name="Percentuale 52 3 3 2" xfId="5728" xr:uid="{00000000-0005-0000-0000-0000BB150000}"/>
    <cellStyle name="Percentuale 52 3 4" xfId="3747" xr:uid="{00000000-0005-0000-0000-0000BC150000}"/>
    <cellStyle name="Percentuale 52 4" xfId="3748" xr:uid="{00000000-0005-0000-0000-0000BD150000}"/>
    <cellStyle name="Percentuale 52 4 2" xfId="4802" xr:uid="{00000000-0005-0000-0000-0000BE150000}"/>
    <cellStyle name="Percentuale 52 5" xfId="3749" xr:uid="{00000000-0005-0000-0000-0000BF150000}"/>
    <cellStyle name="Percentuale 52 6" xfId="3750" xr:uid="{00000000-0005-0000-0000-0000C0150000}"/>
    <cellStyle name="Percentuale 52 6 2" xfId="5727" xr:uid="{00000000-0005-0000-0000-0000C1150000}"/>
    <cellStyle name="Percentuale 53" xfId="3751" xr:uid="{00000000-0005-0000-0000-0000C2150000}"/>
    <cellStyle name="Percentuale 53 2" xfId="3752" xr:uid="{00000000-0005-0000-0000-0000C3150000}"/>
    <cellStyle name="Percentuale 53 2 2" xfId="3753" xr:uid="{00000000-0005-0000-0000-0000C4150000}"/>
    <cellStyle name="Percentuale 53 3" xfId="3754" xr:uid="{00000000-0005-0000-0000-0000C5150000}"/>
    <cellStyle name="Percentuale 53 3 2" xfId="3755" xr:uid="{00000000-0005-0000-0000-0000C6150000}"/>
    <cellStyle name="Percentuale 53 3 2 2" xfId="3756" xr:uid="{00000000-0005-0000-0000-0000C7150000}"/>
    <cellStyle name="Percentuale 53 3 2 3" xfId="3757" xr:uid="{00000000-0005-0000-0000-0000C8150000}"/>
    <cellStyle name="Percentuale 53 3 3" xfId="3758" xr:uid="{00000000-0005-0000-0000-0000C9150000}"/>
    <cellStyle name="Percentuale 53 3 3 2" xfId="5730" xr:uid="{00000000-0005-0000-0000-0000CA150000}"/>
    <cellStyle name="Percentuale 53 3 4" xfId="3759" xr:uid="{00000000-0005-0000-0000-0000CB150000}"/>
    <cellStyle name="Percentuale 53 4" xfId="3760" xr:uid="{00000000-0005-0000-0000-0000CC150000}"/>
    <cellStyle name="Percentuale 53 4 2" xfId="4803" xr:uid="{00000000-0005-0000-0000-0000CD150000}"/>
    <cellStyle name="Percentuale 53 5" xfId="3761" xr:uid="{00000000-0005-0000-0000-0000CE150000}"/>
    <cellStyle name="Percentuale 53 6" xfId="3762" xr:uid="{00000000-0005-0000-0000-0000CF150000}"/>
    <cellStyle name="Percentuale 53 6 2" xfId="5729" xr:uid="{00000000-0005-0000-0000-0000D0150000}"/>
    <cellStyle name="Percentuale 54" xfId="3763" xr:uid="{00000000-0005-0000-0000-0000D1150000}"/>
    <cellStyle name="Percentuale 54 2" xfId="3764" xr:uid="{00000000-0005-0000-0000-0000D2150000}"/>
    <cellStyle name="Percentuale 54 2 2" xfId="3765" xr:uid="{00000000-0005-0000-0000-0000D3150000}"/>
    <cellStyle name="Percentuale 54 3" xfId="3766" xr:uid="{00000000-0005-0000-0000-0000D4150000}"/>
    <cellStyle name="Percentuale 54 3 2" xfId="3767" xr:uid="{00000000-0005-0000-0000-0000D5150000}"/>
    <cellStyle name="Percentuale 54 3 2 2" xfId="3768" xr:uid="{00000000-0005-0000-0000-0000D6150000}"/>
    <cellStyle name="Percentuale 54 3 2 3" xfId="3769" xr:uid="{00000000-0005-0000-0000-0000D7150000}"/>
    <cellStyle name="Percentuale 54 3 3" xfId="3770" xr:uid="{00000000-0005-0000-0000-0000D8150000}"/>
    <cellStyle name="Percentuale 54 3 3 2" xfId="5732" xr:uid="{00000000-0005-0000-0000-0000D9150000}"/>
    <cellStyle name="Percentuale 54 3 4" xfId="3771" xr:uid="{00000000-0005-0000-0000-0000DA150000}"/>
    <cellStyle name="Percentuale 54 4" xfId="3772" xr:uid="{00000000-0005-0000-0000-0000DB150000}"/>
    <cellStyle name="Percentuale 54 4 2" xfId="4804" xr:uid="{00000000-0005-0000-0000-0000DC150000}"/>
    <cellStyle name="Percentuale 54 5" xfId="3773" xr:uid="{00000000-0005-0000-0000-0000DD150000}"/>
    <cellStyle name="Percentuale 54 6" xfId="3774" xr:uid="{00000000-0005-0000-0000-0000DE150000}"/>
    <cellStyle name="Percentuale 54 6 2" xfId="5731" xr:uid="{00000000-0005-0000-0000-0000DF150000}"/>
    <cellStyle name="Percentuale 55" xfId="3775" xr:uid="{00000000-0005-0000-0000-0000E0150000}"/>
    <cellStyle name="Percentuale 55 2" xfId="3776" xr:uid="{00000000-0005-0000-0000-0000E1150000}"/>
    <cellStyle name="Percentuale 55 2 2" xfId="3777" xr:uid="{00000000-0005-0000-0000-0000E2150000}"/>
    <cellStyle name="Percentuale 55 3" xfId="3778" xr:uid="{00000000-0005-0000-0000-0000E3150000}"/>
    <cellStyle name="Percentuale 55 3 2" xfId="3779" xr:uid="{00000000-0005-0000-0000-0000E4150000}"/>
    <cellStyle name="Percentuale 55 3 2 2" xfId="3780" xr:uid="{00000000-0005-0000-0000-0000E5150000}"/>
    <cellStyle name="Percentuale 55 3 2 3" xfId="3781" xr:uid="{00000000-0005-0000-0000-0000E6150000}"/>
    <cellStyle name="Percentuale 55 3 3" xfId="3782" xr:uid="{00000000-0005-0000-0000-0000E7150000}"/>
    <cellStyle name="Percentuale 55 3 3 2" xfId="5734" xr:uid="{00000000-0005-0000-0000-0000E8150000}"/>
    <cellStyle name="Percentuale 55 3 4" xfId="3783" xr:uid="{00000000-0005-0000-0000-0000E9150000}"/>
    <cellStyle name="Percentuale 55 4" xfId="3784" xr:uid="{00000000-0005-0000-0000-0000EA150000}"/>
    <cellStyle name="Percentuale 55 4 2" xfId="4805" xr:uid="{00000000-0005-0000-0000-0000EB150000}"/>
    <cellStyle name="Percentuale 55 5" xfId="3785" xr:uid="{00000000-0005-0000-0000-0000EC150000}"/>
    <cellStyle name="Percentuale 55 6" xfId="3786" xr:uid="{00000000-0005-0000-0000-0000ED150000}"/>
    <cellStyle name="Percentuale 55 6 2" xfId="5733" xr:uid="{00000000-0005-0000-0000-0000EE150000}"/>
    <cellStyle name="Percentuale 56" xfId="3787" xr:uid="{00000000-0005-0000-0000-0000EF150000}"/>
    <cellStyle name="Percentuale 56 2" xfId="3788" xr:uid="{00000000-0005-0000-0000-0000F0150000}"/>
    <cellStyle name="Percentuale 56 2 2" xfId="3789" xr:uid="{00000000-0005-0000-0000-0000F1150000}"/>
    <cellStyle name="Percentuale 56 3" xfId="3790" xr:uid="{00000000-0005-0000-0000-0000F2150000}"/>
    <cellStyle name="Percentuale 56 3 2" xfId="3791" xr:uid="{00000000-0005-0000-0000-0000F3150000}"/>
    <cellStyle name="Percentuale 56 3 2 2" xfId="3792" xr:uid="{00000000-0005-0000-0000-0000F4150000}"/>
    <cellStyle name="Percentuale 56 3 2 3" xfId="3793" xr:uid="{00000000-0005-0000-0000-0000F5150000}"/>
    <cellStyle name="Percentuale 56 3 3" xfId="3794" xr:uid="{00000000-0005-0000-0000-0000F6150000}"/>
    <cellStyle name="Percentuale 56 3 3 2" xfId="5736" xr:uid="{00000000-0005-0000-0000-0000F7150000}"/>
    <cellStyle name="Percentuale 56 3 4" xfId="3795" xr:uid="{00000000-0005-0000-0000-0000F8150000}"/>
    <cellStyle name="Percentuale 56 4" xfId="3796" xr:uid="{00000000-0005-0000-0000-0000F9150000}"/>
    <cellStyle name="Percentuale 56 4 2" xfId="4806" xr:uid="{00000000-0005-0000-0000-0000FA150000}"/>
    <cellStyle name="Percentuale 56 5" xfId="3797" xr:uid="{00000000-0005-0000-0000-0000FB150000}"/>
    <cellStyle name="Percentuale 56 6" xfId="3798" xr:uid="{00000000-0005-0000-0000-0000FC150000}"/>
    <cellStyle name="Percentuale 56 6 2" xfId="5735" xr:uid="{00000000-0005-0000-0000-0000FD150000}"/>
    <cellStyle name="Percentuale 57" xfId="3799" xr:uid="{00000000-0005-0000-0000-0000FE150000}"/>
    <cellStyle name="Percentuale 57 2" xfId="3800" xr:uid="{00000000-0005-0000-0000-0000FF150000}"/>
    <cellStyle name="Percentuale 57 2 2" xfId="3801" xr:uid="{00000000-0005-0000-0000-000000160000}"/>
    <cellStyle name="Percentuale 57 3" xfId="3802" xr:uid="{00000000-0005-0000-0000-000001160000}"/>
    <cellStyle name="Percentuale 57 3 2" xfId="3803" xr:uid="{00000000-0005-0000-0000-000002160000}"/>
    <cellStyle name="Percentuale 57 3 2 2" xfId="3804" xr:uid="{00000000-0005-0000-0000-000003160000}"/>
    <cellStyle name="Percentuale 57 3 2 3" xfId="3805" xr:uid="{00000000-0005-0000-0000-000004160000}"/>
    <cellStyle name="Percentuale 57 3 3" xfId="3806" xr:uid="{00000000-0005-0000-0000-000005160000}"/>
    <cellStyle name="Percentuale 57 3 3 2" xfId="5738" xr:uid="{00000000-0005-0000-0000-000006160000}"/>
    <cellStyle name="Percentuale 57 3 4" xfId="3807" xr:uid="{00000000-0005-0000-0000-000007160000}"/>
    <cellStyle name="Percentuale 57 4" xfId="3808" xr:uid="{00000000-0005-0000-0000-000008160000}"/>
    <cellStyle name="Percentuale 57 4 2" xfId="4808" xr:uid="{00000000-0005-0000-0000-000009160000}"/>
    <cellStyle name="Percentuale 57 5" xfId="3809" xr:uid="{00000000-0005-0000-0000-00000A160000}"/>
    <cellStyle name="Percentuale 57 6" xfId="3810" xr:uid="{00000000-0005-0000-0000-00000B160000}"/>
    <cellStyle name="Percentuale 57 6 2" xfId="5737" xr:uid="{00000000-0005-0000-0000-00000C160000}"/>
    <cellStyle name="Percentuale 58" xfId="3811" xr:uid="{00000000-0005-0000-0000-00000D160000}"/>
    <cellStyle name="Percentuale 58 2" xfId="3812" xr:uid="{00000000-0005-0000-0000-00000E160000}"/>
    <cellStyle name="Percentuale 58 2 2" xfId="3813" xr:uid="{00000000-0005-0000-0000-00000F160000}"/>
    <cellStyle name="Percentuale 58 3" xfId="3814" xr:uid="{00000000-0005-0000-0000-000010160000}"/>
    <cellStyle name="Percentuale 58 3 2" xfId="3815" xr:uid="{00000000-0005-0000-0000-000011160000}"/>
    <cellStyle name="Percentuale 58 3 2 2" xfId="3816" xr:uid="{00000000-0005-0000-0000-000012160000}"/>
    <cellStyle name="Percentuale 58 3 2 3" xfId="3817" xr:uid="{00000000-0005-0000-0000-000013160000}"/>
    <cellStyle name="Percentuale 58 3 3" xfId="3818" xr:uid="{00000000-0005-0000-0000-000014160000}"/>
    <cellStyle name="Percentuale 58 3 3 2" xfId="5740" xr:uid="{00000000-0005-0000-0000-000015160000}"/>
    <cellStyle name="Percentuale 58 3 4" xfId="3819" xr:uid="{00000000-0005-0000-0000-000016160000}"/>
    <cellStyle name="Percentuale 58 4" xfId="3820" xr:uid="{00000000-0005-0000-0000-000017160000}"/>
    <cellStyle name="Percentuale 58 4 2" xfId="4809" xr:uid="{00000000-0005-0000-0000-000018160000}"/>
    <cellStyle name="Percentuale 58 5" xfId="3821" xr:uid="{00000000-0005-0000-0000-000019160000}"/>
    <cellStyle name="Percentuale 58 6" xfId="3822" xr:uid="{00000000-0005-0000-0000-00001A160000}"/>
    <cellStyle name="Percentuale 58 6 2" xfId="5739" xr:uid="{00000000-0005-0000-0000-00001B160000}"/>
    <cellStyle name="Percentuale 59" xfId="3823" xr:uid="{00000000-0005-0000-0000-00001C160000}"/>
    <cellStyle name="Percentuale 59 2" xfId="3824" xr:uid="{00000000-0005-0000-0000-00001D160000}"/>
    <cellStyle name="Percentuale 59 2 2" xfId="3825" xr:uid="{00000000-0005-0000-0000-00001E160000}"/>
    <cellStyle name="Percentuale 59 3" xfId="3826" xr:uid="{00000000-0005-0000-0000-00001F160000}"/>
    <cellStyle name="Percentuale 59 3 2" xfId="3827" xr:uid="{00000000-0005-0000-0000-000020160000}"/>
    <cellStyle name="Percentuale 59 3 2 2" xfId="3828" xr:uid="{00000000-0005-0000-0000-000021160000}"/>
    <cellStyle name="Percentuale 59 3 2 3" xfId="3829" xr:uid="{00000000-0005-0000-0000-000022160000}"/>
    <cellStyle name="Percentuale 59 3 3" xfId="3830" xr:uid="{00000000-0005-0000-0000-000023160000}"/>
    <cellStyle name="Percentuale 59 3 3 2" xfId="5742" xr:uid="{00000000-0005-0000-0000-000024160000}"/>
    <cellStyle name="Percentuale 59 3 4" xfId="3831" xr:uid="{00000000-0005-0000-0000-000025160000}"/>
    <cellStyle name="Percentuale 59 4" xfId="3832" xr:uid="{00000000-0005-0000-0000-000026160000}"/>
    <cellStyle name="Percentuale 59 4 2" xfId="4810" xr:uid="{00000000-0005-0000-0000-000027160000}"/>
    <cellStyle name="Percentuale 59 5" xfId="3833" xr:uid="{00000000-0005-0000-0000-000028160000}"/>
    <cellStyle name="Percentuale 59 6" xfId="3834" xr:uid="{00000000-0005-0000-0000-000029160000}"/>
    <cellStyle name="Percentuale 59 6 2" xfId="5741" xr:uid="{00000000-0005-0000-0000-00002A160000}"/>
    <cellStyle name="Percentuale 6" xfId="3835" xr:uid="{00000000-0005-0000-0000-00002B160000}"/>
    <cellStyle name="Percentuale 6 2" xfId="3836" xr:uid="{00000000-0005-0000-0000-00002C160000}"/>
    <cellStyle name="Percentuale 6 2 2" xfId="3837" xr:uid="{00000000-0005-0000-0000-00002D160000}"/>
    <cellStyle name="Percentuale 6 3" xfId="3838" xr:uid="{00000000-0005-0000-0000-00002E160000}"/>
    <cellStyle name="Percentuale 6 3 2" xfId="3839" xr:uid="{00000000-0005-0000-0000-00002F160000}"/>
    <cellStyle name="Percentuale 6 3 2 2" xfId="3840" xr:uid="{00000000-0005-0000-0000-000030160000}"/>
    <cellStyle name="Percentuale 6 3 2 3" xfId="3841" xr:uid="{00000000-0005-0000-0000-000031160000}"/>
    <cellStyle name="Percentuale 6 3 3" xfId="3842" xr:uid="{00000000-0005-0000-0000-000032160000}"/>
    <cellStyle name="Percentuale 6 3 3 2" xfId="5744" xr:uid="{00000000-0005-0000-0000-000033160000}"/>
    <cellStyle name="Percentuale 6 3 4" xfId="3843" xr:uid="{00000000-0005-0000-0000-000034160000}"/>
    <cellStyle name="Percentuale 6 4" xfId="3844" xr:uid="{00000000-0005-0000-0000-000035160000}"/>
    <cellStyle name="Percentuale 6 4 2" xfId="4811" xr:uid="{00000000-0005-0000-0000-000036160000}"/>
    <cellStyle name="Percentuale 6 5" xfId="3845" xr:uid="{00000000-0005-0000-0000-000037160000}"/>
    <cellStyle name="Percentuale 6 6" xfId="3846" xr:uid="{00000000-0005-0000-0000-000038160000}"/>
    <cellStyle name="Percentuale 6 6 2" xfId="5743" xr:uid="{00000000-0005-0000-0000-000039160000}"/>
    <cellStyle name="Percentuale 60" xfId="3847" xr:uid="{00000000-0005-0000-0000-00003A160000}"/>
    <cellStyle name="Percentuale 60 2" xfId="3848" xr:uid="{00000000-0005-0000-0000-00003B160000}"/>
    <cellStyle name="Percentuale 60 2 2" xfId="3849" xr:uid="{00000000-0005-0000-0000-00003C160000}"/>
    <cellStyle name="Percentuale 60 3" xfId="3850" xr:uid="{00000000-0005-0000-0000-00003D160000}"/>
    <cellStyle name="Percentuale 60 3 2" xfId="3851" xr:uid="{00000000-0005-0000-0000-00003E160000}"/>
    <cellStyle name="Percentuale 60 3 2 2" xfId="3852" xr:uid="{00000000-0005-0000-0000-00003F160000}"/>
    <cellStyle name="Percentuale 60 3 2 3" xfId="3853" xr:uid="{00000000-0005-0000-0000-000040160000}"/>
    <cellStyle name="Percentuale 60 3 3" xfId="3854" xr:uid="{00000000-0005-0000-0000-000041160000}"/>
    <cellStyle name="Percentuale 60 3 3 2" xfId="5746" xr:uid="{00000000-0005-0000-0000-000042160000}"/>
    <cellStyle name="Percentuale 60 3 4" xfId="3855" xr:uid="{00000000-0005-0000-0000-000043160000}"/>
    <cellStyle name="Percentuale 60 4" xfId="3856" xr:uid="{00000000-0005-0000-0000-000044160000}"/>
    <cellStyle name="Percentuale 60 4 2" xfId="4812" xr:uid="{00000000-0005-0000-0000-000045160000}"/>
    <cellStyle name="Percentuale 60 5" xfId="3857" xr:uid="{00000000-0005-0000-0000-000046160000}"/>
    <cellStyle name="Percentuale 60 6" xfId="3858" xr:uid="{00000000-0005-0000-0000-000047160000}"/>
    <cellStyle name="Percentuale 60 6 2" xfId="5745" xr:uid="{00000000-0005-0000-0000-000048160000}"/>
    <cellStyle name="Percentuale 61" xfId="3859" xr:uid="{00000000-0005-0000-0000-000049160000}"/>
    <cellStyle name="Percentuale 61 2" xfId="3860" xr:uid="{00000000-0005-0000-0000-00004A160000}"/>
    <cellStyle name="Percentuale 61 2 2" xfId="3861" xr:uid="{00000000-0005-0000-0000-00004B160000}"/>
    <cellStyle name="Percentuale 61 3" xfId="3862" xr:uid="{00000000-0005-0000-0000-00004C160000}"/>
    <cellStyle name="Percentuale 61 3 2" xfId="3863" xr:uid="{00000000-0005-0000-0000-00004D160000}"/>
    <cellStyle name="Percentuale 61 3 2 2" xfId="3864" xr:uid="{00000000-0005-0000-0000-00004E160000}"/>
    <cellStyle name="Percentuale 61 3 2 3" xfId="3865" xr:uid="{00000000-0005-0000-0000-00004F160000}"/>
    <cellStyle name="Percentuale 61 3 3" xfId="3866" xr:uid="{00000000-0005-0000-0000-000050160000}"/>
    <cellStyle name="Percentuale 61 3 3 2" xfId="5748" xr:uid="{00000000-0005-0000-0000-000051160000}"/>
    <cellStyle name="Percentuale 61 3 4" xfId="3867" xr:uid="{00000000-0005-0000-0000-000052160000}"/>
    <cellStyle name="Percentuale 61 4" xfId="3868" xr:uid="{00000000-0005-0000-0000-000053160000}"/>
    <cellStyle name="Percentuale 61 4 2" xfId="4813" xr:uid="{00000000-0005-0000-0000-000054160000}"/>
    <cellStyle name="Percentuale 61 5" xfId="3869" xr:uid="{00000000-0005-0000-0000-000055160000}"/>
    <cellStyle name="Percentuale 61 6" xfId="3870" xr:uid="{00000000-0005-0000-0000-000056160000}"/>
    <cellStyle name="Percentuale 61 6 2" xfId="5747" xr:uid="{00000000-0005-0000-0000-000057160000}"/>
    <cellStyle name="Percentuale 62" xfId="3871" xr:uid="{00000000-0005-0000-0000-000058160000}"/>
    <cellStyle name="Percentuale 62 2" xfId="3872" xr:uid="{00000000-0005-0000-0000-000059160000}"/>
    <cellStyle name="Percentuale 63" xfId="3873" xr:uid="{00000000-0005-0000-0000-00005A160000}"/>
    <cellStyle name="Percentuale 63 2" xfId="3874" xr:uid="{00000000-0005-0000-0000-00005B160000}"/>
    <cellStyle name="Percentuale 64" xfId="3875" xr:uid="{00000000-0005-0000-0000-00005C160000}"/>
    <cellStyle name="Percentuale 64 2" xfId="3876" xr:uid="{00000000-0005-0000-0000-00005D160000}"/>
    <cellStyle name="Percentuale 65" xfId="3877" xr:uid="{00000000-0005-0000-0000-00005E160000}"/>
    <cellStyle name="Percentuale 65 2" xfId="3878" xr:uid="{00000000-0005-0000-0000-00005F160000}"/>
    <cellStyle name="Percentuale 66" xfId="3879" xr:uid="{00000000-0005-0000-0000-000060160000}"/>
    <cellStyle name="Percentuale 66 2" xfId="3880" xr:uid="{00000000-0005-0000-0000-000061160000}"/>
    <cellStyle name="Percentuale 67" xfId="3881" xr:uid="{00000000-0005-0000-0000-000062160000}"/>
    <cellStyle name="Percentuale 67 2" xfId="3882" xr:uid="{00000000-0005-0000-0000-000063160000}"/>
    <cellStyle name="Percentuale 68" xfId="3883" xr:uid="{00000000-0005-0000-0000-000064160000}"/>
    <cellStyle name="Percentuale 68 2" xfId="3884" xr:uid="{00000000-0005-0000-0000-000065160000}"/>
    <cellStyle name="Percentuale 68 2 2" xfId="3885" xr:uid="{00000000-0005-0000-0000-000066160000}"/>
    <cellStyle name="Percentuale 68 3" xfId="3886" xr:uid="{00000000-0005-0000-0000-000067160000}"/>
    <cellStyle name="Percentuale 68 3 2" xfId="3887" xr:uid="{00000000-0005-0000-0000-000068160000}"/>
    <cellStyle name="Percentuale 68 3 2 2" xfId="3888" xr:uid="{00000000-0005-0000-0000-000069160000}"/>
    <cellStyle name="Percentuale 68 3 2 3" xfId="3889" xr:uid="{00000000-0005-0000-0000-00006A160000}"/>
    <cellStyle name="Percentuale 68 3 3" xfId="3890" xr:uid="{00000000-0005-0000-0000-00006B160000}"/>
    <cellStyle name="Percentuale 68 3 3 2" xfId="5750" xr:uid="{00000000-0005-0000-0000-00006C160000}"/>
    <cellStyle name="Percentuale 68 3 4" xfId="3891" xr:uid="{00000000-0005-0000-0000-00006D160000}"/>
    <cellStyle name="Percentuale 68 4" xfId="3892" xr:uid="{00000000-0005-0000-0000-00006E160000}"/>
    <cellStyle name="Percentuale 68 4 2" xfId="4814" xr:uid="{00000000-0005-0000-0000-00006F160000}"/>
    <cellStyle name="Percentuale 68 5" xfId="3893" xr:uid="{00000000-0005-0000-0000-000070160000}"/>
    <cellStyle name="Percentuale 68 6" xfId="3894" xr:uid="{00000000-0005-0000-0000-000071160000}"/>
    <cellStyle name="Percentuale 68 6 2" xfId="5749" xr:uid="{00000000-0005-0000-0000-000072160000}"/>
    <cellStyle name="Percentuale 69" xfId="3895" xr:uid="{00000000-0005-0000-0000-000073160000}"/>
    <cellStyle name="Percentuale 69 2" xfId="3896" xr:uid="{00000000-0005-0000-0000-000074160000}"/>
    <cellStyle name="Percentuale 69 2 2" xfId="3897" xr:uid="{00000000-0005-0000-0000-000075160000}"/>
    <cellStyle name="Percentuale 69 3" xfId="3898" xr:uid="{00000000-0005-0000-0000-000076160000}"/>
    <cellStyle name="Percentuale 69 3 2" xfId="3899" xr:uid="{00000000-0005-0000-0000-000077160000}"/>
    <cellStyle name="Percentuale 69 3 2 2" xfId="3900" xr:uid="{00000000-0005-0000-0000-000078160000}"/>
    <cellStyle name="Percentuale 69 3 2 3" xfId="3901" xr:uid="{00000000-0005-0000-0000-000079160000}"/>
    <cellStyle name="Percentuale 69 3 3" xfId="3902" xr:uid="{00000000-0005-0000-0000-00007A160000}"/>
    <cellStyle name="Percentuale 69 3 3 2" xfId="5752" xr:uid="{00000000-0005-0000-0000-00007B160000}"/>
    <cellStyle name="Percentuale 69 3 4" xfId="3903" xr:uid="{00000000-0005-0000-0000-00007C160000}"/>
    <cellStyle name="Percentuale 69 4" xfId="3904" xr:uid="{00000000-0005-0000-0000-00007D160000}"/>
    <cellStyle name="Percentuale 69 4 2" xfId="4815" xr:uid="{00000000-0005-0000-0000-00007E160000}"/>
    <cellStyle name="Percentuale 69 5" xfId="3905" xr:uid="{00000000-0005-0000-0000-00007F160000}"/>
    <cellStyle name="Percentuale 69 6" xfId="3906" xr:uid="{00000000-0005-0000-0000-000080160000}"/>
    <cellStyle name="Percentuale 69 6 2" xfId="5751" xr:uid="{00000000-0005-0000-0000-000081160000}"/>
    <cellStyle name="Percentuale 7" xfId="3907" xr:uid="{00000000-0005-0000-0000-000082160000}"/>
    <cellStyle name="Percentuale 7 2" xfId="3908" xr:uid="{00000000-0005-0000-0000-000083160000}"/>
    <cellStyle name="Percentuale 7 2 2" xfId="3909" xr:uid="{00000000-0005-0000-0000-000084160000}"/>
    <cellStyle name="Percentuale 7 3" xfId="3910" xr:uid="{00000000-0005-0000-0000-000085160000}"/>
    <cellStyle name="Percentuale 7 3 2" xfId="3911" xr:uid="{00000000-0005-0000-0000-000086160000}"/>
    <cellStyle name="Percentuale 7 3 2 2" xfId="3912" xr:uid="{00000000-0005-0000-0000-000087160000}"/>
    <cellStyle name="Percentuale 7 3 2 3" xfId="3913" xr:uid="{00000000-0005-0000-0000-000088160000}"/>
    <cellStyle name="Percentuale 7 3 3" xfId="3914" xr:uid="{00000000-0005-0000-0000-000089160000}"/>
    <cellStyle name="Percentuale 7 3 3 2" xfId="5754" xr:uid="{00000000-0005-0000-0000-00008A160000}"/>
    <cellStyle name="Percentuale 7 3 4" xfId="3915" xr:uid="{00000000-0005-0000-0000-00008B160000}"/>
    <cellStyle name="Percentuale 7 4" xfId="3916" xr:uid="{00000000-0005-0000-0000-00008C160000}"/>
    <cellStyle name="Percentuale 7 4 2" xfId="4816" xr:uid="{00000000-0005-0000-0000-00008D160000}"/>
    <cellStyle name="Percentuale 7 5" xfId="3917" xr:uid="{00000000-0005-0000-0000-00008E160000}"/>
    <cellStyle name="Percentuale 7 6" xfId="3918" xr:uid="{00000000-0005-0000-0000-00008F160000}"/>
    <cellStyle name="Percentuale 7 6 2" xfId="5753" xr:uid="{00000000-0005-0000-0000-000090160000}"/>
    <cellStyle name="Percentuale 8" xfId="3919" xr:uid="{00000000-0005-0000-0000-000091160000}"/>
    <cellStyle name="Percentuale 8 2" xfId="3920" xr:uid="{00000000-0005-0000-0000-000092160000}"/>
    <cellStyle name="Percentuale 8 2 2" xfId="3921" xr:uid="{00000000-0005-0000-0000-000093160000}"/>
    <cellStyle name="Percentuale 8 3" xfId="3922" xr:uid="{00000000-0005-0000-0000-000094160000}"/>
    <cellStyle name="Percentuale 8 3 2" xfId="3923" xr:uid="{00000000-0005-0000-0000-000095160000}"/>
    <cellStyle name="Percentuale 8 3 2 2" xfId="3924" xr:uid="{00000000-0005-0000-0000-000096160000}"/>
    <cellStyle name="Percentuale 8 3 2 3" xfId="3925" xr:uid="{00000000-0005-0000-0000-000097160000}"/>
    <cellStyle name="Percentuale 8 3 3" xfId="3926" xr:uid="{00000000-0005-0000-0000-000098160000}"/>
    <cellStyle name="Percentuale 8 3 3 2" xfId="5756" xr:uid="{00000000-0005-0000-0000-000099160000}"/>
    <cellStyle name="Percentuale 8 3 4" xfId="3927" xr:uid="{00000000-0005-0000-0000-00009A160000}"/>
    <cellStyle name="Percentuale 8 4" xfId="3928" xr:uid="{00000000-0005-0000-0000-00009B160000}"/>
    <cellStyle name="Percentuale 8 4 2" xfId="4817" xr:uid="{00000000-0005-0000-0000-00009C160000}"/>
    <cellStyle name="Percentuale 8 5" xfId="3929" xr:uid="{00000000-0005-0000-0000-00009D160000}"/>
    <cellStyle name="Percentuale 8 6" xfId="3930" xr:uid="{00000000-0005-0000-0000-00009E160000}"/>
    <cellStyle name="Percentuale 8 6 2" xfId="5755" xr:uid="{00000000-0005-0000-0000-00009F160000}"/>
    <cellStyle name="Percentuale 9" xfId="3931" xr:uid="{00000000-0005-0000-0000-0000A0160000}"/>
    <cellStyle name="Percentuale 9 2" xfId="3932" xr:uid="{00000000-0005-0000-0000-0000A1160000}"/>
    <cellStyle name="Percentuale 9 2 2" xfId="3933" xr:uid="{00000000-0005-0000-0000-0000A2160000}"/>
    <cellStyle name="Percentuale 9 3" xfId="3934" xr:uid="{00000000-0005-0000-0000-0000A3160000}"/>
    <cellStyle name="Percentuale 9 3 2" xfId="3935" xr:uid="{00000000-0005-0000-0000-0000A4160000}"/>
    <cellStyle name="Percentuale 9 3 2 2" xfId="3936" xr:uid="{00000000-0005-0000-0000-0000A5160000}"/>
    <cellStyle name="Percentuale 9 3 2 3" xfId="3937" xr:uid="{00000000-0005-0000-0000-0000A6160000}"/>
    <cellStyle name="Percentuale 9 3 3" xfId="3938" xr:uid="{00000000-0005-0000-0000-0000A7160000}"/>
    <cellStyle name="Percentuale 9 3 3 2" xfId="5758" xr:uid="{00000000-0005-0000-0000-0000A8160000}"/>
    <cellStyle name="Percentuale 9 3 4" xfId="3939" xr:uid="{00000000-0005-0000-0000-0000A9160000}"/>
    <cellStyle name="Percentuale 9 4" xfId="3940" xr:uid="{00000000-0005-0000-0000-0000AA160000}"/>
    <cellStyle name="Percentuale 9 4 2" xfId="4818" xr:uid="{00000000-0005-0000-0000-0000AB160000}"/>
    <cellStyle name="Percentuale 9 5" xfId="3941" xr:uid="{00000000-0005-0000-0000-0000AC160000}"/>
    <cellStyle name="Percentuale 9 6" xfId="3942" xr:uid="{00000000-0005-0000-0000-0000AD160000}"/>
    <cellStyle name="Percentuale 9 6 2" xfId="5757" xr:uid="{00000000-0005-0000-0000-0000AE160000}"/>
    <cellStyle name="Procent 2" xfId="3943" xr:uid="{00000000-0005-0000-0000-0000AF160000}"/>
    <cellStyle name="Procent 3" xfId="3944" xr:uid="{00000000-0005-0000-0000-0000B0160000}"/>
    <cellStyle name="Standard_Sce_D_Extraction" xfId="3945" xr:uid="{00000000-0005-0000-0000-0000B1160000}"/>
    <cellStyle name="Testo avviso" xfId="3946" xr:uid="{00000000-0005-0000-0000-0000B2160000}"/>
    <cellStyle name="Testo descrittivo" xfId="3947" xr:uid="{00000000-0005-0000-0000-0000B3160000}"/>
    <cellStyle name="Titolo" xfId="3948" xr:uid="{00000000-0005-0000-0000-0000B4160000}"/>
    <cellStyle name="Titolo 1" xfId="3949" xr:uid="{00000000-0005-0000-0000-0000B5160000}"/>
    <cellStyle name="Titolo 1 2" xfId="3950" xr:uid="{00000000-0005-0000-0000-0000B6160000}"/>
    <cellStyle name="Titolo 2" xfId="3951" xr:uid="{00000000-0005-0000-0000-0000B7160000}"/>
    <cellStyle name="Titolo 2 2" xfId="3952" xr:uid="{00000000-0005-0000-0000-0000B8160000}"/>
    <cellStyle name="Titolo 3" xfId="3953" xr:uid="{00000000-0005-0000-0000-0000B9160000}"/>
    <cellStyle name="Titolo 3 2" xfId="3954" xr:uid="{00000000-0005-0000-0000-0000BA160000}"/>
    <cellStyle name="Titolo 3 2 2" xfId="4621" xr:uid="{00000000-0005-0000-0000-0000BB160000}"/>
    <cellStyle name="Titolo 3 2 3" xfId="4823" xr:uid="{00000000-0005-0000-0000-0000BC160000}"/>
    <cellStyle name="Titolo 3 3" xfId="4824" xr:uid="{00000000-0005-0000-0000-0000BD160000}"/>
    <cellStyle name="Titolo 3 3 2" xfId="4622" xr:uid="{00000000-0005-0000-0000-0000BE160000}"/>
    <cellStyle name="Titolo 3 3 3" xfId="5712" xr:uid="{00000000-0005-0000-0000-0000BF160000}"/>
    <cellStyle name="Titolo 4" xfId="3955" xr:uid="{00000000-0005-0000-0000-0000C0160000}"/>
    <cellStyle name="Totale" xfId="3956" xr:uid="{00000000-0005-0000-0000-0000C1160000}"/>
    <cellStyle name="Totale 2" xfId="3957" xr:uid="{00000000-0005-0000-0000-0000C2160000}"/>
    <cellStyle name="Totale 2 2" xfId="4826" xr:uid="{00000000-0005-0000-0000-0000C3160000}"/>
    <cellStyle name="Totale 2 3" xfId="4785" xr:uid="{00000000-0005-0000-0000-0000C4160000}"/>
    <cellStyle name="Totale 3" xfId="3958" xr:uid="{00000000-0005-0000-0000-0000C5160000}"/>
    <cellStyle name="Totale 3 2" xfId="4827" xr:uid="{00000000-0005-0000-0000-0000C6160000}"/>
    <cellStyle name="Totale 3 3" xfId="5392" xr:uid="{00000000-0005-0000-0000-0000C7160000}"/>
    <cellStyle name="Totale 4" xfId="4825" xr:uid="{00000000-0005-0000-0000-0000C8160000}"/>
    <cellStyle name="Totale 4 2" xfId="4620" xr:uid="{00000000-0005-0000-0000-0000C9160000}"/>
    <cellStyle name="Usikre tal" xfId="4716" xr:uid="{00000000-0005-0000-0000-0000CA160000}"/>
    <cellStyle name="Valore non valido" xfId="3959" xr:uid="{00000000-0005-0000-0000-0000CB160000}"/>
    <cellStyle name="Valore valido" xfId="3960" xr:uid="{00000000-0005-0000-0000-0000CC160000}"/>
    <cellStyle name="Обычный_CRF2002 (1)" xfId="3961" xr:uid="{00000000-0005-0000-0000-0000CD16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scatterChart>
        <c:scatterStyle val="lineMarker"/>
        <c:varyColors val="0"/>
        <c:ser>
          <c:idx val="0"/>
          <c:order val="0"/>
          <c:tx>
            <c:strRef>
              <c:f>EH_pot_to_TIMES_DK!$V$58</c:f>
              <c:strCache>
                <c:ptCount val="1"/>
                <c:pt idx="0">
                  <c:v>Inv. Cost [DKK/MW/m]</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wer"/>
            <c:dispRSqr val="0"/>
            <c:dispEq val="1"/>
            <c:trendlineLbl>
              <c:layout>
                <c:manualLayout>
                  <c:x val="0.14794313210848645"/>
                  <c:y val="-0.724360600758238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trendlineLbl>
          </c:trendline>
          <c:xVal>
            <c:numRef>
              <c:f>EH_pot_to_TIMES_DK!$U$63:$U$72</c:f>
              <c:numCache>
                <c:formatCode>General</c:formatCode>
                <c:ptCount val="10"/>
                <c:pt idx="0">
                  <c:v>1.9</c:v>
                </c:pt>
                <c:pt idx="1">
                  <c:v>3.3</c:v>
                </c:pt>
                <c:pt idx="2">
                  <c:v>5.4</c:v>
                </c:pt>
                <c:pt idx="3">
                  <c:v>11</c:v>
                </c:pt>
                <c:pt idx="4">
                  <c:v>21</c:v>
                </c:pt>
                <c:pt idx="5">
                  <c:v>32</c:v>
                </c:pt>
                <c:pt idx="6">
                  <c:v>40</c:v>
                </c:pt>
                <c:pt idx="7">
                  <c:v>52</c:v>
                </c:pt>
                <c:pt idx="8">
                  <c:v>67</c:v>
                </c:pt>
              </c:numCache>
            </c:numRef>
          </c:xVal>
          <c:yVal>
            <c:numRef>
              <c:f>EH_pot_to_TIMES_DK!$V$63:$V$72</c:f>
              <c:numCache>
                <c:formatCode>General</c:formatCode>
                <c:ptCount val="10"/>
                <c:pt idx="0">
                  <c:v>1400</c:v>
                </c:pt>
                <c:pt idx="1">
                  <c:v>900</c:v>
                </c:pt>
                <c:pt idx="2">
                  <c:v>800</c:v>
                </c:pt>
                <c:pt idx="3">
                  <c:v>450</c:v>
                </c:pt>
                <c:pt idx="4">
                  <c:v>350</c:v>
                </c:pt>
                <c:pt idx="5">
                  <c:v>250</c:v>
                </c:pt>
                <c:pt idx="6">
                  <c:v>250</c:v>
                </c:pt>
                <c:pt idx="7">
                  <c:v>200</c:v>
                </c:pt>
                <c:pt idx="8">
                  <c:v>190</c:v>
                </c:pt>
              </c:numCache>
            </c:numRef>
          </c:yVal>
          <c:smooth val="0"/>
          <c:extLst>
            <c:ext xmlns:c16="http://schemas.microsoft.com/office/drawing/2014/chart" uri="{C3380CC4-5D6E-409C-BE32-E72D297353CC}">
              <c16:uniqueId val="{00000000-9935-4A6F-B278-FA8A49E6E7A7}"/>
            </c:ext>
          </c:extLst>
        </c:ser>
        <c:dLbls>
          <c:showLegendKey val="0"/>
          <c:showVal val="0"/>
          <c:showCatName val="0"/>
          <c:showSerName val="0"/>
          <c:showPercent val="0"/>
          <c:showBubbleSize val="0"/>
        </c:dLbls>
        <c:axId val="800471128"/>
        <c:axId val="800470800"/>
      </c:scatterChart>
      <c:valAx>
        <c:axId val="8004711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800470800"/>
        <c:crosses val="autoZero"/>
        <c:crossBetween val="midCat"/>
      </c:valAx>
      <c:valAx>
        <c:axId val="800470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80047112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20</xdr:col>
      <xdr:colOff>23813</xdr:colOff>
      <xdr:row>13</xdr:row>
      <xdr:rowOff>23812</xdr:rowOff>
    </xdr:from>
    <xdr:ext cx="7824226" cy="4688157"/>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12215813" y="2500312"/>
          <a:ext cx="7824226" cy="4688157"/>
        </a:xfrm>
        <a:prstGeom prst="rect">
          <a:avLst/>
        </a:prstGeom>
      </xdr:spPr>
    </xdr:pic>
    <xdr:clientData/>
  </xdr:oneCellAnchor>
  <xdr:twoCellAnchor>
    <xdr:from>
      <xdr:col>26</xdr:col>
      <xdr:colOff>470297</xdr:colOff>
      <xdr:row>55</xdr:row>
      <xdr:rowOff>188119</xdr:rowOff>
    </xdr:from>
    <xdr:to>
      <xdr:col>34</xdr:col>
      <xdr:colOff>184547</xdr:colOff>
      <xdr:row>70</xdr:row>
      <xdr:rowOff>61913</xdr:rowOff>
    </xdr:to>
    <xdr:graphicFrame macro="">
      <xdr:nvGraphicFramePr>
        <xdr:cNvPr id="3" name="Chart 2">
          <a:extLst>
            <a:ext uri="{FF2B5EF4-FFF2-40B4-BE49-F238E27FC236}">
              <a16:creationId xmlns:a16="http://schemas.microsoft.com/office/drawing/2014/main" id="{00000000-0008-0000-0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ibsi/Desktop/Copy%20of%20DHareas_Benchmarking2015xlsx_COP.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k1"/>
      <sheetName val="Sheet1"/>
      <sheetName val="Sheet2"/>
      <sheetName val="Sheet3"/>
    </sheetNames>
    <sheetDataSet>
      <sheetData sheetId="0"/>
      <sheetData sheetId="1"/>
      <sheetData sheetId="2">
        <row r="10">
          <cell r="I10">
            <v>0.17374718282373314</v>
          </cell>
        </row>
        <row r="11">
          <cell r="I11">
            <v>0.22800028617798151</v>
          </cell>
        </row>
      </sheetData>
      <sheetData sheetId="3"/>
    </sheetDataSet>
  </externalBook>
</externalLink>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H_pot" connectionId="2" xr16:uid="{00000000-0016-0000-0B00-000000000000}" autoFormatId="16" applyNumberFormats="0" applyBorderFormats="0" applyFontFormats="0" applyPatternFormats="0"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Hareas" connectionId="1" xr16:uid="{00000000-0016-0000-0E00-000001000000}"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queryTable" Target="../queryTables/queryTable1.xml"/><Relationship Id="rId1" Type="http://schemas.openxmlformats.org/officeDocument/2006/relationships/vmlDrawing" Target="../drawings/vmlDrawing2.vml"/></Relationships>
</file>

<file path=xl/worksheets/_rels/sheet15.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C000"/>
  </sheetPr>
  <dimension ref="A2:E14"/>
  <sheetViews>
    <sheetView topLeftCell="C1" workbookViewId="0">
      <selection activeCell="E4" sqref="E4"/>
    </sheetView>
  </sheetViews>
  <sheetFormatPr defaultRowHeight="14.4"/>
  <cols>
    <col min="1" max="1" width="11" bestFit="1" customWidth="1"/>
    <col min="2" max="2" width="23.6640625" bestFit="1" customWidth="1"/>
    <col min="3" max="3" width="15.109375" bestFit="1" customWidth="1"/>
    <col min="4" max="4" width="18.6640625" bestFit="1" customWidth="1"/>
    <col min="5" max="5" width="122.44140625" bestFit="1" customWidth="1"/>
  </cols>
  <sheetData>
    <row r="2" spans="1:5" s="77" customFormat="1"/>
    <row r="3" spans="1:5">
      <c r="A3" s="29" t="s">
        <v>31</v>
      </c>
      <c r="B3" s="30" t="s">
        <v>32</v>
      </c>
      <c r="C3" s="30" t="s">
        <v>33</v>
      </c>
      <c r="D3" s="30" t="s">
        <v>34</v>
      </c>
      <c r="E3" s="30" t="s">
        <v>35</v>
      </c>
    </row>
    <row r="4" spans="1:5" s="85" customFormat="1">
      <c r="A4" s="31">
        <v>43437</v>
      </c>
      <c r="B4" s="84" t="s">
        <v>983</v>
      </c>
      <c r="C4" s="84" t="s">
        <v>984</v>
      </c>
      <c r="D4" s="84" t="str">
        <f>ADDRESS(ROW(EXH_Potentials_short!B6),COLUMN(EXH_Potentials_short!B6),4,1)</f>
        <v>B6</v>
      </c>
      <c r="E4" s="84" t="s">
        <v>985</v>
      </c>
    </row>
    <row r="5" spans="1:5" s="85" customFormat="1">
      <c r="A5" s="31">
        <v>42991</v>
      </c>
      <c r="B5" s="84" t="s">
        <v>113</v>
      </c>
      <c r="C5" s="84" t="s">
        <v>87</v>
      </c>
      <c r="D5" s="84" t="str">
        <f>ADDRESS(ROW(IND_HETINV!B3),COLUMN(IND_HETINV!B3),4,1)</f>
        <v>B3</v>
      </c>
      <c r="E5" s="84" t="s">
        <v>114</v>
      </c>
    </row>
    <row r="6" spans="1:5" s="85" customFormat="1">
      <c r="A6" s="31">
        <v>42991</v>
      </c>
      <c r="B6" s="84" t="s">
        <v>113</v>
      </c>
      <c r="C6" s="84" t="s">
        <v>97</v>
      </c>
      <c r="D6" s="84" t="str">
        <f>ADDRESS(ROW(IND_HETSHA!B2),COLUMN(IND_HETSHA!B2),4,1)&amp;","&amp;ADDRESS(ROW(IND_HETSHA!H6),COLUMN(IND_HETSHA!H6),4,1)&amp;","&amp;ADDRESS(ROW(IND_HETSHA!I6),COLUMN(IND_HETSHA!I6),4,1)</f>
        <v>B2,H6,I6</v>
      </c>
      <c r="E6" s="84" t="s">
        <v>114</v>
      </c>
    </row>
    <row r="7" spans="1:5" s="77" customFormat="1">
      <c r="A7" s="31">
        <v>42578</v>
      </c>
      <c r="B7" s="32" t="s">
        <v>36</v>
      </c>
      <c r="C7" s="32" t="s">
        <v>87</v>
      </c>
      <c r="D7" s="32"/>
      <c r="E7" s="32" t="s">
        <v>112</v>
      </c>
    </row>
    <row r="8" spans="1:5" s="77" customFormat="1">
      <c r="A8" s="31">
        <v>42521</v>
      </c>
      <c r="B8" s="32" t="s">
        <v>36</v>
      </c>
      <c r="C8" s="32" t="s">
        <v>109</v>
      </c>
      <c r="D8" s="30"/>
      <c r="E8" s="32" t="s">
        <v>110</v>
      </c>
    </row>
    <row r="9" spans="1:5" s="77" customFormat="1">
      <c r="A9" s="31">
        <v>42510</v>
      </c>
      <c r="B9" s="32" t="s">
        <v>36</v>
      </c>
      <c r="C9" s="32" t="s">
        <v>103</v>
      </c>
      <c r="D9" s="32"/>
      <c r="E9" s="32" t="s">
        <v>104</v>
      </c>
    </row>
    <row r="10" spans="1:5" s="77" customFormat="1">
      <c r="A10" s="31">
        <v>42508</v>
      </c>
      <c r="B10" s="32" t="s">
        <v>36</v>
      </c>
      <c r="C10" s="32" t="s">
        <v>98</v>
      </c>
      <c r="D10" s="32"/>
      <c r="E10" s="32" t="s">
        <v>111</v>
      </c>
    </row>
    <row r="11" spans="1:5" s="12" customFormat="1">
      <c r="A11" s="31">
        <v>42499</v>
      </c>
      <c r="B11" s="32" t="s">
        <v>36</v>
      </c>
      <c r="C11" s="32" t="s">
        <v>87</v>
      </c>
      <c r="D11" s="32"/>
      <c r="E11" s="32" t="s">
        <v>40</v>
      </c>
    </row>
    <row r="12" spans="1:5" s="12" customFormat="1">
      <c r="A12" s="31">
        <v>42499</v>
      </c>
      <c r="B12" s="32" t="s">
        <v>36</v>
      </c>
      <c r="C12" s="32" t="s">
        <v>87</v>
      </c>
      <c r="D12" s="32"/>
      <c r="E12" s="32" t="s">
        <v>39</v>
      </c>
    </row>
    <row r="13" spans="1:5">
      <c r="A13" s="31">
        <v>42499</v>
      </c>
      <c r="B13" s="32" t="s">
        <v>36</v>
      </c>
      <c r="C13" s="32" t="s">
        <v>37</v>
      </c>
      <c r="D13" s="32"/>
      <c r="E13" s="32" t="s">
        <v>88</v>
      </c>
    </row>
    <row r="14" spans="1:5">
      <c r="A14" s="31">
        <v>42499</v>
      </c>
      <c r="B14" s="32" t="s">
        <v>36</v>
      </c>
      <c r="C14" s="32" t="s">
        <v>87</v>
      </c>
      <c r="D14" s="32"/>
      <c r="E14" s="32" t="s">
        <v>38</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B1:C26"/>
  <sheetViews>
    <sheetView workbookViewId="0">
      <selection activeCell="C26" sqref="C26"/>
    </sheetView>
  </sheetViews>
  <sheetFormatPr defaultRowHeight="14.4"/>
  <cols>
    <col min="2" max="2" width="28.6640625" bestFit="1" customWidth="1"/>
    <col min="3" max="3" width="178.88671875" bestFit="1" customWidth="1"/>
  </cols>
  <sheetData>
    <row r="1" spans="2:3" ht="18">
      <c r="B1" s="67" t="s">
        <v>35</v>
      </c>
      <c r="C1" s="68"/>
    </row>
    <row r="2" spans="2:3">
      <c r="B2" s="68"/>
      <c r="C2" s="68"/>
    </row>
    <row r="3" spans="2:3">
      <c r="B3" s="69" t="s">
        <v>90</v>
      </c>
      <c r="C3" s="72" t="s">
        <v>107</v>
      </c>
    </row>
    <row r="4" spans="2:3">
      <c r="B4" s="69" t="s">
        <v>91</v>
      </c>
      <c r="C4" s="72" t="s">
        <v>108</v>
      </c>
    </row>
    <row r="5" spans="2:3">
      <c r="B5" s="69"/>
      <c r="C5" s="68"/>
    </row>
    <row r="6" spans="2:3">
      <c r="B6" s="69" t="s">
        <v>92</v>
      </c>
      <c r="C6" s="70" t="s">
        <v>93</v>
      </c>
    </row>
    <row r="7" spans="2:3">
      <c r="B7" s="69"/>
      <c r="C7" s="68"/>
    </row>
    <row r="8" spans="2:3">
      <c r="B8" s="71" t="s">
        <v>94</v>
      </c>
      <c r="C8" s="68"/>
    </row>
    <row r="9" spans="2:3">
      <c r="B9" s="69"/>
      <c r="C9" s="68"/>
    </row>
    <row r="10" spans="2:3">
      <c r="B10" s="75" t="s">
        <v>37</v>
      </c>
      <c r="C10" s="72" t="s">
        <v>95</v>
      </c>
    </row>
    <row r="12" spans="2:3">
      <c r="B12" s="76" t="s">
        <v>87</v>
      </c>
      <c r="C12" s="72" t="s">
        <v>96</v>
      </c>
    </row>
    <row r="13" spans="2:3">
      <c r="B13" s="76" t="s">
        <v>97</v>
      </c>
      <c r="C13" s="72" t="s">
        <v>105</v>
      </c>
    </row>
    <row r="15" spans="2:3">
      <c r="B15" s="73"/>
      <c r="C15" s="74"/>
    </row>
    <row r="16" spans="2:3">
      <c r="B16" s="73"/>
      <c r="C16" s="74"/>
    </row>
    <row r="17" spans="2:3">
      <c r="B17" s="73"/>
      <c r="C17" s="74"/>
    </row>
    <row r="18" spans="2:3">
      <c r="B18" s="73"/>
      <c r="C18" s="74"/>
    </row>
    <row r="19" spans="2:3">
      <c r="B19" s="73"/>
      <c r="C19" s="74"/>
    </row>
    <row r="20" spans="2:3">
      <c r="B20" s="73"/>
      <c r="C20" s="74"/>
    </row>
    <row r="21" spans="2:3">
      <c r="B21" s="73"/>
      <c r="C21" s="74"/>
    </row>
    <row r="22" spans="2:3">
      <c r="B22" s="73"/>
      <c r="C22" s="74"/>
    </row>
    <row r="23" spans="2:3">
      <c r="B23" s="73"/>
      <c r="C23" s="74"/>
    </row>
    <row r="24" spans="2:3">
      <c r="B24" s="73"/>
      <c r="C24" s="74"/>
    </row>
    <row r="25" spans="2:3">
      <c r="B25" s="73"/>
      <c r="C25" s="74"/>
    </row>
    <row r="26" spans="2:3">
      <c r="B26" s="73"/>
      <c r="C26" s="7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sheetPr>
  <dimension ref="B2:Q339"/>
  <sheetViews>
    <sheetView topLeftCell="A34" workbookViewId="0">
      <selection activeCell="L38" sqref="L38"/>
    </sheetView>
  </sheetViews>
  <sheetFormatPr defaultRowHeight="14.4"/>
  <cols>
    <col min="5" max="5" width="9.88671875" style="64" customWidth="1"/>
    <col min="6" max="6" width="17.33203125" bestFit="1" customWidth="1"/>
    <col min="10" max="11" width="9.5546875" bestFit="1" customWidth="1"/>
  </cols>
  <sheetData>
    <row r="2" spans="2:15">
      <c r="B2" s="1" t="s">
        <v>15</v>
      </c>
      <c r="C2" s="2"/>
      <c r="D2" s="2"/>
      <c r="E2" s="61"/>
      <c r="F2" s="2"/>
      <c r="G2" s="2"/>
      <c r="H2" s="2"/>
      <c r="J2" s="517" t="s">
        <v>21</v>
      </c>
      <c r="K2" s="517"/>
    </row>
    <row r="3" spans="2:15" ht="15" thickBot="1">
      <c r="B3" s="3" t="s">
        <v>16</v>
      </c>
      <c r="C3" s="3" t="s">
        <v>6</v>
      </c>
      <c r="D3" s="3" t="s">
        <v>17</v>
      </c>
      <c r="E3" s="62" t="s">
        <v>1</v>
      </c>
      <c r="F3" s="3" t="s">
        <v>2</v>
      </c>
      <c r="G3" s="4" t="s">
        <v>12</v>
      </c>
      <c r="H3" s="4" t="s">
        <v>11</v>
      </c>
      <c r="J3" s="4" t="s">
        <v>12</v>
      </c>
      <c r="K3" s="4" t="s">
        <v>11</v>
      </c>
    </row>
    <row r="4" spans="2:15">
      <c r="B4" t="s">
        <v>18</v>
      </c>
      <c r="C4" t="s">
        <v>20</v>
      </c>
      <c r="D4" s="5" t="s">
        <v>19</v>
      </c>
      <c r="E4" s="63">
        <v>2010</v>
      </c>
      <c r="F4" t="str">
        <f>"IND"&amp;M4&amp;"MTBNGAE1"</f>
        <v>INDADMTBNGAE1</v>
      </c>
      <c r="G4" s="6">
        <v>17.6649367873793</v>
      </c>
      <c r="H4" s="6">
        <v>86.336281252173407</v>
      </c>
      <c r="J4" s="51">
        <f>G4/SUM($G4:$G13)</f>
        <v>0.12130856544651834</v>
      </c>
      <c r="K4" s="8">
        <f>H4/SUM($H4:$H13)</f>
        <v>0.121308565446518</v>
      </c>
      <c r="M4" s="47" t="s">
        <v>52</v>
      </c>
    </row>
    <row r="5" spans="2:15">
      <c r="B5" t="s">
        <v>18</v>
      </c>
      <c r="C5" t="s">
        <v>20</v>
      </c>
      <c r="D5" s="5" t="s">
        <v>19</v>
      </c>
      <c r="E5" s="64">
        <f>$E$4</f>
        <v>2010</v>
      </c>
      <c r="F5" t="str">
        <f>"IND"&amp;M5&amp;"MTBCOAE1"</f>
        <v>INDADMTBCOAE1</v>
      </c>
      <c r="G5" s="6">
        <v>13.1097564382094</v>
      </c>
      <c r="H5" s="6">
        <v>64.073120250585305</v>
      </c>
      <c r="J5" s="8">
        <f>G5/SUM($G4:$G13)</f>
        <v>9.002725376343533E-2</v>
      </c>
      <c r="K5" s="8">
        <f>H5/SUM($H4:$H13)</f>
        <v>9.00272537634354E-2</v>
      </c>
      <c r="M5" s="47" t="s">
        <v>52</v>
      </c>
      <c r="O5" s="49"/>
    </row>
    <row r="6" spans="2:15">
      <c r="B6" t="s">
        <v>18</v>
      </c>
      <c r="C6" t="s">
        <v>20</v>
      </c>
      <c r="D6" s="5" t="s">
        <v>19</v>
      </c>
      <c r="E6" s="64">
        <f t="shared" ref="E6:E31" si="0">$E$4</f>
        <v>2010</v>
      </c>
      <c r="F6" t="str">
        <f>"IND"&amp;M6&amp;"MTBDSLE1"</f>
        <v>INDADMTBDSLE1</v>
      </c>
      <c r="G6" s="6">
        <v>50.785502669771198</v>
      </c>
      <c r="H6" s="6">
        <v>248.21098964605301</v>
      </c>
      <c r="J6" s="8">
        <f>G6/SUM($G4:$G13)</f>
        <v>0.34875394961796807</v>
      </c>
      <c r="K6" s="8">
        <f>H6/SUM($H4:$H13)</f>
        <v>0.3487539496179683</v>
      </c>
      <c r="M6" s="47" t="s">
        <v>52</v>
      </c>
      <c r="O6" s="49"/>
    </row>
    <row r="7" spans="2:15">
      <c r="B7" t="s">
        <v>18</v>
      </c>
      <c r="C7" t="s">
        <v>20</v>
      </c>
      <c r="D7" s="5" t="s">
        <v>19</v>
      </c>
      <c r="E7" s="64">
        <f t="shared" si="0"/>
        <v>2010</v>
      </c>
      <c r="F7" t="str">
        <f>"IND"&amp;M7&amp;"MTBWPEE1"</f>
        <v>INDADMTBWPEE1</v>
      </c>
      <c r="G7" s="6">
        <v>18.9973105665219</v>
      </c>
      <c r="H7" s="6">
        <v>92.848175334424994</v>
      </c>
      <c r="J7" s="8">
        <f>G7/SUM($G4:$G13)</f>
        <v>0.13045823599058848</v>
      </c>
      <c r="K7" s="8">
        <f>H7/SUM($H4:$H13)</f>
        <v>0.13045823599058864</v>
      </c>
      <c r="M7" s="47" t="s">
        <v>52</v>
      </c>
      <c r="O7" s="49"/>
    </row>
    <row r="8" spans="2:15">
      <c r="B8" t="s">
        <v>18</v>
      </c>
      <c r="C8" t="s">
        <v>20</v>
      </c>
      <c r="D8" s="5" t="s">
        <v>19</v>
      </c>
      <c r="E8" s="64">
        <f t="shared" si="0"/>
        <v>2010</v>
      </c>
      <c r="F8" t="str">
        <f>"IND"&amp;M8&amp;"MTBBGAE1"</f>
        <v>INDADMTBBGAE1</v>
      </c>
      <c r="G8" s="6">
        <v>2.1455419577225801</v>
      </c>
      <c r="H8" s="6">
        <v>10.486203043342901</v>
      </c>
      <c r="J8" s="8">
        <f>G8/SUM($G4:$G13)</f>
        <v>1.4733854987955137E-2</v>
      </c>
      <c r="K8" s="8">
        <f>H8/SUM($H4:$H13)</f>
        <v>1.4733854987955203E-2</v>
      </c>
      <c r="M8" s="47" t="s">
        <v>52</v>
      </c>
      <c r="O8" s="49"/>
    </row>
    <row r="9" spans="2:15">
      <c r="B9" t="s">
        <v>18</v>
      </c>
      <c r="C9" t="s">
        <v>20</v>
      </c>
      <c r="D9" s="5" t="s">
        <v>19</v>
      </c>
      <c r="E9" s="64">
        <f t="shared" si="0"/>
        <v>2010</v>
      </c>
      <c r="F9" t="str">
        <f>"IND"&amp;M9&amp;"MTBHFOE1"</f>
        <v>INDADMTBHFOE1</v>
      </c>
      <c r="G9" s="6">
        <v>10.7861211371174</v>
      </c>
      <c r="H9" s="6">
        <v>52.716497054181403</v>
      </c>
      <c r="J9" s="8">
        <f>G9/SUM($G4:$G13)</f>
        <v>7.4070397059722348E-2</v>
      </c>
      <c r="K9" s="8">
        <f>H9/SUM($H4:$H13)</f>
        <v>7.4070397059722251E-2</v>
      </c>
      <c r="M9" s="47" t="s">
        <v>52</v>
      </c>
      <c r="O9" s="49"/>
    </row>
    <row r="10" spans="2:15">
      <c r="B10" t="s">
        <v>18</v>
      </c>
      <c r="C10" t="s">
        <v>20</v>
      </c>
      <c r="D10" s="5" t="s">
        <v>19</v>
      </c>
      <c r="E10" s="64">
        <f t="shared" si="0"/>
        <v>2010</v>
      </c>
      <c r="F10" t="str">
        <f>"IND"&amp;M10&amp;"MTBLPGE1"</f>
        <v>INDADMTBLPGE1</v>
      </c>
      <c r="G10" s="6">
        <v>0.90200346568020195</v>
      </c>
      <c r="H10" s="6">
        <v>4.4084859085960302</v>
      </c>
      <c r="J10" s="8">
        <f>G10/SUM($G4:$G13)</f>
        <v>6.1942336826038748E-3</v>
      </c>
      <c r="K10" s="8">
        <f>H10/SUM($H4:$H13)</f>
        <v>6.194233682603874E-3</v>
      </c>
      <c r="M10" s="47" t="s">
        <v>52</v>
      </c>
      <c r="O10" s="49"/>
    </row>
    <row r="11" spans="2:15">
      <c r="B11" t="s">
        <v>18</v>
      </c>
      <c r="C11" t="s">
        <v>20</v>
      </c>
      <c r="D11" s="5" t="s">
        <v>19</v>
      </c>
      <c r="E11" s="64">
        <f t="shared" si="0"/>
        <v>2010</v>
      </c>
      <c r="F11" t="str">
        <f>"IND"&amp;M11&amp;"MTBWSTE1"</f>
        <v>INDADMTBWSTE1</v>
      </c>
      <c r="G11" s="6">
        <v>0</v>
      </c>
      <c r="H11" s="6">
        <v>0</v>
      </c>
      <c r="J11" s="8">
        <f>G11/SUM($G4:$G13)</f>
        <v>0</v>
      </c>
      <c r="K11" s="8">
        <f>H11/SUM($H4:$H13)</f>
        <v>0</v>
      </c>
      <c r="M11" s="47" t="s">
        <v>52</v>
      </c>
      <c r="O11" s="49"/>
    </row>
    <row r="12" spans="2:15">
      <c r="B12" s="11" t="s">
        <v>18</v>
      </c>
      <c r="C12" s="11" t="s">
        <v>20</v>
      </c>
      <c r="D12" s="5" t="s">
        <v>19</v>
      </c>
      <c r="E12" s="57">
        <f t="shared" si="0"/>
        <v>2010</v>
      </c>
      <c r="F12" t="str">
        <f>"IND"&amp;M12&amp;"MTBHETE1"</f>
        <v>INDADMTBHETE1</v>
      </c>
      <c r="G12" s="6">
        <v>19.880900371989998</v>
      </c>
      <c r="H12" s="6">
        <v>97.166665622539</v>
      </c>
      <c r="J12" s="8">
        <f>G12/SUM($G4:$G13)</f>
        <v>0.13652601947799289</v>
      </c>
      <c r="K12" s="8">
        <f>H12/SUM($H4:$H13)</f>
        <v>0.13652601947799295</v>
      </c>
      <c r="M12" s="47" t="s">
        <v>52</v>
      </c>
      <c r="O12" s="49"/>
    </row>
    <row r="13" spans="2:15">
      <c r="B13" s="7" t="s">
        <v>18</v>
      </c>
      <c r="C13" s="7" t="s">
        <v>20</v>
      </c>
      <c r="D13" s="5" t="s">
        <v>19</v>
      </c>
      <c r="E13" s="56">
        <f t="shared" si="0"/>
        <v>2010</v>
      </c>
      <c r="F13" s="7" t="str">
        <f>"IND"&amp;M13&amp;"MTBELCE1"</f>
        <v>INDADMTBELCE1</v>
      </c>
      <c r="G13" s="6">
        <v>11.3477904821394</v>
      </c>
      <c r="H13" s="6">
        <v>55.4616210886579</v>
      </c>
      <c r="I13" s="11"/>
      <c r="J13" s="9">
        <f>G13/SUM($G4:$G13)</f>
        <v>7.7927489973215469E-2</v>
      </c>
      <c r="K13" s="9">
        <f>H13/SUM($H4:$H13)</f>
        <v>7.7927489973215303E-2</v>
      </c>
      <c r="M13" s="47" t="s">
        <v>52</v>
      </c>
      <c r="O13" s="49"/>
    </row>
    <row r="14" spans="2:15">
      <c r="B14" t="s">
        <v>18</v>
      </c>
      <c r="C14" t="s">
        <v>20</v>
      </c>
      <c r="D14" s="5" t="s">
        <v>19</v>
      </c>
      <c r="E14" s="64">
        <f t="shared" si="0"/>
        <v>2010</v>
      </c>
      <c r="F14" t="str">
        <f>"IND"&amp;M14&amp;"HTBNGAE1"</f>
        <v>INDADHTBNGAE1</v>
      </c>
      <c r="G14" s="6">
        <v>1.09647169355237</v>
      </c>
      <c r="H14" s="6">
        <v>5.3589372925024099</v>
      </c>
      <c r="J14" s="8">
        <f>G14/SUM($G14:$G21)</f>
        <v>0.31114684670969878</v>
      </c>
      <c r="K14" s="8">
        <f>H14/SUM($H14:$H21)</f>
        <v>0.3111468467096985</v>
      </c>
      <c r="M14" s="47" t="s">
        <v>52</v>
      </c>
      <c r="O14" s="49"/>
    </row>
    <row r="15" spans="2:15">
      <c r="B15" t="s">
        <v>18</v>
      </c>
      <c r="C15" t="s">
        <v>20</v>
      </c>
      <c r="D15" s="5" t="s">
        <v>19</v>
      </c>
      <c r="E15" s="64">
        <f t="shared" si="0"/>
        <v>2010</v>
      </c>
      <c r="F15" t="str">
        <f>"IND"&amp;M15&amp;"HTBCOAE1"</f>
        <v>INDADHTBCOAE1</v>
      </c>
      <c r="G15" s="6">
        <v>0.126508165829709</v>
      </c>
      <c r="H15" s="6">
        <v>0.61830080216159</v>
      </c>
      <c r="J15" s="8">
        <f>G15/SUM($G14:$G21)</f>
        <v>3.5899346159510841E-2</v>
      </c>
      <c r="K15" s="8">
        <f>H15/SUM($H14:$H21)</f>
        <v>3.5899346159510848E-2</v>
      </c>
      <c r="M15" s="47" t="s">
        <v>52</v>
      </c>
      <c r="O15" s="49"/>
    </row>
    <row r="16" spans="2:15">
      <c r="B16" t="s">
        <v>18</v>
      </c>
      <c r="C16" t="s">
        <v>20</v>
      </c>
      <c r="D16" s="5" t="s">
        <v>19</v>
      </c>
      <c r="E16" s="64">
        <f t="shared" si="0"/>
        <v>2010</v>
      </c>
      <c r="F16" t="str">
        <f>"IND"&amp;M16&amp;"HTBDSLE1"</f>
        <v>INDADHTBDSLE1</v>
      </c>
      <c r="G16" s="6">
        <v>1.68822045058149</v>
      </c>
      <c r="H16" s="6">
        <v>8.2510725847153594</v>
      </c>
      <c r="J16" s="8">
        <f>G16/SUM($G14:$G21)</f>
        <v>0.47906797123729733</v>
      </c>
      <c r="K16" s="8">
        <f>H16/SUM($H14:$H21)</f>
        <v>0.47906797123729755</v>
      </c>
      <c r="M16" s="47" t="s">
        <v>52</v>
      </c>
      <c r="O16" s="49"/>
    </row>
    <row r="17" spans="2:16">
      <c r="B17" t="s">
        <v>18</v>
      </c>
      <c r="C17" t="s">
        <v>20</v>
      </c>
      <c r="D17" s="5" t="s">
        <v>19</v>
      </c>
      <c r="E17" s="64">
        <f t="shared" si="0"/>
        <v>2010</v>
      </c>
      <c r="F17" t="str">
        <f>"IND"&amp;M17&amp;"HTBWPEE1"</f>
        <v>INDADHTBWPEE1</v>
      </c>
      <c r="G17" s="6">
        <v>0</v>
      </c>
      <c r="H17" s="6">
        <v>0</v>
      </c>
      <c r="J17" s="8">
        <f>G17/SUM($G14:$G21)</f>
        <v>0</v>
      </c>
      <c r="K17" s="8">
        <f>H17/SUM($H14:$H21)</f>
        <v>0</v>
      </c>
      <c r="M17" s="47" t="s">
        <v>52</v>
      </c>
      <c r="O17" s="49"/>
    </row>
    <row r="18" spans="2:16">
      <c r="B18" t="s">
        <v>18</v>
      </c>
      <c r="C18" t="s">
        <v>20</v>
      </c>
      <c r="D18" s="5" t="s">
        <v>19</v>
      </c>
      <c r="E18" s="64">
        <f t="shared" si="0"/>
        <v>2010</v>
      </c>
      <c r="F18" t="str">
        <f>"IND"&amp;M18&amp;"HTBHFOE1"</f>
        <v>INDADHTBHFOE1</v>
      </c>
      <c r="G18" s="6">
        <v>0.54524123025217996</v>
      </c>
      <c r="H18" s="6">
        <v>2.66483264400728</v>
      </c>
      <c r="J18" s="8">
        <f>G18/SUM($G14:$G21)</f>
        <v>0.15472363808996017</v>
      </c>
      <c r="K18" s="8">
        <f>H18/SUM($H14:$H21)</f>
        <v>0.15472363808996015</v>
      </c>
      <c r="M18" s="47" t="s">
        <v>52</v>
      </c>
      <c r="O18" s="49"/>
    </row>
    <row r="19" spans="2:16">
      <c r="B19" t="s">
        <v>18</v>
      </c>
      <c r="C19" t="s">
        <v>20</v>
      </c>
      <c r="D19" s="5" t="s">
        <v>19</v>
      </c>
      <c r="E19" s="64">
        <f t="shared" si="0"/>
        <v>2010</v>
      </c>
      <c r="F19" t="str">
        <f>"IND"&amp;M19&amp;"HTBLPGE1"</f>
        <v>INDADHTBLPGE1</v>
      </c>
      <c r="G19" s="6">
        <v>6.7526981873701999E-2</v>
      </c>
      <c r="H19" s="6">
        <v>0.330033929321707</v>
      </c>
      <c r="J19" s="8">
        <f>G19/SUM($G14:$G21)</f>
        <v>1.9162197803533031E-2</v>
      </c>
      <c r="K19" s="8">
        <f>H19/SUM($H14:$H21)</f>
        <v>1.9162197803532975E-2</v>
      </c>
      <c r="M19" s="47" t="s">
        <v>52</v>
      </c>
      <c r="O19" s="49"/>
    </row>
    <row r="20" spans="2:16">
      <c r="B20" t="s">
        <v>18</v>
      </c>
      <c r="C20" t="s">
        <v>20</v>
      </c>
      <c r="D20" s="5" t="s">
        <v>19</v>
      </c>
      <c r="E20" s="64">
        <f t="shared" si="0"/>
        <v>2010</v>
      </c>
      <c r="F20" t="str">
        <f>"IND"&amp;M20&amp;"HTBWSTE1"</f>
        <v>INDADHTBWSTE1</v>
      </c>
      <c r="G20" s="6">
        <v>0</v>
      </c>
      <c r="H20" s="6">
        <v>0</v>
      </c>
      <c r="J20" s="8">
        <f>G20/SUM($G14:$G21)</f>
        <v>0</v>
      </c>
      <c r="K20" s="8">
        <f>H20/SUM($H14:$H21)</f>
        <v>0</v>
      </c>
      <c r="M20" s="47" t="s">
        <v>52</v>
      </c>
      <c r="O20" s="49"/>
    </row>
    <row r="21" spans="2:16">
      <c r="B21" s="7" t="s">
        <v>18</v>
      </c>
      <c r="C21" s="7" t="s">
        <v>20</v>
      </c>
      <c r="D21" s="5" t="s">
        <v>19</v>
      </c>
      <c r="E21" s="56">
        <f t="shared" si="0"/>
        <v>2010</v>
      </c>
      <c r="F21" s="7" t="str">
        <f>"IND"&amp;M21&amp;"HTBELCE1"</f>
        <v>INDADHTBELCE1</v>
      </c>
      <c r="G21" s="6">
        <v>0</v>
      </c>
      <c r="H21" s="6">
        <v>0</v>
      </c>
      <c r="J21" s="9">
        <f>G21/SUM($G14:$G21)</f>
        <v>0</v>
      </c>
      <c r="K21" s="9">
        <f>H21/SUM($H14:$H21)</f>
        <v>0</v>
      </c>
      <c r="M21" s="47" t="s">
        <v>52</v>
      </c>
      <c r="O21" s="49"/>
    </row>
    <row r="22" spans="2:16">
      <c r="B22" s="12" t="s">
        <v>18</v>
      </c>
      <c r="C22" s="12" t="s">
        <v>20</v>
      </c>
      <c r="D22" s="5" t="s">
        <v>19</v>
      </c>
      <c r="E22" s="64">
        <f t="shared" si="0"/>
        <v>2010</v>
      </c>
      <c r="F22" t="str">
        <f>"IND"&amp;M22&amp;"RHBNGAE1"</f>
        <v>INDADRHBNGAE1</v>
      </c>
      <c r="G22" s="6">
        <v>0.13529749833234</v>
      </c>
      <c r="H22" s="6">
        <v>0.66125811879960805</v>
      </c>
      <c r="J22" s="8">
        <f>G22/SUM($G22:$G31)</f>
        <v>3.2451638610206938E-2</v>
      </c>
      <c r="K22" s="8">
        <f>H22/SUM($H22:$H31)</f>
        <v>3.2451638610207084E-2</v>
      </c>
      <c r="M22" s="47" t="s">
        <v>52</v>
      </c>
      <c r="O22" s="49"/>
    </row>
    <row r="23" spans="2:16">
      <c r="B23" s="11" t="s">
        <v>18</v>
      </c>
      <c r="C23" s="11" t="s">
        <v>20</v>
      </c>
      <c r="D23" s="5" t="s">
        <v>19</v>
      </c>
      <c r="E23" s="64">
        <f t="shared" si="0"/>
        <v>2010</v>
      </c>
      <c r="F23" t="str">
        <f>"IND"&amp;M23&amp;"RHBCOAE1"</f>
        <v>INDADRHBCOAE1</v>
      </c>
      <c r="G23" s="6">
        <v>1.01326503243608E-2</v>
      </c>
      <c r="H23" s="6">
        <v>4.95226990486008E-2</v>
      </c>
      <c r="J23" s="8">
        <f>G23/SUM($G22:$G31)</f>
        <v>2.4303561451080803E-3</v>
      </c>
      <c r="K23" s="8">
        <f>H23/SUM($H22:$H31)</f>
        <v>2.4303561451080847E-3</v>
      </c>
      <c r="M23" s="47" t="s">
        <v>52</v>
      </c>
      <c r="O23" s="49"/>
    </row>
    <row r="24" spans="2:16">
      <c r="B24" s="11" t="s">
        <v>18</v>
      </c>
      <c r="C24" s="11" t="s">
        <v>20</v>
      </c>
      <c r="D24" s="5" t="s">
        <v>19</v>
      </c>
      <c r="E24" s="64">
        <f t="shared" si="0"/>
        <v>2010</v>
      </c>
      <c r="F24" t="str">
        <f>"IND"&amp;M24&amp;"RHBDSLE1"</f>
        <v>INDADRHBDSLE1</v>
      </c>
      <c r="G24" s="6">
        <v>1.4618630056817301</v>
      </c>
      <c r="H24" s="6">
        <v>7.1447646334549901</v>
      </c>
      <c r="J24" s="8">
        <f>G24/SUM($G22:$G31)</f>
        <v>0.35063360773666946</v>
      </c>
      <c r="K24" s="8">
        <f>H24/SUM($H22:$H31)</f>
        <v>0.35063360773666991</v>
      </c>
      <c r="M24" s="47" t="s">
        <v>52</v>
      </c>
      <c r="O24" s="49"/>
    </row>
    <row r="25" spans="2:16">
      <c r="B25" s="11" t="s">
        <v>18</v>
      </c>
      <c r="C25" s="11" t="s">
        <v>20</v>
      </c>
      <c r="D25" s="5" t="s">
        <v>19</v>
      </c>
      <c r="E25" s="64">
        <f t="shared" si="0"/>
        <v>2010</v>
      </c>
      <c r="F25" t="str">
        <f>"IND"&amp;M25&amp;"RHBWPEE1"</f>
        <v>INDADRHBWPEE1</v>
      </c>
      <c r="G25" s="6">
        <v>9.91087055885638E-3</v>
      </c>
      <c r="H25" s="6">
        <v>4.8438764221032597E-2</v>
      </c>
      <c r="J25" s="8">
        <f>G25/SUM($G22:$G31)</f>
        <v>2.3771613936166142E-3</v>
      </c>
      <c r="K25" s="8">
        <f>H25/SUM($H22:$H31)</f>
        <v>2.3771613936166172E-3</v>
      </c>
      <c r="M25" s="47" t="s">
        <v>52</v>
      </c>
      <c r="O25" s="49"/>
    </row>
    <row r="26" spans="2:16">
      <c r="B26" s="11" t="s">
        <v>18</v>
      </c>
      <c r="C26" s="11" t="s">
        <v>20</v>
      </c>
      <c r="D26" s="5" t="s">
        <v>19</v>
      </c>
      <c r="E26" s="64">
        <f t="shared" si="0"/>
        <v>2010</v>
      </c>
      <c r="F26" t="str">
        <f>"IND"&amp;M26&amp;"RHBBGAE1"</f>
        <v>INDADRHBBGAE1</v>
      </c>
      <c r="G26" s="6">
        <v>0</v>
      </c>
      <c r="H26" s="6">
        <v>0</v>
      </c>
      <c r="J26" s="8">
        <f>G26/SUM($G22:$G31)</f>
        <v>0</v>
      </c>
      <c r="K26" s="8">
        <f>H26/SUM($H22:$H31)</f>
        <v>0</v>
      </c>
      <c r="M26" s="47" t="s">
        <v>52</v>
      </c>
      <c r="O26" s="49"/>
    </row>
    <row r="27" spans="2:16">
      <c r="B27" s="11" t="s">
        <v>18</v>
      </c>
      <c r="C27" s="11" t="s">
        <v>20</v>
      </c>
      <c r="D27" s="5" t="s">
        <v>19</v>
      </c>
      <c r="E27" s="64">
        <f t="shared" si="0"/>
        <v>2010</v>
      </c>
      <c r="F27" t="str">
        <f>"IND"&amp;M27&amp;"RHBHFOE1"</f>
        <v>INDADRHBHFOE1</v>
      </c>
      <c r="G27" s="6">
        <v>8.5353367232326893E-2</v>
      </c>
      <c r="H27" s="6">
        <v>0.41715928043711298</v>
      </c>
      <c r="J27" s="8">
        <f>G27/SUM($G22:$G31)</f>
        <v>2.0472341778145615E-2</v>
      </c>
      <c r="K27" s="8">
        <f>H27/SUM($H22:$H31)</f>
        <v>2.0472341778145657E-2</v>
      </c>
      <c r="M27" s="47" t="s">
        <v>52</v>
      </c>
      <c r="O27" s="49"/>
    </row>
    <row r="28" spans="2:16">
      <c r="B28" s="11" t="s">
        <v>18</v>
      </c>
      <c r="C28" s="11" t="s">
        <v>20</v>
      </c>
      <c r="D28" s="5" t="s">
        <v>19</v>
      </c>
      <c r="E28" s="64">
        <f t="shared" si="0"/>
        <v>2010</v>
      </c>
      <c r="F28" t="str">
        <f>"IND"&amp;M28&amp;"RHBLPGE1"</f>
        <v>INDADRHBLPGE1</v>
      </c>
      <c r="G28" s="6">
        <v>0</v>
      </c>
      <c r="H28" s="6">
        <v>0</v>
      </c>
      <c r="J28" s="8">
        <f>G28/SUM($G22:$G31)</f>
        <v>0</v>
      </c>
      <c r="K28" s="8">
        <f>H28/SUM($H22:$H31)</f>
        <v>0</v>
      </c>
      <c r="M28" s="47" t="s">
        <v>52</v>
      </c>
      <c r="O28" s="49"/>
      <c r="P28" s="11"/>
    </row>
    <row r="29" spans="2:16">
      <c r="B29" s="11" t="s">
        <v>18</v>
      </c>
      <c r="C29" s="11" t="s">
        <v>20</v>
      </c>
      <c r="D29" s="19" t="s">
        <v>19</v>
      </c>
      <c r="E29" s="64">
        <f t="shared" si="0"/>
        <v>2010</v>
      </c>
      <c r="F29" t="str">
        <f>"IND"&amp;M29&amp;"RHBWSTE1"</f>
        <v>INDADRHBWSTE1</v>
      </c>
      <c r="G29" s="6">
        <v>0</v>
      </c>
      <c r="H29" s="6">
        <v>0</v>
      </c>
      <c r="J29" s="8">
        <f>G29/SUM($G22:$G31)</f>
        <v>0</v>
      </c>
      <c r="K29" s="8">
        <f>H29/SUM($H22:$H31)</f>
        <v>0</v>
      </c>
      <c r="M29" s="47" t="s">
        <v>52</v>
      </c>
      <c r="O29" s="49"/>
      <c r="P29" s="11"/>
    </row>
    <row r="30" spans="2:16">
      <c r="B30" s="11" t="s">
        <v>18</v>
      </c>
      <c r="C30" s="11" t="s">
        <v>20</v>
      </c>
      <c r="D30" s="19" t="s">
        <v>19</v>
      </c>
      <c r="E30" s="64">
        <f t="shared" si="0"/>
        <v>2010</v>
      </c>
      <c r="F30" t="str">
        <f>"IND"&amp;M30&amp;"RHBHETE1"</f>
        <v>INDADRHBHETE1</v>
      </c>
      <c r="G30" s="6">
        <v>0.26105069253744101</v>
      </c>
      <c r="H30" s="6">
        <v>1.2758690440426299</v>
      </c>
      <c r="J30" s="8">
        <f>G30/SUM($G22:$G31)</f>
        <v>6.2614038231217931E-2</v>
      </c>
      <c r="K30" s="8">
        <f>H30/SUM($H22:$H31)</f>
        <v>6.2614038231217792E-2</v>
      </c>
      <c r="M30" s="47" t="s">
        <v>52</v>
      </c>
      <c r="O30" s="49"/>
      <c r="P30" s="11"/>
    </row>
    <row r="31" spans="2:16" ht="15" thickBot="1">
      <c r="B31" s="26" t="s">
        <v>18</v>
      </c>
      <c r="C31" s="26" t="s">
        <v>20</v>
      </c>
      <c r="D31" s="52" t="s">
        <v>19</v>
      </c>
      <c r="E31" s="65">
        <f t="shared" si="0"/>
        <v>2010</v>
      </c>
      <c r="F31" s="26" t="str">
        <f>"IND"&amp;M31&amp;"RHBELCE1"</f>
        <v>INDADRHBELCE1</v>
      </c>
      <c r="G31" s="6">
        <v>2.2055958177141699</v>
      </c>
      <c r="H31" s="6">
        <v>10.779712553674999</v>
      </c>
      <c r="J31" s="53">
        <f>G31/SUM($G22:$G31)</f>
        <v>0.52902085610503535</v>
      </c>
      <c r="K31" s="53">
        <f>H31/SUM($H22:$H31)</f>
        <v>0.52902085610503502</v>
      </c>
      <c r="M31" s="47" t="s">
        <v>52</v>
      </c>
      <c r="O31" s="49"/>
      <c r="P31" s="55"/>
    </row>
    <row r="32" spans="2:16">
      <c r="B32" s="49" t="s">
        <v>18</v>
      </c>
      <c r="C32" s="49" t="s">
        <v>20</v>
      </c>
      <c r="D32" s="5" t="s">
        <v>19</v>
      </c>
      <c r="E32" s="63">
        <v>2010</v>
      </c>
      <c r="F32" s="49" t="str">
        <f>"IND"&amp;M32&amp;"MTBNGAE1"</f>
        <v>INDFDMTBNGAE1</v>
      </c>
      <c r="G32" s="6">
        <v>221.460842908269</v>
      </c>
      <c r="H32" s="6">
        <v>424.19772087399099</v>
      </c>
      <c r="I32" s="49"/>
      <c r="J32" s="51">
        <f>G32/SUM($G32:$G41)</f>
        <v>0.60883134436728958</v>
      </c>
      <c r="K32" s="8">
        <f>H32/SUM($H32:$H41)</f>
        <v>0.6088313443672897</v>
      </c>
      <c r="M32" s="47" t="s">
        <v>53</v>
      </c>
      <c r="P32" s="55"/>
    </row>
    <row r="33" spans="2:16">
      <c r="B33" s="49" t="s">
        <v>18</v>
      </c>
      <c r="C33" s="49" t="s">
        <v>20</v>
      </c>
      <c r="D33" s="5" t="s">
        <v>19</v>
      </c>
      <c r="E33" s="64">
        <f>$E$4</f>
        <v>2010</v>
      </c>
      <c r="F33" s="49" t="str">
        <f>"IND"&amp;M33&amp;"MTBCOAE1"</f>
        <v>INDFDMTBCOAE1</v>
      </c>
      <c r="G33" s="6">
        <v>36.496119081402398</v>
      </c>
      <c r="H33" s="6">
        <v>69.906581821732104</v>
      </c>
      <c r="I33" s="49"/>
      <c r="J33" s="8">
        <f>G33/SUM($G32:$G41)</f>
        <v>0.10033367954678389</v>
      </c>
      <c r="K33" s="8">
        <f>H33/SUM($H32:$H41)</f>
        <v>0.10033367954678389</v>
      </c>
      <c r="M33" s="47" t="s">
        <v>53</v>
      </c>
      <c r="P33" s="55"/>
    </row>
    <row r="34" spans="2:16">
      <c r="B34" s="49" t="s">
        <v>18</v>
      </c>
      <c r="C34" s="49" t="s">
        <v>20</v>
      </c>
      <c r="D34" s="5" t="s">
        <v>19</v>
      </c>
      <c r="E34" s="64">
        <f t="shared" ref="E34:E59" si="1">$E$4</f>
        <v>2010</v>
      </c>
      <c r="F34" s="49" t="str">
        <f>"IND"&amp;M34&amp;"MTBDSLE1"</f>
        <v>INDFDMTBDSLE1</v>
      </c>
      <c r="G34" s="6">
        <v>10.7380472021161</v>
      </c>
      <c r="H34" s="6">
        <v>20.568219148618201</v>
      </c>
      <c r="I34" s="49"/>
      <c r="J34" s="8">
        <f>G34/SUM($G32:$G41)</f>
        <v>2.9520612439155724E-2</v>
      </c>
      <c r="K34" s="8">
        <f>H34/SUM($H32:$H41)</f>
        <v>2.9520612439155734E-2</v>
      </c>
      <c r="M34" s="47" t="s">
        <v>53</v>
      </c>
      <c r="P34" s="54"/>
    </row>
    <row r="35" spans="2:16">
      <c r="B35" s="49" t="s">
        <v>18</v>
      </c>
      <c r="C35" s="49" t="s">
        <v>20</v>
      </c>
      <c r="D35" s="5" t="s">
        <v>19</v>
      </c>
      <c r="E35" s="64">
        <f t="shared" si="1"/>
        <v>2010</v>
      </c>
      <c r="F35" s="49" t="str">
        <f>"IND"&amp;M35&amp;"MTBWPEE1"</f>
        <v>INDFDMTBWPEE1</v>
      </c>
      <c r="G35" s="6">
        <v>9.9069696992719905E-2</v>
      </c>
      <c r="H35" s="6">
        <v>0.189763296843387</v>
      </c>
      <c r="I35" s="49"/>
      <c r="J35" s="8">
        <f>G35/SUM($G32:$G41)</f>
        <v>2.7235847210751112E-4</v>
      </c>
      <c r="K35" s="8">
        <f>H35/SUM($H32:$H41)</f>
        <v>2.7235847210751042E-4</v>
      </c>
      <c r="M35" s="47" t="s">
        <v>53</v>
      </c>
      <c r="P35" s="11"/>
    </row>
    <row r="36" spans="2:16">
      <c r="B36" s="49" t="s">
        <v>18</v>
      </c>
      <c r="C36" s="49" t="s">
        <v>20</v>
      </c>
      <c r="D36" s="5" t="s">
        <v>19</v>
      </c>
      <c r="E36" s="64">
        <f t="shared" si="1"/>
        <v>2010</v>
      </c>
      <c r="F36" s="49" t="str">
        <f>"IND"&amp;M36&amp;"MTBBGAE1"</f>
        <v>INDFDMTBBGAE1</v>
      </c>
      <c r="G36" s="6">
        <v>1.59310473302961</v>
      </c>
      <c r="H36" s="6">
        <v>3.0515164125183398</v>
      </c>
      <c r="I36" s="49"/>
      <c r="J36" s="8">
        <f>G36/SUM($G32:$G41)</f>
        <v>4.3797001925530632E-3</v>
      </c>
      <c r="K36" s="8">
        <f>H36/SUM($H32:$H41)</f>
        <v>4.3797001925530658E-3</v>
      </c>
      <c r="M36" s="47" t="s">
        <v>53</v>
      </c>
      <c r="P36" s="11"/>
    </row>
    <row r="37" spans="2:16">
      <c r="B37" s="49" t="s">
        <v>18</v>
      </c>
      <c r="C37" s="49" t="s">
        <v>20</v>
      </c>
      <c r="D37" s="5" t="s">
        <v>19</v>
      </c>
      <c r="E37" s="64">
        <f t="shared" si="1"/>
        <v>2010</v>
      </c>
      <c r="F37" s="49" t="str">
        <f>"IND"&amp;M37&amp;"MTBHFOE1"</f>
        <v>INDFDMTBHFOE1</v>
      </c>
      <c r="G37" s="6">
        <v>68.7001421277795</v>
      </c>
      <c r="H37" s="6">
        <v>131.591857646791</v>
      </c>
      <c r="I37" s="49"/>
      <c r="J37" s="8">
        <f>G37/SUM($G32:$G41)</f>
        <v>0.18886769932147726</v>
      </c>
      <c r="K37" s="8">
        <f>H37/SUM($H32:$H41)</f>
        <v>0.18886769932147704</v>
      </c>
      <c r="M37" s="47" t="s">
        <v>53</v>
      </c>
    </row>
    <row r="38" spans="2:16">
      <c r="B38" s="49" t="s">
        <v>18</v>
      </c>
      <c r="C38" s="49" t="s">
        <v>20</v>
      </c>
      <c r="D38" s="5" t="s">
        <v>19</v>
      </c>
      <c r="E38" s="64">
        <f t="shared" si="1"/>
        <v>2010</v>
      </c>
      <c r="F38" s="49" t="str">
        <f>"IND"&amp;M38&amp;"MTBLPGE1"</f>
        <v>INDFDMTBLPGE1</v>
      </c>
      <c r="G38" s="6">
        <v>1.4210580524151899</v>
      </c>
      <c r="H38" s="6">
        <v>2.7219691713800902</v>
      </c>
      <c r="I38" s="49"/>
      <c r="J38" s="8">
        <f>G38/SUM($G32:$G41)</f>
        <v>3.9067162985298911E-3</v>
      </c>
      <c r="K38" s="8">
        <f>H38/SUM($H32:$H41)</f>
        <v>3.9067162985299006E-3</v>
      </c>
      <c r="M38" s="47" t="s">
        <v>53</v>
      </c>
    </row>
    <row r="39" spans="2:16">
      <c r="B39" s="49" t="s">
        <v>18</v>
      </c>
      <c r="C39" s="49" t="s">
        <v>20</v>
      </c>
      <c r="D39" s="5" t="s">
        <v>19</v>
      </c>
      <c r="E39" s="64">
        <f t="shared" si="1"/>
        <v>2010</v>
      </c>
      <c r="F39" s="49" t="str">
        <f>"IND"&amp;M39&amp;"MTBWSTE1"</f>
        <v>INDFDMTBWSTE1</v>
      </c>
      <c r="G39" s="6">
        <v>1.96804013227422</v>
      </c>
      <c r="H39" s="6">
        <v>3.7696873530146799</v>
      </c>
      <c r="I39" s="49"/>
      <c r="J39" s="8">
        <f>G39/SUM($G32:$G41)</f>
        <v>5.410457685278469E-3</v>
      </c>
      <c r="K39" s="8">
        <f>H39/SUM($H32:$H41)</f>
        <v>5.4104576852784742E-3</v>
      </c>
      <c r="M39" s="47" t="s">
        <v>53</v>
      </c>
    </row>
    <row r="40" spans="2:16">
      <c r="B40" s="11" t="s">
        <v>18</v>
      </c>
      <c r="C40" s="11" t="s">
        <v>20</v>
      </c>
      <c r="D40" s="19" t="s">
        <v>19</v>
      </c>
      <c r="E40" s="57">
        <f t="shared" si="1"/>
        <v>2010</v>
      </c>
      <c r="F40" s="49" t="str">
        <f>"IND"&amp;M40&amp;"MTBHETE1"</f>
        <v>INDFDMTBHETE1</v>
      </c>
      <c r="G40" s="6">
        <v>14.816019684885999</v>
      </c>
      <c r="H40" s="6">
        <v>28.379381655998198</v>
      </c>
      <c r="I40" s="49"/>
      <c r="J40" s="8">
        <f>G40/SUM($G32:$G41)</f>
        <v>4.0731612254622004E-2</v>
      </c>
      <c r="K40" s="8">
        <f>H40/SUM($H32:$H41)</f>
        <v>4.0731612254622025E-2</v>
      </c>
      <c r="M40" s="47" t="s">
        <v>53</v>
      </c>
    </row>
    <row r="41" spans="2:16">
      <c r="B41" s="7" t="s">
        <v>18</v>
      </c>
      <c r="C41" s="7" t="s">
        <v>20</v>
      </c>
      <c r="D41" s="10" t="s">
        <v>19</v>
      </c>
      <c r="E41" s="56">
        <f t="shared" si="1"/>
        <v>2010</v>
      </c>
      <c r="F41" s="7" t="str">
        <f>"IND"&amp;M41&amp;"MTBELCE1"</f>
        <v>INDFDMTBELCE1</v>
      </c>
      <c r="G41" s="6">
        <v>6.4549963856132804</v>
      </c>
      <c r="H41" s="6">
        <v>12.364238838200301</v>
      </c>
      <c r="I41" s="11"/>
      <c r="J41" s="9">
        <f>G41/SUM($G32:$G41)</f>
        <v>1.7745819422202644E-2</v>
      </c>
      <c r="K41" s="9">
        <f>H41/SUM($H32:$H41)</f>
        <v>1.7745819422202599E-2</v>
      </c>
      <c r="M41" s="47" t="s">
        <v>53</v>
      </c>
    </row>
    <row r="42" spans="2:16">
      <c r="B42" s="49" t="s">
        <v>18</v>
      </c>
      <c r="C42" s="49" t="s">
        <v>20</v>
      </c>
      <c r="D42" s="5" t="s">
        <v>19</v>
      </c>
      <c r="E42" s="64">
        <f t="shared" si="1"/>
        <v>2010</v>
      </c>
      <c r="F42" s="49" t="str">
        <f>"IND"&amp;M42&amp;"HTBNGAE1"</f>
        <v>INDFDHTBNGAE1</v>
      </c>
      <c r="G42" s="6">
        <v>11.982555926716101</v>
      </c>
      <c r="H42" s="6">
        <v>22.9520164721106</v>
      </c>
      <c r="I42" s="49"/>
      <c r="J42" s="8">
        <f>G42/SUM($G42:$G49)</f>
        <v>0.7435309263350055</v>
      </c>
      <c r="K42" s="8">
        <f>H42/SUM($H42:$H49)</f>
        <v>0.74353092633500539</v>
      </c>
      <c r="M42" s="47" t="s">
        <v>53</v>
      </c>
    </row>
    <row r="43" spans="2:16">
      <c r="B43" s="49" t="s">
        <v>18</v>
      </c>
      <c r="C43" s="49" t="s">
        <v>20</v>
      </c>
      <c r="D43" s="5" t="s">
        <v>19</v>
      </c>
      <c r="E43" s="64">
        <f t="shared" si="1"/>
        <v>2010</v>
      </c>
      <c r="F43" s="49" t="str">
        <f>"IND"&amp;M43&amp;"HTBCOAE1"</f>
        <v>INDFDHTBCOAE1</v>
      </c>
      <c r="G43" s="6">
        <v>0</v>
      </c>
      <c r="H43" s="6">
        <v>0</v>
      </c>
      <c r="I43" s="49"/>
      <c r="J43" s="8">
        <f>G43/SUM($G42:$G49)</f>
        <v>0</v>
      </c>
      <c r="K43" s="8">
        <f>H43/SUM($H42:$H49)</f>
        <v>0</v>
      </c>
      <c r="M43" s="47" t="s">
        <v>53</v>
      </c>
    </row>
    <row r="44" spans="2:16">
      <c r="B44" s="49" t="s">
        <v>18</v>
      </c>
      <c r="C44" s="49" t="s">
        <v>20</v>
      </c>
      <c r="D44" s="5" t="s">
        <v>19</v>
      </c>
      <c r="E44" s="64">
        <f t="shared" si="1"/>
        <v>2010</v>
      </c>
      <c r="F44" s="49" t="str">
        <f>"IND"&amp;M44&amp;"HTBDSLE1"</f>
        <v>INDFDHTBDSLE1</v>
      </c>
      <c r="G44" s="6">
        <v>0.38307418286316702</v>
      </c>
      <c r="H44" s="6">
        <v>0.73376039376645197</v>
      </c>
      <c r="I44" s="49"/>
      <c r="J44" s="8">
        <f>G44/SUM($G42:$G49)</f>
        <v>2.3770179232314649E-2</v>
      </c>
      <c r="K44" s="8">
        <f>H44/SUM($H42:$H49)</f>
        <v>2.3770179232314705E-2</v>
      </c>
      <c r="M44" s="47" t="s">
        <v>53</v>
      </c>
    </row>
    <row r="45" spans="2:16">
      <c r="B45" s="49" t="s">
        <v>18</v>
      </c>
      <c r="C45" s="49" t="s">
        <v>20</v>
      </c>
      <c r="D45" s="5" t="s">
        <v>19</v>
      </c>
      <c r="E45" s="64">
        <f t="shared" si="1"/>
        <v>2010</v>
      </c>
      <c r="F45" s="49" t="str">
        <f>"IND"&amp;M45&amp;"HTBWPEE1"</f>
        <v>INDFDHTBWPEE1</v>
      </c>
      <c r="G45" s="6">
        <v>0</v>
      </c>
      <c r="H45" s="6">
        <v>0</v>
      </c>
      <c r="I45" s="49"/>
      <c r="J45" s="8">
        <f>G45/SUM($G42:$G49)</f>
        <v>0</v>
      </c>
      <c r="K45" s="8">
        <f>H45/SUM($H42:$H49)</f>
        <v>0</v>
      </c>
      <c r="M45" s="47" t="s">
        <v>53</v>
      </c>
    </row>
    <row r="46" spans="2:16">
      <c r="B46" s="49" t="s">
        <v>18</v>
      </c>
      <c r="C46" s="49" t="s">
        <v>20</v>
      </c>
      <c r="D46" s="5" t="s">
        <v>19</v>
      </c>
      <c r="E46" s="64">
        <f t="shared" si="1"/>
        <v>2010</v>
      </c>
      <c r="F46" s="49" t="str">
        <f>"IND"&amp;M46&amp;"HTBHFOE1"</f>
        <v>INDFDHTBHFOE1</v>
      </c>
      <c r="G46" s="6">
        <v>3.4135895408519401</v>
      </c>
      <c r="H46" s="6">
        <v>6.5385685533061597</v>
      </c>
      <c r="I46" s="49"/>
      <c r="J46" s="8">
        <f>G46/SUM($G42:$G49)</f>
        <v>0.21181702876747724</v>
      </c>
      <c r="K46" s="8">
        <f>H46/SUM($H42:$H49)</f>
        <v>0.21181702876747738</v>
      </c>
      <c r="M46" s="47" t="s">
        <v>53</v>
      </c>
    </row>
    <row r="47" spans="2:16">
      <c r="B47" s="49" t="s">
        <v>18</v>
      </c>
      <c r="C47" s="49" t="s">
        <v>20</v>
      </c>
      <c r="D47" s="5" t="s">
        <v>19</v>
      </c>
      <c r="E47" s="64">
        <f t="shared" si="1"/>
        <v>2010</v>
      </c>
      <c r="F47" s="49" t="str">
        <f>"IND"&amp;M47&amp;"HTBLPGE1"</f>
        <v>INDFDHTBLPGE1</v>
      </c>
      <c r="G47" s="6">
        <v>0.33652685359145701</v>
      </c>
      <c r="H47" s="6">
        <v>0.64460119645404301</v>
      </c>
      <c r="I47" s="49"/>
      <c r="J47" s="8">
        <f>G47/SUM($G42:$G49)</f>
        <v>2.0881865665202431E-2</v>
      </c>
      <c r="K47" s="8">
        <f>H47/SUM($H42:$H49)</f>
        <v>2.0881865665202452E-2</v>
      </c>
      <c r="M47" s="47" t="s">
        <v>53</v>
      </c>
    </row>
    <row r="48" spans="2:16">
      <c r="B48" s="49" t="s">
        <v>18</v>
      </c>
      <c r="C48" s="49" t="s">
        <v>20</v>
      </c>
      <c r="D48" s="5" t="s">
        <v>19</v>
      </c>
      <c r="E48" s="64">
        <f t="shared" si="1"/>
        <v>2010</v>
      </c>
      <c r="F48" s="49" t="str">
        <f>"IND"&amp;M48&amp;"HTBWSTE1"</f>
        <v>INDFDHTBWSTE1</v>
      </c>
      <c r="G48" s="6">
        <v>0</v>
      </c>
      <c r="H48" s="6">
        <v>0</v>
      </c>
      <c r="I48" s="49"/>
      <c r="J48" s="8">
        <f>G48/SUM($G42:$G49)</f>
        <v>0</v>
      </c>
      <c r="K48" s="8">
        <f>H48/SUM($H42:$H49)</f>
        <v>0</v>
      </c>
      <c r="M48" s="47" t="s">
        <v>53</v>
      </c>
    </row>
    <row r="49" spans="2:13">
      <c r="B49" s="7" t="s">
        <v>18</v>
      </c>
      <c r="C49" s="7" t="s">
        <v>20</v>
      </c>
      <c r="D49" s="10" t="s">
        <v>19</v>
      </c>
      <c r="E49" s="56">
        <f t="shared" si="1"/>
        <v>2010</v>
      </c>
      <c r="F49" s="7" t="str">
        <f>"IND"&amp;M49&amp;"HTBELCE1"</f>
        <v>INDFDHTBELCE1</v>
      </c>
      <c r="G49" s="6">
        <v>0</v>
      </c>
      <c r="H49" s="6">
        <v>0</v>
      </c>
      <c r="I49" s="49"/>
      <c r="J49" s="9">
        <f>G49/SUM($G42:$G49)</f>
        <v>0</v>
      </c>
      <c r="K49" s="9">
        <f>H49/SUM($H42:$H49)</f>
        <v>0</v>
      </c>
      <c r="M49" s="47" t="s">
        <v>53</v>
      </c>
    </row>
    <row r="50" spans="2:13">
      <c r="B50" s="49" t="s">
        <v>18</v>
      </c>
      <c r="C50" s="49" t="s">
        <v>20</v>
      </c>
      <c r="D50" s="5" t="s">
        <v>19</v>
      </c>
      <c r="E50" s="64">
        <f t="shared" si="1"/>
        <v>2010</v>
      </c>
      <c r="F50" s="49" t="str">
        <f>"IND"&amp;M50&amp;"RHBNGAE1"</f>
        <v>INDFDRHBNGAE1</v>
      </c>
      <c r="G50" s="6">
        <v>18.6453435395279</v>
      </c>
      <c r="H50" s="6">
        <v>35.714269531866897</v>
      </c>
      <c r="I50" s="49"/>
      <c r="J50" s="8">
        <f>G50/SUM($G50:$G59)</f>
        <v>0.41652958475051571</v>
      </c>
      <c r="K50" s="8">
        <f>H50/SUM($H50:$H59)</f>
        <v>0.41652958475051605</v>
      </c>
      <c r="M50" s="47" t="s">
        <v>53</v>
      </c>
    </row>
    <row r="51" spans="2:13">
      <c r="B51" s="11" t="s">
        <v>18</v>
      </c>
      <c r="C51" s="11" t="s">
        <v>20</v>
      </c>
      <c r="D51" s="5" t="s">
        <v>19</v>
      </c>
      <c r="E51" s="64">
        <f t="shared" si="1"/>
        <v>2010</v>
      </c>
      <c r="F51" s="49" t="str">
        <f>"IND"&amp;M51&amp;"RHBCOAE1"</f>
        <v>INDFDRHBCOAE1</v>
      </c>
      <c r="G51" s="6">
        <v>6.73826781097593E-2</v>
      </c>
      <c r="H51" s="6">
        <v>0.12906831792555401</v>
      </c>
      <c r="I51" s="49"/>
      <c r="J51" s="8">
        <f>G51/SUM($G50:$G59)</f>
        <v>1.5053023224235191E-3</v>
      </c>
      <c r="K51" s="8">
        <f>H51/SUM($H50:$H59)</f>
        <v>1.5053023224235143E-3</v>
      </c>
      <c r="M51" s="47" t="s">
        <v>53</v>
      </c>
    </row>
    <row r="52" spans="2:13">
      <c r="B52" s="11" t="s">
        <v>18</v>
      </c>
      <c r="C52" s="11" t="s">
        <v>20</v>
      </c>
      <c r="D52" s="5" t="s">
        <v>19</v>
      </c>
      <c r="E52" s="64">
        <f t="shared" si="1"/>
        <v>2010</v>
      </c>
      <c r="F52" s="49" t="str">
        <f>"IND"&amp;M52&amp;"RHBDSLE1"</f>
        <v>INDFDRHBDSLE1</v>
      </c>
      <c r="G52" s="6">
        <v>2.6209361832215401</v>
      </c>
      <c r="H52" s="6">
        <v>5.0202787132859701</v>
      </c>
      <c r="I52" s="49"/>
      <c r="J52" s="8">
        <f>G52/SUM($G50:$G59)</f>
        <v>5.855067554751589E-2</v>
      </c>
      <c r="K52" s="8">
        <f>H52/SUM($H50:$H59)</f>
        <v>5.8550675547515592E-2</v>
      </c>
      <c r="M52" s="47" t="s">
        <v>53</v>
      </c>
    </row>
    <row r="53" spans="2:13">
      <c r="B53" s="11" t="s">
        <v>18</v>
      </c>
      <c r="C53" s="11" t="s">
        <v>20</v>
      </c>
      <c r="D53" s="5" t="s">
        <v>19</v>
      </c>
      <c r="E53" s="64">
        <f t="shared" si="1"/>
        <v>2010</v>
      </c>
      <c r="F53" s="49" t="str">
        <f>"IND"&amp;M53&amp;"RHBWPEE1"</f>
        <v>INDFDRHBWPEE1</v>
      </c>
      <c r="G53" s="6">
        <v>7.0889138240014596E-2</v>
      </c>
      <c r="H53" s="6">
        <v>0.13578477567969499</v>
      </c>
      <c r="I53" s="49"/>
      <c r="J53" s="8">
        <f>G53/SUM($G50:$G59)</f>
        <v>1.5836352519779219E-3</v>
      </c>
      <c r="K53" s="8">
        <f>H53/SUM($H50:$H59)</f>
        <v>1.5836352519779185E-3</v>
      </c>
      <c r="M53" s="47" t="s">
        <v>53</v>
      </c>
    </row>
    <row r="54" spans="2:13">
      <c r="B54" s="11" t="s">
        <v>18</v>
      </c>
      <c r="C54" s="11" t="s">
        <v>20</v>
      </c>
      <c r="D54" s="5" t="s">
        <v>19</v>
      </c>
      <c r="E54" s="64">
        <f t="shared" si="1"/>
        <v>2010</v>
      </c>
      <c r="F54" s="49" t="str">
        <f>"IND"&amp;M54&amp;"RHBBGAE1"</f>
        <v>INDFDRHBBGAE1</v>
      </c>
      <c r="G54" s="6">
        <v>1.98686531330223</v>
      </c>
      <c r="H54" s="6">
        <v>3.8057460927099398</v>
      </c>
      <c r="I54" s="49"/>
      <c r="J54" s="8">
        <f>G54/SUM($G50:$G59)</f>
        <v>4.438578362208797E-2</v>
      </c>
      <c r="K54" s="8">
        <f>H54/SUM($H50:$H59)</f>
        <v>4.4385783622087886E-2</v>
      </c>
      <c r="M54" s="47" t="s">
        <v>53</v>
      </c>
    </row>
    <row r="55" spans="2:13">
      <c r="B55" s="11" t="s">
        <v>18</v>
      </c>
      <c r="C55" s="11" t="s">
        <v>20</v>
      </c>
      <c r="D55" s="5" t="s">
        <v>19</v>
      </c>
      <c r="E55" s="64">
        <f t="shared" si="1"/>
        <v>2010</v>
      </c>
      <c r="F55" s="49" t="str">
        <f>"IND"&amp;M55&amp;"RHBHFOE1"</f>
        <v>INDFDRHBHFOE1</v>
      </c>
      <c r="G55" s="6">
        <v>1.1820737813995801</v>
      </c>
      <c r="H55" s="6">
        <v>2.26420615667167</v>
      </c>
      <c r="I55" s="49"/>
      <c r="J55" s="8">
        <f>G55/SUM($G50:$G59)</f>
        <v>2.6407059771627342E-2</v>
      </c>
      <c r="K55" s="8">
        <f>H55/SUM($H50:$H59)</f>
        <v>2.6407059771627179E-2</v>
      </c>
      <c r="M55" s="47" t="s">
        <v>53</v>
      </c>
    </row>
    <row r="56" spans="2:13">
      <c r="B56" s="11" t="s">
        <v>18</v>
      </c>
      <c r="C56" s="11" t="s">
        <v>20</v>
      </c>
      <c r="D56" s="5" t="s">
        <v>19</v>
      </c>
      <c r="E56" s="64">
        <f t="shared" si="1"/>
        <v>2010</v>
      </c>
      <c r="F56" s="49" t="str">
        <f>"IND"&amp;M56&amp;"RHBLPGE1"</f>
        <v>INDFDRHBLPGE1</v>
      </c>
      <c r="G56" s="6">
        <v>0.26833200794425399</v>
      </c>
      <c r="H56" s="6">
        <v>0.51397721020434295</v>
      </c>
      <c r="I56" s="49"/>
      <c r="J56" s="8">
        <f>G56/SUM($G50:$G59)</f>
        <v>5.9944307063768999E-3</v>
      </c>
      <c r="K56" s="8">
        <f>H56/SUM($H50:$H59)</f>
        <v>5.9944307063768939E-3</v>
      </c>
      <c r="M56" s="47" t="s">
        <v>53</v>
      </c>
    </row>
    <row r="57" spans="2:13">
      <c r="B57" s="11" t="s">
        <v>18</v>
      </c>
      <c r="C57" s="11" t="s">
        <v>20</v>
      </c>
      <c r="D57" s="19" t="s">
        <v>19</v>
      </c>
      <c r="E57" s="64">
        <f t="shared" si="1"/>
        <v>2010</v>
      </c>
      <c r="F57" s="49" t="str">
        <f>"IND"&amp;M57&amp;"RHBWSTE1"</f>
        <v>INDFDRHBWSTE1</v>
      </c>
      <c r="G57" s="6">
        <v>3.0391633264591502</v>
      </c>
      <c r="H57" s="6">
        <v>5.8213729321972698</v>
      </c>
      <c r="I57" s="49"/>
      <c r="J57" s="8">
        <f>G57/SUM($G50:$G59)</f>
        <v>6.7893704166690744E-2</v>
      </c>
      <c r="K57" s="8">
        <f>H57/SUM($H50:$H59)</f>
        <v>6.7893704166690605E-2</v>
      </c>
      <c r="M57" s="47" t="s">
        <v>53</v>
      </c>
    </row>
    <row r="58" spans="2:13">
      <c r="B58" s="11" t="s">
        <v>18</v>
      </c>
      <c r="C58" s="11" t="s">
        <v>20</v>
      </c>
      <c r="D58" s="19" t="s">
        <v>19</v>
      </c>
      <c r="E58" s="64">
        <f t="shared" si="1"/>
        <v>2010</v>
      </c>
      <c r="F58" s="49" t="str">
        <f>"IND"&amp;M58&amp;"RHBHETE1"</f>
        <v>INDFDRHBHETE1</v>
      </c>
      <c r="G58" s="6">
        <v>12.788024314470199</v>
      </c>
      <c r="H58" s="6">
        <v>24.494852893368599</v>
      </c>
      <c r="I58" s="49"/>
      <c r="J58" s="8">
        <f>G58/SUM($G50:$G59)</f>
        <v>0.28567939476113507</v>
      </c>
      <c r="K58" s="8">
        <f>H58/SUM($H50:$H59)</f>
        <v>0.28567939476113557</v>
      </c>
      <c r="M58" s="47" t="s">
        <v>53</v>
      </c>
    </row>
    <row r="59" spans="2:13" ht="15" thickBot="1">
      <c r="B59" s="26" t="s">
        <v>18</v>
      </c>
      <c r="C59" s="26" t="s">
        <v>20</v>
      </c>
      <c r="D59" s="52" t="s">
        <v>19</v>
      </c>
      <c r="E59" s="65">
        <f t="shared" si="1"/>
        <v>2010</v>
      </c>
      <c r="F59" s="26" t="str">
        <f>"IND"&amp;M59&amp;"RHBELCE1"</f>
        <v>INDFDRHBELCE1</v>
      </c>
      <c r="G59" s="6">
        <v>4.0945412684011604</v>
      </c>
      <c r="H59" s="6">
        <v>7.8428992289156501</v>
      </c>
      <c r="I59" s="49"/>
      <c r="J59" s="53">
        <f>G59/SUM($G50:$G59)</f>
        <v>9.1470429099648989E-2</v>
      </c>
      <c r="K59" s="53">
        <f>H59/SUM($H50:$H59)</f>
        <v>9.1470429099648795E-2</v>
      </c>
      <c r="M59" s="47" t="s">
        <v>53</v>
      </c>
    </row>
    <row r="60" spans="2:13">
      <c r="B60" s="49" t="s">
        <v>18</v>
      </c>
      <c r="C60" s="49" t="s">
        <v>20</v>
      </c>
      <c r="D60" s="5" t="s">
        <v>19</v>
      </c>
      <c r="E60" s="63">
        <v>2010</v>
      </c>
      <c r="F60" s="49" t="str">
        <f>"IND"&amp;M60&amp;"MTBNGAE1"</f>
        <v>INDCDMTBNGAE1</v>
      </c>
      <c r="G60" s="6">
        <v>96.014932467150004</v>
      </c>
      <c r="H60" s="6">
        <v>183.91204055565501</v>
      </c>
      <c r="I60" s="49"/>
      <c r="J60" s="51">
        <f>G60/SUM($G60:$G69)</f>
        <v>0.84607901869115032</v>
      </c>
      <c r="K60" s="8">
        <f>H60/SUM($H60:$H69)</f>
        <v>0.8460790186911501</v>
      </c>
      <c r="M60" s="47" t="s">
        <v>54</v>
      </c>
    </row>
    <row r="61" spans="2:13">
      <c r="B61" s="49" t="s">
        <v>18</v>
      </c>
      <c r="C61" s="49" t="s">
        <v>20</v>
      </c>
      <c r="D61" s="5" t="s">
        <v>19</v>
      </c>
      <c r="E61" s="64">
        <f>$E$4</f>
        <v>2010</v>
      </c>
      <c r="F61" s="49" t="str">
        <f>"IND"&amp;M61&amp;"MTBCOAE1"</f>
        <v>INDCDMTBCOAE1</v>
      </c>
      <c r="G61" s="6">
        <v>0</v>
      </c>
      <c r="H61" s="6">
        <v>0</v>
      </c>
      <c r="I61" s="49"/>
      <c r="J61" s="8">
        <f>G61/SUM($G60:$G69)</f>
        <v>0</v>
      </c>
      <c r="K61" s="8">
        <f>H61/SUM($H60:$H69)</f>
        <v>0</v>
      </c>
      <c r="M61" s="47" t="s">
        <v>54</v>
      </c>
    </row>
    <row r="62" spans="2:13">
      <c r="B62" s="49" t="s">
        <v>18</v>
      </c>
      <c r="C62" s="49" t="s">
        <v>20</v>
      </c>
      <c r="D62" s="5" t="s">
        <v>19</v>
      </c>
      <c r="E62" s="64">
        <f t="shared" ref="E62:E87" si="2">$E$4</f>
        <v>2010</v>
      </c>
      <c r="F62" s="49" t="str">
        <f>"IND"&amp;M62&amp;"MTBDSLE1"</f>
        <v>INDCDMTBDSLE1</v>
      </c>
      <c r="G62" s="6">
        <v>1.8636656225083501</v>
      </c>
      <c r="H62" s="6">
        <v>3.5697629393865702</v>
      </c>
      <c r="I62" s="49"/>
      <c r="J62" s="8">
        <f>G62/SUM($G60:$G69)</f>
        <v>1.642253283466899E-2</v>
      </c>
      <c r="K62" s="8">
        <f>H62/SUM($H60:$H69)</f>
        <v>1.6422532834669018E-2</v>
      </c>
      <c r="M62" s="47" t="s">
        <v>54</v>
      </c>
    </row>
    <row r="63" spans="2:13">
      <c r="B63" s="49" t="s">
        <v>18</v>
      </c>
      <c r="C63" s="49" t="s">
        <v>20</v>
      </c>
      <c r="D63" s="5" t="s">
        <v>19</v>
      </c>
      <c r="E63" s="64">
        <f t="shared" si="2"/>
        <v>2010</v>
      </c>
      <c r="F63" s="49" t="str">
        <f>"IND"&amp;M63&amp;"MTBWPEE1"</f>
        <v>INDCDMTBWPEE1</v>
      </c>
      <c r="G63" s="6">
        <v>0</v>
      </c>
      <c r="H63" s="6">
        <v>0</v>
      </c>
      <c r="I63" s="49"/>
      <c r="J63" s="8">
        <f>G63/SUM($G60:$G69)</f>
        <v>0</v>
      </c>
      <c r="K63" s="8">
        <f>H63/SUM($H60:$H69)</f>
        <v>0</v>
      </c>
      <c r="M63" s="47" t="s">
        <v>54</v>
      </c>
    </row>
    <row r="64" spans="2:13">
      <c r="B64" s="49" t="s">
        <v>18</v>
      </c>
      <c r="C64" s="49" t="s">
        <v>20</v>
      </c>
      <c r="D64" s="5" t="s">
        <v>19</v>
      </c>
      <c r="E64" s="64">
        <f t="shared" si="2"/>
        <v>2010</v>
      </c>
      <c r="F64" s="49" t="str">
        <f>"IND"&amp;M64&amp;"MTBBGAE1"</f>
        <v>INDCDMTBBGAE1</v>
      </c>
      <c r="G64" s="6">
        <v>0</v>
      </c>
      <c r="H64" s="6">
        <v>0</v>
      </c>
      <c r="I64" s="49"/>
      <c r="J64" s="8">
        <f>G64/SUM($G60:$G69)</f>
        <v>0</v>
      </c>
      <c r="K64" s="8">
        <f>H64/SUM($H60:$H69)</f>
        <v>0</v>
      </c>
      <c r="M64" s="47" t="s">
        <v>54</v>
      </c>
    </row>
    <row r="65" spans="2:13">
      <c r="B65" s="49" t="s">
        <v>18</v>
      </c>
      <c r="C65" s="49" t="s">
        <v>20</v>
      </c>
      <c r="D65" s="5" t="s">
        <v>19</v>
      </c>
      <c r="E65" s="64">
        <f t="shared" si="2"/>
        <v>2010</v>
      </c>
      <c r="F65" s="49" t="str">
        <f>"IND"&amp;M65&amp;"MTBHFOE1"</f>
        <v>INDCDMTBHFOE1</v>
      </c>
      <c r="G65" s="6">
        <v>3.98247878038906</v>
      </c>
      <c r="H65" s="6">
        <v>7.6282488582860601</v>
      </c>
      <c r="I65" s="49"/>
      <c r="J65" s="8">
        <f>G65/SUM($G60:$G69)</f>
        <v>3.5093413616915509E-2</v>
      </c>
      <c r="K65" s="8">
        <f>H65/SUM($H60:$H69)</f>
        <v>3.5093413616915592E-2</v>
      </c>
      <c r="M65" s="47" t="s">
        <v>54</v>
      </c>
    </row>
    <row r="66" spans="2:13">
      <c r="B66" s="49" t="s">
        <v>18</v>
      </c>
      <c r="C66" s="49" t="s">
        <v>20</v>
      </c>
      <c r="D66" s="5" t="s">
        <v>19</v>
      </c>
      <c r="E66" s="64">
        <f t="shared" si="2"/>
        <v>2010</v>
      </c>
      <c r="F66" s="49" t="str">
        <f>"IND"&amp;M66&amp;"MTBLPGE1"</f>
        <v>INDCDMTBLPGE1</v>
      </c>
      <c r="G66" s="6">
        <v>0</v>
      </c>
      <c r="H66" s="6">
        <v>0</v>
      </c>
      <c r="I66" s="49"/>
      <c r="J66" s="8">
        <f>G66/SUM($G60:$G69)</f>
        <v>0</v>
      </c>
      <c r="K66" s="8">
        <f>H66/SUM($H60:$H69)</f>
        <v>0</v>
      </c>
      <c r="M66" s="47" t="s">
        <v>54</v>
      </c>
    </row>
    <row r="67" spans="2:13">
      <c r="B67" s="49" t="s">
        <v>18</v>
      </c>
      <c r="C67" s="49" t="s">
        <v>20</v>
      </c>
      <c r="D67" s="5" t="s">
        <v>19</v>
      </c>
      <c r="E67" s="64">
        <f t="shared" si="2"/>
        <v>2010</v>
      </c>
      <c r="F67" s="49" t="str">
        <f>"IND"&amp;M67&amp;"MTBWSTE1"</f>
        <v>INDCDMTBWSTE1</v>
      </c>
      <c r="G67" s="6">
        <v>0</v>
      </c>
      <c r="H67" s="6">
        <v>0</v>
      </c>
      <c r="I67" s="49"/>
      <c r="J67" s="8">
        <f>G67/SUM($G60:$G69)</f>
        <v>0</v>
      </c>
      <c r="K67" s="8">
        <f>H67/SUM($H60:$H69)</f>
        <v>0</v>
      </c>
      <c r="M67" s="47" t="s">
        <v>54</v>
      </c>
    </row>
    <row r="68" spans="2:13">
      <c r="B68" s="11" t="s">
        <v>18</v>
      </c>
      <c r="C68" s="11" t="s">
        <v>20</v>
      </c>
      <c r="D68" s="19" t="s">
        <v>19</v>
      </c>
      <c r="E68" s="57">
        <f t="shared" si="2"/>
        <v>2010</v>
      </c>
      <c r="F68" s="49" t="str">
        <f>"IND"&amp;M68&amp;"MTBHETE1"</f>
        <v>INDCDMTBHETE1</v>
      </c>
      <c r="G68" s="6">
        <v>8.9565507544668694</v>
      </c>
      <c r="H68" s="6">
        <v>17.1558473590331</v>
      </c>
      <c r="I68" s="49"/>
      <c r="J68" s="8">
        <f>G68/SUM($G60:$G69)</f>
        <v>7.8924699299137521E-2</v>
      </c>
      <c r="K68" s="8">
        <f>H68/SUM($H60:$H69)</f>
        <v>7.8924699299137674E-2</v>
      </c>
      <c r="M68" s="47" t="s">
        <v>54</v>
      </c>
    </row>
    <row r="69" spans="2:13">
      <c r="B69" s="7" t="s">
        <v>18</v>
      </c>
      <c r="C69" s="7" t="s">
        <v>20</v>
      </c>
      <c r="D69" s="10" t="s">
        <v>19</v>
      </c>
      <c r="E69" s="56">
        <f t="shared" si="2"/>
        <v>2010</v>
      </c>
      <c r="F69" s="7" t="str">
        <f>"IND"&amp;M69&amp;"MTBELCE1"</f>
        <v>INDCDMTBELCE1</v>
      </c>
      <c r="G69" s="6">
        <v>2.6646008033708299</v>
      </c>
      <c r="H69" s="6">
        <v>5.1039162182593998</v>
      </c>
      <c r="I69" s="11"/>
      <c r="J69" s="9">
        <f>G69/SUM($G60:$G69)</f>
        <v>2.3480335558127601E-2</v>
      </c>
      <c r="K69" s="9">
        <f>H69/SUM($H60:$H69)</f>
        <v>2.3480335558127639E-2</v>
      </c>
      <c r="M69" s="47" t="s">
        <v>54</v>
      </c>
    </row>
    <row r="70" spans="2:13">
      <c r="B70" s="49" t="s">
        <v>18</v>
      </c>
      <c r="C70" s="49" t="s">
        <v>20</v>
      </c>
      <c r="D70" s="5" t="s">
        <v>19</v>
      </c>
      <c r="E70" s="64">
        <f t="shared" si="2"/>
        <v>2010</v>
      </c>
      <c r="F70" s="49" t="str">
        <f>"IND"&amp;M70&amp;"HTBNGAE1"</f>
        <v>INDCDHTBNGAE1</v>
      </c>
      <c r="G70" s="6">
        <v>2.6421773323170399</v>
      </c>
      <c r="H70" s="6">
        <v>5.0609651250088401</v>
      </c>
      <c r="I70" s="49"/>
      <c r="J70" s="8">
        <f>G70/SUM($G70:$G77)</f>
        <v>0.162804187966688</v>
      </c>
      <c r="K70" s="8">
        <f>H70/SUM($H70:$H77)</f>
        <v>0.16280418796668825</v>
      </c>
      <c r="M70" s="47" t="s">
        <v>54</v>
      </c>
    </row>
    <row r="71" spans="2:13">
      <c r="B71" s="49" t="s">
        <v>18</v>
      </c>
      <c r="C71" s="49" t="s">
        <v>20</v>
      </c>
      <c r="D71" s="5" t="s">
        <v>19</v>
      </c>
      <c r="E71" s="64">
        <f t="shared" si="2"/>
        <v>2010</v>
      </c>
      <c r="F71" s="49" t="str">
        <f>"IND"&amp;M71&amp;"HTBCOAE1"</f>
        <v>INDCDHTBCOAE1</v>
      </c>
      <c r="G71" s="6">
        <v>0</v>
      </c>
      <c r="H71" s="6">
        <v>0</v>
      </c>
      <c r="I71" s="49"/>
      <c r="J71" s="8">
        <f>G71/SUM($G70:$G77)</f>
        <v>0</v>
      </c>
      <c r="K71" s="8">
        <f>H71/SUM($H70:$H77)</f>
        <v>0</v>
      </c>
      <c r="M71" s="47" t="s">
        <v>54</v>
      </c>
    </row>
    <row r="72" spans="2:13">
      <c r="B72" s="49" t="s">
        <v>18</v>
      </c>
      <c r="C72" s="49" t="s">
        <v>20</v>
      </c>
      <c r="D72" s="5" t="s">
        <v>19</v>
      </c>
      <c r="E72" s="64">
        <f t="shared" si="2"/>
        <v>2010</v>
      </c>
      <c r="F72" s="49" t="str">
        <f>"IND"&amp;M72&amp;"HTBDSLE1"</f>
        <v>INDCDHTBDSLE1</v>
      </c>
      <c r="G72" s="6">
        <v>0.38711012700571401</v>
      </c>
      <c r="H72" s="6">
        <v>0.74149105298530205</v>
      </c>
      <c r="I72" s="49"/>
      <c r="J72" s="8">
        <f>G72/SUM($G70:$G77)</f>
        <v>2.3852732785947788E-2</v>
      </c>
      <c r="K72" s="8">
        <f>H72/SUM($H70:$H77)</f>
        <v>2.3852732785947788E-2</v>
      </c>
      <c r="M72" s="47" t="s">
        <v>54</v>
      </c>
    </row>
    <row r="73" spans="2:13">
      <c r="B73" s="49" t="s">
        <v>18</v>
      </c>
      <c r="C73" s="49" t="s">
        <v>20</v>
      </c>
      <c r="D73" s="5" t="s">
        <v>19</v>
      </c>
      <c r="E73" s="64">
        <f t="shared" si="2"/>
        <v>2010</v>
      </c>
      <c r="F73" s="49" t="str">
        <f>"IND"&amp;M73&amp;"HTBWPEE1"</f>
        <v>INDCDHTBWPEE1</v>
      </c>
      <c r="G73" s="6">
        <v>0</v>
      </c>
      <c r="H73" s="6">
        <v>0</v>
      </c>
      <c r="I73" s="49"/>
      <c r="J73" s="8">
        <f>G73/SUM($G70:$G77)</f>
        <v>0</v>
      </c>
      <c r="K73" s="8">
        <f>H73/SUM($H70:$H77)</f>
        <v>0</v>
      </c>
      <c r="M73" s="47" t="s">
        <v>54</v>
      </c>
    </row>
    <row r="74" spans="2:13">
      <c r="B74" s="49" t="s">
        <v>18</v>
      </c>
      <c r="C74" s="49" t="s">
        <v>20</v>
      </c>
      <c r="D74" s="5" t="s">
        <v>19</v>
      </c>
      <c r="E74" s="64">
        <f t="shared" si="2"/>
        <v>2010</v>
      </c>
      <c r="F74" s="49" t="str">
        <f>"IND"&amp;M74&amp;"HTBHFOE1"</f>
        <v>INDCDHTBHFOE1</v>
      </c>
      <c r="G74" s="6">
        <v>3.5007386205912399</v>
      </c>
      <c r="H74" s="6">
        <v>6.7054984742628401</v>
      </c>
      <c r="I74" s="49"/>
      <c r="J74" s="8">
        <f>G74/SUM($G70:$G77)</f>
        <v>0.21570653166915923</v>
      </c>
      <c r="K74" s="8">
        <f>H74/SUM($H70:$H77)</f>
        <v>0.21570653166915899</v>
      </c>
      <c r="M74" s="47" t="s">
        <v>54</v>
      </c>
    </row>
    <row r="75" spans="2:13">
      <c r="B75" s="49" t="s">
        <v>18</v>
      </c>
      <c r="C75" s="49" t="s">
        <v>20</v>
      </c>
      <c r="D75" s="5" t="s">
        <v>19</v>
      </c>
      <c r="E75" s="64">
        <f t="shared" si="2"/>
        <v>2010</v>
      </c>
      <c r="F75" s="49" t="str">
        <f>"IND"&amp;M75&amp;"HTBLPGE1"</f>
        <v>INDCDHTBLPGE1</v>
      </c>
      <c r="G75" s="6">
        <v>0</v>
      </c>
      <c r="H75" s="6">
        <v>0</v>
      </c>
      <c r="I75" s="49"/>
      <c r="J75" s="8">
        <f>G75/SUM($G70:$G77)</f>
        <v>0</v>
      </c>
      <c r="K75" s="8">
        <f>H75/SUM($H70:$H77)</f>
        <v>0</v>
      </c>
      <c r="M75" s="47" t="s">
        <v>54</v>
      </c>
    </row>
    <row r="76" spans="2:13">
      <c r="B76" s="49" t="s">
        <v>18</v>
      </c>
      <c r="C76" s="49" t="s">
        <v>20</v>
      </c>
      <c r="D76" s="5" t="s">
        <v>19</v>
      </c>
      <c r="E76" s="64">
        <f t="shared" si="2"/>
        <v>2010</v>
      </c>
      <c r="F76" s="49" t="str">
        <f>"IND"&amp;M76&amp;"HTBWSTE1"</f>
        <v>INDCDHTBWSTE1</v>
      </c>
      <c r="G76" s="6">
        <v>0</v>
      </c>
      <c r="H76" s="6">
        <v>0</v>
      </c>
      <c r="I76" s="49"/>
      <c r="J76" s="8">
        <f>G76/SUM($G70:$G77)</f>
        <v>0</v>
      </c>
      <c r="K76" s="8">
        <f>H76/SUM($H70:$H77)</f>
        <v>0</v>
      </c>
      <c r="M76" s="47" t="s">
        <v>54</v>
      </c>
    </row>
    <row r="77" spans="2:13">
      <c r="B77" s="7" t="s">
        <v>18</v>
      </c>
      <c r="C77" s="7" t="s">
        <v>20</v>
      </c>
      <c r="D77" s="10" t="s">
        <v>19</v>
      </c>
      <c r="E77" s="56">
        <f t="shared" si="2"/>
        <v>2010</v>
      </c>
      <c r="F77" s="7" t="str">
        <f>"IND"&amp;M77&amp;"HTBELCE1"</f>
        <v>INDCDHTBELCE1</v>
      </c>
      <c r="G77" s="6">
        <v>9.6991469242698205</v>
      </c>
      <c r="H77" s="6">
        <v>18.578255034464199</v>
      </c>
      <c r="I77" s="49"/>
      <c r="J77" s="9">
        <f>G77/SUM($G70:$G77)</f>
        <v>0.59763654757820506</v>
      </c>
      <c r="K77" s="9">
        <f>H77/SUM($H70:$H77)</f>
        <v>0.59763654757820495</v>
      </c>
      <c r="M77" s="47" t="s">
        <v>54</v>
      </c>
    </row>
    <row r="78" spans="2:13">
      <c r="B78" s="49" t="s">
        <v>18</v>
      </c>
      <c r="C78" s="49" t="s">
        <v>20</v>
      </c>
      <c r="D78" s="5" t="s">
        <v>19</v>
      </c>
      <c r="E78" s="64">
        <f t="shared" si="2"/>
        <v>2010</v>
      </c>
      <c r="F78" s="49" t="str">
        <f>"IND"&amp;M78&amp;"RHBNGAE1"</f>
        <v>INDCDRHBNGAE1</v>
      </c>
      <c r="G78" s="6">
        <v>6.1572724965243202</v>
      </c>
      <c r="H78" s="6">
        <v>11.7939628763519</v>
      </c>
      <c r="I78" s="49"/>
      <c r="J78" s="8">
        <f>G78/SUM($G78:$G87)</f>
        <v>0.34617706914287921</v>
      </c>
      <c r="K78" s="8">
        <f>H78/SUM($H78:$H87)</f>
        <v>0.34617706914287938</v>
      </c>
      <c r="M78" s="47" t="s">
        <v>54</v>
      </c>
    </row>
    <row r="79" spans="2:13">
      <c r="B79" s="11" t="s">
        <v>18</v>
      </c>
      <c r="C79" s="11" t="s">
        <v>20</v>
      </c>
      <c r="D79" s="5" t="s">
        <v>19</v>
      </c>
      <c r="E79" s="64">
        <f t="shared" si="2"/>
        <v>2010</v>
      </c>
      <c r="F79" s="49" t="str">
        <f>"IND"&amp;M79&amp;"RHBCOAE1"</f>
        <v>INDCDRHBCOAE1</v>
      </c>
      <c r="G79" s="6">
        <v>0</v>
      </c>
      <c r="H79" s="6">
        <v>0</v>
      </c>
      <c r="I79" s="49"/>
      <c r="J79" s="8">
        <f>G79/SUM($G78:$G87)</f>
        <v>0</v>
      </c>
      <c r="K79" s="8">
        <f>H79/SUM($H78:$H87)</f>
        <v>0</v>
      </c>
      <c r="M79" s="47" t="s">
        <v>54</v>
      </c>
    </row>
    <row r="80" spans="2:13">
      <c r="B80" s="11" t="s">
        <v>18</v>
      </c>
      <c r="C80" s="11" t="s">
        <v>20</v>
      </c>
      <c r="D80" s="5" t="s">
        <v>19</v>
      </c>
      <c r="E80" s="64">
        <f t="shared" si="2"/>
        <v>2010</v>
      </c>
      <c r="F80" s="49" t="str">
        <f>"IND"&amp;M80&amp;"RHBDSLE1"</f>
        <v>INDCDRHBDSLE1</v>
      </c>
      <c r="G80" s="6">
        <v>3.95489942804537</v>
      </c>
      <c r="H80" s="6">
        <v>7.5754219194297798</v>
      </c>
      <c r="I80" s="49"/>
      <c r="J80" s="8">
        <f>G80/SUM($G78:$G87)</f>
        <v>0.22235421504057643</v>
      </c>
      <c r="K80" s="8">
        <f>H80/SUM($H78:$H87)</f>
        <v>0.22235421504057654</v>
      </c>
      <c r="M80" s="47" t="s">
        <v>54</v>
      </c>
    </row>
    <row r="81" spans="2:13">
      <c r="B81" s="11" t="s">
        <v>18</v>
      </c>
      <c r="C81" s="11" t="s">
        <v>20</v>
      </c>
      <c r="D81" s="5" t="s">
        <v>19</v>
      </c>
      <c r="E81" s="64">
        <f t="shared" si="2"/>
        <v>2010</v>
      </c>
      <c r="F81" s="49" t="str">
        <f>"IND"&amp;M81&amp;"RHBWPEE1"</f>
        <v>INDCDRHBWPEE1</v>
      </c>
      <c r="G81" s="6">
        <v>0</v>
      </c>
      <c r="H81" s="6">
        <v>0</v>
      </c>
      <c r="I81" s="49"/>
      <c r="J81" s="8">
        <f>G81/SUM($G78:$G87)</f>
        <v>0</v>
      </c>
      <c r="K81" s="8">
        <f>H81/SUM($H78:$H87)</f>
        <v>0</v>
      </c>
      <c r="M81" s="47" t="s">
        <v>54</v>
      </c>
    </row>
    <row r="82" spans="2:13">
      <c r="B82" s="11" t="s">
        <v>18</v>
      </c>
      <c r="C82" s="11" t="s">
        <v>20</v>
      </c>
      <c r="D82" s="5" t="s">
        <v>19</v>
      </c>
      <c r="E82" s="64">
        <f t="shared" si="2"/>
        <v>2010</v>
      </c>
      <c r="F82" s="49" t="str">
        <f>"IND"&amp;M82&amp;"RHBBGAE1"</f>
        <v>INDCDRHBBGAE1</v>
      </c>
      <c r="G82" s="6">
        <v>0</v>
      </c>
      <c r="H82" s="6">
        <v>0</v>
      </c>
      <c r="I82" s="49"/>
      <c r="J82" s="8">
        <f>G82/SUM($G78:$G87)</f>
        <v>0</v>
      </c>
      <c r="K82" s="8">
        <f>H82/SUM($H78:$H87)</f>
        <v>0</v>
      </c>
      <c r="M82" s="47" t="s">
        <v>54</v>
      </c>
    </row>
    <row r="83" spans="2:13">
      <c r="B83" s="11" t="s">
        <v>18</v>
      </c>
      <c r="C83" s="11" t="s">
        <v>20</v>
      </c>
      <c r="D83" s="5" t="s">
        <v>19</v>
      </c>
      <c r="E83" s="64">
        <f t="shared" si="2"/>
        <v>2010</v>
      </c>
      <c r="F83" s="49" t="str">
        <f>"IND"&amp;M83&amp;"RHBHFOE1"</f>
        <v>INDCDRHBHFOE1</v>
      </c>
      <c r="G83" s="6">
        <v>0.69999378067151397</v>
      </c>
      <c r="H83" s="6">
        <v>1.34080482349567</v>
      </c>
      <c r="I83" s="49"/>
      <c r="J83" s="8">
        <f>G83/SUM($G78:$G87)</f>
        <v>3.935537943917454E-2</v>
      </c>
      <c r="K83" s="8">
        <f>H83/SUM($H78:$H87)</f>
        <v>3.9355379439174484E-2</v>
      </c>
      <c r="M83" s="47" t="s">
        <v>54</v>
      </c>
    </row>
    <row r="84" spans="2:13">
      <c r="B84" s="11" t="s">
        <v>18</v>
      </c>
      <c r="C84" s="11" t="s">
        <v>20</v>
      </c>
      <c r="D84" s="5" t="s">
        <v>19</v>
      </c>
      <c r="E84" s="64">
        <f t="shared" si="2"/>
        <v>2010</v>
      </c>
      <c r="F84" s="49" t="str">
        <f>"IND"&amp;M84&amp;"RHBLPGE1"</f>
        <v>INDCDRHBLPGE1</v>
      </c>
      <c r="G84" s="6">
        <v>0</v>
      </c>
      <c r="H84" s="6">
        <v>0</v>
      </c>
      <c r="I84" s="49"/>
      <c r="J84" s="8">
        <f>G84/SUM($G78:$G87)</f>
        <v>0</v>
      </c>
      <c r="K84" s="8">
        <f>H84/SUM($H78:$H87)</f>
        <v>0</v>
      </c>
      <c r="M84" s="47" t="s">
        <v>54</v>
      </c>
    </row>
    <row r="85" spans="2:13">
      <c r="B85" s="11" t="s">
        <v>18</v>
      </c>
      <c r="C85" s="11" t="s">
        <v>20</v>
      </c>
      <c r="D85" s="19" t="s">
        <v>19</v>
      </c>
      <c r="E85" s="64">
        <f t="shared" si="2"/>
        <v>2010</v>
      </c>
      <c r="F85" s="49" t="str">
        <f>"IND"&amp;M85&amp;"RHBWSTE1"</f>
        <v>INDCDRHBWSTE1</v>
      </c>
      <c r="G85" s="6">
        <v>0</v>
      </c>
      <c r="H85" s="6">
        <v>0</v>
      </c>
      <c r="I85" s="49"/>
      <c r="J85" s="8">
        <f>G85/SUM($G78:$G87)</f>
        <v>0</v>
      </c>
      <c r="K85" s="8">
        <f>H85/SUM($H78:$H87)</f>
        <v>0</v>
      </c>
      <c r="M85" s="47" t="s">
        <v>54</v>
      </c>
    </row>
    <row r="86" spans="2:13">
      <c r="B86" s="11" t="s">
        <v>18</v>
      </c>
      <c r="C86" s="11" t="s">
        <v>20</v>
      </c>
      <c r="D86" s="19" t="s">
        <v>19</v>
      </c>
      <c r="E86" s="64">
        <f t="shared" si="2"/>
        <v>2010</v>
      </c>
      <c r="F86" s="49" t="str">
        <f>"IND"&amp;M86&amp;"RHBHETE1"</f>
        <v>INDCDRHBHETE1</v>
      </c>
      <c r="G86" s="6">
        <v>5.9113115280859398</v>
      </c>
      <c r="H86" s="6">
        <v>11.3228363292596</v>
      </c>
      <c r="I86" s="49"/>
      <c r="J86" s="8">
        <f>G86/SUM($G78:$G87)</f>
        <v>0.33234853593672237</v>
      </c>
      <c r="K86" s="8">
        <f>H86/SUM($H78:$H87)</f>
        <v>0.3323485359367222</v>
      </c>
      <c r="M86" s="47" t="s">
        <v>54</v>
      </c>
    </row>
    <row r="87" spans="2:13" ht="15" thickBot="1">
      <c r="B87" s="26" t="s">
        <v>18</v>
      </c>
      <c r="C87" s="26" t="s">
        <v>20</v>
      </c>
      <c r="D87" s="52" t="s">
        <v>19</v>
      </c>
      <c r="E87" s="65">
        <f t="shared" si="2"/>
        <v>2010</v>
      </c>
      <c r="F87" s="26" t="str">
        <f>"IND"&amp;M87&amp;"RHBELCE1"</f>
        <v>INDCDRHBELCE1</v>
      </c>
      <c r="G87" s="6">
        <v>1.0630055968888601</v>
      </c>
      <c r="H87" s="6">
        <v>2.0361367073064298</v>
      </c>
      <c r="I87" s="49"/>
      <c r="J87" s="53">
        <f>G87/SUM($G78:$G87)</f>
        <v>5.9764800440647352E-2</v>
      </c>
      <c r="K87" s="53">
        <f>H87/SUM($H78:$H87)</f>
        <v>5.9764800440647199E-2</v>
      </c>
      <c r="M87" s="47" t="s">
        <v>54</v>
      </c>
    </row>
    <row r="88" spans="2:13">
      <c r="B88" s="49" t="s">
        <v>18</v>
      </c>
      <c r="C88" s="49" t="s">
        <v>20</v>
      </c>
      <c r="D88" s="5" t="s">
        <v>19</v>
      </c>
      <c r="E88" s="63">
        <v>2010</v>
      </c>
      <c r="F88" s="49" t="str">
        <f>"IND"&amp;M88&amp;"MTBNGAE1"</f>
        <v>INDGDMTBNGAE1</v>
      </c>
      <c r="G88" s="6">
        <v>17.785837679386798</v>
      </c>
      <c r="H88" s="6">
        <v>85.921691479561304</v>
      </c>
      <c r="I88" s="49"/>
      <c r="J88" s="51">
        <f>G88/SUM($G88:$G97)</f>
        <v>0.22702687979452055</v>
      </c>
      <c r="K88" s="8">
        <f>H88/SUM($H88:$H97)</f>
        <v>0.22702687979452041</v>
      </c>
      <c r="M88" s="47" t="s">
        <v>55</v>
      </c>
    </row>
    <row r="89" spans="2:13">
      <c r="B89" s="49" t="s">
        <v>18</v>
      </c>
      <c r="C89" s="49" t="s">
        <v>20</v>
      </c>
      <c r="D89" s="5" t="s">
        <v>19</v>
      </c>
      <c r="E89" s="64">
        <f>$E$4</f>
        <v>2010</v>
      </c>
      <c r="F89" s="49" t="str">
        <f>"IND"&amp;M89&amp;"MTBCOAE1"</f>
        <v>INDGDMTBCOAE1</v>
      </c>
      <c r="G89" s="6">
        <v>41.900606645559499</v>
      </c>
      <c r="H89" s="6">
        <v>202.41784850981199</v>
      </c>
      <c r="I89" s="49"/>
      <c r="J89" s="8">
        <f>G89/SUM($G88:$G97)</f>
        <v>0.53483924455600285</v>
      </c>
      <c r="K89" s="8">
        <f>H89/SUM($H88:$H97)</f>
        <v>0.53483924455600307</v>
      </c>
      <c r="M89" s="47" t="s">
        <v>55</v>
      </c>
    </row>
    <row r="90" spans="2:13">
      <c r="B90" s="49" t="s">
        <v>18</v>
      </c>
      <c r="C90" s="49" t="s">
        <v>20</v>
      </c>
      <c r="D90" s="5" t="s">
        <v>19</v>
      </c>
      <c r="E90" s="64">
        <f t="shared" ref="E90:E115" si="3">$E$4</f>
        <v>2010</v>
      </c>
      <c r="F90" s="49" t="str">
        <f>"IND"&amp;M90&amp;"MTBDSLE1"</f>
        <v>INDGDMTBDSLE1</v>
      </c>
      <c r="G90" s="6">
        <v>3.1779218396145201</v>
      </c>
      <c r="H90" s="6">
        <v>15.3522383804266</v>
      </c>
      <c r="I90" s="49"/>
      <c r="J90" s="8">
        <f>G90/SUM($G88:$G97)</f>
        <v>4.0564503763278553E-2</v>
      </c>
      <c r="K90" s="8">
        <f>H90/SUM($H88:$H97)</f>
        <v>4.0564503763278657E-2</v>
      </c>
      <c r="M90" s="47" t="s">
        <v>55</v>
      </c>
    </row>
    <row r="91" spans="2:13">
      <c r="B91" s="49" t="s">
        <v>18</v>
      </c>
      <c r="C91" s="49" t="s">
        <v>20</v>
      </c>
      <c r="D91" s="5" t="s">
        <v>19</v>
      </c>
      <c r="E91" s="64">
        <f t="shared" si="3"/>
        <v>2010</v>
      </c>
      <c r="F91" s="49" t="str">
        <f>"IND"&amp;M91&amp;"MTBWPEE1"</f>
        <v>INDGDMTBWPEE1</v>
      </c>
      <c r="G91" s="6">
        <v>9.4659694246706106E-3</v>
      </c>
      <c r="H91" s="6">
        <v>4.5729198653608298E-2</v>
      </c>
      <c r="I91" s="49"/>
      <c r="J91" s="8">
        <f>G91/SUM($G88:$G97)</f>
        <v>1.2082812974302336E-4</v>
      </c>
      <c r="K91" s="8">
        <f>H91/SUM($H88:$H97)</f>
        <v>1.2082812974302356E-4</v>
      </c>
      <c r="M91" s="47" t="s">
        <v>55</v>
      </c>
    </row>
    <row r="92" spans="2:13">
      <c r="B92" s="49" t="s">
        <v>18</v>
      </c>
      <c r="C92" s="49" t="s">
        <v>20</v>
      </c>
      <c r="D92" s="5" t="s">
        <v>19</v>
      </c>
      <c r="E92" s="64">
        <f t="shared" si="3"/>
        <v>2010</v>
      </c>
      <c r="F92" s="49" t="str">
        <f>"IND"&amp;M92&amp;"MTBBGAE1"</f>
        <v>INDGDMTBBGAE1</v>
      </c>
      <c r="G92" s="6">
        <v>0</v>
      </c>
      <c r="H92" s="6">
        <v>0</v>
      </c>
      <c r="I92" s="49"/>
      <c r="J92" s="8">
        <f>G92/SUM($G88:$G97)</f>
        <v>0</v>
      </c>
      <c r="K92" s="8">
        <f>H92/SUM($H88:$H97)</f>
        <v>0</v>
      </c>
      <c r="M92" s="47" t="s">
        <v>55</v>
      </c>
    </row>
    <row r="93" spans="2:13">
      <c r="B93" s="49" t="s">
        <v>18</v>
      </c>
      <c r="C93" s="49" t="s">
        <v>20</v>
      </c>
      <c r="D93" s="5" t="s">
        <v>19</v>
      </c>
      <c r="E93" s="64">
        <f t="shared" si="3"/>
        <v>2010</v>
      </c>
      <c r="F93" s="49" t="str">
        <f>"IND"&amp;M93&amp;"MTBHFOE1"</f>
        <v>INDGDMTBHFOE1</v>
      </c>
      <c r="G93" s="6">
        <v>3.4315465791921498</v>
      </c>
      <c r="H93" s="6">
        <v>16.577475393065502</v>
      </c>
      <c r="I93" s="49"/>
      <c r="J93" s="8">
        <f>G93/SUM($G88:$G97)</f>
        <v>4.380189040218508E-2</v>
      </c>
      <c r="K93" s="8">
        <f>H93/SUM($H88:$H97)</f>
        <v>4.3801890402185052E-2</v>
      </c>
      <c r="M93" s="47" t="s">
        <v>55</v>
      </c>
    </row>
    <row r="94" spans="2:13">
      <c r="B94" s="49" t="s">
        <v>18</v>
      </c>
      <c r="C94" s="49" t="s">
        <v>20</v>
      </c>
      <c r="D94" s="5" t="s">
        <v>19</v>
      </c>
      <c r="E94" s="64">
        <f t="shared" si="3"/>
        <v>2010</v>
      </c>
      <c r="F94" s="49" t="str">
        <f>"IND"&amp;M94&amp;"MTBLPGE1"</f>
        <v>INDGDMTBLPGE1</v>
      </c>
      <c r="G94" s="6">
        <v>0</v>
      </c>
      <c r="H94" s="6">
        <v>0</v>
      </c>
      <c r="I94" s="49"/>
      <c r="J94" s="8">
        <f>G94/SUM($G88:$G97)</f>
        <v>0</v>
      </c>
      <c r="K94" s="8">
        <f>H94/SUM($H88:$H97)</f>
        <v>0</v>
      </c>
      <c r="M94" s="47" t="s">
        <v>55</v>
      </c>
    </row>
    <row r="95" spans="2:13">
      <c r="B95" s="49" t="s">
        <v>18</v>
      </c>
      <c r="C95" s="49" t="s">
        <v>20</v>
      </c>
      <c r="D95" s="5" t="s">
        <v>19</v>
      </c>
      <c r="E95" s="64">
        <f t="shared" si="3"/>
        <v>2010</v>
      </c>
      <c r="F95" s="49" t="str">
        <f>"IND"&amp;M95&amp;"MTBWSTE1"</f>
        <v>INDGDMTBWSTE1</v>
      </c>
      <c r="G95" s="6">
        <v>11.9184657255263</v>
      </c>
      <c r="H95" s="6">
        <v>57.576975200062797</v>
      </c>
      <c r="I95" s="49"/>
      <c r="J95" s="8">
        <f>G95/SUM($G88:$G97)</f>
        <v>0.15213295737766233</v>
      </c>
      <c r="K95" s="8">
        <f>H95/SUM($H88:$H97)</f>
        <v>0.15213295737766219</v>
      </c>
      <c r="M95" s="47" t="s">
        <v>55</v>
      </c>
    </row>
    <row r="96" spans="2:13">
      <c r="B96" s="11" t="s">
        <v>18</v>
      </c>
      <c r="C96" s="11" t="s">
        <v>20</v>
      </c>
      <c r="D96" s="19" t="s">
        <v>19</v>
      </c>
      <c r="E96" s="57">
        <f t="shared" si="3"/>
        <v>2010</v>
      </c>
      <c r="F96" s="49" t="str">
        <f>"IND"&amp;M96&amp;"MTBHETE1"</f>
        <v>INDGDMTBHETE1</v>
      </c>
      <c r="G96" s="6">
        <v>0</v>
      </c>
      <c r="H96" s="6">
        <v>0</v>
      </c>
      <c r="I96" s="49"/>
      <c r="J96" s="8">
        <f>G96/SUM($G88:$G97)</f>
        <v>0</v>
      </c>
      <c r="K96" s="8">
        <f>H96/SUM($H88:$H97)</f>
        <v>0</v>
      </c>
      <c r="M96" s="47" t="s">
        <v>55</v>
      </c>
    </row>
    <row r="97" spans="2:13">
      <c r="B97" s="7" t="s">
        <v>18</v>
      </c>
      <c r="C97" s="7" t="s">
        <v>20</v>
      </c>
      <c r="D97" s="10" t="s">
        <v>19</v>
      </c>
      <c r="E97" s="56">
        <f t="shared" si="3"/>
        <v>2010</v>
      </c>
      <c r="F97" s="7" t="str">
        <f>"IND"&amp;M97&amp;"MTBELCE1"</f>
        <v>INDGDMTBELCE1</v>
      </c>
      <c r="G97" s="6">
        <v>0.118586622695299</v>
      </c>
      <c r="H97" s="6">
        <v>0.57288070387809298</v>
      </c>
      <c r="I97" s="11"/>
      <c r="J97" s="9">
        <f>G97/SUM($G88:$G97)</f>
        <v>1.513695976607609E-3</v>
      </c>
      <c r="K97" s="9">
        <f>H97/SUM($H88:$H97)</f>
        <v>1.5136959766076071E-3</v>
      </c>
      <c r="M97" s="47" t="s">
        <v>55</v>
      </c>
    </row>
    <row r="98" spans="2:13">
      <c r="B98" s="49" t="s">
        <v>18</v>
      </c>
      <c r="C98" s="49" t="s">
        <v>20</v>
      </c>
      <c r="D98" s="5" t="s">
        <v>19</v>
      </c>
      <c r="E98" s="64">
        <f t="shared" si="3"/>
        <v>2010</v>
      </c>
      <c r="F98" s="49" t="str">
        <f>"IND"&amp;M98&amp;"HTBNGAE1"</f>
        <v>INDGDHTBNGAE1</v>
      </c>
      <c r="G98" s="6">
        <v>21.633474552995398</v>
      </c>
      <c r="H98" s="6">
        <v>104.50925954011601</v>
      </c>
      <c r="I98" s="49"/>
      <c r="J98" s="8">
        <f>G98/SUM($G98:$G105)</f>
        <v>0.32224079642778169</v>
      </c>
      <c r="K98" s="8">
        <f>H98/SUM($H98:$H105)</f>
        <v>0.32224079642778108</v>
      </c>
      <c r="M98" s="47" t="s">
        <v>55</v>
      </c>
    </row>
    <row r="99" spans="2:13">
      <c r="B99" s="49" t="s">
        <v>18</v>
      </c>
      <c r="C99" s="49" t="s">
        <v>20</v>
      </c>
      <c r="D99" s="5" t="s">
        <v>19</v>
      </c>
      <c r="E99" s="64">
        <f t="shared" si="3"/>
        <v>2010</v>
      </c>
      <c r="F99" s="49" t="str">
        <f>"IND"&amp;M99&amp;"HTBCOAE1"</f>
        <v>INDGDHTBCOAE1</v>
      </c>
      <c r="G99" s="6">
        <v>34.5356292683975</v>
      </c>
      <c r="H99" s="6">
        <v>166.83834276137799</v>
      </c>
      <c r="I99" s="49"/>
      <c r="J99" s="8">
        <f>G99/SUM($G98:$G105)</f>
        <v>0.51442446997225932</v>
      </c>
      <c r="K99" s="8">
        <f>H99/SUM($H98:$H105)</f>
        <v>0.51442446997226032</v>
      </c>
      <c r="M99" s="47" t="s">
        <v>55</v>
      </c>
    </row>
    <row r="100" spans="2:13">
      <c r="B100" s="49" t="s">
        <v>18</v>
      </c>
      <c r="C100" s="49" t="s">
        <v>20</v>
      </c>
      <c r="D100" s="5" t="s">
        <v>19</v>
      </c>
      <c r="E100" s="64">
        <f t="shared" si="3"/>
        <v>2010</v>
      </c>
      <c r="F100" s="49" t="str">
        <f>"IND"&amp;M100&amp;"HTBDSLE1"</f>
        <v>INDGDHTBDSLE1</v>
      </c>
      <c r="G100" s="6">
        <v>0.56956989418424797</v>
      </c>
      <c r="H100" s="6">
        <v>2.7515380274083698</v>
      </c>
      <c r="I100" s="49"/>
      <c r="J100" s="8">
        <f>G100/SUM($G98:$G105)</f>
        <v>8.4840119359285461E-3</v>
      </c>
      <c r="K100" s="8">
        <f>H100/SUM($H98:$H105)</f>
        <v>8.4840119359285496E-3</v>
      </c>
      <c r="M100" s="47" t="s">
        <v>55</v>
      </c>
    </row>
    <row r="101" spans="2:13">
      <c r="B101" s="49" t="s">
        <v>18</v>
      </c>
      <c r="C101" s="49" t="s">
        <v>20</v>
      </c>
      <c r="D101" s="5" t="s">
        <v>19</v>
      </c>
      <c r="E101" s="64">
        <f t="shared" si="3"/>
        <v>2010</v>
      </c>
      <c r="F101" s="49" t="str">
        <f>"IND"&amp;M101&amp;"HTBWPEE1"</f>
        <v>INDGDHTBWPEE1</v>
      </c>
      <c r="G101" s="6">
        <v>1.7502751330822901E-2</v>
      </c>
      <c r="H101" s="6">
        <v>8.4554128233913894E-2</v>
      </c>
      <c r="I101" s="49"/>
      <c r="J101" s="8">
        <f>G101/SUM($G98:$G105)</f>
        <v>2.6071172777656525E-4</v>
      </c>
      <c r="K101" s="8">
        <f>H101/SUM($H98:$H105)</f>
        <v>2.6071172777656542E-4</v>
      </c>
      <c r="M101" s="47" t="s">
        <v>55</v>
      </c>
    </row>
    <row r="102" spans="2:13">
      <c r="B102" s="49" t="s">
        <v>18</v>
      </c>
      <c r="C102" s="49" t="s">
        <v>20</v>
      </c>
      <c r="D102" s="5" t="s">
        <v>19</v>
      </c>
      <c r="E102" s="64">
        <f t="shared" si="3"/>
        <v>2010</v>
      </c>
      <c r="F102" s="49" t="str">
        <f>"IND"&amp;M102&amp;"HTBHFOE1"</f>
        <v>INDGDHTBHFOE1</v>
      </c>
      <c r="G102" s="6">
        <v>0.61708788890994504</v>
      </c>
      <c r="H102" s="6">
        <v>2.98109294386196</v>
      </c>
      <c r="I102" s="49"/>
      <c r="J102" s="8">
        <f>G102/SUM($G98:$G105)</f>
        <v>9.1918148562384321E-3</v>
      </c>
      <c r="K102" s="8">
        <f>H102/SUM($H98:$H105)</f>
        <v>9.1918148562384339E-3</v>
      </c>
      <c r="M102" s="47" t="s">
        <v>55</v>
      </c>
    </row>
    <row r="103" spans="2:13">
      <c r="B103" s="49" t="s">
        <v>18</v>
      </c>
      <c r="C103" s="49" t="s">
        <v>20</v>
      </c>
      <c r="D103" s="5" t="s">
        <v>19</v>
      </c>
      <c r="E103" s="64">
        <f t="shared" si="3"/>
        <v>2010</v>
      </c>
      <c r="F103" s="49" t="str">
        <f>"IND"&amp;M103&amp;"HTBLPGE1"</f>
        <v>INDGDHTBLPGE1</v>
      </c>
      <c r="G103" s="6">
        <v>1.2804877085609301</v>
      </c>
      <c r="H103" s="6">
        <v>6.1859144236908303</v>
      </c>
      <c r="I103" s="49"/>
      <c r="J103" s="8">
        <f>G103/SUM($G98:$G105)</f>
        <v>1.9073467741478757E-2</v>
      </c>
      <c r="K103" s="8">
        <f>H103/SUM($H98:$H105)</f>
        <v>1.9073467741478736E-2</v>
      </c>
      <c r="M103" s="47" t="s">
        <v>55</v>
      </c>
    </row>
    <row r="104" spans="2:13">
      <c r="B104" s="49" t="s">
        <v>18</v>
      </c>
      <c r="C104" s="49" t="s">
        <v>20</v>
      </c>
      <c r="D104" s="5" t="s">
        <v>19</v>
      </c>
      <c r="E104" s="64">
        <f t="shared" si="3"/>
        <v>2010</v>
      </c>
      <c r="F104" s="49" t="str">
        <f>"IND"&amp;M104&amp;"HTBWSTE1"</f>
        <v>INDGDHTBWSTE1</v>
      </c>
      <c r="G104" s="6">
        <v>6.7264656460155603</v>
      </c>
      <c r="H104" s="6">
        <v>32.494916258830003</v>
      </c>
      <c r="I104" s="49"/>
      <c r="J104" s="8">
        <f>G104/SUM($G98:$G105)</f>
        <v>0.100193875080323</v>
      </c>
      <c r="K104" s="8">
        <f>H104/SUM($H98:$H105)</f>
        <v>0.10019387508032296</v>
      </c>
      <c r="M104" s="47" t="s">
        <v>55</v>
      </c>
    </row>
    <row r="105" spans="2:13">
      <c r="B105" s="7" t="s">
        <v>18</v>
      </c>
      <c r="C105" s="7" t="s">
        <v>20</v>
      </c>
      <c r="D105" s="10" t="s">
        <v>19</v>
      </c>
      <c r="E105" s="56">
        <f t="shared" si="3"/>
        <v>2010</v>
      </c>
      <c r="F105" s="7" t="str">
        <f>"IND"&amp;M105&amp;"HTBELCE1"</f>
        <v>INDGDHTBELCE1</v>
      </c>
      <c r="G105" s="6">
        <v>1.75428168513367</v>
      </c>
      <c r="H105" s="6">
        <v>8.4747680955725908</v>
      </c>
      <c r="I105" s="49"/>
      <c r="J105" s="9">
        <f>G105/SUM($G98:$G105)</f>
        <v>2.6130852258213533E-2</v>
      </c>
      <c r="K105" s="9">
        <f>H105/SUM($H98:$H105)</f>
        <v>2.6130852258213502E-2</v>
      </c>
      <c r="M105" s="47" t="s">
        <v>55</v>
      </c>
    </row>
    <row r="106" spans="2:13">
      <c r="B106" s="49" t="s">
        <v>18</v>
      </c>
      <c r="C106" s="49" t="s">
        <v>20</v>
      </c>
      <c r="D106" s="5" t="s">
        <v>19</v>
      </c>
      <c r="E106" s="64">
        <f t="shared" si="3"/>
        <v>2010</v>
      </c>
      <c r="F106" s="49" t="str">
        <f>"IND"&amp;M106&amp;"RHBNGAE1"</f>
        <v>INDGDRHBNGAE1</v>
      </c>
      <c r="G106" s="6">
        <v>2.26272628452341</v>
      </c>
      <c r="H106" s="6">
        <v>10.9310156331202</v>
      </c>
      <c r="I106" s="49"/>
      <c r="J106" s="8">
        <f>G106/SUM($G106:$G115)</f>
        <v>0.35073547100478747</v>
      </c>
      <c r="K106" s="8">
        <f>H106/SUM($H106:$H115)</f>
        <v>0.35073547100478875</v>
      </c>
      <c r="M106" s="47" t="s">
        <v>55</v>
      </c>
    </row>
    <row r="107" spans="2:13">
      <c r="B107" s="11" t="s">
        <v>18</v>
      </c>
      <c r="C107" s="11" t="s">
        <v>20</v>
      </c>
      <c r="D107" s="5" t="s">
        <v>19</v>
      </c>
      <c r="E107" s="64">
        <f t="shared" si="3"/>
        <v>2010</v>
      </c>
      <c r="F107" s="49" t="str">
        <f>"IND"&amp;M107&amp;"RHBCOAE1"</f>
        <v>INDGDRHBCOAE1</v>
      </c>
      <c r="G107" s="6">
        <v>0</v>
      </c>
      <c r="H107" s="6">
        <v>0</v>
      </c>
      <c r="I107" s="49"/>
      <c r="J107" s="8">
        <f>G107/SUM($G106:$G115)</f>
        <v>0</v>
      </c>
      <c r="K107" s="8">
        <f>H107/SUM($H106:$H115)</f>
        <v>0</v>
      </c>
      <c r="M107" s="47" t="s">
        <v>55</v>
      </c>
    </row>
    <row r="108" spans="2:13">
      <c r="B108" s="11" t="s">
        <v>18</v>
      </c>
      <c r="C108" s="11" t="s">
        <v>20</v>
      </c>
      <c r="D108" s="5" t="s">
        <v>19</v>
      </c>
      <c r="E108" s="64">
        <f t="shared" si="3"/>
        <v>2010</v>
      </c>
      <c r="F108" s="49" t="str">
        <f>"IND"&amp;M108&amp;"RHBDSLE1"</f>
        <v>INDGDRHBDSLE1</v>
      </c>
      <c r="G108" s="6">
        <v>7.3408712937064302E-2</v>
      </c>
      <c r="H108" s="6">
        <v>0.354630515502804</v>
      </c>
      <c r="I108" s="49"/>
      <c r="J108" s="8">
        <f>G108/SUM($G106:$G115)</f>
        <v>1.1378768914269933E-2</v>
      </c>
      <c r="K108" s="8">
        <f>H108/SUM($H106:$H115)</f>
        <v>1.1378768914269951E-2</v>
      </c>
      <c r="M108" s="47" t="s">
        <v>55</v>
      </c>
    </row>
    <row r="109" spans="2:13">
      <c r="B109" s="11" t="s">
        <v>18</v>
      </c>
      <c r="C109" s="11" t="s">
        <v>20</v>
      </c>
      <c r="D109" s="5" t="s">
        <v>19</v>
      </c>
      <c r="E109" s="64">
        <f t="shared" si="3"/>
        <v>2010</v>
      </c>
      <c r="F109" s="49" t="str">
        <f>"IND"&amp;M109&amp;"RHBWPEE1"</f>
        <v>INDGDRHBWPEE1</v>
      </c>
      <c r="G109" s="6">
        <v>5.4541213419994597E-4</v>
      </c>
      <c r="H109" s="6">
        <v>2.6348341848553601E-3</v>
      </c>
      <c r="I109" s="49"/>
      <c r="J109" s="8">
        <f>G109/SUM($G106:$G115)</f>
        <v>8.4541989496814579E-5</v>
      </c>
      <c r="K109" s="8">
        <f>H109/SUM($H106:$H115)</f>
        <v>8.4541989496814525E-5</v>
      </c>
      <c r="M109" s="47" t="s">
        <v>55</v>
      </c>
    </row>
    <row r="110" spans="2:13">
      <c r="B110" s="11" t="s">
        <v>18</v>
      </c>
      <c r="C110" s="11" t="s">
        <v>20</v>
      </c>
      <c r="D110" s="5" t="s">
        <v>19</v>
      </c>
      <c r="E110" s="64">
        <f t="shared" si="3"/>
        <v>2010</v>
      </c>
      <c r="F110" s="49" t="str">
        <f>"IND"&amp;M110&amp;"RHBBGAE1"</f>
        <v>INDGDRHBBGAE1</v>
      </c>
      <c r="G110" s="6">
        <v>0</v>
      </c>
      <c r="H110" s="6">
        <v>0</v>
      </c>
      <c r="I110" s="49"/>
      <c r="J110" s="8">
        <f>G110/SUM($G106:$G115)</f>
        <v>0</v>
      </c>
      <c r="K110" s="8">
        <f>H110/SUM($H106:$H115)</f>
        <v>0</v>
      </c>
      <c r="M110" s="47" t="s">
        <v>55</v>
      </c>
    </row>
    <row r="111" spans="2:13">
      <c r="B111" s="11" t="s">
        <v>18</v>
      </c>
      <c r="C111" s="11" t="s">
        <v>20</v>
      </c>
      <c r="D111" s="5" t="s">
        <v>19</v>
      </c>
      <c r="E111" s="64">
        <f t="shared" si="3"/>
        <v>2010</v>
      </c>
      <c r="F111" s="49" t="str">
        <f>"IND"&amp;M111&amp;"RHBHFOE1"</f>
        <v>INDGDRHBHFOE1</v>
      </c>
      <c r="G111" s="6">
        <v>6.0305486928854499E-2</v>
      </c>
      <c r="H111" s="6">
        <v>0.291330075975618</v>
      </c>
      <c r="I111" s="49"/>
      <c r="J111" s="8">
        <f>G111/SUM($G106:$G115)</f>
        <v>9.3476941982931234E-3</v>
      </c>
      <c r="K111" s="8">
        <f>H111/SUM($H106:$H115)</f>
        <v>9.3476941982931355E-3</v>
      </c>
      <c r="M111" s="47" t="s">
        <v>55</v>
      </c>
    </row>
    <row r="112" spans="2:13">
      <c r="B112" s="11" t="s">
        <v>18</v>
      </c>
      <c r="C112" s="11" t="s">
        <v>20</v>
      </c>
      <c r="D112" s="5" t="s">
        <v>19</v>
      </c>
      <c r="E112" s="64">
        <f t="shared" si="3"/>
        <v>2010</v>
      </c>
      <c r="F112" s="49" t="str">
        <f>"IND"&amp;M112&amp;"RHBLPGE1"</f>
        <v>INDGDRHBLPGE1</v>
      </c>
      <c r="G112" s="6">
        <v>0</v>
      </c>
      <c r="H112" s="6">
        <v>0</v>
      </c>
      <c r="I112" s="49"/>
      <c r="J112" s="8">
        <f>G112/SUM($G106:$G115)</f>
        <v>0</v>
      </c>
      <c r="K112" s="8">
        <f>H112/SUM($H106:$H115)</f>
        <v>0</v>
      </c>
      <c r="M112" s="47" t="s">
        <v>55</v>
      </c>
    </row>
    <row r="113" spans="2:13">
      <c r="B113" s="11" t="s">
        <v>18</v>
      </c>
      <c r="C113" s="11" t="s">
        <v>20</v>
      </c>
      <c r="D113" s="19" t="s">
        <v>19</v>
      </c>
      <c r="E113" s="64">
        <f t="shared" si="3"/>
        <v>2010</v>
      </c>
      <c r="F113" s="49" t="str">
        <f>"IND"&amp;M113&amp;"RHBWSTE1"</f>
        <v>INDGDRHBWSTE1</v>
      </c>
      <c r="G113" s="6">
        <v>0</v>
      </c>
      <c r="H113" s="6">
        <v>0</v>
      </c>
      <c r="I113" s="49"/>
      <c r="J113" s="8">
        <f>G113/SUM($G106:$G115)</f>
        <v>0</v>
      </c>
      <c r="K113" s="8">
        <f>H113/SUM($H106:$H115)</f>
        <v>0</v>
      </c>
      <c r="M113" s="47" t="s">
        <v>55</v>
      </c>
    </row>
    <row r="114" spans="2:13">
      <c r="B114" s="11" t="s">
        <v>18</v>
      </c>
      <c r="C114" s="11" t="s">
        <v>20</v>
      </c>
      <c r="D114" s="19" t="s">
        <v>19</v>
      </c>
      <c r="E114" s="64">
        <f t="shared" si="3"/>
        <v>2010</v>
      </c>
      <c r="F114" s="49" t="str">
        <f>"IND"&amp;M114&amp;"RHBHETE1"</f>
        <v>INDGDRHBHETE1</v>
      </c>
      <c r="G114" s="6">
        <v>3.9716990502810501</v>
      </c>
      <c r="H114" s="6">
        <v>19.186900645304899</v>
      </c>
      <c r="I114" s="49"/>
      <c r="J114" s="8">
        <f>G114/SUM($G106:$G115)</f>
        <v>0.61563599036151073</v>
      </c>
      <c r="K114" s="8">
        <f>H114/SUM($H106:$H115)</f>
        <v>0.61563599036150962</v>
      </c>
      <c r="M114" s="47" t="s">
        <v>55</v>
      </c>
    </row>
    <row r="115" spans="2:13" ht="15" thickBot="1">
      <c r="B115" s="26" t="s">
        <v>18</v>
      </c>
      <c r="C115" s="26" t="s">
        <v>20</v>
      </c>
      <c r="D115" s="52" t="s">
        <v>19</v>
      </c>
      <c r="E115" s="65">
        <f t="shared" si="3"/>
        <v>2010</v>
      </c>
      <c r="F115" s="26" t="str">
        <f>"IND"&amp;M115&amp;"RHBELCE1"</f>
        <v>INDGDRHBELCE1</v>
      </c>
      <c r="G115" s="6">
        <v>8.2690723985571202E-2</v>
      </c>
      <c r="H115" s="6">
        <v>0.39947102872439899</v>
      </c>
      <c r="I115" s="49"/>
      <c r="J115" s="53">
        <f>G115/SUM($G106:$G115)</f>
        <v>1.2817533531641853E-2</v>
      </c>
      <c r="K115" s="53">
        <f>H115/SUM($H106:$H115)</f>
        <v>1.2817533531641863E-2</v>
      </c>
      <c r="M115" s="47" t="s">
        <v>55</v>
      </c>
    </row>
    <row r="116" spans="2:13">
      <c r="B116" s="49" t="s">
        <v>18</v>
      </c>
      <c r="C116" s="49" t="s">
        <v>20</v>
      </c>
      <c r="D116" s="5" t="s">
        <v>19</v>
      </c>
      <c r="E116" s="63">
        <v>2010</v>
      </c>
      <c r="F116" s="49" t="str">
        <f>"IND"&amp;M116&amp;"MTBNGAE1"</f>
        <v>INDMDMTBNGAE1</v>
      </c>
      <c r="G116" s="6">
        <v>17.272483803132999</v>
      </c>
      <c r="H116" s="6">
        <v>33.084621944461801</v>
      </c>
      <c r="I116" s="49"/>
      <c r="J116" s="51">
        <f>G116/SUM($G116:$G125)</f>
        <v>0.54268050618754882</v>
      </c>
      <c r="K116" s="8">
        <f>H116/SUM($H116:$H125)</f>
        <v>0.54268050618754837</v>
      </c>
      <c r="M116" s="48" t="s">
        <v>56</v>
      </c>
    </row>
    <row r="117" spans="2:13">
      <c r="B117" s="49" t="s">
        <v>18</v>
      </c>
      <c r="C117" s="49" t="s">
        <v>20</v>
      </c>
      <c r="D117" s="5" t="s">
        <v>19</v>
      </c>
      <c r="E117" s="64">
        <f>$E$4</f>
        <v>2010</v>
      </c>
      <c r="F117" s="49" t="str">
        <f>"IND"&amp;M117&amp;"MTBCOAE1"</f>
        <v>INDMDMTBCOAE1</v>
      </c>
      <c r="G117" s="6">
        <v>0</v>
      </c>
      <c r="H117" s="6">
        <v>0</v>
      </c>
      <c r="I117" s="49"/>
      <c r="J117" s="8">
        <f>G117/SUM($G116:$G125)</f>
        <v>0</v>
      </c>
      <c r="K117" s="8">
        <f>H117/SUM($H116:$H125)</f>
        <v>0</v>
      </c>
      <c r="M117" s="48" t="s">
        <v>56</v>
      </c>
    </row>
    <row r="118" spans="2:13">
      <c r="B118" s="49" t="s">
        <v>18</v>
      </c>
      <c r="C118" s="49" t="s">
        <v>20</v>
      </c>
      <c r="D118" s="5" t="s">
        <v>19</v>
      </c>
      <c r="E118" s="64">
        <f t="shared" ref="E118:E143" si="4">$E$4</f>
        <v>2010</v>
      </c>
      <c r="F118" s="49" t="str">
        <f>"IND"&amp;M118&amp;"MTBDSLE1"</f>
        <v>INDMDMTBDSLE1</v>
      </c>
      <c r="G118" s="6">
        <v>2.7569916831876502</v>
      </c>
      <c r="H118" s="6">
        <v>5.2808865581766504</v>
      </c>
      <c r="I118" s="49"/>
      <c r="J118" s="8">
        <f>G118/SUM($G116:$G125)</f>
        <v>8.6621337107043728E-2</v>
      </c>
      <c r="K118" s="8">
        <f>H118/SUM($H116:$H125)</f>
        <v>8.6621337107043797E-2</v>
      </c>
      <c r="M118" s="48" t="s">
        <v>56</v>
      </c>
    </row>
    <row r="119" spans="2:13">
      <c r="B119" s="49" t="s">
        <v>18</v>
      </c>
      <c r="C119" s="49" t="s">
        <v>20</v>
      </c>
      <c r="D119" s="5" t="s">
        <v>19</v>
      </c>
      <c r="E119" s="64">
        <f t="shared" si="4"/>
        <v>2010</v>
      </c>
      <c r="F119" s="49" t="str">
        <f>"IND"&amp;M119&amp;"MTBWPEE1"</f>
        <v>INDMDMTBWPEE1</v>
      </c>
      <c r="G119" s="6">
        <v>3.0724529835026901</v>
      </c>
      <c r="H119" s="6">
        <v>5.8851376883550701</v>
      </c>
      <c r="I119" s="49"/>
      <c r="J119" s="8">
        <f>G119/SUM($G116:$G125)</f>
        <v>9.6532748811855737E-2</v>
      </c>
      <c r="K119" s="8">
        <f>H119/SUM($H116:$H125)</f>
        <v>9.6532748811855931E-2</v>
      </c>
      <c r="M119" s="48" t="s">
        <v>56</v>
      </c>
    </row>
    <row r="120" spans="2:13">
      <c r="B120" s="49" t="s">
        <v>18</v>
      </c>
      <c r="C120" s="49" t="s">
        <v>20</v>
      </c>
      <c r="D120" s="5" t="s">
        <v>19</v>
      </c>
      <c r="E120" s="64">
        <f t="shared" si="4"/>
        <v>2010</v>
      </c>
      <c r="F120" s="49" t="str">
        <f>"IND"&amp;M120&amp;"MTBBGAE1"</f>
        <v>INDMDMTBBGAE1</v>
      </c>
      <c r="G120" s="6">
        <v>0</v>
      </c>
      <c r="H120" s="6">
        <v>0</v>
      </c>
      <c r="I120" s="49"/>
      <c r="J120" s="8">
        <f>G120/SUM($G116:$G125)</f>
        <v>0</v>
      </c>
      <c r="K120" s="8">
        <f>H120/SUM($H116:$H125)</f>
        <v>0</v>
      </c>
      <c r="M120" s="48" t="s">
        <v>56</v>
      </c>
    </row>
    <row r="121" spans="2:13">
      <c r="B121" s="49" t="s">
        <v>18</v>
      </c>
      <c r="C121" s="49" t="s">
        <v>20</v>
      </c>
      <c r="D121" s="5" t="s">
        <v>19</v>
      </c>
      <c r="E121" s="64">
        <f t="shared" si="4"/>
        <v>2010</v>
      </c>
      <c r="F121" s="49" t="str">
        <f>"IND"&amp;M121&amp;"MTBHFOE1"</f>
        <v>INDMDMTBHFOE1</v>
      </c>
      <c r="G121" s="6">
        <v>1.23042139368463</v>
      </c>
      <c r="H121" s="6">
        <v>2.3568137105475202</v>
      </c>
      <c r="I121" s="49"/>
      <c r="J121" s="8">
        <f>G121/SUM($G116:$G125)</f>
        <v>3.8658348872074075E-2</v>
      </c>
      <c r="K121" s="8">
        <f>H121/SUM($H116:$H125)</f>
        <v>3.8658348872074082E-2</v>
      </c>
      <c r="M121" s="48" t="s">
        <v>56</v>
      </c>
    </row>
    <row r="122" spans="2:13">
      <c r="B122" s="49" t="s">
        <v>18</v>
      </c>
      <c r="C122" s="49" t="s">
        <v>20</v>
      </c>
      <c r="D122" s="5" t="s">
        <v>19</v>
      </c>
      <c r="E122" s="64">
        <f t="shared" si="4"/>
        <v>2010</v>
      </c>
      <c r="F122" s="49" t="str">
        <f>"IND"&amp;M122&amp;"MTBLPGE1"</f>
        <v>INDMDMTBLPGE1</v>
      </c>
      <c r="G122" s="6">
        <v>3.6654805463698601</v>
      </c>
      <c r="H122" s="6">
        <v>7.0210538046316904</v>
      </c>
      <c r="I122" s="49"/>
      <c r="J122" s="8">
        <f>G122/SUM($G116:$G125)</f>
        <v>0.11516495606519528</v>
      </c>
      <c r="K122" s="8">
        <f>H122/SUM($H116:$H125)</f>
        <v>0.11516495606519524</v>
      </c>
      <c r="M122" s="48" t="s">
        <v>56</v>
      </c>
    </row>
    <row r="123" spans="2:13">
      <c r="B123" s="49" t="s">
        <v>18</v>
      </c>
      <c r="C123" s="49" t="s">
        <v>20</v>
      </c>
      <c r="D123" s="5" t="s">
        <v>19</v>
      </c>
      <c r="E123" s="64">
        <f t="shared" si="4"/>
        <v>2010</v>
      </c>
      <c r="F123" s="49" t="str">
        <f>"IND"&amp;M123&amp;"MTBWSTE1"</f>
        <v>INDMDMTBWSTE1</v>
      </c>
      <c r="G123" s="6">
        <v>0.14966100493090301</v>
      </c>
      <c r="H123" s="6">
        <v>0.28666854312342899</v>
      </c>
      <c r="I123" s="49"/>
      <c r="J123" s="8">
        <f>G123/SUM($G116:$G125)</f>
        <v>4.7021673801024384E-3</v>
      </c>
      <c r="K123" s="8">
        <f>H123/SUM($H116:$H125)</f>
        <v>4.7021673801024349E-3</v>
      </c>
      <c r="M123" s="48" t="s">
        <v>56</v>
      </c>
    </row>
    <row r="124" spans="2:13">
      <c r="B124" s="11" t="s">
        <v>18</v>
      </c>
      <c r="C124" s="11" t="s">
        <v>20</v>
      </c>
      <c r="D124" s="19" t="s">
        <v>19</v>
      </c>
      <c r="E124" s="57">
        <f t="shared" si="4"/>
        <v>2010</v>
      </c>
      <c r="F124" s="49" t="str">
        <f>"IND"&amp;M124&amp;"MTBHETE1"</f>
        <v>INDMDMTBHETE1</v>
      </c>
      <c r="G124" s="6">
        <v>0.68571559441497998</v>
      </c>
      <c r="H124" s="6">
        <v>1.3134556362140899</v>
      </c>
      <c r="I124" s="49"/>
      <c r="J124" s="8">
        <f>G124/SUM($G116:$G125)</f>
        <v>2.154435286315445E-2</v>
      </c>
      <c r="K124" s="8">
        <f>H124/SUM($H116:$H125)</f>
        <v>2.1544352863154526E-2</v>
      </c>
      <c r="M124" s="48" t="s">
        <v>56</v>
      </c>
    </row>
    <row r="125" spans="2:13">
      <c r="B125" s="7" t="s">
        <v>18</v>
      </c>
      <c r="C125" s="7" t="s">
        <v>20</v>
      </c>
      <c r="D125" s="10" t="s">
        <v>19</v>
      </c>
      <c r="E125" s="56">
        <f t="shared" si="4"/>
        <v>2010</v>
      </c>
      <c r="F125" s="7" t="str">
        <f>"IND"&amp;M125&amp;"MTBELCE1"</f>
        <v>INDMDMTBELCE1</v>
      </c>
      <c r="G125" s="6">
        <v>2.9948826424131898</v>
      </c>
      <c r="H125" s="6">
        <v>5.7365553861048602</v>
      </c>
      <c r="I125" s="11"/>
      <c r="J125" s="9">
        <f>G125/SUM($G116:$G125)</f>
        <v>9.4095582713025455E-2</v>
      </c>
      <c r="K125" s="9">
        <f>H125/SUM($H116:$H125)</f>
        <v>9.4095582713025747E-2</v>
      </c>
      <c r="M125" s="48" t="s">
        <v>56</v>
      </c>
    </row>
    <row r="126" spans="2:13">
      <c r="B126" s="49" t="s">
        <v>18</v>
      </c>
      <c r="C126" s="49" t="s">
        <v>20</v>
      </c>
      <c r="D126" s="5" t="s">
        <v>19</v>
      </c>
      <c r="E126" s="64">
        <f t="shared" si="4"/>
        <v>2010</v>
      </c>
      <c r="F126" s="49" t="str">
        <f>"IND"&amp;M126&amp;"HTBNGAE1"</f>
        <v>INDMDHTBNGAE1</v>
      </c>
      <c r="G126" s="6">
        <v>29.809998596342702</v>
      </c>
      <c r="H126" s="6">
        <v>57.099635753952498</v>
      </c>
      <c r="I126" s="49"/>
      <c r="J126" s="8">
        <f>G126/SUM($G126:$G133)</f>
        <v>0.55368222807474377</v>
      </c>
      <c r="K126" s="8">
        <f>H126/SUM($H126:$H133)</f>
        <v>0.55368222807474432</v>
      </c>
      <c r="M126" s="48" t="s">
        <v>56</v>
      </c>
    </row>
    <row r="127" spans="2:13">
      <c r="B127" s="49" t="s">
        <v>18</v>
      </c>
      <c r="C127" s="49" t="s">
        <v>20</v>
      </c>
      <c r="D127" s="5" t="s">
        <v>19</v>
      </c>
      <c r="E127" s="64">
        <f t="shared" si="4"/>
        <v>2010</v>
      </c>
      <c r="F127" s="49" t="str">
        <f>"IND"&amp;M127&amp;"HTBCOAE1"</f>
        <v>INDMDHTBCOAE1</v>
      </c>
      <c r="G127" s="6">
        <v>0</v>
      </c>
      <c r="H127" s="6">
        <v>0</v>
      </c>
      <c r="I127" s="49"/>
      <c r="J127" s="8">
        <f>G127/SUM($G126:$G133)</f>
        <v>0</v>
      </c>
      <c r="K127" s="8">
        <f>H127/SUM($H126:$H133)</f>
        <v>0</v>
      </c>
      <c r="M127" s="48" t="s">
        <v>56</v>
      </c>
    </row>
    <row r="128" spans="2:13">
      <c r="B128" s="49" t="s">
        <v>18</v>
      </c>
      <c r="C128" s="49" t="s">
        <v>20</v>
      </c>
      <c r="D128" s="5" t="s">
        <v>19</v>
      </c>
      <c r="E128" s="64">
        <f t="shared" si="4"/>
        <v>2010</v>
      </c>
      <c r="F128" s="49" t="str">
        <f>"IND"&amp;M128&amp;"HTBDSLE1"</f>
        <v>INDMDHTBDSLE1</v>
      </c>
      <c r="G128" s="6">
        <v>0.74787204893572101</v>
      </c>
      <c r="H128" s="6">
        <v>1.4325133712025999</v>
      </c>
      <c r="I128" s="49"/>
      <c r="J128" s="8">
        <f>G128/SUM($G126:$G133)</f>
        <v>1.3890757526582254E-2</v>
      </c>
      <c r="K128" s="8">
        <f>H128/SUM($H126:$H133)</f>
        <v>1.3890757526582217E-2</v>
      </c>
      <c r="M128" s="48" t="s">
        <v>56</v>
      </c>
    </row>
    <row r="129" spans="2:13">
      <c r="B129" s="49" t="s">
        <v>18</v>
      </c>
      <c r="C129" s="49" t="s">
        <v>20</v>
      </c>
      <c r="D129" s="5" t="s">
        <v>19</v>
      </c>
      <c r="E129" s="64">
        <f t="shared" si="4"/>
        <v>2010</v>
      </c>
      <c r="F129" s="49" t="str">
        <f>"IND"&amp;M129&amp;"HTBWPEE1"</f>
        <v>INDMDHTBWPEE1</v>
      </c>
      <c r="G129" s="6">
        <v>0</v>
      </c>
      <c r="H129" s="6">
        <v>0</v>
      </c>
      <c r="I129" s="49"/>
      <c r="J129" s="8">
        <f>G129/SUM($G126:$G133)</f>
        <v>0</v>
      </c>
      <c r="K129" s="8">
        <f>H129/SUM($H126:$H133)</f>
        <v>0</v>
      </c>
      <c r="M129" s="48" t="s">
        <v>56</v>
      </c>
    </row>
    <row r="130" spans="2:13">
      <c r="B130" s="49" t="s">
        <v>18</v>
      </c>
      <c r="C130" s="49" t="s">
        <v>20</v>
      </c>
      <c r="D130" s="5" t="s">
        <v>19</v>
      </c>
      <c r="E130" s="64">
        <f t="shared" si="4"/>
        <v>2010</v>
      </c>
      <c r="F130" s="49" t="str">
        <f>"IND"&amp;M130&amp;"HTBHFOE1"</f>
        <v>INDMDHTBHFOE1</v>
      </c>
      <c r="G130" s="6">
        <v>0.690131522882378</v>
      </c>
      <c r="H130" s="6">
        <v>1.3219141373505101</v>
      </c>
      <c r="I130" s="49"/>
      <c r="J130" s="8">
        <f>G130/SUM($G126:$G133)</f>
        <v>1.281830181974619E-2</v>
      </c>
      <c r="K130" s="8">
        <f>H130/SUM($H126:$H133)</f>
        <v>1.2818301819746192E-2</v>
      </c>
      <c r="M130" s="48" t="s">
        <v>56</v>
      </c>
    </row>
    <row r="131" spans="2:13">
      <c r="B131" s="49" t="s">
        <v>18</v>
      </c>
      <c r="C131" s="49" t="s">
        <v>20</v>
      </c>
      <c r="D131" s="5" t="s">
        <v>19</v>
      </c>
      <c r="E131" s="64">
        <f t="shared" si="4"/>
        <v>2010</v>
      </c>
      <c r="F131" s="49" t="str">
        <f>"IND"&amp;M131&amp;"HTBLPGE1"</f>
        <v>INDMDHTBLPGE1</v>
      </c>
      <c r="G131" s="6">
        <v>2.3521219932875899</v>
      </c>
      <c r="H131" s="6">
        <v>4.5053779063934396</v>
      </c>
      <c r="I131" s="49"/>
      <c r="J131" s="8">
        <f>G131/SUM($G126:$G133)</f>
        <v>4.3687628556509185E-2</v>
      </c>
      <c r="K131" s="8">
        <f>H131/SUM($H126:$H133)</f>
        <v>4.3687628556509157E-2</v>
      </c>
      <c r="M131" s="48" t="s">
        <v>56</v>
      </c>
    </row>
    <row r="132" spans="2:13">
      <c r="B132" s="49" t="s">
        <v>18</v>
      </c>
      <c r="C132" s="49" t="s">
        <v>20</v>
      </c>
      <c r="D132" s="5" t="s">
        <v>19</v>
      </c>
      <c r="E132" s="64">
        <f t="shared" si="4"/>
        <v>2010</v>
      </c>
      <c r="F132" s="49" t="str">
        <f>"IND"&amp;M132&amp;"HTBWSTE1"</f>
        <v>INDMDHTBWSTE1</v>
      </c>
      <c r="G132" s="6">
        <v>0</v>
      </c>
      <c r="H132" s="6">
        <v>0</v>
      </c>
      <c r="I132" s="49"/>
      <c r="J132" s="8">
        <f>G132/SUM($G126:$G133)</f>
        <v>0</v>
      </c>
      <c r="K132" s="8">
        <f>H132/SUM($H126:$H133)</f>
        <v>0</v>
      </c>
      <c r="M132" s="48" t="s">
        <v>56</v>
      </c>
    </row>
    <row r="133" spans="2:13">
      <c r="B133" s="7" t="s">
        <v>18</v>
      </c>
      <c r="C133" s="7" t="s">
        <v>20</v>
      </c>
      <c r="D133" s="10" t="s">
        <v>19</v>
      </c>
      <c r="E133" s="56">
        <f t="shared" si="4"/>
        <v>2010</v>
      </c>
      <c r="F133" s="7" t="str">
        <f>"IND"&amp;M133&amp;"HTBELCE1"</f>
        <v>INDMDHTBELCE1</v>
      </c>
      <c r="G133" s="6">
        <v>20.239419686649502</v>
      </c>
      <c r="H133" s="6">
        <v>38.767646641917104</v>
      </c>
      <c r="I133" s="49"/>
      <c r="J133" s="9">
        <f>G133/SUM($G126:$G133)</f>
        <v>0.37592108402241869</v>
      </c>
      <c r="K133" s="9">
        <f>H133/SUM($H126:$H133)</f>
        <v>0.37592108402241803</v>
      </c>
      <c r="M133" s="48" t="s">
        <v>56</v>
      </c>
    </row>
    <row r="134" spans="2:13">
      <c r="B134" s="49" t="s">
        <v>18</v>
      </c>
      <c r="C134" s="49" t="s">
        <v>20</v>
      </c>
      <c r="D134" s="5" t="s">
        <v>19</v>
      </c>
      <c r="E134" s="64">
        <f t="shared" si="4"/>
        <v>2010</v>
      </c>
      <c r="F134" s="49" t="str">
        <f>"IND"&amp;M134&amp;"RHBNGAE1"</f>
        <v>INDMDRHBNGAE1</v>
      </c>
      <c r="G134" s="6">
        <v>28.714463026511901</v>
      </c>
      <c r="H134" s="6">
        <v>55.001189429284999</v>
      </c>
      <c r="I134" s="49"/>
      <c r="J134" s="8">
        <f>G134/SUM($G134:$G143)</f>
        <v>0.40071490824853895</v>
      </c>
      <c r="K134" s="8">
        <f>H134/SUM($H134:$H143)</f>
        <v>0.40071490824853917</v>
      </c>
      <c r="M134" s="48" t="s">
        <v>56</v>
      </c>
    </row>
    <row r="135" spans="2:13">
      <c r="B135" s="11" t="s">
        <v>18</v>
      </c>
      <c r="C135" s="11" t="s">
        <v>20</v>
      </c>
      <c r="D135" s="5" t="s">
        <v>19</v>
      </c>
      <c r="E135" s="64">
        <f t="shared" si="4"/>
        <v>2010</v>
      </c>
      <c r="F135" s="49" t="str">
        <f>"IND"&amp;M135&amp;"RHBCOAE1"</f>
        <v>INDMDRHBCOAE1</v>
      </c>
      <c r="G135" s="6">
        <v>0</v>
      </c>
      <c r="H135" s="6">
        <v>0</v>
      </c>
      <c r="I135" s="49"/>
      <c r="J135" s="8">
        <f>G135/SUM($G134:$G143)</f>
        <v>0</v>
      </c>
      <c r="K135" s="8">
        <f>H135/SUM($H134:$H143)</f>
        <v>0</v>
      </c>
      <c r="M135" s="48" t="s">
        <v>56</v>
      </c>
    </row>
    <row r="136" spans="2:13">
      <c r="B136" s="11" t="s">
        <v>18</v>
      </c>
      <c r="C136" s="11" t="s">
        <v>20</v>
      </c>
      <c r="D136" s="5" t="s">
        <v>19</v>
      </c>
      <c r="E136" s="64">
        <f t="shared" si="4"/>
        <v>2010</v>
      </c>
      <c r="F136" s="49" t="str">
        <f>"IND"&amp;M136&amp;"RHBDSLE1"</f>
        <v>INDMDRHBDSLE1</v>
      </c>
      <c r="G136" s="6">
        <v>8.1593328156262501</v>
      </c>
      <c r="H136" s="6">
        <v>15.6288142806115</v>
      </c>
      <c r="I136" s="49"/>
      <c r="J136" s="8">
        <f>G136/SUM($G134:$G143)</f>
        <v>0.11386478993405497</v>
      </c>
      <c r="K136" s="8">
        <f>H136/SUM($H134:$H143)</f>
        <v>0.11386478993405488</v>
      </c>
      <c r="M136" s="48" t="s">
        <v>56</v>
      </c>
    </row>
    <row r="137" spans="2:13">
      <c r="B137" s="11" t="s">
        <v>18</v>
      </c>
      <c r="C137" s="11" t="s">
        <v>20</v>
      </c>
      <c r="D137" s="5" t="s">
        <v>19</v>
      </c>
      <c r="E137" s="64">
        <f t="shared" si="4"/>
        <v>2010</v>
      </c>
      <c r="F137" s="49" t="str">
        <f>"IND"&amp;M137&amp;"RHBWPEE1"</f>
        <v>INDMDRHBWPEE1</v>
      </c>
      <c r="G137" s="6">
        <v>10.071319176481101</v>
      </c>
      <c r="H137" s="6">
        <v>19.2911332981217</v>
      </c>
      <c r="I137" s="49"/>
      <c r="J137" s="8">
        <f>G137/SUM($G134:$G143)</f>
        <v>0.14054686434565086</v>
      </c>
      <c r="K137" s="8">
        <f>H137/SUM($H134:$H143)</f>
        <v>0.14054686434565106</v>
      </c>
      <c r="M137" s="48" t="s">
        <v>56</v>
      </c>
    </row>
    <row r="138" spans="2:13">
      <c r="B138" s="11" t="s">
        <v>18</v>
      </c>
      <c r="C138" s="11" t="s">
        <v>20</v>
      </c>
      <c r="D138" s="5" t="s">
        <v>19</v>
      </c>
      <c r="E138" s="64">
        <f t="shared" si="4"/>
        <v>2010</v>
      </c>
      <c r="F138" s="49" t="str">
        <f>"IND"&amp;M138&amp;"RHBBGAE1"</f>
        <v>INDMDRHBBGAE1</v>
      </c>
      <c r="G138" s="6">
        <v>0</v>
      </c>
      <c r="H138" s="6">
        <v>0</v>
      </c>
      <c r="I138" s="49"/>
      <c r="J138" s="8">
        <f>G138/SUM($G134:$G143)</f>
        <v>0</v>
      </c>
      <c r="K138" s="8">
        <f>H138/SUM($H134:$H143)</f>
        <v>0</v>
      </c>
      <c r="M138" s="48" t="s">
        <v>56</v>
      </c>
    </row>
    <row r="139" spans="2:13">
      <c r="B139" s="11" t="s">
        <v>18</v>
      </c>
      <c r="C139" s="11" t="s">
        <v>20</v>
      </c>
      <c r="D139" s="5" t="s">
        <v>19</v>
      </c>
      <c r="E139" s="64">
        <f t="shared" si="4"/>
        <v>2010</v>
      </c>
      <c r="F139" s="49" t="str">
        <f>"IND"&amp;M139&amp;"RHBHFOE1"</f>
        <v>INDMDRHBHFOE1</v>
      </c>
      <c r="G139" s="6">
        <v>2.2302961656303699</v>
      </c>
      <c r="H139" s="6">
        <v>4.2720263226230104</v>
      </c>
      <c r="I139" s="49"/>
      <c r="J139" s="8">
        <f>G139/SUM($G134:$G143)</f>
        <v>3.1124138471699151E-2</v>
      </c>
      <c r="K139" s="8">
        <f>H139/SUM($H134:$H143)</f>
        <v>3.1124138471699186E-2</v>
      </c>
      <c r="M139" s="48" t="s">
        <v>56</v>
      </c>
    </row>
    <row r="140" spans="2:13">
      <c r="B140" s="11" t="s">
        <v>18</v>
      </c>
      <c r="C140" s="11" t="s">
        <v>20</v>
      </c>
      <c r="D140" s="5" t="s">
        <v>19</v>
      </c>
      <c r="E140" s="64">
        <f t="shared" si="4"/>
        <v>2010</v>
      </c>
      <c r="F140" s="49" t="str">
        <f>"IND"&amp;M140&amp;"RHBLPGE1"</f>
        <v>INDMDRHBLPGE1</v>
      </c>
      <c r="G140" s="6">
        <v>0.45715778572854199</v>
      </c>
      <c r="H140" s="6">
        <v>0.87566401463654397</v>
      </c>
      <c r="I140" s="49"/>
      <c r="J140" s="8">
        <f>G140/SUM($G134:$G143)</f>
        <v>6.3797097648728342E-3</v>
      </c>
      <c r="K140" s="8">
        <f>H140/SUM($H134:$H143)</f>
        <v>6.3797097648728368E-3</v>
      </c>
      <c r="M140" s="48" t="s">
        <v>56</v>
      </c>
    </row>
    <row r="141" spans="2:13">
      <c r="B141" s="11" t="s">
        <v>18</v>
      </c>
      <c r="C141" s="11" t="s">
        <v>20</v>
      </c>
      <c r="D141" s="19" t="s">
        <v>19</v>
      </c>
      <c r="E141" s="64">
        <f t="shared" si="4"/>
        <v>2010</v>
      </c>
      <c r="F141" s="49" t="str">
        <f>"IND"&amp;M141&amp;"RHBWSTE1"</f>
        <v>INDMDRHBWSTE1</v>
      </c>
      <c r="G141" s="6">
        <v>0.98501097929111003</v>
      </c>
      <c r="H141" s="6">
        <v>1.8867417235660899</v>
      </c>
      <c r="I141" s="49"/>
      <c r="J141" s="8">
        <f>G141/SUM($G134:$G143)</f>
        <v>1.3745985214002034E-2</v>
      </c>
      <c r="K141" s="8">
        <f>H141/SUM($H134:$H143)</f>
        <v>1.374598521400203E-2</v>
      </c>
      <c r="M141" s="48" t="s">
        <v>56</v>
      </c>
    </row>
    <row r="142" spans="2:13">
      <c r="B142" s="11" t="s">
        <v>18</v>
      </c>
      <c r="C142" s="11" t="s">
        <v>20</v>
      </c>
      <c r="D142" s="19" t="s">
        <v>19</v>
      </c>
      <c r="E142" s="64">
        <f t="shared" si="4"/>
        <v>2010</v>
      </c>
      <c r="F142" s="49" t="str">
        <f>"IND"&amp;M142&amp;"RHBHETE1"</f>
        <v>INDMDRHBHETE1</v>
      </c>
      <c r="G142" s="6">
        <v>18.009083104525601</v>
      </c>
      <c r="H142" s="6">
        <v>34.495542903421303</v>
      </c>
      <c r="I142" s="49"/>
      <c r="J142" s="8">
        <f>G142/SUM($G134:$G143)</f>
        <v>0.25131962513829104</v>
      </c>
      <c r="K142" s="8">
        <f>H142/SUM($H134:$H143)</f>
        <v>0.25131962513829054</v>
      </c>
      <c r="M142" s="48" t="s">
        <v>56</v>
      </c>
    </row>
    <row r="143" spans="2:13" ht="15" thickBot="1">
      <c r="B143" s="26" t="s">
        <v>18</v>
      </c>
      <c r="C143" s="26" t="s">
        <v>20</v>
      </c>
      <c r="D143" s="52" t="s">
        <v>19</v>
      </c>
      <c r="E143" s="65">
        <f t="shared" si="4"/>
        <v>2010</v>
      </c>
      <c r="F143" s="26" t="str">
        <f>"IND"&amp;M143&amp;"RHBELCE1"</f>
        <v>INDMDRHBELCE1</v>
      </c>
      <c r="G143" s="6">
        <v>3.03142212206805</v>
      </c>
      <c r="H143" s="6">
        <v>5.8065450230445697</v>
      </c>
      <c r="I143" s="49"/>
      <c r="J143" s="53">
        <f>G143/SUM($G134:$G143)</f>
        <v>4.230397888289017E-2</v>
      </c>
      <c r="K143" s="53">
        <f>H143/SUM($H134:$H143)</f>
        <v>4.2303978882890204E-2</v>
      </c>
      <c r="M143" s="48" t="s">
        <v>56</v>
      </c>
    </row>
    <row r="144" spans="2:13">
      <c r="B144" s="49" t="s">
        <v>18</v>
      </c>
      <c r="C144" s="49" t="s">
        <v>20</v>
      </c>
      <c r="D144" s="5" t="s">
        <v>19</v>
      </c>
      <c r="E144" s="63">
        <v>2010</v>
      </c>
      <c r="F144" s="49" t="str">
        <f>"IND"&amp;M144&amp;"MTBNGAE1"</f>
        <v>INDODMTBNGAE1</v>
      </c>
      <c r="G144" s="6">
        <v>120.82961525525</v>
      </c>
      <c r="H144" s="6">
        <v>92.418672412379493</v>
      </c>
      <c r="I144" s="49"/>
      <c r="J144" s="51">
        <f>G144/SUM($G144:$G153)</f>
        <v>0.45495811779105577</v>
      </c>
      <c r="K144" s="8">
        <f>H144/SUM($H144:$H153)</f>
        <v>0.45495811779105577</v>
      </c>
      <c r="M144" s="48" t="s">
        <v>57</v>
      </c>
    </row>
    <row r="145" spans="2:17">
      <c r="B145" s="49" t="s">
        <v>18</v>
      </c>
      <c r="C145" s="49" t="s">
        <v>20</v>
      </c>
      <c r="D145" s="5" t="s">
        <v>19</v>
      </c>
      <c r="E145" s="64">
        <f>$E$4</f>
        <v>2010</v>
      </c>
      <c r="F145" s="49" t="str">
        <f>"IND"&amp;M145&amp;"MTBCOAE1"</f>
        <v>INDODMTBCOAE1</v>
      </c>
      <c r="G145" s="6">
        <v>0</v>
      </c>
      <c r="H145" s="6">
        <v>0</v>
      </c>
      <c r="I145" s="49"/>
      <c r="J145" s="8">
        <f>G145/SUM($G144:$G153)</f>
        <v>0</v>
      </c>
      <c r="K145" s="8">
        <f>H145/SUM($H144:$H153)</f>
        <v>0</v>
      </c>
      <c r="M145" s="48" t="s">
        <v>57</v>
      </c>
    </row>
    <row r="146" spans="2:17">
      <c r="B146" s="49" t="s">
        <v>18</v>
      </c>
      <c r="C146" s="49" t="s">
        <v>20</v>
      </c>
      <c r="D146" s="5" t="s">
        <v>19</v>
      </c>
      <c r="E146" s="64">
        <f t="shared" ref="E146:E171" si="5">$E$4</f>
        <v>2010</v>
      </c>
      <c r="F146" s="49" t="str">
        <f>"IND"&amp;M146&amp;"MTBDSLE1"</f>
        <v>INDODMTBDSLE1</v>
      </c>
      <c r="G146" s="6">
        <v>6.7142283114103103</v>
      </c>
      <c r="H146" s="6">
        <v>5.1354965047543999</v>
      </c>
      <c r="I146" s="49"/>
      <c r="J146" s="8">
        <f>G146/SUM($G144:$G153)</f>
        <v>2.5280993144980887E-2</v>
      </c>
      <c r="K146" s="8">
        <f>H146/SUM($H144:$H153)</f>
        <v>2.5280993144980966E-2</v>
      </c>
      <c r="M146" s="48" t="s">
        <v>57</v>
      </c>
    </row>
    <row r="147" spans="2:17">
      <c r="B147" s="49" t="s">
        <v>18</v>
      </c>
      <c r="C147" s="49" t="s">
        <v>20</v>
      </c>
      <c r="D147" s="5" t="s">
        <v>19</v>
      </c>
      <c r="E147" s="64">
        <f t="shared" si="5"/>
        <v>2010</v>
      </c>
      <c r="F147" s="49" t="str">
        <f>"IND"&amp;M147&amp;"MTBWPEE1"</f>
        <v>INDODMTBWPEE1</v>
      </c>
      <c r="G147" s="6">
        <v>113.559422533533</v>
      </c>
      <c r="H147" s="6">
        <v>86.857936676327895</v>
      </c>
      <c r="I147" s="49"/>
      <c r="J147" s="8">
        <f>G147/SUM($G144:$G153)</f>
        <v>0.427583759363585</v>
      </c>
      <c r="K147" s="8">
        <f>H147/SUM($H144:$H153)</f>
        <v>0.42758375936358484</v>
      </c>
      <c r="M147" s="48" t="s">
        <v>57</v>
      </c>
    </row>
    <row r="148" spans="2:17">
      <c r="B148" s="49" t="s">
        <v>18</v>
      </c>
      <c r="C148" s="49" t="s">
        <v>20</v>
      </c>
      <c r="D148" s="5" t="s">
        <v>19</v>
      </c>
      <c r="E148" s="64">
        <f t="shared" si="5"/>
        <v>2010</v>
      </c>
      <c r="F148" s="49" t="str">
        <f>"IND"&amp;M148&amp;"MTBBGAE1"</f>
        <v>INDODMTBBGAE1</v>
      </c>
      <c r="G148" s="6">
        <v>0</v>
      </c>
      <c r="H148" s="6">
        <v>0</v>
      </c>
      <c r="I148" s="49"/>
      <c r="J148" s="8">
        <f>G148/SUM($G144:$G153)</f>
        <v>0</v>
      </c>
      <c r="K148" s="8">
        <f>H148/SUM($H144:$H153)</f>
        <v>0</v>
      </c>
      <c r="M148" s="48" t="s">
        <v>57</v>
      </c>
    </row>
    <row r="149" spans="2:17">
      <c r="B149" s="49" t="s">
        <v>18</v>
      </c>
      <c r="C149" s="49" t="s">
        <v>20</v>
      </c>
      <c r="D149" s="5" t="s">
        <v>19</v>
      </c>
      <c r="E149" s="64">
        <f t="shared" si="5"/>
        <v>2010</v>
      </c>
      <c r="F149" s="49" t="str">
        <f>"IND"&amp;M149&amp;"MTBHFOE1"</f>
        <v>INDODMTBHFOE1</v>
      </c>
      <c r="G149" s="6">
        <v>10.2685738258341</v>
      </c>
      <c r="H149" s="6">
        <v>7.8541006569237002</v>
      </c>
      <c r="I149" s="49"/>
      <c r="J149" s="8">
        <f>G149/SUM($G144:$G153)</f>
        <v>3.8664122287660724E-2</v>
      </c>
      <c r="K149" s="8">
        <f>H149/SUM($H144:$H153)</f>
        <v>3.8664122287660765E-2</v>
      </c>
      <c r="M149" s="48" t="s">
        <v>57</v>
      </c>
    </row>
    <row r="150" spans="2:17">
      <c r="B150" s="49" t="s">
        <v>18</v>
      </c>
      <c r="C150" s="49" t="s">
        <v>20</v>
      </c>
      <c r="D150" s="5" t="s">
        <v>19</v>
      </c>
      <c r="E150" s="64">
        <f t="shared" si="5"/>
        <v>2010</v>
      </c>
      <c r="F150" s="49" t="str">
        <f>"IND"&amp;M150&amp;"MTBLPGE1"</f>
        <v>INDODMTBLPGE1</v>
      </c>
      <c r="G150" s="6">
        <v>1.99146049471925</v>
      </c>
      <c r="H150" s="6">
        <v>1.52320384944416</v>
      </c>
      <c r="I150" s="49"/>
      <c r="J150" s="8">
        <f>G150/SUM($G144:$G153)</f>
        <v>7.4984192941336706E-3</v>
      </c>
      <c r="K150" s="8">
        <f>H150/SUM($H144:$H153)</f>
        <v>7.4984192941336724E-3</v>
      </c>
      <c r="M150" s="48" t="s">
        <v>57</v>
      </c>
    </row>
    <row r="151" spans="2:17">
      <c r="B151" s="49" t="s">
        <v>18</v>
      </c>
      <c r="C151" s="49" t="s">
        <v>20</v>
      </c>
      <c r="D151" s="5" t="s">
        <v>19</v>
      </c>
      <c r="E151" s="64">
        <f t="shared" si="5"/>
        <v>2010</v>
      </c>
      <c r="F151" s="49" t="str">
        <f>"IND"&amp;M151&amp;"MTBWSTE1"</f>
        <v>INDODMTBWSTE1</v>
      </c>
      <c r="G151" s="6">
        <v>6.0425009619949996</v>
      </c>
      <c r="H151" s="6">
        <v>4.6217139380805996</v>
      </c>
      <c r="I151" s="49"/>
      <c r="J151" s="8">
        <f>G151/SUM($G144:$G153)</f>
        <v>2.2751747231939002E-2</v>
      </c>
      <c r="K151" s="8">
        <f>H151/SUM($H144:$H153)</f>
        <v>2.2751747231939057E-2</v>
      </c>
      <c r="M151" s="48" t="s">
        <v>57</v>
      </c>
    </row>
    <row r="152" spans="2:17">
      <c r="B152" s="11" t="s">
        <v>18</v>
      </c>
      <c r="C152" s="11" t="s">
        <v>20</v>
      </c>
      <c r="D152" s="19" t="s">
        <v>19</v>
      </c>
      <c r="E152" s="57">
        <f t="shared" si="5"/>
        <v>2010</v>
      </c>
      <c r="F152" s="49" t="str">
        <f>"IND"&amp;M152&amp;"MTBHETE1"</f>
        <v>INDODMTBHETE1</v>
      </c>
      <c r="G152" s="6">
        <v>3.5853423761484003E-2</v>
      </c>
      <c r="H152" s="6">
        <v>2.7423126511452199E-2</v>
      </c>
      <c r="I152" s="49"/>
      <c r="J152" s="8">
        <f>G152/SUM($G144:$G153)</f>
        <v>1.3499841207332763E-4</v>
      </c>
      <c r="K152" s="8">
        <f>H152/SUM($H144:$H153)</f>
        <v>1.3499841207332774E-4</v>
      </c>
      <c r="M152" s="48" t="s">
        <v>57</v>
      </c>
    </row>
    <row r="153" spans="2:17">
      <c r="B153" s="7" t="s">
        <v>18</v>
      </c>
      <c r="C153" s="7" t="s">
        <v>20</v>
      </c>
      <c r="D153" s="10" t="s">
        <v>19</v>
      </c>
      <c r="E153" s="56">
        <f t="shared" si="5"/>
        <v>2010</v>
      </c>
      <c r="F153" s="7" t="str">
        <f>"IND"&amp;M153&amp;"MTBELCE1"</f>
        <v>INDODMTBELCE1</v>
      </c>
      <c r="G153" s="6">
        <v>6.1423858562073699</v>
      </c>
      <c r="H153" s="6">
        <v>4.6981126694483804</v>
      </c>
      <c r="I153" s="11"/>
      <c r="J153" s="9">
        <f>G153/SUM($G144:$G153)</f>
        <v>2.3127842474571531E-2</v>
      </c>
      <c r="K153" s="9">
        <f>H153/SUM($H144:$H153)</f>
        <v>2.3127842474571586E-2</v>
      </c>
      <c r="M153" s="48" t="s">
        <v>57</v>
      </c>
    </row>
    <row r="154" spans="2:17">
      <c r="B154" s="49" t="s">
        <v>18</v>
      </c>
      <c r="C154" s="49" t="s">
        <v>20</v>
      </c>
      <c r="D154" s="5" t="s">
        <v>19</v>
      </c>
      <c r="E154" s="64">
        <f t="shared" si="5"/>
        <v>2010</v>
      </c>
      <c r="F154" s="49" t="str">
        <f>"IND"&amp;M154&amp;"HTBNGAE1"</f>
        <v>INDODHTBNGAE1</v>
      </c>
      <c r="G154" s="6">
        <v>0</v>
      </c>
      <c r="H154" s="6">
        <v>0</v>
      </c>
      <c r="I154" s="49"/>
      <c r="J154" s="8">
        <f>G154/SUM($G154:$G161)</f>
        <v>0</v>
      </c>
      <c r="K154" s="8">
        <f>H154/SUM($H154:$H161)</f>
        <v>0</v>
      </c>
      <c r="M154" s="48" t="s">
        <v>57</v>
      </c>
    </row>
    <row r="155" spans="2:17">
      <c r="B155" s="49" t="s">
        <v>18</v>
      </c>
      <c r="C155" s="49" t="s">
        <v>20</v>
      </c>
      <c r="D155" s="5" t="s">
        <v>19</v>
      </c>
      <c r="E155" s="64">
        <f t="shared" si="5"/>
        <v>2010</v>
      </c>
      <c r="F155" s="49" t="str">
        <f>"IND"&amp;M155&amp;"HTBCOAE1"</f>
        <v>INDODHTBCOAE1</v>
      </c>
      <c r="G155" s="6">
        <v>0</v>
      </c>
      <c r="H155" s="6">
        <v>0</v>
      </c>
      <c r="I155" s="49"/>
      <c r="J155" s="8">
        <f>G155/SUM($G154:$G161)</f>
        <v>0</v>
      </c>
      <c r="K155" s="8">
        <f>H155/SUM($H154:$H161)</f>
        <v>0</v>
      </c>
      <c r="M155" s="48" t="s">
        <v>57</v>
      </c>
      <c r="O155" s="11"/>
      <c r="P155" s="11"/>
      <c r="Q155" s="11"/>
    </row>
    <row r="156" spans="2:17">
      <c r="B156" s="49" t="s">
        <v>18</v>
      </c>
      <c r="C156" s="49" t="s">
        <v>20</v>
      </c>
      <c r="D156" s="5" t="s">
        <v>19</v>
      </c>
      <c r="E156" s="64">
        <f t="shared" si="5"/>
        <v>2010</v>
      </c>
      <c r="F156" s="49" t="str">
        <f>"IND"&amp;M156&amp;"HTBDSLE1"</f>
        <v>INDODHTBDSLE1</v>
      </c>
      <c r="G156" s="6">
        <v>0</v>
      </c>
      <c r="H156" s="6">
        <v>0</v>
      </c>
      <c r="I156" s="49"/>
      <c r="J156" s="8">
        <f>G156/SUM($G154:$G161)</f>
        <v>0</v>
      </c>
      <c r="K156" s="8">
        <f>H156/SUM($H154:$H161)</f>
        <v>0</v>
      </c>
      <c r="M156" s="48" t="s">
        <v>57</v>
      </c>
      <c r="O156" s="11"/>
      <c r="P156" s="11"/>
      <c r="Q156" s="11"/>
    </row>
    <row r="157" spans="2:17">
      <c r="B157" s="49" t="s">
        <v>18</v>
      </c>
      <c r="C157" s="49" t="s">
        <v>20</v>
      </c>
      <c r="D157" s="5" t="s">
        <v>19</v>
      </c>
      <c r="E157" s="64">
        <f t="shared" si="5"/>
        <v>2010</v>
      </c>
      <c r="F157" s="49" t="str">
        <f>"IND"&amp;M157&amp;"HTBWPEE1"</f>
        <v>INDODHTBWPEE1</v>
      </c>
      <c r="G157" s="6">
        <v>2.4593006355560099</v>
      </c>
      <c r="H157" s="6">
        <v>1.8810396716142199</v>
      </c>
      <c r="I157" s="49"/>
      <c r="J157" s="8">
        <f>G157/SUM($G154:$G161)</f>
        <v>0.20736433904624466</v>
      </c>
      <c r="K157" s="8">
        <f>H157/SUM($H154:$H161)</f>
        <v>0.2073643390462446</v>
      </c>
      <c r="M157" s="48" t="s">
        <v>57</v>
      </c>
      <c r="O157" s="11"/>
      <c r="P157" s="11"/>
      <c r="Q157" s="11"/>
    </row>
    <row r="158" spans="2:17">
      <c r="B158" s="49" t="s">
        <v>18</v>
      </c>
      <c r="C158" s="49" t="s">
        <v>20</v>
      </c>
      <c r="D158" s="5" t="s">
        <v>19</v>
      </c>
      <c r="E158" s="64">
        <f t="shared" si="5"/>
        <v>2010</v>
      </c>
      <c r="F158" s="49" t="str">
        <f>"IND"&amp;M158&amp;"HTBHFOE1"</f>
        <v>INDODHTBHFOE1</v>
      </c>
      <c r="G158" s="6">
        <v>1.5582672643989699</v>
      </c>
      <c r="H158" s="6">
        <v>1.1918683307498701</v>
      </c>
      <c r="I158" s="49"/>
      <c r="J158" s="8">
        <f>G158/SUM($G154:$G161)</f>
        <v>0.131390630599515</v>
      </c>
      <c r="K158" s="8">
        <f>H158/SUM($H154:$H161)</f>
        <v>0.13139063059951536</v>
      </c>
      <c r="M158" s="48" t="s">
        <v>57</v>
      </c>
      <c r="O158" s="11"/>
      <c r="P158" s="11"/>
      <c r="Q158" s="11"/>
    </row>
    <row r="159" spans="2:17">
      <c r="B159" s="49" t="s">
        <v>18</v>
      </c>
      <c r="C159" s="49" t="s">
        <v>20</v>
      </c>
      <c r="D159" s="5" t="s">
        <v>19</v>
      </c>
      <c r="E159" s="64">
        <f t="shared" si="5"/>
        <v>2010</v>
      </c>
      <c r="F159" s="49" t="str">
        <f>"IND"&amp;M159&amp;"HTBLPGE1"</f>
        <v>INDODHTBLPGE1</v>
      </c>
      <c r="G159" s="6">
        <v>0</v>
      </c>
      <c r="H159" s="6">
        <v>0</v>
      </c>
      <c r="I159" s="49"/>
      <c r="J159" s="8">
        <f>G159/SUM($G154:$G161)</f>
        <v>0</v>
      </c>
      <c r="K159" s="8">
        <f>H159/SUM($H154:$H161)</f>
        <v>0</v>
      </c>
      <c r="M159" s="48" t="s">
        <v>57</v>
      </c>
      <c r="O159" s="11"/>
      <c r="P159" s="11"/>
      <c r="Q159" s="11"/>
    </row>
    <row r="160" spans="2:17">
      <c r="B160" s="49" t="s">
        <v>18</v>
      </c>
      <c r="C160" s="49" t="s">
        <v>20</v>
      </c>
      <c r="D160" s="5" t="s">
        <v>19</v>
      </c>
      <c r="E160" s="64">
        <f t="shared" si="5"/>
        <v>2010</v>
      </c>
      <c r="F160" s="49" t="str">
        <f>"IND"&amp;M160&amp;"HTBWSTE1"</f>
        <v>INDODHTBWSTE1</v>
      </c>
      <c r="G160" s="6">
        <v>0</v>
      </c>
      <c r="H160" s="6">
        <v>0</v>
      </c>
      <c r="I160" s="49"/>
      <c r="J160" s="8">
        <f>G160/SUM($G154:$G161)</f>
        <v>0</v>
      </c>
      <c r="K160" s="8">
        <f>H160/SUM($H154:$H161)</f>
        <v>0</v>
      </c>
      <c r="M160" s="48" t="s">
        <v>57</v>
      </c>
      <c r="O160" s="11"/>
      <c r="P160" s="54"/>
      <c r="Q160" s="11"/>
    </row>
    <row r="161" spans="2:17">
      <c r="B161" s="7" t="s">
        <v>18</v>
      </c>
      <c r="C161" s="7" t="s">
        <v>20</v>
      </c>
      <c r="D161" s="10" t="s">
        <v>19</v>
      </c>
      <c r="E161" s="56">
        <f t="shared" si="5"/>
        <v>2010</v>
      </c>
      <c r="F161" s="7" t="str">
        <f>"IND"&amp;M161&amp;"HTBELCE1"</f>
        <v>INDODHTBELCE1</v>
      </c>
      <c r="G161" s="6">
        <v>7.8422371507464197</v>
      </c>
      <c r="H161" s="6">
        <v>5.9982740546178803</v>
      </c>
      <c r="I161" s="49"/>
      <c r="J161" s="9">
        <f>G161/SUM($G154:$G161)</f>
        <v>0.66124503035424032</v>
      </c>
      <c r="K161" s="9">
        <f>H161/SUM($H154:$H161)</f>
        <v>0.66124503035423998</v>
      </c>
      <c r="M161" s="48" t="s">
        <v>57</v>
      </c>
      <c r="O161" s="11"/>
      <c r="P161" s="54"/>
      <c r="Q161" s="11"/>
    </row>
    <row r="162" spans="2:17">
      <c r="B162" s="49" t="s">
        <v>18</v>
      </c>
      <c r="C162" s="49" t="s">
        <v>20</v>
      </c>
      <c r="D162" s="5" t="s">
        <v>19</v>
      </c>
      <c r="E162" s="64">
        <f t="shared" si="5"/>
        <v>2010</v>
      </c>
      <c r="F162" s="49" t="str">
        <f>"IND"&amp;M162&amp;"RHBNGAE1"</f>
        <v>INDODRHBNGAE1</v>
      </c>
      <c r="G162" s="6">
        <v>28.271332118453898</v>
      </c>
      <c r="H162" s="6">
        <v>21.623829358369601</v>
      </c>
      <c r="I162" s="49"/>
      <c r="J162" s="8">
        <f>G162/SUM($G162:$G171)</f>
        <v>0.2985482203756214</v>
      </c>
      <c r="K162" s="8">
        <f>H162/SUM($H162:$H171)</f>
        <v>0.29854822037562156</v>
      </c>
      <c r="M162" s="48" t="s">
        <v>57</v>
      </c>
      <c r="O162" s="11"/>
      <c r="P162" s="54"/>
      <c r="Q162" s="11"/>
    </row>
    <row r="163" spans="2:17">
      <c r="B163" s="11" t="s">
        <v>18</v>
      </c>
      <c r="C163" s="11" t="s">
        <v>20</v>
      </c>
      <c r="D163" s="5" t="s">
        <v>19</v>
      </c>
      <c r="E163" s="64">
        <f t="shared" si="5"/>
        <v>2010</v>
      </c>
      <c r="F163" s="49" t="str">
        <f>"IND"&amp;M163&amp;"RHBCOAE1"</f>
        <v>INDODRHBCOAE1</v>
      </c>
      <c r="G163" s="6">
        <v>0</v>
      </c>
      <c r="H163" s="6">
        <v>0</v>
      </c>
      <c r="I163" s="49"/>
      <c r="J163" s="8">
        <f>G163/SUM($G162:$G171)</f>
        <v>0</v>
      </c>
      <c r="K163" s="8">
        <f>H163/SUM($H162:$H171)</f>
        <v>0</v>
      </c>
      <c r="M163" s="48" t="s">
        <v>57</v>
      </c>
      <c r="O163" s="11"/>
      <c r="P163" s="54"/>
      <c r="Q163" s="11"/>
    </row>
    <row r="164" spans="2:17">
      <c r="B164" s="11" t="s">
        <v>18</v>
      </c>
      <c r="C164" s="11" t="s">
        <v>20</v>
      </c>
      <c r="D164" s="5" t="s">
        <v>19</v>
      </c>
      <c r="E164" s="64">
        <f t="shared" si="5"/>
        <v>2010</v>
      </c>
      <c r="F164" s="49" t="str">
        <f>"IND"&amp;M164&amp;"RHBDSLE1"</f>
        <v>INDODRHBDSLE1</v>
      </c>
      <c r="G164" s="6">
        <v>3.2273307909163198</v>
      </c>
      <c r="H164" s="6">
        <v>2.4684811459674201</v>
      </c>
      <c r="I164" s="49"/>
      <c r="J164" s="8">
        <f>G164/SUM($G162:$G171)</f>
        <v>3.4080950276926911E-2</v>
      </c>
      <c r="K164" s="8">
        <f>H164/SUM($H162:$H171)</f>
        <v>3.408095027692698E-2</v>
      </c>
      <c r="M164" s="48" t="s">
        <v>57</v>
      </c>
      <c r="O164" s="11"/>
      <c r="P164" s="54"/>
      <c r="Q164" s="11"/>
    </row>
    <row r="165" spans="2:17">
      <c r="B165" s="11" t="s">
        <v>18</v>
      </c>
      <c r="C165" s="11" t="s">
        <v>20</v>
      </c>
      <c r="D165" s="5" t="s">
        <v>19</v>
      </c>
      <c r="E165" s="64">
        <f t="shared" si="5"/>
        <v>2010</v>
      </c>
      <c r="F165" s="49" t="str">
        <f>"IND"&amp;M165&amp;"RHBWPEE1"</f>
        <v>INDODRHBWPEE1</v>
      </c>
      <c r="G165" s="6">
        <v>29.3610317812586</v>
      </c>
      <c r="H165" s="6">
        <v>22.457305455697899</v>
      </c>
      <c r="I165" s="49"/>
      <c r="J165" s="8">
        <f>G165/SUM($G162:$G171)</f>
        <v>0.31005556264414874</v>
      </c>
      <c r="K165" s="8">
        <f>H165/SUM($H162:$H171)</f>
        <v>0.31005556264414857</v>
      </c>
      <c r="M165" s="48" t="s">
        <v>57</v>
      </c>
      <c r="O165" s="11"/>
      <c r="P165" s="54"/>
      <c r="Q165" s="11"/>
    </row>
    <row r="166" spans="2:17">
      <c r="B166" s="11" t="s">
        <v>18</v>
      </c>
      <c r="C166" s="11" t="s">
        <v>20</v>
      </c>
      <c r="D166" s="5" t="s">
        <v>19</v>
      </c>
      <c r="E166" s="64">
        <f t="shared" si="5"/>
        <v>2010</v>
      </c>
      <c r="F166" s="49" t="str">
        <f>"IND"&amp;M166&amp;"RHBBGAE1"</f>
        <v>INDODRHBBGAE1</v>
      </c>
      <c r="G166" s="6">
        <v>0</v>
      </c>
      <c r="H166" s="6">
        <v>0</v>
      </c>
      <c r="I166" s="49"/>
      <c r="J166" s="8">
        <f>G166/SUM($G162:$G171)</f>
        <v>0</v>
      </c>
      <c r="K166" s="8">
        <f>H166/SUM($H162:$H171)</f>
        <v>0</v>
      </c>
      <c r="M166" s="48" t="s">
        <v>57</v>
      </c>
      <c r="O166" s="11"/>
      <c r="P166" s="54"/>
      <c r="Q166" s="11"/>
    </row>
    <row r="167" spans="2:17">
      <c r="B167" s="11" t="s">
        <v>18</v>
      </c>
      <c r="C167" s="11" t="s">
        <v>20</v>
      </c>
      <c r="D167" s="5" t="s">
        <v>19</v>
      </c>
      <c r="E167" s="64">
        <f t="shared" si="5"/>
        <v>2010</v>
      </c>
      <c r="F167" s="49" t="str">
        <f>"IND"&amp;M167&amp;"RHBHFOE1"</f>
        <v>INDODRHBHFOE1</v>
      </c>
      <c r="G167" s="6">
        <v>1.79021489082165</v>
      </c>
      <c r="H167" s="6">
        <v>1.3692775830917101</v>
      </c>
      <c r="I167" s="49"/>
      <c r="J167" s="8">
        <f>G167/SUM($G162:$G171)</f>
        <v>1.8904856251746011E-2</v>
      </c>
      <c r="K167" s="8">
        <f>H167/SUM($H162:$H171)</f>
        <v>1.8904856251746007E-2</v>
      </c>
      <c r="M167" s="48" t="s">
        <v>57</v>
      </c>
      <c r="O167" s="11"/>
      <c r="P167" s="11"/>
      <c r="Q167" s="11"/>
    </row>
    <row r="168" spans="2:17">
      <c r="B168" s="11" t="s">
        <v>18</v>
      </c>
      <c r="C168" s="11" t="s">
        <v>20</v>
      </c>
      <c r="D168" s="5" t="s">
        <v>19</v>
      </c>
      <c r="E168" s="64">
        <f t="shared" si="5"/>
        <v>2010</v>
      </c>
      <c r="F168" s="49" t="str">
        <f>"IND"&amp;M168&amp;"RHBLPGE1"</f>
        <v>INDODRHBLPGE1</v>
      </c>
      <c r="G168" s="6">
        <v>0.46954103803167702</v>
      </c>
      <c r="H168" s="6">
        <v>0.35913678353066503</v>
      </c>
      <c r="I168" s="49"/>
      <c r="J168" s="8">
        <f>G168/SUM($G162:$G171)</f>
        <v>4.9584024095623456E-3</v>
      </c>
      <c r="K168" s="8">
        <f>H168/SUM($H162:$H171)</f>
        <v>4.9584024095623491E-3</v>
      </c>
      <c r="M168" s="48" t="s">
        <v>57</v>
      </c>
      <c r="O168" s="11"/>
      <c r="P168" s="11"/>
      <c r="Q168" s="11"/>
    </row>
    <row r="169" spans="2:17">
      <c r="B169" s="11" t="s">
        <v>18</v>
      </c>
      <c r="C169" s="11" t="s">
        <v>20</v>
      </c>
      <c r="D169" s="19" t="s">
        <v>19</v>
      </c>
      <c r="E169" s="64">
        <f t="shared" si="5"/>
        <v>2010</v>
      </c>
      <c r="F169" s="49" t="str">
        <f>"IND"&amp;M169&amp;"RHBWSTE1"</f>
        <v>INDODRHBWSTE1</v>
      </c>
      <c r="G169" s="6">
        <v>3.8123725463652298</v>
      </c>
      <c r="H169" s="6">
        <v>2.91596069996729</v>
      </c>
      <c r="I169" s="49"/>
      <c r="J169" s="8">
        <f>G169/SUM($G162:$G171)</f>
        <v>4.0259052327544169E-2</v>
      </c>
      <c r="K169" s="8">
        <f>H169/SUM($H162:$H171)</f>
        <v>4.0259052327544106E-2</v>
      </c>
      <c r="M169" s="48" t="s">
        <v>57</v>
      </c>
    </row>
    <row r="170" spans="2:17">
      <c r="B170" s="11" t="s">
        <v>18</v>
      </c>
      <c r="C170" s="11" t="s">
        <v>20</v>
      </c>
      <c r="D170" s="19" t="s">
        <v>19</v>
      </c>
      <c r="E170" s="64">
        <f t="shared" si="5"/>
        <v>2010</v>
      </c>
      <c r="F170" s="49" t="str">
        <f>"IND"&amp;M170&amp;"RHBHETE1"</f>
        <v>INDODRHBHETE1</v>
      </c>
      <c r="G170" s="6">
        <v>23.8592731439254</v>
      </c>
      <c r="H170" s="6">
        <v>18.249187866963101</v>
      </c>
      <c r="I170" s="49"/>
      <c r="J170" s="8">
        <f>G170/SUM($G162:$G171)</f>
        <v>0.25195641672382352</v>
      </c>
      <c r="K170" s="8">
        <f>H170/SUM($H162:$H171)</f>
        <v>0.25195641672382346</v>
      </c>
      <c r="M170" s="48" t="s">
        <v>57</v>
      </c>
    </row>
    <row r="171" spans="2:17" ht="15" thickBot="1">
      <c r="B171" s="26" t="s">
        <v>18</v>
      </c>
      <c r="C171" s="26" t="s">
        <v>20</v>
      </c>
      <c r="D171" s="52" t="s">
        <v>19</v>
      </c>
      <c r="E171" s="65">
        <f t="shared" si="5"/>
        <v>2010</v>
      </c>
      <c r="F171" s="26" t="str">
        <f>"IND"&amp;M171&amp;"RHBELCE1"</f>
        <v>INDODRHBELCE1</v>
      </c>
      <c r="G171" s="6">
        <v>3.9049366556357601</v>
      </c>
      <c r="H171" s="6">
        <v>2.9867599992429401</v>
      </c>
      <c r="I171" s="49"/>
      <c r="J171" s="53">
        <f>G171/SUM($G162:$G171)</f>
        <v>4.123653899062691E-2</v>
      </c>
      <c r="K171" s="53">
        <f>H171/SUM($H162:$H171)</f>
        <v>4.1236538990626986E-2</v>
      </c>
      <c r="M171" s="48" t="s">
        <v>57</v>
      </c>
    </row>
    <row r="172" spans="2:17">
      <c r="B172" s="49" t="s">
        <v>18</v>
      </c>
      <c r="C172" s="49" t="s">
        <v>20</v>
      </c>
      <c r="D172" s="5" t="s">
        <v>19</v>
      </c>
      <c r="E172" s="63">
        <v>2010</v>
      </c>
      <c r="F172" s="49" t="str">
        <f>"IND"&amp;M172&amp;"MTBNGAE1"</f>
        <v>INDMDMTBNGAE1</v>
      </c>
      <c r="G172" s="6">
        <v>17.272483803132999</v>
      </c>
      <c r="H172" s="6">
        <v>33.084621944461801</v>
      </c>
      <c r="I172" s="49"/>
      <c r="J172" s="51">
        <f>G172/SUM($G172:$G181)</f>
        <v>0.54268050618754882</v>
      </c>
      <c r="K172" s="8">
        <f>H172/SUM($H172:$H181)</f>
        <v>0.54268050618754837</v>
      </c>
      <c r="M172" s="48" t="s">
        <v>56</v>
      </c>
    </row>
    <row r="173" spans="2:17">
      <c r="B173" s="49" t="s">
        <v>18</v>
      </c>
      <c r="C173" s="49" t="s">
        <v>20</v>
      </c>
      <c r="D173" s="5" t="s">
        <v>19</v>
      </c>
      <c r="E173" s="64">
        <f>$E$4</f>
        <v>2010</v>
      </c>
      <c r="F173" s="49" t="str">
        <f>"IND"&amp;M173&amp;"MTBCOAE1"</f>
        <v>INDMDMTBCOAE1</v>
      </c>
      <c r="G173" s="6">
        <v>0</v>
      </c>
      <c r="H173" s="6">
        <v>0</v>
      </c>
      <c r="I173" s="49"/>
      <c r="J173" s="8">
        <f>G173/SUM($G172:$G181)</f>
        <v>0</v>
      </c>
      <c r="K173" s="8">
        <f>H173/SUM($H172:$H181)</f>
        <v>0</v>
      </c>
      <c r="M173" s="48" t="s">
        <v>56</v>
      </c>
    </row>
    <row r="174" spans="2:17">
      <c r="B174" s="49" t="s">
        <v>18</v>
      </c>
      <c r="C174" s="49" t="s">
        <v>20</v>
      </c>
      <c r="D174" s="5" t="s">
        <v>19</v>
      </c>
      <c r="E174" s="64">
        <f t="shared" ref="E174:E199" si="6">$E$4</f>
        <v>2010</v>
      </c>
      <c r="F174" s="49" t="str">
        <f>"IND"&amp;M174&amp;"MTBDSLE1"</f>
        <v>INDMDMTBDSLE1</v>
      </c>
      <c r="G174" s="6">
        <v>2.7569916831876502</v>
      </c>
      <c r="H174" s="6">
        <v>5.2808865581766504</v>
      </c>
      <c r="I174" s="49"/>
      <c r="J174" s="8">
        <f>G174/SUM($G172:$G181)</f>
        <v>8.6621337107043728E-2</v>
      </c>
      <c r="K174" s="8">
        <f>H174/SUM($H172:$H181)</f>
        <v>8.6621337107043797E-2</v>
      </c>
      <c r="M174" s="48" t="s">
        <v>56</v>
      </c>
    </row>
    <row r="175" spans="2:17">
      <c r="B175" s="49" t="s">
        <v>18</v>
      </c>
      <c r="C175" s="49" t="s">
        <v>20</v>
      </c>
      <c r="D175" s="5" t="s">
        <v>19</v>
      </c>
      <c r="E175" s="64">
        <f t="shared" si="6"/>
        <v>2010</v>
      </c>
      <c r="F175" s="49" t="str">
        <f>"IND"&amp;M175&amp;"MTBWPEE1"</f>
        <v>INDMDMTBWPEE1</v>
      </c>
      <c r="G175" s="6">
        <v>3.0724529835026901</v>
      </c>
      <c r="H175" s="6">
        <v>5.8851376883550701</v>
      </c>
      <c r="I175" s="49"/>
      <c r="J175" s="8">
        <f>G175/SUM($G172:$G181)</f>
        <v>9.6532748811855737E-2</v>
      </c>
      <c r="K175" s="8">
        <f>H175/SUM($H172:$H181)</f>
        <v>9.6532748811855931E-2</v>
      </c>
      <c r="M175" s="48" t="s">
        <v>56</v>
      </c>
    </row>
    <row r="176" spans="2:17">
      <c r="B176" s="49" t="s">
        <v>18</v>
      </c>
      <c r="C176" s="49" t="s">
        <v>20</v>
      </c>
      <c r="D176" s="5" t="s">
        <v>19</v>
      </c>
      <c r="E176" s="64">
        <f t="shared" si="6"/>
        <v>2010</v>
      </c>
      <c r="F176" s="49" t="str">
        <f>"IND"&amp;M176&amp;"MTBBGAE1"</f>
        <v>INDMDMTBBGAE1</v>
      </c>
      <c r="G176" s="6">
        <v>0</v>
      </c>
      <c r="H176" s="6">
        <v>0</v>
      </c>
      <c r="I176" s="49"/>
      <c r="J176" s="8">
        <f>G176/SUM($G172:$G181)</f>
        <v>0</v>
      </c>
      <c r="K176" s="8">
        <f>H176/SUM($H172:$H181)</f>
        <v>0</v>
      </c>
      <c r="M176" s="48" t="s">
        <v>56</v>
      </c>
    </row>
    <row r="177" spans="2:13">
      <c r="B177" s="49" t="s">
        <v>18</v>
      </c>
      <c r="C177" s="49" t="s">
        <v>20</v>
      </c>
      <c r="D177" s="5" t="s">
        <v>19</v>
      </c>
      <c r="E177" s="64">
        <f t="shared" si="6"/>
        <v>2010</v>
      </c>
      <c r="F177" s="49" t="str">
        <f>"IND"&amp;M177&amp;"MTBHFOE1"</f>
        <v>INDMDMTBHFOE1</v>
      </c>
      <c r="G177" s="6">
        <v>1.23042139368463</v>
      </c>
      <c r="H177" s="6">
        <v>2.3568137105475202</v>
      </c>
      <c r="I177" s="49"/>
      <c r="J177" s="8">
        <f>G177/SUM($G172:$G181)</f>
        <v>3.8658348872074075E-2</v>
      </c>
      <c r="K177" s="8">
        <f>H177/SUM($H172:$H181)</f>
        <v>3.8658348872074082E-2</v>
      </c>
      <c r="M177" s="48" t="s">
        <v>56</v>
      </c>
    </row>
    <row r="178" spans="2:13">
      <c r="B178" s="49" t="s">
        <v>18</v>
      </c>
      <c r="C178" s="49" t="s">
        <v>20</v>
      </c>
      <c r="D178" s="5" t="s">
        <v>19</v>
      </c>
      <c r="E178" s="64">
        <f t="shared" si="6"/>
        <v>2010</v>
      </c>
      <c r="F178" s="49" t="str">
        <f>"IND"&amp;M178&amp;"MTBLPGE1"</f>
        <v>INDMDMTBLPGE1</v>
      </c>
      <c r="G178" s="6">
        <v>3.6654805463698601</v>
      </c>
      <c r="H178" s="6">
        <v>7.0210538046316904</v>
      </c>
      <c r="I178" s="49"/>
      <c r="J178" s="8">
        <f>G178/SUM($G172:$G181)</f>
        <v>0.11516495606519528</v>
      </c>
      <c r="K178" s="8">
        <f>H178/SUM($H172:$H181)</f>
        <v>0.11516495606519524</v>
      </c>
      <c r="M178" s="48" t="s">
        <v>56</v>
      </c>
    </row>
    <row r="179" spans="2:13">
      <c r="B179" s="49" t="s">
        <v>18</v>
      </c>
      <c r="C179" s="49" t="s">
        <v>20</v>
      </c>
      <c r="D179" s="5" t="s">
        <v>19</v>
      </c>
      <c r="E179" s="64">
        <f t="shared" si="6"/>
        <v>2010</v>
      </c>
      <c r="F179" s="49" t="str">
        <f>"IND"&amp;M179&amp;"MTBWSTE1"</f>
        <v>INDMDMTBWSTE1</v>
      </c>
      <c r="G179" s="6">
        <v>0.14966100493090301</v>
      </c>
      <c r="H179" s="6">
        <v>0.28666854312342899</v>
      </c>
      <c r="I179" s="49"/>
      <c r="J179" s="8">
        <f>G179/SUM($G172:$G181)</f>
        <v>4.7021673801024384E-3</v>
      </c>
      <c r="K179" s="8">
        <f>H179/SUM($H172:$H181)</f>
        <v>4.7021673801024349E-3</v>
      </c>
      <c r="M179" s="48" t="s">
        <v>56</v>
      </c>
    </row>
    <row r="180" spans="2:13">
      <c r="B180" s="11" t="s">
        <v>18</v>
      </c>
      <c r="C180" s="11" t="s">
        <v>20</v>
      </c>
      <c r="D180" s="19" t="s">
        <v>19</v>
      </c>
      <c r="E180" s="57">
        <f t="shared" si="6"/>
        <v>2010</v>
      </c>
      <c r="F180" s="49" t="str">
        <f>"IND"&amp;M180&amp;"MTBHETE1"</f>
        <v>INDMDMTBHETE1</v>
      </c>
      <c r="G180" s="6">
        <v>0.68571559441497998</v>
      </c>
      <c r="H180" s="6">
        <v>1.3134556362140899</v>
      </c>
      <c r="I180" s="49"/>
      <c r="J180" s="8">
        <f>G180/SUM($G172:$G181)</f>
        <v>2.154435286315445E-2</v>
      </c>
      <c r="K180" s="8">
        <f>H180/SUM($H172:$H181)</f>
        <v>2.1544352863154526E-2</v>
      </c>
      <c r="M180" s="48" t="s">
        <v>56</v>
      </c>
    </row>
    <row r="181" spans="2:13">
      <c r="B181" s="7" t="s">
        <v>18</v>
      </c>
      <c r="C181" s="7" t="s">
        <v>20</v>
      </c>
      <c r="D181" s="10" t="s">
        <v>19</v>
      </c>
      <c r="E181" s="56">
        <f t="shared" si="6"/>
        <v>2010</v>
      </c>
      <c r="F181" s="7" t="str">
        <f>"IND"&amp;M181&amp;"MTBELCE1"</f>
        <v>INDMDMTBELCE1</v>
      </c>
      <c r="G181" s="6">
        <v>2.9948826424131898</v>
      </c>
      <c r="H181" s="6">
        <v>5.7365553861048602</v>
      </c>
      <c r="I181" s="11"/>
      <c r="J181" s="9">
        <f>G181/SUM($G172:$G181)</f>
        <v>9.4095582713025455E-2</v>
      </c>
      <c r="K181" s="9">
        <f>H181/SUM($H172:$H181)</f>
        <v>9.4095582713025747E-2</v>
      </c>
      <c r="M181" s="48" t="s">
        <v>56</v>
      </c>
    </row>
    <row r="182" spans="2:13">
      <c r="B182" s="49" t="s">
        <v>18</v>
      </c>
      <c r="C182" s="49" t="s">
        <v>20</v>
      </c>
      <c r="D182" s="5" t="s">
        <v>19</v>
      </c>
      <c r="E182" s="64">
        <f t="shared" si="6"/>
        <v>2010</v>
      </c>
      <c r="F182" s="49" t="str">
        <f>"IND"&amp;M182&amp;"HTBNGAE1"</f>
        <v>INDMDHTBNGAE1</v>
      </c>
      <c r="G182" s="6">
        <v>29.809998596342702</v>
      </c>
      <c r="H182" s="6">
        <v>57.099635753952498</v>
      </c>
      <c r="I182" s="49"/>
      <c r="J182" s="8">
        <f>G182/SUM($G182:$G189)</f>
        <v>0.55368222807474377</v>
      </c>
      <c r="K182" s="8">
        <f>H182/SUM($H182:$H189)</f>
        <v>0.55368222807474432</v>
      </c>
      <c r="M182" s="48" t="s">
        <v>56</v>
      </c>
    </row>
    <row r="183" spans="2:13">
      <c r="B183" s="49" t="s">
        <v>18</v>
      </c>
      <c r="C183" s="49" t="s">
        <v>20</v>
      </c>
      <c r="D183" s="5" t="s">
        <v>19</v>
      </c>
      <c r="E183" s="64">
        <f t="shared" si="6"/>
        <v>2010</v>
      </c>
      <c r="F183" s="49" t="str">
        <f>"IND"&amp;M183&amp;"HTBCOAE1"</f>
        <v>INDMDHTBCOAE1</v>
      </c>
      <c r="G183" s="6">
        <v>0</v>
      </c>
      <c r="H183" s="6">
        <v>0</v>
      </c>
      <c r="I183" s="49"/>
      <c r="J183" s="8">
        <f>G183/SUM($G182:$G189)</f>
        <v>0</v>
      </c>
      <c r="K183" s="8">
        <f>H183/SUM($H182:$H189)</f>
        <v>0</v>
      </c>
      <c r="M183" s="48" t="s">
        <v>56</v>
      </c>
    </row>
    <row r="184" spans="2:13">
      <c r="B184" s="49" t="s">
        <v>18</v>
      </c>
      <c r="C184" s="49" t="s">
        <v>20</v>
      </c>
      <c r="D184" s="5" t="s">
        <v>19</v>
      </c>
      <c r="E184" s="64">
        <f t="shared" si="6"/>
        <v>2010</v>
      </c>
      <c r="F184" s="49" t="str">
        <f>"IND"&amp;M184&amp;"HTBDSLE1"</f>
        <v>INDMDHTBDSLE1</v>
      </c>
      <c r="G184" s="6">
        <v>0.74787204893572101</v>
      </c>
      <c r="H184" s="6">
        <v>1.4325133712025999</v>
      </c>
      <c r="I184" s="49"/>
      <c r="J184" s="8">
        <f>G184/SUM($G182:$G189)</f>
        <v>1.3890757526582254E-2</v>
      </c>
      <c r="K184" s="8">
        <f>H184/SUM($H182:$H189)</f>
        <v>1.3890757526582217E-2</v>
      </c>
      <c r="M184" s="48" t="s">
        <v>56</v>
      </c>
    </row>
    <row r="185" spans="2:13">
      <c r="B185" s="49" t="s">
        <v>18</v>
      </c>
      <c r="C185" s="49" t="s">
        <v>20</v>
      </c>
      <c r="D185" s="5" t="s">
        <v>19</v>
      </c>
      <c r="E185" s="64">
        <f t="shared" si="6"/>
        <v>2010</v>
      </c>
      <c r="F185" s="49" t="str">
        <f>"IND"&amp;M185&amp;"HTBWPEE1"</f>
        <v>INDMDHTBWPEE1</v>
      </c>
      <c r="G185" s="6">
        <v>0</v>
      </c>
      <c r="H185" s="6">
        <v>0</v>
      </c>
      <c r="I185" s="49"/>
      <c r="J185" s="8">
        <f>G185/SUM($G182:$G189)</f>
        <v>0</v>
      </c>
      <c r="K185" s="8">
        <f>H185/SUM($H182:$H189)</f>
        <v>0</v>
      </c>
      <c r="M185" s="48" t="s">
        <v>56</v>
      </c>
    </row>
    <row r="186" spans="2:13">
      <c r="B186" s="49" t="s">
        <v>18</v>
      </c>
      <c r="C186" s="49" t="s">
        <v>20</v>
      </c>
      <c r="D186" s="5" t="s">
        <v>19</v>
      </c>
      <c r="E186" s="64">
        <f t="shared" si="6"/>
        <v>2010</v>
      </c>
      <c r="F186" s="49" t="str">
        <f>"IND"&amp;M186&amp;"HTBHFOE1"</f>
        <v>INDMDHTBHFOE1</v>
      </c>
      <c r="G186" s="6">
        <v>0.690131522882378</v>
      </c>
      <c r="H186" s="6">
        <v>1.3219141373505101</v>
      </c>
      <c r="I186" s="49"/>
      <c r="J186" s="8">
        <f>G186/SUM($G182:$G189)</f>
        <v>1.281830181974619E-2</v>
      </c>
      <c r="K186" s="8">
        <f>H186/SUM($H182:$H189)</f>
        <v>1.2818301819746192E-2</v>
      </c>
      <c r="M186" s="48" t="s">
        <v>56</v>
      </c>
    </row>
    <row r="187" spans="2:13">
      <c r="B187" s="49" t="s">
        <v>18</v>
      </c>
      <c r="C187" s="49" t="s">
        <v>20</v>
      </c>
      <c r="D187" s="5" t="s">
        <v>19</v>
      </c>
      <c r="E187" s="64">
        <f t="shared" si="6"/>
        <v>2010</v>
      </c>
      <c r="F187" s="49" t="str">
        <f>"IND"&amp;M187&amp;"HTBLPGE1"</f>
        <v>INDMDHTBLPGE1</v>
      </c>
      <c r="G187" s="6">
        <v>2.3521219932875899</v>
      </c>
      <c r="H187" s="6">
        <v>4.5053779063934396</v>
      </c>
      <c r="I187" s="49"/>
      <c r="J187" s="8">
        <f>G187/SUM($G182:$G189)</f>
        <v>4.3687628556509185E-2</v>
      </c>
      <c r="K187" s="8">
        <f>H187/SUM($H182:$H189)</f>
        <v>4.3687628556509157E-2</v>
      </c>
      <c r="M187" s="48" t="s">
        <v>56</v>
      </c>
    </row>
    <row r="188" spans="2:13">
      <c r="B188" s="49" t="s">
        <v>18</v>
      </c>
      <c r="C188" s="49" t="s">
        <v>20</v>
      </c>
      <c r="D188" s="5" t="s">
        <v>19</v>
      </c>
      <c r="E188" s="64">
        <f t="shared" si="6"/>
        <v>2010</v>
      </c>
      <c r="F188" s="49" t="str">
        <f>"IND"&amp;M188&amp;"HTBWSTE1"</f>
        <v>INDMDHTBWSTE1</v>
      </c>
      <c r="G188" s="6">
        <v>0</v>
      </c>
      <c r="H188" s="6">
        <v>0</v>
      </c>
      <c r="I188" s="49"/>
      <c r="J188" s="8">
        <f>G188/SUM($G182:$G189)</f>
        <v>0</v>
      </c>
      <c r="K188" s="8">
        <f>H188/SUM($H182:$H189)</f>
        <v>0</v>
      </c>
      <c r="M188" s="48" t="s">
        <v>56</v>
      </c>
    </row>
    <row r="189" spans="2:13">
      <c r="B189" s="7" t="s">
        <v>18</v>
      </c>
      <c r="C189" s="7" t="s">
        <v>20</v>
      </c>
      <c r="D189" s="10" t="s">
        <v>19</v>
      </c>
      <c r="E189" s="56">
        <f t="shared" si="6"/>
        <v>2010</v>
      </c>
      <c r="F189" s="7" t="str">
        <f>"IND"&amp;M189&amp;"HTBELCE1"</f>
        <v>INDMDHTBELCE1</v>
      </c>
      <c r="G189" s="6">
        <v>20.239419686649502</v>
      </c>
      <c r="H189" s="6">
        <v>38.767646641917104</v>
      </c>
      <c r="I189" s="49"/>
      <c r="J189" s="9">
        <f>G189/SUM($G182:$G189)</f>
        <v>0.37592108402241869</v>
      </c>
      <c r="K189" s="9">
        <f>H189/SUM($H182:$H189)</f>
        <v>0.37592108402241803</v>
      </c>
      <c r="M189" s="48" t="s">
        <v>56</v>
      </c>
    </row>
    <row r="190" spans="2:13">
      <c r="B190" s="49" t="s">
        <v>18</v>
      </c>
      <c r="C190" s="49" t="s">
        <v>20</v>
      </c>
      <c r="D190" s="5" t="s">
        <v>19</v>
      </c>
      <c r="E190" s="64">
        <f t="shared" si="6"/>
        <v>2010</v>
      </c>
      <c r="F190" s="49" t="str">
        <f>"IND"&amp;M190&amp;"RHBNGAE1"</f>
        <v>INDMDRHBNGAE1</v>
      </c>
      <c r="G190" s="6">
        <v>28.714463026511901</v>
      </c>
      <c r="H190" s="6">
        <v>55.001189429284999</v>
      </c>
      <c r="I190" s="49"/>
      <c r="J190" s="8">
        <f>G190/SUM($G190:$G199)</f>
        <v>0.40071490824853895</v>
      </c>
      <c r="K190" s="8">
        <f>H190/SUM($H190:$H199)</f>
        <v>0.40071490824853917</v>
      </c>
      <c r="M190" s="48" t="s">
        <v>56</v>
      </c>
    </row>
    <row r="191" spans="2:13">
      <c r="B191" s="11" t="s">
        <v>18</v>
      </c>
      <c r="C191" s="11" t="s">
        <v>20</v>
      </c>
      <c r="D191" s="5" t="s">
        <v>19</v>
      </c>
      <c r="E191" s="64">
        <f t="shared" si="6"/>
        <v>2010</v>
      </c>
      <c r="F191" s="49" t="str">
        <f>"IND"&amp;M191&amp;"RHBCOAE1"</f>
        <v>INDMDRHBCOAE1</v>
      </c>
      <c r="G191" s="6">
        <v>0</v>
      </c>
      <c r="H191" s="6">
        <v>0</v>
      </c>
      <c r="I191" s="49"/>
      <c r="J191" s="8">
        <f>G191/SUM($G190:$G199)</f>
        <v>0</v>
      </c>
      <c r="K191" s="8">
        <f>H191/SUM($H190:$H199)</f>
        <v>0</v>
      </c>
      <c r="M191" s="48" t="s">
        <v>56</v>
      </c>
    </row>
    <row r="192" spans="2:13">
      <c r="B192" s="11" t="s">
        <v>18</v>
      </c>
      <c r="C192" s="11" t="s">
        <v>20</v>
      </c>
      <c r="D192" s="5" t="s">
        <v>19</v>
      </c>
      <c r="E192" s="64">
        <f t="shared" si="6"/>
        <v>2010</v>
      </c>
      <c r="F192" s="49" t="str">
        <f>"IND"&amp;M192&amp;"RHBDSLE1"</f>
        <v>INDMDRHBDSLE1</v>
      </c>
      <c r="G192" s="6">
        <v>8.1593328156262501</v>
      </c>
      <c r="H192" s="6">
        <v>15.6288142806115</v>
      </c>
      <c r="I192" s="49"/>
      <c r="J192" s="8">
        <f>G192/SUM($G190:$G199)</f>
        <v>0.11386478993405497</v>
      </c>
      <c r="K192" s="8">
        <f>H192/SUM($H190:$H199)</f>
        <v>0.11386478993405488</v>
      </c>
      <c r="M192" s="48" t="s">
        <v>56</v>
      </c>
    </row>
    <row r="193" spans="2:13">
      <c r="B193" s="11" t="s">
        <v>18</v>
      </c>
      <c r="C193" s="11" t="s">
        <v>20</v>
      </c>
      <c r="D193" s="5" t="s">
        <v>19</v>
      </c>
      <c r="E193" s="64">
        <f t="shared" si="6"/>
        <v>2010</v>
      </c>
      <c r="F193" s="49" t="str">
        <f>"IND"&amp;M193&amp;"RHBWPEE1"</f>
        <v>INDMDRHBWPEE1</v>
      </c>
      <c r="G193" s="6">
        <v>10.071319176481101</v>
      </c>
      <c r="H193" s="6">
        <v>19.2911332981217</v>
      </c>
      <c r="I193" s="49"/>
      <c r="J193" s="8">
        <f>G193/SUM($G190:$G199)</f>
        <v>0.14054686434565086</v>
      </c>
      <c r="K193" s="8">
        <f>H193/SUM($H190:$H199)</f>
        <v>0.14054686434565106</v>
      </c>
      <c r="M193" s="48" t="s">
        <v>56</v>
      </c>
    </row>
    <row r="194" spans="2:13">
      <c r="B194" s="11" t="s">
        <v>18</v>
      </c>
      <c r="C194" s="11" t="s">
        <v>20</v>
      </c>
      <c r="D194" s="5" t="s">
        <v>19</v>
      </c>
      <c r="E194" s="64">
        <f t="shared" si="6"/>
        <v>2010</v>
      </c>
      <c r="F194" s="49" t="str">
        <f>"IND"&amp;M194&amp;"RHBBGAE1"</f>
        <v>INDMDRHBBGAE1</v>
      </c>
      <c r="G194" s="6">
        <v>0</v>
      </c>
      <c r="H194" s="6">
        <v>0</v>
      </c>
      <c r="I194" s="49"/>
      <c r="J194" s="8">
        <f>G194/SUM($G190:$G199)</f>
        <v>0</v>
      </c>
      <c r="K194" s="8">
        <f>H194/SUM($H190:$H199)</f>
        <v>0</v>
      </c>
      <c r="M194" s="48" t="s">
        <v>56</v>
      </c>
    </row>
    <row r="195" spans="2:13">
      <c r="B195" s="11" t="s">
        <v>18</v>
      </c>
      <c r="C195" s="11" t="s">
        <v>20</v>
      </c>
      <c r="D195" s="5" t="s">
        <v>19</v>
      </c>
      <c r="E195" s="64">
        <f t="shared" si="6"/>
        <v>2010</v>
      </c>
      <c r="F195" s="49" t="str">
        <f>"IND"&amp;M195&amp;"RHBHFOE1"</f>
        <v>INDMDRHBHFOE1</v>
      </c>
      <c r="G195" s="6">
        <v>2.2302961656303699</v>
      </c>
      <c r="H195" s="6">
        <v>4.2720263226230104</v>
      </c>
      <c r="I195" s="49"/>
      <c r="J195" s="8">
        <f>G195/SUM($G190:$G199)</f>
        <v>3.1124138471699151E-2</v>
      </c>
      <c r="K195" s="8">
        <f>H195/SUM($H190:$H199)</f>
        <v>3.1124138471699186E-2</v>
      </c>
      <c r="M195" s="48" t="s">
        <v>56</v>
      </c>
    </row>
    <row r="196" spans="2:13">
      <c r="B196" s="11" t="s">
        <v>18</v>
      </c>
      <c r="C196" s="11" t="s">
        <v>20</v>
      </c>
      <c r="D196" s="5" t="s">
        <v>19</v>
      </c>
      <c r="E196" s="64">
        <f t="shared" si="6"/>
        <v>2010</v>
      </c>
      <c r="F196" s="49" t="str">
        <f>"IND"&amp;M196&amp;"RHBLPGE1"</f>
        <v>INDMDRHBLPGE1</v>
      </c>
      <c r="G196" s="6">
        <v>0.45715778572854199</v>
      </c>
      <c r="H196" s="6">
        <v>0.87566401463654397</v>
      </c>
      <c r="I196" s="49"/>
      <c r="J196" s="8">
        <f>G196/SUM($G190:$G199)</f>
        <v>6.3797097648728342E-3</v>
      </c>
      <c r="K196" s="8">
        <f>H196/SUM($H190:$H199)</f>
        <v>6.3797097648728368E-3</v>
      </c>
      <c r="M196" s="48" t="s">
        <v>56</v>
      </c>
    </row>
    <row r="197" spans="2:13">
      <c r="B197" s="11" t="s">
        <v>18</v>
      </c>
      <c r="C197" s="11" t="s">
        <v>20</v>
      </c>
      <c r="D197" s="19" t="s">
        <v>19</v>
      </c>
      <c r="E197" s="64">
        <f t="shared" si="6"/>
        <v>2010</v>
      </c>
      <c r="F197" s="49" t="str">
        <f>"IND"&amp;M197&amp;"RHBWSTE1"</f>
        <v>INDMDRHBWSTE1</v>
      </c>
      <c r="G197" s="6">
        <v>0.98501097929111003</v>
      </c>
      <c r="H197" s="6">
        <v>1.8867417235660899</v>
      </c>
      <c r="I197" s="49"/>
      <c r="J197" s="8">
        <f>G197/SUM($G190:$G199)</f>
        <v>1.3745985214002034E-2</v>
      </c>
      <c r="K197" s="8">
        <f>H197/SUM($H190:$H199)</f>
        <v>1.374598521400203E-2</v>
      </c>
      <c r="M197" s="48" t="s">
        <v>56</v>
      </c>
    </row>
    <row r="198" spans="2:13">
      <c r="B198" s="11" t="s">
        <v>18</v>
      </c>
      <c r="C198" s="11" t="s">
        <v>20</v>
      </c>
      <c r="D198" s="19" t="s">
        <v>19</v>
      </c>
      <c r="E198" s="64">
        <f t="shared" si="6"/>
        <v>2010</v>
      </c>
      <c r="F198" s="49" t="str">
        <f>"IND"&amp;M198&amp;"RHBHETE1"</f>
        <v>INDMDRHBHETE1</v>
      </c>
      <c r="G198" s="6">
        <v>18.009083104525601</v>
      </c>
      <c r="H198" s="6">
        <v>34.495542903421303</v>
      </c>
      <c r="I198" s="49"/>
      <c r="J198" s="8">
        <f>G198/SUM($G190:$G199)</f>
        <v>0.25131962513829104</v>
      </c>
      <c r="K198" s="8">
        <f>H198/SUM($H190:$H199)</f>
        <v>0.25131962513829054</v>
      </c>
      <c r="M198" s="48" t="s">
        <v>56</v>
      </c>
    </row>
    <row r="199" spans="2:13" ht="15" thickBot="1">
      <c r="B199" s="26" t="s">
        <v>18</v>
      </c>
      <c r="C199" s="26" t="s">
        <v>20</v>
      </c>
      <c r="D199" s="52" t="s">
        <v>19</v>
      </c>
      <c r="E199" s="65">
        <f t="shared" si="6"/>
        <v>2010</v>
      </c>
      <c r="F199" s="26" t="str">
        <f>"IND"&amp;M199&amp;"RHBELCE1"</f>
        <v>INDMDRHBELCE1</v>
      </c>
      <c r="G199" s="6">
        <v>3.03142212206805</v>
      </c>
      <c r="H199" s="6">
        <v>5.8065450230445697</v>
      </c>
      <c r="I199" s="49"/>
      <c r="J199" s="53">
        <f>G199/SUM($G190:$G199)</f>
        <v>4.230397888289017E-2</v>
      </c>
      <c r="K199" s="53">
        <f>H199/SUM($H190:$H199)</f>
        <v>4.2303978882890204E-2</v>
      </c>
      <c r="M199" s="48" t="s">
        <v>56</v>
      </c>
    </row>
    <row r="200" spans="2:13">
      <c r="B200" s="49" t="s">
        <v>18</v>
      </c>
      <c r="C200" s="49" t="s">
        <v>20</v>
      </c>
      <c r="D200" s="5" t="s">
        <v>19</v>
      </c>
      <c r="E200" s="63">
        <v>2010</v>
      </c>
      <c r="F200" s="49" t="str">
        <f>"IND"&amp;M200&amp;"MTBNGAE1"</f>
        <v>INDTDMTBNGAE1</v>
      </c>
      <c r="G200" s="6">
        <v>9.7377441083024205</v>
      </c>
      <c r="H200" s="6">
        <v>7.7313969877319604</v>
      </c>
      <c r="I200" s="49"/>
      <c r="J200" s="51">
        <f>G200/SUM($G200:$G209)</f>
        <v>0.37182404861666635</v>
      </c>
      <c r="K200" s="8">
        <f>H200/SUM($H200:$H209)</f>
        <v>0.37182404861666712</v>
      </c>
      <c r="M200" s="48" t="s">
        <v>58</v>
      </c>
    </row>
    <row r="201" spans="2:13">
      <c r="B201" s="49" t="s">
        <v>18</v>
      </c>
      <c r="C201" s="49" t="s">
        <v>20</v>
      </c>
      <c r="D201" s="5" t="s">
        <v>19</v>
      </c>
      <c r="E201" s="64">
        <f>$E$4</f>
        <v>2010</v>
      </c>
      <c r="F201" s="49" t="str">
        <f>"IND"&amp;M201&amp;"MTBCOAE1"</f>
        <v>INDTDMTBCOAE1</v>
      </c>
      <c r="G201" s="6">
        <v>0</v>
      </c>
      <c r="H201" s="6">
        <v>0</v>
      </c>
      <c r="I201" s="49"/>
      <c r="J201" s="8">
        <f>G201/SUM($G200:$G209)</f>
        <v>0</v>
      </c>
      <c r="K201" s="8">
        <f>H201/SUM($H200:$H209)</f>
        <v>0</v>
      </c>
      <c r="M201" s="48" t="s">
        <v>58</v>
      </c>
    </row>
    <row r="202" spans="2:13">
      <c r="B202" s="49" t="s">
        <v>18</v>
      </c>
      <c r="C202" s="49" t="s">
        <v>20</v>
      </c>
      <c r="D202" s="5" t="s">
        <v>19</v>
      </c>
      <c r="E202" s="64">
        <f t="shared" ref="E202:E227" si="7">$E$4</f>
        <v>2010</v>
      </c>
      <c r="F202" s="49" t="str">
        <f>"IND"&amp;M202&amp;"MTBDSLE1"</f>
        <v>INDTDMTBDSLE1</v>
      </c>
      <c r="G202" s="6">
        <v>0.15831189363167</v>
      </c>
      <c r="H202" s="6">
        <v>0.12569359842825101</v>
      </c>
      <c r="I202" s="49"/>
      <c r="J202" s="8">
        <f>G202/SUM($G200:$G209)</f>
        <v>6.0449492797937524E-3</v>
      </c>
      <c r="K202" s="8">
        <f>H202/SUM($H200:$H209)</f>
        <v>6.0449492797937437E-3</v>
      </c>
      <c r="M202" s="48" t="s">
        <v>58</v>
      </c>
    </row>
    <row r="203" spans="2:13">
      <c r="B203" s="49" t="s">
        <v>18</v>
      </c>
      <c r="C203" s="49" t="s">
        <v>20</v>
      </c>
      <c r="D203" s="5" t="s">
        <v>19</v>
      </c>
      <c r="E203" s="64">
        <f t="shared" si="7"/>
        <v>2010</v>
      </c>
      <c r="F203" s="49" t="str">
        <f>"IND"&amp;M203&amp;"MTBWPEE1"</f>
        <v>INDTDMTBWPEE1</v>
      </c>
      <c r="G203" s="6">
        <v>0</v>
      </c>
      <c r="H203" s="6">
        <v>0</v>
      </c>
      <c r="I203" s="49"/>
      <c r="J203" s="8">
        <f>G203/SUM($G200:$G209)</f>
        <v>0</v>
      </c>
      <c r="K203" s="8">
        <f>H203/SUM($H200:$H209)</f>
        <v>0</v>
      </c>
      <c r="M203" s="48" t="s">
        <v>58</v>
      </c>
    </row>
    <row r="204" spans="2:13">
      <c r="B204" s="49" t="s">
        <v>18</v>
      </c>
      <c r="C204" s="49" t="s">
        <v>20</v>
      </c>
      <c r="D204" s="5" t="s">
        <v>19</v>
      </c>
      <c r="E204" s="64">
        <f t="shared" si="7"/>
        <v>2010</v>
      </c>
      <c r="F204" s="49" t="str">
        <f>"IND"&amp;M204&amp;"MTBBGAE1"</f>
        <v>INDTDMTBBGAE1</v>
      </c>
      <c r="G204" s="6">
        <v>0</v>
      </c>
      <c r="H204" s="6">
        <v>0</v>
      </c>
      <c r="I204" s="49"/>
      <c r="J204" s="8">
        <f>G204/SUM($G200:$G209)</f>
        <v>0</v>
      </c>
      <c r="K204" s="8">
        <f>H204/SUM($H200:$H209)</f>
        <v>0</v>
      </c>
      <c r="M204" s="48" t="s">
        <v>58</v>
      </c>
    </row>
    <row r="205" spans="2:13">
      <c r="B205" s="49" t="s">
        <v>18</v>
      </c>
      <c r="C205" s="49" t="s">
        <v>20</v>
      </c>
      <c r="D205" s="5" t="s">
        <v>19</v>
      </c>
      <c r="E205" s="64">
        <f t="shared" si="7"/>
        <v>2010</v>
      </c>
      <c r="F205" s="49" t="str">
        <f>"IND"&amp;M205&amp;"MTBHFOE1"</f>
        <v>INDTDMTBHFOE1</v>
      </c>
      <c r="G205" s="6">
        <v>5.4488145951137599E-4</v>
      </c>
      <c r="H205" s="6">
        <v>4.3261507263735698E-4</v>
      </c>
      <c r="I205" s="49"/>
      <c r="J205" s="8">
        <f>G205/SUM($G200:$G209)</f>
        <v>2.0805643282301984E-5</v>
      </c>
      <c r="K205" s="8">
        <f>H205/SUM($H200:$H209)</f>
        <v>2.0805643282302028E-5</v>
      </c>
      <c r="M205" s="48" t="s">
        <v>58</v>
      </c>
    </row>
    <row r="206" spans="2:13">
      <c r="B206" s="49" t="s">
        <v>18</v>
      </c>
      <c r="C206" s="49" t="s">
        <v>20</v>
      </c>
      <c r="D206" s="5" t="s">
        <v>19</v>
      </c>
      <c r="E206" s="64">
        <f t="shared" si="7"/>
        <v>2010</v>
      </c>
      <c r="F206" s="49" t="str">
        <f>"IND"&amp;M206&amp;"MTBLPGE1"</f>
        <v>INDTDMTBLPGE1</v>
      </c>
      <c r="G206" s="6">
        <v>4.7540957944391102E-2</v>
      </c>
      <c r="H206" s="6">
        <v>3.7745705263683899E-2</v>
      </c>
      <c r="I206" s="49"/>
      <c r="J206" s="8">
        <f>G206/SUM($G200:$G209)</f>
        <v>1.8152943085582656E-3</v>
      </c>
      <c r="K206" s="8">
        <f>H206/SUM($H200:$H209)</f>
        <v>1.8152943085582712E-3</v>
      </c>
      <c r="M206" s="48" t="s">
        <v>58</v>
      </c>
    </row>
    <row r="207" spans="2:13">
      <c r="B207" s="49" t="s">
        <v>18</v>
      </c>
      <c r="C207" s="49" t="s">
        <v>20</v>
      </c>
      <c r="D207" s="5" t="s">
        <v>19</v>
      </c>
      <c r="E207" s="64">
        <f t="shared" si="7"/>
        <v>2010</v>
      </c>
      <c r="F207" s="49" t="str">
        <f>"IND"&amp;M207&amp;"MTBWSTE1"</f>
        <v>INDTDMTBWSTE1</v>
      </c>
      <c r="G207" s="6">
        <v>0</v>
      </c>
      <c r="H207" s="6">
        <v>0</v>
      </c>
      <c r="I207" s="49"/>
      <c r="J207" s="8">
        <f>G207/SUM($G200:$G209)</f>
        <v>0</v>
      </c>
      <c r="K207" s="8">
        <f>H207/SUM($H200:$H209)</f>
        <v>0</v>
      </c>
      <c r="M207" s="48" t="s">
        <v>58</v>
      </c>
    </row>
    <row r="208" spans="2:13">
      <c r="B208" s="11" t="s">
        <v>18</v>
      </c>
      <c r="C208" s="11" t="s">
        <v>20</v>
      </c>
      <c r="D208" s="19" t="s">
        <v>19</v>
      </c>
      <c r="E208" s="57">
        <f t="shared" si="7"/>
        <v>2010</v>
      </c>
      <c r="F208" s="49" t="str">
        <f>"IND"&amp;M208&amp;"MTBHETE1"</f>
        <v>INDTDMTBHETE1</v>
      </c>
      <c r="G208" s="6">
        <v>10.438175547339</v>
      </c>
      <c r="H208" s="6">
        <v>8.2875128044602597</v>
      </c>
      <c r="I208" s="49"/>
      <c r="J208" s="8">
        <f>G208/SUM($G200:$G209)</f>
        <v>0.39856918080995629</v>
      </c>
      <c r="K208" s="8">
        <f>H208/SUM($H200:$H209)</f>
        <v>0.39856918080995524</v>
      </c>
      <c r="M208" s="48" t="s">
        <v>58</v>
      </c>
    </row>
    <row r="209" spans="2:13">
      <c r="B209" s="7" t="s">
        <v>18</v>
      </c>
      <c r="C209" s="7" t="s">
        <v>20</v>
      </c>
      <c r="D209" s="10" t="s">
        <v>19</v>
      </c>
      <c r="E209" s="56">
        <f t="shared" si="7"/>
        <v>2010</v>
      </c>
      <c r="F209" s="7" t="str">
        <f>"IND"&amp;M209&amp;"MTBELCE1"</f>
        <v>INDTDMTBELCE1</v>
      </c>
      <c r="G209" s="6">
        <v>5.8068012133357296</v>
      </c>
      <c r="H209" s="6">
        <v>4.6103784315778897</v>
      </c>
      <c r="I209" s="11"/>
      <c r="J209" s="9">
        <f>G209/SUM($G200:$G209)</f>
        <v>0.22172572134174293</v>
      </c>
      <c r="K209" s="9">
        <f>H209/SUM($H200:$H209)</f>
        <v>0.22172572134174337</v>
      </c>
      <c r="M209" s="48" t="s">
        <v>58</v>
      </c>
    </row>
    <row r="210" spans="2:13">
      <c r="B210" s="49" t="s">
        <v>18</v>
      </c>
      <c r="C210" s="49" t="s">
        <v>20</v>
      </c>
      <c r="D210" s="5" t="s">
        <v>19</v>
      </c>
      <c r="E210" s="64">
        <f t="shared" si="7"/>
        <v>2010</v>
      </c>
      <c r="F210" s="49" t="str">
        <f>"IND"&amp;M210&amp;"HTBNGAE1"</f>
        <v>INDTDHTBNGAE1</v>
      </c>
      <c r="G210" s="6">
        <v>0</v>
      </c>
      <c r="H210" s="6">
        <v>0</v>
      </c>
      <c r="I210" s="49"/>
      <c r="J210" s="8" t="e">
        <f>G210/SUM($G210:$G217)</f>
        <v>#DIV/0!</v>
      </c>
      <c r="K210" s="8" t="e">
        <f>H210/SUM($H210:$H217)</f>
        <v>#DIV/0!</v>
      </c>
      <c r="M210" s="48" t="s">
        <v>58</v>
      </c>
    </row>
    <row r="211" spans="2:13">
      <c r="B211" s="49" t="s">
        <v>18</v>
      </c>
      <c r="C211" s="49" t="s">
        <v>20</v>
      </c>
      <c r="D211" s="5" t="s">
        <v>19</v>
      </c>
      <c r="E211" s="64">
        <f t="shared" si="7"/>
        <v>2010</v>
      </c>
      <c r="F211" s="49" t="str">
        <f>"IND"&amp;M211&amp;"HTBCOAE1"</f>
        <v>INDTDHTBCOAE1</v>
      </c>
      <c r="G211" s="6">
        <v>0</v>
      </c>
      <c r="H211" s="6">
        <v>0</v>
      </c>
      <c r="I211" s="49"/>
      <c r="J211" s="8" t="e">
        <f>G211/SUM($G210:$G217)</f>
        <v>#DIV/0!</v>
      </c>
      <c r="K211" s="8" t="e">
        <f>H211/SUM($H210:$H217)</f>
        <v>#DIV/0!</v>
      </c>
      <c r="M211" s="48" t="s">
        <v>58</v>
      </c>
    </row>
    <row r="212" spans="2:13">
      <c r="B212" s="49" t="s">
        <v>18</v>
      </c>
      <c r="C212" s="49" t="s">
        <v>20</v>
      </c>
      <c r="D212" s="5" t="s">
        <v>19</v>
      </c>
      <c r="E212" s="64">
        <f t="shared" si="7"/>
        <v>2010</v>
      </c>
      <c r="F212" s="49" t="str">
        <f>"IND"&amp;M212&amp;"HTBDSLE1"</f>
        <v>INDTDHTBDSLE1</v>
      </c>
      <c r="G212" s="6">
        <v>0</v>
      </c>
      <c r="H212" s="6">
        <v>0</v>
      </c>
      <c r="I212" s="49"/>
      <c r="J212" s="8" t="e">
        <f>G212/SUM($G210:$G217)</f>
        <v>#DIV/0!</v>
      </c>
      <c r="K212" s="8" t="e">
        <f>H212/SUM($H210:$H217)</f>
        <v>#DIV/0!</v>
      </c>
      <c r="M212" s="48" t="s">
        <v>58</v>
      </c>
    </row>
    <row r="213" spans="2:13">
      <c r="B213" s="49" t="s">
        <v>18</v>
      </c>
      <c r="C213" s="49" t="s">
        <v>20</v>
      </c>
      <c r="D213" s="5" t="s">
        <v>19</v>
      </c>
      <c r="E213" s="64">
        <f t="shared" si="7"/>
        <v>2010</v>
      </c>
      <c r="F213" s="49" t="str">
        <f>"IND"&amp;M213&amp;"HTBWPEE1"</f>
        <v>INDTDHTBWPEE1</v>
      </c>
      <c r="G213" s="6">
        <v>0</v>
      </c>
      <c r="H213" s="6">
        <v>0</v>
      </c>
      <c r="I213" s="49"/>
      <c r="J213" s="8" t="e">
        <f>G213/SUM($G210:$G217)</f>
        <v>#DIV/0!</v>
      </c>
      <c r="K213" s="8" t="e">
        <f>H213/SUM($H210:$H217)</f>
        <v>#DIV/0!</v>
      </c>
      <c r="M213" s="48" t="s">
        <v>58</v>
      </c>
    </row>
    <row r="214" spans="2:13">
      <c r="B214" s="49" t="s">
        <v>18</v>
      </c>
      <c r="C214" s="49" t="s">
        <v>20</v>
      </c>
      <c r="D214" s="5" t="s">
        <v>19</v>
      </c>
      <c r="E214" s="64">
        <f t="shared" si="7"/>
        <v>2010</v>
      </c>
      <c r="F214" s="49" t="str">
        <f>"IND"&amp;M214&amp;"HTBHFOE1"</f>
        <v>INDTDHTBHFOE1</v>
      </c>
      <c r="G214" s="6">
        <v>0</v>
      </c>
      <c r="H214" s="6">
        <v>0</v>
      </c>
      <c r="I214" s="49"/>
      <c r="J214" s="8" t="e">
        <f>G214/SUM($G210:$G217)</f>
        <v>#DIV/0!</v>
      </c>
      <c r="K214" s="8" t="e">
        <f>H214/SUM($H210:$H217)</f>
        <v>#DIV/0!</v>
      </c>
      <c r="M214" s="48" t="s">
        <v>58</v>
      </c>
    </row>
    <row r="215" spans="2:13">
      <c r="B215" s="49" t="s">
        <v>18</v>
      </c>
      <c r="C215" s="49" t="s">
        <v>20</v>
      </c>
      <c r="D215" s="5" t="s">
        <v>19</v>
      </c>
      <c r="E215" s="64">
        <f t="shared" si="7"/>
        <v>2010</v>
      </c>
      <c r="F215" s="49" t="str">
        <f>"IND"&amp;M215&amp;"HTBLPGE1"</f>
        <v>INDTDHTBLPGE1</v>
      </c>
      <c r="G215" s="6">
        <v>0</v>
      </c>
      <c r="H215" s="6">
        <v>0</v>
      </c>
      <c r="I215" s="49"/>
      <c r="J215" s="8" t="e">
        <f>G215/SUM($G210:$G217)</f>
        <v>#DIV/0!</v>
      </c>
      <c r="K215" s="8" t="e">
        <f>H215/SUM($H210:$H217)</f>
        <v>#DIV/0!</v>
      </c>
      <c r="M215" s="48" t="s">
        <v>58</v>
      </c>
    </row>
    <row r="216" spans="2:13">
      <c r="B216" s="49" t="s">
        <v>18</v>
      </c>
      <c r="C216" s="49" t="s">
        <v>20</v>
      </c>
      <c r="D216" s="5" t="s">
        <v>19</v>
      </c>
      <c r="E216" s="64">
        <f t="shared" si="7"/>
        <v>2010</v>
      </c>
      <c r="F216" s="49" t="str">
        <f>"IND"&amp;M216&amp;"HTBWSTE1"</f>
        <v>INDTDHTBWSTE1</v>
      </c>
      <c r="G216" s="6">
        <v>0</v>
      </c>
      <c r="H216" s="6">
        <v>0</v>
      </c>
      <c r="I216" s="49"/>
      <c r="J216" s="8" t="e">
        <f>G216/SUM($G210:$G217)</f>
        <v>#DIV/0!</v>
      </c>
      <c r="K216" s="8" t="e">
        <f>H216/SUM($H210:$H217)</f>
        <v>#DIV/0!</v>
      </c>
      <c r="M216" s="48" t="s">
        <v>58</v>
      </c>
    </row>
    <row r="217" spans="2:13">
      <c r="B217" s="7" t="s">
        <v>18</v>
      </c>
      <c r="C217" s="7" t="s">
        <v>20</v>
      </c>
      <c r="D217" s="10" t="s">
        <v>19</v>
      </c>
      <c r="E217" s="56">
        <f t="shared" si="7"/>
        <v>2010</v>
      </c>
      <c r="F217" s="7" t="str">
        <f>"IND"&amp;M217&amp;"HTBELCE1"</f>
        <v>INDTDHTBELCE1</v>
      </c>
      <c r="G217" s="6">
        <v>0</v>
      </c>
      <c r="H217" s="6">
        <v>0</v>
      </c>
      <c r="I217" s="49"/>
      <c r="J217" s="9" t="e">
        <f>G217/SUM($G210:$G217)</f>
        <v>#DIV/0!</v>
      </c>
      <c r="K217" s="9" t="e">
        <f>H217/SUM($H210:$H217)</f>
        <v>#DIV/0!</v>
      </c>
      <c r="M217" s="48" t="s">
        <v>58</v>
      </c>
    </row>
    <row r="218" spans="2:13">
      <c r="B218" s="49" t="s">
        <v>18</v>
      </c>
      <c r="C218" s="49" t="s">
        <v>20</v>
      </c>
      <c r="D218" s="5" t="s">
        <v>19</v>
      </c>
      <c r="E218" s="64">
        <f t="shared" si="7"/>
        <v>2010</v>
      </c>
      <c r="F218" s="49" t="str">
        <f>"IND"&amp;M218&amp;"RHBNGAE1"</f>
        <v>INDTDRHBNGAE1</v>
      </c>
      <c r="G218" s="6">
        <v>77.536707999094205</v>
      </c>
      <c r="H218" s="6">
        <v>61.561185424018603</v>
      </c>
      <c r="I218" s="49"/>
      <c r="J218" s="8">
        <f>G218/SUM($G218:$G227)</f>
        <v>0.20841672060188735</v>
      </c>
      <c r="K218" s="8">
        <f>H218/SUM($H218:$H227)</f>
        <v>0.20841672060188798</v>
      </c>
      <c r="M218" s="48" t="s">
        <v>58</v>
      </c>
    </row>
    <row r="219" spans="2:13">
      <c r="B219" s="11" t="s">
        <v>18</v>
      </c>
      <c r="C219" s="11" t="s">
        <v>20</v>
      </c>
      <c r="D219" s="5" t="s">
        <v>19</v>
      </c>
      <c r="E219" s="64">
        <f t="shared" si="7"/>
        <v>2010</v>
      </c>
      <c r="F219" s="49" t="str">
        <f>"IND"&amp;M219&amp;"RHBCOAE1"</f>
        <v>INDTDRHBCOAE1</v>
      </c>
      <c r="G219" s="6">
        <v>0</v>
      </c>
      <c r="H219" s="6">
        <v>0</v>
      </c>
      <c r="I219" s="49"/>
      <c r="J219" s="8">
        <f>G219/SUM($G218:$G227)</f>
        <v>0</v>
      </c>
      <c r="K219" s="8">
        <f>H219/SUM($H218:$H227)</f>
        <v>0</v>
      </c>
      <c r="M219" s="48" t="s">
        <v>58</v>
      </c>
    </row>
    <row r="220" spans="2:13">
      <c r="B220" s="11" t="s">
        <v>18</v>
      </c>
      <c r="C220" s="11" t="s">
        <v>20</v>
      </c>
      <c r="D220" s="5" t="s">
        <v>19</v>
      </c>
      <c r="E220" s="64">
        <f t="shared" si="7"/>
        <v>2010</v>
      </c>
      <c r="F220" s="49" t="str">
        <f>"IND"&amp;M220&amp;"RHBDSLE1"</f>
        <v>INDTDRHBDSLE1</v>
      </c>
      <c r="G220" s="6">
        <v>0.81519844740005198</v>
      </c>
      <c r="H220" s="6">
        <v>0.64723643900838401</v>
      </c>
      <c r="I220" s="49"/>
      <c r="J220" s="8">
        <f>G220/SUM($G218:$G227)</f>
        <v>2.1912329196237452E-3</v>
      </c>
      <c r="K220" s="8">
        <f>H220/SUM($H218:$H227)</f>
        <v>2.1912329196237495E-3</v>
      </c>
      <c r="M220" s="48" t="s">
        <v>58</v>
      </c>
    </row>
    <row r="221" spans="2:13">
      <c r="B221" s="11" t="s">
        <v>18</v>
      </c>
      <c r="C221" s="11" t="s">
        <v>20</v>
      </c>
      <c r="D221" s="5" t="s">
        <v>19</v>
      </c>
      <c r="E221" s="64">
        <f t="shared" si="7"/>
        <v>2010</v>
      </c>
      <c r="F221" s="49" t="str">
        <f>"IND"&amp;M221&amp;"RHBWPEE1"</f>
        <v>INDTDRHBWPEE1</v>
      </c>
      <c r="G221" s="6">
        <v>0</v>
      </c>
      <c r="H221" s="6">
        <v>0</v>
      </c>
      <c r="I221" s="49"/>
      <c r="J221" s="8">
        <f>G221/SUM($G218:$G227)</f>
        <v>0</v>
      </c>
      <c r="K221" s="8">
        <f>H221/SUM($H218:$H227)</f>
        <v>0</v>
      </c>
      <c r="M221" s="48" t="s">
        <v>58</v>
      </c>
    </row>
    <row r="222" spans="2:13">
      <c r="B222" s="11" t="s">
        <v>18</v>
      </c>
      <c r="C222" s="11" t="s">
        <v>20</v>
      </c>
      <c r="D222" s="5" t="s">
        <v>19</v>
      </c>
      <c r="E222" s="64">
        <f t="shared" si="7"/>
        <v>2010</v>
      </c>
      <c r="F222" s="49" t="str">
        <f>"IND"&amp;M222&amp;"RHBBGAE1"</f>
        <v>INDTDRHBBGAE1</v>
      </c>
      <c r="G222" s="6">
        <v>0</v>
      </c>
      <c r="H222" s="6">
        <v>0</v>
      </c>
      <c r="I222" s="49"/>
      <c r="J222" s="8">
        <f>G222/SUM($G218:$G227)</f>
        <v>0</v>
      </c>
      <c r="K222" s="8">
        <f>H222/SUM($H218:$H227)</f>
        <v>0</v>
      </c>
      <c r="M222" s="48" t="s">
        <v>58</v>
      </c>
    </row>
    <row r="223" spans="2:13">
      <c r="B223" s="11" t="s">
        <v>18</v>
      </c>
      <c r="C223" s="11" t="s">
        <v>20</v>
      </c>
      <c r="D223" s="5" t="s">
        <v>19</v>
      </c>
      <c r="E223" s="64">
        <f t="shared" si="7"/>
        <v>2010</v>
      </c>
      <c r="F223" s="49" t="str">
        <f>"IND"&amp;M223&amp;"RHBHFOE1"</f>
        <v>INDTDRHBHFOE1</v>
      </c>
      <c r="G223" s="6">
        <v>2.8057675776071598E-3</v>
      </c>
      <c r="H223" s="6">
        <v>2.2276723188169299E-3</v>
      </c>
      <c r="I223" s="49"/>
      <c r="J223" s="8">
        <f>G223/SUM($G218:$G227)</f>
        <v>7.5418326672163733E-6</v>
      </c>
      <c r="K223" s="8">
        <f>H223/SUM($H218:$H227)</f>
        <v>7.5418326672163741E-6</v>
      </c>
      <c r="M223" s="48" t="s">
        <v>58</v>
      </c>
    </row>
    <row r="224" spans="2:13">
      <c r="B224" s="11" t="s">
        <v>18</v>
      </c>
      <c r="C224" s="11" t="s">
        <v>20</v>
      </c>
      <c r="D224" s="5" t="s">
        <v>19</v>
      </c>
      <c r="E224" s="64">
        <f t="shared" si="7"/>
        <v>2010</v>
      </c>
      <c r="F224" s="49" t="str">
        <f>"IND"&amp;M224&amp;"RHBLPGE1"</f>
        <v>INDTDRHBLPGE1</v>
      </c>
      <c r="G224" s="6">
        <v>1.35702280942899</v>
      </c>
      <c r="H224" s="6">
        <v>1.0774242929794799</v>
      </c>
      <c r="I224" s="49"/>
      <c r="J224" s="8">
        <f>G224/SUM($G218:$G227)</f>
        <v>3.6476431747199541E-3</v>
      </c>
      <c r="K224" s="8">
        <f>H224/SUM($H218:$H227)</f>
        <v>3.6476431747199541E-3</v>
      </c>
      <c r="M224" s="48" t="s">
        <v>58</v>
      </c>
    </row>
    <row r="225" spans="2:13">
      <c r="B225" s="11" t="s">
        <v>18</v>
      </c>
      <c r="C225" s="11" t="s">
        <v>20</v>
      </c>
      <c r="D225" s="19" t="s">
        <v>19</v>
      </c>
      <c r="E225" s="64">
        <f t="shared" si="7"/>
        <v>2010</v>
      </c>
      <c r="F225" s="49" t="str">
        <f>"IND"&amp;M225&amp;"RHBWSTE1"</f>
        <v>INDTDRHBWSTE1</v>
      </c>
      <c r="G225" s="6">
        <v>0</v>
      </c>
      <c r="H225" s="6">
        <v>0</v>
      </c>
      <c r="I225" s="49"/>
      <c r="J225" s="8">
        <f>G225/SUM($G218:$G227)</f>
        <v>0</v>
      </c>
      <c r="K225" s="8">
        <f>H225/SUM($H218:$H227)</f>
        <v>0</v>
      </c>
      <c r="M225" s="48" t="s">
        <v>58</v>
      </c>
    </row>
    <row r="226" spans="2:13">
      <c r="B226" s="11" t="s">
        <v>18</v>
      </c>
      <c r="C226" s="11" t="s">
        <v>20</v>
      </c>
      <c r="D226" s="19" t="s">
        <v>19</v>
      </c>
      <c r="E226" s="64">
        <f t="shared" si="7"/>
        <v>2010</v>
      </c>
      <c r="F226" s="49" t="str">
        <f>"IND"&amp;M226&amp;"RHBHETE1"</f>
        <v>INDTDRHBHETE1</v>
      </c>
      <c r="G226" s="6">
        <v>269.179683246872</v>
      </c>
      <c r="H226" s="6">
        <v>213.71838991323699</v>
      </c>
      <c r="I226" s="49"/>
      <c r="J226" s="8">
        <f>G226/SUM($G218:$G227)</f>
        <v>0.7235482171312102</v>
      </c>
      <c r="K226" s="8">
        <f>H226/SUM($H218:$H227)</f>
        <v>0.72354821713120965</v>
      </c>
      <c r="M226" s="48" t="s">
        <v>58</v>
      </c>
    </row>
    <row r="227" spans="2:13" ht="15" thickBot="1">
      <c r="B227" s="26" t="s">
        <v>18</v>
      </c>
      <c r="C227" s="26" t="s">
        <v>20</v>
      </c>
      <c r="D227" s="52" t="s">
        <v>19</v>
      </c>
      <c r="E227" s="65">
        <f t="shared" si="7"/>
        <v>2010</v>
      </c>
      <c r="F227" s="26" t="str">
        <f>"IND"&amp;M227&amp;"RHBELCE1"</f>
        <v>INDTDRHBELCE1</v>
      </c>
      <c r="G227" s="6">
        <v>23.135872895017702</v>
      </c>
      <c r="H227" s="6">
        <v>18.368999638898099</v>
      </c>
      <c r="I227" s="49"/>
      <c r="J227" s="53">
        <f>G227/SUM($G218:$G227)</f>
        <v>6.2188644339891415E-2</v>
      </c>
      <c r="K227" s="53">
        <f>H227/SUM($H218:$H227)</f>
        <v>6.2188644339891512E-2</v>
      </c>
      <c r="M227" s="48" t="s">
        <v>58</v>
      </c>
    </row>
    <row r="228" spans="2:13">
      <c r="B228" s="49" t="s">
        <v>18</v>
      </c>
      <c r="C228" s="49" t="s">
        <v>20</v>
      </c>
      <c r="D228" s="5" t="s">
        <v>19</v>
      </c>
      <c r="E228" s="63">
        <v>2010</v>
      </c>
      <c r="F228" s="49" t="str">
        <f>"IND"&amp;M228&amp;"MTBNGAE1"</f>
        <v>INDPDMTBNGAE1</v>
      </c>
      <c r="G228" s="6">
        <v>26.230168364827001</v>
      </c>
      <c r="H228" s="6">
        <v>13.895116150697</v>
      </c>
      <c r="I228" s="49"/>
      <c r="J228" s="51">
        <f>G228/SUM($G228:$G237)</f>
        <v>0.34594906405973025</v>
      </c>
      <c r="K228" s="8">
        <f>H228/SUM($H228:$H237)</f>
        <v>0.34594906405972953</v>
      </c>
      <c r="M228" s="48" t="s">
        <v>59</v>
      </c>
    </row>
    <row r="229" spans="2:13">
      <c r="B229" s="49" t="s">
        <v>18</v>
      </c>
      <c r="C229" s="49" t="s">
        <v>20</v>
      </c>
      <c r="D229" s="5" t="s">
        <v>19</v>
      </c>
      <c r="E229" s="64">
        <f>$E$4</f>
        <v>2010</v>
      </c>
      <c r="F229" s="49" t="str">
        <f>"IND"&amp;M229&amp;"MTBCOAE1"</f>
        <v>INDPDMTBCOAE1</v>
      </c>
      <c r="G229" s="6">
        <v>0</v>
      </c>
      <c r="H229" s="6">
        <v>0</v>
      </c>
      <c r="I229" s="49"/>
      <c r="J229" s="8">
        <f>G229/SUM($G228:$G237)</f>
        <v>0</v>
      </c>
      <c r="K229" s="8">
        <f>H229/SUM($H228:$H237)</f>
        <v>0</v>
      </c>
      <c r="M229" s="48" t="s">
        <v>59</v>
      </c>
    </row>
    <row r="230" spans="2:13">
      <c r="B230" s="49" t="s">
        <v>18</v>
      </c>
      <c r="C230" s="49" t="s">
        <v>20</v>
      </c>
      <c r="D230" s="5" t="s">
        <v>19</v>
      </c>
      <c r="E230" s="64">
        <f t="shared" ref="E230:E255" si="8">$E$4</f>
        <v>2010</v>
      </c>
      <c r="F230" s="49" t="str">
        <f>"IND"&amp;M230&amp;"MTBDSLE1"</f>
        <v>INDPDMTBDSLE1</v>
      </c>
      <c r="G230" s="6">
        <v>0.41494132353466201</v>
      </c>
      <c r="H230" s="6">
        <v>0.219810174530541</v>
      </c>
      <c r="I230" s="49"/>
      <c r="J230" s="8">
        <f>G230/SUM($G228:$G237)</f>
        <v>5.4726512052820668E-3</v>
      </c>
      <c r="K230" s="8">
        <f>H230/SUM($H228:$H237)</f>
        <v>5.4726512052820815E-3</v>
      </c>
      <c r="M230" s="48" t="s">
        <v>59</v>
      </c>
    </row>
    <row r="231" spans="2:13">
      <c r="B231" s="49" t="s">
        <v>18</v>
      </c>
      <c r="C231" s="49" t="s">
        <v>20</v>
      </c>
      <c r="D231" s="5" t="s">
        <v>19</v>
      </c>
      <c r="E231" s="64">
        <f t="shared" si="8"/>
        <v>2010</v>
      </c>
      <c r="F231" s="49" t="str">
        <f>"IND"&amp;M231&amp;"MTBWPEE1"</f>
        <v>INDPDMTBWPEE1</v>
      </c>
      <c r="G231" s="6">
        <v>2.5462431608685699E-3</v>
      </c>
      <c r="H231" s="6">
        <v>1.3488416839759799E-3</v>
      </c>
      <c r="I231" s="49"/>
      <c r="J231" s="8">
        <f>G231/SUM($G228:$G237)</f>
        <v>3.3582340232026971E-5</v>
      </c>
      <c r="K231" s="8">
        <f>H231/SUM($H228:$H237)</f>
        <v>3.3582340232026978E-5</v>
      </c>
      <c r="M231" s="48" t="s">
        <v>59</v>
      </c>
    </row>
    <row r="232" spans="2:13">
      <c r="B232" s="49" t="s">
        <v>18</v>
      </c>
      <c r="C232" s="49" t="s">
        <v>20</v>
      </c>
      <c r="D232" s="5" t="s">
        <v>19</v>
      </c>
      <c r="E232" s="64">
        <f t="shared" si="8"/>
        <v>2010</v>
      </c>
      <c r="F232" s="49" t="str">
        <f>"IND"&amp;M232&amp;"MTBBGAE1"</f>
        <v>INDPDMTBBGAE1</v>
      </c>
      <c r="G232" s="6">
        <v>0</v>
      </c>
      <c r="H232" s="6">
        <v>0</v>
      </c>
      <c r="I232" s="49"/>
      <c r="J232" s="8">
        <f>G232/SUM($G228:$G237)</f>
        <v>0</v>
      </c>
      <c r="K232" s="8">
        <f>H232/SUM($H228:$H237)</f>
        <v>0</v>
      </c>
      <c r="M232" s="48" t="s">
        <v>59</v>
      </c>
    </row>
    <row r="233" spans="2:13">
      <c r="B233" s="49" t="s">
        <v>18</v>
      </c>
      <c r="C233" s="49" t="s">
        <v>20</v>
      </c>
      <c r="D233" s="5" t="s">
        <v>19</v>
      </c>
      <c r="E233" s="64">
        <f t="shared" si="8"/>
        <v>2010</v>
      </c>
      <c r="F233" s="49" t="str">
        <f>"IND"&amp;M233&amp;"MTBHFOE1"</f>
        <v>INDPDMTBHFOE1</v>
      </c>
      <c r="G233" s="6">
        <v>0.28870247348797101</v>
      </c>
      <c r="H233" s="6">
        <v>0.15293666233146</v>
      </c>
      <c r="I233" s="49"/>
      <c r="J233" s="8">
        <f>G233/SUM($G228:$G237)</f>
        <v>3.8076900272138751E-3</v>
      </c>
      <c r="K233" s="8">
        <f>H233/SUM($H228:$H237)</f>
        <v>3.8076900272138799E-3</v>
      </c>
      <c r="M233" s="48" t="s">
        <v>59</v>
      </c>
    </row>
    <row r="234" spans="2:13">
      <c r="B234" s="49" t="s">
        <v>18</v>
      </c>
      <c r="C234" s="49" t="s">
        <v>20</v>
      </c>
      <c r="D234" s="5" t="s">
        <v>19</v>
      </c>
      <c r="E234" s="64">
        <f t="shared" si="8"/>
        <v>2010</v>
      </c>
      <c r="F234" s="49" t="str">
        <f>"IND"&amp;M234&amp;"MTBLPGE1"</f>
        <v>INDPDMTBLPGE1</v>
      </c>
      <c r="G234" s="6">
        <v>3.3374439726718101</v>
      </c>
      <c r="H234" s="6">
        <v>1.76797079613501</v>
      </c>
      <c r="I234" s="49"/>
      <c r="J234" s="8">
        <f>G234/SUM($G228:$G237)</f>
        <v>4.4017468841177056E-2</v>
      </c>
      <c r="K234" s="8">
        <f>H234/SUM($H228:$H237)</f>
        <v>4.4017468841177076E-2</v>
      </c>
      <c r="M234" s="48" t="s">
        <v>59</v>
      </c>
    </row>
    <row r="235" spans="2:13">
      <c r="B235" s="49" t="s">
        <v>18</v>
      </c>
      <c r="C235" s="49" t="s">
        <v>20</v>
      </c>
      <c r="D235" s="5" t="s">
        <v>19</v>
      </c>
      <c r="E235" s="64">
        <f t="shared" si="8"/>
        <v>2010</v>
      </c>
      <c r="F235" s="49" t="str">
        <f>"IND"&amp;M235&amp;"MTBWSTE1"</f>
        <v>INDPDMTBWSTE1</v>
      </c>
      <c r="G235" s="6">
        <v>0</v>
      </c>
      <c r="H235" s="6">
        <v>0</v>
      </c>
      <c r="I235" s="49"/>
      <c r="J235" s="8">
        <f>G235/SUM($G228:$G237)</f>
        <v>0</v>
      </c>
      <c r="K235" s="8">
        <f>H235/SUM($H228:$H237)</f>
        <v>0</v>
      </c>
      <c r="M235" s="48" t="s">
        <v>59</v>
      </c>
    </row>
    <row r="236" spans="2:13">
      <c r="B236" s="11" t="s">
        <v>18</v>
      </c>
      <c r="C236" s="11" t="s">
        <v>20</v>
      </c>
      <c r="D236" s="19" t="s">
        <v>19</v>
      </c>
      <c r="E236" s="57">
        <f t="shared" si="8"/>
        <v>2010</v>
      </c>
      <c r="F236" s="49" t="str">
        <f>"IND"&amp;M236&amp;"MTBHETE1"</f>
        <v>INDPDMTBHETE1</v>
      </c>
      <c r="G236" s="6">
        <v>0</v>
      </c>
      <c r="H236" s="6">
        <v>0</v>
      </c>
      <c r="I236" s="49"/>
      <c r="J236" s="8">
        <f>G236/SUM($G228:$G237)</f>
        <v>0</v>
      </c>
      <c r="K236" s="8">
        <f>H236/SUM($H228:$H237)</f>
        <v>0</v>
      </c>
      <c r="M236" s="48" t="s">
        <v>59</v>
      </c>
    </row>
    <row r="237" spans="2:13">
      <c r="B237" s="7" t="s">
        <v>18</v>
      </c>
      <c r="C237" s="7" t="s">
        <v>20</v>
      </c>
      <c r="D237" s="10" t="s">
        <v>19</v>
      </c>
      <c r="E237" s="56">
        <f t="shared" si="8"/>
        <v>2010</v>
      </c>
      <c r="F237" s="7" t="str">
        <f>"IND"&amp;M237&amp;"MTBELCE1"</f>
        <v>INDPDMTBELCE1</v>
      </c>
      <c r="G237" s="6">
        <v>45.5470946555821</v>
      </c>
      <c r="H237" s="6">
        <v>24.128025476754502</v>
      </c>
      <c r="I237" s="11"/>
      <c r="J237" s="9">
        <f>G237/SUM($G228:$G237)</f>
        <v>0.6007195435263647</v>
      </c>
      <c r="K237" s="9">
        <f>H237/SUM($H228:$H237)</f>
        <v>0.60071954352636536</v>
      </c>
      <c r="M237" s="48" t="s">
        <v>59</v>
      </c>
    </row>
    <row r="238" spans="2:13">
      <c r="B238" s="49" t="s">
        <v>18</v>
      </c>
      <c r="C238" s="49" t="s">
        <v>20</v>
      </c>
      <c r="D238" s="5" t="s">
        <v>19</v>
      </c>
      <c r="E238" s="64">
        <f t="shared" si="8"/>
        <v>2010</v>
      </c>
      <c r="F238" s="49" t="str">
        <f>"IND"&amp;M238&amp;"HTBNGAE1"</f>
        <v>INDPDHTBNGAE1</v>
      </c>
      <c r="G238" s="6">
        <v>0</v>
      </c>
      <c r="H238" s="6">
        <v>0</v>
      </c>
      <c r="I238" s="49"/>
      <c r="J238" s="8" t="e">
        <f>G238/SUM($G238:$G245)</f>
        <v>#DIV/0!</v>
      </c>
      <c r="K238" s="8" t="e">
        <f>H238/SUM($H238:$H245)</f>
        <v>#DIV/0!</v>
      </c>
      <c r="M238" s="48" t="s">
        <v>59</v>
      </c>
    </row>
    <row r="239" spans="2:13">
      <c r="B239" s="49" t="s">
        <v>18</v>
      </c>
      <c r="C239" s="49" t="s">
        <v>20</v>
      </c>
      <c r="D239" s="5" t="s">
        <v>19</v>
      </c>
      <c r="E239" s="64">
        <f t="shared" si="8"/>
        <v>2010</v>
      </c>
      <c r="F239" s="49" t="str">
        <f>"IND"&amp;M239&amp;"HTBCOAE1"</f>
        <v>INDPDHTBCOAE1</v>
      </c>
      <c r="G239" s="6">
        <v>0</v>
      </c>
      <c r="H239" s="6">
        <v>0</v>
      </c>
      <c r="I239" s="49"/>
      <c r="J239" s="8" t="e">
        <f>G239/SUM($G238:$G245)</f>
        <v>#DIV/0!</v>
      </c>
      <c r="K239" s="8" t="e">
        <f>H239/SUM($H238:$H245)</f>
        <v>#DIV/0!</v>
      </c>
      <c r="M239" s="48" t="s">
        <v>59</v>
      </c>
    </row>
    <row r="240" spans="2:13">
      <c r="B240" s="49" t="s">
        <v>18</v>
      </c>
      <c r="C240" s="49" t="s">
        <v>20</v>
      </c>
      <c r="D240" s="5" t="s">
        <v>19</v>
      </c>
      <c r="E240" s="64">
        <f t="shared" si="8"/>
        <v>2010</v>
      </c>
      <c r="F240" s="49" t="str">
        <f>"IND"&amp;M240&amp;"HTBDSLE1"</f>
        <v>INDPDHTBDSLE1</v>
      </c>
      <c r="G240" s="6">
        <v>0</v>
      </c>
      <c r="H240" s="6">
        <v>0</v>
      </c>
      <c r="I240" s="49"/>
      <c r="J240" s="8" t="e">
        <f>G240/SUM($G238:$G245)</f>
        <v>#DIV/0!</v>
      </c>
      <c r="K240" s="8" t="e">
        <f>H240/SUM($H238:$H245)</f>
        <v>#DIV/0!</v>
      </c>
      <c r="M240" s="48" t="s">
        <v>59</v>
      </c>
    </row>
    <row r="241" spans="2:13">
      <c r="B241" s="49" t="s">
        <v>18</v>
      </c>
      <c r="C241" s="49" t="s">
        <v>20</v>
      </c>
      <c r="D241" s="5" t="s">
        <v>19</v>
      </c>
      <c r="E241" s="64">
        <f t="shared" si="8"/>
        <v>2010</v>
      </c>
      <c r="F241" s="49" t="str">
        <f>"IND"&amp;M241&amp;"HTBWPEE1"</f>
        <v>INDPDHTBWPEE1</v>
      </c>
      <c r="G241" s="6">
        <v>0</v>
      </c>
      <c r="H241" s="6">
        <v>0</v>
      </c>
      <c r="I241" s="49"/>
      <c r="J241" s="8" t="e">
        <f>G241/SUM($G238:$G245)</f>
        <v>#DIV/0!</v>
      </c>
      <c r="K241" s="8" t="e">
        <f>H241/SUM($H238:$H245)</f>
        <v>#DIV/0!</v>
      </c>
      <c r="M241" s="48" t="s">
        <v>59</v>
      </c>
    </row>
    <row r="242" spans="2:13">
      <c r="B242" s="49" t="s">
        <v>18</v>
      </c>
      <c r="C242" s="49" t="s">
        <v>20</v>
      </c>
      <c r="D242" s="5" t="s">
        <v>19</v>
      </c>
      <c r="E242" s="64">
        <f t="shared" si="8"/>
        <v>2010</v>
      </c>
      <c r="F242" s="49" t="str">
        <f>"IND"&amp;M242&amp;"HTBHFOE1"</f>
        <v>INDPDHTBHFOE1</v>
      </c>
      <c r="G242" s="6">
        <v>0</v>
      </c>
      <c r="H242" s="6">
        <v>0</v>
      </c>
      <c r="I242" s="49"/>
      <c r="J242" s="8" t="e">
        <f>G242/SUM($G238:$G245)</f>
        <v>#DIV/0!</v>
      </c>
      <c r="K242" s="8" t="e">
        <f>H242/SUM($H238:$H245)</f>
        <v>#DIV/0!</v>
      </c>
      <c r="M242" s="48" t="s">
        <v>59</v>
      </c>
    </row>
    <row r="243" spans="2:13">
      <c r="B243" s="49" t="s">
        <v>18</v>
      </c>
      <c r="C243" s="49" t="s">
        <v>20</v>
      </c>
      <c r="D243" s="5" t="s">
        <v>19</v>
      </c>
      <c r="E243" s="64">
        <f t="shared" si="8"/>
        <v>2010</v>
      </c>
      <c r="F243" s="49" t="str">
        <f>"IND"&amp;M243&amp;"HTBLPGE1"</f>
        <v>INDPDHTBLPGE1</v>
      </c>
      <c r="G243" s="6">
        <v>0</v>
      </c>
      <c r="H243" s="6">
        <v>0</v>
      </c>
      <c r="I243" s="49"/>
      <c r="J243" s="8" t="e">
        <f>G243/SUM($G238:$G245)</f>
        <v>#DIV/0!</v>
      </c>
      <c r="K243" s="8" t="e">
        <f>H243/SUM($H238:$H245)</f>
        <v>#DIV/0!</v>
      </c>
      <c r="M243" s="48" t="s">
        <v>59</v>
      </c>
    </row>
    <row r="244" spans="2:13">
      <c r="B244" s="49" t="s">
        <v>18</v>
      </c>
      <c r="C244" s="49" t="s">
        <v>20</v>
      </c>
      <c r="D244" s="5" t="s">
        <v>19</v>
      </c>
      <c r="E244" s="64">
        <f t="shared" si="8"/>
        <v>2010</v>
      </c>
      <c r="F244" s="49" t="str">
        <f>"IND"&amp;M244&amp;"HTBWSTE1"</f>
        <v>INDPDHTBWSTE1</v>
      </c>
      <c r="G244" s="6">
        <v>0</v>
      </c>
      <c r="H244" s="6">
        <v>0</v>
      </c>
      <c r="I244" s="49"/>
      <c r="J244" s="8" t="e">
        <f>G244/SUM($G238:$G245)</f>
        <v>#DIV/0!</v>
      </c>
      <c r="K244" s="8" t="e">
        <f>H244/SUM($H238:$H245)</f>
        <v>#DIV/0!</v>
      </c>
      <c r="M244" s="48" t="s">
        <v>59</v>
      </c>
    </row>
    <row r="245" spans="2:13">
      <c r="B245" s="7" t="s">
        <v>18</v>
      </c>
      <c r="C245" s="7" t="s">
        <v>20</v>
      </c>
      <c r="D245" s="10" t="s">
        <v>19</v>
      </c>
      <c r="E245" s="56">
        <f t="shared" si="8"/>
        <v>2010</v>
      </c>
      <c r="F245" s="7" t="str">
        <f>"IND"&amp;M245&amp;"HTBELCE1"</f>
        <v>INDPDHTBELCE1</v>
      </c>
      <c r="G245" s="6">
        <v>0</v>
      </c>
      <c r="H245" s="6">
        <v>0</v>
      </c>
      <c r="I245" s="49"/>
      <c r="J245" s="9" t="e">
        <f>G245/SUM($G238:$G245)</f>
        <v>#DIV/0!</v>
      </c>
      <c r="K245" s="9" t="e">
        <f>H245/SUM($H238:$H245)</f>
        <v>#DIV/0!</v>
      </c>
      <c r="M245" s="48" t="s">
        <v>59</v>
      </c>
    </row>
    <row r="246" spans="2:13">
      <c r="B246" s="49" t="s">
        <v>18</v>
      </c>
      <c r="C246" s="49" t="s">
        <v>20</v>
      </c>
      <c r="D246" s="5" t="s">
        <v>19</v>
      </c>
      <c r="E246" s="64">
        <f t="shared" si="8"/>
        <v>2010</v>
      </c>
      <c r="F246" s="49" t="str">
        <f>"IND"&amp;M246&amp;"RHBNGAE1"</f>
        <v>INDPDRHBNGAE1</v>
      </c>
      <c r="G246" s="6">
        <v>156.88675337616999</v>
      </c>
      <c r="H246" s="6">
        <v>83.108870303357605</v>
      </c>
      <c r="I246" s="49"/>
      <c r="J246" s="8">
        <f>G246/SUM($G246:$G255)</f>
        <v>0.19615452177690285</v>
      </c>
      <c r="K246" s="8">
        <f>H246/SUM($H246:$H255)</f>
        <v>0.19615452177690304</v>
      </c>
      <c r="M246" s="48" t="s">
        <v>59</v>
      </c>
    </row>
    <row r="247" spans="2:13">
      <c r="B247" s="11" t="s">
        <v>18</v>
      </c>
      <c r="C247" s="11" t="s">
        <v>20</v>
      </c>
      <c r="D247" s="5" t="s">
        <v>19</v>
      </c>
      <c r="E247" s="64">
        <f t="shared" si="8"/>
        <v>2010</v>
      </c>
      <c r="F247" s="49" t="str">
        <f>"IND"&amp;M247&amp;"RHBCOAE1"</f>
        <v>INDPDRHBCOAE1</v>
      </c>
      <c r="G247" s="6">
        <v>0</v>
      </c>
      <c r="H247" s="6">
        <v>0</v>
      </c>
      <c r="I247" s="49"/>
      <c r="J247" s="8">
        <f>G247/SUM($G246:$G255)</f>
        <v>0</v>
      </c>
      <c r="K247" s="8">
        <f>H247/SUM($H246:$H255)</f>
        <v>0</v>
      </c>
      <c r="M247" s="48" t="s">
        <v>59</v>
      </c>
    </row>
    <row r="248" spans="2:13">
      <c r="B248" s="11" t="s">
        <v>18</v>
      </c>
      <c r="C248" s="11" t="s">
        <v>20</v>
      </c>
      <c r="D248" s="5" t="s">
        <v>19</v>
      </c>
      <c r="E248" s="64">
        <f t="shared" si="8"/>
        <v>2010</v>
      </c>
      <c r="F248" s="49" t="str">
        <f>"IND"&amp;M248&amp;"RHBDSLE1"</f>
        <v>INDPDRHBDSLE1</v>
      </c>
      <c r="G248" s="6">
        <v>2.4771248271158801</v>
      </c>
      <c r="H248" s="6">
        <v>1.31222707814203</v>
      </c>
      <c r="I248" s="49"/>
      <c r="J248" s="8">
        <f>G248/SUM($G246:$G255)</f>
        <v>3.0971336036227349E-3</v>
      </c>
      <c r="K248" s="8">
        <f>H248/SUM($H246:$H255)</f>
        <v>3.0971336036227375E-3</v>
      </c>
      <c r="M248" s="48" t="s">
        <v>59</v>
      </c>
    </row>
    <row r="249" spans="2:13">
      <c r="B249" s="11" t="s">
        <v>18</v>
      </c>
      <c r="C249" s="11" t="s">
        <v>20</v>
      </c>
      <c r="D249" s="5" t="s">
        <v>19</v>
      </c>
      <c r="E249" s="64">
        <f t="shared" si="8"/>
        <v>2010</v>
      </c>
      <c r="F249" s="49" t="str">
        <f>"IND"&amp;M249&amp;"RHBWPEE1"</f>
        <v>INDPDRHBWPEE1</v>
      </c>
      <c r="G249" s="6">
        <v>1.11166874024044E-2</v>
      </c>
      <c r="H249" s="6">
        <v>5.8889314212153699E-3</v>
      </c>
      <c r="I249" s="49"/>
      <c r="J249" s="8">
        <f>G249/SUM($G246:$G255)</f>
        <v>1.3899124395375318E-5</v>
      </c>
      <c r="K249" s="8">
        <f>H249/SUM($H246:$H255)</f>
        <v>1.3899124395375291E-5</v>
      </c>
      <c r="M249" s="48" t="s">
        <v>59</v>
      </c>
    </row>
    <row r="250" spans="2:13">
      <c r="B250" s="11" t="s">
        <v>18</v>
      </c>
      <c r="C250" s="11" t="s">
        <v>20</v>
      </c>
      <c r="D250" s="5" t="s">
        <v>19</v>
      </c>
      <c r="E250" s="64">
        <f t="shared" si="8"/>
        <v>2010</v>
      </c>
      <c r="F250" s="49" t="str">
        <f>"IND"&amp;M250&amp;"RHBBGAE1"</f>
        <v>INDPDRHBBGAE1</v>
      </c>
      <c r="G250" s="6">
        <v>0</v>
      </c>
      <c r="H250" s="6">
        <v>0</v>
      </c>
      <c r="I250" s="49"/>
      <c r="J250" s="8">
        <f>G250/SUM($G246:$G255)</f>
        <v>0</v>
      </c>
      <c r="K250" s="8">
        <f>H250/SUM($H246:$H255)</f>
        <v>0</v>
      </c>
      <c r="M250" s="48" t="s">
        <v>59</v>
      </c>
    </row>
    <row r="251" spans="2:13">
      <c r="B251" s="11" t="s">
        <v>18</v>
      </c>
      <c r="C251" s="11" t="s">
        <v>20</v>
      </c>
      <c r="D251" s="5" t="s">
        <v>19</v>
      </c>
      <c r="E251" s="64">
        <f t="shared" si="8"/>
        <v>2010</v>
      </c>
      <c r="F251" s="49" t="str">
        <f>"IND"&amp;M251&amp;"RHBHFOE1"</f>
        <v>INDPDRHBHFOE1</v>
      </c>
      <c r="G251" s="6">
        <v>0.89523110623462698</v>
      </c>
      <c r="H251" s="6">
        <v>0.47423790918275199</v>
      </c>
      <c r="I251" s="49"/>
      <c r="J251" s="8">
        <f>G251/SUM($G246:$G255)</f>
        <v>1.1193018259624075E-3</v>
      </c>
      <c r="K251" s="8">
        <f>H251/SUM($H246:$H255)</f>
        <v>1.1193018259624077E-3</v>
      </c>
      <c r="M251" s="48" t="s">
        <v>59</v>
      </c>
    </row>
    <row r="252" spans="2:13">
      <c r="B252" s="11" t="s">
        <v>18</v>
      </c>
      <c r="C252" s="11" t="s">
        <v>20</v>
      </c>
      <c r="D252" s="5" t="s">
        <v>19</v>
      </c>
      <c r="E252" s="64">
        <f t="shared" si="8"/>
        <v>2010</v>
      </c>
      <c r="F252" s="49" t="str">
        <f>"IND"&amp;M252&amp;"RHBLPGE1"</f>
        <v>INDPDRHBLPGE1</v>
      </c>
      <c r="G252" s="6">
        <v>1.3306390299052999</v>
      </c>
      <c r="H252" s="6">
        <v>0.70489001892866399</v>
      </c>
      <c r="I252" s="49"/>
      <c r="J252" s="8">
        <f>G252/SUM($G246:$G255)</f>
        <v>1.6636896165664536E-3</v>
      </c>
      <c r="K252" s="8">
        <f>H252/SUM($H246:$H255)</f>
        <v>1.6636896165664545E-3</v>
      </c>
      <c r="M252" s="48" t="s">
        <v>59</v>
      </c>
    </row>
    <row r="253" spans="2:13">
      <c r="B253" s="11" t="s">
        <v>18</v>
      </c>
      <c r="C253" s="11" t="s">
        <v>20</v>
      </c>
      <c r="D253" s="19" t="s">
        <v>19</v>
      </c>
      <c r="E253" s="64">
        <f t="shared" si="8"/>
        <v>2010</v>
      </c>
      <c r="F253" s="49" t="str">
        <f>"IND"&amp;M253&amp;"RHBWSTE1"</f>
        <v>INDPDRHBWSTE1</v>
      </c>
      <c r="G253" s="6">
        <v>0</v>
      </c>
      <c r="H253" s="6">
        <v>0</v>
      </c>
      <c r="I253" s="49"/>
      <c r="J253" s="8">
        <f>G253/SUM($G246:$G255)</f>
        <v>0</v>
      </c>
      <c r="K253" s="8">
        <f>H253/SUM($H246:$H255)</f>
        <v>0</v>
      </c>
      <c r="M253" s="48" t="s">
        <v>59</v>
      </c>
    </row>
    <row r="254" spans="2:13">
      <c r="B254" s="11" t="s">
        <v>18</v>
      </c>
      <c r="C254" s="11" t="s">
        <v>20</v>
      </c>
      <c r="D254" s="19" t="s">
        <v>19</v>
      </c>
      <c r="E254" s="64">
        <f t="shared" si="8"/>
        <v>2010</v>
      </c>
      <c r="F254" s="49" t="str">
        <f>"IND"&amp;M254&amp;"RHBHETE1"</f>
        <v>INDPDRHBHETE1</v>
      </c>
      <c r="G254" s="6">
        <v>616.22227477027002</v>
      </c>
      <c r="H254" s="6">
        <v>326.43633710187601</v>
      </c>
      <c r="I254" s="49"/>
      <c r="J254" s="8">
        <f>G254/SUM($G246:$G255)</f>
        <v>0.7704588374393474</v>
      </c>
      <c r="K254" s="8">
        <f>H254/SUM($H246:$H255)</f>
        <v>0.77045883743934729</v>
      </c>
      <c r="M254" s="48" t="s">
        <v>59</v>
      </c>
    </row>
    <row r="255" spans="2:13" ht="15" thickBot="1">
      <c r="B255" s="26" t="s">
        <v>18</v>
      </c>
      <c r="C255" s="26" t="s">
        <v>20</v>
      </c>
      <c r="D255" s="52" t="s">
        <v>19</v>
      </c>
      <c r="E255" s="65">
        <f t="shared" si="8"/>
        <v>2010</v>
      </c>
      <c r="F255" s="26" t="str">
        <f>"IND"&amp;M255&amp;"RHBELCE1"</f>
        <v>INDPDRHBELCE1</v>
      </c>
      <c r="G255" s="6">
        <v>21.9889265013569</v>
      </c>
      <c r="H255" s="6">
        <v>11.6483692943123</v>
      </c>
      <c r="I255" s="49"/>
      <c r="J255" s="53">
        <f>G255/SUM($G246:$G255)</f>
        <v>2.7492616613202715E-2</v>
      </c>
      <c r="K255" s="53">
        <f>H255/SUM($H246:$H255)</f>
        <v>2.7492616613202611E-2</v>
      </c>
      <c r="M255" s="48" t="s">
        <v>59</v>
      </c>
    </row>
    <row r="256" spans="2:13">
      <c r="B256" s="49" t="s">
        <v>18</v>
      </c>
      <c r="C256" s="49" t="s">
        <v>20</v>
      </c>
      <c r="D256" s="5" t="s">
        <v>19</v>
      </c>
      <c r="E256" s="63">
        <v>2010</v>
      </c>
      <c r="F256" s="49" t="str">
        <f>"IND"&amp;M256&amp;"MTBNGAE1"</f>
        <v>INDUDMTBNGAE1</v>
      </c>
      <c r="G256" s="6">
        <v>19.817339777446101</v>
      </c>
      <c r="H256" s="6">
        <v>14.8484803231856</v>
      </c>
      <c r="I256" s="49"/>
      <c r="J256" s="51">
        <f>G256/SUM($G256:$G265)</f>
        <v>0.41204933269573968</v>
      </c>
      <c r="K256" s="8">
        <f>H256/SUM($H256:$H265)</f>
        <v>0.41204933269574023</v>
      </c>
      <c r="M256" s="48" t="s">
        <v>60</v>
      </c>
    </row>
    <row r="257" spans="2:13">
      <c r="B257" s="49" t="s">
        <v>18</v>
      </c>
      <c r="C257" s="49" t="s">
        <v>20</v>
      </c>
      <c r="D257" s="5" t="s">
        <v>19</v>
      </c>
      <c r="E257" s="64">
        <f>$E$4</f>
        <v>2010</v>
      </c>
      <c r="F257" s="49" t="str">
        <f>"IND"&amp;M257&amp;"MTBCOAE1"</f>
        <v>INDUDMTBCOAE1</v>
      </c>
      <c r="G257" s="6">
        <v>0</v>
      </c>
      <c r="H257" s="6">
        <v>0</v>
      </c>
      <c r="I257" s="49"/>
      <c r="J257" s="8">
        <f>G257/SUM($G256:$G265)</f>
        <v>0</v>
      </c>
      <c r="K257" s="8">
        <f>H257/SUM($H256:$H265)</f>
        <v>0</v>
      </c>
      <c r="M257" s="48" t="s">
        <v>60</v>
      </c>
    </row>
    <row r="258" spans="2:13">
      <c r="B258" s="49" t="s">
        <v>18</v>
      </c>
      <c r="C258" s="49" t="s">
        <v>20</v>
      </c>
      <c r="D258" s="5" t="s">
        <v>19</v>
      </c>
      <c r="E258" s="64">
        <f t="shared" ref="E258:E283" si="9">$E$4</f>
        <v>2010</v>
      </c>
      <c r="F258" s="49" t="str">
        <f>"IND"&amp;M258&amp;"MTBDSLE1"</f>
        <v>INDUDMTBDSLE1</v>
      </c>
      <c r="G258" s="6">
        <v>2.1980789164462098</v>
      </c>
      <c r="H258" s="6">
        <v>1.64694817297353</v>
      </c>
      <c r="I258" s="49"/>
      <c r="J258" s="8">
        <f>G258/SUM($G256:$G265)</f>
        <v>4.5703255881247087E-2</v>
      </c>
      <c r="K258" s="8">
        <f>H258/SUM($H256:$H265)</f>
        <v>4.5703255881246935E-2</v>
      </c>
      <c r="M258" s="48" t="s">
        <v>60</v>
      </c>
    </row>
    <row r="259" spans="2:13">
      <c r="B259" s="49" t="s">
        <v>18</v>
      </c>
      <c r="C259" s="49" t="s">
        <v>20</v>
      </c>
      <c r="D259" s="5" t="s">
        <v>19</v>
      </c>
      <c r="E259" s="64">
        <f t="shared" si="9"/>
        <v>2010</v>
      </c>
      <c r="F259" s="49" t="str">
        <f>"IND"&amp;M259&amp;"MTBWPEE1"</f>
        <v>INDUDMTBWPEE1</v>
      </c>
      <c r="G259" s="6">
        <v>5.9153366688627003</v>
      </c>
      <c r="H259" s="6">
        <v>4.4321670375046303</v>
      </c>
      <c r="I259" s="49"/>
      <c r="J259" s="8">
        <f>G259/SUM($G256:$G265)</f>
        <v>0.12299383037523057</v>
      </c>
      <c r="K259" s="8">
        <f>H259/SUM($H256:$H265)</f>
        <v>0.1229938303752306</v>
      </c>
      <c r="M259" s="48" t="s">
        <v>60</v>
      </c>
    </row>
    <row r="260" spans="2:13">
      <c r="B260" s="49" t="s">
        <v>18</v>
      </c>
      <c r="C260" s="49" t="s">
        <v>20</v>
      </c>
      <c r="D260" s="5" t="s">
        <v>19</v>
      </c>
      <c r="E260" s="64">
        <f t="shared" si="9"/>
        <v>2010</v>
      </c>
      <c r="F260" s="49" t="str">
        <f>"IND"&amp;M260&amp;"MTBBGAE1"</f>
        <v>INDUDMTBBGAE1</v>
      </c>
      <c r="G260" s="6">
        <v>0</v>
      </c>
      <c r="H260" s="6">
        <v>0</v>
      </c>
      <c r="I260" s="49"/>
      <c r="J260" s="8">
        <f>G260/SUM($G256:$G265)</f>
        <v>0</v>
      </c>
      <c r="K260" s="8">
        <f>H260/SUM($H256:$H265)</f>
        <v>0</v>
      </c>
      <c r="M260" s="48" t="s">
        <v>60</v>
      </c>
    </row>
    <row r="261" spans="2:13">
      <c r="B261" s="49" t="s">
        <v>18</v>
      </c>
      <c r="C261" s="49" t="s">
        <v>20</v>
      </c>
      <c r="D261" s="5" t="s">
        <v>19</v>
      </c>
      <c r="E261" s="64">
        <f t="shared" si="9"/>
        <v>2010</v>
      </c>
      <c r="F261" s="49" t="str">
        <f>"IND"&amp;M261&amp;"MTBHFOE1"</f>
        <v>INDUDMTBHFOE1</v>
      </c>
      <c r="G261" s="6">
        <v>3.3702640531346001E-2</v>
      </c>
      <c r="H261" s="6">
        <v>2.5252279084331301E-2</v>
      </c>
      <c r="I261" s="49"/>
      <c r="J261" s="8">
        <f>G261/SUM($G256:$G265)</f>
        <v>7.0075755358599268E-4</v>
      </c>
      <c r="K261" s="8">
        <f>H261/SUM($H256:$H265)</f>
        <v>7.0075755358599409E-4</v>
      </c>
      <c r="M261" s="48" t="s">
        <v>60</v>
      </c>
    </row>
    <row r="262" spans="2:13">
      <c r="B262" s="49" t="s">
        <v>18</v>
      </c>
      <c r="C262" s="49" t="s">
        <v>20</v>
      </c>
      <c r="D262" s="5" t="s">
        <v>19</v>
      </c>
      <c r="E262" s="64">
        <f t="shared" si="9"/>
        <v>2010</v>
      </c>
      <c r="F262" s="49" t="str">
        <f>"IND"&amp;M262&amp;"MTBLPGE1"</f>
        <v>INDUDMTBLPGE1</v>
      </c>
      <c r="G262" s="6">
        <v>4.4031188825488004</v>
      </c>
      <c r="H262" s="6">
        <v>3.2991120313020299</v>
      </c>
      <c r="I262" s="49"/>
      <c r="J262" s="8">
        <f>G262/SUM($G256:$G265)</f>
        <v>9.1551248437445762E-2</v>
      </c>
      <c r="K262" s="8">
        <f>H262/SUM($H256:$H265)</f>
        <v>9.1551248437445748E-2</v>
      </c>
      <c r="M262" s="48" t="s">
        <v>60</v>
      </c>
    </row>
    <row r="263" spans="2:13">
      <c r="B263" s="49" t="s">
        <v>18</v>
      </c>
      <c r="C263" s="49" t="s">
        <v>20</v>
      </c>
      <c r="D263" s="5" t="s">
        <v>19</v>
      </c>
      <c r="E263" s="64">
        <f t="shared" si="9"/>
        <v>2010</v>
      </c>
      <c r="F263" s="49" t="str">
        <f>"IND"&amp;M263&amp;"MTBWSTE1"</f>
        <v>INDUDMTBWSTE1</v>
      </c>
      <c r="G263" s="6">
        <v>0</v>
      </c>
      <c r="H263" s="6">
        <v>0</v>
      </c>
      <c r="I263" s="49"/>
      <c r="J263" s="8">
        <f>G263/SUM($G256:$G265)</f>
        <v>0</v>
      </c>
      <c r="K263" s="8">
        <f>H263/SUM($H256:$H265)</f>
        <v>0</v>
      </c>
      <c r="M263" s="48" t="s">
        <v>60</v>
      </c>
    </row>
    <row r="264" spans="2:13">
      <c r="B264" s="11" t="s">
        <v>18</v>
      </c>
      <c r="C264" s="11" t="s">
        <v>20</v>
      </c>
      <c r="D264" s="19" t="s">
        <v>19</v>
      </c>
      <c r="E264" s="57">
        <f t="shared" si="9"/>
        <v>2010</v>
      </c>
      <c r="F264" s="49" t="str">
        <f>"IND"&amp;M264&amp;"MTBHETE1"</f>
        <v>INDUDMTBHETE1</v>
      </c>
      <c r="G264" s="6">
        <v>0</v>
      </c>
      <c r="H264" s="6">
        <v>0</v>
      </c>
      <c r="I264" s="49"/>
      <c r="J264" s="8">
        <f>G264/SUM($G256:$G265)</f>
        <v>0</v>
      </c>
      <c r="K264" s="8">
        <f>H264/SUM($H256:$H265)</f>
        <v>0</v>
      </c>
      <c r="M264" s="48" t="s">
        <v>60</v>
      </c>
    </row>
    <row r="265" spans="2:13">
      <c r="B265" s="7" t="s">
        <v>18</v>
      </c>
      <c r="C265" s="7" t="s">
        <v>20</v>
      </c>
      <c r="D265" s="10" t="s">
        <v>19</v>
      </c>
      <c r="E265" s="56">
        <f t="shared" si="9"/>
        <v>2010</v>
      </c>
      <c r="F265" s="7" t="str">
        <f>"IND"&amp;M265&amp;"MTBELCE1"</f>
        <v>INDUDMTBELCE1</v>
      </c>
      <c r="G265" s="6">
        <v>15.727003556258101</v>
      </c>
      <c r="H265" s="6">
        <v>11.7837260434691</v>
      </c>
      <c r="I265" s="11"/>
      <c r="J265" s="9">
        <f>G265/SUM($G256:$G265)</f>
        <v>0.32700157505675087</v>
      </c>
      <c r="K265" s="9">
        <f>H265/SUM($H256:$H265)</f>
        <v>0.32700157505675048</v>
      </c>
      <c r="M265" s="48" t="s">
        <v>60</v>
      </c>
    </row>
    <row r="266" spans="2:13">
      <c r="B266" s="49" t="s">
        <v>18</v>
      </c>
      <c r="C266" s="49" t="s">
        <v>20</v>
      </c>
      <c r="D266" s="5" t="s">
        <v>19</v>
      </c>
      <c r="E266" s="64">
        <f t="shared" si="9"/>
        <v>2010</v>
      </c>
      <c r="F266" s="49" t="str">
        <f>"IND"&amp;M266&amp;"HTBNGAE1"</f>
        <v>INDUDHTBNGAE1</v>
      </c>
      <c r="G266" s="6">
        <v>0</v>
      </c>
      <c r="H266" s="6">
        <v>0</v>
      </c>
      <c r="I266" s="49"/>
      <c r="J266" s="8" t="e">
        <f>G266/SUM($G266:$G273)</f>
        <v>#DIV/0!</v>
      </c>
      <c r="K266" s="8" t="e">
        <f>H266/SUM($H266:$H273)</f>
        <v>#DIV/0!</v>
      </c>
      <c r="M266" s="48" t="s">
        <v>60</v>
      </c>
    </row>
    <row r="267" spans="2:13">
      <c r="B267" s="49" t="s">
        <v>18</v>
      </c>
      <c r="C267" s="49" t="s">
        <v>20</v>
      </c>
      <c r="D267" s="5" t="s">
        <v>19</v>
      </c>
      <c r="E267" s="64">
        <f t="shared" si="9"/>
        <v>2010</v>
      </c>
      <c r="F267" s="49" t="str">
        <f>"IND"&amp;M267&amp;"HTBCOAE1"</f>
        <v>INDUDHTBCOAE1</v>
      </c>
      <c r="G267" s="6">
        <v>0</v>
      </c>
      <c r="H267" s="6">
        <v>0</v>
      </c>
      <c r="I267" s="49"/>
      <c r="J267" s="8" t="e">
        <f>G267/SUM($G266:$G273)</f>
        <v>#DIV/0!</v>
      </c>
      <c r="K267" s="8" t="e">
        <f>H267/SUM($H266:$H273)</f>
        <v>#DIV/0!</v>
      </c>
      <c r="M267" s="48" t="s">
        <v>60</v>
      </c>
    </row>
    <row r="268" spans="2:13">
      <c r="B268" s="49" t="s">
        <v>18</v>
      </c>
      <c r="C268" s="49" t="s">
        <v>20</v>
      </c>
      <c r="D268" s="5" t="s">
        <v>19</v>
      </c>
      <c r="E268" s="64">
        <f t="shared" si="9"/>
        <v>2010</v>
      </c>
      <c r="F268" s="49" t="str">
        <f>"IND"&amp;M268&amp;"HTBDSLE1"</f>
        <v>INDUDHTBDSLE1</v>
      </c>
      <c r="G268" s="6">
        <v>0</v>
      </c>
      <c r="H268" s="6">
        <v>0</v>
      </c>
      <c r="I268" s="49"/>
      <c r="J268" s="8" t="e">
        <f>G268/SUM($G266:$G273)</f>
        <v>#DIV/0!</v>
      </c>
      <c r="K268" s="8" t="e">
        <f>H268/SUM($H266:$H273)</f>
        <v>#DIV/0!</v>
      </c>
      <c r="M268" s="48" t="s">
        <v>60</v>
      </c>
    </row>
    <row r="269" spans="2:13">
      <c r="B269" s="49" t="s">
        <v>18</v>
      </c>
      <c r="C269" s="49" t="s">
        <v>20</v>
      </c>
      <c r="D269" s="5" t="s">
        <v>19</v>
      </c>
      <c r="E269" s="64">
        <f t="shared" si="9"/>
        <v>2010</v>
      </c>
      <c r="F269" s="49" t="str">
        <f>"IND"&amp;M269&amp;"HTBWPEE1"</f>
        <v>INDUDHTBWPEE1</v>
      </c>
      <c r="G269" s="6">
        <v>0</v>
      </c>
      <c r="H269" s="6">
        <v>0</v>
      </c>
      <c r="I269" s="49"/>
      <c r="J269" s="8" t="e">
        <f>G269/SUM($G266:$G273)</f>
        <v>#DIV/0!</v>
      </c>
      <c r="K269" s="8" t="e">
        <f>H269/SUM($H266:$H273)</f>
        <v>#DIV/0!</v>
      </c>
      <c r="M269" s="48" t="s">
        <v>60</v>
      </c>
    </row>
    <row r="270" spans="2:13">
      <c r="B270" s="49" t="s">
        <v>18</v>
      </c>
      <c r="C270" s="49" t="s">
        <v>20</v>
      </c>
      <c r="D270" s="5" t="s">
        <v>19</v>
      </c>
      <c r="E270" s="64">
        <f t="shared" si="9"/>
        <v>2010</v>
      </c>
      <c r="F270" s="49" t="str">
        <f>"IND"&amp;M270&amp;"HTBHFOE1"</f>
        <v>INDUDHTBHFOE1</v>
      </c>
      <c r="G270" s="6">
        <v>0</v>
      </c>
      <c r="H270" s="6">
        <v>0</v>
      </c>
      <c r="I270" s="49"/>
      <c r="J270" s="8" t="e">
        <f>G270/SUM($G266:$G273)</f>
        <v>#DIV/0!</v>
      </c>
      <c r="K270" s="8" t="e">
        <f>H270/SUM($H266:$H273)</f>
        <v>#DIV/0!</v>
      </c>
      <c r="M270" s="48" t="s">
        <v>60</v>
      </c>
    </row>
    <row r="271" spans="2:13">
      <c r="B271" s="49" t="s">
        <v>18</v>
      </c>
      <c r="C271" s="49" t="s">
        <v>20</v>
      </c>
      <c r="D271" s="5" t="s">
        <v>19</v>
      </c>
      <c r="E271" s="64">
        <f t="shared" si="9"/>
        <v>2010</v>
      </c>
      <c r="F271" s="49" t="str">
        <f>"IND"&amp;M271&amp;"HTBLPGE1"</f>
        <v>INDUDHTBLPGE1</v>
      </c>
      <c r="G271" s="6">
        <v>0</v>
      </c>
      <c r="H271" s="6">
        <v>0</v>
      </c>
      <c r="I271" s="49"/>
      <c r="J271" s="8" t="e">
        <f>G271/SUM($G266:$G273)</f>
        <v>#DIV/0!</v>
      </c>
      <c r="K271" s="8" t="e">
        <f>H271/SUM($H266:$H273)</f>
        <v>#DIV/0!</v>
      </c>
      <c r="M271" s="48" t="s">
        <v>60</v>
      </c>
    </row>
    <row r="272" spans="2:13">
      <c r="B272" s="49" t="s">
        <v>18</v>
      </c>
      <c r="C272" s="49" t="s">
        <v>20</v>
      </c>
      <c r="D272" s="5" t="s">
        <v>19</v>
      </c>
      <c r="E272" s="64">
        <f t="shared" si="9"/>
        <v>2010</v>
      </c>
      <c r="F272" s="49" t="str">
        <f>"IND"&amp;M272&amp;"HTBWSTE1"</f>
        <v>INDUDHTBWSTE1</v>
      </c>
      <c r="G272" s="6">
        <v>0</v>
      </c>
      <c r="H272" s="6">
        <v>0</v>
      </c>
      <c r="I272" s="49"/>
      <c r="J272" s="8" t="e">
        <f>G272/SUM($G266:$G273)</f>
        <v>#DIV/0!</v>
      </c>
      <c r="K272" s="8" t="e">
        <f>H272/SUM($H266:$H273)</f>
        <v>#DIV/0!</v>
      </c>
      <c r="M272" s="48" t="s">
        <v>60</v>
      </c>
    </row>
    <row r="273" spans="2:13">
      <c r="B273" s="7" t="s">
        <v>18</v>
      </c>
      <c r="C273" s="7" t="s">
        <v>20</v>
      </c>
      <c r="D273" s="10" t="s">
        <v>19</v>
      </c>
      <c r="E273" s="56">
        <f t="shared" si="9"/>
        <v>2010</v>
      </c>
      <c r="F273" s="7" t="str">
        <f>"IND"&amp;M273&amp;"HTBELCE1"</f>
        <v>INDUDHTBELCE1</v>
      </c>
      <c r="G273" s="6">
        <v>0</v>
      </c>
      <c r="H273" s="6">
        <v>0</v>
      </c>
      <c r="I273" s="49"/>
      <c r="J273" s="9" t="e">
        <f>G273/SUM($G266:$G273)</f>
        <v>#DIV/0!</v>
      </c>
      <c r="K273" s="9" t="e">
        <f>H273/SUM($H266:$H273)</f>
        <v>#DIV/0!</v>
      </c>
      <c r="M273" s="48" t="s">
        <v>60</v>
      </c>
    </row>
    <row r="274" spans="2:13">
      <c r="B274" s="49" t="s">
        <v>18</v>
      </c>
      <c r="C274" s="49" t="s">
        <v>20</v>
      </c>
      <c r="D274" s="5" t="s">
        <v>19</v>
      </c>
      <c r="E274" s="64">
        <f t="shared" si="9"/>
        <v>2010</v>
      </c>
      <c r="F274" s="49" t="str">
        <f>"IND"&amp;M274&amp;"RHBNGAE1"</f>
        <v>INDUDRHBNGAE1</v>
      </c>
      <c r="G274" s="6">
        <v>98.729844029293204</v>
      </c>
      <c r="H274" s="6">
        <v>73.975022018271403</v>
      </c>
      <c r="I274" s="49"/>
      <c r="J274" s="8">
        <f>G274/SUM($G274:$G283)</f>
        <v>0.1779857693726716</v>
      </c>
      <c r="K274" s="8">
        <f>H274/SUM($H274:$H283)</f>
        <v>0.17798576937267155</v>
      </c>
      <c r="M274" s="48" t="s">
        <v>60</v>
      </c>
    </row>
    <row r="275" spans="2:13">
      <c r="B275" s="11" t="s">
        <v>18</v>
      </c>
      <c r="C275" s="11" t="s">
        <v>20</v>
      </c>
      <c r="D275" s="5" t="s">
        <v>19</v>
      </c>
      <c r="E275" s="64">
        <f t="shared" si="9"/>
        <v>2010</v>
      </c>
      <c r="F275" s="49" t="str">
        <f>"IND"&amp;M275&amp;"RHBCOAE1"</f>
        <v>INDUDRHBCOAE1</v>
      </c>
      <c r="G275" s="6">
        <v>0</v>
      </c>
      <c r="H275" s="6">
        <v>0</v>
      </c>
      <c r="I275" s="49"/>
      <c r="J275" s="8">
        <f>G275/SUM($G274:$G283)</f>
        <v>0</v>
      </c>
      <c r="K275" s="8">
        <f>H275/SUM($H274:$H283)</f>
        <v>0</v>
      </c>
      <c r="M275" s="48" t="s">
        <v>60</v>
      </c>
    </row>
    <row r="276" spans="2:13">
      <c r="B276" s="11" t="s">
        <v>18</v>
      </c>
      <c r="C276" s="11" t="s">
        <v>20</v>
      </c>
      <c r="D276" s="5" t="s">
        <v>19</v>
      </c>
      <c r="E276" s="64">
        <f t="shared" si="9"/>
        <v>2010</v>
      </c>
      <c r="F276" s="49" t="str">
        <f>"IND"&amp;M276&amp;"RHBDSLE1"</f>
        <v>INDUDRHBDSLE1</v>
      </c>
      <c r="G276" s="6">
        <v>10.4670424592677</v>
      </c>
      <c r="H276" s="6">
        <v>7.84261034749301</v>
      </c>
      <c r="I276" s="49"/>
      <c r="J276" s="8">
        <f>G276/SUM($G274:$G283)</f>
        <v>1.8869518365859404E-2</v>
      </c>
      <c r="K276" s="8">
        <f>H276/SUM($H274:$H283)</f>
        <v>1.88695183658593E-2</v>
      </c>
      <c r="M276" s="48" t="s">
        <v>60</v>
      </c>
    </row>
    <row r="277" spans="2:13">
      <c r="B277" s="11" t="s">
        <v>18</v>
      </c>
      <c r="C277" s="11" t="s">
        <v>20</v>
      </c>
      <c r="D277" s="5" t="s">
        <v>19</v>
      </c>
      <c r="E277" s="64">
        <f t="shared" si="9"/>
        <v>2010</v>
      </c>
      <c r="F277" s="49" t="str">
        <f>"IND"&amp;M277&amp;"RHBWPEE1"</f>
        <v>INDUDRHBWPEE1</v>
      </c>
      <c r="G277" s="6">
        <v>24.144231301480399</v>
      </c>
      <c r="H277" s="6">
        <v>18.0904777041005</v>
      </c>
      <c r="I277" s="49"/>
      <c r="J277" s="8">
        <f>G277/SUM($G274:$G283)</f>
        <v>4.3526145780506946E-2</v>
      </c>
      <c r="K277" s="8">
        <f>H277/SUM($H274:$H283)</f>
        <v>4.3526145780506897E-2</v>
      </c>
      <c r="M277" s="48" t="s">
        <v>60</v>
      </c>
    </row>
    <row r="278" spans="2:13">
      <c r="B278" s="11" t="s">
        <v>18</v>
      </c>
      <c r="C278" s="11" t="s">
        <v>20</v>
      </c>
      <c r="D278" s="5" t="s">
        <v>19</v>
      </c>
      <c r="E278" s="64">
        <f t="shared" si="9"/>
        <v>2010</v>
      </c>
      <c r="F278" s="49" t="str">
        <f>"IND"&amp;M278&amp;"RHBBGAE1"</f>
        <v>INDUDRHBBGAE1</v>
      </c>
      <c r="G278" s="6">
        <v>0</v>
      </c>
      <c r="H278" s="6">
        <v>0</v>
      </c>
      <c r="I278" s="49"/>
      <c r="J278" s="8">
        <f>G278/SUM($G274:$G283)</f>
        <v>0</v>
      </c>
      <c r="K278" s="8">
        <f>H278/SUM($H274:$H283)</f>
        <v>0</v>
      </c>
      <c r="M278" s="48" t="s">
        <v>60</v>
      </c>
    </row>
    <row r="279" spans="2:13">
      <c r="B279" s="11" t="s">
        <v>18</v>
      </c>
      <c r="C279" s="11" t="s">
        <v>20</v>
      </c>
      <c r="D279" s="5" t="s">
        <v>19</v>
      </c>
      <c r="E279" s="64">
        <f t="shared" si="9"/>
        <v>2010</v>
      </c>
      <c r="F279" s="49" t="str">
        <f>"IND"&amp;M279&amp;"RHBHFOE1"</f>
        <v>INDUDRHBHFOE1</v>
      </c>
      <c r="G279" s="6">
        <v>0.103171348565345</v>
      </c>
      <c r="H279" s="6">
        <v>7.7302895156116103E-2</v>
      </c>
      <c r="I279" s="49"/>
      <c r="J279" s="8">
        <f>G279/SUM($G274:$G283)</f>
        <v>1.8599271610487592E-4</v>
      </c>
      <c r="K279" s="8">
        <f>H279/SUM($H274:$H283)</f>
        <v>1.8599271610487581E-4</v>
      </c>
      <c r="M279" s="48" t="s">
        <v>60</v>
      </c>
    </row>
    <row r="280" spans="2:13">
      <c r="B280" s="11" t="s">
        <v>18</v>
      </c>
      <c r="C280" s="11" t="s">
        <v>20</v>
      </c>
      <c r="D280" s="5" t="s">
        <v>19</v>
      </c>
      <c r="E280" s="64">
        <f t="shared" si="9"/>
        <v>2010</v>
      </c>
      <c r="F280" s="49" t="str">
        <f>"IND"&amp;M280&amp;"RHBLPGE1"</f>
        <v>INDUDRHBLPGE1</v>
      </c>
      <c r="G280" s="6">
        <v>0</v>
      </c>
      <c r="H280" s="6">
        <v>0</v>
      </c>
      <c r="I280" s="49"/>
      <c r="J280" s="8">
        <f>G280/SUM($G274:$G283)</f>
        <v>0</v>
      </c>
      <c r="K280" s="8">
        <f>H280/SUM($H274:$H283)</f>
        <v>0</v>
      </c>
      <c r="M280" s="48" t="s">
        <v>60</v>
      </c>
    </row>
    <row r="281" spans="2:13">
      <c r="B281" s="11" t="s">
        <v>18</v>
      </c>
      <c r="C281" s="11" t="s">
        <v>20</v>
      </c>
      <c r="D281" s="19" t="s">
        <v>19</v>
      </c>
      <c r="E281" s="64">
        <f t="shared" si="9"/>
        <v>2010</v>
      </c>
      <c r="F281" s="49" t="str">
        <f>"IND"&amp;M281&amp;"RHBWSTE1"</f>
        <v>INDUDRHBWSTE1</v>
      </c>
      <c r="G281" s="6">
        <v>0</v>
      </c>
      <c r="H281" s="6">
        <v>0</v>
      </c>
      <c r="I281" s="49"/>
      <c r="J281" s="8">
        <f>G281/SUM($G274:$G283)</f>
        <v>0</v>
      </c>
      <c r="K281" s="8">
        <f>H281/SUM($H274:$H283)</f>
        <v>0</v>
      </c>
      <c r="M281" s="48" t="s">
        <v>60</v>
      </c>
    </row>
    <row r="282" spans="2:13">
      <c r="B282" s="11" t="s">
        <v>18</v>
      </c>
      <c r="C282" s="11" t="s">
        <v>20</v>
      </c>
      <c r="D282" s="19" t="s">
        <v>19</v>
      </c>
      <c r="E282" s="64">
        <f t="shared" si="9"/>
        <v>2010</v>
      </c>
      <c r="F282" s="49" t="str">
        <f>"IND"&amp;M282&amp;"RHBHETE1"</f>
        <v>INDUDRHBHETE1</v>
      </c>
      <c r="G282" s="6">
        <v>408.42373302284898</v>
      </c>
      <c r="H282" s="6">
        <v>306.01845814914498</v>
      </c>
      <c r="I282" s="49"/>
      <c r="J282" s="8">
        <f>G282/SUM($G274:$G283)</f>
        <v>0.73628813118110636</v>
      </c>
      <c r="K282" s="8">
        <f>H282/SUM($H274:$H283)</f>
        <v>0.73628813118110659</v>
      </c>
      <c r="M282" s="48" t="s">
        <v>60</v>
      </c>
    </row>
    <row r="283" spans="2:13" ht="15" thickBot="1">
      <c r="B283" s="26" t="s">
        <v>18</v>
      </c>
      <c r="C283" s="26" t="s">
        <v>20</v>
      </c>
      <c r="D283" s="52" t="s">
        <v>19</v>
      </c>
      <c r="E283" s="65">
        <f t="shared" si="9"/>
        <v>2010</v>
      </c>
      <c r="F283" s="26" t="str">
        <f>"IND"&amp;M283&amp;"RHBELCE1"</f>
        <v>INDUDRHBELCE1</v>
      </c>
      <c r="G283" s="6">
        <v>12.8383702500066</v>
      </c>
      <c r="H283" s="6">
        <v>9.6193681987503208</v>
      </c>
      <c r="I283" s="49"/>
      <c r="J283" s="53">
        <f>G283/SUM($G274:$G283)</f>
        <v>2.3144442583750747E-2</v>
      </c>
      <c r="K283" s="53">
        <f>H283/SUM($H274:$H283)</f>
        <v>2.3144442583750827E-2</v>
      </c>
      <c r="M283" s="48" t="s">
        <v>60</v>
      </c>
    </row>
    <row r="284" spans="2:13">
      <c r="B284" s="49" t="s">
        <v>18</v>
      </c>
      <c r="C284" s="49" t="s">
        <v>20</v>
      </c>
      <c r="D284" s="5" t="s">
        <v>19</v>
      </c>
      <c r="E284" s="63">
        <v>2010</v>
      </c>
      <c r="F284" s="49" t="str">
        <f>"IND"&amp;M284&amp;"MTBNGAE1"</f>
        <v>INDNDMTBNGAE1</v>
      </c>
      <c r="G284" s="6">
        <v>11.4821463825887</v>
      </c>
      <c r="H284" s="6">
        <v>13.2474747436671</v>
      </c>
      <c r="I284" s="49"/>
      <c r="J284" s="51">
        <f>G284/SUM($G284:$G293)</f>
        <v>0.15947625062641466</v>
      </c>
      <c r="K284" s="8">
        <f>H284/SUM($H284:$H293)</f>
        <v>0.15947625062641452</v>
      </c>
      <c r="M284" s="48" t="s">
        <v>61</v>
      </c>
    </row>
    <row r="285" spans="2:13">
      <c r="B285" s="49" t="s">
        <v>18</v>
      </c>
      <c r="C285" s="49" t="s">
        <v>20</v>
      </c>
      <c r="D285" s="5" t="s">
        <v>19</v>
      </c>
      <c r="E285" s="64">
        <f>$E$4</f>
        <v>2010</v>
      </c>
      <c r="F285" s="49" t="str">
        <f>"IND"&amp;M285&amp;"MTBCOAE1"</f>
        <v>INDNDMTBCOAE1</v>
      </c>
      <c r="G285" s="6">
        <v>0</v>
      </c>
      <c r="H285" s="6">
        <v>0</v>
      </c>
      <c r="I285" s="49"/>
      <c r="J285" s="8">
        <f>G285/SUM($G284:$G293)</f>
        <v>0</v>
      </c>
      <c r="K285" s="8">
        <f>H285/SUM($H284:$H293)</f>
        <v>0</v>
      </c>
      <c r="M285" s="48" t="s">
        <v>61</v>
      </c>
    </row>
    <row r="286" spans="2:13">
      <c r="B286" s="49" t="s">
        <v>18</v>
      </c>
      <c r="C286" s="49" t="s">
        <v>20</v>
      </c>
      <c r="D286" s="5" t="s">
        <v>19</v>
      </c>
      <c r="E286" s="64">
        <f t="shared" ref="E286:E311" si="10">$E$4</f>
        <v>2010</v>
      </c>
      <c r="F286" s="49" t="str">
        <f>"IND"&amp;M286&amp;"MTBDSLE1"</f>
        <v>INDNDMTBDSLE1</v>
      </c>
      <c r="G286" s="6">
        <v>50.091797348875303</v>
      </c>
      <c r="H286" s="6">
        <v>57.7931858846854</v>
      </c>
      <c r="I286" s="49"/>
      <c r="J286" s="8">
        <f>G286/SUM($G284:$G293)</f>
        <v>0.69572811233710985</v>
      </c>
      <c r="K286" s="8">
        <f>H286/SUM($H284:$H293)</f>
        <v>0.69572811233710996</v>
      </c>
      <c r="M286" s="48" t="s">
        <v>61</v>
      </c>
    </row>
    <row r="287" spans="2:13">
      <c r="B287" s="49" t="s">
        <v>18</v>
      </c>
      <c r="C287" s="49" t="s">
        <v>20</v>
      </c>
      <c r="D287" s="5" t="s">
        <v>19</v>
      </c>
      <c r="E287" s="64">
        <f t="shared" si="10"/>
        <v>2010</v>
      </c>
      <c r="F287" s="49" t="str">
        <f>"IND"&amp;M287&amp;"MTBWPEE1"</f>
        <v>INDNDMTBWPEE1</v>
      </c>
      <c r="G287" s="6">
        <v>0</v>
      </c>
      <c r="H287" s="6">
        <v>0</v>
      </c>
      <c r="I287" s="49"/>
      <c r="J287" s="8">
        <f>G287/SUM($G284:$G293)</f>
        <v>0</v>
      </c>
      <c r="K287" s="8">
        <f>H287/SUM($H284:$H293)</f>
        <v>0</v>
      </c>
      <c r="M287" s="48" t="s">
        <v>61</v>
      </c>
    </row>
    <row r="288" spans="2:13">
      <c r="B288" s="49" t="s">
        <v>18</v>
      </c>
      <c r="C288" s="49" t="s">
        <v>20</v>
      </c>
      <c r="D288" s="5" t="s">
        <v>19</v>
      </c>
      <c r="E288" s="64">
        <f t="shared" si="10"/>
        <v>2010</v>
      </c>
      <c r="F288" s="49" t="str">
        <f>"IND"&amp;M288&amp;"MTBBGAE1"</f>
        <v>INDNDMTBBGAE1</v>
      </c>
      <c r="G288" s="6">
        <v>0</v>
      </c>
      <c r="H288" s="6">
        <v>0</v>
      </c>
      <c r="I288" s="49"/>
      <c r="J288" s="8">
        <f>G288/SUM($G284:$G293)</f>
        <v>0</v>
      </c>
      <c r="K288" s="8">
        <f>H288/SUM($H284:$H293)</f>
        <v>0</v>
      </c>
      <c r="M288" s="48" t="s">
        <v>61</v>
      </c>
    </row>
    <row r="289" spans="2:13">
      <c r="B289" s="49" t="s">
        <v>18</v>
      </c>
      <c r="C289" s="49" t="s">
        <v>20</v>
      </c>
      <c r="D289" s="5" t="s">
        <v>19</v>
      </c>
      <c r="E289" s="64">
        <f t="shared" si="10"/>
        <v>2010</v>
      </c>
      <c r="F289" s="49" t="str">
        <f>"IND"&amp;M289&amp;"MTBHFOE1"</f>
        <v>INDNDMTBHFOE1</v>
      </c>
      <c r="G289" s="6">
        <v>0</v>
      </c>
      <c r="H289" s="6">
        <v>0</v>
      </c>
      <c r="I289" s="49"/>
      <c r="J289" s="8">
        <f>G289/SUM($G284:$G293)</f>
        <v>0</v>
      </c>
      <c r="K289" s="8">
        <f>H289/SUM($H284:$H293)</f>
        <v>0</v>
      </c>
      <c r="M289" s="48" t="s">
        <v>61</v>
      </c>
    </row>
    <row r="290" spans="2:13">
      <c r="B290" s="49" t="s">
        <v>18</v>
      </c>
      <c r="C290" s="49" t="s">
        <v>20</v>
      </c>
      <c r="D290" s="5" t="s">
        <v>19</v>
      </c>
      <c r="E290" s="64">
        <f t="shared" si="10"/>
        <v>2010</v>
      </c>
      <c r="F290" s="49" t="str">
        <f>"IND"&amp;M290&amp;"MTBLPGE1"</f>
        <v>INDNDMTBLPGE1</v>
      </c>
      <c r="G290" s="6">
        <v>2.5209260500798898</v>
      </c>
      <c r="H290" s="6">
        <v>2.9085070914726199</v>
      </c>
      <c r="I290" s="49"/>
      <c r="J290" s="8">
        <f>G290/SUM($G284:$G293)</f>
        <v>3.5013299881181195E-2</v>
      </c>
      <c r="K290" s="8">
        <f>H290/SUM($H284:$H293)</f>
        <v>3.5013299881181292E-2</v>
      </c>
      <c r="M290" s="48" t="s">
        <v>61</v>
      </c>
    </row>
    <row r="291" spans="2:13">
      <c r="B291" s="49" t="s">
        <v>18</v>
      </c>
      <c r="C291" s="49" t="s">
        <v>20</v>
      </c>
      <c r="D291" s="5" t="s">
        <v>19</v>
      </c>
      <c r="E291" s="64">
        <f t="shared" si="10"/>
        <v>2010</v>
      </c>
      <c r="F291" s="49" t="str">
        <f>"IND"&amp;M291&amp;"MTBWSTE1"</f>
        <v>INDNDMTBWSTE1</v>
      </c>
      <c r="G291" s="6">
        <v>0</v>
      </c>
      <c r="H291" s="6">
        <v>0</v>
      </c>
      <c r="I291" s="49"/>
      <c r="J291" s="8">
        <f>G291/SUM($G284:$G293)</f>
        <v>0</v>
      </c>
      <c r="K291" s="8">
        <f>H291/SUM($H284:$H293)</f>
        <v>0</v>
      </c>
      <c r="M291" s="48" t="s">
        <v>61</v>
      </c>
    </row>
    <row r="292" spans="2:13">
      <c r="B292" s="11" t="s">
        <v>18</v>
      </c>
      <c r="C292" s="11" t="s">
        <v>20</v>
      </c>
      <c r="D292" s="19" t="s">
        <v>19</v>
      </c>
      <c r="E292" s="57">
        <f t="shared" si="10"/>
        <v>2010</v>
      </c>
      <c r="F292" s="49" t="str">
        <f>"IND"&amp;M292&amp;"MTBHETE1"</f>
        <v>INDNDMTBHETE1</v>
      </c>
      <c r="G292" s="6">
        <v>0</v>
      </c>
      <c r="H292" s="6">
        <v>0</v>
      </c>
      <c r="I292" s="49"/>
      <c r="J292" s="8">
        <f>G292/SUM($G284:$G293)</f>
        <v>0</v>
      </c>
      <c r="K292" s="8">
        <f>H292/SUM($H284:$H293)</f>
        <v>0</v>
      </c>
      <c r="M292" s="48" t="s">
        <v>61</v>
      </c>
    </row>
    <row r="293" spans="2:13">
      <c r="B293" s="7" t="s">
        <v>18</v>
      </c>
      <c r="C293" s="7" t="s">
        <v>20</v>
      </c>
      <c r="D293" s="10" t="s">
        <v>19</v>
      </c>
      <c r="E293" s="56">
        <f t="shared" si="10"/>
        <v>2010</v>
      </c>
      <c r="F293" s="7" t="str">
        <f>"IND"&amp;M293&amp;"MTBELCE1"</f>
        <v>INDNDMTBELCE1</v>
      </c>
      <c r="G293" s="6">
        <v>7.9042293789104701</v>
      </c>
      <c r="H293" s="6">
        <v>9.1194690936922598</v>
      </c>
      <c r="I293" s="11"/>
      <c r="J293" s="9">
        <f>G293/SUM($G284:$G293)</f>
        <v>0.10978233715529433</v>
      </c>
      <c r="K293" s="9">
        <f>H293/SUM($H284:$H293)</f>
        <v>0.10978233715529434</v>
      </c>
      <c r="M293" s="48" t="s">
        <v>61</v>
      </c>
    </row>
    <row r="294" spans="2:13">
      <c r="B294" s="49" t="s">
        <v>18</v>
      </c>
      <c r="C294" s="49" t="s">
        <v>20</v>
      </c>
      <c r="D294" s="5" t="s">
        <v>19</v>
      </c>
      <c r="E294" s="64">
        <f t="shared" si="10"/>
        <v>2010</v>
      </c>
      <c r="F294" s="49" t="str">
        <f>"IND"&amp;M294&amp;"HTBNGAE1"</f>
        <v>INDNDHTBNGAE1</v>
      </c>
      <c r="G294" s="6">
        <v>0</v>
      </c>
      <c r="H294" s="6">
        <v>0</v>
      </c>
      <c r="I294" s="49"/>
      <c r="J294" s="8">
        <f>G294/SUM($G294:$G301)</f>
        <v>0</v>
      </c>
      <c r="K294" s="8">
        <f>H294/SUM($H294:$H301)</f>
        <v>0</v>
      </c>
      <c r="M294" s="48" t="s">
        <v>61</v>
      </c>
    </row>
    <row r="295" spans="2:13">
      <c r="B295" s="49" t="s">
        <v>18</v>
      </c>
      <c r="C295" s="49" t="s">
        <v>20</v>
      </c>
      <c r="D295" s="5" t="s">
        <v>19</v>
      </c>
      <c r="E295" s="64">
        <f t="shared" si="10"/>
        <v>2010</v>
      </c>
      <c r="F295" s="49" t="str">
        <f>"IND"&amp;M295&amp;"HTBCOAE1"</f>
        <v>INDNDHTBCOAE1</v>
      </c>
      <c r="G295" s="6">
        <v>0</v>
      </c>
      <c r="H295" s="6">
        <v>0</v>
      </c>
      <c r="I295" s="49"/>
      <c r="J295" s="8">
        <f>G295/SUM($G294:$G301)</f>
        <v>0</v>
      </c>
      <c r="K295" s="8">
        <f>H295/SUM($H294:$H301)</f>
        <v>0</v>
      </c>
      <c r="M295" s="48" t="s">
        <v>61</v>
      </c>
    </row>
    <row r="296" spans="2:13">
      <c r="B296" s="49" t="s">
        <v>18</v>
      </c>
      <c r="C296" s="49" t="s">
        <v>20</v>
      </c>
      <c r="D296" s="5" t="s">
        <v>19</v>
      </c>
      <c r="E296" s="64">
        <f t="shared" si="10"/>
        <v>2010</v>
      </c>
      <c r="F296" s="49" t="str">
        <f>"IND"&amp;M296&amp;"HTBDSLE1"</f>
        <v>INDNDHTBDSLE1</v>
      </c>
      <c r="G296" s="6">
        <v>1.91924500625633</v>
      </c>
      <c r="H296" s="6">
        <v>2.2143202934465398</v>
      </c>
      <c r="I296" s="49"/>
      <c r="J296" s="8">
        <f>G296/SUM($G294:$G301)</f>
        <v>1</v>
      </c>
      <c r="K296" s="8">
        <f>H296/SUM($H294:$H301)</f>
        <v>1</v>
      </c>
      <c r="M296" s="48" t="s">
        <v>61</v>
      </c>
    </row>
    <row r="297" spans="2:13">
      <c r="B297" s="49" t="s">
        <v>18</v>
      </c>
      <c r="C297" s="49" t="s">
        <v>20</v>
      </c>
      <c r="D297" s="5" t="s">
        <v>19</v>
      </c>
      <c r="E297" s="64">
        <f t="shared" si="10"/>
        <v>2010</v>
      </c>
      <c r="F297" s="49" t="str">
        <f>"IND"&amp;M297&amp;"HTBWPEE1"</f>
        <v>INDNDHTBWPEE1</v>
      </c>
      <c r="G297" s="6">
        <v>0</v>
      </c>
      <c r="H297" s="6">
        <v>0</v>
      </c>
      <c r="I297" s="49"/>
      <c r="J297" s="8">
        <f>G297/SUM($G294:$G301)</f>
        <v>0</v>
      </c>
      <c r="K297" s="8">
        <f>H297/SUM($H294:$H301)</f>
        <v>0</v>
      </c>
      <c r="M297" s="48" t="s">
        <v>61</v>
      </c>
    </row>
    <row r="298" spans="2:13">
      <c r="B298" s="49" t="s">
        <v>18</v>
      </c>
      <c r="C298" s="49" t="s">
        <v>20</v>
      </c>
      <c r="D298" s="5" t="s">
        <v>19</v>
      </c>
      <c r="E298" s="64">
        <f t="shared" si="10"/>
        <v>2010</v>
      </c>
      <c r="F298" s="49" t="str">
        <f>"IND"&amp;M298&amp;"HTBHFOE1"</f>
        <v>INDNDHTBHFOE1</v>
      </c>
      <c r="G298" s="6">
        <v>0</v>
      </c>
      <c r="H298" s="6">
        <v>0</v>
      </c>
      <c r="I298" s="49"/>
      <c r="J298" s="8">
        <f>G298/SUM($G294:$G301)</f>
        <v>0</v>
      </c>
      <c r="K298" s="8">
        <f>H298/SUM($H294:$H301)</f>
        <v>0</v>
      </c>
      <c r="M298" s="48" t="s">
        <v>61</v>
      </c>
    </row>
    <row r="299" spans="2:13">
      <c r="B299" s="49" t="s">
        <v>18</v>
      </c>
      <c r="C299" s="49" t="s">
        <v>20</v>
      </c>
      <c r="D299" s="5" t="s">
        <v>19</v>
      </c>
      <c r="E299" s="64">
        <f t="shared" si="10"/>
        <v>2010</v>
      </c>
      <c r="F299" s="49" t="str">
        <f>"IND"&amp;M299&amp;"HTBLPGE1"</f>
        <v>INDNDHTBLPGE1</v>
      </c>
      <c r="G299" s="6">
        <v>0</v>
      </c>
      <c r="H299" s="6">
        <v>0</v>
      </c>
      <c r="I299" s="49"/>
      <c r="J299" s="8">
        <f>G299/SUM($G294:$G301)</f>
        <v>0</v>
      </c>
      <c r="K299" s="8">
        <f>H299/SUM($H294:$H301)</f>
        <v>0</v>
      </c>
      <c r="M299" s="48" t="s">
        <v>61</v>
      </c>
    </row>
    <row r="300" spans="2:13">
      <c r="B300" s="49" t="s">
        <v>18</v>
      </c>
      <c r="C300" s="49" t="s">
        <v>20</v>
      </c>
      <c r="D300" s="5" t="s">
        <v>19</v>
      </c>
      <c r="E300" s="64">
        <f t="shared" si="10"/>
        <v>2010</v>
      </c>
      <c r="F300" s="49" t="str">
        <f>"IND"&amp;M300&amp;"HTBWSTE1"</f>
        <v>INDNDHTBWSTE1</v>
      </c>
      <c r="G300" s="6">
        <v>0</v>
      </c>
      <c r="H300" s="6">
        <v>0</v>
      </c>
      <c r="I300" s="49"/>
      <c r="J300" s="8">
        <f>G300/SUM($G294:$G301)</f>
        <v>0</v>
      </c>
      <c r="K300" s="8">
        <f>H300/SUM($H294:$H301)</f>
        <v>0</v>
      </c>
      <c r="M300" s="48" t="s">
        <v>61</v>
      </c>
    </row>
    <row r="301" spans="2:13">
      <c r="B301" s="7" t="s">
        <v>18</v>
      </c>
      <c r="C301" s="7" t="s">
        <v>20</v>
      </c>
      <c r="D301" s="10" t="s">
        <v>19</v>
      </c>
      <c r="E301" s="56">
        <f t="shared" si="10"/>
        <v>2010</v>
      </c>
      <c r="F301" s="7" t="str">
        <f>"IND"&amp;M301&amp;"HTBELCE1"</f>
        <v>INDNDHTBELCE1</v>
      </c>
      <c r="G301" s="6">
        <v>0</v>
      </c>
      <c r="H301" s="6">
        <v>0</v>
      </c>
      <c r="I301" s="49"/>
      <c r="J301" s="9">
        <f>G301/SUM($G294:$G301)</f>
        <v>0</v>
      </c>
      <c r="K301" s="9">
        <f>H301/SUM($H294:$H301)</f>
        <v>0</v>
      </c>
      <c r="M301" s="48" t="s">
        <v>61</v>
      </c>
    </row>
    <row r="302" spans="2:13">
      <c r="B302" s="49" t="s">
        <v>18</v>
      </c>
      <c r="C302" s="49" t="s">
        <v>20</v>
      </c>
      <c r="D302" s="5" t="s">
        <v>19</v>
      </c>
      <c r="E302" s="64">
        <f t="shared" si="10"/>
        <v>2010</v>
      </c>
      <c r="F302" s="49" t="str">
        <f>"IND"&amp;M302&amp;"RHBNGAE1"</f>
        <v>INDNDRHBNGAE1</v>
      </c>
      <c r="G302" s="6">
        <v>0</v>
      </c>
      <c r="H302" s="6">
        <v>0</v>
      </c>
      <c r="I302" s="49"/>
      <c r="J302" s="8">
        <f>G302/SUM($G302:$G311)</f>
        <v>0</v>
      </c>
      <c r="K302" s="8">
        <f>H302/SUM($H302:$H311)</f>
        <v>0</v>
      </c>
      <c r="M302" s="48" t="s">
        <v>61</v>
      </c>
    </row>
    <row r="303" spans="2:13">
      <c r="B303" s="11" t="s">
        <v>18</v>
      </c>
      <c r="C303" s="11" t="s">
        <v>20</v>
      </c>
      <c r="D303" s="5" t="s">
        <v>19</v>
      </c>
      <c r="E303" s="64">
        <f t="shared" si="10"/>
        <v>2010</v>
      </c>
      <c r="F303" s="49" t="str">
        <f>"IND"&amp;M303&amp;"RHBCOAE1"</f>
        <v>INDNDRHBCOAE1</v>
      </c>
      <c r="G303" s="6">
        <v>0</v>
      </c>
      <c r="H303" s="6">
        <v>0</v>
      </c>
      <c r="I303" s="49"/>
      <c r="J303" s="8">
        <f>G303/SUM($G302:$G311)</f>
        <v>0</v>
      </c>
      <c r="K303" s="8">
        <f>H303/SUM($H302:$H311)</f>
        <v>0</v>
      </c>
      <c r="M303" s="48" t="s">
        <v>61</v>
      </c>
    </row>
    <row r="304" spans="2:13">
      <c r="B304" s="11" t="s">
        <v>18</v>
      </c>
      <c r="C304" s="11" t="s">
        <v>20</v>
      </c>
      <c r="D304" s="5" t="s">
        <v>19</v>
      </c>
      <c r="E304" s="64">
        <f t="shared" si="10"/>
        <v>2010</v>
      </c>
      <c r="F304" s="49" t="str">
        <f>"IND"&amp;M304&amp;"RHBDSLE1"</f>
        <v>INDNDRHBDSLE1</v>
      </c>
      <c r="G304" s="6">
        <v>0</v>
      </c>
      <c r="H304" s="6">
        <v>0</v>
      </c>
      <c r="I304" s="49"/>
      <c r="J304" s="8">
        <f>G304/SUM($G302:$G311)</f>
        <v>0</v>
      </c>
      <c r="K304" s="8">
        <f>H304/SUM($H302:$H311)</f>
        <v>0</v>
      </c>
      <c r="M304" s="48" t="s">
        <v>61</v>
      </c>
    </row>
    <row r="305" spans="2:13">
      <c r="B305" s="11" t="s">
        <v>18</v>
      </c>
      <c r="C305" s="11" t="s">
        <v>20</v>
      </c>
      <c r="D305" s="5" t="s">
        <v>19</v>
      </c>
      <c r="E305" s="64">
        <f t="shared" si="10"/>
        <v>2010</v>
      </c>
      <c r="F305" s="49" t="str">
        <f>"IND"&amp;M305&amp;"RHBWPEE1"</f>
        <v>INDNDRHBWPEE1</v>
      </c>
      <c r="G305" s="6">
        <v>0</v>
      </c>
      <c r="H305" s="6">
        <v>0</v>
      </c>
      <c r="I305" s="49"/>
      <c r="J305" s="8">
        <f>G305/SUM($G302:$G311)</f>
        <v>0</v>
      </c>
      <c r="K305" s="8">
        <f>H305/SUM($H302:$H311)</f>
        <v>0</v>
      </c>
      <c r="M305" s="48" t="s">
        <v>61</v>
      </c>
    </row>
    <row r="306" spans="2:13">
      <c r="B306" s="11" t="s">
        <v>18</v>
      </c>
      <c r="C306" s="11" t="s">
        <v>20</v>
      </c>
      <c r="D306" s="5" t="s">
        <v>19</v>
      </c>
      <c r="E306" s="64">
        <f t="shared" si="10"/>
        <v>2010</v>
      </c>
      <c r="F306" s="49" t="str">
        <f>"IND"&amp;M306&amp;"RHBBGAE1"</f>
        <v>INDNDRHBBGAE1</v>
      </c>
      <c r="G306" s="6">
        <v>0</v>
      </c>
      <c r="H306" s="6">
        <v>0</v>
      </c>
      <c r="I306" s="49"/>
      <c r="J306" s="8">
        <f>G306/SUM($G302:$G311)</f>
        <v>0</v>
      </c>
      <c r="K306" s="8">
        <f>H306/SUM($H302:$H311)</f>
        <v>0</v>
      </c>
      <c r="M306" s="48" t="s">
        <v>61</v>
      </c>
    </row>
    <row r="307" spans="2:13">
      <c r="B307" s="11" t="s">
        <v>18</v>
      </c>
      <c r="C307" s="11" t="s">
        <v>20</v>
      </c>
      <c r="D307" s="5" t="s">
        <v>19</v>
      </c>
      <c r="E307" s="64">
        <f t="shared" si="10"/>
        <v>2010</v>
      </c>
      <c r="F307" s="49" t="str">
        <f>"IND"&amp;M307&amp;"RHBHFOE1"</f>
        <v>INDNDRHBHFOE1</v>
      </c>
      <c r="G307" s="6">
        <v>0</v>
      </c>
      <c r="H307" s="6">
        <v>0</v>
      </c>
      <c r="I307" s="49"/>
      <c r="J307" s="8">
        <f>G307/SUM($G302:$G311)</f>
        <v>0</v>
      </c>
      <c r="K307" s="8">
        <f>H307/SUM($H302:$H311)</f>
        <v>0</v>
      </c>
      <c r="M307" s="48" t="s">
        <v>61</v>
      </c>
    </row>
    <row r="308" spans="2:13">
      <c r="B308" s="11" t="s">
        <v>18</v>
      </c>
      <c r="C308" s="11" t="s">
        <v>20</v>
      </c>
      <c r="D308" s="5" t="s">
        <v>19</v>
      </c>
      <c r="E308" s="64">
        <f t="shared" si="10"/>
        <v>2010</v>
      </c>
      <c r="F308" s="49" t="str">
        <f>"IND"&amp;M308&amp;"RHBLPGE1"</f>
        <v>INDNDRHBLPGE1</v>
      </c>
      <c r="G308" s="6">
        <v>0</v>
      </c>
      <c r="H308" s="6">
        <v>0</v>
      </c>
      <c r="I308" s="49"/>
      <c r="J308" s="8">
        <f>G308/SUM($G302:$G311)</f>
        <v>0</v>
      </c>
      <c r="K308" s="8">
        <f>H308/SUM($H302:$H311)</f>
        <v>0</v>
      </c>
      <c r="M308" s="48" t="s">
        <v>61</v>
      </c>
    </row>
    <row r="309" spans="2:13">
      <c r="B309" s="11" t="s">
        <v>18</v>
      </c>
      <c r="C309" s="11" t="s">
        <v>20</v>
      </c>
      <c r="D309" s="19" t="s">
        <v>19</v>
      </c>
      <c r="E309" s="64">
        <f t="shared" si="10"/>
        <v>2010</v>
      </c>
      <c r="F309" s="49" t="str">
        <f>"IND"&amp;M309&amp;"RHBWSTE1"</f>
        <v>INDNDRHBWSTE1</v>
      </c>
      <c r="G309" s="6">
        <v>0</v>
      </c>
      <c r="H309" s="6">
        <v>0</v>
      </c>
      <c r="I309" s="49"/>
      <c r="J309" s="8">
        <f>G309/SUM($G302:$G311)</f>
        <v>0</v>
      </c>
      <c r="K309" s="8">
        <f>H309/SUM($H302:$H311)</f>
        <v>0</v>
      </c>
      <c r="M309" s="48" t="s">
        <v>61</v>
      </c>
    </row>
    <row r="310" spans="2:13">
      <c r="B310" s="11" t="s">
        <v>18</v>
      </c>
      <c r="C310" s="11" t="s">
        <v>20</v>
      </c>
      <c r="D310" s="19" t="s">
        <v>19</v>
      </c>
      <c r="E310" s="64">
        <f t="shared" si="10"/>
        <v>2010</v>
      </c>
      <c r="F310" s="49" t="str">
        <f>"IND"&amp;M310&amp;"RHBHETE1"</f>
        <v>INDNDRHBHETE1</v>
      </c>
      <c r="G310" s="6">
        <v>0</v>
      </c>
      <c r="H310" s="6">
        <v>0</v>
      </c>
      <c r="I310" s="49"/>
      <c r="J310" s="8">
        <f>G310/SUM($G302:$G311)</f>
        <v>0</v>
      </c>
      <c r="K310" s="8">
        <f>H310/SUM($H302:$H311)</f>
        <v>0</v>
      </c>
      <c r="M310" s="48" t="s">
        <v>61</v>
      </c>
    </row>
    <row r="311" spans="2:13" ht="15" thickBot="1">
      <c r="B311" s="26" t="s">
        <v>18</v>
      </c>
      <c r="C311" s="26" t="s">
        <v>20</v>
      </c>
      <c r="D311" s="52" t="s">
        <v>19</v>
      </c>
      <c r="E311" s="65">
        <f t="shared" si="10"/>
        <v>2010</v>
      </c>
      <c r="F311" s="26" t="str">
        <f>"IND"&amp;M311&amp;"RHBELCE1"</f>
        <v>INDNDRHBELCE1</v>
      </c>
      <c r="G311" s="6">
        <v>1.5362933681069899</v>
      </c>
      <c r="H311" s="6">
        <v>1.7724915633998599</v>
      </c>
      <c r="I311" s="49"/>
      <c r="J311" s="53">
        <f>G311/SUM($G302:$G311)</f>
        <v>1</v>
      </c>
      <c r="K311" s="53">
        <f>H311/SUM($H302:$H311)</f>
        <v>1</v>
      </c>
      <c r="M311" s="48" t="s">
        <v>61</v>
      </c>
    </row>
    <row r="312" spans="2:13">
      <c r="B312" s="49" t="s">
        <v>18</v>
      </c>
      <c r="C312" s="49" t="s">
        <v>20</v>
      </c>
      <c r="D312" s="5" t="s">
        <v>19</v>
      </c>
      <c r="E312" s="63">
        <v>2010</v>
      </c>
      <c r="F312" s="49" t="str">
        <f>"IND"&amp;M312&amp;"MTBNGAE1"</f>
        <v>INDLDMTBNGAE1</v>
      </c>
      <c r="G312" s="6">
        <v>5.4747595614250697</v>
      </c>
      <c r="H312" s="6">
        <v>2.90018801805134</v>
      </c>
      <c r="I312" s="49"/>
      <c r="J312" s="51">
        <f>G312/SUM($G312:$G321)</f>
        <v>0.39216557190378087</v>
      </c>
      <c r="K312" s="8">
        <f>H312/SUM($H312:$H321)</f>
        <v>0.39216557190378121</v>
      </c>
      <c r="M312" s="48" t="s">
        <v>62</v>
      </c>
    </row>
    <row r="313" spans="2:13">
      <c r="B313" s="49" t="s">
        <v>18</v>
      </c>
      <c r="C313" s="49" t="s">
        <v>20</v>
      </c>
      <c r="D313" s="5" t="s">
        <v>19</v>
      </c>
      <c r="E313" s="64">
        <f>$E$4</f>
        <v>2010</v>
      </c>
      <c r="F313" s="49" t="str">
        <f>"IND"&amp;M313&amp;"MTBCOAE1"</f>
        <v>INDLDMTBCOAE1</v>
      </c>
      <c r="G313" s="6">
        <v>0</v>
      </c>
      <c r="H313" s="6">
        <v>0</v>
      </c>
      <c r="I313" s="49"/>
      <c r="J313" s="8">
        <f>G313/SUM($G312:$G321)</f>
        <v>0</v>
      </c>
      <c r="K313" s="8">
        <f>H313/SUM($H312:$H321)</f>
        <v>0</v>
      </c>
      <c r="M313" s="48" t="s">
        <v>62</v>
      </c>
    </row>
    <row r="314" spans="2:13">
      <c r="B314" s="49" t="s">
        <v>18</v>
      </c>
      <c r="C314" s="49" t="s">
        <v>20</v>
      </c>
      <c r="D314" s="5" t="s">
        <v>19</v>
      </c>
      <c r="E314" s="64">
        <f t="shared" ref="E314:E339" si="11">$E$4</f>
        <v>2010</v>
      </c>
      <c r="F314" s="49" t="str">
        <f>"IND"&amp;M314&amp;"MTBDSLE1"</f>
        <v>INDLDMTBDSLE1</v>
      </c>
      <c r="G314" s="6">
        <v>0.220037358794375</v>
      </c>
      <c r="H314" s="6">
        <v>0.116562143841985</v>
      </c>
      <c r="I314" s="49"/>
      <c r="J314" s="8">
        <f>G314/SUM($G312:$G321)</f>
        <v>1.5761619425224967E-2</v>
      </c>
      <c r="K314" s="8">
        <f>H314/SUM($H312:$H321)</f>
        <v>1.5761619425225023E-2</v>
      </c>
      <c r="M314" s="48" t="s">
        <v>62</v>
      </c>
    </row>
    <row r="315" spans="2:13">
      <c r="B315" s="49" t="s">
        <v>18</v>
      </c>
      <c r="C315" s="49" t="s">
        <v>20</v>
      </c>
      <c r="D315" s="5" t="s">
        <v>19</v>
      </c>
      <c r="E315" s="64">
        <f t="shared" si="11"/>
        <v>2010</v>
      </c>
      <c r="F315" s="49" t="str">
        <f>"IND"&amp;M315&amp;"MTBWPEE1"</f>
        <v>INDLDMTBWPEE1</v>
      </c>
      <c r="G315" s="6">
        <v>6.7450193802526099</v>
      </c>
      <c r="H315" s="6">
        <v>3.57309287625423</v>
      </c>
      <c r="I315" s="49"/>
      <c r="J315" s="8">
        <f>G315/SUM($G312:$G321)</f>
        <v>0.48315626523520228</v>
      </c>
      <c r="K315" s="8">
        <f>H315/SUM($H312:$H321)</f>
        <v>0.48315626523520155</v>
      </c>
      <c r="M315" s="48" t="s">
        <v>62</v>
      </c>
    </row>
    <row r="316" spans="2:13">
      <c r="B316" s="49" t="s">
        <v>18</v>
      </c>
      <c r="C316" s="49" t="s">
        <v>20</v>
      </c>
      <c r="D316" s="5" t="s">
        <v>19</v>
      </c>
      <c r="E316" s="64">
        <f t="shared" si="11"/>
        <v>2010</v>
      </c>
      <c r="F316" s="49" t="str">
        <f>"IND"&amp;M316&amp;"MTBBGAE1"</f>
        <v>INDLDMTBBGAE1</v>
      </c>
      <c r="G316" s="6">
        <v>0</v>
      </c>
      <c r="H316" s="6">
        <v>0</v>
      </c>
      <c r="I316" s="49"/>
      <c r="J316" s="8">
        <f>G316/SUM($G312:$G321)</f>
        <v>0</v>
      </c>
      <c r="K316" s="8">
        <f>H316/SUM($H312:$H321)</f>
        <v>0</v>
      </c>
      <c r="M316" s="48" t="s">
        <v>62</v>
      </c>
    </row>
    <row r="317" spans="2:13">
      <c r="B317" s="49" t="s">
        <v>18</v>
      </c>
      <c r="C317" s="49" t="s">
        <v>20</v>
      </c>
      <c r="D317" s="5" t="s">
        <v>19</v>
      </c>
      <c r="E317" s="64">
        <f t="shared" si="11"/>
        <v>2010</v>
      </c>
      <c r="F317" s="49" t="str">
        <f>"IND"&amp;M317&amp;"MTBHFOE1"</f>
        <v>INDLDMTBHFOE1</v>
      </c>
      <c r="G317" s="6">
        <v>0</v>
      </c>
      <c r="H317" s="6">
        <v>0</v>
      </c>
      <c r="I317" s="49"/>
      <c r="J317" s="8">
        <f>G317/SUM($G312:$G321)</f>
        <v>0</v>
      </c>
      <c r="K317" s="8">
        <f>H317/SUM($H312:$H321)</f>
        <v>0</v>
      </c>
      <c r="M317" s="48" t="s">
        <v>62</v>
      </c>
    </row>
    <row r="318" spans="2:13">
      <c r="B318" s="49" t="s">
        <v>18</v>
      </c>
      <c r="C318" s="49" t="s">
        <v>20</v>
      </c>
      <c r="D318" s="5" t="s">
        <v>19</v>
      </c>
      <c r="E318" s="64">
        <f t="shared" si="11"/>
        <v>2010</v>
      </c>
      <c r="F318" s="49" t="str">
        <f>"IND"&amp;M318&amp;"MTBLPGE1"</f>
        <v>INDLDMTBLPGE1</v>
      </c>
      <c r="G318" s="6">
        <v>0.190820266786975</v>
      </c>
      <c r="H318" s="6">
        <v>0.101084740823375</v>
      </c>
      <c r="I318" s="49"/>
      <c r="J318" s="8">
        <f>G318/SUM($G312:$G321)</f>
        <v>1.3668753525290372E-2</v>
      </c>
      <c r="K318" s="8">
        <f>H318/SUM($H312:$H321)</f>
        <v>1.3668753525290444E-2</v>
      </c>
      <c r="M318" s="48" t="s">
        <v>62</v>
      </c>
    </row>
    <row r="319" spans="2:13">
      <c r="B319" s="49" t="s">
        <v>18</v>
      </c>
      <c r="C319" s="49" t="s">
        <v>20</v>
      </c>
      <c r="D319" s="5" t="s">
        <v>19</v>
      </c>
      <c r="E319" s="64">
        <f t="shared" si="11"/>
        <v>2010</v>
      </c>
      <c r="F319" s="49" t="str">
        <f>"IND"&amp;M319&amp;"MTBWSTE1"</f>
        <v>INDLDMTBWSTE1</v>
      </c>
      <c r="G319" s="6">
        <v>0</v>
      </c>
      <c r="H319" s="6">
        <v>0</v>
      </c>
      <c r="I319" s="49"/>
      <c r="J319" s="8">
        <f>G319/SUM($G312:$G321)</f>
        <v>0</v>
      </c>
      <c r="K319" s="8">
        <f>H319/SUM($H312:$H321)</f>
        <v>0</v>
      </c>
      <c r="M319" s="48" t="s">
        <v>62</v>
      </c>
    </row>
    <row r="320" spans="2:13">
      <c r="B320" s="11" t="s">
        <v>18</v>
      </c>
      <c r="C320" s="11" t="s">
        <v>20</v>
      </c>
      <c r="D320" s="19" t="s">
        <v>19</v>
      </c>
      <c r="E320" s="57">
        <f t="shared" si="11"/>
        <v>2010</v>
      </c>
      <c r="F320" s="49" t="str">
        <f>"IND"&amp;M320&amp;"MTBHETE1"</f>
        <v>INDLDMTBHETE1</v>
      </c>
      <c r="G320" s="6">
        <v>0</v>
      </c>
      <c r="H320" s="6">
        <v>0</v>
      </c>
      <c r="I320" s="49"/>
      <c r="J320" s="8">
        <f>G320/SUM($G312:$G321)</f>
        <v>0</v>
      </c>
      <c r="K320" s="8">
        <f>H320/SUM($H312:$H321)</f>
        <v>0</v>
      </c>
      <c r="M320" s="48" t="s">
        <v>62</v>
      </c>
    </row>
    <row r="321" spans="2:13">
      <c r="B321" s="7" t="s">
        <v>18</v>
      </c>
      <c r="C321" s="7" t="s">
        <v>20</v>
      </c>
      <c r="D321" s="10" t="s">
        <v>19</v>
      </c>
      <c r="E321" s="56">
        <f t="shared" si="11"/>
        <v>2010</v>
      </c>
      <c r="F321" s="7" t="str">
        <f>"IND"&amp;M321&amp;"MTBELCE1"</f>
        <v>INDLDMTBELCE1</v>
      </c>
      <c r="G321" s="6">
        <v>1.3296902784853999</v>
      </c>
      <c r="H321" s="6">
        <v>0.70438742927715203</v>
      </c>
      <c r="I321" s="11"/>
      <c r="J321" s="9">
        <f>G321/SUM($G312:$G321)</f>
        <v>9.5247789910501535E-2</v>
      </c>
      <c r="K321" s="9">
        <f>H321/SUM($H312:$H321)</f>
        <v>9.5247789910501784E-2</v>
      </c>
      <c r="M321" s="48" t="s">
        <v>62</v>
      </c>
    </row>
    <row r="322" spans="2:13">
      <c r="B322" s="49" t="s">
        <v>18</v>
      </c>
      <c r="C322" s="49" t="s">
        <v>20</v>
      </c>
      <c r="D322" s="5" t="s">
        <v>19</v>
      </c>
      <c r="E322" s="64">
        <f t="shared" si="11"/>
        <v>2010</v>
      </c>
      <c r="F322" s="49" t="str">
        <f>"IND"&amp;M322&amp;"HTBNGAE1"</f>
        <v>INDLDHTBNGAE1</v>
      </c>
      <c r="G322" s="6">
        <v>0</v>
      </c>
      <c r="H322" s="6">
        <v>0</v>
      </c>
      <c r="I322" s="49"/>
      <c r="J322" s="8" t="e">
        <f>G322/SUM($G322:$G329)</f>
        <v>#DIV/0!</v>
      </c>
      <c r="K322" s="8" t="e">
        <f>H322/SUM($H322:$H329)</f>
        <v>#DIV/0!</v>
      </c>
      <c r="M322" s="48" t="s">
        <v>62</v>
      </c>
    </row>
    <row r="323" spans="2:13">
      <c r="B323" s="49" t="s">
        <v>18</v>
      </c>
      <c r="C323" s="49" t="s">
        <v>20</v>
      </c>
      <c r="D323" s="5" t="s">
        <v>19</v>
      </c>
      <c r="E323" s="64">
        <f t="shared" si="11"/>
        <v>2010</v>
      </c>
      <c r="F323" s="49" t="str">
        <f>"IND"&amp;M323&amp;"HTBCOAE1"</f>
        <v>INDLDHTBCOAE1</v>
      </c>
      <c r="G323" s="6">
        <v>0</v>
      </c>
      <c r="H323" s="6">
        <v>0</v>
      </c>
      <c r="I323" s="49"/>
      <c r="J323" s="8" t="e">
        <f>G323/SUM($G322:$G329)</f>
        <v>#DIV/0!</v>
      </c>
      <c r="K323" s="8" t="e">
        <f>H323/SUM($H322:$H329)</f>
        <v>#DIV/0!</v>
      </c>
      <c r="M323" s="48" t="s">
        <v>62</v>
      </c>
    </row>
    <row r="324" spans="2:13">
      <c r="B324" s="49" t="s">
        <v>18</v>
      </c>
      <c r="C324" s="49" t="s">
        <v>20</v>
      </c>
      <c r="D324" s="5" t="s">
        <v>19</v>
      </c>
      <c r="E324" s="64">
        <f t="shared" si="11"/>
        <v>2010</v>
      </c>
      <c r="F324" s="49" t="str">
        <f>"IND"&amp;M324&amp;"HTBDSLE1"</f>
        <v>INDLDHTBDSLE1</v>
      </c>
      <c r="G324" s="6">
        <v>0</v>
      </c>
      <c r="H324" s="6">
        <v>0</v>
      </c>
      <c r="I324" s="49"/>
      <c r="J324" s="8" t="e">
        <f>G324/SUM($G322:$G329)</f>
        <v>#DIV/0!</v>
      </c>
      <c r="K324" s="8" t="e">
        <f>H324/SUM($H322:$H329)</f>
        <v>#DIV/0!</v>
      </c>
      <c r="M324" s="48" t="s">
        <v>62</v>
      </c>
    </row>
    <row r="325" spans="2:13">
      <c r="B325" s="49" t="s">
        <v>18</v>
      </c>
      <c r="C325" s="49" t="s">
        <v>20</v>
      </c>
      <c r="D325" s="5" t="s">
        <v>19</v>
      </c>
      <c r="E325" s="64">
        <f t="shared" si="11"/>
        <v>2010</v>
      </c>
      <c r="F325" s="49" t="str">
        <f>"IND"&amp;M325&amp;"HTBWPEE1"</f>
        <v>INDLDHTBWPEE1</v>
      </c>
      <c r="G325" s="6">
        <v>0</v>
      </c>
      <c r="H325" s="6">
        <v>0</v>
      </c>
      <c r="I325" s="49"/>
      <c r="J325" s="8" t="e">
        <f>G325/SUM($G322:$G329)</f>
        <v>#DIV/0!</v>
      </c>
      <c r="K325" s="8" t="e">
        <f>H325/SUM($H322:$H329)</f>
        <v>#DIV/0!</v>
      </c>
      <c r="M325" s="48" t="s">
        <v>62</v>
      </c>
    </row>
    <row r="326" spans="2:13">
      <c r="B326" s="49" t="s">
        <v>18</v>
      </c>
      <c r="C326" s="49" t="s">
        <v>20</v>
      </c>
      <c r="D326" s="5" t="s">
        <v>19</v>
      </c>
      <c r="E326" s="64">
        <f t="shared" si="11"/>
        <v>2010</v>
      </c>
      <c r="F326" s="49" t="str">
        <f>"IND"&amp;M326&amp;"HTBHFOE1"</f>
        <v>INDLDHTBHFOE1</v>
      </c>
      <c r="G326" s="6">
        <v>0</v>
      </c>
      <c r="H326" s="6">
        <v>0</v>
      </c>
      <c r="I326" s="49"/>
      <c r="J326" s="8" t="e">
        <f>G326/SUM($G322:$G329)</f>
        <v>#DIV/0!</v>
      </c>
      <c r="K326" s="8" t="e">
        <f>H326/SUM($H322:$H329)</f>
        <v>#DIV/0!</v>
      </c>
      <c r="M326" s="48" t="s">
        <v>62</v>
      </c>
    </row>
    <row r="327" spans="2:13">
      <c r="B327" s="49" t="s">
        <v>18</v>
      </c>
      <c r="C327" s="49" t="s">
        <v>20</v>
      </c>
      <c r="D327" s="5" t="s">
        <v>19</v>
      </c>
      <c r="E327" s="64">
        <f t="shared" si="11"/>
        <v>2010</v>
      </c>
      <c r="F327" s="49" t="str">
        <f>"IND"&amp;M327&amp;"HTBLPGE1"</f>
        <v>INDLDHTBLPGE1</v>
      </c>
      <c r="G327" s="6">
        <v>0</v>
      </c>
      <c r="H327" s="6">
        <v>0</v>
      </c>
      <c r="I327" s="49"/>
      <c r="J327" s="8" t="e">
        <f>G327/SUM($G322:$G329)</f>
        <v>#DIV/0!</v>
      </c>
      <c r="K327" s="8" t="e">
        <f>H327/SUM($H322:$H329)</f>
        <v>#DIV/0!</v>
      </c>
      <c r="M327" s="48" t="s">
        <v>62</v>
      </c>
    </row>
    <row r="328" spans="2:13">
      <c r="B328" s="49" t="s">
        <v>18</v>
      </c>
      <c r="C328" s="49" t="s">
        <v>20</v>
      </c>
      <c r="D328" s="5" t="s">
        <v>19</v>
      </c>
      <c r="E328" s="64">
        <f t="shared" si="11"/>
        <v>2010</v>
      </c>
      <c r="F328" s="49" t="str">
        <f>"IND"&amp;M328&amp;"HTBWSTE1"</f>
        <v>INDLDHTBWSTE1</v>
      </c>
      <c r="G328" s="6">
        <v>0</v>
      </c>
      <c r="H328" s="6">
        <v>0</v>
      </c>
      <c r="I328" s="49"/>
      <c r="J328" s="8" t="e">
        <f>G328/SUM($G322:$G329)</f>
        <v>#DIV/0!</v>
      </c>
      <c r="K328" s="8" t="e">
        <f>H328/SUM($H322:$H329)</f>
        <v>#DIV/0!</v>
      </c>
      <c r="M328" s="48" t="s">
        <v>62</v>
      </c>
    </row>
    <row r="329" spans="2:13">
      <c r="B329" s="7" t="s">
        <v>18</v>
      </c>
      <c r="C329" s="7" t="s">
        <v>20</v>
      </c>
      <c r="D329" s="10" t="s">
        <v>19</v>
      </c>
      <c r="E329" s="56">
        <f t="shared" si="11"/>
        <v>2010</v>
      </c>
      <c r="F329" s="7" t="str">
        <f>"IND"&amp;M329&amp;"HTBELCE1"</f>
        <v>INDLDHTBELCE1</v>
      </c>
      <c r="G329" s="6">
        <v>0</v>
      </c>
      <c r="H329" s="6">
        <v>0</v>
      </c>
      <c r="I329" s="49"/>
      <c r="J329" s="9" t="e">
        <f>G329/SUM($G322:$G329)</f>
        <v>#DIV/0!</v>
      </c>
      <c r="K329" s="9" t="e">
        <f>H329/SUM($H322:$H329)</f>
        <v>#DIV/0!</v>
      </c>
      <c r="M329" s="48" t="s">
        <v>62</v>
      </c>
    </row>
    <row r="330" spans="2:13">
      <c r="B330" s="49" t="s">
        <v>18</v>
      </c>
      <c r="C330" s="49" t="s">
        <v>20</v>
      </c>
      <c r="D330" s="5" t="s">
        <v>19</v>
      </c>
      <c r="E330" s="64">
        <f t="shared" si="11"/>
        <v>2010</v>
      </c>
      <c r="F330" s="49" t="str">
        <f>"IND"&amp;M330&amp;"RHBNGAE1"</f>
        <v>INDLDRHBNGAE1</v>
      </c>
      <c r="G330" s="6">
        <v>37.386505639245001</v>
      </c>
      <c r="H330" s="6">
        <v>19.805051614636302</v>
      </c>
      <c r="I330" s="49"/>
      <c r="J330" s="8">
        <f>G330/SUM($G330:$G339)</f>
        <v>0.40367177982297098</v>
      </c>
      <c r="K330" s="8">
        <f>H330/SUM($H330:$H339)</f>
        <v>0.40367177982297153</v>
      </c>
      <c r="M330" s="48" t="s">
        <v>62</v>
      </c>
    </row>
    <row r="331" spans="2:13">
      <c r="B331" s="11" t="s">
        <v>18</v>
      </c>
      <c r="C331" s="11" t="s">
        <v>20</v>
      </c>
      <c r="D331" s="5" t="s">
        <v>19</v>
      </c>
      <c r="E331" s="64">
        <f t="shared" si="11"/>
        <v>2010</v>
      </c>
      <c r="F331" s="49" t="str">
        <f>"IND"&amp;M331&amp;"RHBCOAE1"</f>
        <v>INDLDRHBCOAE1</v>
      </c>
      <c r="G331" s="6">
        <v>0</v>
      </c>
      <c r="H331" s="6">
        <v>0</v>
      </c>
      <c r="I331" s="49"/>
      <c r="J331" s="8">
        <f>G331/SUM($G330:$G339)</f>
        <v>0</v>
      </c>
      <c r="K331" s="8">
        <f>H331/SUM($H330:$H339)</f>
        <v>0</v>
      </c>
      <c r="M331" s="48" t="s">
        <v>62</v>
      </c>
    </row>
    <row r="332" spans="2:13">
      <c r="B332" s="11" t="s">
        <v>18</v>
      </c>
      <c r="C332" s="11" t="s">
        <v>20</v>
      </c>
      <c r="D332" s="5" t="s">
        <v>19</v>
      </c>
      <c r="E332" s="64">
        <f t="shared" si="11"/>
        <v>2010</v>
      </c>
      <c r="F332" s="49" t="str">
        <f>"IND"&amp;M332&amp;"RHBDSLE1"</f>
        <v>INDLDRHBDSLE1</v>
      </c>
      <c r="G332" s="6">
        <v>0.89811166854847002</v>
      </c>
      <c r="H332" s="6">
        <v>0.47576385241626301</v>
      </c>
      <c r="I332" s="49"/>
      <c r="J332" s="8">
        <f>G332/SUM($G330:$G339)</f>
        <v>9.6971441840816124E-3</v>
      </c>
      <c r="K332" s="8">
        <f>H332/SUM($H330:$H339)</f>
        <v>9.6971441840816072E-3</v>
      </c>
      <c r="M332" s="48" t="s">
        <v>62</v>
      </c>
    </row>
    <row r="333" spans="2:13">
      <c r="B333" s="11" t="s">
        <v>18</v>
      </c>
      <c r="C333" s="11" t="s">
        <v>20</v>
      </c>
      <c r="D333" s="5" t="s">
        <v>19</v>
      </c>
      <c r="E333" s="64">
        <f t="shared" si="11"/>
        <v>2010</v>
      </c>
      <c r="F333" s="49" t="str">
        <f>"IND"&amp;M333&amp;"RHBWPEE1"</f>
        <v>INDLDRHBWPEE1</v>
      </c>
      <c r="G333" s="6">
        <v>27.530691347969899</v>
      </c>
      <c r="H333" s="6">
        <v>14.584052556139699</v>
      </c>
      <c r="I333" s="49"/>
      <c r="J333" s="8">
        <f>G333/SUM($G330:$G339)</f>
        <v>0.29725600149499037</v>
      </c>
      <c r="K333" s="8">
        <f>H333/SUM($H330:$H339)</f>
        <v>0.29725600149498937</v>
      </c>
      <c r="M333" s="48" t="s">
        <v>62</v>
      </c>
    </row>
    <row r="334" spans="2:13">
      <c r="B334" s="11" t="s">
        <v>18</v>
      </c>
      <c r="C334" s="11" t="s">
        <v>20</v>
      </c>
      <c r="D334" s="5" t="s">
        <v>19</v>
      </c>
      <c r="E334" s="64">
        <f t="shared" si="11"/>
        <v>2010</v>
      </c>
      <c r="F334" s="49" t="str">
        <f>"IND"&amp;M334&amp;"RHBBGAE1"</f>
        <v>INDLDRHBBGAE1</v>
      </c>
      <c r="G334" s="6">
        <v>0</v>
      </c>
      <c r="H334" s="6">
        <v>0</v>
      </c>
      <c r="I334" s="49"/>
      <c r="J334" s="8">
        <f>G334/SUM($G330:$G339)</f>
        <v>0</v>
      </c>
      <c r="K334" s="8">
        <f>H334/SUM($H330:$H339)</f>
        <v>0</v>
      </c>
      <c r="M334" s="48" t="s">
        <v>62</v>
      </c>
    </row>
    <row r="335" spans="2:13">
      <c r="B335" s="11" t="s">
        <v>18</v>
      </c>
      <c r="C335" s="11" t="s">
        <v>20</v>
      </c>
      <c r="D335" s="5" t="s">
        <v>19</v>
      </c>
      <c r="E335" s="64">
        <f t="shared" si="11"/>
        <v>2010</v>
      </c>
      <c r="F335" s="49" t="str">
        <f>"IND"&amp;M335&amp;"RHBHFOE1"</f>
        <v>INDLDRHBHFOE1</v>
      </c>
      <c r="G335" s="6">
        <v>0</v>
      </c>
      <c r="H335" s="6">
        <v>0</v>
      </c>
      <c r="I335" s="49"/>
      <c r="J335" s="8">
        <f>G335/SUM($G330:$G339)</f>
        <v>0</v>
      </c>
      <c r="K335" s="8">
        <f>H335/SUM($H330:$H339)</f>
        <v>0</v>
      </c>
      <c r="M335" s="48" t="s">
        <v>62</v>
      </c>
    </row>
    <row r="336" spans="2:13">
      <c r="B336" s="11" t="s">
        <v>18</v>
      </c>
      <c r="C336" s="11" t="s">
        <v>20</v>
      </c>
      <c r="D336" s="5" t="s">
        <v>19</v>
      </c>
      <c r="E336" s="64">
        <f t="shared" si="11"/>
        <v>2010</v>
      </c>
      <c r="F336" s="49" t="str">
        <f>"IND"&amp;M336&amp;"RHBLPGE1"</f>
        <v>INDLDRHBLPGE1</v>
      </c>
      <c r="G336" s="6">
        <v>0.77885823178357305</v>
      </c>
      <c r="H336" s="6">
        <v>0.412590778870917</v>
      </c>
      <c r="I336" s="49"/>
      <c r="J336" s="8">
        <f>G336/SUM($G330:$G339)</f>
        <v>8.409533955583557E-3</v>
      </c>
      <c r="K336" s="8">
        <f>H336/SUM($H330:$H339)</f>
        <v>8.4095339555835674E-3</v>
      </c>
      <c r="M336" s="48" t="s">
        <v>62</v>
      </c>
    </row>
    <row r="337" spans="2:13">
      <c r="B337" s="11" t="s">
        <v>18</v>
      </c>
      <c r="C337" s="11" t="s">
        <v>20</v>
      </c>
      <c r="D337" s="19" t="s">
        <v>19</v>
      </c>
      <c r="E337" s="64">
        <f t="shared" si="11"/>
        <v>2010</v>
      </c>
      <c r="F337" s="49" t="str">
        <f>"IND"&amp;M337&amp;"RHBWSTE1"</f>
        <v>INDLDRHBWSTE1</v>
      </c>
      <c r="G337" s="6">
        <v>0</v>
      </c>
      <c r="H337" s="6">
        <v>0</v>
      </c>
      <c r="I337" s="49"/>
      <c r="J337" s="8">
        <f>G337/SUM($G330:$G339)</f>
        <v>0</v>
      </c>
      <c r="K337" s="8">
        <f>H337/SUM($H330:$H339)</f>
        <v>0</v>
      </c>
      <c r="M337" s="48" t="s">
        <v>62</v>
      </c>
    </row>
    <row r="338" spans="2:13">
      <c r="B338" s="11" t="s">
        <v>18</v>
      </c>
      <c r="C338" s="11" t="s">
        <v>20</v>
      </c>
      <c r="D338" s="19" t="s">
        <v>19</v>
      </c>
      <c r="E338" s="64">
        <f t="shared" si="11"/>
        <v>2010</v>
      </c>
      <c r="F338" s="49" t="str">
        <f>"IND"&amp;M338&amp;"RHBHETE1"</f>
        <v>INDLDRHBHETE1</v>
      </c>
      <c r="G338" s="6">
        <v>21.951451954616299</v>
      </c>
      <c r="H338" s="6">
        <v>11.628517603983401</v>
      </c>
      <c r="I338" s="49"/>
      <c r="J338" s="8">
        <f>G338/SUM($G330:$G339)</f>
        <v>0.23701550943869765</v>
      </c>
      <c r="K338" s="8">
        <f>H338/SUM($H330:$H339)</f>
        <v>0.23701550943869823</v>
      </c>
      <c r="M338" s="48" t="s">
        <v>62</v>
      </c>
    </row>
    <row r="339" spans="2:13" ht="15" thickBot="1">
      <c r="B339" s="26" t="s">
        <v>18</v>
      </c>
      <c r="C339" s="26" t="s">
        <v>20</v>
      </c>
      <c r="D339" s="52" t="s">
        <v>19</v>
      </c>
      <c r="E339" s="65">
        <f t="shared" si="11"/>
        <v>2010</v>
      </c>
      <c r="F339" s="26" t="str">
        <f>"IND"&amp;M339&amp;"RHBELCE1"</f>
        <v>INDLDRHBELCE1</v>
      </c>
      <c r="G339" s="6">
        <v>4.0704804443430804</v>
      </c>
      <c r="H339" s="6">
        <v>2.1562880488076099</v>
      </c>
      <c r="I339" s="49"/>
      <c r="J339" s="53">
        <f>G339/SUM($G330:$G339)</f>
        <v>4.3950031103675812E-2</v>
      </c>
      <c r="K339" s="53">
        <f>H339/SUM($H330:$H339)</f>
        <v>4.3950031103675818E-2</v>
      </c>
      <c r="M339" s="48" t="s">
        <v>62</v>
      </c>
    </row>
  </sheetData>
  <mergeCells count="1">
    <mergeCell ref="J2:K2"/>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R16"/>
  <sheetViews>
    <sheetView tabSelected="1" workbookViewId="0">
      <selection activeCell="C12" sqref="C12"/>
    </sheetView>
  </sheetViews>
  <sheetFormatPr defaultRowHeight="14.4"/>
  <cols>
    <col min="3" max="3" width="24.33203125" bestFit="1" customWidth="1"/>
    <col min="4" max="4" width="19.33203125" bestFit="1" customWidth="1"/>
    <col min="5" max="6" width="19.33203125" style="77" customWidth="1"/>
  </cols>
  <sheetData>
    <row r="2" spans="2:18">
      <c r="B2" t="s">
        <v>988</v>
      </c>
    </row>
    <row r="4" spans="2:18">
      <c r="B4" s="77"/>
      <c r="C4" s="490"/>
      <c r="D4" s="490"/>
      <c r="E4" s="490"/>
      <c r="F4" s="490"/>
      <c r="G4" s="490"/>
      <c r="H4" s="490"/>
      <c r="I4" s="490"/>
      <c r="J4" s="490"/>
      <c r="K4" s="490"/>
    </row>
    <row r="5" spans="2:18">
      <c r="B5" s="77"/>
      <c r="C5" s="491" t="s">
        <v>997</v>
      </c>
      <c r="D5" s="490"/>
      <c r="E5" s="490"/>
      <c r="F5" s="490"/>
      <c r="G5" s="490"/>
      <c r="H5" s="490"/>
      <c r="I5" s="490"/>
      <c r="J5" s="490"/>
      <c r="K5" s="490"/>
    </row>
    <row r="6" spans="2:18">
      <c r="B6" s="77"/>
      <c r="C6" s="491" t="s">
        <v>8</v>
      </c>
      <c r="D6" s="490"/>
      <c r="E6" s="490"/>
      <c r="F6" s="490"/>
      <c r="G6" s="490"/>
      <c r="H6" s="490"/>
      <c r="I6" s="490"/>
      <c r="J6" s="490"/>
      <c r="K6" s="490"/>
    </row>
    <row r="7" spans="2:18">
      <c r="B7" s="77"/>
      <c r="C7" s="490"/>
      <c r="D7" s="490"/>
      <c r="E7" s="490"/>
      <c r="F7" s="490"/>
      <c r="G7" s="490"/>
      <c r="H7" s="490"/>
      <c r="I7" s="490"/>
      <c r="J7" s="490"/>
      <c r="K7" s="490"/>
    </row>
    <row r="8" spans="2:18">
      <c r="B8" s="77"/>
      <c r="C8" s="490"/>
      <c r="D8" s="490"/>
      <c r="E8" s="490"/>
      <c r="F8" s="490"/>
      <c r="G8" s="490"/>
      <c r="H8" s="490" t="s">
        <v>998</v>
      </c>
      <c r="I8" s="490"/>
      <c r="J8" s="490"/>
      <c r="K8" s="490"/>
      <c r="Q8" t="s">
        <v>989</v>
      </c>
    </row>
    <row r="9" spans="2:18">
      <c r="B9" s="77"/>
      <c r="C9" s="492" t="s">
        <v>0</v>
      </c>
      <c r="D9" s="493" t="s">
        <v>2</v>
      </c>
      <c r="E9" s="493" t="s">
        <v>23</v>
      </c>
      <c r="F9" s="493" t="s">
        <v>3</v>
      </c>
      <c r="G9" s="494" t="s">
        <v>1</v>
      </c>
      <c r="H9" s="494" t="s">
        <v>7</v>
      </c>
      <c r="I9" s="495" t="s">
        <v>5</v>
      </c>
      <c r="J9" s="496" t="s">
        <v>986</v>
      </c>
      <c r="K9" s="496" t="s">
        <v>987</v>
      </c>
      <c r="Q9">
        <v>78</v>
      </c>
      <c r="R9" t="s">
        <v>148</v>
      </c>
    </row>
    <row r="10" spans="2:18">
      <c r="B10" s="77"/>
      <c r="C10" s="77" t="s">
        <v>992</v>
      </c>
      <c r="D10" s="77" t="s">
        <v>996</v>
      </c>
      <c r="E10" s="77" t="str">
        <f>F10</f>
        <v>INDNGA, INDSNG</v>
      </c>
      <c r="F10" s="77" t="s">
        <v>1025</v>
      </c>
      <c r="G10" s="77">
        <v>2020</v>
      </c>
      <c r="H10" s="77" t="s">
        <v>991</v>
      </c>
      <c r="I10">
        <v>1</v>
      </c>
      <c r="J10" s="77">
        <f>O10</f>
        <v>3.9200000000000004</v>
      </c>
      <c r="K10" s="77">
        <v>15</v>
      </c>
      <c r="O10">
        <f>Q11*0.14</f>
        <v>3.9200000000000004</v>
      </c>
      <c r="Q10" t="s">
        <v>990</v>
      </c>
    </row>
    <row r="11" spans="2:18">
      <c r="B11" s="77"/>
      <c r="C11" s="77"/>
      <c r="D11" s="77" t="s">
        <v>996</v>
      </c>
      <c r="E11" s="77" t="str">
        <f>F11</f>
        <v>INDNGA, INDSNG</v>
      </c>
      <c r="F11" s="77" t="s">
        <v>1025</v>
      </c>
      <c r="G11" s="77">
        <v>2050</v>
      </c>
      <c r="H11" s="77" t="s">
        <v>991</v>
      </c>
      <c r="I11" s="77">
        <v>1</v>
      </c>
      <c r="J11" s="77">
        <f>J10*1.5</f>
        <v>5.8800000000000008</v>
      </c>
      <c r="K11" s="77">
        <v>15</v>
      </c>
      <c r="Q11">
        <v>28</v>
      </c>
      <c r="R11" t="s">
        <v>148</v>
      </c>
    </row>
    <row r="12" spans="2:18">
      <c r="B12" s="77"/>
      <c r="C12" s="77"/>
      <c r="M12" t="s">
        <v>995</v>
      </c>
    </row>
    <row r="13" spans="2:18">
      <c r="B13" s="77"/>
      <c r="Q13" t="s">
        <v>993</v>
      </c>
    </row>
    <row r="14" spans="2:18">
      <c r="B14" s="77"/>
      <c r="Q14" t="s">
        <v>994</v>
      </c>
    </row>
    <row r="15" spans="2:18">
      <c r="B15" s="77"/>
    </row>
    <row r="16" spans="2:18">
      <c r="B16" s="7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4:I7"/>
  <sheetViews>
    <sheetView workbookViewId="0">
      <selection activeCell="D20" sqref="D20"/>
    </sheetView>
  </sheetViews>
  <sheetFormatPr defaultRowHeight="14.4"/>
  <cols>
    <col min="4" max="4" width="9.109375" style="77"/>
    <col min="6" max="6" width="10.5546875" bestFit="1" customWidth="1"/>
  </cols>
  <sheetData>
    <row r="4" spans="2:9">
      <c r="B4" s="497" t="s">
        <v>200</v>
      </c>
      <c r="C4" s="490"/>
      <c r="D4" s="490"/>
      <c r="E4" s="490"/>
      <c r="F4" s="490"/>
      <c r="G4" s="490"/>
      <c r="H4" s="490"/>
      <c r="I4" s="490"/>
    </row>
    <row r="5" spans="2:9">
      <c r="B5" s="498" t="s">
        <v>151</v>
      </c>
      <c r="C5" s="498" t="s">
        <v>6</v>
      </c>
      <c r="D5" s="498" t="s">
        <v>7</v>
      </c>
      <c r="E5" s="498" t="s">
        <v>1</v>
      </c>
      <c r="F5" s="499" t="s">
        <v>3</v>
      </c>
      <c r="G5" s="500" t="s">
        <v>12</v>
      </c>
      <c r="H5" s="501" t="s">
        <v>11</v>
      </c>
    </row>
    <row r="6" spans="2:9">
      <c r="C6" t="s">
        <v>1000</v>
      </c>
      <c r="D6" s="77" t="s">
        <v>991</v>
      </c>
      <c r="E6">
        <v>2015</v>
      </c>
      <c r="F6" t="s">
        <v>1001</v>
      </c>
      <c r="G6">
        <v>8</v>
      </c>
      <c r="H6">
        <v>12</v>
      </c>
    </row>
    <row r="7" spans="2:9">
      <c r="C7" s="77" t="s">
        <v>1000</v>
      </c>
      <c r="D7" s="77" t="s">
        <v>991</v>
      </c>
      <c r="E7" s="77">
        <v>2020</v>
      </c>
      <c r="F7" s="77" t="s">
        <v>1001</v>
      </c>
      <c r="G7" s="77">
        <v>8</v>
      </c>
      <c r="H7" s="77">
        <v>12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6"/>
  </sheetPr>
  <dimension ref="A1:L18"/>
  <sheetViews>
    <sheetView workbookViewId="0">
      <selection activeCell="E33" sqref="E33"/>
    </sheetView>
  </sheetViews>
  <sheetFormatPr defaultColWidth="9.109375" defaultRowHeight="14.4"/>
  <cols>
    <col min="1" max="1" width="9.109375" style="77"/>
    <col min="2" max="2" width="24.33203125" style="77" bestFit="1" customWidth="1"/>
    <col min="3" max="3" width="10.5546875" style="77" bestFit="1" customWidth="1"/>
    <col min="4" max="4" width="15.33203125" style="77" bestFit="1" customWidth="1"/>
    <col min="5" max="6" width="9.109375" style="77"/>
    <col min="7" max="7" width="8.33203125" style="77" bestFit="1" customWidth="1"/>
    <col min="8" max="8" width="10.6640625" style="77" bestFit="1" customWidth="1"/>
    <col min="9" max="9" width="10.6640625" style="77" customWidth="1"/>
    <col min="10" max="10" width="12" style="77" bestFit="1" customWidth="1"/>
    <col min="11" max="11" width="14.33203125" style="77" bestFit="1" customWidth="1"/>
    <col min="12" max="12" width="22.5546875" style="77" bestFit="1" customWidth="1"/>
    <col min="13" max="16384" width="9.109375" style="77"/>
  </cols>
  <sheetData>
    <row r="1" spans="1:12">
      <c r="A1" s="77" t="s">
        <v>99</v>
      </c>
    </row>
    <row r="2" spans="1:12">
      <c r="B2" s="78" t="s">
        <v>1027</v>
      </c>
    </row>
    <row r="3" spans="1:12">
      <c r="B3" s="78" t="s">
        <v>1028</v>
      </c>
    </row>
    <row r="5" spans="1:12">
      <c r="F5" s="77" t="s">
        <v>1026</v>
      </c>
    </row>
    <row r="6" spans="1:12">
      <c r="B6" s="81" t="s">
        <v>0</v>
      </c>
      <c r="C6" s="79" t="s">
        <v>2</v>
      </c>
      <c r="D6" s="83" t="s">
        <v>3</v>
      </c>
      <c r="E6" s="80" t="s">
        <v>7</v>
      </c>
      <c r="F6" s="80" t="s">
        <v>1</v>
      </c>
      <c r="G6" s="17" t="s">
        <v>5</v>
      </c>
      <c r="H6" s="17" t="s">
        <v>12</v>
      </c>
      <c r="I6" s="17" t="s">
        <v>11</v>
      </c>
      <c r="J6" s="50" t="s">
        <v>10</v>
      </c>
      <c r="K6" s="50" t="s">
        <v>13</v>
      </c>
      <c r="L6" s="81" t="s">
        <v>9</v>
      </c>
    </row>
    <row r="7" spans="1:12">
      <c r="B7" s="77" t="s">
        <v>106</v>
      </c>
      <c r="C7" s="77" t="s">
        <v>100</v>
      </c>
      <c r="D7" s="77" t="s">
        <v>101</v>
      </c>
      <c r="E7" s="77" t="s">
        <v>999</v>
      </c>
      <c r="F7" s="77">
        <v>2012</v>
      </c>
      <c r="G7" s="77">
        <v>1</v>
      </c>
      <c r="H7" s="82">
        <v>-0.6</v>
      </c>
      <c r="I7" s="82">
        <f>H7</f>
        <v>-0.6</v>
      </c>
      <c r="J7" s="77">
        <v>0</v>
      </c>
      <c r="K7" s="77">
        <v>5</v>
      </c>
      <c r="L7" s="77" t="s">
        <v>102</v>
      </c>
    </row>
    <row r="8" spans="1:12">
      <c r="H8" s="82"/>
      <c r="I8" s="82"/>
    </row>
    <row r="18" spans="11:12">
      <c r="K18" s="50"/>
      <c r="L18" s="50"/>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6"/>
  </sheetPr>
  <dimension ref="B2:X222"/>
  <sheetViews>
    <sheetView zoomScale="85" zoomScaleNormal="85" workbookViewId="0">
      <selection activeCell="F5" sqref="F5"/>
    </sheetView>
  </sheetViews>
  <sheetFormatPr defaultRowHeight="14.4"/>
  <cols>
    <col min="1" max="1" width="3.6640625" customWidth="1"/>
    <col min="2" max="2" width="14.109375" customWidth="1"/>
    <col min="4" max="4" width="15.109375" customWidth="1"/>
    <col min="5" max="5" width="15.33203125" bestFit="1" customWidth="1"/>
    <col min="8" max="8" width="6.5546875" customWidth="1"/>
    <col min="9" max="9" width="9.33203125" customWidth="1"/>
    <col min="11" max="11" width="8.44140625" customWidth="1"/>
    <col min="12" max="12" width="8.109375" style="12" customWidth="1"/>
    <col min="13" max="13" width="12" bestFit="1" customWidth="1"/>
    <col min="14" max="14" width="14.33203125" style="12" bestFit="1" customWidth="1"/>
    <col min="15" max="15" width="31.33203125" customWidth="1"/>
    <col min="16" max="16" width="6.44140625" customWidth="1"/>
    <col min="17" max="17" width="16.5546875" bestFit="1" customWidth="1"/>
    <col min="18" max="18" width="10.33203125" customWidth="1"/>
    <col min="19" max="20" width="8.33203125" customWidth="1"/>
    <col min="21" max="21" width="10.33203125" customWidth="1"/>
  </cols>
  <sheetData>
    <row r="2" spans="2:24">
      <c r="B2" s="12"/>
      <c r="C2" s="12"/>
      <c r="D2" s="12"/>
      <c r="E2" s="5" t="s">
        <v>89</v>
      </c>
      <c r="F2" s="12"/>
      <c r="G2" s="12"/>
      <c r="H2" s="12"/>
      <c r="I2" s="12"/>
      <c r="J2" s="12"/>
      <c r="K2" s="12"/>
      <c r="M2" s="12"/>
      <c r="O2" s="12"/>
    </row>
    <row r="3" spans="2:24">
      <c r="B3" s="13" t="s">
        <v>1027</v>
      </c>
      <c r="C3" s="12"/>
      <c r="D3" s="12"/>
      <c r="F3" s="12"/>
      <c r="G3" s="12"/>
      <c r="H3" s="12"/>
      <c r="I3" s="12"/>
      <c r="J3" s="12"/>
      <c r="K3" s="12"/>
      <c r="M3" s="12"/>
      <c r="O3" s="12"/>
    </row>
    <row r="4" spans="2:24">
      <c r="B4" s="13" t="s">
        <v>1028</v>
      </c>
      <c r="C4" s="12"/>
      <c r="D4" s="12"/>
      <c r="E4" s="12"/>
      <c r="F4" s="12"/>
      <c r="G4" s="12"/>
      <c r="H4" s="12"/>
      <c r="I4" s="12"/>
      <c r="J4" s="12"/>
      <c r="K4" s="12"/>
      <c r="M4" s="12"/>
      <c r="O4" s="12"/>
      <c r="T4" s="33"/>
    </row>
    <row r="5" spans="2:24" ht="15" thickBot="1">
      <c r="B5" s="12"/>
      <c r="C5" s="12"/>
      <c r="D5" s="12"/>
      <c r="E5" s="12"/>
      <c r="F5" s="12"/>
      <c r="G5" s="12"/>
      <c r="H5" s="12"/>
      <c r="I5" s="12" t="s">
        <v>1029</v>
      </c>
      <c r="J5" s="12"/>
      <c r="K5" s="12"/>
      <c r="M5" s="12"/>
      <c r="O5" s="12"/>
      <c r="U5" s="11"/>
    </row>
    <row r="6" spans="2:24" ht="15.6">
      <c r="B6" s="16" t="s">
        <v>0</v>
      </c>
      <c r="C6" s="14" t="s">
        <v>22</v>
      </c>
      <c r="D6" s="14" t="s">
        <v>2</v>
      </c>
      <c r="E6" s="14" t="s">
        <v>23</v>
      </c>
      <c r="F6" s="14" t="s">
        <v>4</v>
      </c>
      <c r="G6" s="15" t="s">
        <v>3</v>
      </c>
      <c r="H6" s="15" t="s">
        <v>1</v>
      </c>
      <c r="I6" s="15" t="s">
        <v>7</v>
      </c>
      <c r="J6" s="17" t="s">
        <v>5</v>
      </c>
      <c r="K6" s="18" t="s">
        <v>12</v>
      </c>
      <c r="L6" s="18" t="s">
        <v>11</v>
      </c>
      <c r="M6" s="18" t="s">
        <v>10</v>
      </c>
      <c r="N6" s="18" t="s">
        <v>13</v>
      </c>
      <c r="O6" s="16" t="s">
        <v>9</v>
      </c>
      <c r="Q6" s="35" t="s">
        <v>25</v>
      </c>
      <c r="R6" s="23"/>
      <c r="S6" s="23"/>
      <c r="T6" s="23"/>
      <c r="U6" s="44" t="s">
        <v>28</v>
      </c>
      <c r="V6" s="58" t="s">
        <v>29</v>
      </c>
      <c r="X6" s="66" t="s">
        <v>86</v>
      </c>
    </row>
    <row r="7" spans="2:24">
      <c r="B7" s="12" t="str">
        <f>"IC_DH_"&amp;RIGHT(G7,4)</f>
        <v>IC_DH_ADMT</v>
      </c>
      <c r="D7" t="str">
        <f t="shared" ref="D7:D10" si="0">"IND"&amp;RIGHT(F7,4)&amp;"*"</f>
        <v>INDADMT*</v>
      </c>
      <c r="E7" t="s">
        <v>26</v>
      </c>
      <c r="F7" s="12" t="str">
        <f>"I"&amp;Q8&amp;"MT"</f>
        <v>IADMT</v>
      </c>
      <c r="G7" t="str">
        <f>F7</f>
        <v>IADMT</v>
      </c>
      <c r="H7">
        <v>2011</v>
      </c>
      <c r="I7" t="s">
        <v>14</v>
      </c>
      <c r="J7">
        <v>1</v>
      </c>
      <c r="K7" s="45">
        <f>(-VLOOKUP(X7,FILL_IND!$F$3:$K$339,5,0))+(-VLOOKUP(X7,FILL_IND!$F$3:$K$339,5,0))*$U7</f>
        <v>-0.13666254549747089</v>
      </c>
      <c r="L7" s="45">
        <f>(-VLOOKUP(X7,FILL_IND!$F$3:$K$339,6,0))+(-VLOOKUP(X7,FILL_IND!$F$3:$K$339,6,0))*$U7</f>
        <v>-0.13666254549747095</v>
      </c>
      <c r="M7">
        <v>0</v>
      </c>
      <c r="N7" s="12">
        <v>5</v>
      </c>
      <c r="O7" t="s">
        <v>63</v>
      </c>
      <c r="Q7" s="36" t="s">
        <v>27</v>
      </c>
      <c r="R7" s="11" t="s">
        <v>30</v>
      </c>
      <c r="S7" s="11"/>
      <c r="T7" s="11"/>
      <c r="U7" s="34">
        <v>1E-3</v>
      </c>
      <c r="V7" s="59">
        <v>1E-3</v>
      </c>
      <c r="X7" s="49" t="s">
        <v>64</v>
      </c>
    </row>
    <row r="8" spans="2:24" s="12" customFormat="1">
      <c r="D8" s="12" t="str">
        <f t="shared" si="0"/>
        <v>INDADMT*</v>
      </c>
      <c r="E8" s="12" t="s">
        <v>26</v>
      </c>
      <c r="F8" s="12" t="str">
        <f>"I"&amp;Q8&amp;"MT"</f>
        <v>IADMT</v>
      </c>
      <c r="G8" s="12" t="str">
        <f t="shared" ref="G8:G10" si="1">F8</f>
        <v>IADMT</v>
      </c>
      <c r="H8" s="12">
        <v>2050</v>
      </c>
      <c r="I8" s="12" t="s">
        <v>14</v>
      </c>
      <c r="K8" s="45">
        <f>IF((K7*(1+$U8)^(H8-2015))&lt;-1,-1,(K7*(1+$U8)^(H8-H7)))</f>
        <v>-0.13666254549747089</v>
      </c>
      <c r="L8" s="45">
        <f>IF((L7*(1+$U8)^(H8-2015))&lt;-1,-1,(L7*(1+$U8)^(H8-H7)))</f>
        <v>-0.13666254549747095</v>
      </c>
      <c r="Q8" s="46" t="s">
        <v>52</v>
      </c>
      <c r="R8" s="518" t="s">
        <v>24</v>
      </c>
      <c r="S8" s="518"/>
      <c r="T8" s="518"/>
      <c r="U8" s="34">
        <v>0</v>
      </c>
      <c r="V8" s="60">
        <v>0</v>
      </c>
    </row>
    <row r="9" spans="2:24" s="12" customFormat="1">
      <c r="B9" s="12" t="str">
        <f>"IC_DH_"&amp;RIGHT(G9,4)</f>
        <v>IC_DH_ADRH</v>
      </c>
      <c r="D9" s="12" t="str">
        <f t="shared" si="0"/>
        <v>INDADRH*</v>
      </c>
      <c r="E9" s="12" t="s">
        <v>26</v>
      </c>
      <c r="F9" s="12" t="str">
        <f>"I"&amp;Q8&amp;"RH"</f>
        <v>IADRH</v>
      </c>
      <c r="G9" s="12" t="str">
        <f t="shared" si="1"/>
        <v>IADRH</v>
      </c>
      <c r="H9" s="49">
        <v>2011</v>
      </c>
      <c r="I9" s="12" t="s">
        <v>14</v>
      </c>
      <c r="J9" s="12">
        <v>1</v>
      </c>
      <c r="K9" s="45">
        <f>(-VLOOKUP(X9,FILL_IND!$F$3:$K$339,5,0))+(-VLOOKUP(X9,FILL_IND!$F$3:$K$339,5,0))*$V7</f>
        <v>-6.2676652269449143E-2</v>
      </c>
      <c r="L9" s="45">
        <f>(-VLOOKUP(X9,FILL_IND!$F$3:$K$339,6,0))+(-VLOOKUP(X9,FILL_IND!$F$3:$K$339,6,0))*$V7</f>
        <v>-6.2676652269449004E-2</v>
      </c>
      <c r="M9" s="12">
        <v>0</v>
      </c>
      <c r="N9" s="12">
        <v>5</v>
      </c>
      <c r="O9" s="49" t="s">
        <v>63</v>
      </c>
      <c r="Q9" s="24"/>
      <c r="R9" s="11"/>
      <c r="S9" s="11"/>
      <c r="T9" s="11"/>
      <c r="U9" s="11"/>
      <c r="V9" s="25"/>
      <c r="X9" s="49" t="s">
        <v>65</v>
      </c>
    </row>
    <row r="10" spans="2:24" s="12" customFormat="1">
      <c r="D10" s="12" t="str">
        <f t="shared" si="0"/>
        <v>INDADRH*</v>
      </c>
      <c r="E10" s="12" t="s">
        <v>26</v>
      </c>
      <c r="F10" s="12" t="str">
        <f>"I"&amp;Q8&amp;"RH"</f>
        <v>IADRH</v>
      </c>
      <c r="G10" s="12" t="str">
        <f t="shared" si="1"/>
        <v>IADRH</v>
      </c>
      <c r="H10" s="12">
        <v>2050</v>
      </c>
      <c r="I10" s="12" t="s">
        <v>14</v>
      </c>
      <c r="K10" s="45">
        <f>IF((K9*(1+$V8)^(H10-2015))&lt;-1,-1,(K9*(1+$V8)^(H10-H9)))</f>
        <v>-6.2676652269449143E-2</v>
      </c>
      <c r="L10" s="45">
        <f>IF((L9*(1+$V8)^(H10-2015))&lt;-1,-1,(L9*(1+$V8)^(H10-H9)))</f>
        <v>-6.2676652269449004E-2</v>
      </c>
      <c r="Q10" s="24"/>
      <c r="R10" s="21"/>
      <c r="S10" s="22"/>
      <c r="T10" s="22"/>
      <c r="U10" s="22"/>
      <c r="V10" s="25"/>
    </row>
    <row r="11" spans="2:24" s="20" customFormat="1">
      <c r="B11" s="49" t="str">
        <f>"IC_DH_"&amp;RIGHT(G11,4)</f>
        <v>IC_DH_FDMT</v>
      </c>
      <c r="C11" s="49"/>
      <c r="D11" s="49" t="str">
        <f t="shared" ref="D11:D54" si="2">"IND"&amp;RIGHT(F11,4)&amp;"*"</f>
        <v>INDFDMT*</v>
      </c>
      <c r="E11" s="49" t="s">
        <v>26</v>
      </c>
      <c r="F11" s="49" t="str">
        <f>"I"&amp;Q12&amp;"MT"</f>
        <v>IFDMT</v>
      </c>
      <c r="G11" s="49" t="str">
        <f>F11</f>
        <v>IFDMT</v>
      </c>
      <c r="H11" s="49">
        <v>2011</v>
      </c>
      <c r="I11" s="49" t="s">
        <v>14</v>
      </c>
      <c r="J11" s="49">
        <v>1</v>
      </c>
      <c r="K11" s="45">
        <f>(-VLOOKUP(X11,FILL_IND!$F$3:$K$339,5,0))+(-VLOOKUP(X11,FILL_IND!$F$3:$K$339,5,0))*$U11</f>
        <v>-4.0772343866876629E-2</v>
      </c>
      <c r="L11" s="45">
        <f>(-VLOOKUP(X11,FILL_IND!$F$3:$K$339,6,0))+(-VLOOKUP(X11,FILL_IND!$F$3:$K$339,6,0))*$U11</f>
        <v>-4.0772343866876649E-2</v>
      </c>
      <c r="M11" s="49">
        <v>0</v>
      </c>
      <c r="N11" s="49">
        <v>5</v>
      </c>
      <c r="O11" s="49" t="s">
        <v>63</v>
      </c>
      <c r="Q11" s="37" t="s">
        <v>41</v>
      </c>
      <c r="R11" s="11" t="s">
        <v>30</v>
      </c>
      <c r="S11" s="11"/>
      <c r="T11" s="11"/>
      <c r="U11" s="34">
        <v>1E-3</v>
      </c>
      <c r="V11" s="59">
        <v>1E-3</v>
      </c>
      <c r="X11" s="49" t="s">
        <v>66</v>
      </c>
    </row>
    <row r="12" spans="2:24" s="20" customFormat="1">
      <c r="B12" s="49"/>
      <c r="C12" s="49"/>
      <c r="D12" s="49" t="str">
        <f t="shared" si="2"/>
        <v>INDFDMT*</v>
      </c>
      <c r="E12" s="49" t="s">
        <v>26</v>
      </c>
      <c r="F12" s="49" t="str">
        <f>"I"&amp;Q12&amp;"MT"</f>
        <v>IFDMT</v>
      </c>
      <c r="G12" s="49" t="str">
        <f t="shared" ref="G12:G14" si="3">F12</f>
        <v>IFDMT</v>
      </c>
      <c r="H12" s="49">
        <v>2050</v>
      </c>
      <c r="I12" s="49" t="s">
        <v>14</v>
      </c>
      <c r="J12" s="49"/>
      <c r="K12" s="45">
        <f>IF((K11*(1+$U12)^(H12-2015))&lt;-1,-1,(K11*(1+$U12)^(H12-H11)))</f>
        <v>-4.2393053580115213E-2</v>
      </c>
      <c r="L12" s="45">
        <f>IF((L11*(1+$U12)^(H12-2015))&lt;-1,-1,(L11*(1+$U12)^(H12-H11)))</f>
        <v>-4.2393053580115234E-2</v>
      </c>
      <c r="M12" s="49"/>
      <c r="N12" s="49"/>
      <c r="O12" s="49"/>
      <c r="Q12" s="47" t="s">
        <v>53</v>
      </c>
      <c r="R12" s="518" t="s">
        <v>24</v>
      </c>
      <c r="S12" s="518"/>
      <c r="T12" s="518"/>
      <c r="U12" s="34">
        <v>1E-3</v>
      </c>
      <c r="V12" s="60">
        <v>1E-3</v>
      </c>
    </row>
    <row r="13" spans="2:24" s="20" customFormat="1">
      <c r="B13" s="49" t="str">
        <f>"IC_DH_"&amp;RIGHT(G13,4)</f>
        <v>IC_DH_FDRH</v>
      </c>
      <c r="C13" s="49"/>
      <c r="D13" s="49" t="str">
        <f t="shared" si="2"/>
        <v>INDFDRH*</v>
      </c>
      <c r="E13" s="49" t="s">
        <v>26</v>
      </c>
      <c r="F13" s="49" t="str">
        <f>"I"&amp;Q12&amp;"RH"</f>
        <v>IFDRH</v>
      </c>
      <c r="G13" s="49" t="str">
        <f t="shared" si="3"/>
        <v>IFDRH</v>
      </c>
      <c r="H13" s="49">
        <v>2011</v>
      </c>
      <c r="I13" s="49" t="s">
        <v>14</v>
      </c>
      <c r="J13" s="49">
        <v>1</v>
      </c>
      <c r="K13" s="45">
        <f>(-VLOOKUP(X13,FILL_IND!$F$3:$K$339,5,0))+(-VLOOKUP(X13,FILL_IND!$F$3:$K$339,5,0))*$V11</f>
        <v>-0.28596507415589623</v>
      </c>
      <c r="L13" s="45">
        <f>(-VLOOKUP(X13,FILL_IND!$F$3:$K$339,6,0))+(-VLOOKUP(X13,FILL_IND!$F$3:$K$339,6,0))*$V11</f>
        <v>-0.28596507415589673</v>
      </c>
      <c r="M13" s="49">
        <v>0</v>
      </c>
      <c r="N13" s="49">
        <v>5</v>
      </c>
      <c r="O13" s="49" t="s">
        <v>63</v>
      </c>
      <c r="Q13" s="37"/>
      <c r="R13" s="21"/>
      <c r="S13" s="22"/>
      <c r="T13" s="22"/>
      <c r="U13" s="22"/>
      <c r="V13" s="38"/>
      <c r="X13" s="49" t="s">
        <v>67</v>
      </c>
    </row>
    <row r="14" spans="2:24" s="20" customFormat="1">
      <c r="B14" s="49"/>
      <c r="C14" s="49"/>
      <c r="D14" s="49" t="str">
        <f t="shared" si="2"/>
        <v>INDFDRH*</v>
      </c>
      <c r="E14" s="49" t="s">
        <v>26</v>
      </c>
      <c r="F14" s="49" t="str">
        <f>"I"&amp;Q12&amp;"RH"</f>
        <v>IFDRH</v>
      </c>
      <c r="G14" s="49" t="str">
        <f t="shared" si="3"/>
        <v>IFDRH</v>
      </c>
      <c r="H14" s="49">
        <v>2050</v>
      </c>
      <c r="I14" s="49" t="s">
        <v>14</v>
      </c>
      <c r="J14" s="49"/>
      <c r="K14" s="45">
        <f>IF((K13*(1+$V12)^(H14-2015))&lt;-1,-1,(K13*(1+$V12)^(H14-H13)))</f>
        <v>-0.29733224928923391</v>
      </c>
      <c r="L14" s="45">
        <f>IF((L13*(1+$V12)^(H14-2015))&lt;-1,-1,(L13*(1+$V12)^(H14-H13)))</f>
        <v>-0.29733224928923441</v>
      </c>
      <c r="M14" s="49"/>
      <c r="N14" s="49"/>
      <c r="O14" s="49"/>
      <c r="Q14" s="37"/>
      <c r="R14" s="21"/>
      <c r="S14" s="22"/>
      <c r="T14" s="22"/>
      <c r="U14" s="22"/>
      <c r="V14" s="38"/>
    </row>
    <row r="15" spans="2:24" s="20" customFormat="1">
      <c r="B15" s="49" t="str">
        <f>"IC_DH_"&amp;RIGHT(G15,4)</f>
        <v>IC_DH_CDMT</v>
      </c>
      <c r="C15" s="49"/>
      <c r="D15" s="49" t="str">
        <f t="shared" si="2"/>
        <v>INDCDMT*</v>
      </c>
      <c r="E15" s="49" t="s">
        <v>26</v>
      </c>
      <c r="F15" s="49" t="str">
        <f>"I"&amp;Q16&amp;"MT"</f>
        <v>ICDMT</v>
      </c>
      <c r="G15" s="49" t="str">
        <f>F15</f>
        <v>ICDMT</v>
      </c>
      <c r="H15" s="49">
        <v>2011</v>
      </c>
      <c r="I15" s="49" t="s">
        <v>14</v>
      </c>
      <c r="J15" s="49">
        <v>1</v>
      </c>
      <c r="K15" s="45">
        <f>(-VLOOKUP(X15,FILL_IND!$F$3:$K$339,5,0))+(-VLOOKUP(X15,FILL_IND!$F$3:$K$339,5,0))*$U15</f>
        <v>-7.9003623998436662E-2</v>
      </c>
      <c r="L15" s="45">
        <f>(-VLOOKUP(X15,FILL_IND!$F$3:$K$339,6,0))+(-VLOOKUP(X15,FILL_IND!$F$3:$K$339,6,0))*$U15</f>
        <v>-7.9003623998436814E-2</v>
      </c>
      <c r="M15" s="49">
        <v>0</v>
      </c>
      <c r="N15" s="49">
        <v>5</v>
      </c>
      <c r="O15" s="49" t="s">
        <v>63</v>
      </c>
      <c r="Q15" s="37" t="s">
        <v>42</v>
      </c>
      <c r="R15" s="11" t="s">
        <v>30</v>
      </c>
      <c r="S15" s="11"/>
      <c r="T15" s="11"/>
      <c r="U15" s="34">
        <v>1E-3</v>
      </c>
      <c r="V15" s="59">
        <v>1E-3</v>
      </c>
      <c r="X15" s="49" t="s">
        <v>68</v>
      </c>
    </row>
    <row r="16" spans="2:24" s="20" customFormat="1">
      <c r="B16" s="49"/>
      <c r="C16" s="49"/>
      <c r="D16" s="49" t="str">
        <f t="shared" si="2"/>
        <v>INDCDMT*</v>
      </c>
      <c r="E16" s="49" t="s">
        <v>26</v>
      </c>
      <c r="F16" s="49" t="str">
        <f>"I"&amp;Q16&amp;"MT"</f>
        <v>ICDMT</v>
      </c>
      <c r="G16" s="49" t="str">
        <f t="shared" ref="G16:G18" si="4">F16</f>
        <v>ICDMT</v>
      </c>
      <c r="H16" s="49">
        <v>2050</v>
      </c>
      <c r="I16" s="49" t="s">
        <v>14</v>
      </c>
      <c r="J16" s="49"/>
      <c r="K16" s="45">
        <f>IF((K15*(1+$U16)^(H16-2015))&lt;-1,-1,(K15*(1+$U16)^(H16-H15)))</f>
        <v>-8.2144035577750754E-2</v>
      </c>
      <c r="L16" s="45">
        <f>IF((L15*(1+$U16)^(H16-2015))&lt;-1,-1,(L15*(1+$U16)^(H16-H15)))</f>
        <v>-8.2144035577750907E-2</v>
      </c>
      <c r="M16" s="49"/>
      <c r="N16" s="49"/>
      <c r="O16" s="49"/>
      <c r="Q16" s="47" t="s">
        <v>54</v>
      </c>
      <c r="R16" s="518" t="s">
        <v>24</v>
      </c>
      <c r="S16" s="518"/>
      <c r="T16" s="518"/>
      <c r="U16" s="34">
        <v>1E-3</v>
      </c>
      <c r="V16" s="60">
        <v>1E-3</v>
      </c>
    </row>
    <row r="17" spans="2:24" s="20" customFormat="1">
      <c r="B17" s="49" t="str">
        <f>"IC_DH_"&amp;RIGHT(G17,4)</f>
        <v>IC_DH_CDRH</v>
      </c>
      <c r="C17" s="49"/>
      <c r="D17" s="49" t="str">
        <f t="shared" si="2"/>
        <v>INDCDRH*</v>
      </c>
      <c r="E17" s="49" t="s">
        <v>26</v>
      </c>
      <c r="F17" s="49" t="str">
        <f>"I"&amp;Q16&amp;"RH"</f>
        <v>ICDRH</v>
      </c>
      <c r="G17" s="49" t="str">
        <f t="shared" si="4"/>
        <v>ICDRH</v>
      </c>
      <c r="H17" s="49">
        <v>2011</v>
      </c>
      <c r="I17" s="49" t="s">
        <v>14</v>
      </c>
      <c r="J17" s="49">
        <v>1</v>
      </c>
      <c r="K17" s="45">
        <f>(-VLOOKUP(X17,FILL_IND!$F$3:$K$339,5,0))+(-VLOOKUP(X17,FILL_IND!$F$3:$K$339,5,0))*$V15</f>
        <v>-0.33268088447265909</v>
      </c>
      <c r="L17" s="45">
        <f>(-VLOOKUP(X17,FILL_IND!$F$3:$K$339,6,0))+(-VLOOKUP(X17,FILL_IND!$F$3:$K$339,6,0))*$V15</f>
        <v>-0.33268088447265892</v>
      </c>
      <c r="M17" s="49">
        <v>0</v>
      </c>
      <c r="N17" s="49">
        <v>5</v>
      </c>
      <c r="O17" s="49" t="s">
        <v>63</v>
      </c>
      <c r="Q17" s="37"/>
      <c r="R17" s="21"/>
      <c r="S17" s="22"/>
      <c r="T17" s="22"/>
      <c r="U17" s="22"/>
      <c r="V17" s="38"/>
      <c r="X17" s="49" t="s">
        <v>69</v>
      </c>
    </row>
    <row r="18" spans="2:24" s="20" customFormat="1">
      <c r="B18" s="49"/>
      <c r="C18" s="49"/>
      <c r="D18" s="49" t="str">
        <f t="shared" si="2"/>
        <v>INDCDRH*</v>
      </c>
      <c r="E18" s="49" t="s">
        <v>26</v>
      </c>
      <c r="F18" s="49" t="str">
        <f>"I"&amp;Q16&amp;"RH"</f>
        <v>ICDRH</v>
      </c>
      <c r="G18" s="49" t="str">
        <f t="shared" si="4"/>
        <v>ICDRH</v>
      </c>
      <c r="H18" s="49">
        <v>2050</v>
      </c>
      <c r="I18" s="49" t="s">
        <v>14</v>
      </c>
      <c r="J18" s="49"/>
      <c r="K18" s="45">
        <f>IF((K17*(1+$V16)^(H18-2015))&lt;-1,-1,(K17*(1+$V16)^(H18-H17)))</f>
        <v>-0.34590502342905766</v>
      </c>
      <c r="L18" s="45">
        <f>IF((L17*(1+$V16)^(H18-2015))&lt;-1,-1,(L17*(1+$V16)^(H18-H17)))</f>
        <v>-0.34590502342905749</v>
      </c>
      <c r="M18" s="49"/>
      <c r="N18" s="49"/>
      <c r="O18" s="49"/>
      <c r="Q18" s="37"/>
      <c r="R18" s="21"/>
      <c r="S18" s="22"/>
      <c r="T18" s="22"/>
      <c r="U18" s="22"/>
      <c r="V18" s="38"/>
    </row>
    <row r="19" spans="2:24" s="20" customFormat="1">
      <c r="B19" s="49" t="str">
        <f>"IC_DH_"&amp;RIGHT(G19,4)</f>
        <v>IC_DH_GDMT</v>
      </c>
      <c r="C19" s="49"/>
      <c r="D19" s="49" t="str">
        <f t="shared" si="2"/>
        <v>INDGDMT*</v>
      </c>
      <c r="E19" s="49" t="s">
        <v>26</v>
      </c>
      <c r="F19" s="49" t="str">
        <f>"I"&amp;Q20&amp;"MT"</f>
        <v>IGDMT</v>
      </c>
      <c r="G19" s="49" t="str">
        <f>F19</f>
        <v>IGDMT</v>
      </c>
      <c r="H19" s="49">
        <v>2011</v>
      </c>
      <c r="I19" s="49" t="s">
        <v>14</v>
      </c>
      <c r="J19" s="49">
        <v>1</v>
      </c>
      <c r="K19" s="45">
        <f>(-VLOOKUP(X19,FILL_IND!$F$3:$K$339,5,0))+(-VLOOKUP(X19,FILL_IND!$F$3:$K$339,5,0))*$U19</f>
        <v>0</v>
      </c>
      <c r="L19" s="45">
        <f>(-VLOOKUP(X19,FILL_IND!$F$3:$K$339,6,0))+(-VLOOKUP(X19,FILL_IND!$F$3:$K$339,6,0))*$U19</f>
        <v>0</v>
      </c>
      <c r="M19" s="49">
        <v>0</v>
      </c>
      <c r="N19" s="49">
        <v>5</v>
      </c>
      <c r="O19" s="49" t="s">
        <v>63</v>
      </c>
      <c r="Q19" s="37" t="s">
        <v>43</v>
      </c>
      <c r="R19" s="11" t="s">
        <v>30</v>
      </c>
      <c r="S19" s="11"/>
      <c r="T19" s="11"/>
      <c r="U19" s="34">
        <v>1E-3</v>
      </c>
      <c r="V19" s="59">
        <v>1E-3</v>
      </c>
      <c r="X19" s="49" t="s">
        <v>70</v>
      </c>
    </row>
    <row r="20" spans="2:24" s="20" customFormat="1">
      <c r="B20" s="49"/>
      <c r="C20" s="49"/>
      <c r="D20" s="49" t="str">
        <f t="shared" si="2"/>
        <v>INDGDMT*</v>
      </c>
      <c r="E20" s="49" t="s">
        <v>26</v>
      </c>
      <c r="F20" s="49" t="str">
        <f>"I"&amp;Q20&amp;"MT"</f>
        <v>IGDMT</v>
      </c>
      <c r="G20" s="49" t="str">
        <f t="shared" ref="G20:G22" si="5">F20</f>
        <v>IGDMT</v>
      </c>
      <c r="H20" s="49">
        <v>2050</v>
      </c>
      <c r="I20" s="49" t="s">
        <v>14</v>
      </c>
      <c r="J20" s="49"/>
      <c r="K20" s="45">
        <f>IF((K19*(1+$U20)^(H20-2015))&lt;-1,-1,(K19*(1+$U20)^(H20-H19)))</f>
        <v>0</v>
      </c>
      <c r="L20" s="45">
        <f>IF((L19*(1+$U20)^(H20-2015))&lt;-1,-1,(L19*(1+$U20)^(H20-H19)))</f>
        <v>0</v>
      </c>
      <c r="M20" s="49"/>
      <c r="N20" s="49"/>
      <c r="O20" s="49"/>
      <c r="Q20" s="47" t="s">
        <v>55</v>
      </c>
      <c r="R20" s="518" t="s">
        <v>24</v>
      </c>
      <c r="S20" s="518"/>
      <c r="T20" s="518"/>
      <c r="U20" s="34">
        <v>1E-3</v>
      </c>
      <c r="V20" s="60">
        <v>1E-3</v>
      </c>
    </row>
    <row r="21" spans="2:24" s="20" customFormat="1">
      <c r="B21" s="49" t="str">
        <f>"IC_DH_"&amp;RIGHT(G21,4)</f>
        <v>IC_DH_GDRH</v>
      </c>
      <c r="C21" s="49"/>
      <c r="D21" s="49" t="str">
        <f t="shared" si="2"/>
        <v>INDGDRH*</v>
      </c>
      <c r="E21" s="49" t="s">
        <v>26</v>
      </c>
      <c r="F21" s="49" t="str">
        <f>"I"&amp;Q20&amp;"RH"</f>
        <v>IGDRH</v>
      </c>
      <c r="G21" s="49" t="str">
        <f t="shared" si="5"/>
        <v>IGDRH</v>
      </c>
      <c r="H21" s="49">
        <v>2011</v>
      </c>
      <c r="I21" s="49" t="s">
        <v>14</v>
      </c>
      <c r="J21" s="49">
        <v>1</v>
      </c>
      <c r="K21" s="45">
        <f>(-VLOOKUP(X21,FILL_IND!$F$3:$K$339,5,0))+(-VLOOKUP(X21,FILL_IND!$F$3:$K$339,5,0))*$V19</f>
        <v>-0.61625162635187225</v>
      </c>
      <c r="L21" s="45">
        <f>(-VLOOKUP(X21,FILL_IND!$F$3:$K$339,6,0))+(-VLOOKUP(X21,FILL_IND!$F$3:$K$339,6,0))*$V19</f>
        <v>-0.61625162635187114</v>
      </c>
      <c r="M21" s="49">
        <v>0</v>
      </c>
      <c r="N21" s="49">
        <v>5</v>
      </c>
      <c r="O21" s="49" t="s">
        <v>63</v>
      </c>
      <c r="Q21" s="37"/>
      <c r="R21" s="21"/>
      <c r="S21" s="22"/>
      <c r="T21" s="22"/>
      <c r="U21" s="11"/>
      <c r="V21" s="38"/>
      <c r="X21" s="49" t="s">
        <v>71</v>
      </c>
    </row>
    <row r="22" spans="2:24" s="20" customFormat="1">
      <c r="B22" s="49"/>
      <c r="C22" s="49"/>
      <c r="D22" s="49" t="str">
        <f t="shared" si="2"/>
        <v>INDGDRH*</v>
      </c>
      <c r="E22" s="49" t="s">
        <v>26</v>
      </c>
      <c r="F22" s="49" t="str">
        <f>"I"&amp;Q20&amp;"RH"</f>
        <v>IGDRH</v>
      </c>
      <c r="G22" s="49" t="str">
        <f t="shared" si="5"/>
        <v>IGDRH</v>
      </c>
      <c r="H22" s="49">
        <v>2050</v>
      </c>
      <c r="I22" s="49" t="s">
        <v>14</v>
      </c>
      <c r="J22" s="49"/>
      <c r="K22" s="45">
        <f>IF((K21*(1+$V20)^(H22-2015))&lt;-1,-1,(K21*(1+$V20)^(H22-H21)))</f>
        <v>-0.64074776520247556</v>
      </c>
      <c r="L22" s="45">
        <f>IF((L21*(1+$V20)^(H22-2015))&lt;-1,-1,(L21*(1+$V20)^(H22-H21)))</f>
        <v>-0.64074776520247445</v>
      </c>
      <c r="M22" s="49"/>
      <c r="N22" s="49"/>
      <c r="O22" s="49"/>
      <c r="Q22" s="37"/>
      <c r="R22" s="21"/>
      <c r="S22" s="22"/>
      <c r="T22" s="22"/>
      <c r="U22" s="11"/>
      <c r="V22" s="38"/>
    </row>
    <row r="23" spans="2:24">
      <c r="B23" s="49" t="str">
        <f>"IC_DH_"&amp;RIGHT(G23,4)</f>
        <v>IC_DH_MDMT</v>
      </c>
      <c r="C23" s="49"/>
      <c r="D23" s="49" t="str">
        <f t="shared" si="2"/>
        <v>INDMDMT*</v>
      </c>
      <c r="E23" s="49" t="s">
        <v>26</v>
      </c>
      <c r="F23" s="49" t="str">
        <f>"I"&amp;Q24&amp;"MT"</f>
        <v>IMDMT</v>
      </c>
      <c r="G23" s="49" t="str">
        <f>F23</f>
        <v>IMDMT</v>
      </c>
      <c r="H23" s="49">
        <v>2011</v>
      </c>
      <c r="I23" s="49" t="s">
        <v>14</v>
      </c>
      <c r="J23" s="49">
        <v>1</v>
      </c>
      <c r="K23" s="45">
        <f>(-VLOOKUP(X23,FILL_IND!$F$3:$K$339,5,0))+(-VLOOKUP(X23,FILL_IND!$F$3:$K$339,5,0))*$U23</f>
        <v>-2.1565897216017604E-2</v>
      </c>
      <c r="L23" s="45">
        <f>(-VLOOKUP(X23,FILL_IND!$F$3:$K$339,6,0))+(-VLOOKUP(X23,FILL_IND!$F$3:$K$339,6,0))*$U23</f>
        <v>-2.156589721601768E-2</v>
      </c>
      <c r="M23" s="49">
        <v>0</v>
      </c>
      <c r="N23" s="49">
        <v>5</v>
      </c>
      <c r="O23" s="49" t="s">
        <v>63</v>
      </c>
      <c r="Q23" s="39" t="s">
        <v>44</v>
      </c>
      <c r="R23" s="11" t="s">
        <v>30</v>
      </c>
      <c r="S23" s="11"/>
      <c r="T23" s="11"/>
      <c r="U23" s="34">
        <v>1E-3</v>
      </c>
      <c r="V23" s="59">
        <v>1E-3</v>
      </c>
      <c r="X23" s="49" t="s">
        <v>72</v>
      </c>
    </row>
    <row r="24" spans="2:24" s="12" customFormat="1">
      <c r="B24" s="49"/>
      <c r="C24" s="49"/>
      <c r="D24" s="49" t="str">
        <f t="shared" si="2"/>
        <v>INDMDMT*</v>
      </c>
      <c r="E24" s="49" t="s">
        <v>26</v>
      </c>
      <c r="F24" s="49" t="str">
        <f>"I"&amp;Q24&amp;"MT"</f>
        <v>IMDMT</v>
      </c>
      <c r="G24" s="49" t="str">
        <f t="shared" ref="G24:G26" si="6">F24</f>
        <v>IMDMT</v>
      </c>
      <c r="H24" s="49">
        <v>2050</v>
      </c>
      <c r="I24" s="49" t="s">
        <v>14</v>
      </c>
      <c r="J24" s="49"/>
      <c r="K24" s="45">
        <f>IF((K23*(1+$U24)^(H24-2015))&lt;-1,-1,(K23*(1+$U24)^(H24-H23)))</f>
        <v>-2.2423146414317918E-2</v>
      </c>
      <c r="L24" s="45">
        <f>IF((L23*(1+$U24)^(H24-2015))&lt;-1,-1,(L23*(1+$U24)^(H24-H23)))</f>
        <v>-2.2423146414317998E-2</v>
      </c>
      <c r="M24" s="49"/>
      <c r="N24" s="49"/>
      <c r="O24" s="49"/>
      <c r="Q24" s="48" t="s">
        <v>56</v>
      </c>
      <c r="R24" s="518" t="s">
        <v>24</v>
      </c>
      <c r="S24" s="518"/>
      <c r="T24" s="518"/>
      <c r="U24" s="34">
        <v>1E-3</v>
      </c>
      <c r="V24" s="60">
        <v>1E-3</v>
      </c>
    </row>
    <row r="25" spans="2:24">
      <c r="B25" s="49" t="str">
        <f>"IC_DH_"&amp;RIGHT(G25,4)</f>
        <v>IC_DH_MDRH</v>
      </c>
      <c r="C25" s="49"/>
      <c r="D25" s="49" t="str">
        <f t="shared" si="2"/>
        <v>INDMDRH*</v>
      </c>
      <c r="E25" s="49" t="s">
        <v>26</v>
      </c>
      <c r="F25" s="49" t="str">
        <f>"I"&amp;Q24&amp;"RH"</f>
        <v>IMDRH</v>
      </c>
      <c r="G25" s="49" t="str">
        <f t="shared" si="6"/>
        <v>IMDRH</v>
      </c>
      <c r="H25" s="49">
        <v>2011</v>
      </c>
      <c r="I25" s="49" t="s">
        <v>14</v>
      </c>
      <c r="J25" s="49">
        <v>1</v>
      </c>
      <c r="K25" s="45">
        <f>(-VLOOKUP(X25,FILL_IND!$F$3:$K$339,5,0))+(-VLOOKUP(X25,FILL_IND!$F$3:$K$339,5,0))*$V23</f>
        <v>-0.25157094476342934</v>
      </c>
      <c r="L25" s="45">
        <f>(-VLOOKUP(X25,FILL_IND!$F$3:$K$339,6,0))+(-VLOOKUP(X25,FILL_IND!$F$3:$K$339,6,0))*$V23</f>
        <v>-0.25157094476342884</v>
      </c>
      <c r="M25" s="49">
        <v>0</v>
      </c>
      <c r="N25" s="49">
        <v>5</v>
      </c>
      <c r="O25" s="49" t="s">
        <v>63</v>
      </c>
      <c r="Q25" s="40"/>
      <c r="R25" s="21"/>
      <c r="S25" s="22"/>
      <c r="T25" s="22"/>
      <c r="U25" s="11"/>
      <c r="V25" s="25"/>
      <c r="X25" s="49" t="s">
        <v>73</v>
      </c>
    </row>
    <row r="26" spans="2:24" s="12" customFormat="1">
      <c r="B26" s="49"/>
      <c r="C26" s="49"/>
      <c r="D26" s="49" t="str">
        <f t="shared" si="2"/>
        <v>INDMDRH*</v>
      </c>
      <c r="E26" s="49" t="s">
        <v>26</v>
      </c>
      <c r="F26" s="49" t="str">
        <f>"I"&amp;Q24&amp;"RH"</f>
        <v>IMDRH</v>
      </c>
      <c r="G26" s="49" t="str">
        <f t="shared" si="6"/>
        <v>IMDRH</v>
      </c>
      <c r="H26" s="49">
        <v>2050</v>
      </c>
      <c r="I26" s="49" t="s">
        <v>14</v>
      </c>
      <c r="J26" s="49"/>
      <c r="K26" s="45">
        <f>IF((K25*(1+$V24)^(H26-2015))&lt;-1,-1,(K25*(1+$V24)^(H26-H25)))</f>
        <v>-0.2615709456237657</v>
      </c>
      <c r="L26" s="45">
        <f>IF((L25*(1+$V24)^(H26-2015))&lt;-1,-1,(L25*(1+$V24)^(H26-H25)))</f>
        <v>-0.26157094562376521</v>
      </c>
      <c r="M26" s="49"/>
      <c r="N26" s="49"/>
      <c r="O26" s="49"/>
      <c r="Q26" s="40"/>
      <c r="R26" s="21"/>
      <c r="S26" s="22"/>
      <c r="T26" s="22"/>
      <c r="U26" s="11"/>
      <c r="V26" s="25"/>
    </row>
    <row r="27" spans="2:24" s="12" customFormat="1">
      <c r="B27" s="49" t="str">
        <f>"IC_DH_"&amp;RIGHT(G27,4)</f>
        <v>IC_DH_ODMT</v>
      </c>
      <c r="C27" s="49"/>
      <c r="D27" s="49" t="str">
        <f t="shared" si="2"/>
        <v>INDODMT*</v>
      </c>
      <c r="E27" s="49" t="s">
        <v>26</v>
      </c>
      <c r="F27" s="49" t="str">
        <f>"I"&amp;Q28&amp;"MT"</f>
        <v>IODMT</v>
      </c>
      <c r="G27" s="49" t="str">
        <f>F27</f>
        <v>IODMT</v>
      </c>
      <c r="H27" s="49">
        <v>2011</v>
      </c>
      <c r="I27" s="49" t="s">
        <v>14</v>
      </c>
      <c r="J27" s="49">
        <v>1</v>
      </c>
      <c r="K27" s="45">
        <f>(-VLOOKUP(X27,FILL_IND!$F$3:$K$339,5,0))+(-VLOOKUP(X27,FILL_IND!$F$3:$K$339,5,0))*$U27</f>
        <v>-1.3513341048540097E-4</v>
      </c>
      <c r="L27" s="45">
        <f>(-VLOOKUP(X27,FILL_IND!$F$3:$K$339,6,0))+(-VLOOKUP(X27,FILL_IND!$F$3:$K$339,6,0))*$U27</f>
        <v>-1.3513341048540108E-4</v>
      </c>
      <c r="M27" s="49">
        <v>0</v>
      </c>
      <c r="N27" s="49">
        <v>5</v>
      </c>
      <c r="O27" s="49" t="s">
        <v>63</v>
      </c>
      <c r="Q27" s="39" t="s">
        <v>45</v>
      </c>
      <c r="R27" s="11" t="s">
        <v>30</v>
      </c>
      <c r="S27" s="11"/>
      <c r="T27" s="11"/>
      <c r="U27" s="34">
        <v>1E-3</v>
      </c>
      <c r="V27" s="59">
        <v>1E-3</v>
      </c>
      <c r="X27" s="49" t="s">
        <v>74</v>
      </c>
    </row>
    <row r="28" spans="2:24">
      <c r="B28" s="49"/>
      <c r="C28" s="49"/>
      <c r="D28" s="49" t="str">
        <f t="shared" si="2"/>
        <v>INDODMT*</v>
      </c>
      <c r="E28" s="49" t="s">
        <v>26</v>
      </c>
      <c r="F28" s="49" t="str">
        <f>"I"&amp;Q28&amp;"MT"</f>
        <v>IODMT</v>
      </c>
      <c r="G28" s="49" t="str">
        <f t="shared" ref="G28:G30" si="7">F28</f>
        <v>IODMT</v>
      </c>
      <c r="H28" s="49">
        <v>2050</v>
      </c>
      <c r="I28" s="49" t="s">
        <v>14</v>
      </c>
      <c r="J28" s="49"/>
      <c r="K28" s="45">
        <f>IF((K27*(1+$U28)^(H28-2015))&lt;-1,-1,(K27*(1+$U28)^(H28-H27)))</f>
        <v>-1.4050499352884408E-4</v>
      </c>
      <c r="L28" s="45">
        <f>IF((L27*(1+$U28)^(H28-2015))&lt;-1,-1,(L27*(1+$U28)^(H28-H27)))</f>
        <v>-1.4050499352884419E-4</v>
      </c>
      <c r="M28" s="49"/>
      <c r="N28" s="49"/>
      <c r="O28" s="49"/>
      <c r="Q28" s="48" t="s">
        <v>57</v>
      </c>
      <c r="R28" s="518" t="s">
        <v>24</v>
      </c>
      <c r="S28" s="518"/>
      <c r="T28" s="518"/>
      <c r="U28" s="34">
        <v>1E-3</v>
      </c>
      <c r="V28" s="60">
        <v>1E-3</v>
      </c>
    </row>
    <row r="29" spans="2:24">
      <c r="B29" s="49" t="str">
        <f>"IC_DH_"&amp;RIGHT(G29,4)</f>
        <v>IC_DH_ODRH</v>
      </c>
      <c r="C29" s="49"/>
      <c r="D29" s="49" t="str">
        <f t="shared" si="2"/>
        <v>INDODRH*</v>
      </c>
      <c r="E29" s="49" t="s">
        <v>26</v>
      </c>
      <c r="F29" s="49" t="str">
        <f>"I"&amp;Q28&amp;"RH"</f>
        <v>IODRH</v>
      </c>
      <c r="G29" s="49" t="str">
        <f t="shared" si="7"/>
        <v>IODRH</v>
      </c>
      <c r="H29" s="49">
        <v>2011</v>
      </c>
      <c r="I29" s="49" t="s">
        <v>14</v>
      </c>
      <c r="J29" s="49">
        <v>1</v>
      </c>
      <c r="K29" s="45">
        <f>(-VLOOKUP(X29,FILL_IND!$F$3:$K$339,5,0))+(-VLOOKUP(X29,FILL_IND!$F$3:$K$339,5,0))*$V27</f>
        <v>-0.25220837314054734</v>
      </c>
      <c r="L29" s="45">
        <f>(-VLOOKUP(X29,FILL_IND!$F$3:$K$339,6,0))+(-VLOOKUP(X29,FILL_IND!$F$3:$K$339,6,0))*$V27</f>
        <v>-0.25220837314054728</v>
      </c>
      <c r="M29" s="49">
        <v>0</v>
      </c>
      <c r="N29" s="49">
        <v>5</v>
      </c>
      <c r="O29" s="49" t="s">
        <v>63</v>
      </c>
      <c r="Q29" s="39"/>
      <c r="R29" s="21"/>
      <c r="S29" s="22"/>
      <c r="T29" s="22"/>
      <c r="U29" s="11"/>
      <c r="V29" s="25"/>
      <c r="X29" s="49" t="s">
        <v>75</v>
      </c>
    </row>
    <row r="30" spans="2:24" s="12" customFormat="1">
      <c r="B30" s="49"/>
      <c r="C30" s="49"/>
      <c r="D30" s="49" t="str">
        <f t="shared" si="2"/>
        <v>INDODRH*</v>
      </c>
      <c r="E30" s="49" t="s">
        <v>26</v>
      </c>
      <c r="F30" s="49" t="str">
        <f>"I"&amp;Q28&amp;"RH"</f>
        <v>IODRH</v>
      </c>
      <c r="G30" s="49" t="str">
        <f t="shared" si="7"/>
        <v>IODRH</v>
      </c>
      <c r="H30" s="49">
        <v>2050</v>
      </c>
      <c r="I30" s="49" t="s">
        <v>14</v>
      </c>
      <c r="J30" s="49"/>
      <c r="K30" s="45">
        <f>IF((K29*(1+$V28)^(H30-2015))&lt;-1,-1,(K29*(1+$V28)^(H30-H29)))</f>
        <v>-0.26223371192027495</v>
      </c>
      <c r="L30" s="45">
        <f>IF((L29*(1+$V28)^(H30-2015))&lt;-1,-1,(L29*(1+$V28)^(H30-H29)))</f>
        <v>-0.26223371192027489</v>
      </c>
      <c r="M30" s="49"/>
      <c r="N30" s="49"/>
      <c r="O30" s="49"/>
      <c r="Q30" s="39"/>
      <c r="R30" s="21"/>
      <c r="S30" s="22"/>
      <c r="T30" s="22"/>
      <c r="U30" s="11"/>
      <c r="V30" s="25"/>
    </row>
    <row r="31" spans="2:24">
      <c r="B31" s="49" t="str">
        <f>"IC_DH_"&amp;RIGHT(G31,4)</f>
        <v>IC_DH_MDMT</v>
      </c>
      <c r="C31" s="49"/>
      <c r="D31" s="49" t="str">
        <f t="shared" si="2"/>
        <v>INDMDMT*</v>
      </c>
      <c r="E31" s="49" t="s">
        <v>26</v>
      </c>
      <c r="F31" s="49" t="str">
        <f>"I"&amp;Q32&amp;"MT"</f>
        <v>IMDMT</v>
      </c>
      <c r="G31" s="49" t="str">
        <f>F31</f>
        <v>IMDMT</v>
      </c>
      <c r="H31" s="49">
        <v>2011</v>
      </c>
      <c r="I31" s="49" t="s">
        <v>14</v>
      </c>
      <c r="J31" s="49">
        <v>1</v>
      </c>
      <c r="K31" s="45">
        <f>(-VLOOKUP(X31,FILL_IND!$F$3:$K$339,5,0))+(-VLOOKUP(X31,FILL_IND!$F$3:$K$339,5,0))*$U31</f>
        <v>-2.1565897216017604E-2</v>
      </c>
      <c r="L31" s="45">
        <f>(-VLOOKUP(X31,FILL_IND!$F$3:$K$339,6,0))+(-VLOOKUP(X31,FILL_IND!$F$3:$K$339,6,0))*$U31</f>
        <v>-2.156589721601768E-2</v>
      </c>
      <c r="M31" s="49">
        <v>0</v>
      </c>
      <c r="N31" s="49">
        <v>5</v>
      </c>
      <c r="O31" s="49" t="s">
        <v>63</v>
      </c>
      <c r="Q31" s="39" t="s">
        <v>46</v>
      </c>
      <c r="R31" s="11" t="s">
        <v>30</v>
      </c>
      <c r="S31" s="11"/>
      <c r="T31" s="11"/>
      <c r="U31" s="34">
        <v>1E-3</v>
      </c>
      <c r="V31" s="59">
        <v>1E-3</v>
      </c>
      <c r="X31" s="49" t="s">
        <v>72</v>
      </c>
    </row>
    <row r="32" spans="2:24">
      <c r="B32" s="49"/>
      <c r="C32" s="49"/>
      <c r="D32" s="49" t="str">
        <f t="shared" si="2"/>
        <v>INDMDMT*</v>
      </c>
      <c r="E32" s="49" t="s">
        <v>26</v>
      </c>
      <c r="F32" s="49" t="str">
        <f>"I"&amp;Q32&amp;"MT"</f>
        <v>IMDMT</v>
      </c>
      <c r="G32" s="49" t="str">
        <f t="shared" ref="G32:G34" si="8">F32</f>
        <v>IMDMT</v>
      </c>
      <c r="H32" s="49">
        <v>2050</v>
      </c>
      <c r="I32" s="49" t="s">
        <v>14</v>
      </c>
      <c r="J32" s="49"/>
      <c r="K32" s="45">
        <f>IF((K31*(1+$U32)^(H32-2015))&lt;-1,-1,(K31*(1+$U32)^(H32-H31)))</f>
        <v>-2.2423146414317918E-2</v>
      </c>
      <c r="L32" s="45">
        <f>IF((L31*(1+$U32)^(H32-2015))&lt;-1,-1,(L31*(1+$U32)^(H32-H31)))</f>
        <v>-2.2423146414317998E-2</v>
      </c>
      <c r="M32" s="49"/>
      <c r="N32" s="49"/>
      <c r="O32" s="49"/>
      <c r="Q32" s="48" t="s">
        <v>56</v>
      </c>
      <c r="R32" s="518" t="s">
        <v>24</v>
      </c>
      <c r="S32" s="518"/>
      <c r="T32" s="518"/>
      <c r="U32" s="34">
        <v>1E-3</v>
      </c>
      <c r="V32" s="60">
        <v>1E-3</v>
      </c>
    </row>
    <row r="33" spans="2:24">
      <c r="B33" s="49" t="str">
        <f>"IC_DH_"&amp;RIGHT(G33,4)</f>
        <v>IC_DH_MDRH</v>
      </c>
      <c r="C33" s="49"/>
      <c r="D33" s="49" t="str">
        <f t="shared" si="2"/>
        <v>INDMDRH*</v>
      </c>
      <c r="E33" s="49" t="s">
        <v>26</v>
      </c>
      <c r="F33" s="49" t="str">
        <f>"I"&amp;Q32&amp;"RH"</f>
        <v>IMDRH</v>
      </c>
      <c r="G33" s="49" t="str">
        <f t="shared" si="8"/>
        <v>IMDRH</v>
      </c>
      <c r="H33" s="49">
        <v>2011</v>
      </c>
      <c r="I33" s="49" t="s">
        <v>14</v>
      </c>
      <c r="J33" s="49">
        <v>1</v>
      </c>
      <c r="K33" s="45">
        <f>(-VLOOKUP(X33,FILL_IND!$F$3:$K$339,5,0))+(-VLOOKUP(X33,FILL_IND!$F$3:$K$339,5,0))*$V31</f>
        <v>-0.25157094476342934</v>
      </c>
      <c r="L33" s="45">
        <f>(-VLOOKUP(X33,FILL_IND!$F$3:$K$339,6,0))+(-VLOOKUP(X33,FILL_IND!$F$3:$K$339,6,0))*$V31</f>
        <v>-0.25157094476342884</v>
      </c>
      <c r="M33" s="49">
        <v>0</v>
      </c>
      <c r="N33" s="49">
        <v>5</v>
      </c>
      <c r="O33" s="49" t="s">
        <v>63</v>
      </c>
      <c r="Q33" s="39"/>
      <c r="R33" s="21"/>
      <c r="S33" s="22"/>
      <c r="T33" s="22"/>
      <c r="U33" s="11"/>
      <c r="V33" s="25"/>
      <c r="X33" s="49" t="s">
        <v>73</v>
      </c>
    </row>
    <row r="34" spans="2:24" s="12" customFormat="1">
      <c r="B34" s="49"/>
      <c r="C34" s="49"/>
      <c r="D34" s="49" t="str">
        <f t="shared" si="2"/>
        <v>INDMDRH*</v>
      </c>
      <c r="E34" s="49" t="s">
        <v>26</v>
      </c>
      <c r="F34" s="49" t="str">
        <f>"I"&amp;Q32&amp;"RH"</f>
        <v>IMDRH</v>
      </c>
      <c r="G34" s="49" t="str">
        <f t="shared" si="8"/>
        <v>IMDRH</v>
      </c>
      <c r="H34" s="49">
        <v>2050</v>
      </c>
      <c r="I34" s="49" t="s">
        <v>14</v>
      </c>
      <c r="J34" s="49"/>
      <c r="K34" s="45">
        <f>IF((K33*(1+$V32)^(H34-2015))&lt;-1,-1,(K33*(1+$V32)^(H34-H33)))</f>
        <v>-0.2615709456237657</v>
      </c>
      <c r="L34" s="45">
        <f>IF((L33*(1+$V32)^(H34-2015))&lt;-1,-1,(L33*(1+$V32)^(H34-H33)))</f>
        <v>-0.26157094562376521</v>
      </c>
      <c r="M34" s="49"/>
      <c r="N34" s="49"/>
      <c r="O34" s="49"/>
      <c r="Q34" s="39"/>
      <c r="R34" s="21"/>
      <c r="S34" s="22"/>
      <c r="T34" s="22"/>
      <c r="U34" s="11"/>
      <c r="V34" s="25"/>
    </row>
    <row r="35" spans="2:24">
      <c r="B35" s="49" t="str">
        <f>"IC_DH_"&amp;RIGHT(G35,4)</f>
        <v>IC_DH_TDMT</v>
      </c>
      <c r="C35" s="49"/>
      <c r="D35" s="49" t="str">
        <f t="shared" si="2"/>
        <v>INDTDMT*</v>
      </c>
      <c r="E35" s="49" t="s">
        <v>26</v>
      </c>
      <c r="F35" s="49" t="str">
        <f>"I"&amp;Q36&amp;"MT"</f>
        <v>ITDMT</v>
      </c>
      <c r="G35" s="49" t="str">
        <f>F35</f>
        <v>ITDMT</v>
      </c>
      <c r="H35" s="49">
        <v>2011</v>
      </c>
      <c r="I35" s="49" t="s">
        <v>14</v>
      </c>
      <c r="J35" s="49">
        <v>1</v>
      </c>
      <c r="K35" s="45">
        <f>(-VLOOKUP(X35,FILL_IND!$F$3:$K$339,5,0))+(-VLOOKUP(X35,FILL_IND!$F$3:$K$339,5,0))*$U35</f>
        <v>-0.39896774999076623</v>
      </c>
      <c r="L35" s="45">
        <f>(-VLOOKUP(X35,FILL_IND!$F$3:$K$339,6,0))+(-VLOOKUP(X35,FILL_IND!$F$3:$K$339,6,0))*$U35</f>
        <v>-0.39896774999076517</v>
      </c>
      <c r="M35" s="49">
        <v>0</v>
      </c>
      <c r="N35" s="49">
        <v>5</v>
      </c>
      <c r="O35" s="49" t="s">
        <v>63</v>
      </c>
      <c r="Q35" s="39" t="s">
        <v>47</v>
      </c>
      <c r="R35" s="11" t="s">
        <v>30</v>
      </c>
      <c r="S35" s="11"/>
      <c r="T35" s="11"/>
      <c r="U35" s="34">
        <v>1E-3</v>
      </c>
      <c r="V35" s="59">
        <v>1E-3</v>
      </c>
      <c r="X35" s="49" t="s">
        <v>76</v>
      </c>
    </row>
    <row r="36" spans="2:24">
      <c r="B36" s="49"/>
      <c r="C36" s="49"/>
      <c r="D36" s="49" t="str">
        <f t="shared" si="2"/>
        <v>INDTDMT*</v>
      </c>
      <c r="E36" s="49" t="s">
        <v>26</v>
      </c>
      <c r="F36" s="49" t="str">
        <f>"I"&amp;Q36&amp;"MT"</f>
        <v>ITDMT</v>
      </c>
      <c r="G36" s="49" t="str">
        <f t="shared" ref="G36:G38" si="9">F36</f>
        <v>ITDMT</v>
      </c>
      <c r="H36" s="49">
        <v>2050</v>
      </c>
      <c r="I36" s="49" t="s">
        <v>14</v>
      </c>
      <c r="J36" s="49"/>
      <c r="K36" s="45">
        <f>IF((K35*(1+$U36)^(H36-2015))&lt;-1,-1,(K35*(1+$U36)^(H36-H35)))</f>
        <v>-0.41482680655592691</v>
      </c>
      <c r="L36" s="45">
        <f>IF((L35*(1+$U36)^(H36-2015))&lt;-1,-1,(L35*(1+$U36)^(H36-H35)))</f>
        <v>-0.4148268065559258</v>
      </c>
      <c r="M36" s="49"/>
      <c r="N36" s="49"/>
      <c r="O36" s="49"/>
      <c r="Q36" s="48" t="s">
        <v>58</v>
      </c>
      <c r="R36" s="518" t="s">
        <v>24</v>
      </c>
      <c r="S36" s="518"/>
      <c r="T36" s="518"/>
      <c r="U36" s="34">
        <v>1E-3</v>
      </c>
      <c r="V36" s="60">
        <v>1E-3</v>
      </c>
    </row>
    <row r="37" spans="2:24">
      <c r="B37" s="49" t="str">
        <f>"IC_DH_"&amp;RIGHT(G37,4)</f>
        <v>IC_DH_TDRH</v>
      </c>
      <c r="C37" s="49"/>
      <c r="D37" s="49" t="str">
        <f t="shared" si="2"/>
        <v>INDTDRH*</v>
      </c>
      <c r="E37" s="49" t="s">
        <v>26</v>
      </c>
      <c r="F37" s="49" t="str">
        <f>"I"&amp;Q36&amp;"RH"</f>
        <v>ITDRH</v>
      </c>
      <c r="G37" s="49" t="str">
        <f t="shared" si="9"/>
        <v>ITDRH</v>
      </c>
      <c r="H37" s="49">
        <v>2011</v>
      </c>
      <c r="I37" s="49" t="s">
        <v>14</v>
      </c>
      <c r="J37" s="49">
        <v>1</v>
      </c>
      <c r="K37" s="45">
        <f>(-VLOOKUP(X37,FILL_IND!$F$3:$K$339,5,0))+(-VLOOKUP(X37,FILL_IND!$F$3:$K$339,5,0))*$V35</f>
        <v>-0.72427176534834137</v>
      </c>
      <c r="L37" s="45">
        <f>(-VLOOKUP(X37,FILL_IND!$F$3:$K$339,6,0))+(-VLOOKUP(X37,FILL_IND!$F$3:$K$339,6,0))*$V35</f>
        <v>-0.72427176534834081</v>
      </c>
      <c r="M37" s="49">
        <v>0</v>
      </c>
      <c r="N37" s="49">
        <v>5</v>
      </c>
      <c r="O37" s="49" t="s">
        <v>63</v>
      </c>
      <c r="Q37" s="39"/>
      <c r="R37" s="21"/>
      <c r="S37" s="22"/>
      <c r="T37" s="22"/>
      <c r="U37" s="11"/>
      <c r="V37" s="25"/>
      <c r="X37" s="49" t="s">
        <v>77</v>
      </c>
    </row>
    <row r="38" spans="2:24" s="12" customFormat="1">
      <c r="B38" s="49"/>
      <c r="C38" s="49"/>
      <c r="D38" s="49" t="str">
        <f t="shared" si="2"/>
        <v>INDTDRH*</v>
      </c>
      <c r="E38" s="49" t="s">
        <v>26</v>
      </c>
      <c r="F38" s="49" t="str">
        <f>"I"&amp;Q36&amp;"RH"</f>
        <v>ITDRH</v>
      </c>
      <c r="G38" s="49" t="str">
        <f t="shared" si="9"/>
        <v>ITDRH</v>
      </c>
      <c r="H38" s="49">
        <v>2050</v>
      </c>
      <c r="I38" s="49" t="s">
        <v>14</v>
      </c>
      <c r="J38" s="49"/>
      <c r="K38" s="45">
        <f>IF((K37*(1+$V36)^(H38-2015))&lt;-1,-1,(K37*(1+$V36)^(H38-H37)))</f>
        <v>-0.75306172868616494</v>
      </c>
      <c r="L38" s="45">
        <f>IF((L37*(1+$V36)^(H38-2015))&lt;-1,-1,(L37*(1+$V36)^(H38-H37)))</f>
        <v>-0.75306172868616439</v>
      </c>
      <c r="M38" s="49"/>
      <c r="N38" s="49"/>
      <c r="O38" s="49"/>
      <c r="Q38" s="39"/>
      <c r="R38" s="21"/>
      <c r="S38" s="22"/>
      <c r="T38" s="22"/>
      <c r="U38" s="11"/>
      <c r="V38" s="25"/>
    </row>
    <row r="39" spans="2:24">
      <c r="B39" s="49" t="str">
        <f>"IC_DH_"&amp;RIGHT(G39,4)</f>
        <v>IC_DH_PDMT</v>
      </c>
      <c r="C39" s="49"/>
      <c r="D39" s="49" t="str">
        <f t="shared" si="2"/>
        <v>INDPDMT*</v>
      </c>
      <c r="E39" s="49" t="s">
        <v>26</v>
      </c>
      <c r="F39" s="49" t="str">
        <f>"I"&amp;Q40&amp;"MT"</f>
        <v>IPDMT</v>
      </c>
      <c r="G39" s="49" t="str">
        <f>F39</f>
        <v>IPDMT</v>
      </c>
      <c r="H39" s="49">
        <v>2011</v>
      </c>
      <c r="I39" s="49" t="s">
        <v>14</v>
      </c>
      <c r="J39" s="49">
        <v>1</v>
      </c>
      <c r="K39" s="45">
        <f>(-VLOOKUP(X39,FILL_IND!$F$3:$K$339,5,0))+(-VLOOKUP(X39,FILL_IND!$F$3:$K$339,5,0))*$U39</f>
        <v>0</v>
      </c>
      <c r="L39" s="45">
        <f>(-VLOOKUP(X39,FILL_IND!$F$3:$K$339,6,0))+(-VLOOKUP(X39,FILL_IND!$F$3:$K$339,6,0))*$U39</f>
        <v>0</v>
      </c>
      <c r="M39" s="49">
        <v>0</v>
      </c>
      <c r="N39" s="49">
        <v>5</v>
      </c>
      <c r="O39" s="49" t="s">
        <v>63</v>
      </c>
      <c r="Q39" s="39" t="s">
        <v>48</v>
      </c>
      <c r="R39" s="11" t="s">
        <v>30</v>
      </c>
      <c r="S39" s="11"/>
      <c r="T39" s="11"/>
      <c r="U39" s="34">
        <v>1E-3</v>
      </c>
      <c r="V39" s="59">
        <v>1E-3</v>
      </c>
      <c r="X39" s="49" t="s">
        <v>78</v>
      </c>
    </row>
    <row r="40" spans="2:24">
      <c r="B40" s="49"/>
      <c r="C40" s="49"/>
      <c r="D40" s="49" t="str">
        <f t="shared" si="2"/>
        <v>INDPDMT*</v>
      </c>
      <c r="E40" s="49" t="s">
        <v>26</v>
      </c>
      <c r="F40" s="49" t="str">
        <f>"I"&amp;Q40&amp;"MT"</f>
        <v>IPDMT</v>
      </c>
      <c r="G40" s="49" t="str">
        <f t="shared" ref="G40:G42" si="10">F40</f>
        <v>IPDMT</v>
      </c>
      <c r="H40" s="49">
        <v>2050</v>
      </c>
      <c r="I40" s="49" t="s">
        <v>14</v>
      </c>
      <c r="J40" s="49"/>
      <c r="K40" s="45">
        <f>IF((K39*(1+$U40)^(H40-2015))&lt;-1,-1,(K39*(1+$U40)^(H40-H39)))</f>
        <v>0</v>
      </c>
      <c r="L40" s="45">
        <f>IF((L39*(1+$U40)^(H40-2015))&lt;-1,-1,(L39*(1+$U40)^(H40-H39)))</f>
        <v>0</v>
      </c>
      <c r="M40" s="49"/>
      <c r="N40" s="49"/>
      <c r="O40" s="49"/>
      <c r="Q40" s="48" t="s">
        <v>59</v>
      </c>
      <c r="R40" s="518" t="s">
        <v>24</v>
      </c>
      <c r="S40" s="518"/>
      <c r="T40" s="518"/>
      <c r="U40" s="34">
        <v>1E-3</v>
      </c>
      <c r="V40" s="60">
        <v>1E-3</v>
      </c>
    </row>
    <row r="41" spans="2:24">
      <c r="B41" s="49" t="str">
        <f>"IC_DH_"&amp;RIGHT(G41,4)</f>
        <v>IC_DH_PDRH</v>
      </c>
      <c r="C41" s="49"/>
      <c r="D41" s="49" t="str">
        <f t="shared" si="2"/>
        <v>INDPDRH*</v>
      </c>
      <c r="E41" s="49" t="s">
        <v>26</v>
      </c>
      <c r="F41" s="49" t="str">
        <f>"I"&amp;Q40&amp;"RH"</f>
        <v>IPDRH</v>
      </c>
      <c r="G41" s="49" t="str">
        <f t="shared" si="10"/>
        <v>IPDRH</v>
      </c>
      <c r="H41" s="49">
        <v>2011</v>
      </c>
      <c r="I41" s="49" t="s">
        <v>14</v>
      </c>
      <c r="J41" s="49">
        <v>1</v>
      </c>
      <c r="K41" s="45">
        <f>(-VLOOKUP(X41,FILL_IND!$F$3:$K$339,5,0))+(-VLOOKUP(X41,FILL_IND!$F$3:$K$339,5,0))*$V39</f>
        <v>-0.77122929627678671</v>
      </c>
      <c r="L41" s="45">
        <f>(-VLOOKUP(X41,FILL_IND!$F$3:$K$339,6,0))+(-VLOOKUP(X41,FILL_IND!$F$3:$K$339,6,0))*$V39</f>
        <v>-0.7712292962767866</v>
      </c>
      <c r="M41" s="49">
        <v>0</v>
      </c>
      <c r="N41" s="49">
        <v>5</v>
      </c>
      <c r="O41" s="49" t="s">
        <v>63</v>
      </c>
      <c r="Q41" s="39"/>
      <c r="R41" s="21"/>
      <c r="S41" s="22"/>
      <c r="T41" s="22"/>
      <c r="U41" s="11"/>
      <c r="V41" s="25"/>
      <c r="X41" s="49" t="s">
        <v>79</v>
      </c>
    </row>
    <row r="42" spans="2:24" s="12" customFormat="1">
      <c r="B42" s="49"/>
      <c r="C42" s="49"/>
      <c r="D42" s="49" t="str">
        <f t="shared" si="2"/>
        <v>INDPDRH*</v>
      </c>
      <c r="E42" s="49" t="s">
        <v>26</v>
      </c>
      <c r="F42" s="49" t="str">
        <f>"I"&amp;Q40&amp;"RH"</f>
        <v>IPDRH</v>
      </c>
      <c r="G42" s="49" t="str">
        <f t="shared" si="10"/>
        <v>IPDRH</v>
      </c>
      <c r="H42" s="49">
        <v>2050</v>
      </c>
      <c r="I42" s="49" t="s">
        <v>14</v>
      </c>
      <c r="J42" s="49"/>
      <c r="K42" s="45">
        <f>IF((K41*(1+$V40)^(H42-2015))&lt;-1,-1,(K41*(1+$V40)^(H42-H41)))</f>
        <v>-0.80188583188560647</v>
      </c>
      <c r="L42" s="45">
        <f>IF((L41*(1+$V40)^(H42-2015))&lt;-1,-1,(L41*(1+$V40)^(H42-H41)))</f>
        <v>-0.80188583188560636</v>
      </c>
      <c r="M42" s="49"/>
      <c r="N42" s="49"/>
      <c r="O42" s="49"/>
      <c r="Q42" s="39"/>
      <c r="R42" s="21"/>
      <c r="S42" s="22"/>
      <c r="T42" s="22"/>
      <c r="U42" s="11"/>
      <c r="V42" s="25"/>
    </row>
    <row r="43" spans="2:24">
      <c r="B43" s="49" t="str">
        <f>"IC_DH_"&amp;RIGHT(G43,4)</f>
        <v>IC_DH_UDMT</v>
      </c>
      <c r="C43" s="49"/>
      <c r="D43" s="49" t="str">
        <f t="shared" si="2"/>
        <v>INDUDMT*</v>
      </c>
      <c r="E43" s="49" t="s">
        <v>26</v>
      </c>
      <c r="F43" s="49" t="str">
        <f>"I"&amp;Q44&amp;"MT"</f>
        <v>IUDMT</v>
      </c>
      <c r="G43" s="49" t="str">
        <f>F43</f>
        <v>IUDMT</v>
      </c>
      <c r="H43" s="49">
        <v>2011</v>
      </c>
      <c r="I43" s="49" t="s">
        <v>14</v>
      </c>
      <c r="J43" s="49">
        <v>1</v>
      </c>
      <c r="K43" s="45">
        <f>(-VLOOKUP(X43,FILL_IND!$F$3:$K$339,5,0))+(-VLOOKUP(X43,FILL_IND!$F$3:$K$339,5,0))*$U43</f>
        <v>0</v>
      </c>
      <c r="L43" s="45">
        <f>(-VLOOKUP(X43,FILL_IND!$F$3:$K$339,6,0))+(-VLOOKUP(X43,FILL_IND!$F$3:$K$339,6,0))*$U43</f>
        <v>0</v>
      </c>
      <c r="M43" s="49">
        <v>0</v>
      </c>
      <c r="N43" s="49">
        <v>5</v>
      </c>
      <c r="O43" s="49" t="s">
        <v>63</v>
      </c>
      <c r="Q43" s="39" t="s">
        <v>49</v>
      </c>
      <c r="R43" s="11" t="s">
        <v>30</v>
      </c>
      <c r="S43" s="11"/>
      <c r="T43" s="11"/>
      <c r="U43" s="34">
        <v>1E-3</v>
      </c>
      <c r="V43" s="59">
        <v>1E-3</v>
      </c>
      <c r="X43" s="49" t="s">
        <v>80</v>
      </c>
    </row>
    <row r="44" spans="2:24">
      <c r="B44" s="49"/>
      <c r="C44" s="49"/>
      <c r="D44" s="49" t="str">
        <f t="shared" si="2"/>
        <v>INDUDMT*</v>
      </c>
      <c r="E44" s="49" t="s">
        <v>26</v>
      </c>
      <c r="F44" s="49" t="str">
        <f>"I"&amp;Q44&amp;"MT"</f>
        <v>IUDMT</v>
      </c>
      <c r="G44" s="49" t="str">
        <f t="shared" ref="G44:G46" si="11">F44</f>
        <v>IUDMT</v>
      </c>
      <c r="H44" s="49">
        <v>2050</v>
      </c>
      <c r="I44" s="49" t="s">
        <v>14</v>
      </c>
      <c r="J44" s="49"/>
      <c r="K44" s="45">
        <f>IF((K43*(1+$U44)^(H44-2015))&lt;-1,-1,(K43*(1+$U44)^(H44-H43)))</f>
        <v>0</v>
      </c>
      <c r="L44" s="45">
        <f>IF((L43*(1+$U44)^(H44-2015))&lt;-1,-1,(L43*(1+$U44)^(H44-H43)))</f>
        <v>0</v>
      </c>
      <c r="M44" s="49"/>
      <c r="N44" s="49"/>
      <c r="O44" s="49"/>
      <c r="Q44" s="48" t="s">
        <v>60</v>
      </c>
      <c r="R44" s="518" t="s">
        <v>24</v>
      </c>
      <c r="S44" s="518"/>
      <c r="T44" s="518"/>
      <c r="U44" s="34">
        <v>1E-3</v>
      </c>
      <c r="V44" s="60">
        <v>1E-3</v>
      </c>
    </row>
    <row r="45" spans="2:24">
      <c r="B45" s="49" t="str">
        <f>"IC_DH_"&amp;RIGHT(G45,4)</f>
        <v>IC_DH_UDRH</v>
      </c>
      <c r="C45" s="49"/>
      <c r="D45" s="49" t="str">
        <f t="shared" si="2"/>
        <v>INDUDRH*</v>
      </c>
      <c r="E45" s="49" t="s">
        <v>26</v>
      </c>
      <c r="F45" s="49" t="str">
        <f>"I"&amp;Q44&amp;"RH"</f>
        <v>IUDRH</v>
      </c>
      <c r="G45" s="49" t="str">
        <f t="shared" si="11"/>
        <v>IUDRH</v>
      </c>
      <c r="H45" s="49">
        <v>2011</v>
      </c>
      <c r="I45" s="49" t="s">
        <v>14</v>
      </c>
      <c r="J45" s="49">
        <v>1</v>
      </c>
      <c r="K45" s="45">
        <f>(-VLOOKUP(X45,FILL_IND!$F$3:$K$339,5,0))+(-VLOOKUP(X45,FILL_IND!$F$3:$K$339,5,0))*$V43</f>
        <v>-0.73702441931228746</v>
      </c>
      <c r="L45" s="45">
        <f>(-VLOOKUP(X45,FILL_IND!$F$3:$K$339,6,0))+(-VLOOKUP(X45,FILL_IND!$F$3:$K$339,6,0))*$V43</f>
        <v>-0.73702441931228768</v>
      </c>
      <c r="M45" s="49">
        <v>0</v>
      </c>
      <c r="N45" s="49">
        <v>5</v>
      </c>
      <c r="O45" s="49" t="s">
        <v>63</v>
      </c>
      <c r="Q45" s="39"/>
      <c r="R45" s="21"/>
      <c r="S45" s="22"/>
      <c r="T45" s="22"/>
      <c r="U45" s="11"/>
      <c r="V45" s="25"/>
      <c r="X45" s="49" t="s">
        <v>81</v>
      </c>
    </row>
    <row r="46" spans="2:24" s="12" customFormat="1">
      <c r="B46" s="49"/>
      <c r="C46" s="49"/>
      <c r="D46" s="49" t="str">
        <f t="shared" si="2"/>
        <v>INDUDRH*</v>
      </c>
      <c r="E46" s="49" t="s">
        <v>26</v>
      </c>
      <c r="F46" s="49" t="str">
        <f>"I"&amp;Q44&amp;"RH"</f>
        <v>IUDRH</v>
      </c>
      <c r="G46" s="49" t="str">
        <f t="shared" si="11"/>
        <v>IUDRH</v>
      </c>
      <c r="H46" s="49">
        <v>2050</v>
      </c>
      <c r="I46" s="49" t="s">
        <v>14</v>
      </c>
      <c r="J46" s="49"/>
      <c r="K46" s="45">
        <f>IF((K45*(1+$V44)^(H46-2015))&lt;-1,-1,(K45*(1+$V44)^(H46-H45)))</f>
        <v>-0.76632130347409955</v>
      </c>
      <c r="L46" s="45">
        <f>IF((L45*(1+$V44)^(H46-2015))&lt;-1,-1,(L45*(1+$V44)^(H46-H45)))</f>
        <v>-0.76632130347409977</v>
      </c>
      <c r="M46" s="49"/>
      <c r="N46" s="49"/>
      <c r="O46" s="49"/>
      <c r="Q46" s="39"/>
      <c r="R46" s="21"/>
      <c r="S46" s="22"/>
      <c r="T46" s="22"/>
      <c r="U46" s="11"/>
      <c r="V46" s="25"/>
    </row>
    <row r="47" spans="2:24">
      <c r="B47" s="49" t="str">
        <f>"IC_DH_"&amp;RIGHT(G47,4)</f>
        <v>IC_DH_NDMT</v>
      </c>
      <c r="C47" s="49"/>
      <c r="D47" s="49" t="str">
        <f t="shared" si="2"/>
        <v>INDNDMT*</v>
      </c>
      <c r="E47" s="49" t="s">
        <v>26</v>
      </c>
      <c r="F47" s="49" t="str">
        <f>"I"&amp;Q48&amp;"MT"</f>
        <v>INDMT</v>
      </c>
      <c r="G47" s="49" t="str">
        <f>F47</f>
        <v>INDMT</v>
      </c>
      <c r="H47" s="49">
        <v>2011</v>
      </c>
      <c r="I47" s="49" t="s">
        <v>14</v>
      </c>
      <c r="J47" s="49">
        <v>1</v>
      </c>
      <c r="K47" s="45">
        <f>(-VLOOKUP(X47,FILL_IND!$F$3:$K$339,5,0))+(-VLOOKUP(X47,FILL_IND!$F$3:$K$339,5,0))*$U47</f>
        <v>0</v>
      </c>
      <c r="L47" s="45">
        <f>(-VLOOKUP(X47,FILL_IND!$F$3:$K$339,6,0))+(-VLOOKUP(X47,FILL_IND!$F$3:$K$339,6,0))*$U47</f>
        <v>0</v>
      </c>
      <c r="M47" s="49">
        <v>0</v>
      </c>
      <c r="N47" s="49">
        <v>5</v>
      </c>
      <c r="O47" s="49" t="s">
        <v>63</v>
      </c>
      <c r="Q47" s="39" t="s">
        <v>50</v>
      </c>
      <c r="R47" s="11" t="s">
        <v>30</v>
      </c>
      <c r="S47" s="11"/>
      <c r="T47" s="11"/>
      <c r="U47" s="34">
        <v>1E-3</v>
      </c>
      <c r="V47" s="59">
        <v>1E-3</v>
      </c>
      <c r="X47" s="49" t="s">
        <v>82</v>
      </c>
    </row>
    <row r="48" spans="2:24">
      <c r="B48" s="49"/>
      <c r="C48" s="49"/>
      <c r="D48" s="49" t="str">
        <f t="shared" si="2"/>
        <v>INDNDMT*</v>
      </c>
      <c r="E48" s="49" t="s">
        <v>26</v>
      </c>
      <c r="F48" s="49" t="str">
        <f>"I"&amp;Q48&amp;"MT"</f>
        <v>INDMT</v>
      </c>
      <c r="G48" s="49" t="str">
        <f t="shared" ref="G48:G50" si="12">F48</f>
        <v>INDMT</v>
      </c>
      <c r="H48" s="49">
        <v>2050</v>
      </c>
      <c r="I48" s="49" t="s">
        <v>14</v>
      </c>
      <c r="J48" s="49"/>
      <c r="K48" s="45">
        <f>IF((K47*(1+$U48)^(H48-2015))&lt;-1,-1,(K47*(1+$U48)^(H48-H47)))</f>
        <v>0</v>
      </c>
      <c r="L48" s="45">
        <f>IF((L47*(1+$U48)^(H48-2015))&lt;-1,-1,(L47*(1+$U48)^(H48-H47)))</f>
        <v>0</v>
      </c>
      <c r="M48" s="49"/>
      <c r="N48" s="49"/>
      <c r="O48" s="49"/>
      <c r="Q48" s="48" t="s">
        <v>61</v>
      </c>
      <c r="R48" s="518" t="s">
        <v>24</v>
      </c>
      <c r="S48" s="518"/>
      <c r="T48" s="518"/>
      <c r="U48" s="34">
        <v>0</v>
      </c>
      <c r="V48" s="60">
        <v>0</v>
      </c>
    </row>
    <row r="49" spans="2:24">
      <c r="B49" s="49" t="str">
        <f>"IC_DH_"&amp;RIGHT(G49,4)</f>
        <v>IC_DH_NDRH</v>
      </c>
      <c r="C49" s="49"/>
      <c r="D49" s="49" t="str">
        <f t="shared" si="2"/>
        <v>INDNDRH*</v>
      </c>
      <c r="E49" s="49" t="s">
        <v>26</v>
      </c>
      <c r="F49" s="49" t="str">
        <f>"I"&amp;Q48&amp;"RH"</f>
        <v>INDRH</v>
      </c>
      <c r="G49" s="49" t="str">
        <f t="shared" si="12"/>
        <v>INDRH</v>
      </c>
      <c r="H49" s="49">
        <v>2011</v>
      </c>
      <c r="I49" s="49" t="s">
        <v>14</v>
      </c>
      <c r="J49" s="49">
        <v>1</v>
      </c>
      <c r="K49" s="45">
        <f>(-VLOOKUP(X49,FILL_IND!$F$3:$K$339,5,0))+(-VLOOKUP(X49,FILL_IND!$F$3:$K$339,5,0))*$V47</f>
        <v>0</v>
      </c>
      <c r="L49" s="45">
        <f>(-VLOOKUP(X49,FILL_IND!$F$3:$K$339,6,0))+(-VLOOKUP(X49,FILL_IND!$F$3:$K$339,6,0))*$V47</f>
        <v>0</v>
      </c>
      <c r="M49" s="49">
        <v>0</v>
      </c>
      <c r="N49" s="49">
        <v>5</v>
      </c>
      <c r="O49" s="49" t="s">
        <v>63</v>
      </c>
      <c r="Q49" s="39"/>
      <c r="R49" s="21"/>
      <c r="S49" s="22"/>
      <c r="T49" s="22"/>
      <c r="U49" s="11"/>
      <c r="V49" s="25"/>
      <c r="X49" s="49" t="s">
        <v>83</v>
      </c>
    </row>
    <row r="50" spans="2:24" s="12" customFormat="1">
      <c r="B50" s="49"/>
      <c r="C50" s="49"/>
      <c r="D50" s="49" t="str">
        <f t="shared" si="2"/>
        <v>INDNDRH*</v>
      </c>
      <c r="E50" s="49" t="s">
        <v>26</v>
      </c>
      <c r="F50" s="49" t="str">
        <f>"I"&amp;Q48&amp;"RH"</f>
        <v>INDRH</v>
      </c>
      <c r="G50" s="49" t="str">
        <f t="shared" si="12"/>
        <v>INDRH</v>
      </c>
      <c r="H50" s="49">
        <v>2050</v>
      </c>
      <c r="I50" s="49" t="s">
        <v>14</v>
      </c>
      <c r="J50" s="49"/>
      <c r="K50" s="45">
        <f>IF((K49*(1+$V48)^(H50-2015))&lt;-1,-1,(K49*(1+$V48)^(H50-H49)))</f>
        <v>0</v>
      </c>
      <c r="L50" s="45">
        <f>IF((L49*(1+$V48)^(H50-2015))&lt;-1,-1,(L49*(1+$V48)^(H50-H49)))</f>
        <v>0</v>
      </c>
      <c r="M50" s="49"/>
      <c r="N50" s="49"/>
      <c r="O50" s="49"/>
      <c r="Q50" s="39"/>
      <c r="R50" s="21"/>
      <c r="S50" s="22"/>
      <c r="T50" s="22"/>
      <c r="U50" s="11"/>
      <c r="V50" s="25"/>
    </row>
    <row r="51" spans="2:24">
      <c r="B51" s="49" t="str">
        <f>"IC_DH_"&amp;RIGHT(G51,4)</f>
        <v>IC_DH_LDMT</v>
      </c>
      <c r="C51" s="49"/>
      <c r="D51" s="49" t="str">
        <f t="shared" si="2"/>
        <v>INDLDMT*</v>
      </c>
      <c r="E51" s="49" t="s">
        <v>26</v>
      </c>
      <c r="F51" s="49" t="str">
        <f>"I"&amp;Q52&amp;"MT"</f>
        <v>ILDMT</v>
      </c>
      <c r="G51" s="49" t="str">
        <f>F51</f>
        <v>ILDMT</v>
      </c>
      <c r="H51" s="49">
        <v>2011</v>
      </c>
      <c r="I51" s="49" t="s">
        <v>14</v>
      </c>
      <c r="J51" s="49">
        <v>1</v>
      </c>
      <c r="K51" s="45">
        <f>(-VLOOKUP(X51,FILL_IND!$F$3:$K$339,5,0))+(-VLOOKUP(X51,FILL_IND!$F$3:$K$339,5,0))*$U51</f>
        <v>0</v>
      </c>
      <c r="L51" s="45">
        <f>(-VLOOKUP(X51,FILL_IND!$F$3:$K$339,6,0))+(-VLOOKUP(X51,FILL_IND!$F$3:$K$339,6,0))*$U51</f>
        <v>0</v>
      </c>
      <c r="M51" s="49">
        <v>0</v>
      </c>
      <c r="N51" s="49">
        <v>5</v>
      </c>
      <c r="O51" s="49" t="s">
        <v>63</v>
      </c>
      <c r="Q51" s="39" t="s">
        <v>51</v>
      </c>
      <c r="R51" s="11" t="s">
        <v>30</v>
      </c>
      <c r="S51" s="11"/>
      <c r="T51" s="11"/>
      <c r="U51" s="34">
        <v>1E-3</v>
      </c>
      <c r="V51" s="59">
        <v>1E-3</v>
      </c>
      <c r="X51" s="49" t="s">
        <v>84</v>
      </c>
    </row>
    <row r="52" spans="2:24">
      <c r="B52" s="49"/>
      <c r="C52" s="49"/>
      <c r="D52" s="49" t="str">
        <f t="shared" si="2"/>
        <v>INDLDMT*</v>
      </c>
      <c r="E52" s="49" t="s">
        <v>26</v>
      </c>
      <c r="F52" s="49" t="str">
        <f>"I"&amp;Q52&amp;"MT"</f>
        <v>ILDMT</v>
      </c>
      <c r="G52" s="49" t="str">
        <f t="shared" ref="G52:G54" si="13">F52</f>
        <v>ILDMT</v>
      </c>
      <c r="H52" s="49">
        <v>2050</v>
      </c>
      <c r="I52" s="49" t="s">
        <v>14</v>
      </c>
      <c r="J52" s="49"/>
      <c r="K52" s="45">
        <f>IF((K51*(1+$U52)^(H52-2015))&lt;-1,-1,(K51*(1+$U52)^(H52-H51)))</f>
        <v>0</v>
      </c>
      <c r="L52" s="45">
        <f>IF((L51*(1+$U52)^(H52-2015))&lt;-1,-1,(L51*(1+$U52)^(H52-H51)))</f>
        <v>0</v>
      </c>
      <c r="M52" s="49"/>
      <c r="N52" s="49"/>
      <c r="O52" s="49"/>
      <c r="Q52" s="48" t="s">
        <v>62</v>
      </c>
      <c r="R52" s="518" t="s">
        <v>24</v>
      </c>
      <c r="S52" s="518"/>
      <c r="T52" s="518"/>
      <c r="U52" s="34">
        <v>0</v>
      </c>
      <c r="V52" s="60">
        <v>0</v>
      </c>
    </row>
    <row r="53" spans="2:24" ht="15" thickBot="1">
      <c r="B53" s="49" t="str">
        <f>"IC_DH_"&amp;RIGHT(G53,4)</f>
        <v>IC_DH_LDRH</v>
      </c>
      <c r="C53" s="49"/>
      <c r="D53" s="49" t="str">
        <f t="shared" si="2"/>
        <v>INDLDRH*</v>
      </c>
      <c r="E53" s="49" t="s">
        <v>26</v>
      </c>
      <c r="F53" s="49" t="str">
        <f>"I"&amp;Q52&amp;"RH"</f>
        <v>ILDRH</v>
      </c>
      <c r="G53" s="49" t="str">
        <f t="shared" si="13"/>
        <v>ILDRH</v>
      </c>
      <c r="H53" s="49">
        <v>2011</v>
      </c>
      <c r="I53" s="49" t="s">
        <v>14</v>
      </c>
      <c r="J53" s="49">
        <v>1</v>
      </c>
      <c r="K53" s="45">
        <f>(-VLOOKUP(X53,FILL_IND!$F$3:$K$339,5,0))+(-VLOOKUP(X53,FILL_IND!$F$3:$K$339,5,0))*$V51</f>
        <v>-0.23725252494813634</v>
      </c>
      <c r="L53" s="45">
        <f>(-VLOOKUP(X53,FILL_IND!$F$3:$K$339,6,0))+(-VLOOKUP(X53,FILL_IND!$F$3:$K$339,6,0))*$V51</f>
        <v>-0.23725252494813692</v>
      </c>
      <c r="M53" s="49">
        <v>0</v>
      </c>
      <c r="N53" s="49">
        <v>5</v>
      </c>
      <c r="O53" s="49" t="s">
        <v>63</v>
      </c>
      <c r="Q53" s="41"/>
      <c r="R53" s="42"/>
      <c r="S53" s="43"/>
      <c r="T53" s="43"/>
      <c r="U53" s="26"/>
      <c r="V53" s="27"/>
      <c r="X53" s="49" t="s">
        <v>85</v>
      </c>
    </row>
    <row r="54" spans="2:24">
      <c r="B54" s="49"/>
      <c r="C54" s="49"/>
      <c r="D54" s="49" t="str">
        <f t="shared" si="2"/>
        <v>INDLDRH*</v>
      </c>
      <c r="E54" s="49" t="s">
        <v>26</v>
      </c>
      <c r="F54" s="49" t="str">
        <f>"I"&amp;Q52&amp;"RH"</f>
        <v>ILDRH</v>
      </c>
      <c r="G54" s="49" t="str">
        <f t="shared" si="13"/>
        <v>ILDRH</v>
      </c>
      <c r="H54" s="49">
        <v>2050</v>
      </c>
      <c r="I54" s="49" t="s">
        <v>14</v>
      </c>
      <c r="J54" s="49"/>
      <c r="K54" s="45">
        <f>IF((K53*(1+$V52)^(H54-2015))&lt;-1,-1,(K53*(1+$V52)^(H54-H53)))</f>
        <v>-0.23725252494813634</v>
      </c>
      <c r="L54" s="45">
        <f>IF((L53*(1+$V52)^(H54-2015))&lt;-1,-1,(L53*(1+$V52)^(H54-H53)))</f>
        <v>-0.23725252494813692</v>
      </c>
      <c r="M54" s="49"/>
      <c r="N54" s="49"/>
      <c r="O54" s="49"/>
    </row>
    <row r="55" spans="2:24">
      <c r="H55" s="12"/>
      <c r="K55" s="20"/>
    </row>
    <row r="56" spans="2:24">
      <c r="G56" s="28"/>
      <c r="H56" s="12"/>
      <c r="K56" s="20"/>
    </row>
    <row r="57" spans="2:24">
      <c r="B57" s="12"/>
      <c r="C57" s="12"/>
      <c r="D57" s="12"/>
      <c r="E57" s="12"/>
      <c r="F57" s="12"/>
      <c r="G57" s="28"/>
      <c r="H57" s="12"/>
      <c r="K57" s="20"/>
    </row>
    <row r="58" spans="2:24">
      <c r="H58" s="12"/>
      <c r="K58" s="20"/>
    </row>
    <row r="59" spans="2:24">
      <c r="H59" s="12"/>
    </row>
    <row r="60" spans="2:24">
      <c r="H60" s="12"/>
    </row>
    <row r="61" spans="2:24">
      <c r="B61" s="12"/>
      <c r="H61" s="12"/>
    </row>
    <row r="62" spans="2:24">
      <c r="H62" s="12"/>
    </row>
    <row r="63" spans="2:24">
      <c r="H63" s="12"/>
    </row>
    <row r="64" spans="2:24">
      <c r="G64" s="28"/>
      <c r="H64" s="12"/>
    </row>
    <row r="65" spans="2:8">
      <c r="H65" s="12"/>
    </row>
    <row r="67" spans="2:8">
      <c r="G67" s="28"/>
    </row>
    <row r="71" spans="2:8">
      <c r="B71" s="12"/>
    </row>
    <row r="74" spans="2:8">
      <c r="G74" s="28"/>
    </row>
    <row r="77" spans="2:8">
      <c r="G77" s="28"/>
    </row>
    <row r="85" spans="2:8">
      <c r="G85" s="28"/>
    </row>
    <row r="88" spans="2:8">
      <c r="G88" s="28"/>
    </row>
    <row r="93" spans="2:8">
      <c r="B93" s="12"/>
      <c r="D93" s="12"/>
      <c r="E93" s="12"/>
      <c r="F93" s="12"/>
      <c r="G93" s="12"/>
      <c r="H93" s="12"/>
    </row>
    <row r="94" spans="2:8">
      <c r="D94" s="12"/>
      <c r="E94" s="12"/>
      <c r="F94" s="12"/>
      <c r="G94" s="12"/>
      <c r="H94" s="12"/>
    </row>
    <row r="95" spans="2:8">
      <c r="D95" s="12"/>
      <c r="E95" s="12"/>
      <c r="F95" s="12"/>
      <c r="G95" s="12"/>
      <c r="H95" s="12"/>
    </row>
    <row r="96" spans="2:8">
      <c r="D96" s="12"/>
      <c r="E96" s="12"/>
      <c r="F96" s="12"/>
      <c r="G96" s="28"/>
      <c r="H96" s="12"/>
    </row>
    <row r="97" spans="2:8">
      <c r="D97" s="12"/>
      <c r="E97" s="12"/>
      <c r="F97" s="12"/>
      <c r="G97" s="12"/>
      <c r="H97" s="12"/>
    </row>
    <row r="98" spans="2:8">
      <c r="D98" s="12"/>
      <c r="E98" s="12"/>
      <c r="F98" s="12"/>
      <c r="G98" s="12"/>
      <c r="H98" s="12"/>
    </row>
    <row r="99" spans="2:8">
      <c r="D99" s="12"/>
      <c r="E99" s="12"/>
      <c r="F99" s="12"/>
      <c r="G99" s="28"/>
      <c r="H99" s="12"/>
    </row>
    <row r="100" spans="2:8">
      <c r="D100" s="12"/>
      <c r="E100" s="12"/>
      <c r="F100" s="12"/>
      <c r="G100" s="12"/>
      <c r="H100" s="12"/>
    </row>
    <row r="101" spans="2:8">
      <c r="D101" s="12"/>
      <c r="E101" s="12"/>
      <c r="F101" s="12"/>
      <c r="G101" s="12"/>
      <c r="H101" s="12"/>
    </row>
    <row r="103" spans="2:8">
      <c r="B103" s="12"/>
    </row>
    <row r="213" spans="5:11">
      <c r="E213" s="12"/>
      <c r="F213" s="12"/>
      <c r="G213" s="12"/>
      <c r="H213" s="12"/>
      <c r="I213" s="12"/>
      <c r="J213" s="12"/>
      <c r="K213" s="12"/>
    </row>
    <row r="214" spans="5:11">
      <c r="E214" s="12"/>
      <c r="F214" s="12"/>
      <c r="G214" s="12"/>
      <c r="H214" s="12"/>
      <c r="I214" s="12"/>
      <c r="J214" s="12"/>
      <c r="K214" s="12"/>
    </row>
    <row r="215" spans="5:11">
      <c r="E215" s="12"/>
      <c r="F215" s="12"/>
      <c r="G215" s="12"/>
      <c r="H215" s="12"/>
      <c r="I215" s="12"/>
      <c r="J215" s="12"/>
      <c r="K215" s="12"/>
    </row>
    <row r="216" spans="5:11">
      <c r="E216" s="12"/>
      <c r="F216" s="12"/>
      <c r="G216" s="12"/>
      <c r="H216" s="12"/>
      <c r="I216" s="12"/>
      <c r="J216" s="12"/>
      <c r="K216" s="12"/>
    </row>
    <row r="217" spans="5:11">
      <c r="E217" s="12"/>
      <c r="F217" s="12"/>
      <c r="G217" s="12"/>
      <c r="H217" s="12"/>
      <c r="I217" s="12"/>
      <c r="J217" s="28"/>
      <c r="K217" s="28"/>
    </row>
    <row r="218" spans="5:11">
      <c r="E218" s="12"/>
      <c r="F218" s="12"/>
      <c r="G218" s="12"/>
      <c r="H218" s="12"/>
      <c r="I218" s="28"/>
      <c r="J218" s="28"/>
      <c r="K218" s="28"/>
    </row>
    <row r="219" spans="5:11">
      <c r="E219" s="12"/>
      <c r="F219" s="12"/>
      <c r="G219" s="12"/>
      <c r="H219" s="12"/>
      <c r="I219" s="12"/>
      <c r="J219" s="12"/>
      <c r="K219" s="12"/>
    </row>
    <row r="220" spans="5:11">
      <c r="E220" s="12"/>
      <c r="F220" s="12"/>
      <c r="G220" s="12"/>
      <c r="H220" s="12"/>
      <c r="I220" s="12"/>
      <c r="J220" s="28"/>
      <c r="K220" s="28"/>
    </row>
    <row r="221" spans="5:11">
      <c r="E221" s="12"/>
      <c r="F221" s="12"/>
      <c r="G221" s="12"/>
      <c r="H221" s="12"/>
      <c r="I221" s="12"/>
      <c r="J221" s="12"/>
      <c r="K221" s="28"/>
    </row>
    <row r="222" spans="5:11">
      <c r="E222" s="12"/>
      <c r="F222" s="12"/>
      <c r="G222" s="12"/>
      <c r="H222" s="12"/>
      <c r="I222" s="12"/>
      <c r="J222" s="12"/>
      <c r="K222" s="28"/>
    </row>
  </sheetData>
  <mergeCells count="12">
    <mergeCell ref="R52:T52"/>
    <mergeCell ref="R28:T28"/>
    <mergeCell ref="R32:T32"/>
    <mergeCell ref="R36:T36"/>
    <mergeCell ref="R40:T40"/>
    <mergeCell ref="R44:T44"/>
    <mergeCell ref="R48:T48"/>
    <mergeCell ref="R8:T8"/>
    <mergeCell ref="R12:T12"/>
    <mergeCell ref="R16:T16"/>
    <mergeCell ref="R20:T20"/>
    <mergeCell ref="R24:T24"/>
  </mergeCells>
  <pageMargins left="0.7" right="0.7" top="0.75" bottom="0.75" header="0.3" footer="0.3"/>
  <pageSetup paperSize="9" orientation="portrait"/>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B050"/>
  </sheetPr>
  <dimension ref="A2:L1541"/>
  <sheetViews>
    <sheetView workbookViewId="0">
      <selection activeCell="F11" sqref="F11"/>
    </sheetView>
  </sheetViews>
  <sheetFormatPr defaultColWidth="9.109375" defaultRowHeight="14.4"/>
  <cols>
    <col min="1" max="2" width="9.109375" style="86"/>
    <col min="3" max="3" width="11.109375" style="86" bestFit="1" customWidth="1"/>
    <col min="4" max="16384" width="9.109375" style="86"/>
  </cols>
  <sheetData>
    <row r="2" spans="2:12">
      <c r="B2" s="99" t="s">
        <v>200</v>
      </c>
      <c r="C2" s="98"/>
      <c r="G2" s="97"/>
    </row>
    <row r="3" spans="2:12" ht="15" thickBot="1">
      <c r="B3" s="96" t="s">
        <v>6</v>
      </c>
      <c r="C3" s="96" t="s">
        <v>2</v>
      </c>
      <c r="D3" s="96" t="s">
        <v>3</v>
      </c>
      <c r="E3" s="96" t="s">
        <v>1</v>
      </c>
      <c r="F3" s="95" t="s">
        <v>151</v>
      </c>
      <c r="G3" s="94" t="s">
        <v>11</v>
      </c>
      <c r="H3" s="94" t="s">
        <v>12</v>
      </c>
    </row>
    <row r="4" spans="2:12" ht="72">
      <c r="B4" s="93" t="s">
        <v>150</v>
      </c>
      <c r="C4" s="93"/>
      <c r="D4" s="93"/>
      <c r="E4" s="93"/>
      <c r="F4" s="93"/>
      <c r="G4" s="93"/>
      <c r="H4" s="93"/>
    </row>
    <row r="5" spans="2:12" ht="15" thickBot="1">
      <c r="B5" s="92" t="s">
        <v>149</v>
      </c>
      <c r="C5" s="92"/>
      <c r="D5" s="92"/>
      <c r="E5" s="92"/>
      <c r="F5" s="92"/>
      <c r="G5" s="92" t="s">
        <v>148</v>
      </c>
      <c r="H5" s="92" t="s">
        <v>148</v>
      </c>
    </row>
    <row r="6" spans="2:12">
      <c r="B6" s="86" t="s">
        <v>116</v>
      </c>
      <c r="C6" s="89" t="str">
        <f>K6</f>
        <v>IMPLTEHCN</v>
      </c>
      <c r="D6" s="89"/>
      <c r="E6" s="89">
        <v>2012</v>
      </c>
      <c r="F6" s="90" t="s">
        <v>147</v>
      </c>
      <c r="G6" s="86">
        <f t="array" ref="G6">INDEX(EXH_Potentials_short!F$10:F$57,MATCH('dact EXH_Potentials'!E6&amp;'dact EXH_Potentials'!C6,EXH_Potentials_short!$E$10:$E$57&amp;EXH_Potentials_short!$C$10:$C$57,0))*INDEX(Sheet1!D$4:D$35,MATCH('dact EXH_Potentials'!F6,Sheet1!$B$4:$B$35,0))</f>
        <v>1.121713950449706E-3</v>
      </c>
      <c r="H6" s="86">
        <f t="array" ref="H6">INDEX(EXH_Potentials_short!G$10:G$57,MATCH('dact EXH_Potentials'!E6&amp;'dact EXH_Potentials'!C6,EXH_Potentials_short!$E$10:$E$57&amp;EXH_Potentials_short!$C$10:$C$57,0))*INDEX(Sheet1!D$4:D$35,MATCH('dact EXH_Potentials'!F6,Sheet1!$B$4:$B$35,0))</f>
        <v>2.0545905313143801E-4</v>
      </c>
      <c r="K6" s="86" t="str">
        <f>EXH_Potentials_short!C10</f>
        <v>IMPLTEHCN</v>
      </c>
      <c r="L6" s="86">
        <f>EXH_Potentials_short!D10</f>
        <v>0</v>
      </c>
    </row>
    <row r="7" spans="2:12">
      <c r="B7" s="86" t="s">
        <v>116</v>
      </c>
      <c r="C7" s="89" t="str">
        <f t="shared" ref="C7:C37" si="0">C6</f>
        <v>IMPLTEHCN</v>
      </c>
      <c r="D7" s="89"/>
      <c r="E7" s="89">
        <v>2012</v>
      </c>
      <c r="F7" s="89" t="s">
        <v>146</v>
      </c>
      <c r="G7" s="86">
        <f t="array" ref="G7">INDEX(EXH_Potentials_short!$F$10:$F$57,MATCH('dact EXH_Potentials'!E7&amp;'dact EXH_Potentials'!C7,EXH_Potentials_short!$E$10:$E$57&amp;EXH_Potentials_short!$C$10:$C$57,0))*INDEX(Sheet1!D$4:D$35,MATCH('dact EXH_Potentials'!F7,Sheet1!$B$4:$B$35,0))</f>
        <v>1.8165534253116074E-2</v>
      </c>
      <c r="H7" s="86">
        <f t="array" ref="H7">INDEX(EXH_Potentials_short!G$10:G$57,MATCH('dact EXH_Potentials'!E7&amp;'dact EXH_Potentials'!C7,EXH_Potentials_short!$E$10:$E$57&amp;EXH_Potentials_short!$C$10:$C$57,0))*INDEX(Sheet1!D$4:D$35,MATCH('dact EXH_Potentials'!F7,Sheet1!$B$4:$B$35,0))</f>
        <v>3.3272952215452323E-3</v>
      </c>
    </row>
    <row r="8" spans="2:12">
      <c r="B8" s="86" t="s">
        <v>116</v>
      </c>
      <c r="C8" s="89" t="str">
        <f t="shared" si="0"/>
        <v>IMPLTEHCN</v>
      </c>
      <c r="D8" s="89"/>
      <c r="E8" s="89">
        <v>2012</v>
      </c>
      <c r="F8" s="89" t="s">
        <v>145</v>
      </c>
      <c r="G8" s="86">
        <f t="array" ref="G8">INDEX(EXH_Potentials_short!$F$10:$F$57,MATCH('dact EXH_Potentials'!E8&amp;'dact EXH_Potentials'!C8,EXH_Potentials_short!$E$10:$E$57&amp;EXH_Potentials_short!$C$10:$C$57,0))*INDEX(Sheet1!D$4:D$35,MATCH('dact EXH_Potentials'!F8,Sheet1!$B$4:$B$35,0))</f>
        <v>2.2060374358844222E-2</v>
      </c>
      <c r="H8" s="86">
        <f t="array" ref="H8">INDEX(EXH_Potentials_short!G$10:G$57,MATCH('dact EXH_Potentials'!E8&amp;'dact EXH_Potentials'!C8,EXH_Potentials_short!$E$10:$E$57&amp;EXH_Potentials_short!$C$10:$C$57,0))*INDEX(Sheet1!D$4:D$35,MATCH('dact EXH_Potentials'!F8,Sheet1!$B$4:$B$35,0))</f>
        <v>4.0406947115849481E-3</v>
      </c>
      <c r="K8" s="86" t="str">
        <f>EXH_Potentials_short!C12</f>
        <v>IMPLTEHCL</v>
      </c>
      <c r="L8" s="86">
        <f>EXH_Potentials_short!D12</f>
        <v>0</v>
      </c>
    </row>
    <row r="9" spans="2:12">
      <c r="B9" s="86" t="s">
        <v>116</v>
      </c>
      <c r="C9" s="89" t="str">
        <f t="shared" si="0"/>
        <v>IMPLTEHCN</v>
      </c>
      <c r="D9" s="89"/>
      <c r="E9" s="89">
        <v>2012</v>
      </c>
      <c r="F9" s="89" t="s">
        <v>144</v>
      </c>
      <c r="G9" s="86">
        <f t="array" ref="G9">INDEX(EXH_Potentials_short!$F$10:$F$57,MATCH('dact EXH_Potentials'!E9&amp;'dact EXH_Potentials'!C9,EXH_Potentials_short!$E$10:$E$57&amp;EXH_Potentials_short!$C$10:$C$57,0))*INDEX(Sheet1!D$4:D$35,MATCH('dact EXH_Potentials'!F9,Sheet1!$B$4:$B$35,0))</f>
        <v>5.0165540561778526E-3</v>
      </c>
      <c r="H9" s="86">
        <f t="array" ref="H9">INDEX(EXH_Potentials_short!G$10:G$57,MATCH('dact EXH_Potentials'!E9&amp;'dact EXH_Potentials'!C9,EXH_Potentials_short!$E$10:$E$57&amp;EXH_Potentials_short!$C$10:$C$57,0))*INDEX(Sheet1!D$4:D$35,MATCH('dact EXH_Potentials'!F9,Sheet1!$B$4:$B$35,0))</f>
        <v>9.1885854317115339E-4</v>
      </c>
    </row>
    <row r="10" spans="2:12">
      <c r="B10" s="86" t="s">
        <v>116</v>
      </c>
      <c r="C10" s="89" t="str">
        <f t="shared" si="0"/>
        <v>IMPLTEHCN</v>
      </c>
      <c r="D10" s="89"/>
      <c r="E10" s="89">
        <v>2012</v>
      </c>
      <c r="F10" s="89" t="s">
        <v>143</v>
      </c>
      <c r="G10" s="86">
        <f t="array" ref="G10">INDEX(EXH_Potentials_short!$F$10:$F$57,MATCH('dact EXH_Potentials'!E10&amp;'dact EXH_Potentials'!C10,EXH_Potentials_short!$E$10:$E$57&amp;EXH_Potentials_short!$C$10:$C$57,0))*INDEX(Sheet1!D$4:D$35,MATCH('dact EXH_Potentials'!F10,Sheet1!$B$4:$B$35,0))</f>
        <v>2.4926976676660137E-4</v>
      </c>
      <c r="H10" s="86">
        <f t="array" ref="H10">INDEX(EXH_Potentials_short!G$10:G$57,MATCH('dact EXH_Potentials'!E10&amp;'dact EXH_Potentials'!C10,EXH_Potentials_short!$E$10:$E$57&amp;EXH_Potentials_short!$C$10:$C$57,0))*INDEX(Sheet1!D$4:D$35,MATCH('dact EXH_Potentials'!F10,Sheet1!$B$4:$B$35,0))</f>
        <v>4.5657567362541781E-5</v>
      </c>
      <c r="K10" s="86" t="str">
        <f>EXH_Potentials_short!C14</f>
        <v>IMPLTEHCM</v>
      </c>
      <c r="L10" s="86">
        <f>EXH_Potentials_short!D14</f>
        <v>0</v>
      </c>
    </row>
    <row r="11" spans="2:12">
      <c r="B11" s="86" t="s">
        <v>116</v>
      </c>
      <c r="C11" s="89" t="str">
        <f t="shared" si="0"/>
        <v>IMPLTEHCN</v>
      </c>
      <c r="D11" s="89"/>
      <c r="E11" s="89">
        <v>2012</v>
      </c>
      <c r="F11" s="89" t="s">
        <v>142</v>
      </c>
      <c r="G11" s="86">
        <f t="array" ref="G11">INDEX(EXH_Potentials_short!$F$10:$F$57,MATCH('dact EXH_Potentials'!E11&amp;'dact EXH_Potentials'!C11,EXH_Potentials_short!$E$10:$E$57&amp;EXH_Potentials_short!$C$10:$C$57,0))*INDEX(Sheet1!D$4:D$35,MATCH('dact EXH_Potentials'!F11,Sheet1!$B$4:$B$35,0))</f>
        <v>8.9425528827518242E-3</v>
      </c>
      <c r="H11" s="86">
        <f t="array" ref="H11">INDEX(EXH_Potentials_short!G$10:G$57,MATCH('dact EXH_Potentials'!E11&amp;'dact EXH_Potentials'!C11,EXH_Potentials_short!$E$10:$E$57&amp;EXH_Potentials_short!$C$10:$C$57,0))*INDEX(Sheet1!D$4:D$35,MATCH('dact EXH_Potentials'!F11,Sheet1!$B$4:$B$35,0))</f>
        <v>1.6379652291311866E-3</v>
      </c>
    </row>
    <row r="12" spans="2:12">
      <c r="B12" s="86" t="s">
        <v>116</v>
      </c>
      <c r="C12" s="89" t="str">
        <f t="shared" si="0"/>
        <v>IMPLTEHCN</v>
      </c>
      <c r="D12" s="89"/>
      <c r="E12" s="89">
        <v>2012</v>
      </c>
      <c r="F12" s="89" t="s">
        <v>141</v>
      </c>
      <c r="G12" s="86">
        <f t="array" ref="G12">INDEX(EXH_Potentials_short!$F$10:$F$57,MATCH('dact EXH_Potentials'!E12&amp;'dact EXH_Potentials'!C12,EXH_Potentials_short!$E$10:$E$57&amp;EXH_Potentials_short!$C$10:$C$57,0))*INDEX(Sheet1!D$4:D$35,MATCH('dact EXH_Potentials'!F12,Sheet1!$B$4:$B$35,0))</f>
        <v>1.3117821476092396E-2</v>
      </c>
      <c r="H12" s="86">
        <f t="array" ref="H12">INDEX(EXH_Potentials_short!G$10:G$57,MATCH('dact EXH_Potentials'!E12&amp;'dact EXH_Potentials'!C12,EXH_Potentials_short!$E$10:$E$57&amp;EXH_Potentials_short!$C$10:$C$57,0))*INDEX(Sheet1!D$4:D$35,MATCH('dact EXH_Potentials'!F12,Sheet1!$B$4:$B$35,0))</f>
        <v>2.4027294824537616E-3</v>
      </c>
      <c r="K12" s="86" t="str">
        <f>EXH_Potentials_short!C16</f>
        <v>IMPLTEHCH</v>
      </c>
      <c r="L12" s="86">
        <f>EXH_Potentials_short!D16</f>
        <v>0</v>
      </c>
    </row>
    <row r="13" spans="2:12">
      <c r="B13" s="86" t="s">
        <v>116</v>
      </c>
      <c r="C13" s="89" t="str">
        <f t="shared" si="0"/>
        <v>IMPLTEHCN</v>
      </c>
      <c r="D13" s="89"/>
      <c r="E13" s="89">
        <v>2012</v>
      </c>
      <c r="F13" s="89" t="s">
        <v>140</v>
      </c>
      <c r="G13" s="86">
        <f t="array" ref="G13">INDEX(EXH_Potentials_short!$F$10:$F$57,MATCH('dact EXH_Potentials'!E13&amp;'dact EXH_Potentials'!C13,EXH_Potentials_short!$E$10:$E$57&amp;EXH_Potentials_short!$C$10:$C$57,0))*INDEX(Sheet1!D$4:D$35,MATCH('dact EXH_Potentials'!F13,Sheet1!$B$4:$B$35,0))</f>
        <v>1.2463488338330069E-4</v>
      </c>
      <c r="H13" s="86">
        <f t="array" ref="H13">INDEX(EXH_Potentials_short!G$10:G$57,MATCH('dact EXH_Potentials'!E13&amp;'dact EXH_Potentials'!C13,EXH_Potentials_short!$E$10:$E$57&amp;EXH_Potentials_short!$C$10:$C$57,0))*INDEX(Sheet1!D$4:D$35,MATCH('dact EXH_Potentials'!F13,Sheet1!$B$4:$B$35,0))</f>
        <v>2.2828783681270891E-5</v>
      </c>
    </row>
    <row r="14" spans="2:12">
      <c r="B14" s="86" t="s">
        <v>116</v>
      </c>
      <c r="C14" s="89" t="str">
        <f t="shared" si="0"/>
        <v>IMPLTEHCN</v>
      </c>
      <c r="D14" s="89"/>
      <c r="E14" s="89">
        <v>2012</v>
      </c>
      <c r="F14" s="89" t="s">
        <v>139</v>
      </c>
      <c r="G14" s="86">
        <f t="array" ref="G14">INDEX(EXH_Potentials_short!$F$10:$F$57,MATCH('dact EXH_Potentials'!E14&amp;'dact EXH_Potentials'!C14,EXH_Potentials_short!$E$10:$E$57&amp;EXH_Potentials_short!$C$10:$C$57,0))*INDEX(Sheet1!D$4:D$35,MATCH('dact EXH_Potentials'!F14,Sheet1!$B$4:$B$35,0))</f>
        <v>5.2969825437902793E-4</v>
      </c>
      <c r="H14" s="86">
        <f t="array" ref="H14">INDEX(EXH_Potentials_short!G$10:G$57,MATCH('dact EXH_Potentials'!E14&amp;'dact EXH_Potentials'!C14,EXH_Potentials_short!$E$10:$E$57&amp;EXH_Potentials_short!$C$10:$C$57,0))*INDEX(Sheet1!D$4:D$35,MATCH('dact EXH_Potentials'!F14,Sheet1!$B$4:$B$35,0))</f>
        <v>9.7022330645401297E-5</v>
      </c>
      <c r="K14" s="86" t="str">
        <f>EXH_Potentials_short!C18</f>
        <v>IMPLTEHDN</v>
      </c>
      <c r="L14" s="86">
        <f>EXH_Potentials_short!D18</f>
        <v>0</v>
      </c>
    </row>
    <row r="15" spans="2:12">
      <c r="B15" s="86" t="s">
        <v>116</v>
      </c>
      <c r="C15" s="89" t="str">
        <f t="shared" si="0"/>
        <v>IMPLTEHCN</v>
      </c>
      <c r="D15" s="89"/>
      <c r="E15" s="89">
        <v>2012</v>
      </c>
      <c r="F15" s="89" t="s">
        <v>138</v>
      </c>
      <c r="G15" s="86">
        <f t="array" ref="G15">INDEX(EXH_Potentials_short!$F$10:$F$57,MATCH('dact EXH_Potentials'!E15&amp;'dact EXH_Potentials'!C15,EXH_Potentials_short!$E$10:$E$57&amp;EXH_Potentials_short!$C$10:$C$57,0))*INDEX(Sheet1!D$4:D$35,MATCH('dact EXH_Potentials'!F15,Sheet1!$B$4:$B$35,0))</f>
        <v>1.4800392401766956E-2</v>
      </c>
      <c r="H15" s="86">
        <f t="array" ref="H15">INDEX(EXH_Potentials_short!G$10:G$57,MATCH('dact EXH_Potentials'!E15&amp;'dact EXH_Potentials'!C15,EXH_Potentials_short!$E$10:$E$57&amp;EXH_Potentials_short!$C$10:$C$57,0))*INDEX(Sheet1!D$4:D$35,MATCH('dact EXH_Potentials'!F15,Sheet1!$B$4:$B$35,0))</f>
        <v>2.7109180621509182E-3</v>
      </c>
    </row>
    <row r="16" spans="2:12">
      <c r="B16" s="86" t="s">
        <v>116</v>
      </c>
      <c r="C16" s="89" t="str">
        <f t="shared" si="0"/>
        <v>IMPLTEHCN</v>
      </c>
      <c r="D16" s="89"/>
      <c r="E16" s="89">
        <v>2012</v>
      </c>
      <c r="F16" s="89" t="s">
        <v>137</v>
      </c>
      <c r="G16" s="86">
        <f t="array" ref="G16">INDEX(EXH_Potentials_short!$F$10:$F$57,MATCH('dact EXH_Potentials'!E16&amp;'dact EXH_Potentials'!C16,EXH_Potentials_short!$E$10:$E$57&amp;EXH_Potentials_short!$C$10:$C$57,0))*INDEX(Sheet1!D$4:D$35,MATCH('dact EXH_Potentials'!F16,Sheet1!$B$4:$B$35,0))</f>
        <v>2.0969819129240338E-2</v>
      </c>
      <c r="H16" s="86">
        <f t="array" ref="H16">INDEX(EXH_Potentials_short!G$10:G$57,MATCH('dact EXH_Potentials'!E16&amp;'dact EXH_Potentials'!C16,EXH_Potentials_short!$E$10:$E$57&amp;EXH_Potentials_short!$C$10:$C$57,0))*INDEX(Sheet1!D$4:D$35,MATCH('dact EXH_Potentials'!F16,Sheet1!$B$4:$B$35,0))</f>
        <v>3.8409428543738273E-3</v>
      </c>
      <c r="K16" s="86" t="str">
        <f>EXH_Potentials_short!C20</f>
        <v>IMPLTEHDL</v>
      </c>
      <c r="L16" s="86">
        <f>EXH_Potentials_short!D20</f>
        <v>0</v>
      </c>
    </row>
    <row r="17" spans="1:12">
      <c r="B17" s="86" t="s">
        <v>116</v>
      </c>
      <c r="C17" s="89" t="str">
        <f t="shared" si="0"/>
        <v>IMPLTEHCN</v>
      </c>
      <c r="D17" s="89"/>
      <c r="E17" s="89">
        <v>2012</v>
      </c>
      <c r="F17" s="89" t="s">
        <v>136</v>
      </c>
      <c r="G17" s="86">
        <f t="array" ref="G17">INDEX(EXH_Potentials_short!$F$10:$F$57,MATCH('dact EXH_Potentials'!E17&amp;'dact EXH_Potentials'!C17,EXH_Potentials_short!$E$10:$E$57&amp;EXH_Potentials_short!$C$10:$C$57,0))*INDEX(Sheet1!D$4:D$35,MATCH('dact EXH_Potentials'!F17,Sheet1!$B$4:$B$35,0))</f>
        <v>1.0812076133501334E-2</v>
      </c>
      <c r="H17" s="86">
        <f t="array" ref="H17">INDEX(EXH_Potentials_short!G$10:G$57,MATCH('dact EXH_Potentials'!E17&amp;'dact EXH_Potentials'!C17,EXH_Potentials_short!$E$10:$E$57&amp;EXH_Potentials_short!$C$10:$C$57,0))*INDEX(Sheet1!D$4:D$35,MATCH('dact EXH_Potentials'!F17,Sheet1!$B$4:$B$35,0))</f>
        <v>1.9803969843502499E-3</v>
      </c>
    </row>
    <row r="18" spans="1:12">
      <c r="B18" s="86" t="s">
        <v>116</v>
      </c>
      <c r="C18" s="89" t="str">
        <f t="shared" si="0"/>
        <v>IMPLTEHCN</v>
      </c>
      <c r="D18" s="89"/>
      <c r="E18" s="89">
        <v>2012</v>
      </c>
      <c r="F18" s="89" t="s">
        <v>135</v>
      </c>
      <c r="G18" s="86">
        <f t="array" ref="G18">INDEX(EXH_Potentials_short!$F$10:$F$57,MATCH('dact EXH_Potentials'!E18&amp;'dact EXH_Potentials'!C18,EXH_Potentials_short!$E$10:$E$57&amp;EXH_Potentials_short!$C$10:$C$57,0))*INDEX(Sheet1!D$4:D$35,MATCH('dact EXH_Potentials'!F18,Sheet1!$B$4:$B$35,0))</f>
        <v>3.1158720845825172E-5</v>
      </c>
      <c r="H18" s="86">
        <f t="array" ref="H18">INDEX(EXH_Potentials_short!G$10:G$57,MATCH('dact EXH_Potentials'!E18&amp;'dact EXH_Potentials'!C18,EXH_Potentials_short!$E$10:$E$57&amp;EXH_Potentials_short!$C$10:$C$57,0))*INDEX(Sheet1!D$4:D$35,MATCH('dact EXH_Potentials'!F18,Sheet1!$B$4:$B$35,0))</f>
        <v>5.7071959203177227E-6</v>
      </c>
      <c r="K18" s="86" t="str">
        <f>EXH_Potentials_short!C22</f>
        <v>IMPLTEHDM</v>
      </c>
      <c r="L18" s="86">
        <f>EXH_Potentials_short!D22</f>
        <v>0</v>
      </c>
    </row>
    <row r="19" spans="1:12">
      <c r="B19" s="86" t="s">
        <v>116</v>
      </c>
      <c r="C19" s="89" t="str">
        <f t="shared" si="0"/>
        <v>IMPLTEHCN</v>
      </c>
      <c r="D19" s="89"/>
      <c r="E19" s="89">
        <v>2012</v>
      </c>
      <c r="F19" s="89" t="s">
        <v>134</v>
      </c>
      <c r="G19" s="86">
        <f t="array" ref="G19">INDEX(EXH_Potentials_short!$F$10:$F$57,MATCH('dact EXH_Potentials'!E19&amp;'dact EXH_Potentials'!C19,EXH_Potentials_short!$E$10:$E$57&amp;EXH_Potentials_short!$C$10:$C$57,0))*INDEX(Sheet1!D$4:D$35,MATCH('dact EXH_Potentials'!F19,Sheet1!$B$4:$B$35,0))</f>
        <v>7.2911406779230898E-3</v>
      </c>
      <c r="H19" s="86">
        <f t="array" ref="H19">INDEX(EXH_Potentials_short!G$10:G$57,MATCH('dact EXH_Potentials'!E19&amp;'dact EXH_Potentials'!C19,EXH_Potentials_short!$E$10:$E$57&amp;EXH_Potentials_short!$C$10:$C$57,0))*INDEX(Sheet1!D$4:D$35,MATCH('dact EXH_Potentials'!F19,Sheet1!$B$4:$B$35,0))</f>
        <v>1.3354838453543472E-3</v>
      </c>
    </row>
    <row r="20" spans="1:12">
      <c r="B20" s="86" t="s">
        <v>116</v>
      </c>
      <c r="C20" s="89" t="str">
        <f t="shared" si="0"/>
        <v>IMPLTEHCN</v>
      </c>
      <c r="D20" s="89"/>
      <c r="E20" s="89">
        <v>2012</v>
      </c>
      <c r="F20" s="89" t="s">
        <v>133</v>
      </c>
      <c r="G20" s="86">
        <f t="array" ref="G20">INDEX(EXH_Potentials_short!$F$10:$F$57,MATCH('dact EXH_Potentials'!E20&amp;'dact EXH_Potentials'!C20,EXH_Potentials_short!$E$10:$E$57&amp;EXH_Potentials_short!$C$10:$C$57,0))*INDEX(Sheet1!D$4:D$35,MATCH('dact EXH_Potentials'!F20,Sheet1!$B$4:$B$35,0))</f>
        <v>1.4052583101467153E-2</v>
      </c>
      <c r="H20" s="86">
        <f t="array" ref="H20">INDEX(EXH_Potentials_short!G$10:G$57,MATCH('dact EXH_Potentials'!E20&amp;'dact EXH_Potentials'!C20,EXH_Potentials_short!$E$10:$E$57&amp;EXH_Potentials_short!$C$10:$C$57,0))*INDEX(Sheet1!D$4:D$35,MATCH('dact EXH_Potentials'!F20,Sheet1!$B$4:$B$35,0))</f>
        <v>2.5739453600632932E-3</v>
      </c>
      <c r="K20" s="86" t="str">
        <f>EXH_Potentials_short!C24</f>
        <v>IMPLTEHDH</v>
      </c>
      <c r="L20" s="86">
        <f>EXH_Potentials_short!D24</f>
        <v>0</v>
      </c>
    </row>
    <row r="21" spans="1:12">
      <c r="B21" s="86" t="s">
        <v>116</v>
      </c>
      <c r="C21" s="89" t="str">
        <f t="shared" si="0"/>
        <v>IMPLTEHCN</v>
      </c>
      <c r="D21" s="89"/>
      <c r="E21" s="89">
        <v>2012</v>
      </c>
      <c r="F21" s="89" t="s">
        <v>132</v>
      </c>
      <c r="G21" s="86">
        <f t="array" ref="G21">INDEX(EXH_Potentials_short!$F$10:$F$57,MATCH('dact EXH_Potentials'!E21&amp;'dact EXH_Potentials'!C21,EXH_Potentials_short!$E$10:$E$57&amp;EXH_Potentials_short!$C$10:$C$57,0))*INDEX(Sheet1!D$4:D$35,MATCH('dact EXH_Potentials'!F21,Sheet1!$B$4:$B$35,0))</f>
        <v>3.1158720845825169E-4</v>
      </c>
      <c r="H21" s="86">
        <f t="array" ref="H21">INDEX(EXH_Potentials_short!G$10:G$57,MATCH('dact EXH_Potentials'!E21&amp;'dact EXH_Potentials'!C21,EXH_Potentials_short!$E$10:$E$57&amp;EXH_Potentials_short!$C$10:$C$57,0))*INDEX(Sheet1!D$4:D$35,MATCH('dact EXH_Potentials'!F21,Sheet1!$B$4:$B$35,0))</f>
        <v>5.707195920317723E-5</v>
      </c>
    </row>
    <row r="22" spans="1:12">
      <c r="B22" s="86" t="s">
        <v>116</v>
      </c>
      <c r="C22" s="89" t="str">
        <f t="shared" si="0"/>
        <v>IMPLTEHCN</v>
      </c>
      <c r="D22" s="89"/>
      <c r="E22" s="89">
        <v>2012</v>
      </c>
      <c r="F22" s="89" t="s">
        <v>131</v>
      </c>
      <c r="G22" s="86">
        <f t="array" ref="G22">INDEX(EXH_Potentials_short!$F$10:$F$57,MATCH('dact EXH_Potentials'!E22&amp;'dact EXH_Potentials'!C22,EXH_Potentials_short!$E$10:$E$57&amp;EXH_Potentials_short!$C$10:$C$57,0))*INDEX(Sheet1!D$4:D$35,MATCH('dact EXH_Potentials'!F22,Sheet1!$B$4:$B$35,0))</f>
        <v>1.994158134132811E-3</v>
      </c>
      <c r="H22" s="86">
        <f t="array" ref="H22">INDEX(EXH_Potentials_short!G$10:G$57,MATCH('dact EXH_Potentials'!E22&amp;'dact EXH_Potentials'!C22,EXH_Potentials_short!$E$10:$E$57&amp;EXH_Potentials_short!$C$10:$C$57,0))*INDEX(Sheet1!D$4:D$35,MATCH('dact EXH_Potentials'!F22,Sheet1!$B$4:$B$35,0))</f>
        <v>3.6526053890033425E-4</v>
      </c>
      <c r="K22" s="86" t="str">
        <f>EXH_Potentials_short!C26</f>
        <v>IMPMTEHCN</v>
      </c>
      <c r="L22" s="86">
        <f>EXH_Potentials_short!D26</f>
        <v>0</v>
      </c>
    </row>
    <row r="23" spans="1:12">
      <c r="B23" s="86" t="s">
        <v>116</v>
      </c>
      <c r="C23" s="89" t="str">
        <f t="shared" si="0"/>
        <v>IMPLTEHCN</v>
      </c>
      <c r="D23" s="89"/>
      <c r="E23" s="89">
        <v>2012</v>
      </c>
      <c r="F23" s="89" t="s">
        <v>130</v>
      </c>
      <c r="G23" s="86">
        <f t="array" ref="G23">INDEX(EXH_Potentials_short!$F$10:$F$57,MATCH('dact EXH_Potentials'!E23&amp;'dact EXH_Potentials'!C23,EXH_Potentials_short!$E$10:$E$57&amp;EXH_Potentials_short!$C$10:$C$57,0))*INDEX(Sheet1!D$4:D$35,MATCH('dact EXH_Potentials'!F23,Sheet1!$B$4:$B$35,0))</f>
        <v>2.4771183072431011E-2</v>
      </c>
      <c r="H23" s="86">
        <f t="array" ref="H23">INDEX(EXH_Potentials_short!G$10:G$57,MATCH('dact EXH_Potentials'!E23&amp;'dact EXH_Potentials'!C23,EXH_Potentials_short!$E$10:$E$57&amp;EXH_Potentials_short!$C$10:$C$57,0))*INDEX(Sheet1!D$4:D$35,MATCH('dact EXH_Potentials'!F23,Sheet1!$B$4:$B$35,0))</f>
        <v>4.5372207566525902E-3</v>
      </c>
    </row>
    <row r="24" spans="1:12">
      <c r="B24" s="86" t="s">
        <v>116</v>
      </c>
      <c r="C24" s="89" t="str">
        <f t="shared" si="0"/>
        <v>IMPLTEHCN</v>
      </c>
      <c r="D24" s="89"/>
      <c r="E24" s="89">
        <v>2012</v>
      </c>
      <c r="F24" s="89" t="s">
        <v>129</v>
      </c>
      <c r="G24" s="86">
        <f t="array" ref="G24">INDEX(EXH_Potentials_short!$F$10:$F$57,MATCH('dact EXH_Potentials'!E24&amp;'dact EXH_Potentials'!C24,EXH_Potentials_short!$E$10:$E$57&amp;EXH_Potentials_short!$C$10:$C$57,0))*INDEX(Sheet1!D$4:D$35,MATCH('dact EXH_Potentials'!F24,Sheet1!$B$4:$B$35,0))</f>
        <v>1.6825709256745591E-2</v>
      </c>
      <c r="H24" s="86">
        <f t="array" ref="H24">INDEX(EXH_Potentials_short!G$10:G$57,MATCH('dact EXH_Potentials'!E24&amp;'dact EXH_Potentials'!C24,EXH_Potentials_short!$E$10:$E$57&amp;EXH_Potentials_short!$C$10:$C$57,0))*INDEX(Sheet1!D$4:D$35,MATCH('dact EXH_Potentials'!F24,Sheet1!$B$4:$B$35,0))</f>
        <v>3.0818857969715703E-3</v>
      </c>
      <c r="K24" s="86" t="str">
        <f>EXH_Potentials_short!C28</f>
        <v>IMPMTEHCL</v>
      </c>
      <c r="L24" s="86">
        <f>EXH_Potentials_short!D28</f>
        <v>0</v>
      </c>
    </row>
    <row r="25" spans="1:12">
      <c r="B25" s="86" t="s">
        <v>116</v>
      </c>
      <c r="C25" s="89" t="str">
        <f t="shared" si="0"/>
        <v>IMPLTEHCN</v>
      </c>
      <c r="D25" s="89"/>
      <c r="E25" s="89">
        <v>2012</v>
      </c>
      <c r="F25" s="89" t="s">
        <v>128</v>
      </c>
      <c r="G25" s="86">
        <f t="array" ref="G25">INDEX(EXH_Potentials_short!$F$10:$F$57,MATCH('dact EXH_Potentials'!E25&amp;'dact EXH_Potentials'!C25,EXH_Potentials_short!$E$10:$E$57&amp;EXH_Potentials_short!$C$10:$C$57,0))*INDEX(Sheet1!D$4:D$35,MATCH('dact EXH_Potentials'!F25,Sheet1!$B$4:$B$35,0))</f>
        <v>5.0165540561778526E-3</v>
      </c>
      <c r="H25" s="86">
        <f t="array" ref="H25">INDEX(EXH_Potentials_short!G$10:G$57,MATCH('dact EXH_Potentials'!E25&amp;'dact EXH_Potentials'!C25,EXH_Potentials_short!$E$10:$E$57&amp;EXH_Potentials_short!$C$10:$C$57,0))*INDEX(Sheet1!D$4:D$35,MATCH('dact EXH_Potentials'!F25,Sheet1!$B$4:$B$35,0))</f>
        <v>9.1885854317115339E-4</v>
      </c>
    </row>
    <row r="26" spans="1:12">
      <c r="B26" s="86" t="s">
        <v>116</v>
      </c>
      <c r="C26" s="89" t="str">
        <f t="shared" si="0"/>
        <v>IMPLTEHCN</v>
      </c>
      <c r="D26" s="89"/>
      <c r="E26" s="89">
        <v>2012</v>
      </c>
      <c r="F26" s="89" t="s">
        <v>127</v>
      </c>
      <c r="G26" s="86">
        <f t="array" ref="G26">INDEX(EXH_Potentials_short!$F$10:$F$57,MATCH('dact EXH_Potentials'!E26&amp;'dact EXH_Potentials'!C26,EXH_Potentials_short!$E$10:$E$57&amp;EXH_Potentials_short!$C$10:$C$57,0))*INDEX(Sheet1!D$4:D$35,MATCH('dact EXH_Potentials'!F26,Sheet1!$B$4:$B$35,0))</f>
        <v>5.920156960706783E-4</v>
      </c>
      <c r="H26" s="86">
        <f t="array" ref="H26">INDEX(EXH_Potentials_short!G$10:G$57,MATCH('dact EXH_Potentials'!E26&amp;'dact EXH_Potentials'!C26,EXH_Potentials_short!$E$10:$E$57&amp;EXH_Potentials_short!$C$10:$C$57,0))*INDEX(Sheet1!D$4:D$35,MATCH('dact EXH_Potentials'!F26,Sheet1!$B$4:$B$35,0))</f>
        <v>1.0843672248603674E-4</v>
      </c>
      <c r="K26" s="86" t="str">
        <f>EXH_Potentials_short!C30</f>
        <v>IMPMTEHCM</v>
      </c>
      <c r="L26" s="86">
        <f>EXH_Potentials_short!D30</f>
        <v>0</v>
      </c>
    </row>
    <row r="27" spans="1:12">
      <c r="B27" s="86" t="s">
        <v>116</v>
      </c>
      <c r="C27" s="89" t="str">
        <f t="shared" si="0"/>
        <v>IMPLTEHCN</v>
      </c>
      <c r="D27" s="89"/>
      <c r="E27" s="89">
        <v>2012</v>
      </c>
      <c r="F27" s="89" t="s">
        <v>126</v>
      </c>
      <c r="G27" s="86">
        <f t="array" ref="G27">INDEX(EXH_Potentials_short!$F$10:$F$57,MATCH('dact EXH_Potentials'!E27&amp;'dact EXH_Potentials'!C27,EXH_Potentials_short!$E$10:$E$57&amp;EXH_Potentials_short!$C$10:$C$57,0))*INDEX(Sheet1!D$4:D$35,MATCH('dact EXH_Potentials'!F27,Sheet1!$B$4:$B$35,0))</f>
        <v>1.0407012762505607E-2</v>
      </c>
      <c r="H27" s="86">
        <f t="array" ref="H27">INDEX(EXH_Potentials_short!G$10:G$57,MATCH('dact EXH_Potentials'!E27&amp;'dact EXH_Potentials'!C27,EXH_Potentials_short!$E$10:$E$57&amp;EXH_Potentials_short!$C$10:$C$57,0))*INDEX(Sheet1!D$4:D$35,MATCH('dact EXH_Potentials'!F27,Sheet1!$B$4:$B$35,0))</f>
        <v>1.9062034373861195E-3</v>
      </c>
    </row>
    <row r="28" spans="1:12">
      <c r="B28" s="86" t="s">
        <v>116</v>
      </c>
      <c r="C28" s="89" t="str">
        <f t="shared" si="0"/>
        <v>IMPLTEHCN</v>
      </c>
      <c r="D28" s="89"/>
      <c r="E28" s="89">
        <v>2012</v>
      </c>
      <c r="F28" s="89" t="s">
        <v>125</v>
      </c>
      <c r="G28" s="86">
        <f t="array" ref="G28">INDEX(EXH_Potentials_short!$F$10:$F$57,MATCH('dact EXH_Potentials'!E28&amp;'dact EXH_Potentials'!C28,EXH_Potentials_short!$E$10:$E$57&amp;EXH_Potentials_short!$C$10:$C$57,0))*INDEX(Sheet1!D$4:D$35,MATCH('dact EXH_Potentials'!F28,Sheet1!$B$4:$B$35,0))</f>
        <v>8.1324261407603685E-3</v>
      </c>
      <c r="H28" s="86">
        <f t="array" ref="H28">INDEX(EXH_Potentials_short!G$10:G$57,MATCH('dact EXH_Potentials'!E28&amp;'dact EXH_Potentials'!C28,EXH_Potentials_short!$E$10:$E$57&amp;EXH_Potentials_short!$C$10:$C$57,0))*INDEX(Sheet1!D$4:D$35,MATCH('dact EXH_Potentials'!F28,Sheet1!$B$4:$B$35,0))</f>
        <v>1.4895781352029258E-3</v>
      </c>
      <c r="K28" s="86" t="str">
        <f>EXH_Potentials_short!C32</f>
        <v>IMPMTEHCH</v>
      </c>
      <c r="L28" s="86">
        <f>EXH_Potentials_short!D32</f>
        <v>0</v>
      </c>
    </row>
    <row r="29" spans="1:12">
      <c r="B29" s="86" t="s">
        <v>116</v>
      </c>
      <c r="C29" s="89" t="str">
        <f t="shared" si="0"/>
        <v>IMPLTEHCN</v>
      </c>
      <c r="D29" s="89"/>
      <c r="E29" s="89">
        <v>2012</v>
      </c>
      <c r="F29" s="89" t="s">
        <v>124</v>
      </c>
      <c r="G29" s="86">
        <f t="array" ref="G29">INDEX(EXH_Potentials_short!$F$10:$F$57,MATCH('dact EXH_Potentials'!E29&amp;'dact EXH_Potentials'!C29,EXH_Potentials_short!$E$10:$E$57&amp;EXH_Potentials_short!$C$10:$C$57,0))*INDEX(Sheet1!D$4:D$35,MATCH('dact EXH_Potentials'!F29,Sheet1!$B$4:$B$35,0))</f>
        <v>3.1158720845825169E-4</v>
      </c>
      <c r="H29" s="86">
        <f t="array" ref="H29">INDEX(EXH_Potentials_short!G$10:G$57,MATCH('dact EXH_Potentials'!E29&amp;'dact EXH_Potentials'!C29,EXH_Potentials_short!$E$10:$E$57&amp;EXH_Potentials_short!$C$10:$C$57,0))*INDEX(Sheet1!D$4:D$35,MATCH('dact EXH_Potentials'!F29,Sheet1!$B$4:$B$35,0))</f>
        <v>5.707195920317723E-5</v>
      </c>
    </row>
    <row r="30" spans="1:12">
      <c r="B30" s="86" t="s">
        <v>116</v>
      </c>
      <c r="C30" s="89" t="str">
        <f t="shared" si="0"/>
        <v>IMPLTEHCN</v>
      </c>
      <c r="D30" s="89"/>
      <c r="E30" s="89">
        <v>2012</v>
      </c>
      <c r="F30" s="89" t="s">
        <v>123</v>
      </c>
      <c r="G30" s="86">
        <f t="array" ref="G30">INDEX(EXH_Potentials_short!$F$10:$F$57,MATCH('dact EXH_Potentials'!E30&amp;'dact EXH_Potentials'!C30,EXH_Potentials_short!$E$10:$E$57&amp;EXH_Potentials_short!$C$10:$C$57,0))*INDEX(Sheet1!D$4:D$35,MATCH('dact EXH_Potentials'!F30,Sheet1!$B$4:$B$35,0))</f>
        <v>2.5550151093576639E-3</v>
      </c>
      <c r="H30" s="86">
        <f t="array" ref="H30">INDEX(EXH_Potentials_short!G$10:G$57,MATCH('dact EXH_Potentials'!E30&amp;'dact EXH_Potentials'!C30,EXH_Potentials_short!$E$10:$E$57&amp;EXH_Potentials_short!$C$10:$C$57,0))*INDEX(Sheet1!D$4:D$35,MATCH('dact EXH_Potentials'!F30,Sheet1!$B$4:$B$35,0))</f>
        <v>4.6799006546605326E-4</v>
      </c>
      <c r="K30" s="86" t="str">
        <f>EXH_Potentials_short!C34</f>
        <v>IMPMTEHDN</v>
      </c>
      <c r="L30" s="86">
        <f>EXH_Potentials_short!D34</f>
        <v>0</v>
      </c>
    </row>
    <row r="31" spans="1:12">
      <c r="A31" s="91"/>
      <c r="B31" s="86" t="s">
        <v>116</v>
      </c>
      <c r="C31" s="89" t="str">
        <f t="shared" si="0"/>
        <v>IMPLTEHCN</v>
      </c>
      <c r="D31" s="89"/>
      <c r="E31" s="89">
        <v>2012</v>
      </c>
      <c r="F31" s="89" t="s">
        <v>122</v>
      </c>
      <c r="G31" s="86">
        <f t="array" ref="G31">INDEX(EXH_Potentials_short!$F$10:$F$57,MATCH('dact EXH_Potentials'!E31&amp;'dact EXH_Potentials'!C31,EXH_Potentials_short!$E$10:$E$57&amp;EXH_Potentials_short!$C$10:$C$57,0))*INDEX(Sheet1!D$4:D$35,MATCH('dact EXH_Potentials'!F31,Sheet1!$B$4:$B$35,0))</f>
        <v>2.4553072026510234E-2</v>
      </c>
      <c r="H31" s="86">
        <f t="array" ref="H31">INDEX(EXH_Potentials_short!G$10:G$57,MATCH('dact EXH_Potentials'!E31&amp;'dact EXH_Potentials'!C31,EXH_Potentials_short!$E$10:$E$57&amp;EXH_Potentials_short!$C$10:$C$57,0))*INDEX(Sheet1!D$4:D$35,MATCH('dact EXH_Potentials'!F31,Sheet1!$B$4:$B$35,0))</f>
        <v>4.4972703852103656E-3</v>
      </c>
    </row>
    <row r="32" spans="1:12">
      <c r="A32" s="91"/>
      <c r="B32" s="86" t="s">
        <v>116</v>
      </c>
      <c r="C32" s="89" t="str">
        <f t="shared" si="0"/>
        <v>IMPLTEHCN</v>
      </c>
      <c r="D32" s="89"/>
      <c r="E32" s="89">
        <v>2012</v>
      </c>
      <c r="F32" s="89" t="s">
        <v>121</v>
      </c>
      <c r="G32" s="86">
        <f t="array" ref="G32">INDEX(EXH_Potentials_short!$F$10:$F$57,MATCH('dact EXH_Potentials'!E32&amp;'dact EXH_Potentials'!C32,EXH_Potentials_short!$E$10:$E$57&amp;EXH_Potentials_short!$C$10:$C$57,0))*INDEX(Sheet1!D$4:D$35,MATCH('dact EXH_Potentials'!F32,Sheet1!$B$4:$B$35,0))</f>
        <v>1.1591044154646964E-2</v>
      </c>
      <c r="H32" s="86">
        <f t="array" ref="H32">INDEX(EXH_Potentials_short!G$10:G$57,MATCH('dact EXH_Potentials'!E32&amp;'dact EXH_Potentials'!C32,EXH_Potentials_short!$E$10:$E$57&amp;EXH_Potentials_short!$C$10:$C$57,0))*INDEX(Sheet1!D$4:D$35,MATCH('dact EXH_Potentials'!F32,Sheet1!$B$4:$B$35,0))</f>
        <v>2.1230768823581928E-3</v>
      </c>
      <c r="K32" s="86" t="str">
        <f>EXH_Potentials_short!C36</f>
        <v>IMPMTEHDL</v>
      </c>
      <c r="L32" s="86">
        <f>EXH_Potentials_short!D36</f>
        <v>0</v>
      </c>
    </row>
    <row r="33" spans="1:12">
      <c r="A33" s="91"/>
      <c r="B33" s="86" t="s">
        <v>116</v>
      </c>
      <c r="C33" s="89" t="str">
        <f t="shared" si="0"/>
        <v>IMPLTEHCN</v>
      </c>
      <c r="D33" s="89"/>
      <c r="E33" s="89">
        <v>2012</v>
      </c>
      <c r="F33" s="89" t="s">
        <v>120</v>
      </c>
      <c r="G33" s="86">
        <f t="array" ref="G33">INDEX(EXH_Potentials_short!$F$10:$F$57,MATCH('dact EXH_Potentials'!E33&amp;'dact EXH_Potentials'!C33,EXH_Potentials_short!$E$10:$E$57&amp;EXH_Potentials_short!$C$10:$C$57,0))*INDEX(Sheet1!D$4:D$35,MATCH('dact EXH_Potentials'!F33,Sheet1!$B$4:$B$35,0))</f>
        <v>3.9259988265739716E-3</v>
      </c>
      <c r="H33" s="86">
        <f t="array" ref="H33">INDEX(EXH_Potentials_short!G$10:G$57,MATCH('dact EXH_Potentials'!E33&amp;'dact EXH_Potentials'!C33,EXH_Potentials_short!$E$10:$E$57&amp;EXH_Potentials_short!$C$10:$C$57,0))*INDEX(Sheet1!D$4:D$35,MATCH('dact EXH_Potentials'!F33,Sheet1!$B$4:$B$35,0))</f>
        <v>7.1910668596003309E-4</v>
      </c>
    </row>
    <row r="34" spans="1:12">
      <c r="A34" s="91"/>
      <c r="B34" s="86" t="s">
        <v>116</v>
      </c>
      <c r="C34" s="89" t="str">
        <f t="shared" si="0"/>
        <v>IMPLTEHCN</v>
      </c>
      <c r="D34" s="89"/>
      <c r="E34" s="89">
        <v>2012</v>
      </c>
      <c r="F34" s="89" t="s">
        <v>119</v>
      </c>
      <c r="G34" s="86">
        <f t="array" ref="G34">INDEX(EXH_Potentials_short!$F$10:$F$57,MATCH('dact EXH_Potentials'!E34&amp;'dact EXH_Potentials'!C34,EXH_Potentials_short!$E$10:$E$57&amp;EXH_Potentials_short!$C$10:$C$57,0))*INDEX(Sheet1!D$4:D$35,MATCH('dact EXH_Potentials'!F34,Sheet1!$B$4:$B$35,0))</f>
        <v>2.9289197595075661E-3</v>
      </c>
      <c r="H34" s="86">
        <f t="array" ref="H34">INDEX(EXH_Potentials_short!G$10:G$57,MATCH('dact EXH_Potentials'!E34&amp;'dact EXH_Potentials'!C34,EXH_Potentials_short!$E$10:$E$57&amp;EXH_Potentials_short!$C$10:$C$57,0))*INDEX(Sheet1!D$4:D$35,MATCH('dact EXH_Potentials'!F34,Sheet1!$B$4:$B$35,0))</f>
        <v>5.3647641650986602E-4</v>
      </c>
      <c r="K34" s="86" t="str">
        <f>EXH_Potentials_short!C38</f>
        <v>IMPMTEHDM</v>
      </c>
      <c r="L34" s="86">
        <f>EXH_Potentials_short!D38</f>
        <v>0</v>
      </c>
    </row>
    <row r="35" spans="1:12">
      <c r="A35" s="91"/>
      <c r="B35" s="86" t="s">
        <v>116</v>
      </c>
      <c r="C35" s="89" t="str">
        <f t="shared" si="0"/>
        <v>IMPLTEHCN</v>
      </c>
      <c r="D35" s="89"/>
      <c r="E35" s="89">
        <v>2012</v>
      </c>
      <c r="F35" s="89" t="s">
        <v>118</v>
      </c>
      <c r="G35" s="86">
        <f t="array" ref="G35">INDEX(EXH_Potentials_short!$F$10:$F$57,MATCH('dact EXH_Potentials'!E35&amp;'dact EXH_Potentials'!C35,EXH_Potentials_short!$E$10:$E$57&amp;EXH_Potentials_short!$C$10:$C$57,0))*INDEX(Sheet1!D$4:D$35,MATCH('dact EXH_Potentials'!F35,Sheet1!$B$4:$B$35,0))</f>
        <v>1.4146059264004628E-2</v>
      </c>
      <c r="H35" s="86">
        <f t="array" ref="H35">INDEX(EXH_Potentials_short!G$10:G$57,MATCH('dact EXH_Potentials'!E35&amp;'dact EXH_Potentials'!C35,EXH_Potentials_short!$E$10:$E$57&amp;EXH_Potentials_short!$C$10:$C$57,0))*INDEX(Sheet1!D$4:D$35,MATCH('dact EXH_Potentials'!F35,Sheet1!$B$4:$B$35,0))</f>
        <v>2.5910669478242461E-3</v>
      </c>
    </row>
    <row r="36" spans="1:12">
      <c r="A36" s="91"/>
      <c r="B36" s="86" t="s">
        <v>116</v>
      </c>
      <c r="C36" s="89" t="str">
        <f t="shared" si="0"/>
        <v>IMPLTEHCN</v>
      </c>
      <c r="D36" s="89"/>
      <c r="E36" s="89">
        <v>2012</v>
      </c>
      <c r="F36" s="89" t="s">
        <v>117</v>
      </c>
      <c r="G36" s="86">
        <f t="array" ref="G36">INDEX(EXH_Potentials_short!$F$10:$F$57,MATCH('dact EXH_Potentials'!E36&amp;'dact EXH_Potentials'!C36,EXH_Potentials_short!$E$10:$E$57&amp;EXH_Potentials_short!$C$10:$C$57,0))*INDEX(Sheet1!D$4:D$35,MATCH('dact EXH_Potentials'!F36,Sheet1!$B$4:$B$35,0))</f>
        <v>7.5715691655355169E-3</v>
      </c>
      <c r="H36" s="86">
        <f t="array" ref="H36">INDEX(EXH_Potentials_short!G$10:G$57,MATCH('dact EXH_Potentials'!E36&amp;'dact EXH_Potentials'!C36,EXH_Potentials_short!$E$10:$E$57&amp;EXH_Potentials_short!$C$10:$C$57,0))*INDEX(Sheet1!D$4:D$35,MATCH('dact EXH_Potentials'!F36,Sheet1!$B$4:$B$35,0))</f>
        <v>1.3868486086372068E-3</v>
      </c>
      <c r="K36" s="86" t="str">
        <f>EXH_Potentials_short!C40</f>
        <v>IMPMTEHDH</v>
      </c>
      <c r="L36" s="86">
        <f>EXH_Potentials_short!D40</f>
        <v>0</v>
      </c>
    </row>
    <row r="37" spans="1:12" ht="15" thickBot="1">
      <c r="A37" s="91"/>
      <c r="B37" s="87" t="s">
        <v>116</v>
      </c>
      <c r="C37" s="88" t="str">
        <f t="shared" si="0"/>
        <v>IMPLTEHCN</v>
      </c>
      <c r="D37" s="88"/>
      <c r="E37" s="88">
        <v>2012</v>
      </c>
      <c r="F37" s="88" t="s">
        <v>115</v>
      </c>
      <c r="G37" s="87">
        <f t="array" ref="G37">INDEX(EXH_Potentials_short!$F$10:$F$57,MATCH('dact EXH_Potentials'!E37&amp;'dact EXH_Potentials'!C37,EXH_Potentials_short!$E$10:$E$57&amp;EXH_Potentials_short!$C$10:$C$57,0))*INDEX(Sheet1!D$4:D$35,MATCH('dact EXH_Potentials'!F37,Sheet1!$B$4:$B$35,0))</f>
        <v>3.1158720845825172E-5</v>
      </c>
      <c r="H37" s="87">
        <f t="array" ref="H37">INDEX(EXH_Potentials_short!G$10:G$57,MATCH('dact EXH_Potentials'!E37&amp;'dact EXH_Potentials'!C37,EXH_Potentials_short!$E$10:$E$57&amp;EXH_Potentials_short!$C$10:$C$57,0))*INDEX(Sheet1!D$4:D$35,MATCH('dact EXH_Potentials'!F37,Sheet1!$B$4:$B$35,0))</f>
        <v>5.7071959203177227E-6</v>
      </c>
    </row>
    <row r="38" spans="1:12">
      <c r="A38" s="91"/>
      <c r="B38" s="86" t="s">
        <v>116</v>
      </c>
      <c r="C38" s="89" t="str">
        <f>K8</f>
        <v>IMPLTEHCL</v>
      </c>
      <c r="D38" s="89"/>
      <c r="E38" s="89">
        <v>2012</v>
      </c>
      <c r="F38" s="90" t="s">
        <v>147</v>
      </c>
      <c r="G38" s="86">
        <f t="array" ref="G38">INDEX(EXH_Potentials_short!F$10:F$57,MATCH('dact EXH_Potentials'!E38&amp;'dact EXH_Potentials'!C38,EXH_Potentials_short!$E$10:$E$57&amp;EXH_Potentials_short!$C$10:$C$57,0))*INDEX(Sheet1!D$4:D$35,MATCH('dact EXH_Potentials'!F38,Sheet1!$B$4:$B$35,0))</f>
        <v>1.1376102428902436E-3</v>
      </c>
      <c r="H38" s="86">
        <f t="array" ref="H38">INDEX(EXH_Potentials_short!G$10:G$57,MATCH('dact EXH_Potentials'!E38&amp;'dact EXH_Potentials'!C38,EXH_Potentials_short!$E$10:$E$57&amp;EXH_Potentials_short!$C$10:$C$57,0))*INDEX(Sheet1!D$4:D$35,MATCH('dact EXH_Potentials'!F38,Sheet1!$B$4:$B$35,0))</f>
        <v>1.3473085274804876E-3</v>
      </c>
      <c r="K38" s="86" t="str">
        <f>EXH_Potentials_short!C42</f>
        <v>IMPHTEHCN</v>
      </c>
      <c r="L38" s="86">
        <f>EXH_Potentials_short!D42</f>
        <v>0</v>
      </c>
    </row>
    <row r="39" spans="1:12">
      <c r="A39" s="91"/>
      <c r="B39" s="86" t="s">
        <v>116</v>
      </c>
      <c r="C39" s="89" t="str">
        <f t="shared" ref="C39:C69" si="1">C38</f>
        <v>IMPLTEHCL</v>
      </c>
      <c r="D39" s="89"/>
      <c r="E39" s="89">
        <v>2012</v>
      </c>
      <c r="F39" s="89" t="s">
        <v>146</v>
      </c>
      <c r="G39" s="86">
        <f t="array" ref="G39">INDEX(EXH_Potentials_short!$F$10:$F$57,MATCH('dact EXH_Potentials'!E39&amp;'dact EXH_Potentials'!C39,EXH_Potentials_short!$E$10:$E$57&amp;EXH_Potentials_short!$C$10:$C$57,0))*INDEX(Sheet1!D$4:D$35,MATCH('dact EXH_Potentials'!F39,Sheet1!$B$4:$B$35,0))</f>
        <v>1.8422965877917002E-2</v>
      </c>
      <c r="H39" s="86">
        <f t="array" ref="H39">INDEX(EXH_Potentials_short!G$10:G$57,MATCH('dact EXH_Potentials'!E39&amp;'dact EXH_Potentials'!C39,EXH_Potentials_short!$E$10:$E$57&amp;EXH_Potentials_short!$C$10:$C$57,0))*INDEX(Sheet1!D$4:D$35,MATCH('dact EXH_Potentials'!F39,Sheet1!$B$4:$B$35,0))</f>
        <v>2.1818913097809006E-2</v>
      </c>
    </row>
    <row r="40" spans="1:12">
      <c r="A40" s="91"/>
      <c r="B40" s="86" t="s">
        <v>116</v>
      </c>
      <c r="C40" s="89" t="str">
        <f t="shared" si="1"/>
        <v>IMPLTEHCL</v>
      </c>
      <c r="D40" s="89"/>
      <c r="E40" s="89">
        <v>2012</v>
      </c>
      <c r="F40" s="89" t="s">
        <v>145</v>
      </c>
      <c r="G40" s="86">
        <f t="array" ref="G40">INDEX(EXH_Potentials_short!$F$10:$F$57,MATCH('dact EXH_Potentials'!E40&amp;'dact EXH_Potentials'!C40,EXH_Potentials_short!$E$10:$E$57&amp;EXH_Potentials_short!$C$10:$C$57,0))*INDEX(Sheet1!D$4:D$35,MATCH('dact EXH_Potentials'!F40,Sheet1!$B$4:$B$35,0))</f>
        <v>2.237300144350813E-2</v>
      </c>
      <c r="H40" s="86">
        <f t="array" ref="H40">INDEX(EXH_Potentials_short!G$10:G$57,MATCH('dact EXH_Potentials'!E40&amp;'dact EXH_Potentials'!C40,EXH_Potentials_short!$E$10:$E$57&amp;EXH_Potentials_short!$C$10:$C$57,0))*INDEX(Sheet1!D$4:D$35,MATCH('dact EXH_Potentials'!F40,Sheet1!$B$4:$B$35,0))</f>
        <v>2.6497067707116257E-2</v>
      </c>
      <c r="K40" s="86" t="str">
        <f>EXH_Potentials_short!C44</f>
        <v>IMPHTEHCL</v>
      </c>
      <c r="L40" s="86">
        <f>EXH_Potentials_short!D44</f>
        <v>0</v>
      </c>
    </row>
    <row r="41" spans="1:12">
      <c r="A41" s="91"/>
      <c r="B41" s="86" t="s">
        <v>116</v>
      </c>
      <c r="C41" s="89" t="str">
        <f t="shared" si="1"/>
        <v>IMPLTEHCL</v>
      </c>
      <c r="D41" s="89"/>
      <c r="E41" s="89">
        <v>2012</v>
      </c>
      <c r="F41" s="89" t="s">
        <v>144</v>
      </c>
      <c r="G41" s="86">
        <f t="array" ref="G41">INDEX(EXH_Potentials_short!$F$10:$F$57,MATCH('dact EXH_Potentials'!E41&amp;'dact EXH_Potentials'!C41,EXH_Potentials_short!$E$10:$E$57&amp;EXH_Potentials_short!$C$10:$C$57,0))*INDEX(Sheet1!D$4:D$35,MATCH('dact EXH_Potentials'!F41,Sheet1!$B$4:$B$35,0))</f>
        <v>5.0876458084813678E-3</v>
      </c>
      <c r="H41" s="86">
        <f t="array" ref="H41">INDEX(EXH_Potentials_short!G$10:G$57,MATCH('dact EXH_Potentials'!E41&amp;'dact EXH_Potentials'!C41,EXH_Potentials_short!$E$10:$E$57&amp;EXH_Potentials_short!$C$10:$C$57,0))*INDEX(Sheet1!D$4:D$35,MATCH('dact EXH_Potentials'!F41,Sheet1!$B$4:$B$35,0))</f>
        <v>6.0254631367877365E-3</v>
      </c>
    </row>
    <row r="42" spans="1:12">
      <c r="A42" s="91"/>
      <c r="B42" s="86" t="s">
        <v>116</v>
      </c>
      <c r="C42" s="89" t="str">
        <f t="shared" si="1"/>
        <v>IMPLTEHCL</v>
      </c>
      <c r="D42" s="89"/>
      <c r="E42" s="89">
        <v>2012</v>
      </c>
      <c r="F42" s="89" t="s">
        <v>143</v>
      </c>
      <c r="G42" s="86">
        <f t="array" ref="G42">INDEX(EXH_Potentials_short!$F$10:$F$57,MATCH('dact EXH_Potentials'!E42&amp;'dact EXH_Potentials'!C42,EXH_Potentials_short!$E$10:$E$57&amp;EXH_Potentials_short!$C$10:$C$57,0))*INDEX(Sheet1!D$4:D$35,MATCH('dact EXH_Potentials'!F42,Sheet1!$B$4:$B$35,0))</f>
        <v>2.5280227619783196E-4</v>
      </c>
      <c r="H42" s="86">
        <f t="array" ref="H42">INDEX(EXH_Potentials_short!G$10:G$57,MATCH('dact EXH_Potentials'!E42&amp;'dact EXH_Potentials'!C42,EXH_Potentials_short!$E$10:$E$57&amp;EXH_Potentials_short!$C$10:$C$57,0))*INDEX(Sheet1!D$4:D$35,MATCH('dact EXH_Potentials'!F42,Sheet1!$B$4:$B$35,0))</f>
        <v>2.9940189499566393E-4</v>
      </c>
      <c r="K42" s="86" t="str">
        <f>EXH_Potentials_short!C46</f>
        <v>IMPHTEHCM</v>
      </c>
      <c r="L42" s="86">
        <f>EXH_Potentials_short!D46</f>
        <v>0</v>
      </c>
    </row>
    <row r="43" spans="1:12">
      <c r="B43" s="86" t="s">
        <v>116</v>
      </c>
      <c r="C43" s="89" t="str">
        <f t="shared" si="1"/>
        <v>IMPLTEHCL</v>
      </c>
      <c r="D43" s="89"/>
      <c r="E43" s="89">
        <v>2012</v>
      </c>
      <c r="F43" s="89" t="s">
        <v>142</v>
      </c>
      <c r="G43" s="86">
        <f t="array" ref="G43">INDEX(EXH_Potentials_short!$F$10:$F$57,MATCH('dact EXH_Potentials'!E43&amp;'dact EXH_Potentials'!C43,EXH_Potentials_short!$E$10:$E$57&amp;EXH_Potentials_short!$C$10:$C$57,0))*INDEX(Sheet1!D$4:D$35,MATCH('dact EXH_Potentials'!F43,Sheet1!$B$4:$B$35,0))</f>
        <v>9.0692816585972204E-3</v>
      </c>
      <c r="H43" s="86">
        <f t="array" ref="H43">INDEX(EXH_Potentials_short!G$10:G$57,MATCH('dact EXH_Potentials'!E43&amp;'dact EXH_Potentials'!C43,EXH_Potentials_short!$E$10:$E$57&amp;EXH_Potentials_short!$C$10:$C$57,0))*INDEX(Sheet1!D$4:D$35,MATCH('dact EXH_Potentials'!F43,Sheet1!$B$4:$B$35,0))</f>
        <v>1.0741042982969443E-2</v>
      </c>
    </row>
    <row r="44" spans="1:12">
      <c r="B44" s="86" t="s">
        <v>116</v>
      </c>
      <c r="C44" s="89" t="str">
        <f t="shared" si="1"/>
        <v>IMPLTEHCL</v>
      </c>
      <c r="D44" s="89"/>
      <c r="E44" s="89">
        <v>2012</v>
      </c>
      <c r="F44" s="89" t="s">
        <v>141</v>
      </c>
      <c r="G44" s="86">
        <f t="array" ref="G44">INDEX(EXH_Potentials_short!$F$10:$F$57,MATCH('dact EXH_Potentials'!E44&amp;'dact EXH_Potentials'!C44,EXH_Potentials_short!$E$10:$E$57&amp;EXH_Potentials_short!$C$10:$C$57,0))*INDEX(Sheet1!D$4:D$35,MATCH('dact EXH_Potentials'!F44,Sheet1!$B$4:$B$35,0))</f>
        <v>1.3303719784910907E-2</v>
      </c>
      <c r="H44" s="86">
        <f t="array" ref="H44">INDEX(EXH_Potentials_short!G$10:G$57,MATCH('dact EXH_Potentials'!E44&amp;'dact EXH_Potentials'!C44,EXH_Potentials_short!$E$10:$E$57&amp;EXH_Potentials_short!$C$10:$C$57,0))*INDEX(Sheet1!D$4:D$35,MATCH('dact EXH_Potentials'!F44,Sheet1!$B$4:$B$35,0))</f>
        <v>1.5756024724146816E-2</v>
      </c>
      <c r="K44" s="86" t="str">
        <f>EXH_Potentials_short!C48</f>
        <v>IMPHTEHCH</v>
      </c>
      <c r="L44" s="86">
        <f>EXH_Potentials_short!D48</f>
        <v>0</v>
      </c>
    </row>
    <row r="45" spans="1:12">
      <c r="B45" s="86" t="s">
        <v>116</v>
      </c>
      <c r="C45" s="89" t="str">
        <f t="shared" si="1"/>
        <v>IMPLTEHCL</v>
      </c>
      <c r="D45" s="89"/>
      <c r="E45" s="89">
        <v>2012</v>
      </c>
      <c r="F45" s="89" t="s">
        <v>140</v>
      </c>
      <c r="G45" s="86">
        <f t="array" ref="G45">INDEX(EXH_Potentials_short!$F$10:$F$57,MATCH('dact EXH_Potentials'!E45&amp;'dact EXH_Potentials'!C45,EXH_Potentials_short!$E$10:$E$57&amp;EXH_Potentials_short!$C$10:$C$57,0))*INDEX(Sheet1!D$4:D$35,MATCH('dact EXH_Potentials'!F45,Sheet1!$B$4:$B$35,0))</f>
        <v>1.2640113809891598E-4</v>
      </c>
      <c r="H45" s="86">
        <f t="array" ref="H45">INDEX(EXH_Potentials_short!G$10:G$57,MATCH('dact EXH_Potentials'!E45&amp;'dact EXH_Potentials'!C45,EXH_Potentials_short!$E$10:$E$57&amp;EXH_Potentials_short!$C$10:$C$57,0))*INDEX(Sheet1!D$4:D$35,MATCH('dact EXH_Potentials'!F45,Sheet1!$B$4:$B$35,0))</f>
        <v>1.4970094749783196E-4</v>
      </c>
    </row>
    <row r="46" spans="1:12">
      <c r="B46" s="86" t="s">
        <v>116</v>
      </c>
      <c r="C46" s="89" t="str">
        <f t="shared" si="1"/>
        <v>IMPLTEHCL</v>
      </c>
      <c r="D46" s="89"/>
      <c r="E46" s="89">
        <v>2012</v>
      </c>
      <c r="F46" s="89" t="s">
        <v>139</v>
      </c>
      <c r="G46" s="86">
        <f t="array" ref="G46">INDEX(EXH_Potentials_short!$F$10:$F$57,MATCH('dact EXH_Potentials'!E46&amp;'dact EXH_Potentials'!C46,EXH_Potentials_short!$E$10:$E$57&amp;EXH_Potentials_short!$C$10:$C$57,0))*INDEX(Sheet1!D$4:D$35,MATCH('dact EXH_Potentials'!F46,Sheet1!$B$4:$B$35,0))</f>
        <v>5.3720483692039291E-4</v>
      </c>
      <c r="H46" s="86">
        <f t="array" ref="H46">INDEX(EXH_Potentials_short!G$10:G$57,MATCH('dact EXH_Potentials'!E46&amp;'dact EXH_Potentials'!C46,EXH_Potentials_short!$E$10:$E$57&amp;EXH_Potentials_short!$C$10:$C$57,0))*INDEX(Sheet1!D$4:D$35,MATCH('dact EXH_Potentials'!F46,Sheet1!$B$4:$B$35,0))</f>
        <v>6.3622902686578584E-4</v>
      </c>
      <c r="K46" s="86" t="str">
        <f>EXH_Potentials_short!C50</f>
        <v>IMPHTEHDN</v>
      </c>
      <c r="L46" s="86">
        <f>EXH_Potentials_short!D50</f>
        <v>0</v>
      </c>
    </row>
    <row r="47" spans="1:12">
      <c r="B47" s="86" t="s">
        <v>116</v>
      </c>
      <c r="C47" s="89" t="str">
        <f t="shared" si="1"/>
        <v>IMPLTEHCL</v>
      </c>
      <c r="D47" s="89"/>
      <c r="E47" s="89">
        <v>2012</v>
      </c>
      <c r="F47" s="89" t="s">
        <v>138</v>
      </c>
      <c r="G47" s="86">
        <f t="array" ref="G47">INDEX(EXH_Potentials_short!$F$10:$F$57,MATCH('dact EXH_Potentials'!E47&amp;'dact EXH_Potentials'!C47,EXH_Potentials_short!$E$10:$E$57&amp;EXH_Potentials_short!$C$10:$C$57,0))*INDEX(Sheet1!D$4:D$35,MATCH('dact EXH_Potentials'!F47,Sheet1!$B$4:$B$35,0))</f>
        <v>1.5010135149246271E-2</v>
      </c>
      <c r="H47" s="86">
        <f t="array" ref="H47">INDEX(EXH_Potentials_short!G$10:G$57,MATCH('dact EXH_Potentials'!E47&amp;'dact EXH_Potentials'!C47,EXH_Potentials_short!$E$10:$E$57&amp;EXH_Potentials_short!$C$10:$C$57,0))*INDEX(Sheet1!D$4:D$35,MATCH('dact EXH_Potentials'!F47,Sheet1!$B$4:$B$35,0))</f>
        <v>1.7776987515367545E-2</v>
      </c>
    </row>
    <row r="48" spans="1:12">
      <c r="B48" s="86" t="s">
        <v>116</v>
      </c>
      <c r="C48" s="89" t="str">
        <f t="shared" si="1"/>
        <v>IMPLTEHCL</v>
      </c>
      <c r="D48" s="89"/>
      <c r="E48" s="89">
        <v>2012</v>
      </c>
      <c r="F48" s="89" t="s">
        <v>137</v>
      </c>
      <c r="G48" s="86">
        <f t="array" ref="G48">INDEX(EXH_Potentials_short!$F$10:$F$57,MATCH('dact EXH_Potentials'!E48&amp;'dact EXH_Potentials'!C48,EXH_Potentials_short!$E$10:$E$57&amp;EXH_Potentials_short!$C$10:$C$57,0))*INDEX(Sheet1!D$4:D$35,MATCH('dact EXH_Potentials'!F48,Sheet1!$B$4:$B$35,0))</f>
        <v>2.1266991485142613E-2</v>
      </c>
      <c r="H48" s="86">
        <f t="array" ref="H48">INDEX(EXH_Potentials_short!G$10:G$57,MATCH('dact EXH_Potentials'!E48&amp;'dact EXH_Potentials'!C48,EXH_Potentials_short!$E$10:$E$57&amp;EXH_Potentials_short!$C$10:$C$57,0))*INDEX(Sheet1!D$4:D$35,MATCH('dact EXH_Potentials'!F48,Sheet1!$B$4:$B$35,0))</f>
        <v>2.5187184416510227E-2</v>
      </c>
      <c r="K48" s="86" t="str">
        <f>EXH_Potentials_short!C52</f>
        <v>IMPHTEHDL</v>
      </c>
      <c r="L48" s="86">
        <f>EXH_Potentials_short!D52</f>
        <v>0</v>
      </c>
    </row>
    <row r="49" spans="2:12">
      <c r="B49" s="86" t="s">
        <v>116</v>
      </c>
      <c r="C49" s="89" t="str">
        <f t="shared" si="1"/>
        <v>IMPLTEHCL</v>
      </c>
      <c r="D49" s="89"/>
      <c r="E49" s="89">
        <v>2012</v>
      </c>
      <c r="F49" s="89" t="s">
        <v>136</v>
      </c>
      <c r="G49" s="86">
        <f t="array" ref="G49">INDEX(EXH_Potentials_short!$F$10:$F$57,MATCH('dact EXH_Potentials'!E49&amp;'dact EXH_Potentials'!C49,EXH_Potentials_short!$E$10:$E$57&amp;EXH_Potentials_short!$C$10:$C$57,0))*INDEX(Sheet1!D$4:D$35,MATCH('dact EXH_Potentials'!F49,Sheet1!$B$4:$B$35,0))</f>
        <v>1.0965298730080961E-2</v>
      </c>
      <c r="H49" s="86">
        <f t="array" ref="H49">INDEX(EXH_Potentials_short!G$10:G$57,MATCH('dact EXH_Potentials'!E49&amp;'dact EXH_Potentials'!C49,EXH_Potentials_short!$E$10:$E$57&amp;EXH_Potentials_short!$C$10:$C$57,0))*INDEX(Sheet1!D$4:D$35,MATCH('dact EXH_Potentials'!F49,Sheet1!$B$4:$B$35,0))</f>
        <v>1.2986557195436923E-2</v>
      </c>
    </row>
    <row r="50" spans="2:12">
      <c r="B50" s="86" t="s">
        <v>116</v>
      </c>
      <c r="C50" s="89" t="str">
        <f t="shared" si="1"/>
        <v>IMPLTEHCL</v>
      </c>
      <c r="D50" s="89"/>
      <c r="E50" s="89">
        <v>2012</v>
      </c>
      <c r="F50" s="89" t="s">
        <v>135</v>
      </c>
      <c r="G50" s="86">
        <f t="array" ref="G50">INDEX(EXH_Potentials_short!$F$10:$F$57,MATCH('dact EXH_Potentials'!E50&amp;'dact EXH_Potentials'!C50,EXH_Potentials_short!$E$10:$E$57&amp;EXH_Potentials_short!$C$10:$C$57,0))*INDEX(Sheet1!D$4:D$35,MATCH('dact EXH_Potentials'!F50,Sheet1!$B$4:$B$35,0))</f>
        <v>3.1600284524728995E-5</v>
      </c>
      <c r="H50" s="86">
        <f t="array" ref="H50">INDEX(EXH_Potentials_short!G$10:G$57,MATCH('dact EXH_Potentials'!E50&amp;'dact EXH_Potentials'!C50,EXH_Potentials_short!$E$10:$E$57&amp;EXH_Potentials_short!$C$10:$C$57,0))*INDEX(Sheet1!D$4:D$35,MATCH('dact EXH_Potentials'!F50,Sheet1!$B$4:$B$35,0))</f>
        <v>3.7425236874457991E-5</v>
      </c>
      <c r="K50" s="86" t="str">
        <f>EXH_Potentials_short!C54</f>
        <v>IMPHTEHDM</v>
      </c>
      <c r="L50" s="86">
        <f>EXH_Potentials_short!D54</f>
        <v>0</v>
      </c>
    </row>
    <row r="51" spans="2:12">
      <c r="B51" s="86" t="s">
        <v>116</v>
      </c>
      <c r="C51" s="89" t="str">
        <f t="shared" si="1"/>
        <v>IMPLTEHCL</v>
      </c>
      <c r="D51" s="89"/>
      <c r="E51" s="89">
        <v>2012</v>
      </c>
      <c r="F51" s="89" t="s">
        <v>134</v>
      </c>
      <c r="G51" s="86">
        <f t="array" ref="G51">INDEX(EXH_Potentials_short!$F$10:$F$57,MATCH('dact EXH_Potentials'!E51&amp;'dact EXH_Potentials'!C51,EXH_Potentials_short!$E$10:$E$57&amp;EXH_Potentials_short!$C$10:$C$57,0))*INDEX(Sheet1!D$4:D$35,MATCH('dact EXH_Potentials'!F51,Sheet1!$B$4:$B$35,0))</f>
        <v>7.3944665787865852E-3</v>
      </c>
      <c r="H51" s="86">
        <f t="array" ref="H51">INDEX(EXH_Potentials_short!G$10:G$57,MATCH('dact EXH_Potentials'!E51&amp;'dact EXH_Potentials'!C51,EXH_Potentials_short!$E$10:$E$57&amp;EXH_Potentials_short!$C$10:$C$57,0))*INDEX(Sheet1!D$4:D$35,MATCH('dact EXH_Potentials'!F51,Sheet1!$B$4:$B$35,0))</f>
        <v>8.7575054286231704E-3</v>
      </c>
    </row>
    <row r="52" spans="2:12">
      <c r="B52" s="86" t="s">
        <v>116</v>
      </c>
      <c r="C52" s="89" t="str">
        <f t="shared" si="1"/>
        <v>IMPLTEHCL</v>
      </c>
      <c r="D52" s="89"/>
      <c r="E52" s="89">
        <v>2012</v>
      </c>
      <c r="F52" s="89" t="s">
        <v>133</v>
      </c>
      <c r="G52" s="86">
        <f t="array" ref="G52">INDEX(EXH_Potentials_short!$F$10:$F$57,MATCH('dact EXH_Potentials'!E52&amp;'dact EXH_Potentials'!C52,EXH_Potentials_short!$E$10:$E$57&amp;EXH_Potentials_short!$C$10:$C$57,0))*INDEX(Sheet1!D$4:D$35,MATCH('dact EXH_Potentials'!F52,Sheet1!$B$4:$B$35,0))</f>
        <v>1.4251728320652777E-2</v>
      </c>
      <c r="H52" s="86">
        <f t="array" ref="H52">INDEX(EXH_Potentials_short!G$10:G$57,MATCH('dact EXH_Potentials'!E52&amp;'dact EXH_Potentials'!C52,EXH_Potentials_short!$E$10:$E$57&amp;EXH_Potentials_short!$C$10:$C$57,0))*INDEX(Sheet1!D$4:D$35,MATCH('dact EXH_Potentials'!F52,Sheet1!$B$4:$B$35,0))</f>
        <v>1.6878781830380555E-2</v>
      </c>
      <c r="K52" s="86" t="str">
        <f>EXH_Potentials_short!C56</f>
        <v>IMPHTEHDH</v>
      </c>
      <c r="L52" s="86">
        <f>EXH_Potentials_short!D56</f>
        <v>0</v>
      </c>
    </row>
    <row r="53" spans="2:12">
      <c r="B53" s="86" t="s">
        <v>116</v>
      </c>
      <c r="C53" s="89" t="str">
        <f t="shared" si="1"/>
        <v>IMPLTEHCL</v>
      </c>
      <c r="D53" s="89"/>
      <c r="E53" s="89">
        <v>2012</v>
      </c>
      <c r="F53" s="89" t="s">
        <v>132</v>
      </c>
      <c r="G53" s="86">
        <f t="array" ref="G53">INDEX(EXH_Potentials_short!$F$10:$F$57,MATCH('dact EXH_Potentials'!E53&amp;'dact EXH_Potentials'!C53,EXH_Potentials_short!$E$10:$E$57&amp;EXH_Potentials_short!$C$10:$C$57,0))*INDEX(Sheet1!D$4:D$35,MATCH('dact EXH_Potentials'!F53,Sheet1!$B$4:$B$35,0))</f>
        <v>3.1600284524728993E-4</v>
      </c>
      <c r="H53" s="86">
        <f t="array" ref="H53">INDEX(EXH_Potentials_short!G$10:G$57,MATCH('dact EXH_Potentials'!E53&amp;'dact EXH_Potentials'!C53,EXH_Potentials_short!$E$10:$E$57&amp;EXH_Potentials_short!$C$10:$C$57,0))*INDEX(Sheet1!D$4:D$35,MATCH('dact EXH_Potentials'!F53,Sheet1!$B$4:$B$35,0))</f>
        <v>3.7425236874457989E-4</v>
      </c>
    </row>
    <row r="54" spans="2:12">
      <c r="B54" s="86" t="s">
        <v>116</v>
      </c>
      <c r="C54" s="89" t="str">
        <f t="shared" si="1"/>
        <v>IMPLTEHCL</v>
      </c>
      <c r="D54" s="89"/>
      <c r="E54" s="89">
        <v>2012</v>
      </c>
      <c r="F54" s="89" t="s">
        <v>131</v>
      </c>
      <c r="G54" s="86">
        <f t="array" ref="G54">INDEX(EXH_Potentials_short!$F$10:$F$57,MATCH('dact EXH_Potentials'!E54&amp;'dact EXH_Potentials'!C54,EXH_Potentials_short!$E$10:$E$57&amp;EXH_Potentials_short!$C$10:$C$57,0))*INDEX(Sheet1!D$4:D$35,MATCH('dact EXH_Potentials'!F54,Sheet1!$B$4:$B$35,0))</f>
        <v>2.0224182095826557E-3</v>
      </c>
      <c r="H54" s="86">
        <f t="array" ref="H54">INDEX(EXH_Potentials_short!G$10:G$57,MATCH('dact EXH_Potentials'!E54&amp;'dact EXH_Potentials'!C54,EXH_Potentials_short!$E$10:$E$57&amp;EXH_Potentials_short!$C$10:$C$57,0))*INDEX(Sheet1!D$4:D$35,MATCH('dact EXH_Potentials'!F54,Sheet1!$B$4:$B$35,0))</f>
        <v>2.3952151599653114E-3</v>
      </c>
    </row>
    <row r="55" spans="2:12">
      <c r="B55" s="86" t="s">
        <v>116</v>
      </c>
      <c r="C55" s="89" t="str">
        <f t="shared" si="1"/>
        <v>IMPLTEHCL</v>
      </c>
      <c r="D55" s="89"/>
      <c r="E55" s="89">
        <v>2012</v>
      </c>
      <c r="F55" s="89" t="s">
        <v>130</v>
      </c>
      <c r="G55" s="86">
        <f t="array" ref="G55">INDEX(EXH_Potentials_short!$F$10:$F$57,MATCH('dact EXH_Potentials'!E55&amp;'dact EXH_Potentials'!C55,EXH_Potentials_short!$E$10:$E$57&amp;EXH_Potentials_short!$C$10:$C$57,0))*INDEX(Sheet1!D$4:D$35,MATCH('dact EXH_Potentials'!F55,Sheet1!$B$4:$B$35,0))</f>
        <v>2.512222619715955E-2</v>
      </c>
      <c r="H55" s="86">
        <f t="array" ref="H55">INDEX(EXH_Potentials_short!G$10:G$57,MATCH('dact EXH_Potentials'!E55&amp;'dact EXH_Potentials'!C55,EXH_Potentials_short!$E$10:$E$57&amp;EXH_Potentials_short!$C$10:$C$57,0))*INDEX(Sheet1!D$4:D$35,MATCH('dact EXH_Potentials'!F55,Sheet1!$B$4:$B$35,0))</f>
        <v>2.9753063315194103E-2</v>
      </c>
    </row>
    <row r="56" spans="2:12">
      <c r="B56" s="86" t="s">
        <v>116</v>
      </c>
      <c r="C56" s="89" t="str">
        <f t="shared" si="1"/>
        <v>IMPLTEHCL</v>
      </c>
      <c r="D56" s="89"/>
      <c r="E56" s="89">
        <v>2012</v>
      </c>
      <c r="F56" s="89" t="s">
        <v>129</v>
      </c>
      <c r="G56" s="86">
        <f t="array" ref="G56">INDEX(EXH_Potentials_short!$F$10:$F$57,MATCH('dact EXH_Potentials'!E56&amp;'dact EXH_Potentials'!C56,EXH_Potentials_short!$E$10:$E$57&amp;EXH_Potentials_short!$C$10:$C$57,0))*INDEX(Sheet1!D$4:D$35,MATCH('dact EXH_Potentials'!F56,Sheet1!$B$4:$B$35,0))</f>
        <v>1.7064153643353657E-2</v>
      </c>
      <c r="H56" s="86">
        <f t="array" ref="H56">INDEX(EXH_Potentials_short!G$10:G$57,MATCH('dact EXH_Potentials'!E56&amp;'dact EXH_Potentials'!C56,EXH_Potentials_short!$E$10:$E$57&amp;EXH_Potentials_short!$C$10:$C$57,0))*INDEX(Sheet1!D$4:D$35,MATCH('dact EXH_Potentials'!F56,Sheet1!$B$4:$B$35,0))</f>
        <v>2.0209627912207314E-2</v>
      </c>
    </row>
    <row r="57" spans="2:12">
      <c r="B57" s="86" t="s">
        <v>116</v>
      </c>
      <c r="C57" s="89" t="str">
        <f t="shared" si="1"/>
        <v>IMPLTEHCL</v>
      </c>
      <c r="D57" s="89"/>
      <c r="E57" s="89">
        <v>2012</v>
      </c>
      <c r="F57" s="89" t="s">
        <v>128</v>
      </c>
      <c r="G57" s="86">
        <f t="array" ref="G57">INDEX(EXH_Potentials_short!$F$10:$F$57,MATCH('dact EXH_Potentials'!E57&amp;'dact EXH_Potentials'!C57,EXH_Potentials_short!$E$10:$E$57&amp;EXH_Potentials_short!$C$10:$C$57,0))*INDEX(Sheet1!D$4:D$35,MATCH('dact EXH_Potentials'!F57,Sheet1!$B$4:$B$35,0))</f>
        <v>5.0876458084813678E-3</v>
      </c>
      <c r="H57" s="86">
        <f t="array" ref="H57">INDEX(EXH_Potentials_short!G$10:G$57,MATCH('dact EXH_Potentials'!E57&amp;'dact EXH_Potentials'!C57,EXH_Potentials_short!$E$10:$E$57&amp;EXH_Potentials_short!$C$10:$C$57,0))*INDEX(Sheet1!D$4:D$35,MATCH('dact EXH_Potentials'!F57,Sheet1!$B$4:$B$35,0))</f>
        <v>6.0254631367877365E-3</v>
      </c>
    </row>
    <row r="58" spans="2:12">
      <c r="B58" s="86" t="s">
        <v>116</v>
      </c>
      <c r="C58" s="89" t="str">
        <f t="shared" si="1"/>
        <v>IMPLTEHCL</v>
      </c>
      <c r="D58" s="89"/>
      <c r="E58" s="89">
        <v>2012</v>
      </c>
      <c r="F58" s="89" t="s">
        <v>127</v>
      </c>
      <c r="G58" s="86">
        <f t="array" ref="G58">INDEX(EXH_Potentials_short!$F$10:$F$57,MATCH('dact EXH_Potentials'!E58&amp;'dact EXH_Potentials'!C58,EXH_Potentials_short!$E$10:$E$57&amp;EXH_Potentials_short!$C$10:$C$57,0))*INDEX(Sheet1!D$4:D$35,MATCH('dact EXH_Potentials'!F58,Sheet1!$B$4:$B$35,0))</f>
        <v>6.0040540596985087E-4</v>
      </c>
      <c r="H58" s="86">
        <f t="array" ref="H58">INDEX(EXH_Potentials_short!G$10:G$57,MATCH('dact EXH_Potentials'!E58&amp;'dact EXH_Potentials'!C58,EXH_Potentials_short!$E$10:$E$57&amp;EXH_Potentials_short!$C$10:$C$57,0))*INDEX(Sheet1!D$4:D$35,MATCH('dact EXH_Potentials'!F58,Sheet1!$B$4:$B$35,0))</f>
        <v>7.1107950061470191E-4</v>
      </c>
    </row>
    <row r="59" spans="2:12">
      <c r="B59" s="86" t="s">
        <v>116</v>
      </c>
      <c r="C59" s="89" t="str">
        <f t="shared" si="1"/>
        <v>IMPLTEHCL</v>
      </c>
      <c r="D59" s="89"/>
      <c r="E59" s="89">
        <v>2012</v>
      </c>
      <c r="F59" s="89" t="s">
        <v>126</v>
      </c>
      <c r="G59" s="86">
        <f t="array" ref="G59">INDEX(EXH_Potentials_short!$F$10:$F$57,MATCH('dact EXH_Potentials'!E59&amp;'dact EXH_Potentials'!C59,EXH_Potentials_short!$E$10:$E$57&amp;EXH_Potentials_short!$C$10:$C$57,0))*INDEX(Sheet1!D$4:D$35,MATCH('dact EXH_Potentials'!F59,Sheet1!$B$4:$B$35,0))</f>
        <v>1.0554495031259483E-2</v>
      </c>
      <c r="H59" s="86">
        <f t="array" ref="H59">INDEX(EXH_Potentials_short!G$10:G$57,MATCH('dact EXH_Potentials'!E59&amp;'dact EXH_Potentials'!C59,EXH_Potentials_short!$E$10:$E$57&amp;EXH_Potentials_short!$C$10:$C$57,0))*INDEX(Sheet1!D$4:D$35,MATCH('dact EXH_Potentials'!F59,Sheet1!$B$4:$B$35,0))</f>
        <v>1.250002911606897E-2</v>
      </c>
    </row>
    <row r="60" spans="2:12">
      <c r="B60" s="86" t="s">
        <v>116</v>
      </c>
      <c r="C60" s="89" t="str">
        <f t="shared" si="1"/>
        <v>IMPLTEHCL</v>
      </c>
      <c r="D60" s="89"/>
      <c r="E60" s="89">
        <v>2012</v>
      </c>
      <c r="F60" s="89" t="s">
        <v>125</v>
      </c>
      <c r="G60" s="86">
        <f t="array" ref="G60">INDEX(EXH_Potentials_short!$F$10:$F$57,MATCH('dact EXH_Potentials'!E60&amp;'dact EXH_Potentials'!C60,EXH_Potentials_short!$E$10:$E$57&amp;EXH_Potentials_short!$C$10:$C$57,0))*INDEX(Sheet1!D$4:D$35,MATCH('dact EXH_Potentials'!F60,Sheet1!$B$4:$B$35,0))</f>
        <v>8.2476742609542669E-3</v>
      </c>
      <c r="H60" s="86">
        <f t="array" ref="H60">INDEX(EXH_Potentials_short!G$10:G$57,MATCH('dact EXH_Potentials'!E60&amp;'dact EXH_Potentials'!C60,EXH_Potentials_short!$E$10:$E$57&amp;EXH_Potentials_short!$C$10:$C$57,0))*INDEX(Sheet1!D$4:D$35,MATCH('dact EXH_Potentials'!F60,Sheet1!$B$4:$B$35,0))</f>
        <v>9.7679868242335349E-3</v>
      </c>
    </row>
    <row r="61" spans="2:12">
      <c r="B61" s="86" t="s">
        <v>116</v>
      </c>
      <c r="C61" s="89" t="str">
        <f t="shared" si="1"/>
        <v>IMPLTEHCL</v>
      </c>
      <c r="D61" s="89"/>
      <c r="E61" s="89">
        <v>2012</v>
      </c>
      <c r="F61" s="89" t="s">
        <v>124</v>
      </c>
      <c r="G61" s="86">
        <f t="array" ref="G61">INDEX(EXH_Potentials_short!$F$10:$F$57,MATCH('dact EXH_Potentials'!E61&amp;'dact EXH_Potentials'!C61,EXH_Potentials_short!$E$10:$E$57&amp;EXH_Potentials_short!$C$10:$C$57,0))*INDEX(Sheet1!D$4:D$35,MATCH('dact EXH_Potentials'!F61,Sheet1!$B$4:$B$35,0))</f>
        <v>3.1600284524728993E-4</v>
      </c>
      <c r="H61" s="86">
        <f t="array" ref="H61">INDEX(EXH_Potentials_short!G$10:G$57,MATCH('dact EXH_Potentials'!E61&amp;'dact EXH_Potentials'!C61,EXH_Potentials_short!$E$10:$E$57&amp;EXH_Potentials_short!$C$10:$C$57,0))*INDEX(Sheet1!D$4:D$35,MATCH('dact EXH_Potentials'!F61,Sheet1!$B$4:$B$35,0))</f>
        <v>3.7425236874457989E-4</v>
      </c>
    </row>
    <row r="62" spans="2:12">
      <c r="B62" s="86" t="s">
        <v>116</v>
      </c>
      <c r="C62" s="89" t="str">
        <f t="shared" si="1"/>
        <v>IMPLTEHCL</v>
      </c>
      <c r="D62" s="89"/>
      <c r="E62" s="89">
        <v>2012</v>
      </c>
      <c r="F62" s="89" t="s">
        <v>123</v>
      </c>
      <c r="G62" s="86">
        <f t="array" ref="G62">INDEX(EXH_Potentials_short!$F$10:$F$57,MATCH('dact EXH_Potentials'!E62&amp;'dact EXH_Potentials'!C62,EXH_Potentials_short!$E$10:$E$57&amp;EXH_Potentials_short!$C$10:$C$57,0))*INDEX(Sheet1!D$4:D$35,MATCH('dact EXH_Potentials'!F62,Sheet1!$B$4:$B$35,0))</f>
        <v>2.5912233310277774E-3</v>
      </c>
      <c r="H62" s="86">
        <f t="array" ref="H62">INDEX(EXH_Potentials_short!G$10:G$57,MATCH('dact EXH_Potentials'!E62&amp;'dact EXH_Potentials'!C62,EXH_Potentials_short!$E$10:$E$57&amp;EXH_Potentials_short!$C$10:$C$57,0))*INDEX(Sheet1!D$4:D$35,MATCH('dact EXH_Potentials'!F62,Sheet1!$B$4:$B$35,0))</f>
        <v>3.0688694237055551E-3</v>
      </c>
    </row>
    <row r="63" spans="2:12">
      <c r="B63" s="86" t="s">
        <v>116</v>
      </c>
      <c r="C63" s="89" t="str">
        <f t="shared" si="1"/>
        <v>IMPLTEHCL</v>
      </c>
      <c r="D63" s="89"/>
      <c r="E63" s="89">
        <v>2012</v>
      </c>
      <c r="F63" s="89" t="s">
        <v>122</v>
      </c>
      <c r="G63" s="86">
        <f t="array" ref="G63">INDEX(EXH_Potentials_short!$F$10:$F$57,MATCH('dact EXH_Potentials'!E63&amp;'dact EXH_Potentials'!C63,EXH_Potentials_short!$E$10:$E$57&amp;EXH_Potentials_short!$C$10:$C$57,0))*INDEX(Sheet1!D$4:D$35,MATCH('dact EXH_Potentials'!F63,Sheet1!$B$4:$B$35,0))</f>
        <v>2.4901024205486448E-2</v>
      </c>
      <c r="H63" s="86">
        <f t="array" ref="H63">INDEX(EXH_Potentials_short!G$10:G$57,MATCH('dact EXH_Potentials'!E63&amp;'dact EXH_Potentials'!C63,EXH_Potentials_short!$E$10:$E$57&amp;EXH_Potentials_short!$C$10:$C$57,0))*INDEX(Sheet1!D$4:D$35,MATCH('dact EXH_Potentials'!F63,Sheet1!$B$4:$B$35,0))</f>
        <v>2.9491086657072899E-2</v>
      </c>
    </row>
    <row r="64" spans="2:12">
      <c r="B64" s="86" t="s">
        <v>116</v>
      </c>
      <c r="C64" s="89" t="str">
        <f t="shared" si="1"/>
        <v>IMPLTEHCL</v>
      </c>
      <c r="D64" s="89"/>
      <c r="E64" s="89">
        <v>2012</v>
      </c>
      <c r="F64" s="89" t="s">
        <v>121</v>
      </c>
      <c r="G64" s="86">
        <f t="array" ref="G64">INDEX(EXH_Potentials_short!$F$10:$F$57,MATCH('dact EXH_Potentials'!E64&amp;'dact EXH_Potentials'!C64,EXH_Potentials_short!$E$10:$E$57&amp;EXH_Potentials_short!$C$10:$C$57,0))*INDEX(Sheet1!D$4:D$35,MATCH('dact EXH_Potentials'!F64,Sheet1!$B$4:$B$35,0))</f>
        <v>1.1755305843199185E-2</v>
      </c>
      <c r="H64" s="86">
        <f t="array" ref="H64">INDEX(EXH_Potentials_short!G$10:G$57,MATCH('dact EXH_Potentials'!E64&amp;'dact EXH_Potentials'!C64,EXH_Potentials_short!$E$10:$E$57&amp;EXH_Potentials_short!$C$10:$C$57,0))*INDEX(Sheet1!D$4:D$35,MATCH('dact EXH_Potentials'!F64,Sheet1!$B$4:$B$35,0))</f>
        <v>1.3922188117298373E-2</v>
      </c>
    </row>
    <row r="65" spans="2:8">
      <c r="B65" s="86" t="s">
        <v>116</v>
      </c>
      <c r="C65" s="89" t="str">
        <f t="shared" si="1"/>
        <v>IMPLTEHCL</v>
      </c>
      <c r="D65" s="89"/>
      <c r="E65" s="89">
        <v>2012</v>
      </c>
      <c r="F65" s="89" t="s">
        <v>120</v>
      </c>
      <c r="G65" s="86">
        <f t="array" ref="G65">INDEX(EXH_Potentials_short!$F$10:$F$57,MATCH('dact EXH_Potentials'!E65&amp;'dact EXH_Potentials'!C65,EXH_Potentials_short!$E$10:$E$57&amp;EXH_Potentials_short!$C$10:$C$57,0))*INDEX(Sheet1!D$4:D$35,MATCH('dact EXH_Potentials'!F65,Sheet1!$B$4:$B$35,0))</f>
        <v>3.9816358501158534E-3</v>
      </c>
      <c r="H65" s="86">
        <f t="array" ref="H65">INDEX(EXH_Potentials_short!G$10:G$57,MATCH('dact EXH_Potentials'!E65&amp;'dact EXH_Potentials'!C65,EXH_Potentials_short!$E$10:$E$57&amp;EXH_Potentials_short!$C$10:$C$57,0))*INDEX(Sheet1!D$4:D$35,MATCH('dact EXH_Potentials'!F65,Sheet1!$B$4:$B$35,0))</f>
        <v>4.7155798461817073E-3</v>
      </c>
    </row>
    <row r="66" spans="2:8">
      <c r="B66" s="86" t="s">
        <v>116</v>
      </c>
      <c r="C66" s="89" t="str">
        <f t="shared" si="1"/>
        <v>IMPLTEHCL</v>
      </c>
      <c r="D66" s="89"/>
      <c r="E66" s="89">
        <v>2012</v>
      </c>
      <c r="F66" s="89" t="s">
        <v>119</v>
      </c>
      <c r="G66" s="86">
        <f t="array" ref="G66">INDEX(EXH_Potentials_short!$F$10:$F$57,MATCH('dact EXH_Potentials'!E66&amp;'dact EXH_Potentials'!C66,EXH_Potentials_short!$E$10:$E$57&amp;EXH_Potentials_short!$C$10:$C$57,0))*INDEX(Sheet1!D$4:D$35,MATCH('dact EXH_Potentials'!F66,Sheet1!$B$4:$B$35,0))</f>
        <v>2.9704267453245256E-3</v>
      </c>
      <c r="H66" s="86">
        <f t="array" ref="H66">INDEX(EXH_Potentials_short!G$10:G$57,MATCH('dact EXH_Potentials'!E66&amp;'dact EXH_Potentials'!C66,EXH_Potentials_short!$E$10:$E$57&amp;EXH_Potentials_short!$C$10:$C$57,0))*INDEX(Sheet1!D$4:D$35,MATCH('dact EXH_Potentials'!F66,Sheet1!$B$4:$B$35,0))</f>
        <v>3.5179722661990514E-3</v>
      </c>
    </row>
    <row r="67" spans="2:8">
      <c r="B67" s="86" t="s">
        <v>116</v>
      </c>
      <c r="C67" s="89" t="str">
        <f t="shared" si="1"/>
        <v>IMPLTEHCL</v>
      </c>
      <c r="D67" s="89"/>
      <c r="E67" s="89">
        <v>2012</v>
      </c>
      <c r="F67" s="89" t="s">
        <v>118</v>
      </c>
      <c r="G67" s="86">
        <f t="array" ref="G67">INDEX(EXH_Potentials_short!$F$10:$F$57,MATCH('dact EXH_Potentials'!E67&amp;'dact EXH_Potentials'!C67,EXH_Potentials_short!$E$10:$E$57&amp;EXH_Potentials_short!$C$10:$C$57,0))*INDEX(Sheet1!D$4:D$35,MATCH('dact EXH_Potentials'!F67,Sheet1!$B$4:$B$35,0))</f>
        <v>1.4346529174226963E-2</v>
      </c>
      <c r="H67" s="86">
        <f t="array" ref="H67">INDEX(EXH_Potentials_short!G$10:G$57,MATCH('dact EXH_Potentials'!E67&amp;'dact EXH_Potentials'!C67,EXH_Potentials_short!$E$10:$E$57&amp;EXH_Potentials_short!$C$10:$C$57,0))*INDEX(Sheet1!D$4:D$35,MATCH('dact EXH_Potentials'!F67,Sheet1!$B$4:$B$35,0))</f>
        <v>1.699105754100393E-2</v>
      </c>
    </row>
    <row r="68" spans="2:8">
      <c r="B68" s="86" t="s">
        <v>116</v>
      </c>
      <c r="C68" s="89" t="str">
        <f t="shared" si="1"/>
        <v>IMPLTEHCL</v>
      </c>
      <c r="D68" s="89"/>
      <c r="E68" s="89">
        <v>2012</v>
      </c>
      <c r="F68" s="89" t="s">
        <v>117</v>
      </c>
      <c r="G68" s="86">
        <f t="array" ref="G68">INDEX(EXH_Potentials_short!$F$10:$F$57,MATCH('dact EXH_Potentials'!E68&amp;'dact EXH_Potentials'!C68,EXH_Potentials_short!$E$10:$E$57&amp;EXH_Potentials_short!$C$10:$C$57,0))*INDEX(Sheet1!D$4:D$35,MATCH('dact EXH_Potentials'!F68,Sheet1!$B$4:$B$35,0))</f>
        <v>7.678869139509146E-3</v>
      </c>
      <c r="H68" s="86">
        <f t="array" ref="H68">INDEX(EXH_Potentials_short!G$10:G$57,MATCH('dact EXH_Potentials'!E68&amp;'dact EXH_Potentials'!C68,EXH_Potentials_short!$E$10:$E$57&amp;EXH_Potentials_short!$C$10:$C$57,0))*INDEX(Sheet1!D$4:D$35,MATCH('dact EXH_Potentials'!F68,Sheet1!$B$4:$B$35,0))</f>
        <v>9.0943325604932925E-3</v>
      </c>
    </row>
    <row r="69" spans="2:8" ht="15" thickBot="1">
      <c r="B69" s="87" t="s">
        <v>116</v>
      </c>
      <c r="C69" s="88" t="str">
        <f t="shared" si="1"/>
        <v>IMPLTEHCL</v>
      </c>
      <c r="D69" s="88"/>
      <c r="E69" s="88">
        <v>2012</v>
      </c>
      <c r="F69" s="88" t="s">
        <v>115</v>
      </c>
      <c r="G69" s="87">
        <f t="array" ref="G69">INDEX(EXH_Potentials_short!$F$10:$F$57,MATCH('dact EXH_Potentials'!E69&amp;'dact EXH_Potentials'!C69,EXH_Potentials_short!$E$10:$E$57&amp;EXH_Potentials_short!$C$10:$C$57,0))*INDEX(Sheet1!D$4:D$35,MATCH('dact EXH_Potentials'!F69,Sheet1!$B$4:$B$35,0))</f>
        <v>3.1600284524728995E-5</v>
      </c>
      <c r="H69" s="87">
        <f t="array" ref="H69">INDEX(EXH_Potentials_short!G$10:G$57,MATCH('dact EXH_Potentials'!E69&amp;'dact EXH_Potentials'!C69,EXH_Potentials_short!$E$10:$E$57&amp;EXH_Potentials_short!$C$10:$C$57,0))*INDEX(Sheet1!D$4:D$35,MATCH('dact EXH_Potentials'!F69,Sheet1!$B$4:$B$35,0))</f>
        <v>3.7425236874457991E-5</v>
      </c>
    </row>
    <row r="70" spans="2:8">
      <c r="B70" s="86" t="s">
        <v>116</v>
      </c>
      <c r="C70" s="89" t="str">
        <f>K10</f>
        <v>IMPLTEHCM</v>
      </c>
      <c r="D70" s="89"/>
      <c r="E70" s="89">
        <v>2012</v>
      </c>
      <c r="F70" s="90" t="s">
        <v>147</v>
      </c>
      <c r="G70" s="86">
        <f t="array" ref="G70">INDEX(EXH_Potentials_short!F$10:F$57,MATCH('dact EXH_Potentials'!E70&amp;'dact EXH_Potentials'!C70,EXH_Potentials_short!$E$10:$E$57&amp;EXH_Potentials_short!$C$10:$C$57,0))*INDEX(Sheet1!D$4:D$35,MATCH('dact EXH_Potentials'!F70,Sheet1!$B$4:$B$35,0))</f>
        <v>0</v>
      </c>
      <c r="H70" s="86">
        <f t="array" ref="H70">INDEX(EXH_Potentials_short!G$10:G$57,MATCH('dact EXH_Potentials'!E70&amp;'dact EXH_Potentials'!C70,EXH_Potentials_short!$E$10:$E$57&amp;EXH_Potentials_short!$C$10:$C$57,0))*INDEX(Sheet1!D$4:D$35,MATCH('dact EXH_Potentials'!F70,Sheet1!$B$4:$B$35,0))</f>
        <v>3.2602586665503792E-5</v>
      </c>
    </row>
    <row r="71" spans="2:8">
      <c r="B71" s="86" t="s">
        <v>116</v>
      </c>
      <c r="C71" s="89" t="str">
        <f t="shared" ref="C71:C101" si="2">C70</f>
        <v>IMPLTEHCM</v>
      </c>
      <c r="D71" s="89"/>
      <c r="E71" s="89">
        <v>2012</v>
      </c>
      <c r="F71" s="89" t="s">
        <v>146</v>
      </c>
      <c r="G71" s="86">
        <f t="array" ref="G71">INDEX(EXH_Potentials_short!$F$10:$F$57,MATCH('dact EXH_Potentials'!E71&amp;'dact EXH_Potentials'!C71,EXH_Potentials_short!$E$10:$E$57&amp;EXH_Potentials_short!$C$10:$C$57,0))*INDEX(Sheet1!D$4:D$35,MATCH('dact EXH_Potentials'!F71,Sheet1!$B$4:$B$35,0))</f>
        <v>0</v>
      </c>
      <c r="H71" s="86">
        <f t="array" ref="H71">INDEX(EXH_Potentials_short!G$10:G$57,MATCH('dact EXH_Potentials'!E71&amp;'dact EXH_Potentials'!C71,EXH_Potentials_short!$E$10:$E$57&amp;EXH_Potentials_short!$C$10:$C$57,0))*INDEX(Sheet1!D$4:D$35,MATCH('dact EXH_Potentials'!F71,Sheet1!$B$4:$B$35,0))</f>
        <v>5.2798077849968642E-4</v>
      </c>
    </row>
    <row r="72" spans="2:8">
      <c r="B72" s="86" t="s">
        <v>116</v>
      </c>
      <c r="C72" s="89" t="str">
        <f t="shared" si="2"/>
        <v>IMPLTEHCM</v>
      </c>
      <c r="D72" s="89"/>
      <c r="E72" s="89">
        <v>2012</v>
      </c>
      <c r="F72" s="89" t="s">
        <v>145</v>
      </c>
      <c r="G72" s="86">
        <f t="array" ref="G72">INDEX(EXH_Potentials_short!$F$10:$F$57,MATCH('dact EXH_Potentials'!E72&amp;'dact EXH_Potentials'!C72,EXH_Potentials_short!$E$10:$E$57&amp;EXH_Potentials_short!$C$10:$C$57,0))*INDEX(Sheet1!D$4:D$35,MATCH('dact EXH_Potentials'!F72,Sheet1!$B$4:$B$35,0))</f>
        <v>0</v>
      </c>
      <c r="H72" s="86">
        <f t="array" ref="H72">INDEX(EXH_Potentials_short!G$10:G$57,MATCH('dact EXH_Potentials'!E72&amp;'dact EXH_Potentials'!C72,EXH_Potentials_short!$E$10:$E$57&amp;EXH_Potentials_short!$C$10:$C$57,0))*INDEX(Sheet1!D$4:D$35,MATCH('dact EXH_Potentials'!F72,Sheet1!$B$4:$B$35,0))</f>
        <v>6.4118420442157466E-4</v>
      </c>
    </row>
    <row r="73" spans="2:8">
      <c r="B73" s="86" t="s">
        <v>116</v>
      </c>
      <c r="C73" s="89" t="str">
        <f t="shared" si="2"/>
        <v>IMPLTEHCM</v>
      </c>
      <c r="D73" s="89"/>
      <c r="E73" s="89">
        <v>2012</v>
      </c>
      <c r="F73" s="89" t="s">
        <v>144</v>
      </c>
      <c r="G73" s="86">
        <f t="array" ref="G73">INDEX(EXH_Potentials_short!$F$10:$F$57,MATCH('dact EXH_Potentials'!E73&amp;'dact EXH_Potentials'!C73,EXH_Potentials_short!$E$10:$E$57&amp;EXH_Potentials_short!$C$10:$C$57,0))*INDEX(Sheet1!D$4:D$35,MATCH('dact EXH_Potentials'!F73,Sheet1!$B$4:$B$35,0))</f>
        <v>0</v>
      </c>
      <c r="H73" s="86">
        <f t="array" ref="H73">INDEX(EXH_Potentials_short!G$10:G$57,MATCH('dact EXH_Potentials'!E73&amp;'dact EXH_Potentials'!C73,EXH_Potentials_short!$E$10:$E$57&amp;EXH_Potentials_short!$C$10:$C$57,0))*INDEX(Sheet1!D$4:D$35,MATCH('dact EXH_Potentials'!F73,Sheet1!$B$4:$B$35,0))</f>
        <v>1.4580601258739199E-4</v>
      </c>
    </row>
    <row r="74" spans="2:8">
      <c r="B74" s="86" t="s">
        <v>116</v>
      </c>
      <c r="C74" s="89" t="str">
        <f t="shared" si="2"/>
        <v>IMPLTEHCM</v>
      </c>
      <c r="D74" s="89"/>
      <c r="E74" s="89">
        <v>2012</v>
      </c>
      <c r="F74" s="89" t="s">
        <v>143</v>
      </c>
      <c r="G74" s="86">
        <f t="array" ref="G74">INDEX(EXH_Potentials_short!$F$10:$F$57,MATCH('dact EXH_Potentials'!E74&amp;'dact EXH_Potentials'!C74,EXH_Potentials_short!$E$10:$E$57&amp;EXH_Potentials_short!$C$10:$C$57,0))*INDEX(Sheet1!D$4:D$35,MATCH('dact EXH_Potentials'!F74,Sheet1!$B$4:$B$35,0))</f>
        <v>0</v>
      </c>
      <c r="H74" s="86">
        <f t="array" ref="H74">INDEX(EXH_Potentials_short!G$10:G$57,MATCH('dact EXH_Potentials'!E74&amp;'dact EXH_Potentials'!C74,EXH_Potentials_short!$E$10:$E$57&amp;EXH_Potentials_short!$C$10:$C$57,0))*INDEX(Sheet1!D$4:D$35,MATCH('dact EXH_Potentials'!F74,Sheet1!$B$4:$B$35,0))</f>
        <v>7.2450192590008434E-6</v>
      </c>
    </row>
    <row r="75" spans="2:8">
      <c r="B75" s="86" t="s">
        <v>116</v>
      </c>
      <c r="C75" s="89" t="str">
        <f t="shared" si="2"/>
        <v>IMPLTEHCM</v>
      </c>
      <c r="D75" s="89"/>
      <c r="E75" s="89">
        <v>2012</v>
      </c>
      <c r="F75" s="89" t="s">
        <v>142</v>
      </c>
      <c r="G75" s="86">
        <f t="array" ref="G75">INDEX(EXH_Potentials_short!$F$10:$F$57,MATCH('dact EXH_Potentials'!E75&amp;'dact EXH_Potentials'!C75,EXH_Potentials_short!$E$10:$E$57&amp;EXH_Potentials_short!$C$10:$C$57,0))*INDEX(Sheet1!D$4:D$35,MATCH('dact EXH_Potentials'!F75,Sheet1!$B$4:$B$35,0))</f>
        <v>0</v>
      </c>
      <c r="H75" s="86">
        <f t="array" ref="H75">INDEX(EXH_Potentials_short!G$10:G$57,MATCH('dact EXH_Potentials'!E75&amp;'dact EXH_Potentials'!C75,EXH_Potentials_short!$E$10:$E$57&amp;EXH_Potentials_short!$C$10:$C$57,0))*INDEX(Sheet1!D$4:D$35,MATCH('dact EXH_Potentials'!F75,Sheet1!$B$4:$B$35,0))</f>
        <v>2.5991506591665527E-4</v>
      </c>
    </row>
    <row r="76" spans="2:8">
      <c r="B76" s="86" t="s">
        <v>116</v>
      </c>
      <c r="C76" s="89" t="str">
        <f t="shared" si="2"/>
        <v>IMPLTEHCM</v>
      </c>
      <c r="D76" s="89"/>
      <c r="E76" s="89">
        <v>2012</v>
      </c>
      <c r="F76" s="89" t="s">
        <v>141</v>
      </c>
      <c r="G76" s="86">
        <f t="array" ref="G76">INDEX(EXH_Potentials_short!$F$10:$F$57,MATCH('dact EXH_Potentials'!E76&amp;'dact EXH_Potentials'!C76,EXH_Potentials_short!$E$10:$E$57&amp;EXH_Potentials_short!$C$10:$C$57,0))*INDEX(Sheet1!D$4:D$35,MATCH('dact EXH_Potentials'!F76,Sheet1!$B$4:$B$35,0))</f>
        <v>0</v>
      </c>
      <c r="H76" s="86">
        <f t="array" ref="H76">INDEX(EXH_Potentials_short!G$10:G$57,MATCH('dact EXH_Potentials'!E76&amp;'dact EXH_Potentials'!C76,EXH_Potentials_short!$E$10:$E$57&amp;EXH_Potentials_short!$C$10:$C$57,0))*INDEX(Sheet1!D$4:D$35,MATCH('dact EXH_Potentials'!F76,Sheet1!$B$4:$B$35,0))</f>
        <v>3.8126913850491945E-4</v>
      </c>
    </row>
    <row r="77" spans="2:8">
      <c r="B77" s="86" t="s">
        <v>116</v>
      </c>
      <c r="C77" s="89" t="str">
        <f t="shared" si="2"/>
        <v>IMPLTEHCM</v>
      </c>
      <c r="D77" s="89"/>
      <c r="E77" s="89">
        <v>2012</v>
      </c>
      <c r="F77" s="89" t="s">
        <v>140</v>
      </c>
      <c r="G77" s="86">
        <f t="array" ref="G77">INDEX(EXH_Potentials_short!$F$10:$F$57,MATCH('dact EXH_Potentials'!E77&amp;'dact EXH_Potentials'!C77,EXH_Potentials_short!$E$10:$E$57&amp;EXH_Potentials_short!$C$10:$C$57,0))*INDEX(Sheet1!D$4:D$35,MATCH('dact EXH_Potentials'!F77,Sheet1!$B$4:$B$35,0))</f>
        <v>0</v>
      </c>
      <c r="H77" s="86">
        <f t="array" ref="H77">INDEX(EXH_Potentials_short!G$10:G$57,MATCH('dact EXH_Potentials'!E77&amp;'dact EXH_Potentials'!C77,EXH_Potentials_short!$E$10:$E$57&amp;EXH_Potentials_short!$C$10:$C$57,0))*INDEX(Sheet1!D$4:D$35,MATCH('dact EXH_Potentials'!F77,Sheet1!$B$4:$B$35,0))</f>
        <v>3.6225096295004217E-6</v>
      </c>
    </row>
    <row r="78" spans="2:8">
      <c r="B78" s="86" t="s">
        <v>116</v>
      </c>
      <c r="C78" s="89" t="str">
        <f t="shared" si="2"/>
        <v>IMPLTEHCM</v>
      </c>
      <c r="D78" s="89"/>
      <c r="E78" s="89">
        <v>2012</v>
      </c>
      <c r="F78" s="89" t="s">
        <v>139</v>
      </c>
      <c r="G78" s="86">
        <f t="array" ref="G78">INDEX(EXH_Potentials_short!$F$10:$F$57,MATCH('dact EXH_Potentials'!E78&amp;'dact EXH_Potentials'!C78,EXH_Potentials_short!$E$10:$E$57&amp;EXH_Potentials_short!$C$10:$C$57,0))*INDEX(Sheet1!D$4:D$35,MATCH('dact EXH_Potentials'!F78,Sheet1!$B$4:$B$35,0))</f>
        <v>0</v>
      </c>
      <c r="H78" s="86">
        <f t="array" ref="H78">INDEX(EXH_Potentials_short!G$10:G$57,MATCH('dact EXH_Potentials'!E78&amp;'dact EXH_Potentials'!C78,EXH_Potentials_short!$E$10:$E$57&amp;EXH_Potentials_short!$C$10:$C$57,0))*INDEX(Sheet1!D$4:D$35,MATCH('dact EXH_Potentials'!F78,Sheet1!$B$4:$B$35,0))</f>
        <v>1.5395665925376793E-5</v>
      </c>
    </row>
    <row r="79" spans="2:8">
      <c r="B79" s="86" t="s">
        <v>116</v>
      </c>
      <c r="C79" s="89" t="str">
        <f t="shared" si="2"/>
        <v>IMPLTEHCM</v>
      </c>
      <c r="D79" s="89"/>
      <c r="E79" s="89">
        <v>2012</v>
      </c>
      <c r="F79" s="89" t="s">
        <v>138</v>
      </c>
      <c r="G79" s="86">
        <f t="array" ref="G79">INDEX(EXH_Potentials_short!$F$10:$F$57,MATCH('dact EXH_Potentials'!E79&amp;'dact EXH_Potentials'!C79,EXH_Potentials_short!$E$10:$E$57&amp;EXH_Potentials_short!$C$10:$C$57,0))*INDEX(Sheet1!D$4:D$35,MATCH('dact EXH_Potentials'!F79,Sheet1!$B$4:$B$35,0))</f>
        <v>0</v>
      </c>
      <c r="H79" s="86">
        <f t="array" ref="H79">INDEX(EXH_Potentials_short!G$10:G$57,MATCH('dact EXH_Potentials'!E79&amp;'dact EXH_Potentials'!C79,EXH_Potentials_short!$E$10:$E$57&amp;EXH_Potentials_short!$C$10:$C$57,0))*INDEX(Sheet1!D$4:D$35,MATCH('dact EXH_Potentials'!F79,Sheet1!$B$4:$B$35,0))</f>
        <v>4.3017301850317507E-4</v>
      </c>
    </row>
    <row r="80" spans="2:8">
      <c r="B80" s="86" t="s">
        <v>116</v>
      </c>
      <c r="C80" s="89" t="str">
        <f t="shared" si="2"/>
        <v>IMPLTEHCM</v>
      </c>
      <c r="D80" s="89"/>
      <c r="E80" s="89">
        <v>2012</v>
      </c>
      <c r="F80" s="89" t="s">
        <v>137</v>
      </c>
      <c r="G80" s="86">
        <f t="array" ref="G80">INDEX(EXH_Potentials_short!$F$10:$F$57,MATCH('dact EXH_Potentials'!E80&amp;'dact EXH_Potentials'!C80,EXH_Potentials_short!$E$10:$E$57&amp;EXH_Potentials_short!$C$10:$C$57,0))*INDEX(Sheet1!D$4:D$35,MATCH('dact EXH_Potentials'!F80,Sheet1!$B$4:$B$35,0))</f>
        <v>0</v>
      </c>
      <c r="H80" s="86">
        <f t="array" ref="H80">INDEX(EXH_Potentials_short!G$10:G$57,MATCH('dact EXH_Potentials'!E80&amp;'dact EXH_Potentials'!C80,EXH_Potentials_short!$E$10:$E$57&amp;EXH_Potentials_short!$C$10:$C$57,0))*INDEX(Sheet1!D$4:D$35,MATCH('dact EXH_Potentials'!F80,Sheet1!$B$4:$B$35,0))</f>
        <v>6.09487245163446E-4</v>
      </c>
    </row>
    <row r="81" spans="2:8">
      <c r="B81" s="86" t="s">
        <v>116</v>
      </c>
      <c r="C81" s="89" t="str">
        <f t="shared" si="2"/>
        <v>IMPLTEHCM</v>
      </c>
      <c r="D81" s="89"/>
      <c r="E81" s="89">
        <v>2012</v>
      </c>
      <c r="F81" s="89" t="s">
        <v>136</v>
      </c>
      <c r="G81" s="86">
        <f t="array" ref="G81">INDEX(EXH_Potentials_short!$F$10:$F$57,MATCH('dact EXH_Potentials'!E81&amp;'dact EXH_Potentials'!C81,EXH_Potentials_short!$E$10:$E$57&amp;EXH_Potentials_short!$C$10:$C$57,0))*INDEX(Sheet1!D$4:D$35,MATCH('dact EXH_Potentials'!F81,Sheet1!$B$4:$B$35,0))</f>
        <v>0</v>
      </c>
      <c r="H81" s="86">
        <f t="array" ref="H81">INDEX(EXH_Potentials_short!G$10:G$57,MATCH('dact EXH_Potentials'!E81&amp;'dact EXH_Potentials'!C81,EXH_Potentials_short!$E$10:$E$57&amp;EXH_Potentials_short!$C$10:$C$57,0))*INDEX(Sheet1!D$4:D$35,MATCH('dact EXH_Potentials'!F81,Sheet1!$B$4:$B$35,0))</f>
        <v>3.1425271035916157E-4</v>
      </c>
    </row>
    <row r="82" spans="2:8">
      <c r="B82" s="86" t="s">
        <v>116</v>
      </c>
      <c r="C82" s="89" t="str">
        <f t="shared" si="2"/>
        <v>IMPLTEHCM</v>
      </c>
      <c r="D82" s="89"/>
      <c r="E82" s="89">
        <v>2012</v>
      </c>
      <c r="F82" s="89" t="s">
        <v>135</v>
      </c>
      <c r="G82" s="86">
        <f t="array" ref="G82">INDEX(EXH_Potentials_short!$F$10:$F$57,MATCH('dact EXH_Potentials'!E82&amp;'dact EXH_Potentials'!C82,EXH_Potentials_short!$E$10:$E$57&amp;EXH_Potentials_short!$C$10:$C$57,0))*INDEX(Sheet1!D$4:D$35,MATCH('dact EXH_Potentials'!F82,Sheet1!$B$4:$B$35,0))</f>
        <v>0</v>
      </c>
      <c r="H82" s="86">
        <f t="array" ref="H82">INDEX(EXH_Potentials_short!G$10:G$57,MATCH('dact EXH_Potentials'!E82&amp;'dact EXH_Potentials'!C82,EXH_Potentials_short!$E$10:$E$57&amp;EXH_Potentials_short!$C$10:$C$57,0))*INDEX(Sheet1!D$4:D$35,MATCH('dact EXH_Potentials'!F82,Sheet1!$B$4:$B$35,0))</f>
        <v>9.0562740737510542E-7</v>
      </c>
    </row>
    <row r="83" spans="2:8">
      <c r="B83" s="86" t="s">
        <v>116</v>
      </c>
      <c r="C83" s="89" t="str">
        <f t="shared" si="2"/>
        <v>IMPLTEHCM</v>
      </c>
      <c r="D83" s="89"/>
      <c r="E83" s="89">
        <v>2012</v>
      </c>
      <c r="F83" s="89" t="s">
        <v>134</v>
      </c>
      <c r="G83" s="86">
        <f t="array" ref="G83">INDEX(EXH_Potentials_short!$F$10:$F$57,MATCH('dact EXH_Potentials'!E83&amp;'dact EXH_Potentials'!C83,EXH_Potentials_short!$E$10:$E$57&amp;EXH_Potentials_short!$C$10:$C$57,0))*INDEX(Sheet1!D$4:D$35,MATCH('dact EXH_Potentials'!F83,Sheet1!$B$4:$B$35,0))</f>
        <v>0</v>
      </c>
      <c r="H83" s="86">
        <f t="array" ref="H83">INDEX(EXH_Potentials_short!G$10:G$57,MATCH('dact EXH_Potentials'!E83&amp;'dact EXH_Potentials'!C83,EXH_Potentials_short!$E$10:$E$57&amp;EXH_Potentials_short!$C$10:$C$57,0))*INDEX(Sheet1!D$4:D$35,MATCH('dact EXH_Potentials'!F83,Sheet1!$B$4:$B$35,0))</f>
        <v>2.1191681332577468E-4</v>
      </c>
    </row>
    <row r="84" spans="2:8">
      <c r="B84" s="86" t="s">
        <v>116</v>
      </c>
      <c r="C84" s="89" t="str">
        <f t="shared" si="2"/>
        <v>IMPLTEHCM</v>
      </c>
      <c r="D84" s="89"/>
      <c r="E84" s="89">
        <v>2012</v>
      </c>
      <c r="F84" s="89" t="s">
        <v>133</v>
      </c>
      <c r="G84" s="86">
        <f t="array" ref="G84">INDEX(EXH_Potentials_short!$F$10:$F$57,MATCH('dact EXH_Potentials'!E84&amp;'dact EXH_Potentials'!C84,EXH_Potentials_short!$E$10:$E$57&amp;EXH_Potentials_short!$C$10:$C$57,0))*INDEX(Sheet1!D$4:D$35,MATCH('dact EXH_Potentials'!F84,Sheet1!$B$4:$B$35,0))</f>
        <v>0</v>
      </c>
      <c r="H84" s="86">
        <f t="array" ref="H84">INDEX(EXH_Potentials_short!G$10:G$57,MATCH('dact EXH_Potentials'!E84&amp;'dact EXH_Potentials'!C84,EXH_Potentials_short!$E$10:$E$57&amp;EXH_Potentials_short!$C$10:$C$57,0))*INDEX(Sheet1!D$4:D$35,MATCH('dact EXH_Potentials'!F84,Sheet1!$B$4:$B$35,0))</f>
        <v>4.084379607261726E-4</v>
      </c>
    </row>
    <row r="85" spans="2:8">
      <c r="B85" s="86" t="s">
        <v>116</v>
      </c>
      <c r="C85" s="89" t="str">
        <f t="shared" si="2"/>
        <v>IMPLTEHCM</v>
      </c>
      <c r="D85" s="89"/>
      <c r="E85" s="89">
        <v>2012</v>
      </c>
      <c r="F85" s="89" t="s">
        <v>132</v>
      </c>
      <c r="G85" s="86">
        <f t="array" ref="G85">INDEX(EXH_Potentials_short!$F$10:$F$57,MATCH('dact EXH_Potentials'!E85&amp;'dact EXH_Potentials'!C85,EXH_Potentials_short!$E$10:$E$57&amp;EXH_Potentials_short!$C$10:$C$57,0))*INDEX(Sheet1!D$4:D$35,MATCH('dact EXH_Potentials'!F85,Sheet1!$B$4:$B$35,0))</f>
        <v>0</v>
      </c>
      <c r="H85" s="86">
        <f t="array" ref="H85">INDEX(EXH_Potentials_short!G$10:G$57,MATCH('dact EXH_Potentials'!E85&amp;'dact EXH_Potentials'!C85,EXH_Potentials_short!$E$10:$E$57&amp;EXH_Potentials_short!$C$10:$C$57,0))*INDEX(Sheet1!D$4:D$35,MATCH('dact EXH_Potentials'!F85,Sheet1!$B$4:$B$35,0))</f>
        <v>9.0562740737510542E-6</v>
      </c>
    </row>
    <row r="86" spans="2:8">
      <c r="B86" s="86" t="s">
        <v>116</v>
      </c>
      <c r="C86" s="89" t="str">
        <f t="shared" si="2"/>
        <v>IMPLTEHCM</v>
      </c>
      <c r="D86" s="89"/>
      <c r="E86" s="89">
        <v>2012</v>
      </c>
      <c r="F86" s="89" t="s">
        <v>131</v>
      </c>
      <c r="G86" s="86">
        <f t="array" ref="G86">INDEX(EXH_Potentials_short!$F$10:$F$57,MATCH('dact EXH_Potentials'!E86&amp;'dact EXH_Potentials'!C86,EXH_Potentials_short!$E$10:$E$57&amp;EXH_Potentials_short!$C$10:$C$57,0))*INDEX(Sheet1!D$4:D$35,MATCH('dact EXH_Potentials'!F86,Sheet1!$B$4:$B$35,0))</f>
        <v>0</v>
      </c>
      <c r="H86" s="86">
        <f t="array" ref="H86">INDEX(EXH_Potentials_short!G$10:G$57,MATCH('dact EXH_Potentials'!E86&amp;'dact EXH_Potentials'!C86,EXH_Potentials_short!$E$10:$E$57&amp;EXH_Potentials_short!$C$10:$C$57,0))*INDEX(Sheet1!D$4:D$35,MATCH('dact EXH_Potentials'!F86,Sheet1!$B$4:$B$35,0))</f>
        <v>5.7960154072006747E-5</v>
      </c>
    </row>
    <row r="87" spans="2:8">
      <c r="B87" s="86" t="s">
        <v>116</v>
      </c>
      <c r="C87" s="89" t="str">
        <f t="shared" si="2"/>
        <v>IMPLTEHCM</v>
      </c>
      <c r="D87" s="89"/>
      <c r="E87" s="89">
        <v>2012</v>
      </c>
      <c r="F87" s="89" t="s">
        <v>130</v>
      </c>
      <c r="G87" s="86">
        <f t="array" ref="G87">INDEX(EXH_Potentials_short!$F$10:$F$57,MATCH('dact EXH_Potentials'!E87&amp;'dact EXH_Potentials'!C87,EXH_Potentials_short!$E$10:$E$57&amp;EXH_Potentials_short!$C$10:$C$57,0))*INDEX(Sheet1!D$4:D$35,MATCH('dact EXH_Potentials'!F87,Sheet1!$B$4:$B$35,0))</f>
        <v>0</v>
      </c>
      <c r="H87" s="86">
        <f t="array" ref="H87">INDEX(EXH_Potentials_short!G$10:G$57,MATCH('dact EXH_Potentials'!E87&amp;'dact EXH_Potentials'!C87,EXH_Potentials_short!$E$10:$E$57&amp;EXH_Potentials_short!$C$10:$C$57,0))*INDEX(Sheet1!D$4:D$35,MATCH('dact EXH_Potentials'!F87,Sheet1!$B$4:$B$35,0))</f>
        <v>7.1997378886320886E-4</v>
      </c>
    </row>
    <row r="88" spans="2:8">
      <c r="B88" s="86" t="s">
        <v>116</v>
      </c>
      <c r="C88" s="89" t="str">
        <f t="shared" si="2"/>
        <v>IMPLTEHCM</v>
      </c>
      <c r="D88" s="89"/>
      <c r="E88" s="89">
        <v>2012</v>
      </c>
      <c r="F88" s="89" t="s">
        <v>129</v>
      </c>
      <c r="G88" s="86">
        <f t="array" ref="G88">INDEX(EXH_Potentials_short!$F$10:$F$57,MATCH('dact EXH_Potentials'!E88&amp;'dact EXH_Potentials'!C88,EXH_Potentials_short!$E$10:$E$57&amp;EXH_Potentials_short!$C$10:$C$57,0))*INDEX(Sheet1!D$4:D$35,MATCH('dact EXH_Potentials'!F88,Sheet1!$B$4:$B$35,0))</f>
        <v>0</v>
      </c>
      <c r="H88" s="86">
        <f t="array" ref="H88">INDEX(EXH_Potentials_short!G$10:G$57,MATCH('dact EXH_Potentials'!E88&amp;'dact EXH_Potentials'!C88,EXH_Potentials_short!$E$10:$E$57&amp;EXH_Potentials_short!$C$10:$C$57,0))*INDEX(Sheet1!D$4:D$35,MATCH('dact EXH_Potentials'!F88,Sheet1!$B$4:$B$35,0))</f>
        <v>4.8903879998255689E-4</v>
      </c>
    </row>
    <row r="89" spans="2:8">
      <c r="B89" s="86" t="s">
        <v>116</v>
      </c>
      <c r="C89" s="89" t="str">
        <f t="shared" si="2"/>
        <v>IMPLTEHCM</v>
      </c>
      <c r="D89" s="89"/>
      <c r="E89" s="89">
        <v>2012</v>
      </c>
      <c r="F89" s="89" t="s">
        <v>128</v>
      </c>
      <c r="G89" s="86">
        <f t="array" ref="G89">INDEX(EXH_Potentials_short!$F$10:$F$57,MATCH('dact EXH_Potentials'!E89&amp;'dact EXH_Potentials'!C89,EXH_Potentials_short!$E$10:$E$57&amp;EXH_Potentials_short!$C$10:$C$57,0))*INDEX(Sheet1!D$4:D$35,MATCH('dact EXH_Potentials'!F89,Sheet1!$B$4:$B$35,0))</f>
        <v>0</v>
      </c>
      <c r="H89" s="86">
        <f t="array" ref="H89">INDEX(EXH_Potentials_short!G$10:G$57,MATCH('dact EXH_Potentials'!E89&amp;'dact EXH_Potentials'!C89,EXH_Potentials_short!$E$10:$E$57&amp;EXH_Potentials_short!$C$10:$C$57,0))*INDEX(Sheet1!D$4:D$35,MATCH('dact EXH_Potentials'!F89,Sheet1!$B$4:$B$35,0))</f>
        <v>1.4580601258739199E-4</v>
      </c>
    </row>
    <row r="90" spans="2:8">
      <c r="B90" s="86" t="s">
        <v>116</v>
      </c>
      <c r="C90" s="89" t="str">
        <f t="shared" si="2"/>
        <v>IMPLTEHCM</v>
      </c>
      <c r="D90" s="89"/>
      <c r="E90" s="89">
        <v>2012</v>
      </c>
      <c r="F90" s="89" t="s">
        <v>127</v>
      </c>
      <c r="G90" s="86">
        <f t="array" ref="G90">INDEX(EXH_Potentials_short!$F$10:$F$57,MATCH('dact EXH_Potentials'!E90&amp;'dact EXH_Potentials'!C90,EXH_Potentials_short!$E$10:$E$57&amp;EXH_Potentials_short!$C$10:$C$57,0))*INDEX(Sheet1!D$4:D$35,MATCH('dact EXH_Potentials'!F90,Sheet1!$B$4:$B$35,0))</f>
        <v>0</v>
      </c>
      <c r="H90" s="86">
        <f t="array" ref="H90">INDEX(EXH_Potentials_short!G$10:G$57,MATCH('dact EXH_Potentials'!E90&amp;'dact EXH_Potentials'!C90,EXH_Potentials_short!$E$10:$E$57&amp;EXH_Potentials_short!$C$10:$C$57,0))*INDEX(Sheet1!D$4:D$35,MATCH('dact EXH_Potentials'!F90,Sheet1!$B$4:$B$35,0))</f>
        <v>1.7206920740127006E-5</v>
      </c>
    </row>
    <row r="91" spans="2:8">
      <c r="B91" s="86" t="s">
        <v>116</v>
      </c>
      <c r="C91" s="89" t="str">
        <f t="shared" si="2"/>
        <v>IMPLTEHCM</v>
      </c>
      <c r="D91" s="89"/>
      <c r="E91" s="89">
        <v>2012</v>
      </c>
      <c r="F91" s="89" t="s">
        <v>126</v>
      </c>
      <c r="G91" s="86">
        <f t="array" ref="G91">INDEX(EXH_Potentials_short!$F$10:$F$57,MATCH('dact EXH_Potentials'!E91&amp;'dact EXH_Potentials'!C91,EXH_Potentials_short!$E$10:$E$57&amp;EXH_Potentials_short!$C$10:$C$57,0))*INDEX(Sheet1!D$4:D$35,MATCH('dact EXH_Potentials'!F91,Sheet1!$B$4:$B$35,0))</f>
        <v>0</v>
      </c>
      <c r="H91" s="86">
        <f t="array" ref="H91">INDEX(EXH_Potentials_short!G$10:G$57,MATCH('dact EXH_Potentials'!E91&amp;'dact EXH_Potentials'!C91,EXH_Potentials_short!$E$10:$E$57&amp;EXH_Potentials_short!$C$10:$C$57,0))*INDEX(Sheet1!D$4:D$35,MATCH('dact EXH_Potentials'!F91,Sheet1!$B$4:$B$35,0))</f>
        <v>3.0247955406328524E-4</v>
      </c>
    </row>
    <row r="92" spans="2:8">
      <c r="B92" s="86" t="s">
        <v>116</v>
      </c>
      <c r="C92" s="89" t="str">
        <f t="shared" si="2"/>
        <v>IMPLTEHCM</v>
      </c>
      <c r="D92" s="89"/>
      <c r="E92" s="89">
        <v>2012</v>
      </c>
      <c r="F92" s="89" t="s">
        <v>125</v>
      </c>
      <c r="G92" s="86">
        <f t="array" ref="G92">INDEX(EXH_Potentials_short!$F$10:$F$57,MATCH('dact EXH_Potentials'!E92&amp;'dact EXH_Potentials'!C92,EXH_Potentials_short!$E$10:$E$57&amp;EXH_Potentials_short!$C$10:$C$57,0))*INDEX(Sheet1!D$4:D$35,MATCH('dact EXH_Potentials'!F92,Sheet1!$B$4:$B$35,0))</f>
        <v>0</v>
      </c>
      <c r="H92" s="86">
        <f t="array" ref="H92">INDEX(EXH_Potentials_short!G$10:G$57,MATCH('dact EXH_Potentials'!E92&amp;'dact EXH_Potentials'!C92,EXH_Potentials_short!$E$10:$E$57&amp;EXH_Potentials_short!$C$10:$C$57,0))*INDEX(Sheet1!D$4:D$35,MATCH('dact EXH_Potentials'!F92,Sheet1!$B$4:$B$35,0))</f>
        <v>2.3636875332490252E-4</v>
      </c>
    </row>
    <row r="93" spans="2:8">
      <c r="B93" s="86" t="s">
        <v>116</v>
      </c>
      <c r="C93" s="89" t="str">
        <f t="shared" si="2"/>
        <v>IMPLTEHCM</v>
      </c>
      <c r="D93" s="89"/>
      <c r="E93" s="89">
        <v>2012</v>
      </c>
      <c r="F93" s="89" t="s">
        <v>124</v>
      </c>
      <c r="G93" s="86">
        <f t="array" ref="G93">INDEX(EXH_Potentials_short!$F$10:$F$57,MATCH('dact EXH_Potentials'!E93&amp;'dact EXH_Potentials'!C93,EXH_Potentials_short!$E$10:$E$57&amp;EXH_Potentials_short!$C$10:$C$57,0))*INDEX(Sheet1!D$4:D$35,MATCH('dact EXH_Potentials'!F93,Sheet1!$B$4:$B$35,0))</f>
        <v>0</v>
      </c>
      <c r="H93" s="86">
        <f t="array" ref="H93">INDEX(EXH_Potentials_short!G$10:G$57,MATCH('dact EXH_Potentials'!E93&amp;'dact EXH_Potentials'!C93,EXH_Potentials_short!$E$10:$E$57&amp;EXH_Potentials_short!$C$10:$C$57,0))*INDEX(Sheet1!D$4:D$35,MATCH('dact EXH_Potentials'!F93,Sheet1!$B$4:$B$35,0))</f>
        <v>9.0562740737510542E-6</v>
      </c>
    </row>
    <row r="94" spans="2:8">
      <c r="B94" s="86" t="s">
        <v>116</v>
      </c>
      <c r="C94" s="89" t="str">
        <f t="shared" si="2"/>
        <v>IMPLTEHCM</v>
      </c>
      <c r="D94" s="89"/>
      <c r="E94" s="89">
        <v>2012</v>
      </c>
      <c r="F94" s="89" t="s">
        <v>123</v>
      </c>
      <c r="G94" s="86">
        <f t="array" ref="G94">INDEX(EXH_Potentials_short!$F$10:$F$57,MATCH('dact EXH_Potentials'!E94&amp;'dact EXH_Potentials'!C94,EXH_Potentials_short!$E$10:$E$57&amp;EXH_Potentials_short!$C$10:$C$57,0))*INDEX(Sheet1!D$4:D$35,MATCH('dact EXH_Potentials'!F94,Sheet1!$B$4:$B$35,0))</f>
        <v>0</v>
      </c>
      <c r="H94" s="86">
        <f t="array" ref="H94">INDEX(EXH_Potentials_short!G$10:G$57,MATCH('dact EXH_Potentials'!E94&amp;'dact EXH_Potentials'!C94,EXH_Potentials_short!$E$10:$E$57&amp;EXH_Potentials_short!$C$10:$C$57,0))*INDEX(Sheet1!D$4:D$35,MATCH('dact EXH_Potentials'!F94,Sheet1!$B$4:$B$35,0))</f>
        <v>7.426144740475864E-5</v>
      </c>
    </row>
    <row r="95" spans="2:8">
      <c r="B95" s="86" t="s">
        <v>116</v>
      </c>
      <c r="C95" s="89" t="str">
        <f t="shared" si="2"/>
        <v>IMPLTEHCM</v>
      </c>
      <c r="D95" s="89"/>
      <c r="E95" s="89">
        <v>2012</v>
      </c>
      <c r="F95" s="89" t="s">
        <v>122</v>
      </c>
      <c r="G95" s="86">
        <f t="array" ref="G95">INDEX(EXH_Potentials_short!$F$10:$F$57,MATCH('dact EXH_Potentials'!E95&amp;'dact EXH_Potentials'!C95,EXH_Potentials_short!$E$10:$E$57&amp;EXH_Potentials_short!$C$10:$C$57,0))*INDEX(Sheet1!D$4:D$35,MATCH('dact EXH_Potentials'!F95,Sheet1!$B$4:$B$35,0))</f>
        <v>0</v>
      </c>
      <c r="H95" s="86">
        <f t="array" ref="H95">INDEX(EXH_Potentials_short!G$10:G$57,MATCH('dact EXH_Potentials'!E95&amp;'dact EXH_Potentials'!C95,EXH_Potentials_short!$E$10:$E$57&amp;EXH_Potentials_short!$C$10:$C$57,0))*INDEX(Sheet1!D$4:D$35,MATCH('dact EXH_Potentials'!F95,Sheet1!$B$4:$B$35,0))</f>
        <v>7.1363439701158311E-4</v>
      </c>
    </row>
    <row r="96" spans="2:8">
      <c r="B96" s="86" t="s">
        <v>116</v>
      </c>
      <c r="C96" s="89" t="str">
        <f t="shared" si="2"/>
        <v>IMPLTEHCM</v>
      </c>
      <c r="D96" s="89"/>
      <c r="E96" s="89">
        <v>2012</v>
      </c>
      <c r="F96" s="89" t="s">
        <v>121</v>
      </c>
      <c r="G96" s="86">
        <f t="array" ref="G96">INDEX(EXH_Potentials_short!$F$10:$F$57,MATCH('dact EXH_Potentials'!E96&amp;'dact EXH_Potentials'!C96,EXH_Potentials_short!$E$10:$E$57&amp;EXH_Potentials_short!$C$10:$C$57,0))*INDEX(Sheet1!D$4:D$35,MATCH('dact EXH_Potentials'!F96,Sheet1!$B$4:$B$35,0))</f>
        <v>0</v>
      </c>
      <c r="H96" s="86">
        <f t="array" ref="H96">INDEX(EXH_Potentials_short!G$10:G$57,MATCH('dact EXH_Potentials'!E96&amp;'dact EXH_Potentials'!C96,EXH_Potentials_short!$E$10:$E$57&amp;EXH_Potentials_short!$C$10:$C$57,0))*INDEX(Sheet1!D$4:D$35,MATCH('dact EXH_Potentials'!F96,Sheet1!$B$4:$B$35,0))</f>
        <v>3.3689339554353922E-4</v>
      </c>
    </row>
    <row r="97" spans="2:8">
      <c r="B97" s="86" t="s">
        <v>116</v>
      </c>
      <c r="C97" s="89" t="str">
        <f t="shared" si="2"/>
        <v>IMPLTEHCM</v>
      </c>
      <c r="D97" s="89"/>
      <c r="E97" s="89">
        <v>2012</v>
      </c>
      <c r="F97" s="89" t="s">
        <v>120</v>
      </c>
      <c r="G97" s="86">
        <f t="array" ref="G97">INDEX(EXH_Potentials_short!$F$10:$F$57,MATCH('dact EXH_Potentials'!E97&amp;'dact EXH_Potentials'!C97,EXH_Potentials_short!$E$10:$E$57&amp;EXH_Potentials_short!$C$10:$C$57,0))*INDEX(Sheet1!D$4:D$35,MATCH('dact EXH_Potentials'!F97,Sheet1!$B$4:$B$35,0))</f>
        <v>0</v>
      </c>
      <c r="H97" s="86">
        <f t="array" ref="H97">INDEX(EXH_Potentials_short!G$10:G$57,MATCH('dact EXH_Potentials'!E97&amp;'dact EXH_Potentials'!C97,EXH_Potentials_short!$E$10:$E$57&amp;EXH_Potentials_short!$C$10:$C$57,0))*INDEX(Sheet1!D$4:D$35,MATCH('dact EXH_Potentials'!F97,Sheet1!$B$4:$B$35,0))</f>
        <v>1.1410905332926329E-4</v>
      </c>
    </row>
    <row r="98" spans="2:8">
      <c r="B98" s="86" t="s">
        <v>116</v>
      </c>
      <c r="C98" s="89" t="str">
        <f t="shared" si="2"/>
        <v>IMPLTEHCM</v>
      </c>
      <c r="D98" s="89"/>
      <c r="E98" s="89">
        <v>2012</v>
      </c>
      <c r="F98" s="89" t="s">
        <v>119</v>
      </c>
      <c r="G98" s="86">
        <f t="array" ref="G98">INDEX(EXH_Potentials_short!$F$10:$F$57,MATCH('dact EXH_Potentials'!E98&amp;'dact EXH_Potentials'!C98,EXH_Potentials_short!$E$10:$E$57&amp;EXH_Potentials_short!$C$10:$C$57,0))*INDEX(Sheet1!D$4:D$35,MATCH('dact EXH_Potentials'!F98,Sheet1!$B$4:$B$35,0))</f>
        <v>0</v>
      </c>
      <c r="H98" s="86">
        <f t="array" ref="H98">INDEX(EXH_Potentials_short!G$10:G$57,MATCH('dact EXH_Potentials'!E98&amp;'dact EXH_Potentials'!C98,EXH_Potentials_short!$E$10:$E$57&amp;EXH_Potentials_short!$C$10:$C$57,0))*INDEX(Sheet1!D$4:D$35,MATCH('dact EXH_Potentials'!F98,Sheet1!$B$4:$B$35,0))</f>
        <v>8.5128976293259915E-5</v>
      </c>
    </row>
    <row r="99" spans="2:8">
      <c r="B99" s="86" t="s">
        <v>116</v>
      </c>
      <c r="C99" s="89" t="str">
        <f t="shared" si="2"/>
        <v>IMPLTEHCM</v>
      </c>
      <c r="D99" s="89"/>
      <c r="E99" s="89">
        <v>2012</v>
      </c>
      <c r="F99" s="89" t="s">
        <v>118</v>
      </c>
      <c r="G99" s="86">
        <f t="array" ref="G99">INDEX(EXH_Potentials_short!$F$10:$F$57,MATCH('dact EXH_Potentials'!E99&amp;'dact EXH_Potentials'!C99,EXH_Potentials_short!$E$10:$E$57&amp;EXH_Potentials_short!$C$10:$C$57,0))*INDEX(Sheet1!D$4:D$35,MATCH('dact EXH_Potentials'!F99,Sheet1!$B$4:$B$35,0))</f>
        <v>0</v>
      </c>
      <c r="H99" s="86">
        <f t="array" ref="H99">INDEX(EXH_Potentials_short!G$10:G$57,MATCH('dact EXH_Potentials'!E99&amp;'dact EXH_Potentials'!C99,EXH_Potentials_short!$E$10:$E$57&amp;EXH_Potentials_short!$C$10:$C$57,0))*INDEX(Sheet1!D$4:D$35,MATCH('dact EXH_Potentials'!F99,Sheet1!$B$4:$B$35,0))</f>
        <v>4.1115484294829792E-4</v>
      </c>
    </row>
    <row r="100" spans="2:8">
      <c r="B100" s="86" t="s">
        <v>116</v>
      </c>
      <c r="C100" s="89" t="str">
        <f t="shared" si="2"/>
        <v>IMPLTEHCM</v>
      </c>
      <c r="D100" s="89"/>
      <c r="E100" s="89">
        <v>2012</v>
      </c>
      <c r="F100" s="89" t="s">
        <v>117</v>
      </c>
      <c r="G100" s="86">
        <f t="array" ref="G100">INDEX(EXH_Potentials_short!$F$10:$F$57,MATCH('dact EXH_Potentials'!E100&amp;'dact EXH_Potentials'!C100,EXH_Potentials_short!$E$10:$E$57&amp;EXH_Potentials_short!$C$10:$C$57,0))*INDEX(Sheet1!D$4:D$35,MATCH('dact EXH_Potentials'!F100,Sheet1!$B$4:$B$35,0))</f>
        <v>0</v>
      </c>
      <c r="H100" s="86">
        <f t="array" ref="H100">INDEX(EXH_Potentials_short!G$10:G$57,MATCH('dact EXH_Potentials'!E100&amp;'dact EXH_Potentials'!C100,EXH_Potentials_short!$E$10:$E$57&amp;EXH_Potentials_short!$C$10:$C$57,0))*INDEX(Sheet1!D$4:D$35,MATCH('dact EXH_Potentials'!F100,Sheet1!$B$4:$B$35,0))</f>
        <v>2.2006745999215063E-4</v>
      </c>
    </row>
    <row r="101" spans="2:8" ht="15" thickBot="1">
      <c r="B101" s="87" t="s">
        <v>116</v>
      </c>
      <c r="C101" s="88" t="str">
        <f t="shared" si="2"/>
        <v>IMPLTEHCM</v>
      </c>
      <c r="D101" s="88"/>
      <c r="E101" s="88">
        <v>2012</v>
      </c>
      <c r="F101" s="88" t="s">
        <v>115</v>
      </c>
      <c r="G101" s="87">
        <f t="array" ref="G101">INDEX(EXH_Potentials_short!$F$10:$F$57,MATCH('dact EXH_Potentials'!E101&amp;'dact EXH_Potentials'!C101,EXH_Potentials_short!$E$10:$E$57&amp;EXH_Potentials_short!$C$10:$C$57,0))*INDEX(Sheet1!D$4:D$35,MATCH('dact EXH_Potentials'!F101,Sheet1!$B$4:$B$35,0))</f>
        <v>0</v>
      </c>
      <c r="H101" s="87">
        <f t="array" ref="H101">INDEX(EXH_Potentials_short!G$10:G$57,MATCH('dact EXH_Potentials'!E101&amp;'dact EXH_Potentials'!C101,EXH_Potentials_short!$E$10:$E$57&amp;EXH_Potentials_short!$C$10:$C$57,0))*INDEX(Sheet1!D$4:D$35,MATCH('dact EXH_Potentials'!F101,Sheet1!$B$4:$B$35,0))</f>
        <v>9.0562740737510542E-7</v>
      </c>
    </row>
    <row r="102" spans="2:8">
      <c r="B102" s="86" t="s">
        <v>116</v>
      </c>
      <c r="C102" s="89" t="str">
        <f>K12</f>
        <v>IMPLTEHCH</v>
      </c>
      <c r="D102" s="89"/>
      <c r="E102" s="89">
        <v>2012</v>
      </c>
      <c r="F102" s="90" t="s">
        <v>147</v>
      </c>
      <c r="G102" s="86">
        <f t="array" ref="G102">INDEX(EXH_Potentials_short!F$10:F$57,MATCH('dact EXH_Potentials'!E102&amp;'dact EXH_Potentials'!C102,EXH_Potentials_short!$E$10:$E$57&amp;EXH_Potentials_short!$C$10:$C$57,0))*INDEX(Sheet1!D$4:D$35,MATCH('dact EXH_Potentials'!F102,Sheet1!$B$4:$B$35,0))</f>
        <v>1.3677348692899703E-5</v>
      </c>
      <c r="H102" s="86">
        <f t="array" ref="H102">INDEX(EXH_Potentials_short!G$10:G$57,MATCH('dact EXH_Potentials'!E102&amp;'dact EXH_Potentials'!C102,EXH_Potentials_short!$E$10:$E$57&amp;EXH_Potentials_short!$C$10:$C$57,0))*INDEX(Sheet1!D$4:D$35,MATCH('dact EXH_Potentials'!F102,Sheet1!$B$4:$B$35,0))</f>
        <v>1.135144078670256E-5</v>
      </c>
    </row>
    <row r="103" spans="2:8">
      <c r="B103" s="86" t="s">
        <v>116</v>
      </c>
      <c r="C103" s="89" t="str">
        <f t="shared" ref="C103:C133" si="3">C102</f>
        <v>IMPLTEHCH</v>
      </c>
      <c r="D103" s="89"/>
      <c r="E103" s="89">
        <v>2012</v>
      </c>
      <c r="F103" s="89" t="s">
        <v>146</v>
      </c>
      <c r="G103" s="86">
        <f t="array" ref="G103">INDEX(EXH_Potentials_short!$F$10:$F$57,MATCH('dact EXH_Potentials'!E103&amp;'dact EXH_Potentials'!C103,EXH_Potentials_short!$E$10:$E$57&amp;EXH_Potentials_short!$C$10:$C$57,0))*INDEX(Sheet1!D$4:D$35,MATCH('dact EXH_Potentials'!F103,Sheet1!$B$4:$B$35,0))</f>
        <v>2.2149706355445911E-4</v>
      </c>
      <c r="H103" s="86">
        <f t="array" ref="H103">INDEX(EXH_Potentials_short!G$10:G$57,MATCH('dact EXH_Potentials'!E103&amp;'dact EXH_Potentials'!C103,EXH_Potentials_short!$E$10:$E$57&amp;EXH_Potentials_short!$C$10:$C$57,0))*INDEX(Sheet1!D$4:D$35,MATCH('dact EXH_Potentials'!F103,Sheet1!$B$4:$B$35,0))</f>
        <v>1.8383027718465536E-4</v>
      </c>
    </row>
    <row r="104" spans="2:8">
      <c r="B104" s="86" t="s">
        <v>116</v>
      </c>
      <c r="C104" s="89" t="str">
        <f t="shared" si="3"/>
        <v>IMPLTEHCH</v>
      </c>
      <c r="D104" s="89"/>
      <c r="E104" s="89">
        <v>2012</v>
      </c>
      <c r="F104" s="89" t="s">
        <v>145</v>
      </c>
      <c r="G104" s="86">
        <f t="array" ref="G104">INDEX(EXH_Potentials_short!$F$10:$F$57,MATCH('dact EXH_Potentials'!E104&amp;'dact EXH_Potentials'!C104,EXH_Potentials_short!$E$10:$E$57&amp;EXH_Potentials_short!$C$10:$C$57,0))*INDEX(Sheet1!D$4:D$35,MATCH('dact EXH_Potentials'!F104,Sheet1!$B$4:$B$35,0))</f>
        <v>2.6898785762702755E-4</v>
      </c>
      <c r="H104" s="86">
        <f t="array" ref="H104">INDEX(EXH_Potentials_short!G$10:G$57,MATCH('dact EXH_Potentials'!E104&amp;'dact EXH_Potentials'!C104,EXH_Potentials_short!$E$10:$E$57&amp;EXH_Potentials_short!$C$10:$C$57,0))*INDEX(Sheet1!D$4:D$35,MATCH('dact EXH_Potentials'!F104,Sheet1!$B$4:$B$35,0))</f>
        <v>2.2324500213848371E-4</v>
      </c>
    </row>
    <row r="105" spans="2:8">
      <c r="B105" s="86" t="s">
        <v>116</v>
      </c>
      <c r="C105" s="89" t="str">
        <f t="shared" si="3"/>
        <v>IMPLTEHCH</v>
      </c>
      <c r="D105" s="89"/>
      <c r="E105" s="89">
        <v>2012</v>
      </c>
      <c r="F105" s="89" t="s">
        <v>144</v>
      </c>
      <c r="G105" s="86">
        <f t="array" ref="G105">INDEX(EXH_Potentials_short!$F$10:$F$57,MATCH('dact EXH_Potentials'!E105&amp;'dact EXH_Potentials'!C105,EXH_Potentials_short!$E$10:$E$57&amp;EXH_Potentials_short!$C$10:$C$57,0))*INDEX(Sheet1!D$4:D$35,MATCH('dact EXH_Potentials'!F105,Sheet1!$B$4:$B$35,0))</f>
        <v>6.1168142765468129E-5</v>
      </c>
      <c r="H105" s="86">
        <f t="array" ref="H105">INDEX(EXH_Potentials_short!G$10:G$57,MATCH('dact EXH_Potentials'!E105&amp;'dact EXH_Potentials'!C105,EXH_Potentials_short!$E$10:$E$57&amp;EXH_Potentials_short!$C$10:$C$57,0))*INDEX(Sheet1!D$4:D$35,MATCH('dact EXH_Potentials'!F105,Sheet1!$B$4:$B$35,0))</f>
        <v>5.07661657405309E-5</v>
      </c>
    </row>
    <row r="106" spans="2:8">
      <c r="B106" s="86" t="s">
        <v>116</v>
      </c>
      <c r="C106" s="89" t="str">
        <f t="shared" si="3"/>
        <v>IMPLTEHCH</v>
      </c>
      <c r="D106" s="89"/>
      <c r="E106" s="89">
        <v>2012</v>
      </c>
      <c r="F106" s="89" t="s">
        <v>143</v>
      </c>
      <c r="G106" s="86">
        <f t="array" ref="G106">INDEX(EXH_Potentials_short!$F$10:$F$57,MATCH('dact EXH_Potentials'!E106&amp;'dact EXH_Potentials'!C106,EXH_Potentials_short!$E$10:$E$57&amp;EXH_Potentials_short!$C$10:$C$57,0))*INDEX(Sheet1!D$4:D$35,MATCH('dact EXH_Potentials'!F106,Sheet1!$B$4:$B$35,0))</f>
        <v>3.039410820644379E-6</v>
      </c>
      <c r="H106" s="86">
        <f t="array" ref="H106">INDEX(EXH_Potentials_short!G$10:G$57,MATCH('dact EXH_Potentials'!E106&amp;'dact EXH_Potentials'!C106,EXH_Potentials_short!$E$10:$E$57&amp;EXH_Potentials_short!$C$10:$C$57,0))*INDEX(Sheet1!D$4:D$35,MATCH('dact EXH_Potentials'!F106,Sheet1!$B$4:$B$35,0))</f>
        <v>2.5225423970450134E-6</v>
      </c>
    </row>
    <row r="107" spans="2:8">
      <c r="B107" s="86" t="s">
        <v>116</v>
      </c>
      <c r="C107" s="89" t="str">
        <f t="shared" si="3"/>
        <v>IMPLTEHCH</v>
      </c>
      <c r="D107" s="89"/>
      <c r="E107" s="89">
        <v>2012</v>
      </c>
      <c r="F107" s="89" t="s">
        <v>142</v>
      </c>
      <c r="G107" s="86">
        <f t="array" ref="G107">INDEX(EXH_Potentials_short!$F$10:$F$57,MATCH('dact EXH_Potentials'!E107&amp;'dact EXH_Potentials'!C107,EXH_Potentials_short!$E$10:$E$57&amp;EXH_Potentials_short!$C$10:$C$57,0))*INDEX(Sheet1!D$4:D$35,MATCH('dact EXH_Potentials'!F107,Sheet1!$B$4:$B$35,0))</f>
        <v>1.090388631906171E-4</v>
      </c>
      <c r="H107" s="86">
        <f t="array" ref="H107">INDEX(EXH_Potentials_short!G$10:G$57,MATCH('dact EXH_Potentials'!E107&amp;'dact EXH_Potentials'!C107,EXH_Potentials_short!$E$10:$E$57&amp;EXH_Potentials_short!$C$10:$C$57,0))*INDEX(Sheet1!D$4:D$35,MATCH('dact EXH_Potentials'!F107,Sheet1!$B$4:$B$35,0))</f>
        <v>9.0496208493989863E-5</v>
      </c>
    </row>
    <row r="108" spans="2:8">
      <c r="B108" s="86" t="s">
        <v>116</v>
      </c>
      <c r="C108" s="89" t="str">
        <f t="shared" si="3"/>
        <v>IMPLTEHCH</v>
      </c>
      <c r="D108" s="89"/>
      <c r="E108" s="89">
        <v>2012</v>
      </c>
      <c r="F108" s="89" t="s">
        <v>141</v>
      </c>
      <c r="G108" s="86">
        <f t="array" ref="G108">INDEX(EXH_Potentials_short!$F$10:$F$57,MATCH('dact EXH_Potentials'!E108&amp;'dact EXH_Potentials'!C108,EXH_Potentials_short!$E$10:$E$57&amp;EXH_Potentials_short!$C$10:$C$57,0))*INDEX(Sheet1!D$4:D$35,MATCH('dact EXH_Potentials'!F108,Sheet1!$B$4:$B$35,0))</f>
        <v>1.5994899443641045E-4</v>
      </c>
      <c r="H108" s="86">
        <f t="array" ref="H108">INDEX(EXH_Potentials_short!G$10:G$57,MATCH('dact EXH_Potentials'!E108&amp;'dact EXH_Potentials'!C108,EXH_Potentials_short!$E$10:$E$57&amp;EXH_Potentials_short!$C$10:$C$57,0))*INDEX(Sheet1!D$4:D$35,MATCH('dact EXH_Potentials'!F108,Sheet1!$B$4:$B$35,0))</f>
        <v>1.3274879364449384E-4</v>
      </c>
    </row>
    <row r="109" spans="2:8">
      <c r="B109" s="86" t="s">
        <v>116</v>
      </c>
      <c r="C109" s="89" t="str">
        <f t="shared" si="3"/>
        <v>IMPLTEHCH</v>
      </c>
      <c r="D109" s="89"/>
      <c r="E109" s="89">
        <v>2012</v>
      </c>
      <c r="F109" s="89" t="s">
        <v>140</v>
      </c>
      <c r="G109" s="86">
        <f t="array" ref="G109">INDEX(EXH_Potentials_short!$F$10:$F$57,MATCH('dact EXH_Potentials'!E109&amp;'dact EXH_Potentials'!C109,EXH_Potentials_short!$E$10:$E$57&amp;EXH_Potentials_short!$C$10:$C$57,0))*INDEX(Sheet1!D$4:D$35,MATCH('dact EXH_Potentials'!F109,Sheet1!$B$4:$B$35,0))</f>
        <v>1.5197054103221895E-6</v>
      </c>
      <c r="H109" s="86">
        <f t="array" ref="H109">INDEX(EXH_Potentials_short!G$10:G$57,MATCH('dact EXH_Potentials'!E109&amp;'dact EXH_Potentials'!C109,EXH_Potentials_short!$E$10:$E$57&amp;EXH_Potentials_short!$C$10:$C$57,0))*INDEX(Sheet1!D$4:D$35,MATCH('dact EXH_Potentials'!F109,Sheet1!$B$4:$B$35,0))</f>
        <v>1.2612711985225067E-6</v>
      </c>
    </row>
    <row r="110" spans="2:8">
      <c r="B110" s="86" t="s">
        <v>116</v>
      </c>
      <c r="C110" s="89" t="str">
        <f t="shared" si="3"/>
        <v>IMPLTEHCH</v>
      </c>
      <c r="D110" s="89"/>
      <c r="E110" s="89">
        <v>2012</v>
      </c>
      <c r="F110" s="89" t="s">
        <v>139</v>
      </c>
      <c r="G110" s="86">
        <f t="array" ref="G110">INDEX(EXH_Potentials_short!$F$10:$F$57,MATCH('dact EXH_Potentials'!E110&amp;'dact EXH_Potentials'!C110,EXH_Potentials_short!$E$10:$E$57&amp;EXH_Potentials_short!$C$10:$C$57,0))*INDEX(Sheet1!D$4:D$35,MATCH('dact EXH_Potentials'!F110,Sheet1!$B$4:$B$35,0))</f>
        <v>6.4587479938693053E-6</v>
      </c>
      <c r="H110" s="86">
        <f t="array" ref="H110">INDEX(EXH_Potentials_short!G$10:G$57,MATCH('dact EXH_Potentials'!E110&amp;'dact EXH_Potentials'!C110,EXH_Potentials_short!$E$10:$E$57&amp;EXH_Potentials_short!$C$10:$C$57,0))*INDEX(Sheet1!D$4:D$35,MATCH('dact EXH_Potentials'!F110,Sheet1!$B$4:$B$35,0))</f>
        <v>5.3604025937206539E-6</v>
      </c>
    </row>
    <row r="111" spans="2:8">
      <c r="B111" s="86" t="s">
        <v>116</v>
      </c>
      <c r="C111" s="89" t="str">
        <f t="shared" si="3"/>
        <v>IMPLTEHCH</v>
      </c>
      <c r="D111" s="89"/>
      <c r="E111" s="89">
        <v>2012</v>
      </c>
      <c r="F111" s="89" t="s">
        <v>138</v>
      </c>
      <c r="G111" s="86">
        <f t="array" ref="G111">INDEX(EXH_Potentials_short!$F$10:$F$57,MATCH('dact EXH_Potentials'!E111&amp;'dact EXH_Potentials'!C111,EXH_Potentials_short!$E$10:$E$57&amp;EXH_Potentials_short!$C$10:$C$57,0))*INDEX(Sheet1!D$4:D$35,MATCH('dact EXH_Potentials'!F111,Sheet1!$B$4:$B$35,0))</f>
        <v>1.8046501747575998E-4</v>
      </c>
      <c r="H111" s="86">
        <f t="array" ref="H111">INDEX(EXH_Potentials_short!G$10:G$57,MATCH('dact EXH_Potentials'!E111&amp;'dact EXH_Potentials'!C111,EXH_Potentials_short!$E$10:$E$57&amp;EXH_Potentials_short!$C$10:$C$57,0))*INDEX(Sheet1!D$4:D$35,MATCH('dact EXH_Potentials'!F111,Sheet1!$B$4:$B$35,0))</f>
        <v>1.4977595482454768E-4</v>
      </c>
    </row>
    <row r="112" spans="2:8">
      <c r="B112" s="86" t="s">
        <v>116</v>
      </c>
      <c r="C112" s="89" t="str">
        <f t="shared" si="3"/>
        <v>IMPLTEHCH</v>
      </c>
      <c r="D112" s="89"/>
      <c r="E112" s="89">
        <v>2012</v>
      </c>
      <c r="F112" s="89" t="s">
        <v>137</v>
      </c>
      <c r="G112" s="86">
        <f t="array" ref="G112">INDEX(EXH_Potentials_short!$F$10:$F$57,MATCH('dact EXH_Potentials'!E112&amp;'dact EXH_Potentials'!C112,EXH_Potentials_short!$E$10:$E$57&amp;EXH_Potentials_short!$C$10:$C$57,0))*INDEX(Sheet1!D$4:D$35,MATCH('dact EXH_Potentials'!F112,Sheet1!$B$4:$B$35,0))</f>
        <v>2.5569043528670836E-4</v>
      </c>
      <c r="H112" s="86">
        <f t="array" ref="H112">INDEX(EXH_Potentials_short!G$10:G$57,MATCH('dact EXH_Potentials'!E112&amp;'dact EXH_Potentials'!C112,EXH_Potentials_short!$E$10:$E$57&amp;EXH_Potentials_short!$C$10:$C$57,0))*INDEX(Sheet1!D$4:D$35,MATCH('dact EXH_Potentials'!F112,Sheet1!$B$4:$B$35,0))</f>
        <v>2.1220887915141177E-4</v>
      </c>
    </row>
    <row r="113" spans="2:8">
      <c r="B113" s="86" t="s">
        <v>116</v>
      </c>
      <c r="C113" s="89" t="str">
        <f t="shared" si="3"/>
        <v>IMPLTEHCH</v>
      </c>
      <c r="D113" s="89"/>
      <c r="E113" s="89">
        <v>2012</v>
      </c>
      <c r="F113" s="89" t="s">
        <v>136</v>
      </c>
      <c r="G113" s="86">
        <f t="array" ref="G113">INDEX(EXH_Potentials_short!$F$10:$F$57,MATCH('dact EXH_Potentials'!E113&amp;'dact EXH_Potentials'!C113,EXH_Potentials_short!$E$10:$E$57&amp;EXH_Potentials_short!$C$10:$C$57,0))*INDEX(Sheet1!D$4:D$35,MATCH('dact EXH_Potentials'!F113,Sheet1!$B$4:$B$35,0))</f>
        <v>1.3183444434544995E-4</v>
      </c>
      <c r="H113" s="86">
        <f t="array" ref="H113">INDEX(EXH_Potentials_short!G$10:G$57,MATCH('dact EXH_Potentials'!E113&amp;'dact EXH_Potentials'!C113,EXH_Potentials_short!$E$10:$E$57&amp;EXH_Potentials_short!$C$10:$C$57,0))*INDEX(Sheet1!D$4:D$35,MATCH('dact EXH_Potentials'!F113,Sheet1!$B$4:$B$35,0))</f>
        <v>1.0941527647182747E-4</v>
      </c>
    </row>
    <row r="114" spans="2:8">
      <c r="B114" s="86" t="s">
        <v>116</v>
      </c>
      <c r="C114" s="89" t="str">
        <f t="shared" si="3"/>
        <v>IMPLTEHCH</v>
      </c>
      <c r="D114" s="89"/>
      <c r="E114" s="89">
        <v>2012</v>
      </c>
      <c r="F114" s="89" t="s">
        <v>135</v>
      </c>
      <c r="G114" s="86">
        <f t="array" ref="G114">INDEX(EXH_Potentials_short!$F$10:$F$57,MATCH('dact EXH_Potentials'!E114&amp;'dact EXH_Potentials'!C114,EXH_Potentials_short!$E$10:$E$57&amp;EXH_Potentials_short!$C$10:$C$57,0))*INDEX(Sheet1!D$4:D$35,MATCH('dact EXH_Potentials'!F114,Sheet1!$B$4:$B$35,0))</f>
        <v>3.7992635258054737E-7</v>
      </c>
      <c r="H114" s="86">
        <f t="array" ref="H114">INDEX(EXH_Potentials_short!G$10:G$57,MATCH('dact EXH_Potentials'!E114&amp;'dact EXH_Potentials'!C114,EXH_Potentials_short!$E$10:$E$57&amp;EXH_Potentials_short!$C$10:$C$57,0))*INDEX(Sheet1!D$4:D$35,MATCH('dact EXH_Potentials'!F114,Sheet1!$B$4:$B$35,0))</f>
        <v>3.1531779963062667E-7</v>
      </c>
    </row>
    <row r="115" spans="2:8">
      <c r="B115" s="86" t="s">
        <v>116</v>
      </c>
      <c r="C115" s="89" t="str">
        <f t="shared" si="3"/>
        <v>IMPLTEHCH</v>
      </c>
      <c r="D115" s="89"/>
      <c r="E115" s="89">
        <v>2012</v>
      </c>
      <c r="F115" s="89" t="s">
        <v>134</v>
      </c>
      <c r="G115" s="86">
        <f t="array" ref="G115">INDEX(EXH_Potentials_short!$F$10:$F$57,MATCH('dact EXH_Potentials'!E115&amp;'dact EXH_Potentials'!C115,EXH_Potentials_short!$E$10:$E$57&amp;EXH_Potentials_short!$C$10:$C$57,0))*INDEX(Sheet1!D$4:D$35,MATCH('dact EXH_Potentials'!F115,Sheet1!$B$4:$B$35,0))</f>
        <v>8.8902766503848088E-5</v>
      </c>
      <c r="H115" s="86">
        <f t="array" ref="H115">INDEX(EXH_Potentials_short!G$10:G$57,MATCH('dact EXH_Potentials'!E115&amp;'dact EXH_Potentials'!C115,EXH_Potentials_short!$E$10:$E$57&amp;EXH_Potentials_short!$C$10:$C$57,0))*INDEX(Sheet1!D$4:D$35,MATCH('dact EXH_Potentials'!F115,Sheet1!$B$4:$B$35,0))</f>
        <v>7.3784365113566656E-5</v>
      </c>
    </row>
    <row r="116" spans="2:8">
      <c r="B116" s="86" t="s">
        <v>116</v>
      </c>
      <c r="C116" s="89" t="str">
        <f t="shared" si="3"/>
        <v>IMPLTEHCH</v>
      </c>
      <c r="D116" s="89"/>
      <c r="E116" s="89">
        <v>2012</v>
      </c>
      <c r="F116" s="89" t="s">
        <v>133</v>
      </c>
      <c r="G116" s="86">
        <f t="array" ref="G116">INDEX(EXH_Potentials_short!$F$10:$F$57,MATCH('dact EXH_Potentials'!E116&amp;'dact EXH_Potentials'!C116,EXH_Potentials_short!$E$10:$E$57&amp;EXH_Potentials_short!$C$10:$C$57,0))*INDEX(Sheet1!D$4:D$35,MATCH('dact EXH_Potentials'!F116,Sheet1!$B$4:$B$35,0))</f>
        <v>1.7134678501382687E-4</v>
      </c>
      <c r="H116" s="86">
        <f t="array" ref="H116">INDEX(EXH_Potentials_short!G$10:G$57,MATCH('dact EXH_Potentials'!E116&amp;'dact EXH_Potentials'!C116,EXH_Potentials_short!$E$10:$E$57&amp;EXH_Potentials_short!$C$10:$C$57,0))*INDEX(Sheet1!D$4:D$35,MATCH('dact EXH_Potentials'!F116,Sheet1!$B$4:$B$35,0))</f>
        <v>1.4220832763341265E-4</v>
      </c>
    </row>
    <row r="117" spans="2:8">
      <c r="B117" s="86" t="s">
        <v>116</v>
      </c>
      <c r="C117" s="89" t="str">
        <f t="shared" si="3"/>
        <v>IMPLTEHCH</v>
      </c>
      <c r="D117" s="89"/>
      <c r="E117" s="89">
        <v>2012</v>
      </c>
      <c r="F117" s="89" t="s">
        <v>132</v>
      </c>
      <c r="G117" s="86">
        <f t="array" ref="G117">INDEX(EXH_Potentials_short!$F$10:$F$57,MATCH('dact EXH_Potentials'!E117&amp;'dact EXH_Potentials'!C117,EXH_Potentials_short!$E$10:$E$57&amp;EXH_Potentials_short!$C$10:$C$57,0))*INDEX(Sheet1!D$4:D$35,MATCH('dact EXH_Potentials'!F117,Sheet1!$B$4:$B$35,0))</f>
        <v>3.7992635258054736E-6</v>
      </c>
      <c r="H117" s="86">
        <f t="array" ref="H117">INDEX(EXH_Potentials_short!G$10:G$57,MATCH('dact EXH_Potentials'!E117&amp;'dact EXH_Potentials'!C117,EXH_Potentials_short!$E$10:$E$57&amp;EXH_Potentials_short!$C$10:$C$57,0))*INDEX(Sheet1!D$4:D$35,MATCH('dact EXH_Potentials'!F117,Sheet1!$B$4:$B$35,0))</f>
        <v>3.1531779963062667E-6</v>
      </c>
    </row>
    <row r="118" spans="2:8">
      <c r="B118" s="86" t="s">
        <v>116</v>
      </c>
      <c r="C118" s="89" t="str">
        <f t="shared" si="3"/>
        <v>IMPLTEHCH</v>
      </c>
      <c r="D118" s="89"/>
      <c r="E118" s="89">
        <v>2012</v>
      </c>
      <c r="F118" s="89" t="s">
        <v>131</v>
      </c>
      <c r="G118" s="86">
        <f t="array" ref="G118">INDEX(EXH_Potentials_short!$F$10:$F$57,MATCH('dact EXH_Potentials'!E118&amp;'dact EXH_Potentials'!C118,EXH_Potentials_short!$E$10:$E$57&amp;EXH_Potentials_short!$C$10:$C$57,0))*INDEX(Sheet1!D$4:D$35,MATCH('dact EXH_Potentials'!F118,Sheet1!$B$4:$B$35,0))</f>
        <v>2.4315286565155032E-5</v>
      </c>
      <c r="H118" s="86">
        <f t="array" ref="H118">INDEX(EXH_Potentials_short!G$10:G$57,MATCH('dact EXH_Potentials'!E118&amp;'dact EXH_Potentials'!C118,EXH_Potentials_short!$E$10:$E$57&amp;EXH_Potentials_short!$C$10:$C$57,0))*INDEX(Sheet1!D$4:D$35,MATCH('dact EXH_Potentials'!F118,Sheet1!$B$4:$B$35,0))</f>
        <v>2.0180339176360107E-5</v>
      </c>
    </row>
    <row r="119" spans="2:8">
      <c r="B119" s="86" t="s">
        <v>116</v>
      </c>
      <c r="C119" s="89" t="str">
        <f t="shared" si="3"/>
        <v>IMPLTEHCH</v>
      </c>
      <c r="D119" s="89"/>
      <c r="E119" s="89">
        <v>2012</v>
      </c>
      <c r="F119" s="89" t="s">
        <v>130</v>
      </c>
      <c r="G119" s="86">
        <f t="array" ref="G119">INDEX(EXH_Potentials_short!$F$10:$F$57,MATCH('dact EXH_Potentials'!E119&amp;'dact EXH_Potentials'!C119,EXH_Potentials_short!$E$10:$E$57&amp;EXH_Potentials_short!$C$10:$C$57,0))*INDEX(Sheet1!D$4:D$35,MATCH('dact EXH_Potentials'!F119,Sheet1!$B$4:$B$35,0))</f>
        <v>3.0204145030153517E-4</v>
      </c>
      <c r="H119" s="86">
        <f t="array" ref="H119">INDEX(EXH_Potentials_short!G$10:G$57,MATCH('dact EXH_Potentials'!E119&amp;'dact EXH_Potentials'!C119,EXH_Potentials_short!$E$10:$E$57&amp;EXH_Potentials_short!$C$10:$C$57,0))*INDEX(Sheet1!D$4:D$35,MATCH('dact EXH_Potentials'!F119,Sheet1!$B$4:$B$35,0))</f>
        <v>2.5067765070634822E-4</v>
      </c>
    </row>
    <row r="120" spans="2:8">
      <c r="B120" s="86" t="s">
        <v>116</v>
      </c>
      <c r="C120" s="89" t="str">
        <f t="shared" si="3"/>
        <v>IMPLTEHCH</v>
      </c>
      <c r="D120" s="89"/>
      <c r="E120" s="89">
        <v>2012</v>
      </c>
      <c r="F120" s="89" t="s">
        <v>129</v>
      </c>
      <c r="G120" s="86">
        <f t="array" ref="G120">INDEX(EXH_Potentials_short!$F$10:$F$57,MATCH('dact EXH_Potentials'!E120&amp;'dact EXH_Potentials'!C120,EXH_Potentials_short!$E$10:$E$57&amp;EXH_Potentials_short!$C$10:$C$57,0))*INDEX(Sheet1!D$4:D$35,MATCH('dact EXH_Potentials'!F120,Sheet1!$B$4:$B$35,0))</f>
        <v>2.0516023039349556E-4</v>
      </c>
      <c r="H120" s="86">
        <f t="array" ref="H120">INDEX(EXH_Potentials_short!G$10:G$57,MATCH('dact EXH_Potentials'!E120&amp;'dact EXH_Potentials'!C120,EXH_Potentials_short!$E$10:$E$57&amp;EXH_Potentials_short!$C$10:$C$57,0))*INDEX(Sheet1!D$4:D$35,MATCH('dact EXH_Potentials'!F120,Sheet1!$B$4:$B$35,0))</f>
        <v>1.7027161180053842E-4</v>
      </c>
    </row>
    <row r="121" spans="2:8">
      <c r="B121" s="86" t="s">
        <v>116</v>
      </c>
      <c r="C121" s="89" t="str">
        <f t="shared" si="3"/>
        <v>IMPLTEHCH</v>
      </c>
      <c r="D121" s="89"/>
      <c r="E121" s="89">
        <v>2012</v>
      </c>
      <c r="F121" s="89" t="s">
        <v>128</v>
      </c>
      <c r="G121" s="86">
        <f t="array" ref="G121">INDEX(EXH_Potentials_short!$F$10:$F$57,MATCH('dact EXH_Potentials'!E121&amp;'dact EXH_Potentials'!C121,EXH_Potentials_short!$E$10:$E$57&amp;EXH_Potentials_short!$C$10:$C$57,0))*INDEX(Sheet1!D$4:D$35,MATCH('dact EXH_Potentials'!F121,Sheet1!$B$4:$B$35,0))</f>
        <v>6.1168142765468129E-5</v>
      </c>
      <c r="H121" s="86">
        <f t="array" ref="H121">INDEX(EXH_Potentials_short!G$10:G$57,MATCH('dact EXH_Potentials'!E121&amp;'dact EXH_Potentials'!C121,EXH_Potentials_short!$E$10:$E$57&amp;EXH_Potentials_short!$C$10:$C$57,0))*INDEX(Sheet1!D$4:D$35,MATCH('dact EXH_Potentials'!F121,Sheet1!$B$4:$B$35,0))</f>
        <v>5.07661657405309E-5</v>
      </c>
    </row>
    <row r="122" spans="2:8">
      <c r="B122" s="86" t="s">
        <v>116</v>
      </c>
      <c r="C122" s="89" t="str">
        <f t="shared" si="3"/>
        <v>IMPLTEHCH</v>
      </c>
      <c r="D122" s="89"/>
      <c r="E122" s="89">
        <v>2012</v>
      </c>
      <c r="F122" s="89" t="s">
        <v>127</v>
      </c>
      <c r="G122" s="86">
        <f t="array" ref="G122">INDEX(EXH_Potentials_short!$F$10:$F$57,MATCH('dact EXH_Potentials'!E122&amp;'dact EXH_Potentials'!C122,EXH_Potentials_short!$E$10:$E$57&amp;EXH_Potentials_short!$C$10:$C$57,0))*INDEX(Sheet1!D$4:D$35,MATCH('dact EXH_Potentials'!F122,Sheet1!$B$4:$B$35,0))</f>
        <v>7.2186006990303999E-6</v>
      </c>
      <c r="H122" s="86">
        <f t="array" ref="H122">INDEX(EXH_Potentials_short!G$10:G$57,MATCH('dact EXH_Potentials'!E122&amp;'dact EXH_Potentials'!C122,EXH_Potentials_short!$E$10:$E$57&amp;EXH_Potentials_short!$C$10:$C$57,0))*INDEX(Sheet1!D$4:D$35,MATCH('dact EXH_Potentials'!F122,Sheet1!$B$4:$B$35,0))</f>
        <v>5.9910381929819072E-6</v>
      </c>
    </row>
    <row r="123" spans="2:8">
      <c r="B123" s="86" t="s">
        <v>116</v>
      </c>
      <c r="C123" s="89" t="str">
        <f t="shared" si="3"/>
        <v>IMPLTEHCH</v>
      </c>
      <c r="D123" s="89"/>
      <c r="E123" s="89">
        <v>2012</v>
      </c>
      <c r="F123" s="89" t="s">
        <v>126</v>
      </c>
      <c r="G123" s="86">
        <f t="array" ref="G123">INDEX(EXH_Potentials_short!$F$10:$F$57,MATCH('dact EXH_Potentials'!E123&amp;'dact EXH_Potentials'!C123,EXH_Potentials_short!$E$10:$E$57&amp;EXH_Potentials_short!$C$10:$C$57,0))*INDEX(Sheet1!D$4:D$35,MATCH('dact EXH_Potentials'!F123,Sheet1!$B$4:$B$35,0))</f>
        <v>1.2689540176190282E-4</v>
      </c>
      <c r="H123" s="86">
        <f t="array" ref="H123">INDEX(EXH_Potentials_short!G$10:G$57,MATCH('dact EXH_Potentials'!E123&amp;'dact EXH_Potentials'!C123,EXH_Potentials_short!$E$10:$E$57&amp;EXH_Potentials_short!$C$10:$C$57,0))*INDEX(Sheet1!D$4:D$35,MATCH('dact EXH_Potentials'!F123,Sheet1!$B$4:$B$35,0))</f>
        <v>1.0531614507662932E-4</v>
      </c>
    </row>
    <row r="124" spans="2:8">
      <c r="B124" s="86" t="s">
        <v>116</v>
      </c>
      <c r="C124" s="89" t="str">
        <f t="shared" si="3"/>
        <v>IMPLTEHCH</v>
      </c>
      <c r="D124" s="89"/>
      <c r="E124" s="89">
        <v>2012</v>
      </c>
      <c r="F124" s="89" t="s">
        <v>125</v>
      </c>
      <c r="G124" s="86">
        <f t="array" ref="G124">INDEX(EXH_Potentials_short!$F$10:$F$57,MATCH('dact EXH_Potentials'!E124&amp;'dact EXH_Potentials'!C124,EXH_Potentials_short!$E$10:$E$57&amp;EXH_Potentials_short!$C$10:$C$57,0))*INDEX(Sheet1!D$4:D$35,MATCH('dact EXH_Potentials'!F124,Sheet1!$B$4:$B$35,0))</f>
        <v>9.9160778023522865E-5</v>
      </c>
      <c r="H124" s="86">
        <f t="array" ref="H124">INDEX(EXH_Potentials_short!G$10:G$57,MATCH('dact EXH_Potentials'!E124&amp;'dact EXH_Potentials'!C124,EXH_Potentials_short!$E$10:$E$57&amp;EXH_Potentials_short!$C$10:$C$57,0))*INDEX(Sheet1!D$4:D$35,MATCH('dact EXH_Potentials'!F124,Sheet1!$B$4:$B$35,0))</f>
        <v>8.2297945703593562E-5</v>
      </c>
    </row>
    <row r="125" spans="2:8">
      <c r="B125" s="86" t="s">
        <v>116</v>
      </c>
      <c r="C125" s="89" t="str">
        <f t="shared" si="3"/>
        <v>IMPLTEHCH</v>
      </c>
      <c r="D125" s="89"/>
      <c r="E125" s="89">
        <v>2012</v>
      </c>
      <c r="F125" s="89" t="s">
        <v>124</v>
      </c>
      <c r="G125" s="86">
        <f t="array" ref="G125">INDEX(EXH_Potentials_short!$F$10:$F$57,MATCH('dact EXH_Potentials'!E125&amp;'dact EXH_Potentials'!C125,EXH_Potentials_short!$E$10:$E$57&amp;EXH_Potentials_short!$C$10:$C$57,0))*INDEX(Sheet1!D$4:D$35,MATCH('dact EXH_Potentials'!F125,Sheet1!$B$4:$B$35,0))</f>
        <v>3.7992635258054736E-6</v>
      </c>
      <c r="H125" s="86">
        <f t="array" ref="H125">INDEX(EXH_Potentials_short!G$10:G$57,MATCH('dact EXH_Potentials'!E125&amp;'dact EXH_Potentials'!C125,EXH_Potentials_short!$E$10:$E$57&amp;EXH_Potentials_short!$C$10:$C$57,0))*INDEX(Sheet1!D$4:D$35,MATCH('dact EXH_Potentials'!F125,Sheet1!$B$4:$B$35,0))</f>
        <v>3.1531779963062667E-6</v>
      </c>
    </row>
    <row r="126" spans="2:8">
      <c r="B126" s="86" t="s">
        <v>116</v>
      </c>
      <c r="C126" s="89" t="str">
        <f t="shared" si="3"/>
        <v>IMPLTEHCH</v>
      </c>
      <c r="D126" s="89"/>
      <c r="E126" s="89">
        <v>2012</v>
      </c>
      <c r="F126" s="89" t="s">
        <v>123</v>
      </c>
      <c r="G126" s="86">
        <f t="array" ref="G126">INDEX(EXH_Potentials_short!$F$10:$F$57,MATCH('dact EXH_Potentials'!E126&amp;'dact EXH_Potentials'!C126,EXH_Potentials_short!$E$10:$E$57&amp;EXH_Potentials_short!$C$10:$C$57,0))*INDEX(Sheet1!D$4:D$35,MATCH('dact EXH_Potentials'!F126,Sheet1!$B$4:$B$35,0))</f>
        <v>3.1153960911604882E-5</v>
      </c>
      <c r="H126" s="86">
        <f t="array" ref="H126">INDEX(EXH_Potentials_short!G$10:G$57,MATCH('dact EXH_Potentials'!E126&amp;'dact EXH_Potentials'!C126,EXH_Potentials_short!$E$10:$E$57&amp;EXH_Potentials_short!$C$10:$C$57,0))*INDEX(Sheet1!D$4:D$35,MATCH('dact EXH_Potentials'!F126,Sheet1!$B$4:$B$35,0))</f>
        <v>2.5856059569711388E-5</v>
      </c>
    </row>
    <row r="127" spans="2:8">
      <c r="B127" s="86" t="s">
        <v>116</v>
      </c>
      <c r="C127" s="89" t="str">
        <f t="shared" si="3"/>
        <v>IMPLTEHCH</v>
      </c>
      <c r="D127" s="89"/>
      <c r="E127" s="89">
        <v>2012</v>
      </c>
      <c r="F127" s="89" t="s">
        <v>122</v>
      </c>
      <c r="G127" s="86">
        <f t="array" ref="G127">INDEX(EXH_Potentials_short!$F$10:$F$57,MATCH('dact EXH_Potentials'!E127&amp;'dact EXH_Potentials'!C127,EXH_Potentials_short!$E$10:$E$57&amp;EXH_Potentials_short!$C$10:$C$57,0))*INDEX(Sheet1!D$4:D$35,MATCH('dact EXH_Potentials'!F127,Sheet1!$B$4:$B$35,0))</f>
        <v>2.9938196583347135E-4</v>
      </c>
      <c r="H127" s="86">
        <f t="array" ref="H127">INDEX(EXH_Potentials_short!G$10:G$57,MATCH('dact EXH_Potentials'!E127&amp;'dact EXH_Potentials'!C127,EXH_Potentials_short!$E$10:$E$57&amp;EXH_Potentials_short!$C$10:$C$57,0))*INDEX(Sheet1!D$4:D$35,MATCH('dact EXH_Potentials'!F127,Sheet1!$B$4:$B$35,0))</f>
        <v>2.4847042610893387E-4</v>
      </c>
    </row>
    <row r="128" spans="2:8">
      <c r="B128" s="86" t="s">
        <v>116</v>
      </c>
      <c r="C128" s="89" t="str">
        <f t="shared" si="3"/>
        <v>IMPLTEHCH</v>
      </c>
      <c r="D128" s="89"/>
      <c r="E128" s="89">
        <v>2012</v>
      </c>
      <c r="F128" s="89" t="s">
        <v>121</v>
      </c>
      <c r="G128" s="86">
        <f t="array" ref="G128">INDEX(EXH_Potentials_short!$F$10:$F$57,MATCH('dact EXH_Potentials'!E128&amp;'dact EXH_Potentials'!C128,EXH_Potentials_short!$E$10:$E$57&amp;EXH_Potentials_short!$C$10:$C$57,0))*INDEX(Sheet1!D$4:D$35,MATCH('dact EXH_Potentials'!F128,Sheet1!$B$4:$B$35,0))</f>
        <v>1.4133260315996361E-4</v>
      </c>
      <c r="H128" s="86">
        <f t="array" ref="H128">INDEX(EXH_Potentials_short!G$10:G$57,MATCH('dact EXH_Potentials'!E128&amp;'dact EXH_Potentials'!C128,EXH_Potentials_short!$E$10:$E$57&amp;EXH_Potentials_short!$C$10:$C$57,0))*INDEX(Sheet1!D$4:D$35,MATCH('dact EXH_Potentials'!F128,Sheet1!$B$4:$B$35,0))</f>
        <v>1.1729822146259314E-4</v>
      </c>
    </row>
    <row r="129" spans="2:8">
      <c r="B129" s="86" t="s">
        <v>116</v>
      </c>
      <c r="C129" s="89" t="str">
        <f t="shared" si="3"/>
        <v>IMPLTEHCH</v>
      </c>
      <c r="D129" s="89"/>
      <c r="E129" s="89">
        <v>2012</v>
      </c>
      <c r="F129" s="89" t="s">
        <v>120</v>
      </c>
      <c r="G129" s="86">
        <f t="array" ref="G129">INDEX(EXH_Potentials_short!$F$10:$F$57,MATCH('dact EXH_Potentials'!E129&amp;'dact EXH_Potentials'!C129,EXH_Potentials_short!$E$10:$E$57&amp;EXH_Potentials_short!$C$10:$C$57,0))*INDEX(Sheet1!D$4:D$35,MATCH('dact EXH_Potentials'!F129,Sheet1!$B$4:$B$35,0))</f>
        <v>4.7870720425148967E-5</v>
      </c>
      <c r="H129" s="86">
        <f t="array" ref="H129">INDEX(EXH_Potentials_short!G$10:G$57,MATCH('dact EXH_Potentials'!E129&amp;'dact EXH_Potentials'!C129,EXH_Potentials_short!$E$10:$E$57&amp;EXH_Potentials_short!$C$10:$C$57,0))*INDEX(Sheet1!D$4:D$35,MATCH('dact EXH_Potentials'!F129,Sheet1!$B$4:$B$35,0))</f>
        <v>3.9730042753458963E-5</v>
      </c>
    </row>
    <row r="130" spans="2:8">
      <c r="B130" s="86" t="s">
        <v>116</v>
      </c>
      <c r="C130" s="89" t="str">
        <f t="shared" si="3"/>
        <v>IMPLTEHCH</v>
      </c>
      <c r="D130" s="89"/>
      <c r="E130" s="89">
        <v>2012</v>
      </c>
      <c r="F130" s="89" t="s">
        <v>119</v>
      </c>
      <c r="G130" s="86">
        <f t="array" ref="G130">INDEX(EXH_Potentials_short!$F$10:$F$57,MATCH('dact EXH_Potentials'!E130&amp;'dact EXH_Potentials'!C130,EXH_Potentials_short!$E$10:$E$57&amp;EXH_Potentials_short!$C$10:$C$57,0))*INDEX(Sheet1!D$4:D$35,MATCH('dact EXH_Potentials'!F130,Sheet1!$B$4:$B$35,0))</f>
        <v>3.5713077142571453E-5</v>
      </c>
      <c r="H130" s="86">
        <f t="array" ref="H130">INDEX(EXH_Potentials_short!G$10:G$57,MATCH('dact EXH_Potentials'!E130&amp;'dact EXH_Potentials'!C130,EXH_Potentials_short!$E$10:$E$57&amp;EXH_Potentials_short!$C$10:$C$57,0))*INDEX(Sheet1!D$4:D$35,MATCH('dact EXH_Potentials'!F130,Sheet1!$B$4:$B$35,0))</f>
        <v>2.9639873165278913E-5</v>
      </c>
    </row>
    <row r="131" spans="2:8">
      <c r="B131" s="86" t="s">
        <v>116</v>
      </c>
      <c r="C131" s="89" t="str">
        <f t="shared" si="3"/>
        <v>IMPLTEHCH</v>
      </c>
      <c r="D131" s="89"/>
      <c r="E131" s="89">
        <v>2012</v>
      </c>
      <c r="F131" s="89" t="s">
        <v>118</v>
      </c>
      <c r="G131" s="86">
        <f t="array" ref="G131">INDEX(EXH_Potentials_short!$F$10:$F$57,MATCH('dact EXH_Potentials'!E131&amp;'dact EXH_Potentials'!C131,EXH_Potentials_short!$E$10:$E$57&amp;EXH_Potentials_short!$C$10:$C$57,0))*INDEX(Sheet1!D$4:D$35,MATCH('dact EXH_Potentials'!F131,Sheet1!$B$4:$B$35,0))</f>
        <v>1.7248656407156849E-4</v>
      </c>
      <c r="H131" s="86">
        <f t="array" ref="H131">INDEX(EXH_Potentials_short!G$10:G$57,MATCH('dact EXH_Potentials'!E131&amp;'dact EXH_Potentials'!C131,EXH_Potentials_short!$E$10:$E$57&amp;EXH_Potentials_short!$C$10:$C$57,0))*INDEX(Sheet1!D$4:D$35,MATCH('dact EXH_Potentials'!F131,Sheet1!$B$4:$B$35,0))</f>
        <v>1.4315428103230452E-4</v>
      </c>
    </row>
    <row r="132" spans="2:8">
      <c r="B132" s="86" t="s">
        <v>116</v>
      </c>
      <c r="C132" s="89" t="str">
        <f t="shared" si="3"/>
        <v>IMPLTEHCH</v>
      </c>
      <c r="D132" s="89"/>
      <c r="E132" s="89">
        <v>2012</v>
      </c>
      <c r="F132" s="89" t="s">
        <v>117</v>
      </c>
      <c r="G132" s="86">
        <f t="array" ref="G132">INDEX(EXH_Potentials_short!$F$10:$F$57,MATCH('dact EXH_Potentials'!E132&amp;'dact EXH_Potentials'!C132,EXH_Potentials_short!$E$10:$E$57&amp;EXH_Potentials_short!$C$10:$C$57,0))*INDEX(Sheet1!D$4:D$35,MATCH('dact EXH_Potentials'!F132,Sheet1!$B$4:$B$35,0))</f>
        <v>9.2322103677073018E-5</v>
      </c>
      <c r="H132" s="86">
        <f t="array" ref="H132">INDEX(EXH_Potentials_short!G$10:G$57,MATCH('dact EXH_Potentials'!E132&amp;'dact EXH_Potentials'!C132,EXH_Potentials_short!$E$10:$E$57&amp;EXH_Potentials_short!$C$10:$C$57,0))*INDEX(Sheet1!D$4:D$35,MATCH('dact EXH_Potentials'!F132,Sheet1!$B$4:$B$35,0))</f>
        <v>7.6622225310242291E-5</v>
      </c>
    </row>
    <row r="133" spans="2:8" ht="15" thickBot="1">
      <c r="B133" s="87" t="s">
        <v>116</v>
      </c>
      <c r="C133" s="88" t="str">
        <f t="shared" si="3"/>
        <v>IMPLTEHCH</v>
      </c>
      <c r="D133" s="88"/>
      <c r="E133" s="88">
        <v>2012</v>
      </c>
      <c r="F133" s="88" t="s">
        <v>115</v>
      </c>
      <c r="G133" s="87">
        <f t="array" ref="G133">INDEX(EXH_Potentials_short!$F$10:$F$57,MATCH('dact EXH_Potentials'!E133&amp;'dact EXH_Potentials'!C133,EXH_Potentials_short!$E$10:$E$57&amp;EXH_Potentials_short!$C$10:$C$57,0))*INDEX(Sheet1!D$4:D$35,MATCH('dact EXH_Potentials'!F133,Sheet1!$B$4:$B$35,0))</f>
        <v>3.7992635258054737E-7</v>
      </c>
      <c r="H133" s="87">
        <f t="array" ref="H133">INDEX(EXH_Potentials_short!G$10:G$57,MATCH('dact EXH_Potentials'!E133&amp;'dact EXH_Potentials'!C133,EXH_Potentials_short!$E$10:$E$57&amp;EXH_Potentials_short!$C$10:$C$57,0))*INDEX(Sheet1!D$4:D$35,MATCH('dact EXH_Potentials'!F133,Sheet1!$B$4:$B$35,0))</f>
        <v>3.1531779963062667E-7</v>
      </c>
    </row>
    <row r="134" spans="2:8">
      <c r="B134" s="86" t="s">
        <v>116</v>
      </c>
      <c r="C134" s="89" t="str">
        <f>K14</f>
        <v>IMPLTEHDN</v>
      </c>
      <c r="D134" s="89"/>
      <c r="E134" s="89">
        <v>2012</v>
      </c>
      <c r="F134" s="90" t="s">
        <v>147</v>
      </c>
      <c r="G134" s="86">
        <f t="array" ref="G134">INDEX(EXH_Potentials_short!F$10:F$57,MATCH('dact EXH_Potentials'!E134&amp;'dact EXH_Potentials'!C134,EXH_Potentials_short!$E$10:$E$57&amp;EXH_Potentials_short!$C$10:$C$57,0))*INDEX(Sheet1!D$4:D$35,MATCH('dact EXH_Potentials'!F134,Sheet1!$B$4:$B$35,0))</f>
        <v>2.2169591812164953E-4</v>
      </c>
      <c r="H134" s="86">
        <f t="array" ref="H134">INDEX(EXH_Potentials_short!G$10:G$57,MATCH('dact EXH_Potentials'!E134&amp;'dact EXH_Potentials'!C134,EXH_Potentials_short!$E$10:$E$57&amp;EXH_Potentials_short!$C$10:$C$57,0))*INDEX(Sheet1!D$4:D$35,MATCH('dact EXH_Potentials'!F134,Sheet1!$B$4:$B$35,0))</f>
        <v>2.2823305181198184E-4</v>
      </c>
    </row>
    <row r="135" spans="2:8">
      <c r="B135" s="86" t="s">
        <v>116</v>
      </c>
      <c r="C135" s="89" t="str">
        <f t="shared" ref="C135:C165" si="4">C134</f>
        <v>IMPLTEHDN</v>
      </c>
      <c r="D135" s="89"/>
      <c r="E135" s="89">
        <v>2012</v>
      </c>
      <c r="F135" s="89" t="s">
        <v>146</v>
      </c>
      <c r="G135" s="86">
        <f t="array" ref="G135">INDEX(EXH_Potentials_short!$F$10:$F$57,MATCH('dact EXH_Potentials'!E135&amp;'dact EXH_Potentials'!C135,EXH_Potentials_short!$E$10:$E$57&amp;EXH_Potentials_short!$C$10:$C$57,0))*INDEX(Sheet1!D$4:D$35,MATCH('dact EXH_Potentials'!F135,Sheet1!$B$4:$B$35,0))</f>
        <v>3.5902422295811579E-3</v>
      </c>
      <c r="H135" s="86">
        <f t="array" ref="H135">INDEX(EXH_Potentials_short!G$10:G$57,MATCH('dact EXH_Potentials'!E135&amp;'dact EXH_Potentials'!C135,EXH_Potentials_short!$E$10:$E$57&amp;EXH_Potentials_short!$C$10:$C$57,0))*INDEX(Sheet1!D$4:D$35,MATCH('dact EXH_Potentials'!F135,Sheet1!$B$4:$B$35,0))</f>
        <v>3.6961074779551504E-3</v>
      </c>
    </row>
    <row r="136" spans="2:8">
      <c r="B136" s="86" t="s">
        <v>116</v>
      </c>
      <c r="C136" s="89" t="str">
        <f t="shared" si="4"/>
        <v>IMPLTEHDN</v>
      </c>
      <c r="D136" s="89"/>
      <c r="E136" s="89">
        <v>2012</v>
      </c>
      <c r="F136" s="89" t="s">
        <v>145</v>
      </c>
      <c r="G136" s="86">
        <f t="array" ref="G136">INDEX(EXH_Potentials_short!$F$10:$F$57,MATCH('dact EXH_Potentials'!E136&amp;'dact EXH_Potentials'!C136,EXH_Potentials_short!$E$10:$E$57&amp;EXH_Potentials_short!$C$10:$C$57,0))*INDEX(Sheet1!D$4:D$35,MATCH('dact EXH_Potentials'!F136,Sheet1!$B$4:$B$35,0))</f>
        <v>4.3600197230591079E-3</v>
      </c>
      <c r="H136" s="86">
        <f t="array" ref="H136">INDEX(EXH_Potentials_short!G$10:G$57,MATCH('dact EXH_Potentials'!E136&amp;'dact EXH_Potentials'!C136,EXH_Potentials_short!$E$10:$E$57&amp;EXH_Potentials_short!$C$10:$C$57,0))*INDEX(Sheet1!D$4:D$35,MATCH('dact EXH_Potentials'!F136,Sheet1!$B$4:$B$35,0))</f>
        <v>4.4885833523023097E-3</v>
      </c>
    </row>
    <row r="137" spans="2:8">
      <c r="B137" s="86" t="s">
        <v>116</v>
      </c>
      <c r="C137" s="89" t="str">
        <f t="shared" si="4"/>
        <v>IMPLTEHDN</v>
      </c>
      <c r="D137" s="89"/>
      <c r="E137" s="89">
        <v>2012</v>
      </c>
      <c r="F137" s="89" t="s">
        <v>144</v>
      </c>
      <c r="G137" s="86">
        <f t="array" ref="G137">INDEX(EXH_Potentials_short!$F$10:$F$57,MATCH('dact EXH_Potentials'!E137&amp;'dact EXH_Potentials'!C137,EXH_Potentials_short!$E$10:$E$57&amp;EXH_Potentials_short!$C$10:$C$57,0))*INDEX(Sheet1!D$4:D$35,MATCH('dact EXH_Potentials'!F137,Sheet1!$B$4:$B$35,0))</f>
        <v>9.9147341159959933E-4</v>
      </c>
      <c r="H137" s="86">
        <f t="array" ref="H137">INDEX(EXH_Potentials_short!G$10:G$57,MATCH('dact EXH_Potentials'!E137&amp;'dact EXH_Potentials'!C137,EXH_Potentials_short!$E$10:$E$57&amp;EXH_Potentials_short!$C$10:$C$57,0))*INDEX(Sheet1!D$4:D$35,MATCH('dact EXH_Potentials'!F137,Sheet1!$B$4:$B$35,0))</f>
        <v>1.0207089261591411E-3</v>
      </c>
    </row>
    <row r="138" spans="2:8">
      <c r="B138" s="86" t="s">
        <v>116</v>
      </c>
      <c r="C138" s="89" t="str">
        <f t="shared" si="4"/>
        <v>IMPLTEHDN</v>
      </c>
      <c r="D138" s="89"/>
      <c r="E138" s="89">
        <v>2012</v>
      </c>
      <c r="F138" s="89" t="s">
        <v>143</v>
      </c>
      <c r="G138" s="86">
        <f t="array" ref="G138">INDEX(EXH_Potentials_short!$F$10:$F$57,MATCH('dact EXH_Potentials'!E138&amp;'dact EXH_Potentials'!C138,EXH_Potentials_short!$E$10:$E$57&amp;EXH_Potentials_short!$C$10:$C$57,0))*INDEX(Sheet1!D$4:D$35,MATCH('dact EXH_Potentials'!F138,Sheet1!$B$4:$B$35,0))</f>
        <v>4.9265759582588786E-5</v>
      </c>
      <c r="H138" s="86">
        <f t="array" ref="H138">INDEX(EXH_Potentials_short!G$10:G$57,MATCH('dact EXH_Potentials'!E138&amp;'dact EXH_Potentials'!C138,EXH_Potentials_short!$E$10:$E$57&amp;EXH_Potentials_short!$C$10:$C$57,0))*INDEX(Sheet1!D$4:D$35,MATCH('dact EXH_Potentials'!F138,Sheet1!$B$4:$B$35,0))</f>
        <v>5.0718455958218188E-5</v>
      </c>
    </row>
    <row r="139" spans="2:8">
      <c r="B139" s="86" t="s">
        <v>116</v>
      </c>
      <c r="C139" s="89" t="str">
        <f t="shared" si="4"/>
        <v>IMPLTEHDN</v>
      </c>
      <c r="D139" s="89"/>
      <c r="E139" s="89">
        <v>2012</v>
      </c>
      <c r="F139" s="89" t="s">
        <v>142</v>
      </c>
      <c r="G139" s="86">
        <f t="array" ref="G139">INDEX(EXH_Potentials_short!$F$10:$F$57,MATCH('dact EXH_Potentials'!E139&amp;'dact EXH_Potentials'!C139,EXH_Potentials_short!$E$10:$E$57&amp;EXH_Potentials_short!$C$10:$C$57,0))*INDEX(Sheet1!D$4:D$35,MATCH('dact EXH_Potentials'!F139,Sheet1!$B$4:$B$35,0))</f>
        <v>1.7674091250253728E-3</v>
      </c>
      <c r="H139" s="86">
        <f t="array" ref="H139">INDEX(EXH_Potentials_short!G$10:G$57,MATCH('dact EXH_Potentials'!E139&amp;'dact EXH_Potentials'!C139,EXH_Potentials_short!$E$10:$E$57&amp;EXH_Potentials_short!$C$10:$C$57,0))*INDEX(Sheet1!D$4:D$35,MATCH('dact EXH_Potentials'!F139,Sheet1!$B$4:$B$35,0))</f>
        <v>1.8195246075010775E-3</v>
      </c>
    </row>
    <row r="140" spans="2:8">
      <c r="B140" s="86" t="s">
        <v>116</v>
      </c>
      <c r="C140" s="89" t="str">
        <f t="shared" si="4"/>
        <v>IMPLTEHDN</v>
      </c>
      <c r="D140" s="89"/>
      <c r="E140" s="89">
        <v>2012</v>
      </c>
      <c r="F140" s="89" t="s">
        <v>141</v>
      </c>
      <c r="G140" s="86">
        <f t="array" ref="G140">INDEX(EXH_Potentials_short!$F$10:$F$57,MATCH('dact EXH_Potentials'!E140&amp;'dact EXH_Potentials'!C140,EXH_Potentials_short!$E$10:$E$57&amp;EXH_Potentials_short!$C$10:$C$57,0))*INDEX(Sheet1!D$4:D$35,MATCH('dact EXH_Potentials'!F140,Sheet1!$B$4:$B$35,0))</f>
        <v>2.5926105980337353E-3</v>
      </c>
      <c r="H140" s="86">
        <f t="array" ref="H140">INDEX(EXH_Potentials_short!G$10:G$57,MATCH('dact EXH_Potentials'!E140&amp;'dact EXH_Potentials'!C140,EXH_Potentials_short!$E$10:$E$57&amp;EXH_Potentials_short!$C$10:$C$57,0))*INDEX(Sheet1!D$4:D$35,MATCH('dact EXH_Potentials'!F140,Sheet1!$B$4:$B$35,0))</f>
        <v>2.6690587448012322E-3</v>
      </c>
    </row>
    <row r="141" spans="2:8">
      <c r="B141" s="86" t="s">
        <v>116</v>
      </c>
      <c r="C141" s="89" t="str">
        <f t="shared" si="4"/>
        <v>IMPLTEHDN</v>
      </c>
      <c r="D141" s="89"/>
      <c r="E141" s="89">
        <v>2012</v>
      </c>
      <c r="F141" s="89" t="s">
        <v>140</v>
      </c>
      <c r="G141" s="86">
        <f t="array" ref="G141">INDEX(EXH_Potentials_short!$F$10:$F$57,MATCH('dact EXH_Potentials'!E141&amp;'dact EXH_Potentials'!C141,EXH_Potentials_short!$E$10:$E$57&amp;EXH_Potentials_short!$C$10:$C$57,0))*INDEX(Sheet1!D$4:D$35,MATCH('dact EXH_Potentials'!F141,Sheet1!$B$4:$B$35,0))</f>
        <v>2.4632879791294393E-5</v>
      </c>
      <c r="H141" s="86">
        <f t="array" ref="H141">INDEX(EXH_Potentials_short!G$10:G$57,MATCH('dact EXH_Potentials'!E141&amp;'dact EXH_Potentials'!C141,EXH_Potentials_short!$E$10:$E$57&amp;EXH_Potentials_short!$C$10:$C$57,0))*INDEX(Sheet1!D$4:D$35,MATCH('dact EXH_Potentials'!F141,Sheet1!$B$4:$B$35,0))</f>
        <v>2.5359227979109094E-5</v>
      </c>
    </row>
    <row r="142" spans="2:8">
      <c r="B142" s="86" t="s">
        <v>116</v>
      </c>
      <c r="C142" s="89" t="str">
        <f t="shared" si="4"/>
        <v>IMPLTEHDN</v>
      </c>
      <c r="D142" s="89"/>
      <c r="E142" s="89">
        <v>2012</v>
      </c>
      <c r="F142" s="89" t="s">
        <v>139</v>
      </c>
      <c r="G142" s="86">
        <f t="array" ref="G142">INDEX(EXH_Potentials_short!$F$10:$F$57,MATCH('dact EXH_Potentials'!E142&amp;'dact EXH_Potentials'!C142,EXH_Potentials_short!$E$10:$E$57&amp;EXH_Potentials_short!$C$10:$C$57,0))*INDEX(Sheet1!D$4:D$35,MATCH('dact EXH_Potentials'!F142,Sheet1!$B$4:$B$35,0))</f>
        <v>1.0468973911300118E-4</v>
      </c>
      <c r="H142" s="86">
        <f t="array" ref="H142">INDEX(EXH_Potentials_short!G$10:G$57,MATCH('dact EXH_Potentials'!E142&amp;'dact EXH_Potentials'!C142,EXH_Potentials_short!$E$10:$E$57&amp;EXH_Potentials_short!$C$10:$C$57,0))*INDEX(Sheet1!D$4:D$35,MATCH('dact EXH_Potentials'!F142,Sheet1!$B$4:$B$35,0))</f>
        <v>1.0777671891121366E-4</v>
      </c>
    </row>
    <row r="143" spans="2:8">
      <c r="B143" s="86" t="s">
        <v>116</v>
      </c>
      <c r="C143" s="89" t="str">
        <f t="shared" si="4"/>
        <v>IMPLTEHDN</v>
      </c>
      <c r="D143" s="89"/>
      <c r="E143" s="89">
        <v>2012</v>
      </c>
      <c r="F143" s="89" t="s">
        <v>138</v>
      </c>
      <c r="G143" s="86">
        <f t="array" ref="G143">INDEX(EXH_Potentials_short!$F$10:$F$57,MATCH('dact EXH_Potentials'!E143&amp;'dact EXH_Potentials'!C143,EXH_Potentials_short!$E$10:$E$57&amp;EXH_Potentials_short!$C$10:$C$57,0))*INDEX(Sheet1!D$4:D$35,MATCH('dact EXH_Potentials'!F143,Sheet1!$B$4:$B$35,0))</f>
        <v>2.9251544752162094E-3</v>
      </c>
      <c r="H143" s="86">
        <f t="array" ref="H143">INDEX(EXH_Potentials_short!G$10:G$57,MATCH('dact EXH_Potentials'!E143&amp;'dact EXH_Potentials'!C143,EXH_Potentials_short!$E$10:$E$57&amp;EXH_Potentials_short!$C$10:$C$57,0))*INDEX(Sheet1!D$4:D$35,MATCH('dact EXH_Potentials'!F143,Sheet1!$B$4:$B$35,0))</f>
        <v>3.0114083225192051E-3</v>
      </c>
    </row>
    <row r="144" spans="2:8">
      <c r="B144" s="86" t="s">
        <v>116</v>
      </c>
      <c r="C144" s="89" t="str">
        <f t="shared" si="4"/>
        <v>IMPLTEHDN</v>
      </c>
      <c r="D144" s="89"/>
      <c r="E144" s="89">
        <v>2012</v>
      </c>
      <c r="F144" s="89" t="s">
        <v>137</v>
      </c>
      <c r="G144" s="86">
        <f t="array" ref="G144">INDEX(EXH_Potentials_short!$F$10:$F$57,MATCH('dact EXH_Potentials'!E144&amp;'dact EXH_Potentials'!C144,EXH_Potentials_short!$E$10:$E$57&amp;EXH_Potentials_short!$C$10:$C$57,0))*INDEX(Sheet1!D$4:D$35,MATCH('dact EXH_Potentials'!F144,Sheet1!$B$4:$B$35,0))</f>
        <v>4.1444820248852819E-3</v>
      </c>
      <c r="H144" s="86">
        <f t="array" ref="H144">INDEX(EXH_Potentials_short!G$10:G$57,MATCH('dact EXH_Potentials'!E144&amp;'dact EXH_Potentials'!C144,EXH_Potentials_short!$E$10:$E$57&amp;EXH_Potentials_short!$C$10:$C$57,0))*INDEX(Sheet1!D$4:D$35,MATCH('dact EXH_Potentials'!F144,Sheet1!$B$4:$B$35,0))</f>
        <v>4.2666901074851051E-3</v>
      </c>
    </row>
    <row r="145" spans="2:8">
      <c r="B145" s="86" t="s">
        <v>116</v>
      </c>
      <c r="C145" s="89" t="str">
        <f t="shared" si="4"/>
        <v>IMPLTEHDN</v>
      </c>
      <c r="D145" s="89"/>
      <c r="E145" s="89">
        <v>2012</v>
      </c>
      <c r="F145" s="89" t="s">
        <v>136</v>
      </c>
      <c r="G145" s="86">
        <f t="array" ref="G145">INDEX(EXH_Potentials_short!$F$10:$F$57,MATCH('dact EXH_Potentials'!E145&amp;'dact EXH_Potentials'!C145,EXH_Potentials_short!$E$10:$E$57&amp;EXH_Potentials_short!$C$10:$C$57,0))*INDEX(Sheet1!D$4:D$35,MATCH('dact EXH_Potentials'!F145,Sheet1!$B$4:$B$35,0))</f>
        <v>2.1369023218947886E-3</v>
      </c>
      <c r="H145" s="86">
        <f t="array" ref="H145">INDEX(EXH_Potentials_short!G$10:G$57,MATCH('dact EXH_Potentials'!E145&amp;'dact EXH_Potentials'!C145,EXH_Potentials_short!$E$10:$E$57&amp;EXH_Potentials_short!$C$10:$C$57,0))*INDEX(Sheet1!D$4:D$35,MATCH('dact EXH_Potentials'!F145,Sheet1!$B$4:$B$35,0))</f>
        <v>2.1999130271877138E-3</v>
      </c>
    </row>
    <row r="146" spans="2:8">
      <c r="B146" s="86" t="s">
        <v>116</v>
      </c>
      <c r="C146" s="89" t="str">
        <f t="shared" si="4"/>
        <v>IMPLTEHDN</v>
      </c>
      <c r="D146" s="89"/>
      <c r="E146" s="89">
        <v>2012</v>
      </c>
      <c r="F146" s="89" t="s">
        <v>135</v>
      </c>
      <c r="G146" s="86">
        <f t="array" ref="G146">INDEX(EXH_Potentials_short!$F$10:$F$57,MATCH('dact EXH_Potentials'!E146&amp;'dact EXH_Potentials'!C146,EXH_Potentials_short!$E$10:$E$57&amp;EXH_Potentials_short!$C$10:$C$57,0))*INDEX(Sheet1!D$4:D$35,MATCH('dact EXH_Potentials'!F146,Sheet1!$B$4:$B$35,0))</f>
        <v>6.1582199478235983E-6</v>
      </c>
      <c r="H146" s="86">
        <f t="array" ref="H146">INDEX(EXH_Potentials_short!G$10:G$57,MATCH('dact EXH_Potentials'!E146&amp;'dact EXH_Potentials'!C146,EXH_Potentials_short!$E$10:$E$57&amp;EXH_Potentials_short!$C$10:$C$57,0))*INDEX(Sheet1!D$4:D$35,MATCH('dact EXH_Potentials'!F146,Sheet1!$B$4:$B$35,0))</f>
        <v>6.3398069947772734E-6</v>
      </c>
    </row>
    <row r="147" spans="2:8">
      <c r="B147" s="86" t="s">
        <v>116</v>
      </c>
      <c r="C147" s="89" t="str">
        <f t="shared" si="4"/>
        <v>IMPLTEHDN</v>
      </c>
      <c r="D147" s="89"/>
      <c r="E147" s="89">
        <v>2012</v>
      </c>
      <c r="F147" s="89" t="s">
        <v>134</v>
      </c>
      <c r="G147" s="86">
        <f t="array" ref="G147">INDEX(EXH_Potentials_short!$F$10:$F$57,MATCH('dact EXH_Potentials'!E147&amp;'dact EXH_Potentials'!C147,EXH_Potentials_short!$E$10:$E$57&amp;EXH_Potentials_short!$C$10:$C$57,0))*INDEX(Sheet1!D$4:D$35,MATCH('dact EXH_Potentials'!F147,Sheet1!$B$4:$B$35,0))</f>
        <v>1.4410234677907222E-3</v>
      </c>
      <c r="H147" s="86">
        <f t="array" ref="H147">INDEX(EXH_Potentials_short!G$10:G$57,MATCH('dact EXH_Potentials'!E147&amp;'dact EXH_Potentials'!C147,EXH_Potentials_short!$E$10:$E$57&amp;EXH_Potentials_short!$C$10:$C$57,0))*INDEX(Sheet1!D$4:D$35,MATCH('dact EXH_Potentials'!F147,Sheet1!$B$4:$B$35,0))</f>
        <v>1.4835148367778822E-3</v>
      </c>
    </row>
    <row r="148" spans="2:8">
      <c r="B148" s="86" t="s">
        <v>116</v>
      </c>
      <c r="C148" s="89" t="str">
        <f t="shared" si="4"/>
        <v>IMPLTEHDN</v>
      </c>
      <c r="D148" s="89"/>
      <c r="E148" s="89">
        <v>2012</v>
      </c>
      <c r="F148" s="89" t="s">
        <v>133</v>
      </c>
      <c r="G148" s="86">
        <f t="array" ref="G148">INDEX(EXH_Potentials_short!$F$10:$F$57,MATCH('dact EXH_Potentials'!E148&amp;'dact EXH_Potentials'!C148,EXH_Potentials_short!$E$10:$E$57&amp;EXH_Potentials_short!$C$10:$C$57,0))*INDEX(Sheet1!D$4:D$35,MATCH('dact EXH_Potentials'!F148,Sheet1!$B$4:$B$35,0))</f>
        <v>2.7773571964684429E-3</v>
      </c>
      <c r="H148" s="86">
        <f t="array" ref="H148">INDEX(EXH_Potentials_short!G$10:G$57,MATCH('dact EXH_Potentials'!E148&amp;'dact EXH_Potentials'!C148,EXH_Potentials_short!$E$10:$E$57&amp;EXH_Potentials_short!$C$10:$C$57,0))*INDEX(Sheet1!D$4:D$35,MATCH('dact EXH_Potentials'!F148,Sheet1!$B$4:$B$35,0))</f>
        <v>2.8592529546445505E-3</v>
      </c>
    </row>
    <row r="149" spans="2:8">
      <c r="B149" s="86" t="s">
        <v>116</v>
      </c>
      <c r="C149" s="89" t="str">
        <f t="shared" si="4"/>
        <v>IMPLTEHDN</v>
      </c>
      <c r="D149" s="89"/>
      <c r="E149" s="89">
        <v>2012</v>
      </c>
      <c r="F149" s="89" t="s">
        <v>132</v>
      </c>
      <c r="G149" s="86">
        <f t="array" ref="G149">INDEX(EXH_Potentials_short!$F$10:$F$57,MATCH('dact EXH_Potentials'!E149&amp;'dact EXH_Potentials'!C149,EXH_Potentials_short!$E$10:$E$57&amp;EXH_Potentials_short!$C$10:$C$57,0))*INDEX(Sheet1!D$4:D$35,MATCH('dact EXH_Potentials'!F149,Sheet1!$B$4:$B$35,0))</f>
        <v>6.158219947823598E-5</v>
      </c>
      <c r="H149" s="86">
        <f t="array" ref="H149">INDEX(EXH_Potentials_short!G$10:G$57,MATCH('dact EXH_Potentials'!E149&amp;'dact EXH_Potentials'!C149,EXH_Potentials_short!$E$10:$E$57&amp;EXH_Potentials_short!$C$10:$C$57,0))*INDEX(Sheet1!D$4:D$35,MATCH('dact EXH_Potentials'!F149,Sheet1!$B$4:$B$35,0))</f>
        <v>6.3398069947772731E-5</v>
      </c>
    </row>
    <row r="150" spans="2:8">
      <c r="B150" s="86" t="s">
        <v>116</v>
      </c>
      <c r="C150" s="89" t="str">
        <f t="shared" si="4"/>
        <v>IMPLTEHDN</v>
      </c>
      <c r="D150" s="89"/>
      <c r="E150" s="89">
        <v>2012</v>
      </c>
      <c r="F150" s="89" t="s">
        <v>131</v>
      </c>
      <c r="G150" s="86">
        <f t="array" ref="G150">INDEX(EXH_Potentials_short!$F$10:$F$57,MATCH('dact EXH_Potentials'!E150&amp;'dact EXH_Potentials'!C150,EXH_Potentials_short!$E$10:$E$57&amp;EXH_Potentials_short!$C$10:$C$57,0))*INDEX(Sheet1!D$4:D$35,MATCH('dact EXH_Potentials'!F150,Sheet1!$B$4:$B$35,0))</f>
        <v>3.9412607666071029E-4</v>
      </c>
      <c r="H150" s="86">
        <f t="array" ref="H150">INDEX(EXH_Potentials_short!G$10:G$57,MATCH('dact EXH_Potentials'!E150&amp;'dact EXH_Potentials'!C150,EXH_Potentials_short!$E$10:$E$57&amp;EXH_Potentials_short!$C$10:$C$57,0))*INDEX(Sheet1!D$4:D$35,MATCH('dact EXH_Potentials'!F150,Sheet1!$B$4:$B$35,0))</f>
        <v>4.057476476657455E-4</v>
      </c>
    </row>
    <row r="151" spans="2:8">
      <c r="B151" s="86" t="s">
        <v>116</v>
      </c>
      <c r="C151" s="89" t="str">
        <f t="shared" si="4"/>
        <v>IMPLTEHDN</v>
      </c>
      <c r="D151" s="89"/>
      <c r="E151" s="89">
        <v>2012</v>
      </c>
      <c r="F151" s="89" t="s">
        <v>130</v>
      </c>
      <c r="G151" s="86">
        <f t="array" ref="G151">INDEX(EXH_Potentials_short!$F$10:$F$57,MATCH('dact EXH_Potentials'!E151&amp;'dact EXH_Potentials'!C151,EXH_Potentials_short!$E$10:$E$57&amp;EXH_Potentials_short!$C$10:$C$57,0))*INDEX(Sheet1!D$4:D$35,MATCH('dact EXH_Potentials'!F151,Sheet1!$B$4:$B$35,0))</f>
        <v>4.8957848585197607E-3</v>
      </c>
      <c r="H151" s="86">
        <f t="array" ref="H151">INDEX(EXH_Potentials_short!G$10:G$57,MATCH('dact EXH_Potentials'!E151&amp;'dact EXH_Potentials'!C151,EXH_Potentials_short!$E$10:$E$57&amp;EXH_Potentials_short!$C$10:$C$57,0))*INDEX(Sheet1!D$4:D$35,MATCH('dact EXH_Potentials'!F151,Sheet1!$B$4:$B$35,0))</f>
        <v>5.0401465608479329E-3</v>
      </c>
    </row>
    <row r="152" spans="2:8">
      <c r="B152" s="86" t="s">
        <v>116</v>
      </c>
      <c r="C152" s="89" t="str">
        <f t="shared" si="4"/>
        <v>IMPLTEHDN</v>
      </c>
      <c r="D152" s="89"/>
      <c r="E152" s="89">
        <v>2012</v>
      </c>
      <c r="F152" s="89" t="s">
        <v>129</v>
      </c>
      <c r="G152" s="86">
        <f t="array" ref="G152">INDEX(EXH_Potentials_short!$F$10:$F$57,MATCH('dact EXH_Potentials'!E152&amp;'dact EXH_Potentials'!C152,EXH_Potentials_short!$E$10:$E$57&amp;EXH_Potentials_short!$C$10:$C$57,0))*INDEX(Sheet1!D$4:D$35,MATCH('dact EXH_Potentials'!F152,Sheet1!$B$4:$B$35,0))</f>
        <v>3.325438771824743E-3</v>
      </c>
      <c r="H152" s="86">
        <f t="array" ref="H152">INDEX(EXH_Potentials_short!G$10:G$57,MATCH('dact EXH_Potentials'!E152&amp;'dact EXH_Potentials'!C152,EXH_Potentials_short!$E$10:$E$57&amp;EXH_Potentials_short!$C$10:$C$57,0))*INDEX(Sheet1!D$4:D$35,MATCH('dact EXH_Potentials'!F152,Sheet1!$B$4:$B$35,0))</f>
        <v>3.4234957771797276E-3</v>
      </c>
    </row>
    <row r="153" spans="2:8">
      <c r="B153" s="86" t="s">
        <v>116</v>
      </c>
      <c r="C153" s="89" t="str">
        <f t="shared" si="4"/>
        <v>IMPLTEHDN</v>
      </c>
      <c r="D153" s="89"/>
      <c r="E153" s="89">
        <v>2012</v>
      </c>
      <c r="F153" s="89" t="s">
        <v>128</v>
      </c>
      <c r="G153" s="86">
        <f t="array" ref="G153">INDEX(EXH_Potentials_short!$F$10:$F$57,MATCH('dact EXH_Potentials'!E153&amp;'dact EXH_Potentials'!C153,EXH_Potentials_short!$E$10:$E$57&amp;EXH_Potentials_short!$C$10:$C$57,0))*INDEX(Sheet1!D$4:D$35,MATCH('dact EXH_Potentials'!F153,Sheet1!$B$4:$B$35,0))</f>
        <v>9.9147341159959933E-4</v>
      </c>
      <c r="H153" s="86">
        <f t="array" ref="H153">INDEX(EXH_Potentials_short!G$10:G$57,MATCH('dact EXH_Potentials'!E153&amp;'dact EXH_Potentials'!C153,EXH_Potentials_short!$E$10:$E$57&amp;EXH_Potentials_short!$C$10:$C$57,0))*INDEX(Sheet1!D$4:D$35,MATCH('dact EXH_Potentials'!F153,Sheet1!$B$4:$B$35,0))</f>
        <v>1.0207089261591411E-3</v>
      </c>
    </row>
    <row r="154" spans="2:8">
      <c r="B154" s="86" t="s">
        <v>116</v>
      </c>
      <c r="C154" s="89" t="str">
        <f t="shared" si="4"/>
        <v>IMPLTEHDN</v>
      </c>
      <c r="D154" s="89"/>
      <c r="E154" s="89">
        <v>2012</v>
      </c>
      <c r="F154" s="89" t="s">
        <v>127</v>
      </c>
      <c r="G154" s="86">
        <f t="array" ref="G154">INDEX(EXH_Potentials_short!$F$10:$F$57,MATCH('dact EXH_Potentials'!E154&amp;'dact EXH_Potentials'!C154,EXH_Potentials_short!$E$10:$E$57&amp;EXH_Potentials_short!$C$10:$C$57,0))*INDEX(Sheet1!D$4:D$35,MATCH('dact EXH_Potentials'!F154,Sheet1!$B$4:$B$35,0))</f>
        <v>1.1700617900864838E-4</v>
      </c>
      <c r="H154" s="86">
        <f t="array" ref="H154">INDEX(EXH_Potentials_short!G$10:G$57,MATCH('dact EXH_Potentials'!E154&amp;'dact EXH_Potentials'!C154,EXH_Potentials_short!$E$10:$E$57&amp;EXH_Potentials_short!$C$10:$C$57,0))*INDEX(Sheet1!D$4:D$35,MATCH('dact EXH_Potentials'!F154,Sheet1!$B$4:$B$35,0))</f>
        <v>1.204563329007682E-4</v>
      </c>
    </row>
    <row r="155" spans="2:8">
      <c r="B155" s="86" t="s">
        <v>116</v>
      </c>
      <c r="C155" s="89" t="str">
        <f t="shared" si="4"/>
        <v>IMPLTEHDN</v>
      </c>
      <c r="D155" s="89"/>
      <c r="E155" s="89">
        <v>2012</v>
      </c>
      <c r="F155" s="89" t="s">
        <v>126</v>
      </c>
      <c r="G155" s="86">
        <f t="array" ref="G155">INDEX(EXH_Potentials_short!$F$10:$F$57,MATCH('dact EXH_Potentials'!E155&amp;'dact EXH_Potentials'!C155,EXH_Potentials_short!$E$10:$E$57&amp;EXH_Potentials_short!$C$10:$C$57,0))*INDEX(Sheet1!D$4:D$35,MATCH('dact EXH_Potentials'!F155,Sheet1!$B$4:$B$35,0))</f>
        <v>2.0568454625730821E-3</v>
      </c>
      <c r="H155" s="86">
        <f t="array" ref="H155">INDEX(EXH_Potentials_short!G$10:G$57,MATCH('dact EXH_Potentials'!E155&amp;'dact EXH_Potentials'!C155,EXH_Potentials_short!$E$10:$E$57&amp;EXH_Potentials_short!$C$10:$C$57,0))*INDEX(Sheet1!D$4:D$35,MATCH('dact EXH_Potentials'!F155,Sheet1!$B$4:$B$35,0))</f>
        <v>2.1174955362556094E-3</v>
      </c>
    </row>
    <row r="156" spans="2:8">
      <c r="B156" s="86" t="s">
        <v>116</v>
      </c>
      <c r="C156" s="89" t="str">
        <f t="shared" si="4"/>
        <v>IMPLTEHDN</v>
      </c>
      <c r="D156" s="89"/>
      <c r="E156" s="89">
        <v>2012</v>
      </c>
      <c r="F156" s="89" t="s">
        <v>125</v>
      </c>
      <c r="G156" s="86">
        <f t="array" ref="G156">INDEX(EXH_Potentials_short!$F$10:$F$57,MATCH('dact EXH_Potentials'!E156&amp;'dact EXH_Potentials'!C156,EXH_Potentials_short!$E$10:$E$57&amp;EXH_Potentials_short!$C$10:$C$57,0))*INDEX(Sheet1!D$4:D$35,MATCH('dact EXH_Potentials'!F156,Sheet1!$B$4:$B$35,0))</f>
        <v>1.6072954063819592E-3</v>
      </c>
      <c r="H156" s="86">
        <f t="array" ref="H156">INDEX(EXH_Potentials_short!G$10:G$57,MATCH('dact EXH_Potentials'!E156&amp;'dact EXH_Potentials'!C156,EXH_Potentials_short!$E$10:$E$57&amp;EXH_Potentials_short!$C$10:$C$57,0))*INDEX(Sheet1!D$4:D$35,MATCH('dact EXH_Potentials'!F156,Sheet1!$B$4:$B$35,0))</f>
        <v>1.6546896256368685E-3</v>
      </c>
    </row>
    <row r="157" spans="2:8">
      <c r="B157" s="86" t="s">
        <v>116</v>
      </c>
      <c r="C157" s="89" t="str">
        <f t="shared" si="4"/>
        <v>IMPLTEHDN</v>
      </c>
      <c r="D157" s="89"/>
      <c r="E157" s="89">
        <v>2012</v>
      </c>
      <c r="F157" s="89" t="s">
        <v>124</v>
      </c>
      <c r="G157" s="86">
        <f t="array" ref="G157">INDEX(EXH_Potentials_short!$F$10:$F$57,MATCH('dact EXH_Potentials'!E157&amp;'dact EXH_Potentials'!C157,EXH_Potentials_short!$E$10:$E$57&amp;EXH_Potentials_short!$C$10:$C$57,0))*INDEX(Sheet1!D$4:D$35,MATCH('dact EXH_Potentials'!F157,Sheet1!$B$4:$B$35,0))</f>
        <v>6.158219947823598E-5</v>
      </c>
      <c r="H157" s="86">
        <f t="array" ref="H157">INDEX(EXH_Potentials_short!G$10:G$57,MATCH('dact EXH_Potentials'!E157&amp;'dact EXH_Potentials'!C157,EXH_Potentials_short!$E$10:$E$57&amp;EXH_Potentials_short!$C$10:$C$57,0))*INDEX(Sheet1!D$4:D$35,MATCH('dact EXH_Potentials'!F157,Sheet1!$B$4:$B$35,0))</f>
        <v>6.3398069947772731E-5</v>
      </c>
    </row>
    <row r="158" spans="2:8">
      <c r="B158" s="86" t="s">
        <v>116</v>
      </c>
      <c r="C158" s="89" t="str">
        <f t="shared" si="4"/>
        <v>IMPLTEHDN</v>
      </c>
      <c r="D158" s="89"/>
      <c r="E158" s="89">
        <v>2012</v>
      </c>
      <c r="F158" s="89" t="s">
        <v>123</v>
      </c>
      <c r="G158" s="86">
        <f t="array" ref="G158">INDEX(EXH_Potentials_short!$F$10:$F$57,MATCH('dact EXH_Potentials'!E158&amp;'dact EXH_Potentials'!C158,EXH_Potentials_short!$E$10:$E$57&amp;EXH_Potentials_short!$C$10:$C$57,0))*INDEX(Sheet1!D$4:D$35,MATCH('dact EXH_Potentials'!F158,Sheet1!$B$4:$B$35,0))</f>
        <v>5.0497403572153504E-4</v>
      </c>
      <c r="H158" s="86">
        <f t="array" ref="H158">INDEX(EXH_Potentials_short!G$10:G$57,MATCH('dact EXH_Potentials'!E158&amp;'dact EXH_Potentials'!C158,EXH_Potentials_short!$E$10:$E$57&amp;EXH_Potentials_short!$C$10:$C$57,0))*INDEX(Sheet1!D$4:D$35,MATCH('dact EXH_Potentials'!F158,Sheet1!$B$4:$B$35,0))</f>
        <v>5.1986417357173639E-4</v>
      </c>
    </row>
    <row r="159" spans="2:8">
      <c r="B159" s="86" t="s">
        <v>116</v>
      </c>
      <c r="C159" s="89" t="str">
        <f t="shared" si="4"/>
        <v>IMPLTEHDN</v>
      </c>
      <c r="D159" s="89"/>
      <c r="E159" s="89">
        <v>2012</v>
      </c>
      <c r="F159" s="89" t="s">
        <v>122</v>
      </c>
      <c r="G159" s="86">
        <f t="array" ref="G159">INDEX(EXH_Potentials_short!$F$10:$F$57,MATCH('dact EXH_Potentials'!E159&amp;'dact EXH_Potentials'!C159,EXH_Potentials_short!$E$10:$E$57&amp;EXH_Potentials_short!$C$10:$C$57,0))*INDEX(Sheet1!D$4:D$35,MATCH('dact EXH_Potentials'!F159,Sheet1!$B$4:$B$35,0))</f>
        <v>4.8526773188849962E-3</v>
      </c>
      <c r="H159" s="86">
        <f t="array" ref="H159">INDEX(EXH_Potentials_short!G$10:G$57,MATCH('dact EXH_Potentials'!E159&amp;'dact EXH_Potentials'!C159,EXH_Potentials_short!$E$10:$E$57&amp;EXH_Potentials_short!$C$10:$C$57,0))*INDEX(Sheet1!D$4:D$35,MATCH('dact EXH_Potentials'!F159,Sheet1!$B$4:$B$35,0))</f>
        <v>4.9957679118844914E-3</v>
      </c>
    </row>
    <row r="160" spans="2:8">
      <c r="B160" s="86" t="s">
        <v>116</v>
      </c>
      <c r="C160" s="89" t="str">
        <f t="shared" si="4"/>
        <v>IMPLTEHDN</v>
      </c>
      <c r="D160" s="89"/>
      <c r="E160" s="89">
        <v>2012</v>
      </c>
      <c r="F160" s="89" t="s">
        <v>121</v>
      </c>
      <c r="G160" s="86">
        <f t="array" ref="G160">INDEX(EXH_Potentials_short!$F$10:$F$57,MATCH('dact EXH_Potentials'!E160&amp;'dact EXH_Potentials'!C160,EXH_Potentials_short!$E$10:$E$57&amp;EXH_Potentials_short!$C$10:$C$57,0))*INDEX(Sheet1!D$4:D$35,MATCH('dact EXH_Potentials'!F160,Sheet1!$B$4:$B$35,0))</f>
        <v>2.2908578205903785E-3</v>
      </c>
      <c r="H160" s="86">
        <f t="array" ref="H160">INDEX(EXH_Potentials_short!G$10:G$57,MATCH('dact EXH_Potentials'!E160&amp;'dact EXH_Potentials'!C160,EXH_Potentials_short!$E$10:$E$57&amp;EXH_Potentials_short!$C$10:$C$57,0))*INDEX(Sheet1!D$4:D$35,MATCH('dact EXH_Potentials'!F160,Sheet1!$B$4:$B$35,0))</f>
        <v>2.358408202057146E-3</v>
      </c>
    </row>
    <row r="161" spans="2:8">
      <c r="B161" s="86" t="s">
        <v>116</v>
      </c>
      <c r="C161" s="89" t="str">
        <f t="shared" si="4"/>
        <v>IMPLTEHDN</v>
      </c>
      <c r="D161" s="89"/>
      <c r="E161" s="89">
        <v>2012</v>
      </c>
      <c r="F161" s="89" t="s">
        <v>120</v>
      </c>
      <c r="G161" s="86">
        <f t="array" ref="G161">INDEX(EXH_Potentials_short!$F$10:$F$57,MATCH('dact EXH_Potentials'!E161&amp;'dact EXH_Potentials'!C161,EXH_Potentials_short!$E$10:$E$57&amp;EXH_Potentials_short!$C$10:$C$57,0))*INDEX(Sheet1!D$4:D$35,MATCH('dact EXH_Potentials'!F161,Sheet1!$B$4:$B$35,0))</f>
        <v>7.7593571342577349E-4</v>
      </c>
      <c r="H161" s="86">
        <f t="array" ref="H161">INDEX(EXH_Potentials_short!G$10:G$57,MATCH('dact EXH_Potentials'!E161&amp;'dact EXH_Potentials'!C161,EXH_Potentials_short!$E$10:$E$57&amp;EXH_Potentials_short!$C$10:$C$57,0))*INDEX(Sheet1!D$4:D$35,MATCH('dact EXH_Potentials'!F161,Sheet1!$B$4:$B$35,0))</f>
        <v>7.9881568134193646E-4</v>
      </c>
    </row>
    <row r="162" spans="2:8">
      <c r="B162" s="86" t="s">
        <v>116</v>
      </c>
      <c r="C162" s="89" t="str">
        <f t="shared" si="4"/>
        <v>IMPLTEHDN</v>
      </c>
      <c r="D162" s="89"/>
      <c r="E162" s="89">
        <v>2012</v>
      </c>
      <c r="F162" s="89" t="s">
        <v>119</v>
      </c>
      <c r="G162" s="86">
        <f t="array" ref="G162">INDEX(EXH_Potentials_short!$F$10:$F$57,MATCH('dact EXH_Potentials'!E162&amp;'dact EXH_Potentials'!C162,EXH_Potentials_short!$E$10:$E$57&amp;EXH_Potentials_short!$C$10:$C$57,0))*INDEX(Sheet1!D$4:D$35,MATCH('dact EXH_Potentials'!F162,Sheet1!$B$4:$B$35,0))</f>
        <v>5.7887267509541828E-4</v>
      </c>
      <c r="H162" s="86">
        <f t="array" ref="H162">INDEX(EXH_Potentials_short!G$10:G$57,MATCH('dact EXH_Potentials'!E162&amp;'dact EXH_Potentials'!C162,EXH_Potentials_short!$E$10:$E$57&amp;EXH_Potentials_short!$C$10:$C$57,0))*INDEX(Sheet1!D$4:D$35,MATCH('dact EXH_Potentials'!F162,Sheet1!$B$4:$B$35,0))</f>
        <v>5.9594185750906376E-4</v>
      </c>
    </row>
    <row r="163" spans="2:8">
      <c r="B163" s="86" t="s">
        <v>116</v>
      </c>
      <c r="C163" s="89" t="str">
        <f t="shared" si="4"/>
        <v>IMPLTEHDN</v>
      </c>
      <c r="D163" s="89"/>
      <c r="E163" s="89">
        <v>2012</v>
      </c>
      <c r="F163" s="89" t="s">
        <v>118</v>
      </c>
      <c r="G163" s="86">
        <f t="array" ref="G163">INDEX(EXH_Potentials_short!$F$10:$F$57,MATCH('dact EXH_Potentials'!E163&amp;'dact EXH_Potentials'!C163,EXH_Potentials_short!$E$10:$E$57&amp;EXH_Potentials_short!$C$10:$C$57,0))*INDEX(Sheet1!D$4:D$35,MATCH('dact EXH_Potentials'!F163,Sheet1!$B$4:$B$35,0))</f>
        <v>2.7958318563119137E-3</v>
      </c>
      <c r="H163" s="86">
        <f t="array" ref="H163">INDEX(EXH_Potentials_short!G$10:G$57,MATCH('dact EXH_Potentials'!E163&amp;'dact EXH_Potentials'!C163,EXH_Potentials_short!$E$10:$E$57&amp;EXH_Potentials_short!$C$10:$C$57,0))*INDEX(Sheet1!D$4:D$35,MATCH('dact EXH_Potentials'!F163,Sheet1!$B$4:$B$35,0))</f>
        <v>2.8782723756288825E-3</v>
      </c>
    </row>
    <row r="164" spans="2:8">
      <c r="B164" s="86" t="s">
        <v>116</v>
      </c>
      <c r="C164" s="89" t="str">
        <f t="shared" si="4"/>
        <v>IMPLTEHDN</v>
      </c>
      <c r="D164" s="89"/>
      <c r="E164" s="89">
        <v>2012</v>
      </c>
      <c r="F164" s="89" t="s">
        <v>117</v>
      </c>
      <c r="G164" s="86">
        <f t="array" ref="G164">INDEX(EXH_Potentials_short!$F$10:$F$57,MATCH('dact EXH_Potentials'!E164&amp;'dact EXH_Potentials'!C164,EXH_Potentials_short!$E$10:$E$57&amp;EXH_Potentials_short!$C$10:$C$57,0))*INDEX(Sheet1!D$4:D$35,MATCH('dact EXH_Potentials'!F164,Sheet1!$B$4:$B$35,0))</f>
        <v>1.4964474473211345E-3</v>
      </c>
      <c r="H164" s="86">
        <f t="array" ref="H164">INDEX(EXH_Potentials_short!G$10:G$57,MATCH('dact EXH_Potentials'!E164&amp;'dact EXH_Potentials'!C164,EXH_Potentials_short!$E$10:$E$57&amp;EXH_Potentials_short!$C$10:$C$57,0))*INDEX(Sheet1!D$4:D$35,MATCH('dact EXH_Potentials'!F164,Sheet1!$B$4:$B$35,0))</f>
        <v>1.5405730997308776E-3</v>
      </c>
    </row>
    <row r="165" spans="2:8" ht="15" thickBot="1">
      <c r="B165" s="87" t="s">
        <v>116</v>
      </c>
      <c r="C165" s="88" t="str">
        <f t="shared" si="4"/>
        <v>IMPLTEHDN</v>
      </c>
      <c r="D165" s="88"/>
      <c r="E165" s="88">
        <v>2012</v>
      </c>
      <c r="F165" s="88" t="s">
        <v>115</v>
      </c>
      <c r="G165" s="87">
        <f t="array" ref="G165">INDEX(EXH_Potentials_short!$F$10:$F$57,MATCH('dact EXH_Potentials'!E165&amp;'dact EXH_Potentials'!C165,EXH_Potentials_short!$E$10:$E$57&amp;EXH_Potentials_short!$C$10:$C$57,0))*INDEX(Sheet1!D$4:D$35,MATCH('dact EXH_Potentials'!F165,Sheet1!$B$4:$B$35,0))</f>
        <v>6.1582199478235983E-6</v>
      </c>
      <c r="H165" s="87">
        <f t="array" ref="H165">INDEX(EXH_Potentials_short!G$10:G$57,MATCH('dact EXH_Potentials'!E165&amp;'dact EXH_Potentials'!C165,EXH_Potentials_short!$E$10:$E$57&amp;EXH_Potentials_short!$C$10:$C$57,0))*INDEX(Sheet1!D$4:D$35,MATCH('dact EXH_Potentials'!F165,Sheet1!$B$4:$B$35,0))</f>
        <v>6.3398069947772734E-6</v>
      </c>
    </row>
    <row r="166" spans="2:8">
      <c r="B166" s="86" t="s">
        <v>116</v>
      </c>
      <c r="C166" s="89" t="str">
        <f>K16</f>
        <v>IMPLTEHDL</v>
      </c>
      <c r="D166" s="89"/>
      <c r="E166" s="89">
        <v>2012</v>
      </c>
      <c r="F166" s="90" t="s">
        <v>147</v>
      </c>
      <c r="G166" s="86">
        <f t="array" ref="G166">INDEX(EXH_Potentials_short!F$10:F$57,MATCH('dact EXH_Potentials'!E166&amp;'dact EXH_Potentials'!C166,EXH_Potentials_short!$E$10:$E$57&amp;EXH_Potentials_short!$C$10:$C$57,0))*INDEX(Sheet1!D$4:D$35,MATCH('dact EXH_Potentials'!F166,Sheet1!$B$4:$B$35,0))</f>
        <v>9.6228050949609075E-5</v>
      </c>
      <c r="H166" s="86">
        <f t="array" ref="H166">INDEX(EXH_Potentials_short!G$10:G$57,MATCH('dact EXH_Potentials'!E166&amp;'dact EXH_Potentials'!C166,EXH_Potentials_short!$E$10:$E$57&amp;EXH_Potentials_short!$C$10:$C$57,0))*INDEX(Sheet1!D$4:D$35,MATCH('dact EXH_Potentials'!F166,Sheet1!$B$4:$B$35,0))</f>
        <v>1.6843992574054522E-4</v>
      </c>
    </row>
    <row r="167" spans="2:8">
      <c r="B167" s="86" t="s">
        <v>116</v>
      </c>
      <c r="C167" s="89" t="str">
        <f t="shared" ref="C167:C197" si="5">C166</f>
        <v>IMPLTEHDL</v>
      </c>
      <c r="D167" s="89"/>
      <c r="E167" s="89">
        <v>2012</v>
      </c>
      <c r="F167" s="89" t="s">
        <v>146</v>
      </c>
      <c r="G167" s="86">
        <f t="array" ref="G167">INDEX(EXH_Potentials_short!$F$10:$F$57,MATCH('dact EXH_Potentials'!E167&amp;'dact EXH_Potentials'!C167,EXH_Potentials_short!$E$10:$E$57&amp;EXH_Potentials_short!$C$10:$C$57,0))*INDEX(Sheet1!D$4:D$35,MATCH('dact EXH_Potentials'!F167,Sheet1!$B$4:$B$35,0))</f>
        <v>1.5583598251006135E-3</v>
      </c>
      <c r="H167" s="86">
        <f t="array" ref="H167">INDEX(EXH_Potentials_short!G$10:G$57,MATCH('dact EXH_Potentials'!E167&amp;'dact EXH_Potentials'!C167,EXH_Potentials_short!$E$10:$E$57&amp;EXH_Potentials_short!$C$10:$C$57,0))*INDEX(Sheet1!D$4:D$35,MATCH('dact EXH_Potentials'!F167,Sheet1!$B$4:$B$35,0))</f>
        <v>2.7277910196316073E-3</v>
      </c>
    </row>
    <row r="168" spans="2:8">
      <c r="B168" s="86" t="s">
        <v>116</v>
      </c>
      <c r="C168" s="89" t="str">
        <f t="shared" si="5"/>
        <v>IMPLTEHDL</v>
      </c>
      <c r="D168" s="89"/>
      <c r="E168" s="89">
        <v>2012</v>
      </c>
      <c r="F168" s="89" t="s">
        <v>145</v>
      </c>
      <c r="G168" s="86">
        <f t="array" ref="G168">INDEX(EXH_Potentials_short!$F$10:$F$57,MATCH('dact EXH_Potentials'!E168&amp;'dact EXH_Potentials'!C168,EXH_Potentials_short!$E$10:$E$57&amp;EXH_Potentials_short!$C$10:$C$57,0))*INDEX(Sheet1!D$4:D$35,MATCH('dact EXH_Potentials'!F168,Sheet1!$B$4:$B$35,0))</f>
        <v>1.8924850020089787E-3</v>
      </c>
      <c r="H168" s="86">
        <f t="array" ref="H168">INDEX(EXH_Potentials_short!G$10:G$57,MATCH('dact EXH_Potentials'!E168&amp;'dact EXH_Potentials'!C168,EXH_Potentials_short!$E$10:$E$57&amp;EXH_Potentials_short!$C$10:$C$57,0))*INDEX(Sheet1!D$4:D$35,MATCH('dact EXH_Potentials'!F168,Sheet1!$B$4:$B$35,0))</f>
        <v>3.3126518728973896E-3</v>
      </c>
    </row>
    <row r="169" spans="2:8">
      <c r="B169" s="86" t="s">
        <v>116</v>
      </c>
      <c r="C169" s="89" t="str">
        <f t="shared" si="5"/>
        <v>IMPLTEHDL</v>
      </c>
      <c r="D169" s="89"/>
      <c r="E169" s="89">
        <v>2012</v>
      </c>
      <c r="F169" s="89" t="s">
        <v>144</v>
      </c>
      <c r="G169" s="86">
        <f t="array" ref="G169">INDEX(EXH_Potentials_short!$F$10:$F$57,MATCH('dact EXH_Potentials'!E169&amp;'dact EXH_Potentials'!C169,EXH_Potentials_short!$E$10:$E$57&amp;EXH_Potentials_short!$C$10:$C$57,0))*INDEX(Sheet1!D$4:D$35,MATCH('dact EXH_Potentials'!F169,Sheet1!$B$4:$B$35,0))</f>
        <v>4.3035322785797394E-4</v>
      </c>
      <c r="H169" s="86">
        <f t="array" ref="H169">INDEX(EXH_Potentials_short!G$10:G$57,MATCH('dact EXH_Potentials'!E169&amp;'dact EXH_Potentials'!C169,EXH_Potentials_short!$E$10:$E$57&amp;EXH_Potentials_short!$C$10:$C$57,0))*INDEX(Sheet1!D$4:D$35,MATCH('dact EXH_Potentials'!F169,Sheet1!$B$4:$B$35,0))</f>
        <v>7.5330077900632726E-4</v>
      </c>
    </row>
    <row r="170" spans="2:8">
      <c r="B170" s="86" t="s">
        <v>116</v>
      </c>
      <c r="C170" s="89" t="str">
        <f t="shared" si="5"/>
        <v>IMPLTEHDL</v>
      </c>
      <c r="D170" s="89"/>
      <c r="E170" s="89">
        <v>2012</v>
      </c>
      <c r="F170" s="89" t="s">
        <v>143</v>
      </c>
      <c r="G170" s="86">
        <f t="array" ref="G170">INDEX(EXH_Potentials_short!$F$10:$F$57,MATCH('dact EXH_Potentials'!E170&amp;'dact EXH_Potentials'!C170,EXH_Potentials_short!$E$10:$E$57&amp;EXH_Potentials_short!$C$10:$C$57,0))*INDEX(Sheet1!D$4:D$35,MATCH('dact EXH_Potentials'!F170,Sheet1!$B$4:$B$35,0))</f>
        <v>2.1384011322135352E-5</v>
      </c>
      <c r="H170" s="86">
        <f t="array" ref="H170">INDEX(EXH_Potentials_short!G$10:G$57,MATCH('dact EXH_Potentials'!E170&amp;'dact EXH_Potentials'!C170,EXH_Potentials_short!$E$10:$E$57&amp;EXH_Potentials_short!$C$10:$C$57,0))*INDEX(Sheet1!D$4:D$35,MATCH('dact EXH_Potentials'!F170,Sheet1!$B$4:$B$35,0))</f>
        <v>3.7431094609010053E-5</v>
      </c>
    </row>
    <row r="171" spans="2:8">
      <c r="B171" s="86" t="s">
        <v>116</v>
      </c>
      <c r="C171" s="89" t="str">
        <f t="shared" si="5"/>
        <v>IMPLTEHDL</v>
      </c>
      <c r="D171" s="89"/>
      <c r="E171" s="89">
        <v>2012</v>
      </c>
      <c r="F171" s="89" t="s">
        <v>142</v>
      </c>
      <c r="G171" s="86">
        <f t="array" ref="G171">INDEX(EXH_Potentials_short!$F$10:$F$57,MATCH('dact EXH_Potentials'!E171&amp;'dact EXH_Potentials'!C171,EXH_Potentials_short!$E$10:$E$57&amp;EXH_Potentials_short!$C$10:$C$57,0))*INDEX(Sheet1!D$4:D$35,MATCH('dact EXH_Potentials'!F171,Sheet1!$B$4:$B$35,0))</f>
        <v>7.671514061816057E-4</v>
      </c>
      <c r="H171" s="86">
        <f t="array" ref="H171">INDEX(EXH_Potentials_short!G$10:G$57,MATCH('dact EXH_Potentials'!E171&amp;'dact EXH_Potentials'!C171,EXH_Potentials_short!$E$10:$E$57&amp;EXH_Potentials_short!$C$10:$C$57,0))*INDEX(Sheet1!D$4:D$35,MATCH('dact EXH_Potentials'!F171,Sheet1!$B$4:$B$35,0))</f>
        <v>1.3428405190982356E-3</v>
      </c>
    </row>
    <row r="172" spans="2:8">
      <c r="B172" s="86" t="s">
        <v>116</v>
      </c>
      <c r="C172" s="89" t="str">
        <f t="shared" si="5"/>
        <v>IMPLTEHDL</v>
      </c>
      <c r="D172" s="89"/>
      <c r="E172" s="89">
        <v>2012</v>
      </c>
      <c r="F172" s="89" t="s">
        <v>141</v>
      </c>
      <c r="G172" s="86">
        <f t="array" ref="G172">INDEX(EXH_Potentials_short!$F$10:$F$57,MATCH('dact EXH_Potentials'!E172&amp;'dact EXH_Potentials'!C172,EXH_Potentials_short!$E$10:$E$57&amp;EXH_Potentials_short!$C$10:$C$57,0))*INDEX(Sheet1!D$4:D$35,MATCH('dact EXH_Potentials'!F172,Sheet1!$B$4:$B$35,0))</f>
        <v>1.125333595827373E-3</v>
      </c>
      <c r="H172" s="86">
        <f t="array" ref="H172">INDEX(EXH_Potentials_short!G$10:G$57,MATCH('dact EXH_Potentials'!E172&amp;'dact EXH_Potentials'!C172,EXH_Potentials_short!$E$10:$E$57&amp;EXH_Potentials_short!$C$10:$C$57,0))*INDEX(Sheet1!D$4:D$35,MATCH('dact EXH_Potentials'!F172,Sheet1!$B$4:$B$35,0))</f>
        <v>1.9698113537991542E-3</v>
      </c>
    </row>
    <row r="173" spans="2:8">
      <c r="B173" s="86" t="s">
        <v>116</v>
      </c>
      <c r="C173" s="89" t="str">
        <f t="shared" si="5"/>
        <v>IMPLTEHDL</v>
      </c>
      <c r="D173" s="89"/>
      <c r="E173" s="89">
        <v>2012</v>
      </c>
      <c r="F173" s="89" t="s">
        <v>140</v>
      </c>
      <c r="G173" s="86">
        <f t="array" ref="G173">INDEX(EXH_Potentials_short!$F$10:$F$57,MATCH('dact EXH_Potentials'!E173&amp;'dact EXH_Potentials'!C173,EXH_Potentials_short!$E$10:$E$57&amp;EXH_Potentials_short!$C$10:$C$57,0))*INDEX(Sheet1!D$4:D$35,MATCH('dact EXH_Potentials'!F173,Sheet1!$B$4:$B$35,0))</f>
        <v>1.0692005661067676E-5</v>
      </c>
      <c r="H173" s="86">
        <f t="array" ref="H173">INDEX(EXH_Potentials_short!G$10:G$57,MATCH('dact EXH_Potentials'!E173&amp;'dact EXH_Potentials'!C173,EXH_Potentials_short!$E$10:$E$57&amp;EXH_Potentials_short!$C$10:$C$57,0))*INDEX(Sheet1!D$4:D$35,MATCH('dact EXH_Potentials'!F173,Sheet1!$B$4:$B$35,0))</f>
        <v>1.8715547304505027E-5</v>
      </c>
    </row>
    <row r="174" spans="2:8">
      <c r="B174" s="86" t="s">
        <v>116</v>
      </c>
      <c r="C174" s="89" t="str">
        <f t="shared" si="5"/>
        <v>IMPLTEHDL</v>
      </c>
      <c r="D174" s="89"/>
      <c r="E174" s="89">
        <v>2012</v>
      </c>
      <c r="F174" s="89" t="s">
        <v>139</v>
      </c>
      <c r="G174" s="86">
        <f t="array" ref="G174">INDEX(EXH_Potentials_short!$F$10:$F$57,MATCH('dact EXH_Potentials'!E174&amp;'dact EXH_Potentials'!C174,EXH_Potentials_short!$E$10:$E$57&amp;EXH_Potentials_short!$C$10:$C$57,0))*INDEX(Sheet1!D$4:D$35,MATCH('dact EXH_Potentials'!F174,Sheet1!$B$4:$B$35,0))</f>
        <v>4.544102405953762E-5</v>
      </c>
      <c r="H174" s="86">
        <f t="array" ref="H174">INDEX(EXH_Potentials_short!G$10:G$57,MATCH('dact EXH_Potentials'!E174&amp;'dact EXH_Potentials'!C174,EXH_Potentials_short!$E$10:$E$57&amp;EXH_Potentials_short!$C$10:$C$57,0))*INDEX(Sheet1!D$4:D$35,MATCH('dact EXH_Potentials'!F174,Sheet1!$B$4:$B$35,0))</f>
        <v>7.9541076044146352E-5</v>
      </c>
    </row>
    <row r="175" spans="2:8">
      <c r="B175" s="86" t="s">
        <v>116</v>
      </c>
      <c r="C175" s="89" t="str">
        <f t="shared" si="5"/>
        <v>IMPLTEHDL</v>
      </c>
      <c r="D175" s="89"/>
      <c r="E175" s="89">
        <v>2012</v>
      </c>
      <c r="F175" s="89" t="s">
        <v>138</v>
      </c>
      <c r="G175" s="86">
        <f t="array" ref="G175">INDEX(EXH_Potentials_short!$F$10:$F$57,MATCH('dact EXH_Potentials'!E175&amp;'dact EXH_Potentials'!C175,EXH_Potentials_short!$E$10:$E$57&amp;EXH_Potentials_short!$C$10:$C$57,0))*INDEX(Sheet1!D$4:D$35,MATCH('dact EXH_Potentials'!F175,Sheet1!$B$4:$B$35,0))</f>
        <v>1.2696756722517864E-3</v>
      </c>
      <c r="H175" s="86">
        <f t="array" ref="H175">INDEX(EXH_Potentials_short!G$10:G$57,MATCH('dact EXH_Potentials'!E175&amp;'dact EXH_Potentials'!C175,EXH_Potentials_short!$E$10:$E$57&amp;EXH_Potentials_short!$C$10:$C$57,0))*INDEX(Sheet1!D$4:D$35,MATCH('dact EXH_Potentials'!F175,Sheet1!$B$4:$B$35,0))</f>
        <v>2.2224712424099716E-3</v>
      </c>
    </row>
    <row r="176" spans="2:8">
      <c r="B176" s="86" t="s">
        <v>116</v>
      </c>
      <c r="C176" s="89" t="str">
        <f t="shared" si="5"/>
        <v>IMPLTEHDL</v>
      </c>
      <c r="D176" s="89"/>
      <c r="E176" s="89">
        <v>2012</v>
      </c>
      <c r="F176" s="89" t="s">
        <v>137</v>
      </c>
      <c r="G176" s="86">
        <f t="array" ref="G176">INDEX(EXH_Potentials_short!$F$10:$F$57,MATCH('dact EXH_Potentials'!E176&amp;'dact EXH_Potentials'!C176,EXH_Potentials_short!$E$10:$E$57&amp;EXH_Potentials_short!$C$10:$C$57,0))*INDEX(Sheet1!D$4:D$35,MATCH('dact EXH_Potentials'!F176,Sheet1!$B$4:$B$35,0))</f>
        <v>1.7989299524746364E-3</v>
      </c>
      <c r="H176" s="86">
        <f t="array" ref="H176">INDEX(EXH_Potentials_short!G$10:G$57,MATCH('dact EXH_Potentials'!E176&amp;'dact EXH_Potentials'!C176,EXH_Potentials_short!$E$10:$E$57&amp;EXH_Potentials_short!$C$10:$C$57,0))*INDEX(Sheet1!D$4:D$35,MATCH('dact EXH_Potentials'!F176,Sheet1!$B$4:$B$35,0))</f>
        <v>3.1488908339829705E-3</v>
      </c>
    </row>
    <row r="177" spans="2:8">
      <c r="B177" s="86" t="s">
        <v>116</v>
      </c>
      <c r="C177" s="89" t="str">
        <f t="shared" si="5"/>
        <v>IMPLTEHDL</v>
      </c>
      <c r="D177" s="89"/>
      <c r="E177" s="89">
        <v>2012</v>
      </c>
      <c r="F177" s="89" t="s">
        <v>136</v>
      </c>
      <c r="G177" s="86">
        <f t="array" ref="G177">INDEX(EXH_Potentials_short!$F$10:$F$57,MATCH('dact EXH_Potentials'!E177&amp;'dact EXH_Potentials'!C177,EXH_Potentials_short!$E$10:$E$57&amp;EXH_Potentials_short!$C$10:$C$57,0))*INDEX(Sheet1!D$4:D$35,MATCH('dact EXH_Potentials'!F177,Sheet1!$B$4:$B$35,0))</f>
        <v>9.275314910976209E-4</v>
      </c>
      <c r="H177" s="86">
        <f t="array" ref="H177">INDEX(EXH_Potentials_short!G$10:G$57,MATCH('dact EXH_Potentials'!E177&amp;'dact EXH_Potentials'!C177,EXH_Potentials_short!$E$10:$E$57&amp;EXH_Potentials_short!$C$10:$C$57,0))*INDEX(Sheet1!D$4:D$35,MATCH('dact EXH_Potentials'!F177,Sheet1!$B$4:$B$35,0))</f>
        <v>1.623573728665811E-3</v>
      </c>
    </row>
    <row r="178" spans="2:8">
      <c r="B178" s="86" t="s">
        <v>116</v>
      </c>
      <c r="C178" s="89" t="str">
        <f t="shared" si="5"/>
        <v>IMPLTEHDL</v>
      </c>
      <c r="D178" s="89"/>
      <c r="E178" s="89">
        <v>2012</v>
      </c>
      <c r="F178" s="89" t="s">
        <v>135</v>
      </c>
      <c r="G178" s="86">
        <f t="array" ref="G178">INDEX(EXH_Potentials_short!$F$10:$F$57,MATCH('dact EXH_Potentials'!E178&amp;'dact EXH_Potentials'!C178,EXH_Potentials_short!$E$10:$E$57&amp;EXH_Potentials_short!$C$10:$C$57,0))*INDEX(Sheet1!D$4:D$35,MATCH('dact EXH_Potentials'!F178,Sheet1!$B$4:$B$35,0))</f>
        <v>2.6730014152669189E-6</v>
      </c>
      <c r="H178" s="86">
        <f t="array" ref="H178">INDEX(EXH_Potentials_short!G$10:G$57,MATCH('dact EXH_Potentials'!E178&amp;'dact EXH_Potentials'!C178,EXH_Potentials_short!$E$10:$E$57&amp;EXH_Potentials_short!$C$10:$C$57,0))*INDEX(Sheet1!D$4:D$35,MATCH('dact EXH_Potentials'!F178,Sheet1!$B$4:$B$35,0))</f>
        <v>4.6788868261262567E-6</v>
      </c>
    </row>
    <row r="179" spans="2:8">
      <c r="B179" s="86" t="s">
        <v>116</v>
      </c>
      <c r="C179" s="89" t="str">
        <f t="shared" si="5"/>
        <v>IMPLTEHDL</v>
      </c>
      <c r="D179" s="89"/>
      <c r="E179" s="89">
        <v>2012</v>
      </c>
      <c r="F179" s="89" t="s">
        <v>134</v>
      </c>
      <c r="G179" s="86">
        <f t="array" ref="G179">INDEX(EXH_Potentials_short!$F$10:$F$57,MATCH('dact EXH_Potentials'!E179&amp;'dact EXH_Potentials'!C179,EXH_Potentials_short!$E$10:$E$57&amp;EXH_Potentials_short!$C$10:$C$57,0))*INDEX(Sheet1!D$4:D$35,MATCH('dact EXH_Potentials'!F179,Sheet1!$B$4:$B$35,0))</f>
        <v>6.2548233117245904E-4</v>
      </c>
      <c r="H179" s="86">
        <f t="array" ref="H179">INDEX(EXH_Potentials_short!G$10:G$57,MATCH('dact EXH_Potentials'!E179&amp;'dact EXH_Potentials'!C179,EXH_Potentials_short!$E$10:$E$57&amp;EXH_Potentials_short!$C$10:$C$57,0))*INDEX(Sheet1!D$4:D$35,MATCH('dact EXH_Potentials'!F179,Sheet1!$B$4:$B$35,0))</f>
        <v>1.0948595173135441E-3</v>
      </c>
    </row>
    <row r="180" spans="2:8">
      <c r="B180" s="86" t="s">
        <v>116</v>
      </c>
      <c r="C180" s="89" t="str">
        <f t="shared" si="5"/>
        <v>IMPLTEHDL</v>
      </c>
      <c r="D180" s="89"/>
      <c r="E180" s="89">
        <v>2012</v>
      </c>
      <c r="F180" s="89" t="s">
        <v>133</v>
      </c>
      <c r="G180" s="86">
        <f t="array" ref="G180">INDEX(EXH_Potentials_short!$F$10:$F$57,MATCH('dact EXH_Potentials'!E180&amp;'dact EXH_Potentials'!C180,EXH_Potentials_short!$E$10:$E$57&amp;EXH_Potentials_short!$C$10:$C$57,0))*INDEX(Sheet1!D$4:D$35,MATCH('dact EXH_Potentials'!F180,Sheet1!$B$4:$B$35,0))</f>
        <v>1.2055236382853805E-3</v>
      </c>
      <c r="H180" s="86">
        <f t="array" ref="H180">INDEX(EXH_Potentials_short!G$10:G$57,MATCH('dact EXH_Potentials'!E180&amp;'dact EXH_Potentials'!C180,EXH_Potentials_short!$E$10:$E$57&amp;EXH_Potentials_short!$C$10:$C$57,0))*INDEX(Sheet1!D$4:D$35,MATCH('dact EXH_Potentials'!F180,Sheet1!$B$4:$B$35,0))</f>
        <v>2.1101779585829417E-3</v>
      </c>
    </row>
    <row r="181" spans="2:8">
      <c r="B181" s="86" t="s">
        <v>116</v>
      </c>
      <c r="C181" s="89" t="str">
        <f t="shared" si="5"/>
        <v>IMPLTEHDL</v>
      </c>
      <c r="D181" s="89"/>
      <c r="E181" s="89">
        <v>2012</v>
      </c>
      <c r="F181" s="89" t="s">
        <v>132</v>
      </c>
      <c r="G181" s="86">
        <f t="array" ref="G181">INDEX(EXH_Potentials_short!$F$10:$F$57,MATCH('dact EXH_Potentials'!E181&amp;'dact EXH_Potentials'!C181,EXH_Potentials_short!$E$10:$E$57&amp;EXH_Potentials_short!$C$10:$C$57,0))*INDEX(Sheet1!D$4:D$35,MATCH('dact EXH_Potentials'!F181,Sheet1!$B$4:$B$35,0))</f>
        <v>2.6730014152669189E-5</v>
      </c>
      <c r="H181" s="86">
        <f t="array" ref="H181">INDEX(EXH_Potentials_short!G$10:G$57,MATCH('dact EXH_Potentials'!E181&amp;'dact EXH_Potentials'!C181,EXH_Potentials_short!$E$10:$E$57&amp;EXH_Potentials_short!$C$10:$C$57,0))*INDEX(Sheet1!D$4:D$35,MATCH('dact EXH_Potentials'!F181,Sheet1!$B$4:$B$35,0))</f>
        <v>4.6788868261262563E-5</v>
      </c>
    </row>
    <row r="182" spans="2:8">
      <c r="B182" s="86" t="s">
        <v>116</v>
      </c>
      <c r="C182" s="89" t="str">
        <f t="shared" si="5"/>
        <v>IMPLTEHDL</v>
      </c>
      <c r="D182" s="89"/>
      <c r="E182" s="89">
        <v>2012</v>
      </c>
      <c r="F182" s="89" t="s">
        <v>131</v>
      </c>
      <c r="G182" s="86">
        <f t="array" ref="G182">INDEX(EXH_Potentials_short!$F$10:$F$57,MATCH('dact EXH_Potentials'!E182&amp;'dact EXH_Potentials'!C182,EXH_Potentials_short!$E$10:$E$57&amp;EXH_Potentials_short!$C$10:$C$57,0))*INDEX(Sheet1!D$4:D$35,MATCH('dact EXH_Potentials'!F182,Sheet1!$B$4:$B$35,0))</f>
        <v>1.7107209057708281E-4</v>
      </c>
      <c r="H182" s="86">
        <f t="array" ref="H182">INDEX(EXH_Potentials_short!G$10:G$57,MATCH('dact EXH_Potentials'!E182&amp;'dact EXH_Potentials'!C182,EXH_Potentials_short!$E$10:$E$57&amp;EXH_Potentials_short!$C$10:$C$57,0))*INDEX(Sheet1!D$4:D$35,MATCH('dact EXH_Potentials'!F182,Sheet1!$B$4:$B$35,0))</f>
        <v>2.9944875687208043E-4</v>
      </c>
    </row>
    <row r="183" spans="2:8">
      <c r="B183" s="86" t="s">
        <v>116</v>
      </c>
      <c r="C183" s="89" t="str">
        <f t="shared" si="5"/>
        <v>IMPLTEHDL</v>
      </c>
      <c r="D183" s="89"/>
      <c r="E183" s="89">
        <v>2012</v>
      </c>
      <c r="F183" s="89" t="s">
        <v>130</v>
      </c>
      <c r="G183" s="86">
        <f t="array" ref="G183">INDEX(EXH_Potentials_short!$F$10:$F$57,MATCH('dact EXH_Potentials'!E183&amp;'dact EXH_Potentials'!C183,EXH_Potentials_short!$E$10:$E$57&amp;EXH_Potentials_short!$C$10:$C$57,0))*INDEX(Sheet1!D$4:D$35,MATCH('dact EXH_Potentials'!F183,Sheet1!$B$4:$B$35,0))</f>
        <v>2.1250361251372008E-3</v>
      </c>
      <c r="H183" s="86">
        <f t="array" ref="H183">INDEX(EXH_Potentials_short!G$10:G$57,MATCH('dact EXH_Potentials'!E183&amp;'dact EXH_Potentials'!C183,EXH_Potentials_short!$E$10:$E$57&amp;EXH_Potentials_short!$C$10:$C$57,0))*INDEX(Sheet1!D$4:D$35,MATCH('dact EXH_Potentials'!F183,Sheet1!$B$4:$B$35,0))</f>
        <v>3.7197150267703739E-3</v>
      </c>
    </row>
    <row r="184" spans="2:8">
      <c r="B184" s="86" t="s">
        <v>116</v>
      </c>
      <c r="C184" s="89" t="str">
        <f t="shared" si="5"/>
        <v>IMPLTEHDL</v>
      </c>
      <c r="D184" s="89"/>
      <c r="E184" s="89">
        <v>2012</v>
      </c>
      <c r="F184" s="89" t="s">
        <v>129</v>
      </c>
      <c r="G184" s="86">
        <f t="array" ref="G184">INDEX(EXH_Potentials_short!$F$10:$F$57,MATCH('dact EXH_Potentials'!E184&amp;'dact EXH_Potentials'!C184,EXH_Potentials_short!$E$10:$E$57&amp;EXH_Potentials_short!$C$10:$C$57,0))*INDEX(Sheet1!D$4:D$35,MATCH('dact EXH_Potentials'!F184,Sheet1!$B$4:$B$35,0))</f>
        <v>1.4434207642441362E-3</v>
      </c>
      <c r="H184" s="86">
        <f t="array" ref="H184">INDEX(EXH_Potentials_short!G$10:G$57,MATCH('dact EXH_Potentials'!E184&amp;'dact EXH_Potentials'!C184,EXH_Potentials_short!$E$10:$E$57&amp;EXH_Potentials_short!$C$10:$C$57,0))*INDEX(Sheet1!D$4:D$35,MATCH('dact EXH_Potentials'!F184,Sheet1!$B$4:$B$35,0))</f>
        <v>2.5265988861081783E-3</v>
      </c>
    </row>
    <row r="185" spans="2:8">
      <c r="B185" s="86" t="s">
        <v>116</v>
      </c>
      <c r="C185" s="89" t="str">
        <f t="shared" si="5"/>
        <v>IMPLTEHDL</v>
      </c>
      <c r="D185" s="89"/>
      <c r="E185" s="89">
        <v>2012</v>
      </c>
      <c r="F185" s="89" t="s">
        <v>128</v>
      </c>
      <c r="G185" s="86">
        <f t="array" ref="G185">INDEX(EXH_Potentials_short!$F$10:$F$57,MATCH('dact EXH_Potentials'!E185&amp;'dact EXH_Potentials'!C185,EXH_Potentials_short!$E$10:$E$57&amp;EXH_Potentials_short!$C$10:$C$57,0))*INDEX(Sheet1!D$4:D$35,MATCH('dact EXH_Potentials'!F185,Sheet1!$B$4:$B$35,0))</f>
        <v>4.3035322785797394E-4</v>
      </c>
      <c r="H185" s="86">
        <f t="array" ref="H185">INDEX(EXH_Potentials_short!G$10:G$57,MATCH('dact EXH_Potentials'!E185&amp;'dact EXH_Potentials'!C185,EXH_Potentials_short!$E$10:$E$57&amp;EXH_Potentials_short!$C$10:$C$57,0))*INDEX(Sheet1!D$4:D$35,MATCH('dact EXH_Potentials'!F185,Sheet1!$B$4:$B$35,0))</f>
        <v>7.5330077900632726E-4</v>
      </c>
    </row>
    <row r="186" spans="2:8">
      <c r="B186" s="86" t="s">
        <v>116</v>
      </c>
      <c r="C186" s="89" t="str">
        <f t="shared" si="5"/>
        <v>IMPLTEHDL</v>
      </c>
      <c r="D186" s="89"/>
      <c r="E186" s="89">
        <v>2012</v>
      </c>
      <c r="F186" s="89" t="s">
        <v>127</v>
      </c>
      <c r="G186" s="86">
        <f t="array" ref="G186">INDEX(EXH_Potentials_short!$F$10:$F$57,MATCH('dact EXH_Potentials'!E186&amp;'dact EXH_Potentials'!C186,EXH_Potentials_short!$E$10:$E$57&amp;EXH_Potentials_short!$C$10:$C$57,0))*INDEX(Sheet1!D$4:D$35,MATCH('dact EXH_Potentials'!F186,Sheet1!$B$4:$B$35,0))</f>
        <v>5.0787026890071462E-5</v>
      </c>
      <c r="H186" s="86">
        <f t="array" ref="H186">INDEX(EXH_Potentials_short!G$10:G$57,MATCH('dact EXH_Potentials'!E186&amp;'dact EXH_Potentials'!C186,EXH_Potentials_short!$E$10:$E$57&amp;EXH_Potentials_short!$C$10:$C$57,0))*INDEX(Sheet1!D$4:D$35,MATCH('dact EXH_Potentials'!F186,Sheet1!$B$4:$B$35,0))</f>
        <v>8.8898849696398869E-5</v>
      </c>
    </row>
    <row r="187" spans="2:8">
      <c r="B187" s="86" t="s">
        <v>116</v>
      </c>
      <c r="C187" s="89" t="str">
        <f t="shared" si="5"/>
        <v>IMPLTEHDL</v>
      </c>
      <c r="D187" s="89"/>
      <c r="E187" s="89">
        <v>2012</v>
      </c>
      <c r="F187" s="89" t="s">
        <v>126</v>
      </c>
      <c r="G187" s="86">
        <f t="array" ref="G187">INDEX(EXH_Potentials_short!$F$10:$F$57,MATCH('dact EXH_Potentials'!E187&amp;'dact EXH_Potentials'!C187,EXH_Potentials_short!$E$10:$E$57&amp;EXH_Potentials_short!$C$10:$C$57,0))*INDEX(Sheet1!D$4:D$35,MATCH('dact EXH_Potentials'!F187,Sheet1!$B$4:$B$35,0))</f>
        <v>8.9278247269915093E-4</v>
      </c>
      <c r="H187" s="86">
        <f t="array" ref="H187">INDEX(EXH_Potentials_short!G$10:G$57,MATCH('dact EXH_Potentials'!E187&amp;'dact EXH_Potentials'!C187,EXH_Potentials_short!$E$10:$E$57&amp;EXH_Potentials_short!$C$10:$C$57,0))*INDEX(Sheet1!D$4:D$35,MATCH('dact EXH_Potentials'!F187,Sheet1!$B$4:$B$35,0))</f>
        <v>1.5627481999261697E-3</v>
      </c>
    </row>
    <row r="188" spans="2:8">
      <c r="B188" s="86" t="s">
        <v>116</v>
      </c>
      <c r="C188" s="89" t="str">
        <f t="shared" si="5"/>
        <v>IMPLTEHDL</v>
      </c>
      <c r="D188" s="89"/>
      <c r="E188" s="89">
        <v>2012</v>
      </c>
      <c r="F188" s="89" t="s">
        <v>125</v>
      </c>
      <c r="G188" s="86">
        <f t="array" ref="G188">INDEX(EXH_Potentials_short!$F$10:$F$57,MATCH('dact EXH_Potentials'!E188&amp;'dact EXH_Potentials'!C188,EXH_Potentials_short!$E$10:$E$57&amp;EXH_Potentials_short!$C$10:$C$57,0))*INDEX(Sheet1!D$4:D$35,MATCH('dact EXH_Potentials'!F188,Sheet1!$B$4:$B$35,0))</f>
        <v>6.9765336938466577E-4</v>
      </c>
      <c r="H188" s="86">
        <f t="array" ref="H188">INDEX(EXH_Potentials_short!G$10:G$57,MATCH('dact EXH_Potentials'!E188&amp;'dact EXH_Potentials'!C188,EXH_Potentials_short!$E$10:$E$57&amp;EXH_Potentials_short!$C$10:$C$57,0))*INDEX(Sheet1!D$4:D$35,MATCH('dact EXH_Potentials'!F188,Sheet1!$B$4:$B$35,0))</f>
        <v>1.2211894616189528E-3</v>
      </c>
    </row>
    <row r="189" spans="2:8">
      <c r="B189" s="86" t="s">
        <v>116</v>
      </c>
      <c r="C189" s="89" t="str">
        <f t="shared" si="5"/>
        <v>IMPLTEHDL</v>
      </c>
      <c r="D189" s="89"/>
      <c r="E189" s="89">
        <v>2012</v>
      </c>
      <c r="F189" s="89" t="s">
        <v>124</v>
      </c>
      <c r="G189" s="86">
        <f t="array" ref="G189">INDEX(EXH_Potentials_short!$F$10:$F$57,MATCH('dact EXH_Potentials'!E189&amp;'dact EXH_Potentials'!C189,EXH_Potentials_short!$E$10:$E$57&amp;EXH_Potentials_short!$C$10:$C$57,0))*INDEX(Sheet1!D$4:D$35,MATCH('dact EXH_Potentials'!F189,Sheet1!$B$4:$B$35,0))</f>
        <v>2.6730014152669189E-5</v>
      </c>
      <c r="H189" s="86">
        <f t="array" ref="H189">INDEX(EXH_Potentials_short!G$10:G$57,MATCH('dact EXH_Potentials'!E189&amp;'dact EXH_Potentials'!C189,EXH_Potentials_short!$E$10:$E$57&amp;EXH_Potentials_short!$C$10:$C$57,0))*INDEX(Sheet1!D$4:D$35,MATCH('dact EXH_Potentials'!F189,Sheet1!$B$4:$B$35,0))</f>
        <v>4.6788868261262563E-5</v>
      </c>
    </row>
    <row r="190" spans="2:8">
      <c r="B190" s="86" t="s">
        <v>116</v>
      </c>
      <c r="C190" s="89" t="str">
        <f t="shared" si="5"/>
        <v>IMPLTEHDL</v>
      </c>
      <c r="D190" s="89"/>
      <c r="E190" s="89">
        <v>2012</v>
      </c>
      <c r="F190" s="89" t="s">
        <v>123</v>
      </c>
      <c r="G190" s="86">
        <f t="array" ref="G190">INDEX(EXH_Potentials_short!$F$10:$F$57,MATCH('dact EXH_Potentials'!E190&amp;'dact EXH_Potentials'!C190,EXH_Potentials_short!$E$10:$E$57&amp;EXH_Potentials_short!$C$10:$C$57,0))*INDEX(Sheet1!D$4:D$35,MATCH('dact EXH_Potentials'!F190,Sheet1!$B$4:$B$35,0))</f>
        <v>2.1918611605188732E-4</v>
      </c>
      <c r="H190" s="86">
        <f t="array" ref="H190">INDEX(EXH_Potentials_short!G$10:G$57,MATCH('dact EXH_Potentials'!E190&amp;'dact EXH_Potentials'!C190,EXH_Potentials_short!$E$10:$E$57&amp;EXH_Potentials_short!$C$10:$C$57,0))*INDEX(Sheet1!D$4:D$35,MATCH('dact EXH_Potentials'!F190,Sheet1!$B$4:$B$35,0))</f>
        <v>3.83668719742353E-4</v>
      </c>
    </row>
    <row r="191" spans="2:8">
      <c r="B191" s="86" t="s">
        <v>116</v>
      </c>
      <c r="C191" s="89" t="str">
        <f t="shared" si="5"/>
        <v>IMPLTEHDL</v>
      </c>
      <c r="D191" s="89"/>
      <c r="E191" s="89">
        <v>2012</v>
      </c>
      <c r="F191" s="89" t="s">
        <v>122</v>
      </c>
      <c r="G191" s="86">
        <f t="array" ref="G191">INDEX(EXH_Potentials_short!$F$10:$F$57,MATCH('dact EXH_Potentials'!E191&amp;'dact EXH_Potentials'!C191,EXH_Potentials_short!$E$10:$E$57&amp;EXH_Potentials_short!$C$10:$C$57,0))*INDEX(Sheet1!D$4:D$35,MATCH('dact EXH_Potentials'!F191,Sheet1!$B$4:$B$35,0))</f>
        <v>2.1063251152303323E-3</v>
      </c>
      <c r="H191" s="86">
        <f t="array" ref="H191">INDEX(EXH_Potentials_short!G$10:G$57,MATCH('dact EXH_Potentials'!E191&amp;'dact EXH_Potentials'!C191,EXH_Potentials_short!$E$10:$E$57&amp;EXH_Potentials_short!$C$10:$C$57,0))*INDEX(Sheet1!D$4:D$35,MATCH('dact EXH_Potentials'!F191,Sheet1!$B$4:$B$35,0))</f>
        <v>3.68696281898749E-3</v>
      </c>
    </row>
    <row r="192" spans="2:8">
      <c r="B192" s="86" t="s">
        <v>116</v>
      </c>
      <c r="C192" s="89" t="str">
        <f t="shared" si="5"/>
        <v>IMPLTEHDL</v>
      </c>
      <c r="D192" s="89"/>
      <c r="E192" s="89">
        <v>2012</v>
      </c>
      <c r="F192" s="89" t="s">
        <v>121</v>
      </c>
      <c r="G192" s="86">
        <f t="array" ref="G192">INDEX(EXH_Potentials_short!$F$10:$F$57,MATCH('dact EXH_Potentials'!E192&amp;'dact EXH_Potentials'!C192,EXH_Potentials_short!$E$10:$E$57&amp;EXH_Potentials_short!$C$10:$C$57,0))*INDEX(Sheet1!D$4:D$35,MATCH('dact EXH_Potentials'!F192,Sheet1!$B$4:$B$35,0))</f>
        <v>9.9435652647929381E-4</v>
      </c>
      <c r="H192" s="86">
        <f t="array" ref="H192">INDEX(EXH_Potentials_short!G$10:G$57,MATCH('dact EXH_Potentials'!E192&amp;'dact EXH_Potentials'!C192,EXH_Potentials_short!$E$10:$E$57&amp;EXH_Potentials_short!$C$10:$C$57,0))*INDEX(Sheet1!D$4:D$35,MATCH('dact EXH_Potentials'!F192,Sheet1!$B$4:$B$35,0))</f>
        <v>1.7405458993189674E-3</v>
      </c>
    </row>
    <row r="193" spans="2:8">
      <c r="B193" s="86" t="s">
        <v>116</v>
      </c>
      <c r="C193" s="89" t="str">
        <f t="shared" si="5"/>
        <v>IMPLTEHDL</v>
      </c>
      <c r="D193" s="89"/>
      <c r="E193" s="89">
        <v>2012</v>
      </c>
      <c r="F193" s="89" t="s">
        <v>120</v>
      </c>
      <c r="G193" s="86">
        <f t="array" ref="G193">INDEX(EXH_Potentials_short!$F$10:$F$57,MATCH('dact EXH_Potentials'!E193&amp;'dact EXH_Potentials'!C193,EXH_Potentials_short!$E$10:$E$57&amp;EXH_Potentials_short!$C$10:$C$57,0))*INDEX(Sheet1!D$4:D$35,MATCH('dact EXH_Potentials'!F193,Sheet1!$B$4:$B$35,0))</f>
        <v>3.3679817832363176E-4</v>
      </c>
      <c r="H193" s="86">
        <f t="array" ref="H193">INDEX(EXH_Potentials_short!G$10:G$57,MATCH('dact EXH_Potentials'!E193&amp;'dact EXH_Potentials'!C193,EXH_Potentials_short!$E$10:$E$57&amp;EXH_Potentials_short!$C$10:$C$57,0))*INDEX(Sheet1!D$4:D$35,MATCH('dact EXH_Potentials'!F193,Sheet1!$B$4:$B$35,0))</f>
        <v>5.8953974009190826E-4</v>
      </c>
    </row>
    <row r="194" spans="2:8">
      <c r="B194" s="86" t="s">
        <v>116</v>
      </c>
      <c r="C194" s="89" t="str">
        <f t="shared" si="5"/>
        <v>IMPLTEHDL</v>
      </c>
      <c r="D194" s="89"/>
      <c r="E194" s="89">
        <v>2012</v>
      </c>
      <c r="F194" s="89" t="s">
        <v>119</v>
      </c>
      <c r="G194" s="86">
        <f t="array" ref="G194">INDEX(EXH_Potentials_short!$F$10:$F$57,MATCH('dact EXH_Potentials'!E194&amp;'dact EXH_Potentials'!C194,EXH_Potentials_short!$E$10:$E$57&amp;EXH_Potentials_short!$C$10:$C$57,0))*INDEX(Sheet1!D$4:D$35,MATCH('dact EXH_Potentials'!F194,Sheet1!$B$4:$B$35,0))</f>
        <v>2.5126213303509041E-4</v>
      </c>
      <c r="H194" s="86">
        <f t="array" ref="H194">INDEX(EXH_Potentials_short!G$10:G$57,MATCH('dact EXH_Potentials'!E194&amp;'dact EXH_Potentials'!C194,EXH_Potentials_short!$E$10:$E$57&amp;EXH_Potentials_short!$C$10:$C$57,0))*INDEX(Sheet1!D$4:D$35,MATCH('dact EXH_Potentials'!F194,Sheet1!$B$4:$B$35,0))</f>
        <v>4.398153616558681E-4</v>
      </c>
    </row>
    <row r="195" spans="2:8">
      <c r="B195" s="86" t="s">
        <v>116</v>
      </c>
      <c r="C195" s="89" t="str">
        <f t="shared" si="5"/>
        <v>IMPLTEHDL</v>
      </c>
      <c r="D195" s="89"/>
      <c r="E195" s="89">
        <v>2012</v>
      </c>
      <c r="F195" s="89" t="s">
        <v>118</v>
      </c>
      <c r="G195" s="86">
        <f t="array" ref="G195">INDEX(EXH_Potentials_short!$F$10:$F$57,MATCH('dact EXH_Potentials'!E195&amp;'dact EXH_Potentials'!C195,EXH_Potentials_short!$E$10:$E$57&amp;EXH_Potentials_short!$C$10:$C$57,0))*INDEX(Sheet1!D$4:D$35,MATCH('dact EXH_Potentials'!F195,Sheet1!$B$4:$B$35,0))</f>
        <v>1.2135426425311812E-3</v>
      </c>
      <c r="H195" s="86">
        <f t="array" ref="H195">INDEX(EXH_Potentials_short!G$10:G$57,MATCH('dact EXH_Potentials'!E195&amp;'dact EXH_Potentials'!C195,EXH_Potentials_short!$E$10:$E$57&amp;EXH_Potentials_short!$C$10:$C$57,0))*INDEX(Sheet1!D$4:D$35,MATCH('dact EXH_Potentials'!F195,Sheet1!$B$4:$B$35,0))</f>
        <v>2.1242146190613206E-3</v>
      </c>
    </row>
    <row r="196" spans="2:8">
      <c r="B196" s="86" t="s">
        <v>116</v>
      </c>
      <c r="C196" s="89" t="str">
        <f t="shared" si="5"/>
        <v>IMPLTEHDL</v>
      </c>
      <c r="D196" s="89"/>
      <c r="E196" s="89">
        <v>2012</v>
      </c>
      <c r="F196" s="89" t="s">
        <v>117</v>
      </c>
      <c r="G196" s="86">
        <f t="array" ref="G196">INDEX(EXH_Potentials_short!$F$10:$F$57,MATCH('dact EXH_Potentials'!E196&amp;'dact EXH_Potentials'!C196,EXH_Potentials_short!$E$10:$E$57&amp;EXH_Potentials_short!$C$10:$C$57,0))*INDEX(Sheet1!D$4:D$35,MATCH('dact EXH_Potentials'!F196,Sheet1!$B$4:$B$35,0))</f>
        <v>6.4953934390986129E-4</v>
      </c>
      <c r="H196" s="86">
        <f t="array" ref="H196">INDEX(EXH_Potentials_short!G$10:G$57,MATCH('dact EXH_Potentials'!E196&amp;'dact EXH_Potentials'!C196,EXH_Potentials_short!$E$10:$E$57&amp;EXH_Potentials_short!$C$10:$C$57,0))*INDEX(Sheet1!D$4:D$35,MATCH('dact EXH_Potentials'!F196,Sheet1!$B$4:$B$35,0))</f>
        <v>1.1369694987486804E-3</v>
      </c>
    </row>
    <row r="197" spans="2:8" ht="15" thickBot="1">
      <c r="B197" s="87" t="s">
        <v>116</v>
      </c>
      <c r="C197" s="88" t="str">
        <f t="shared" si="5"/>
        <v>IMPLTEHDL</v>
      </c>
      <c r="D197" s="88"/>
      <c r="E197" s="88">
        <v>2012</v>
      </c>
      <c r="F197" s="88" t="s">
        <v>115</v>
      </c>
      <c r="G197" s="87">
        <f t="array" ref="G197">INDEX(EXH_Potentials_short!$F$10:$F$57,MATCH('dact EXH_Potentials'!E197&amp;'dact EXH_Potentials'!C197,EXH_Potentials_short!$E$10:$E$57&amp;EXH_Potentials_short!$C$10:$C$57,0))*INDEX(Sheet1!D$4:D$35,MATCH('dact EXH_Potentials'!F197,Sheet1!$B$4:$B$35,0))</f>
        <v>2.6730014152669189E-6</v>
      </c>
      <c r="H197" s="87">
        <f t="array" ref="H197">INDEX(EXH_Potentials_short!G$10:G$57,MATCH('dact EXH_Potentials'!E197&amp;'dact EXH_Potentials'!C197,EXH_Potentials_short!$E$10:$E$57&amp;EXH_Potentials_short!$C$10:$C$57,0))*INDEX(Sheet1!D$4:D$35,MATCH('dact EXH_Potentials'!F197,Sheet1!$B$4:$B$35,0))</f>
        <v>4.6788868261262567E-6</v>
      </c>
    </row>
    <row r="198" spans="2:8">
      <c r="B198" s="86" t="s">
        <v>116</v>
      </c>
      <c r="C198" s="89" t="str">
        <f>K18</f>
        <v>IMPLTEHDM</v>
      </c>
      <c r="D198" s="89"/>
      <c r="E198" s="89">
        <v>2012</v>
      </c>
      <c r="F198" s="90" t="s">
        <v>147</v>
      </c>
      <c r="G198" s="86">
        <f t="array" ref="G198">INDEX(EXH_Potentials_short!F$10:F$57,MATCH('dact EXH_Potentials'!E198&amp;'dact EXH_Potentials'!C198,EXH_Potentials_short!$E$10:$E$57&amp;EXH_Potentials_short!$C$10:$C$57,0))*INDEX(Sheet1!D$4:D$35,MATCH('dact EXH_Potentials'!F198,Sheet1!$B$4:$B$35,0))</f>
        <v>6.4621291064877268E-5</v>
      </c>
      <c r="H198" s="86">
        <f t="array" ref="H198">INDEX(EXH_Potentials_short!G$10:G$57,MATCH('dact EXH_Potentials'!E198&amp;'dact EXH_Potentials'!C198,EXH_Potentials_short!$E$10:$E$57&amp;EXH_Potentials_short!$C$10:$C$57,0))*INDEX(Sheet1!D$4:D$35,MATCH('dact EXH_Potentials'!F198,Sheet1!$B$4:$B$35,0))</f>
        <v>8.2060896316237225E-5</v>
      </c>
    </row>
    <row r="199" spans="2:8">
      <c r="B199" s="86" t="s">
        <v>116</v>
      </c>
      <c r="C199" s="89" t="str">
        <f t="shared" ref="C199:C229" si="6">C198</f>
        <v>IMPLTEHDM</v>
      </c>
      <c r="D199" s="89"/>
      <c r="E199" s="89">
        <v>2012</v>
      </c>
      <c r="F199" s="89" t="s">
        <v>146</v>
      </c>
      <c r="G199" s="86">
        <f t="array" ref="G199">INDEX(EXH_Potentials_short!$F$10:$F$57,MATCH('dact EXH_Potentials'!E199&amp;'dact EXH_Potentials'!C199,EXH_Potentials_short!$E$10:$E$57&amp;EXH_Potentials_short!$C$10:$C$57,0))*INDEX(Sheet1!D$4:D$35,MATCH('dact EXH_Potentials'!F199,Sheet1!$B$4:$B$35,0))</f>
        <v>1.0465059080784289E-3</v>
      </c>
      <c r="H199" s="86">
        <f t="array" ref="H199">INDEX(EXH_Potentials_short!G$10:G$57,MATCH('dact EXH_Potentials'!E199&amp;'dact EXH_Potentials'!C199,EXH_Potentials_short!$E$10:$E$57&amp;EXH_Potentials_short!$C$10:$C$57,0))*INDEX(Sheet1!D$4:D$35,MATCH('dact EXH_Potentials'!F199,Sheet1!$B$4:$B$35,0))</f>
        <v>1.3289306264546194E-3</v>
      </c>
    </row>
    <row r="200" spans="2:8">
      <c r="B200" s="86" t="s">
        <v>116</v>
      </c>
      <c r="C200" s="89" t="str">
        <f t="shared" si="6"/>
        <v>IMPLTEHDM</v>
      </c>
      <c r="D200" s="89"/>
      <c r="E200" s="89">
        <v>2012</v>
      </c>
      <c r="F200" s="89" t="s">
        <v>145</v>
      </c>
      <c r="G200" s="86">
        <f t="array" ref="G200">INDEX(EXH_Potentials_short!$F$10:$F$57,MATCH('dact EXH_Potentials'!E200&amp;'dact EXH_Potentials'!C200,EXH_Potentials_short!$E$10:$E$57&amp;EXH_Potentials_short!$C$10:$C$57,0))*INDEX(Sheet1!D$4:D$35,MATCH('dact EXH_Potentials'!F200,Sheet1!$B$4:$B$35,0))</f>
        <v>1.2708853909425863E-3</v>
      </c>
      <c r="H200" s="86">
        <f t="array" ref="H200">INDEX(EXH_Potentials_short!G$10:G$57,MATCH('dact EXH_Potentials'!E200&amp;'dact EXH_Potentials'!C200,EXH_Potentials_short!$E$10:$E$57&amp;EXH_Potentials_short!$C$10:$C$57,0))*INDEX(Sheet1!D$4:D$35,MATCH('dact EXH_Potentials'!F200,Sheet1!$B$4:$B$35,0))</f>
        <v>1.6138642942193321E-3</v>
      </c>
    </row>
    <row r="201" spans="2:8">
      <c r="B201" s="86" t="s">
        <v>116</v>
      </c>
      <c r="C201" s="89" t="str">
        <f t="shared" si="6"/>
        <v>IMPLTEHDM</v>
      </c>
      <c r="D201" s="89"/>
      <c r="E201" s="89">
        <v>2012</v>
      </c>
      <c r="F201" s="89" t="s">
        <v>144</v>
      </c>
      <c r="G201" s="86">
        <f t="array" ref="G201">INDEX(EXH_Potentials_short!$F$10:$F$57,MATCH('dact EXH_Potentials'!E201&amp;'dact EXH_Potentials'!C201,EXH_Potentials_short!$E$10:$E$57&amp;EXH_Potentials_short!$C$10:$C$57,0))*INDEX(Sheet1!D$4:D$35,MATCH('dact EXH_Potentials'!F201,Sheet1!$B$4:$B$35,0))</f>
        <v>2.8900077392903444E-4</v>
      </c>
      <c r="H201" s="86">
        <f t="array" ref="H201">INDEX(EXH_Potentials_short!G$10:G$57,MATCH('dact EXH_Potentials'!E201&amp;'dact EXH_Potentials'!C201,EXH_Potentials_short!$E$10:$E$57&amp;EXH_Potentials_short!$C$10:$C$57,0))*INDEX(Sheet1!D$4:D$35,MATCH('dact EXH_Potentials'!F201,Sheet1!$B$4:$B$35,0))</f>
        <v>3.669945640809498E-4</v>
      </c>
    </row>
    <row r="202" spans="2:8">
      <c r="B202" s="86" t="s">
        <v>116</v>
      </c>
      <c r="C202" s="89" t="str">
        <f t="shared" si="6"/>
        <v>IMPLTEHDM</v>
      </c>
      <c r="D202" s="89"/>
      <c r="E202" s="89">
        <v>2012</v>
      </c>
      <c r="F202" s="89" t="s">
        <v>143</v>
      </c>
      <c r="G202" s="86">
        <f t="array" ref="G202">INDEX(EXH_Potentials_short!$F$10:$F$57,MATCH('dact EXH_Potentials'!E202&amp;'dact EXH_Potentials'!C202,EXH_Potentials_short!$E$10:$E$57&amp;EXH_Potentials_short!$C$10:$C$57,0))*INDEX(Sheet1!D$4:D$35,MATCH('dact EXH_Potentials'!F202,Sheet1!$B$4:$B$35,0))</f>
        <v>1.4360286903306059E-5</v>
      </c>
      <c r="H202" s="86">
        <f t="array" ref="H202">INDEX(EXH_Potentials_short!G$10:G$57,MATCH('dact EXH_Potentials'!E202&amp;'dact EXH_Potentials'!C202,EXH_Potentials_short!$E$10:$E$57&amp;EXH_Potentials_short!$C$10:$C$57,0))*INDEX(Sheet1!D$4:D$35,MATCH('dact EXH_Potentials'!F202,Sheet1!$B$4:$B$35,0))</f>
        <v>1.8235754736941605E-5</v>
      </c>
    </row>
    <row r="203" spans="2:8">
      <c r="B203" s="86" t="s">
        <v>116</v>
      </c>
      <c r="C203" s="89" t="str">
        <f t="shared" si="6"/>
        <v>IMPLTEHDM</v>
      </c>
      <c r="D203" s="89"/>
      <c r="E203" s="89">
        <v>2012</v>
      </c>
      <c r="F203" s="89" t="s">
        <v>142</v>
      </c>
      <c r="G203" s="86">
        <f t="array" ref="G203">INDEX(EXH_Potentials_short!$F$10:$F$57,MATCH('dact EXH_Potentials'!E203&amp;'dact EXH_Potentials'!C203,EXH_Potentials_short!$E$10:$E$57&amp;EXH_Potentials_short!$C$10:$C$57,0))*INDEX(Sheet1!D$4:D$35,MATCH('dact EXH_Potentials'!F203,Sheet1!$B$4:$B$35,0))</f>
        <v>5.1517529265610485E-4</v>
      </c>
      <c r="H203" s="86">
        <f t="array" ref="H203">INDEX(EXH_Potentials_short!G$10:G$57,MATCH('dact EXH_Potentials'!E203&amp;'dact EXH_Potentials'!C203,EXH_Potentials_short!$E$10:$E$57&amp;EXH_Potentials_short!$C$10:$C$57,0))*INDEX(Sheet1!D$4:D$35,MATCH('dact EXH_Potentials'!F203,Sheet1!$B$4:$B$35,0))</f>
        <v>6.5420770118778011E-4</v>
      </c>
    </row>
    <row r="204" spans="2:8">
      <c r="B204" s="86" t="s">
        <v>116</v>
      </c>
      <c r="C204" s="89" t="str">
        <f t="shared" si="6"/>
        <v>IMPLTEHDM</v>
      </c>
      <c r="D204" s="89"/>
      <c r="E204" s="89">
        <v>2012</v>
      </c>
      <c r="F204" s="89" t="s">
        <v>141</v>
      </c>
      <c r="G204" s="86">
        <f t="array" ref="G204">INDEX(EXH_Potentials_short!$F$10:$F$57,MATCH('dact EXH_Potentials'!E204&amp;'dact EXH_Potentials'!C204,EXH_Potentials_short!$E$10:$E$57&amp;EXH_Potentials_short!$C$10:$C$57,0))*INDEX(Sheet1!D$4:D$35,MATCH('dact EXH_Potentials'!F204,Sheet1!$B$4:$B$35,0))</f>
        <v>7.5571009828648142E-4</v>
      </c>
      <c r="H204" s="86">
        <f t="array" ref="H204">INDEX(EXH_Potentials_short!G$10:G$57,MATCH('dact EXH_Potentials'!E204&amp;'dact EXH_Potentials'!C204,EXH_Potentials_short!$E$10:$E$57&amp;EXH_Potentials_short!$C$10:$C$57,0))*INDEX(Sheet1!D$4:D$35,MATCH('dact EXH_Potentials'!F204,Sheet1!$B$4:$B$35,0))</f>
        <v>9.5965659303155206E-4</v>
      </c>
    </row>
    <row r="205" spans="2:8">
      <c r="B205" s="86" t="s">
        <v>116</v>
      </c>
      <c r="C205" s="89" t="str">
        <f t="shared" si="6"/>
        <v>IMPLTEHDM</v>
      </c>
      <c r="D205" s="89"/>
      <c r="E205" s="89">
        <v>2012</v>
      </c>
      <c r="F205" s="89" t="s">
        <v>140</v>
      </c>
      <c r="G205" s="86">
        <f t="array" ref="G205">INDEX(EXH_Potentials_short!$F$10:$F$57,MATCH('dact EXH_Potentials'!E205&amp;'dact EXH_Potentials'!C205,EXH_Potentials_short!$E$10:$E$57&amp;EXH_Potentials_short!$C$10:$C$57,0))*INDEX(Sheet1!D$4:D$35,MATCH('dact EXH_Potentials'!F205,Sheet1!$B$4:$B$35,0))</f>
        <v>7.1801434516530296E-6</v>
      </c>
      <c r="H205" s="86">
        <f t="array" ref="H205">INDEX(EXH_Potentials_short!G$10:G$57,MATCH('dact EXH_Potentials'!E205&amp;'dact EXH_Potentials'!C205,EXH_Potentials_short!$E$10:$E$57&amp;EXH_Potentials_short!$C$10:$C$57,0))*INDEX(Sheet1!D$4:D$35,MATCH('dact EXH_Potentials'!F205,Sheet1!$B$4:$B$35,0))</f>
        <v>9.1178773684708026E-6</v>
      </c>
    </row>
    <row r="206" spans="2:8">
      <c r="B206" s="86" t="s">
        <v>116</v>
      </c>
      <c r="C206" s="89" t="str">
        <f t="shared" si="6"/>
        <v>IMPLTEHDM</v>
      </c>
      <c r="D206" s="89"/>
      <c r="E206" s="89">
        <v>2012</v>
      </c>
      <c r="F206" s="89" t="s">
        <v>139</v>
      </c>
      <c r="G206" s="86">
        <f t="array" ref="G206">INDEX(EXH_Potentials_short!$F$10:$F$57,MATCH('dact EXH_Potentials'!E206&amp;'dact EXH_Potentials'!C206,EXH_Potentials_short!$E$10:$E$57&amp;EXH_Potentials_short!$C$10:$C$57,0))*INDEX(Sheet1!D$4:D$35,MATCH('dact EXH_Potentials'!F206,Sheet1!$B$4:$B$35,0))</f>
        <v>3.0515609669525376E-5</v>
      </c>
      <c r="H206" s="86">
        <f t="array" ref="H206">INDEX(EXH_Potentials_short!G$10:G$57,MATCH('dact EXH_Potentials'!E206&amp;'dact EXH_Potentials'!C206,EXH_Potentials_short!$E$10:$E$57&amp;EXH_Potentials_short!$C$10:$C$57,0))*INDEX(Sheet1!D$4:D$35,MATCH('dact EXH_Potentials'!F206,Sheet1!$B$4:$B$35,0))</f>
        <v>3.8750978816000915E-5</v>
      </c>
    </row>
    <row r="207" spans="2:8">
      <c r="B207" s="86" t="s">
        <v>116</v>
      </c>
      <c r="C207" s="89" t="str">
        <f t="shared" si="6"/>
        <v>IMPLTEHDM</v>
      </c>
      <c r="D207" s="89"/>
      <c r="E207" s="89">
        <v>2012</v>
      </c>
      <c r="F207" s="89" t="s">
        <v>138</v>
      </c>
      <c r="G207" s="86">
        <f t="array" ref="G207">INDEX(EXH_Potentials_short!$F$10:$F$57,MATCH('dact EXH_Potentials'!E207&amp;'dact EXH_Potentials'!C207,EXH_Potentials_short!$E$10:$E$57&amp;EXH_Potentials_short!$C$10:$C$57,0))*INDEX(Sheet1!D$4:D$35,MATCH('dact EXH_Potentials'!F207,Sheet1!$B$4:$B$35,0))</f>
        <v>8.5264203488379727E-4</v>
      </c>
      <c r="H207" s="86">
        <f t="array" ref="H207">INDEX(EXH_Potentials_short!G$10:G$57,MATCH('dact EXH_Potentials'!E207&amp;'dact EXH_Potentials'!C207,EXH_Potentials_short!$E$10:$E$57&amp;EXH_Potentials_short!$C$10:$C$57,0))*INDEX(Sheet1!D$4:D$35,MATCH('dact EXH_Potentials'!F207,Sheet1!$B$4:$B$35,0))</f>
        <v>1.0827479375059078E-3</v>
      </c>
    </row>
    <row r="208" spans="2:8">
      <c r="B208" s="86" t="s">
        <v>116</v>
      </c>
      <c r="C208" s="89" t="str">
        <f t="shared" si="6"/>
        <v>IMPLTEHDM</v>
      </c>
      <c r="D208" s="89"/>
      <c r="E208" s="89">
        <v>2012</v>
      </c>
      <c r="F208" s="89" t="s">
        <v>137</v>
      </c>
      <c r="G208" s="86">
        <f t="array" ref="G208">INDEX(EXH_Potentials_short!$F$10:$F$57,MATCH('dact EXH_Potentials'!E208&amp;'dact EXH_Potentials'!C208,EXH_Potentials_short!$E$10:$E$57&amp;EXH_Potentials_short!$C$10:$C$57,0))*INDEX(Sheet1!D$4:D$35,MATCH('dact EXH_Potentials'!F208,Sheet1!$B$4:$B$35,0))</f>
        <v>1.2080591357406221E-3</v>
      </c>
      <c r="H208" s="86">
        <f t="array" ref="H208">INDEX(EXH_Potentials_short!G$10:G$57,MATCH('dact EXH_Potentials'!E208&amp;'dact EXH_Potentials'!C208,EXH_Potentials_short!$E$10:$E$57&amp;EXH_Potentials_short!$C$10:$C$57,0))*INDEX(Sheet1!D$4:D$35,MATCH('dact EXH_Potentials'!F208,Sheet1!$B$4:$B$35,0))</f>
        <v>1.5340828672452125E-3</v>
      </c>
    </row>
    <row r="209" spans="2:8">
      <c r="B209" s="86" t="s">
        <v>116</v>
      </c>
      <c r="C209" s="89" t="str">
        <f t="shared" si="6"/>
        <v>IMPLTEHDM</v>
      </c>
      <c r="D209" s="89"/>
      <c r="E209" s="89">
        <v>2012</v>
      </c>
      <c r="F209" s="89" t="s">
        <v>136</v>
      </c>
      <c r="G209" s="86">
        <f t="array" ref="G209">INDEX(EXH_Potentials_short!$F$10:$F$57,MATCH('dact EXH_Potentials'!E209&amp;'dact EXH_Potentials'!C209,EXH_Potentials_short!$E$10:$E$57&amp;EXH_Potentials_short!$C$10:$C$57,0))*INDEX(Sheet1!D$4:D$35,MATCH('dact EXH_Potentials'!F209,Sheet1!$B$4:$B$35,0))</f>
        <v>6.2287744443090037E-4</v>
      </c>
      <c r="H209" s="86">
        <f t="array" ref="H209">INDEX(EXH_Potentials_short!G$10:G$57,MATCH('dact EXH_Potentials'!E209&amp;'dact EXH_Potentials'!C209,EXH_Potentials_short!$E$10:$E$57&amp;EXH_Potentials_short!$C$10:$C$57,0))*INDEX(Sheet1!D$4:D$35,MATCH('dact EXH_Potentials'!F209,Sheet1!$B$4:$B$35,0))</f>
        <v>7.9097586171484214E-4</v>
      </c>
    </row>
    <row r="210" spans="2:8">
      <c r="B210" s="86" t="s">
        <v>116</v>
      </c>
      <c r="C210" s="89" t="str">
        <f t="shared" si="6"/>
        <v>IMPLTEHDM</v>
      </c>
      <c r="D210" s="89"/>
      <c r="E210" s="89">
        <v>2012</v>
      </c>
      <c r="F210" s="89" t="s">
        <v>135</v>
      </c>
      <c r="G210" s="86">
        <f t="array" ref="G210">INDEX(EXH_Potentials_short!$F$10:$F$57,MATCH('dact EXH_Potentials'!E210&amp;'dact EXH_Potentials'!C210,EXH_Potentials_short!$E$10:$E$57&amp;EXH_Potentials_short!$C$10:$C$57,0))*INDEX(Sheet1!D$4:D$35,MATCH('dact EXH_Potentials'!F210,Sheet1!$B$4:$B$35,0))</f>
        <v>1.7950358629132574E-6</v>
      </c>
      <c r="H210" s="86">
        <f t="array" ref="H210">INDEX(EXH_Potentials_short!G$10:G$57,MATCH('dact EXH_Potentials'!E210&amp;'dact EXH_Potentials'!C210,EXH_Potentials_short!$E$10:$E$57&amp;EXH_Potentials_short!$C$10:$C$57,0))*INDEX(Sheet1!D$4:D$35,MATCH('dact EXH_Potentials'!F210,Sheet1!$B$4:$B$35,0))</f>
        <v>2.2794693421177006E-6</v>
      </c>
    </row>
    <row r="211" spans="2:8">
      <c r="B211" s="86" t="s">
        <v>116</v>
      </c>
      <c r="C211" s="89" t="str">
        <f t="shared" si="6"/>
        <v>IMPLTEHDM</v>
      </c>
      <c r="D211" s="89"/>
      <c r="E211" s="89">
        <v>2012</v>
      </c>
      <c r="F211" s="89" t="s">
        <v>134</v>
      </c>
      <c r="G211" s="86">
        <f t="array" ref="G211">INDEX(EXH_Potentials_short!$F$10:$F$57,MATCH('dact EXH_Potentials'!E211&amp;'dact EXH_Potentials'!C211,EXH_Potentials_short!$E$10:$E$57&amp;EXH_Potentials_short!$C$10:$C$57,0))*INDEX(Sheet1!D$4:D$35,MATCH('dact EXH_Potentials'!F211,Sheet1!$B$4:$B$35,0))</f>
        <v>4.2003839192170225E-4</v>
      </c>
      <c r="H211" s="86">
        <f t="array" ref="H211">INDEX(EXH_Potentials_short!G$10:G$57,MATCH('dact EXH_Potentials'!E211&amp;'dact EXH_Potentials'!C211,EXH_Potentials_short!$E$10:$E$57&amp;EXH_Potentials_short!$C$10:$C$57,0))*INDEX(Sheet1!D$4:D$35,MATCH('dact EXH_Potentials'!F211,Sheet1!$B$4:$B$35,0))</f>
        <v>5.3339582605554199E-4</v>
      </c>
    </row>
    <row r="212" spans="2:8">
      <c r="B212" s="86" t="s">
        <v>116</v>
      </c>
      <c r="C212" s="89" t="str">
        <f t="shared" si="6"/>
        <v>IMPLTEHDM</v>
      </c>
      <c r="D212" s="89"/>
      <c r="E212" s="89">
        <v>2012</v>
      </c>
      <c r="F212" s="89" t="s">
        <v>133</v>
      </c>
      <c r="G212" s="86">
        <f t="array" ref="G212">INDEX(EXH_Potentials_short!$F$10:$F$57,MATCH('dact EXH_Potentials'!E212&amp;'dact EXH_Potentials'!C212,EXH_Potentials_short!$E$10:$E$57&amp;EXH_Potentials_short!$C$10:$C$57,0))*INDEX(Sheet1!D$4:D$35,MATCH('dact EXH_Potentials'!F212,Sheet1!$B$4:$B$35,0))</f>
        <v>8.0956117417387919E-4</v>
      </c>
      <c r="H212" s="86">
        <f t="array" ref="H212">INDEX(EXH_Potentials_short!G$10:G$57,MATCH('dact EXH_Potentials'!E212&amp;'dact EXH_Potentials'!C212,EXH_Potentials_short!$E$10:$E$57&amp;EXH_Potentials_short!$C$10:$C$57,0))*INDEX(Sheet1!D$4:D$35,MATCH('dact EXH_Potentials'!F212,Sheet1!$B$4:$B$35,0))</f>
        <v>1.0280406732950831E-3</v>
      </c>
    </row>
    <row r="213" spans="2:8">
      <c r="B213" s="86" t="s">
        <v>116</v>
      </c>
      <c r="C213" s="89" t="str">
        <f t="shared" si="6"/>
        <v>IMPLTEHDM</v>
      </c>
      <c r="D213" s="89"/>
      <c r="E213" s="89">
        <v>2012</v>
      </c>
      <c r="F213" s="89" t="s">
        <v>132</v>
      </c>
      <c r="G213" s="86">
        <f t="array" ref="G213">INDEX(EXH_Potentials_short!$F$10:$F$57,MATCH('dact EXH_Potentials'!E213&amp;'dact EXH_Potentials'!C213,EXH_Potentials_short!$E$10:$E$57&amp;EXH_Potentials_short!$C$10:$C$57,0))*INDEX(Sheet1!D$4:D$35,MATCH('dact EXH_Potentials'!F213,Sheet1!$B$4:$B$35,0))</f>
        <v>1.7950358629132575E-5</v>
      </c>
      <c r="H213" s="86">
        <f t="array" ref="H213">INDEX(EXH_Potentials_short!G$10:G$57,MATCH('dact EXH_Potentials'!E213&amp;'dact EXH_Potentials'!C213,EXH_Potentials_short!$E$10:$E$57&amp;EXH_Potentials_short!$C$10:$C$57,0))*INDEX(Sheet1!D$4:D$35,MATCH('dact EXH_Potentials'!F213,Sheet1!$B$4:$B$35,0))</f>
        <v>2.2794693421177007E-5</v>
      </c>
    </row>
    <row r="214" spans="2:8">
      <c r="B214" s="86" t="s">
        <v>116</v>
      </c>
      <c r="C214" s="89" t="str">
        <f t="shared" si="6"/>
        <v>IMPLTEHDM</v>
      </c>
      <c r="D214" s="89"/>
      <c r="E214" s="89">
        <v>2012</v>
      </c>
      <c r="F214" s="89" t="s">
        <v>131</v>
      </c>
      <c r="G214" s="86">
        <f t="array" ref="G214">INDEX(EXH_Potentials_short!$F$10:$F$57,MATCH('dact EXH_Potentials'!E214&amp;'dact EXH_Potentials'!C214,EXH_Potentials_short!$E$10:$E$57&amp;EXH_Potentials_short!$C$10:$C$57,0))*INDEX(Sheet1!D$4:D$35,MATCH('dact EXH_Potentials'!F214,Sheet1!$B$4:$B$35,0))</f>
        <v>1.1488229522644847E-4</v>
      </c>
      <c r="H214" s="86">
        <f t="array" ref="H214">INDEX(EXH_Potentials_short!G$10:G$57,MATCH('dact EXH_Potentials'!E214&amp;'dact EXH_Potentials'!C214,EXH_Potentials_short!$E$10:$E$57&amp;EXH_Potentials_short!$C$10:$C$57,0))*INDEX(Sheet1!D$4:D$35,MATCH('dact EXH_Potentials'!F214,Sheet1!$B$4:$B$35,0))</f>
        <v>1.4588603789553284E-4</v>
      </c>
    </row>
    <row r="215" spans="2:8">
      <c r="B215" s="86" t="s">
        <v>116</v>
      </c>
      <c r="C215" s="89" t="str">
        <f t="shared" si="6"/>
        <v>IMPLTEHDM</v>
      </c>
      <c r="D215" s="89"/>
      <c r="E215" s="89">
        <v>2012</v>
      </c>
      <c r="F215" s="89" t="s">
        <v>130</v>
      </c>
      <c r="G215" s="86">
        <f t="array" ref="G215">INDEX(EXH_Potentials_short!$F$10:$F$57,MATCH('dact EXH_Potentials'!E215&amp;'dact EXH_Potentials'!C215,EXH_Potentials_short!$E$10:$E$57&amp;EXH_Potentials_short!$C$10:$C$57,0))*INDEX(Sheet1!D$4:D$35,MATCH('dact EXH_Potentials'!F215,Sheet1!$B$4:$B$35,0))</f>
        <v>1.4270535110160398E-3</v>
      </c>
      <c r="H215" s="86">
        <f t="array" ref="H215">INDEX(EXH_Potentials_short!G$10:G$57,MATCH('dact EXH_Potentials'!E215&amp;'dact EXH_Potentials'!C215,EXH_Potentials_short!$E$10:$E$57&amp;EXH_Potentials_short!$C$10:$C$57,0))*INDEX(Sheet1!D$4:D$35,MATCH('dact EXH_Potentials'!F215,Sheet1!$B$4:$B$35,0))</f>
        <v>1.8121781269835721E-3</v>
      </c>
    </row>
    <row r="216" spans="2:8">
      <c r="B216" s="86" t="s">
        <v>116</v>
      </c>
      <c r="C216" s="89" t="str">
        <f t="shared" si="6"/>
        <v>IMPLTEHDM</v>
      </c>
      <c r="D216" s="89"/>
      <c r="E216" s="89">
        <v>2012</v>
      </c>
      <c r="F216" s="89" t="s">
        <v>129</v>
      </c>
      <c r="G216" s="86">
        <f t="array" ref="G216">INDEX(EXH_Potentials_short!$F$10:$F$57,MATCH('dact EXH_Potentials'!E216&amp;'dact EXH_Potentials'!C216,EXH_Potentials_short!$E$10:$E$57&amp;EXH_Potentials_short!$C$10:$C$57,0))*INDEX(Sheet1!D$4:D$35,MATCH('dact EXH_Potentials'!F216,Sheet1!$B$4:$B$35,0))</f>
        <v>9.6931936597315896E-4</v>
      </c>
      <c r="H216" s="86">
        <f t="array" ref="H216">INDEX(EXH_Potentials_short!G$10:G$57,MATCH('dact EXH_Potentials'!E216&amp;'dact EXH_Potentials'!C216,EXH_Potentials_short!$E$10:$E$57&amp;EXH_Potentials_short!$C$10:$C$57,0))*INDEX(Sheet1!D$4:D$35,MATCH('dact EXH_Potentials'!F216,Sheet1!$B$4:$B$35,0))</f>
        <v>1.2309134447435583E-3</v>
      </c>
    </row>
    <row r="217" spans="2:8">
      <c r="B217" s="86" t="s">
        <v>116</v>
      </c>
      <c r="C217" s="89" t="str">
        <f t="shared" si="6"/>
        <v>IMPLTEHDM</v>
      </c>
      <c r="D217" s="89"/>
      <c r="E217" s="89">
        <v>2012</v>
      </c>
      <c r="F217" s="89" t="s">
        <v>128</v>
      </c>
      <c r="G217" s="86">
        <f t="array" ref="G217">INDEX(EXH_Potentials_short!$F$10:$F$57,MATCH('dact EXH_Potentials'!E217&amp;'dact EXH_Potentials'!C217,EXH_Potentials_short!$E$10:$E$57&amp;EXH_Potentials_short!$C$10:$C$57,0))*INDEX(Sheet1!D$4:D$35,MATCH('dact EXH_Potentials'!F217,Sheet1!$B$4:$B$35,0))</f>
        <v>2.8900077392903444E-4</v>
      </c>
      <c r="H217" s="86">
        <f t="array" ref="H217">INDEX(EXH_Potentials_short!G$10:G$57,MATCH('dact EXH_Potentials'!E217&amp;'dact EXH_Potentials'!C217,EXH_Potentials_short!$E$10:$E$57&amp;EXH_Potentials_short!$C$10:$C$57,0))*INDEX(Sheet1!D$4:D$35,MATCH('dact EXH_Potentials'!F217,Sheet1!$B$4:$B$35,0))</f>
        <v>3.669945640809498E-4</v>
      </c>
    </row>
    <row r="218" spans="2:8">
      <c r="B218" s="86" t="s">
        <v>116</v>
      </c>
      <c r="C218" s="89" t="str">
        <f t="shared" si="6"/>
        <v>IMPLTEHDM</v>
      </c>
      <c r="D218" s="89"/>
      <c r="E218" s="89">
        <v>2012</v>
      </c>
      <c r="F218" s="89" t="s">
        <v>127</v>
      </c>
      <c r="G218" s="86">
        <f t="array" ref="G218">INDEX(EXH_Potentials_short!$F$10:$F$57,MATCH('dact EXH_Potentials'!E218&amp;'dact EXH_Potentials'!C218,EXH_Potentials_short!$E$10:$E$57&amp;EXH_Potentials_short!$C$10:$C$57,0))*INDEX(Sheet1!D$4:D$35,MATCH('dact EXH_Potentials'!F218,Sheet1!$B$4:$B$35,0))</f>
        <v>3.4105681395351892E-5</v>
      </c>
      <c r="H218" s="86">
        <f t="array" ref="H218">INDEX(EXH_Potentials_short!G$10:G$57,MATCH('dact EXH_Potentials'!E218&amp;'dact EXH_Potentials'!C218,EXH_Potentials_short!$E$10:$E$57&amp;EXH_Potentials_short!$C$10:$C$57,0))*INDEX(Sheet1!D$4:D$35,MATCH('dact EXH_Potentials'!F218,Sheet1!$B$4:$B$35,0))</f>
        <v>4.3309917500236317E-5</v>
      </c>
    </row>
    <row r="219" spans="2:8">
      <c r="B219" s="86" t="s">
        <v>116</v>
      </c>
      <c r="C219" s="89" t="str">
        <f t="shared" si="6"/>
        <v>IMPLTEHDM</v>
      </c>
      <c r="D219" s="89"/>
      <c r="E219" s="89">
        <v>2012</v>
      </c>
      <c r="F219" s="89" t="s">
        <v>126</v>
      </c>
      <c r="G219" s="86">
        <f t="array" ref="G219">INDEX(EXH_Potentials_short!$F$10:$F$57,MATCH('dact EXH_Potentials'!E219&amp;'dact EXH_Potentials'!C219,EXH_Potentials_short!$E$10:$E$57&amp;EXH_Potentials_short!$C$10:$C$57,0))*INDEX(Sheet1!D$4:D$35,MATCH('dact EXH_Potentials'!F219,Sheet1!$B$4:$B$35,0))</f>
        <v>5.9954197821302803E-4</v>
      </c>
      <c r="H219" s="86">
        <f t="array" ref="H219">INDEX(EXH_Potentials_short!G$10:G$57,MATCH('dact EXH_Potentials'!E219&amp;'dact EXH_Potentials'!C219,EXH_Potentials_short!$E$10:$E$57&amp;EXH_Potentials_short!$C$10:$C$57,0))*INDEX(Sheet1!D$4:D$35,MATCH('dact EXH_Potentials'!F219,Sheet1!$B$4:$B$35,0))</f>
        <v>7.6134276026731203E-4</v>
      </c>
    </row>
    <row r="220" spans="2:8">
      <c r="B220" s="86" t="s">
        <v>116</v>
      </c>
      <c r="C220" s="89" t="str">
        <f t="shared" si="6"/>
        <v>IMPLTEHDM</v>
      </c>
      <c r="D220" s="89"/>
      <c r="E220" s="89">
        <v>2012</v>
      </c>
      <c r="F220" s="89" t="s">
        <v>125</v>
      </c>
      <c r="G220" s="86">
        <f t="array" ref="G220">INDEX(EXH_Potentials_short!$F$10:$F$57,MATCH('dact EXH_Potentials'!E220&amp;'dact EXH_Potentials'!C220,EXH_Potentials_short!$E$10:$E$57&amp;EXH_Potentials_short!$C$10:$C$57,0))*INDEX(Sheet1!D$4:D$35,MATCH('dact EXH_Potentials'!F220,Sheet1!$B$4:$B$35,0))</f>
        <v>4.6850436022036017E-4</v>
      </c>
      <c r="H220" s="86">
        <f t="array" ref="H220">INDEX(EXH_Potentials_short!G$10:G$57,MATCH('dact EXH_Potentials'!E220&amp;'dact EXH_Potentials'!C220,EXH_Potentials_short!$E$10:$E$57&amp;EXH_Potentials_short!$C$10:$C$57,0))*INDEX(Sheet1!D$4:D$35,MATCH('dact EXH_Potentials'!F220,Sheet1!$B$4:$B$35,0))</f>
        <v>5.9494149829271989E-4</v>
      </c>
    </row>
    <row r="221" spans="2:8">
      <c r="B221" s="86" t="s">
        <v>116</v>
      </c>
      <c r="C221" s="89" t="str">
        <f t="shared" si="6"/>
        <v>IMPLTEHDM</v>
      </c>
      <c r="D221" s="89"/>
      <c r="E221" s="89">
        <v>2012</v>
      </c>
      <c r="F221" s="89" t="s">
        <v>124</v>
      </c>
      <c r="G221" s="86">
        <f t="array" ref="G221">INDEX(EXH_Potentials_short!$F$10:$F$57,MATCH('dact EXH_Potentials'!E221&amp;'dact EXH_Potentials'!C221,EXH_Potentials_short!$E$10:$E$57&amp;EXH_Potentials_short!$C$10:$C$57,0))*INDEX(Sheet1!D$4:D$35,MATCH('dact EXH_Potentials'!F221,Sheet1!$B$4:$B$35,0))</f>
        <v>1.7950358629132575E-5</v>
      </c>
      <c r="H221" s="86">
        <f t="array" ref="H221">INDEX(EXH_Potentials_short!G$10:G$57,MATCH('dact EXH_Potentials'!E221&amp;'dact EXH_Potentials'!C221,EXH_Potentials_short!$E$10:$E$57&amp;EXH_Potentials_short!$C$10:$C$57,0))*INDEX(Sheet1!D$4:D$35,MATCH('dact EXH_Potentials'!F221,Sheet1!$B$4:$B$35,0))</f>
        <v>2.2794693421177007E-5</v>
      </c>
    </row>
    <row r="222" spans="2:8">
      <c r="B222" s="86" t="s">
        <v>116</v>
      </c>
      <c r="C222" s="89" t="str">
        <f t="shared" si="6"/>
        <v>IMPLTEHDM</v>
      </c>
      <c r="D222" s="89"/>
      <c r="E222" s="89">
        <v>2012</v>
      </c>
      <c r="F222" s="89" t="s">
        <v>123</v>
      </c>
      <c r="G222" s="86">
        <f t="array" ref="G222">INDEX(EXH_Potentials_short!$F$10:$F$57,MATCH('dact EXH_Potentials'!E222&amp;'dact EXH_Potentials'!C222,EXH_Potentials_short!$E$10:$E$57&amp;EXH_Potentials_short!$C$10:$C$57,0))*INDEX(Sheet1!D$4:D$35,MATCH('dact EXH_Potentials'!F222,Sheet1!$B$4:$B$35,0))</f>
        <v>1.4719294075888709E-4</v>
      </c>
      <c r="H222" s="86">
        <f t="array" ref="H222">INDEX(EXH_Potentials_short!G$10:G$57,MATCH('dact EXH_Potentials'!E222&amp;'dact EXH_Potentials'!C222,EXH_Potentials_short!$E$10:$E$57&amp;EXH_Potentials_short!$C$10:$C$57,0))*INDEX(Sheet1!D$4:D$35,MATCH('dact EXH_Potentials'!F222,Sheet1!$B$4:$B$35,0))</f>
        <v>1.8691648605365145E-4</v>
      </c>
    </row>
    <row r="223" spans="2:8">
      <c r="B223" s="86" t="s">
        <v>116</v>
      </c>
      <c r="C223" s="89" t="str">
        <f t="shared" si="6"/>
        <v>IMPLTEHDM</v>
      </c>
      <c r="D223" s="89"/>
      <c r="E223" s="89">
        <v>2012</v>
      </c>
      <c r="F223" s="89" t="s">
        <v>122</v>
      </c>
      <c r="G223" s="86">
        <f t="array" ref="G223">INDEX(EXH_Potentials_short!$F$10:$F$57,MATCH('dact EXH_Potentials'!E223&amp;'dact EXH_Potentials'!C223,EXH_Potentials_short!$E$10:$E$57&amp;EXH_Potentials_short!$C$10:$C$57,0))*INDEX(Sheet1!D$4:D$35,MATCH('dact EXH_Potentials'!F223,Sheet1!$B$4:$B$35,0))</f>
        <v>1.4144882599756469E-3</v>
      </c>
      <c r="H223" s="86">
        <f t="array" ref="H223">INDEX(EXH_Potentials_short!G$10:G$57,MATCH('dact EXH_Potentials'!E223&amp;'dact EXH_Potentials'!C223,EXH_Potentials_short!$E$10:$E$57&amp;EXH_Potentials_short!$C$10:$C$57,0))*INDEX(Sheet1!D$4:D$35,MATCH('dact EXH_Potentials'!F223,Sheet1!$B$4:$B$35,0))</f>
        <v>1.7962218415887483E-3</v>
      </c>
    </row>
    <row r="224" spans="2:8">
      <c r="B224" s="86" t="s">
        <v>116</v>
      </c>
      <c r="C224" s="89" t="str">
        <f t="shared" si="6"/>
        <v>IMPLTEHDM</v>
      </c>
      <c r="D224" s="89"/>
      <c r="E224" s="89">
        <v>2012</v>
      </c>
      <c r="F224" s="89" t="s">
        <v>121</v>
      </c>
      <c r="G224" s="86">
        <f t="array" ref="G224">INDEX(EXH_Potentials_short!$F$10:$F$57,MATCH('dact EXH_Potentials'!E224&amp;'dact EXH_Potentials'!C224,EXH_Potentials_short!$E$10:$E$57&amp;EXH_Potentials_short!$C$10:$C$57,0))*INDEX(Sheet1!D$4:D$35,MATCH('dact EXH_Potentials'!F224,Sheet1!$B$4:$B$35,0))</f>
        <v>6.6775334100373175E-4</v>
      </c>
      <c r="H224" s="86">
        <f t="array" ref="H224">INDEX(EXH_Potentials_short!G$10:G$57,MATCH('dact EXH_Potentials'!E224&amp;'dact EXH_Potentials'!C224,EXH_Potentials_short!$E$10:$E$57&amp;EXH_Potentials_short!$C$10:$C$57,0))*INDEX(Sheet1!D$4:D$35,MATCH('dact EXH_Potentials'!F224,Sheet1!$B$4:$B$35,0))</f>
        <v>8.4796259526778467E-4</v>
      </c>
    </row>
    <row r="225" spans="2:8">
      <c r="B225" s="86" t="s">
        <v>116</v>
      </c>
      <c r="C225" s="89" t="str">
        <f t="shared" si="6"/>
        <v>IMPLTEHDM</v>
      </c>
      <c r="D225" s="89"/>
      <c r="E225" s="89">
        <v>2012</v>
      </c>
      <c r="F225" s="89" t="s">
        <v>120</v>
      </c>
      <c r="G225" s="86">
        <f t="array" ref="G225">INDEX(EXH_Potentials_short!$F$10:$F$57,MATCH('dact EXH_Potentials'!E225&amp;'dact EXH_Potentials'!C225,EXH_Potentials_short!$E$10:$E$57&amp;EXH_Potentials_short!$C$10:$C$57,0))*INDEX(Sheet1!D$4:D$35,MATCH('dact EXH_Potentials'!F225,Sheet1!$B$4:$B$35,0))</f>
        <v>2.2617451872707043E-4</v>
      </c>
      <c r="H225" s="86">
        <f t="array" ref="H225">INDEX(EXH_Potentials_short!G$10:G$57,MATCH('dact EXH_Potentials'!E225&amp;'dact EXH_Potentials'!C225,EXH_Potentials_short!$E$10:$E$57&amp;EXH_Potentials_short!$C$10:$C$57,0))*INDEX(Sheet1!D$4:D$35,MATCH('dact EXH_Potentials'!F225,Sheet1!$B$4:$B$35,0))</f>
        <v>2.8721313710683031E-4</v>
      </c>
    </row>
    <row r="226" spans="2:8">
      <c r="B226" s="86" t="s">
        <v>116</v>
      </c>
      <c r="C226" s="89" t="str">
        <f t="shared" si="6"/>
        <v>IMPLTEHDM</v>
      </c>
      <c r="D226" s="89"/>
      <c r="E226" s="89">
        <v>2012</v>
      </c>
      <c r="F226" s="89" t="s">
        <v>119</v>
      </c>
      <c r="G226" s="86">
        <f t="array" ref="G226">INDEX(EXH_Potentials_short!$F$10:$F$57,MATCH('dact EXH_Potentials'!E226&amp;'dact EXH_Potentials'!C226,EXH_Potentials_short!$E$10:$E$57&amp;EXH_Potentials_short!$C$10:$C$57,0))*INDEX(Sheet1!D$4:D$35,MATCH('dact EXH_Potentials'!F226,Sheet1!$B$4:$B$35,0))</f>
        <v>1.6873337111384621E-4</v>
      </c>
      <c r="H226" s="86">
        <f t="array" ref="H226">INDEX(EXH_Potentials_short!G$10:G$57,MATCH('dact EXH_Potentials'!E226&amp;'dact EXH_Potentials'!C226,EXH_Potentials_short!$E$10:$E$57&amp;EXH_Potentials_short!$C$10:$C$57,0))*INDEX(Sheet1!D$4:D$35,MATCH('dact EXH_Potentials'!F226,Sheet1!$B$4:$B$35,0))</f>
        <v>2.1427011815906388E-4</v>
      </c>
    </row>
    <row r="227" spans="2:8">
      <c r="B227" s="86" t="s">
        <v>116</v>
      </c>
      <c r="C227" s="89" t="str">
        <f t="shared" si="6"/>
        <v>IMPLTEHDM</v>
      </c>
      <c r="D227" s="89"/>
      <c r="E227" s="89">
        <v>2012</v>
      </c>
      <c r="F227" s="89" t="s">
        <v>118</v>
      </c>
      <c r="G227" s="86">
        <f t="array" ref="G227">INDEX(EXH_Potentials_short!$F$10:$F$57,MATCH('dact EXH_Potentials'!E227&amp;'dact EXH_Potentials'!C227,EXH_Potentials_short!$E$10:$E$57&amp;EXH_Potentials_short!$C$10:$C$57,0))*INDEX(Sheet1!D$4:D$35,MATCH('dact EXH_Potentials'!F227,Sheet1!$B$4:$B$35,0))</f>
        <v>8.1494628176261887E-4</v>
      </c>
      <c r="H227" s="86">
        <f t="array" ref="H227">INDEX(EXH_Potentials_short!G$10:G$57,MATCH('dact EXH_Potentials'!E227&amp;'dact EXH_Potentials'!C227,EXH_Potentials_short!$E$10:$E$57&amp;EXH_Potentials_short!$C$10:$C$57,0))*INDEX(Sheet1!D$4:D$35,MATCH('dact EXH_Potentials'!F227,Sheet1!$B$4:$B$35,0))</f>
        <v>1.0348790813214362E-3</v>
      </c>
    </row>
    <row r="228" spans="2:8">
      <c r="B228" s="86" t="s">
        <v>116</v>
      </c>
      <c r="C228" s="89" t="str">
        <f t="shared" si="6"/>
        <v>IMPLTEHDM</v>
      </c>
      <c r="D228" s="89"/>
      <c r="E228" s="89">
        <v>2012</v>
      </c>
      <c r="F228" s="89" t="s">
        <v>117</v>
      </c>
      <c r="G228" s="86">
        <f t="array" ref="G228">INDEX(EXH_Potentials_short!$F$10:$F$57,MATCH('dact EXH_Potentials'!E228&amp;'dact EXH_Potentials'!C228,EXH_Potentials_short!$E$10:$E$57&amp;EXH_Potentials_short!$C$10:$C$57,0))*INDEX(Sheet1!D$4:D$35,MATCH('dact EXH_Potentials'!F228,Sheet1!$B$4:$B$35,0))</f>
        <v>4.3619371468792156E-4</v>
      </c>
      <c r="H228" s="86">
        <f t="array" ref="H228">INDEX(EXH_Potentials_short!G$10:G$57,MATCH('dact EXH_Potentials'!E228&amp;'dact EXH_Potentials'!C228,EXH_Potentials_short!$E$10:$E$57&amp;EXH_Potentials_short!$C$10:$C$57,0))*INDEX(Sheet1!D$4:D$35,MATCH('dact EXH_Potentials'!F228,Sheet1!$B$4:$B$35,0))</f>
        <v>5.5391105013460125E-4</v>
      </c>
    </row>
    <row r="229" spans="2:8" ht="15" thickBot="1">
      <c r="B229" s="87" t="s">
        <v>116</v>
      </c>
      <c r="C229" s="88" t="str">
        <f t="shared" si="6"/>
        <v>IMPLTEHDM</v>
      </c>
      <c r="D229" s="88"/>
      <c r="E229" s="88">
        <v>2012</v>
      </c>
      <c r="F229" s="88" t="s">
        <v>115</v>
      </c>
      <c r="G229" s="87">
        <f t="array" ref="G229">INDEX(EXH_Potentials_short!$F$10:$F$57,MATCH('dact EXH_Potentials'!E229&amp;'dact EXH_Potentials'!C229,EXH_Potentials_short!$E$10:$E$57&amp;EXH_Potentials_short!$C$10:$C$57,0))*INDEX(Sheet1!D$4:D$35,MATCH('dact EXH_Potentials'!F229,Sheet1!$B$4:$B$35,0))</f>
        <v>1.7950358629132574E-6</v>
      </c>
      <c r="H229" s="87">
        <f t="array" ref="H229">INDEX(EXH_Potentials_short!G$10:G$57,MATCH('dact EXH_Potentials'!E229&amp;'dact EXH_Potentials'!C229,EXH_Potentials_short!$E$10:$E$57&amp;EXH_Potentials_short!$C$10:$C$57,0))*INDEX(Sheet1!D$4:D$35,MATCH('dact EXH_Potentials'!F229,Sheet1!$B$4:$B$35,0))</f>
        <v>2.2794693421177006E-6</v>
      </c>
    </row>
    <row r="230" spans="2:8">
      <c r="B230" s="86" t="s">
        <v>116</v>
      </c>
      <c r="C230" s="89" t="str">
        <f>K20</f>
        <v>IMPLTEHDH</v>
      </c>
      <c r="D230" s="89"/>
      <c r="E230" s="89">
        <v>2012</v>
      </c>
      <c r="F230" s="90" t="s">
        <v>147</v>
      </c>
      <c r="G230" s="86">
        <f t="array" ref="G230">INDEX(EXH_Potentials_short!F$10:F$57,MATCH('dact EXH_Potentials'!E230&amp;'dact EXH_Potentials'!C230,EXH_Potentials_short!$E$10:$E$57&amp;EXH_Potentials_short!$C$10:$C$57,0))*INDEX(Sheet1!D$4:D$35,MATCH('dact EXH_Potentials'!F230,Sheet1!$B$4:$B$35,0))</f>
        <v>6.681295838043706E-5</v>
      </c>
      <c r="H230" s="86">
        <f t="array" ref="H230">INDEX(EXH_Potentials_short!G$10:G$57,MATCH('dact EXH_Potentials'!E230&amp;'dact EXH_Potentials'!C230,EXH_Potentials_short!$E$10:$E$57&amp;EXH_Potentials_short!$C$10:$C$57,0))*INDEX(Sheet1!D$4:D$35,MATCH('dact EXH_Potentials'!F230,Sheet1!$B$4:$B$35,0))</f>
        <v>3.2285355104641067E-6</v>
      </c>
    </row>
    <row r="231" spans="2:8">
      <c r="B231" s="86" t="s">
        <v>116</v>
      </c>
      <c r="C231" s="89" t="str">
        <f t="shared" ref="C231:C261" si="7">C230</f>
        <v>IMPLTEHDH</v>
      </c>
      <c r="D231" s="89"/>
      <c r="E231" s="89">
        <v>2012</v>
      </c>
      <c r="F231" s="89" t="s">
        <v>146</v>
      </c>
      <c r="G231" s="86">
        <f t="array" ref="G231">INDEX(EXH_Potentials_short!$F$10:$F$57,MATCH('dact EXH_Potentials'!E231&amp;'dact EXH_Potentials'!C231,EXH_Potentials_short!$E$10:$E$57&amp;EXH_Potentials_short!$C$10:$C$57,0))*INDEX(Sheet1!D$4:D$35,MATCH('dact EXH_Potentials'!F231,Sheet1!$B$4:$B$35,0))</f>
        <v>1.0819987426609668E-3</v>
      </c>
      <c r="H231" s="86">
        <f t="array" ref="H231">INDEX(EXH_Potentials_short!G$10:G$57,MATCH('dact EXH_Potentials'!E231&amp;'dact EXH_Potentials'!C231,EXH_Potentials_short!$E$10:$E$57&amp;EXH_Potentials_short!$C$10:$C$57,0))*INDEX(Sheet1!D$4:D$35,MATCH('dact EXH_Potentials'!F231,Sheet1!$B$4:$B$35,0))</f>
        <v>5.2284338961127066E-5</v>
      </c>
    </row>
    <row r="232" spans="2:8">
      <c r="B232" s="86" t="s">
        <v>116</v>
      </c>
      <c r="C232" s="89" t="str">
        <f t="shared" si="7"/>
        <v>IMPLTEHDH</v>
      </c>
      <c r="D232" s="89"/>
      <c r="E232" s="89">
        <v>2012</v>
      </c>
      <c r="F232" s="89" t="s">
        <v>145</v>
      </c>
      <c r="G232" s="86">
        <f t="array" ref="G232">INDEX(EXH_Potentials_short!$F$10:$F$57,MATCH('dact EXH_Potentials'!E232&amp;'dact EXH_Potentials'!C232,EXH_Potentials_short!$E$10:$E$57&amp;EXH_Potentials_short!$C$10:$C$57,0))*INDEX(Sheet1!D$4:D$35,MATCH('dact EXH_Potentials'!F232,Sheet1!$B$4:$B$35,0))</f>
        <v>1.313988181481929E-3</v>
      </c>
      <c r="H232" s="86">
        <f t="array" ref="H232">INDEX(EXH_Potentials_short!G$10:G$57,MATCH('dact EXH_Potentials'!E232&amp;'dact EXH_Potentials'!C232,EXH_Potentials_short!$E$10:$E$57&amp;EXH_Potentials_short!$C$10:$C$57,0))*INDEX(Sheet1!D$4:D$35,MATCH('dact EXH_Potentials'!F232,Sheet1!$B$4:$B$35,0))</f>
        <v>6.3494531705794111E-5</v>
      </c>
    </row>
    <row r="233" spans="2:8">
      <c r="B233" s="86" t="s">
        <v>116</v>
      </c>
      <c r="C233" s="89" t="str">
        <f t="shared" si="7"/>
        <v>IMPLTEHDH</v>
      </c>
      <c r="D233" s="89"/>
      <c r="E233" s="89">
        <v>2012</v>
      </c>
      <c r="F233" s="89" t="s">
        <v>144</v>
      </c>
      <c r="G233" s="86">
        <f t="array" ref="G233">INDEX(EXH_Potentials_short!$F$10:$F$57,MATCH('dact EXH_Potentials'!E233&amp;'dact EXH_Potentials'!C233,EXH_Potentials_short!$E$10:$E$57&amp;EXH_Potentials_short!$C$10:$C$57,0))*INDEX(Sheet1!D$4:D$35,MATCH('dact EXH_Potentials'!F233,Sheet1!$B$4:$B$35,0))</f>
        <v>2.9880239720139913E-4</v>
      </c>
      <c r="H233" s="86">
        <f t="array" ref="H233">INDEX(EXH_Potentials_short!G$10:G$57,MATCH('dact EXH_Potentials'!E233&amp;'dact EXH_Potentials'!C233,EXH_Potentials_short!$E$10:$E$57&amp;EXH_Potentials_short!$C$10:$C$57,0))*INDEX(Sheet1!D$4:D$35,MATCH('dact EXH_Potentials'!F233,Sheet1!$B$4:$B$35,0))</f>
        <v>1.4438728255131146E-5</v>
      </c>
    </row>
    <row r="234" spans="2:8">
      <c r="B234" s="86" t="s">
        <v>116</v>
      </c>
      <c r="C234" s="89" t="str">
        <f t="shared" si="7"/>
        <v>IMPLTEHDH</v>
      </c>
      <c r="D234" s="89"/>
      <c r="E234" s="89">
        <v>2012</v>
      </c>
      <c r="F234" s="89" t="s">
        <v>143</v>
      </c>
      <c r="G234" s="86">
        <f t="array" ref="G234">INDEX(EXH_Potentials_short!$F$10:$F$57,MATCH('dact EXH_Potentials'!E234&amp;'dact EXH_Potentials'!C234,EXH_Potentials_short!$E$10:$E$57&amp;EXH_Potentials_short!$C$10:$C$57,0))*INDEX(Sheet1!D$4:D$35,MATCH('dact EXH_Potentials'!F234,Sheet1!$B$4:$B$35,0))</f>
        <v>1.4847324084541571E-5</v>
      </c>
      <c r="H234" s="86">
        <f t="array" ref="H234">INDEX(EXH_Potentials_short!G$10:G$57,MATCH('dact EXH_Potentials'!E234&amp;'dact EXH_Potentials'!C234,EXH_Potentials_short!$E$10:$E$57&amp;EXH_Potentials_short!$C$10:$C$57,0))*INDEX(Sheet1!D$4:D$35,MATCH('dact EXH_Potentials'!F234,Sheet1!$B$4:$B$35,0))</f>
        <v>7.1745233565869042E-7</v>
      </c>
    </row>
    <row r="235" spans="2:8">
      <c r="B235" s="86" t="s">
        <v>116</v>
      </c>
      <c r="C235" s="89" t="str">
        <f t="shared" si="7"/>
        <v>IMPLTEHDH</v>
      </c>
      <c r="D235" s="89"/>
      <c r="E235" s="89">
        <v>2012</v>
      </c>
      <c r="F235" s="89" t="s">
        <v>142</v>
      </c>
      <c r="G235" s="86">
        <f t="array" ref="G235">INDEX(EXH_Potentials_short!$F$10:$F$57,MATCH('dact EXH_Potentials'!E235&amp;'dact EXH_Potentials'!C235,EXH_Potentials_short!$E$10:$E$57&amp;EXH_Potentials_short!$C$10:$C$57,0))*INDEX(Sheet1!D$4:D$35,MATCH('dact EXH_Potentials'!F235,Sheet1!$B$4:$B$35,0))</f>
        <v>5.326477515329289E-4</v>
      </c>
      <c r="H235" s="86">
        <f t="array" ref="H235">INDEX(EXH_Potentials_short!G$10:G$57,MATCH('dact EXH_Potentials'!E235&amp;'dact EXH_Potentials'!C235,EXH_Potentials_short!$E$10:$E$57&amp;EXH_Potentials_short!$C$10:$C$57,0))*INDEX(Sheet1!D$4:D$35,MATCH('dact EXH_Potentials'!F235,Sheet1!$B$4:$B$35,0))</f>
        <v>2.5738602541755521E-5</v>
      </c>
    </row>
    <row r="236" spans="2:8">
      <c r="B236" s="86" t="s">
        <v>116</v>
      </c>
      <c r="C236" s="89" t="str">
        <f t="shared" si="7"/>
        <v>IMPLTEHDH</v>
      </c>
      <c r="D236" s="89"/>
      <c r="E236" s="89">
        <v>2012</v>
      </c>
      <c r="F236" s="89" t="s">
        <v>141</v>
      </c>
      <c r="G236" s="86">
        <f t="array" ref="G236">INDEX(EXH_Potentials_short!$F$10:$F$57,MATCH('dact EXH_Potentials'!E236&amp;'dact EXH_Potentials'!C236,EXH_Potentials_short!$E$10:$E$57&amp;EXH_Potentials_short!$C$10:$C$57,0))*INDEX(Sheet1!D$4:D$35,MATCH('dact EXH_Potentials'!F236,Sheet1!$B$4:$B$35,0))</f>
        <v>7.8134042994900017E-4</v>
      </c>
      <c r="H236" s="86">
        <f t="array" ref="H236">INDEX(EXH_Potentials_short!G$10:G$57,MATCH('dact EXH_Potentials'!E236&amp;'dact EXH_Potentials'!C236,EXH_Potentials_short!$E$10:$E$57&amp;EXH_Potentials_short!$C$10:$C$57,0))*INDEX(Sheet1!D$4:D$35,MATCH('dact EXH_Potentials'!F236,Sheet1!$B$4:$B$35,0))</f>
        <v>3.7755929164038591E-5</v>
      </c>
    </row>
    <row r="237" spans="2:8">
      <c r="B237" s="86" t="s">
        <v>116</v>
      </c>
      <c r="C237" s="89" t="str">
        <f t="shared" si="7"/>
        <v>IMPLTEHDH</v>
      </c>
      <c r="D237" s="89"/>
      <c r="E237" s="89">
        <v>2012</v>
      </c>
      <c r="F237" s="89" t="s">
        <v>140</v>
      </c>
      <c r="G237" s="86">
        <f t="array" ref="G237">INDEX(EXH_Potentials_short!$F$10:$F$57,MATCH('dact EXH_Potentials'!E237&amp;'dact EXH_Potentials'!C237,EXH_Potentials_short!$E$10:$E$57&amp;EXH_Potentials_short!$C$10:$C$57,0))*INDEX(Sheet1!D$4:D$35,MATCH('dact EXH_Potentials'!F237,Sheet1!$B$4:$B$35,0))</f>
        <v>7.4236620422707853E-6</v>
      </c>
      <c r="H237" s="86">
        <f t="array" ref="H237">INDEX(EXH_Potentials_short!G$10:G$57,MATCH('dact EXH_Potentials'!E237&amp;'dact EXH_Potentials'!C237,EXH_Potentials_short!$E$10:$E$57&amp;EXH_Potentials_short!$C$10:$C$57,0))*INDEX(Sheet1!D$4:D$35,MATCH('dact EXH_Potentials'!F237,Sheet1!$B$4:$B$35,0))</f>
        <v>3.5872616782934521E-7</v>
      </c>
    </row>
    <row r="238" spans="2:8">
      <c r="B238" s="86" t="s">
        <v>116</v>
      </c>
      <c r="C238" s="89" t="str">
        <f t="shared" si="7"/>
        <v>IMPLTEHDH</v>
      </c>
      <c r="D238" s="89"/>
      <c r="E238" s="89">
        <v>2012</v>
      </c>
      <c r="F238" s="89" t="s">
        <v>139</v>
      </c>
      <c r="G238" s="86">
        <f t="array" ref="G238">INDEX(EXH_Potentials_short!$F$10:$F$57,MATCH('dact EXH_Potentials'!E238&amp;'dact EXH_Potentials'!C238,EXH_Potentials_short!$E$10:$E$57&amp;EXH_Potentials_short!$C$10:$C$57,0))*INDEX(Sheet1!D$4:D$35,MATCH('dact EXH_Potentials'!F238,Sheet1!$B$4:$B$35,0))</f>
        <v>3.1550563679650836E-5</v>
      </c>
      <c r="H238" s="86">
        <f t="array" ref="H238">INDEX(EXH_Potentials_short!G$10:G$57,MATCH('dact EXH_Potentials'!E238&amp;'dact EXH_Potentials'!C238,EXH_Potentials_short!$E$10:$E$57&amp;EXH_Potentials_short!$C$10:$C$57,0))*INDEX(Sheet1!D$4:D$35,MATCH('dact EXH_Potentials'!F238,Sheet1!$B$4:$B$35,0))</f>
        <v>1.5245862132747172E-6</v>
      </c>
    </row>
    <row r="239" spans="2:8">
      <c r="B239" s="86" t="s">
        <v>116</v>
      </c>
      <c r="C239" s="89" t="str">
        <f t="shared" si="7"/>
        <v>IMPLTEHDH</v>
      </c>
      <c r="D239" s="89"/>
      <c r="E239" s="89">
        <v>2012</v>
      </c>
      <c r="F239" s="89" t="s">
        <v>138</v>
      </c>
      <c r="G239" s="86">
        <f t="array" ref="G239">INDEX(EXH_Potentials_short!$F$10:$F$57,MATCH('dact EXH_Potentials'!E239&amp;'dact EXH_Potentials'!C239,EXH_Potentials_short!$E$10:$E$57&amp;EXH_Potentials_short!$C$10:$C$57,0))*INDEX(Sheet1!D$4:D$35,MATCH('dact EXH_Potentials'!F239,Sheet1!$B$4:$B$35,0))</f>
        <v>8.815598675196558E-4</v>
      </c>
      <c r="H239" s="86">
        <f t="array" ref="H239">INDEX(EXH_Potentials_short!G$10:G$57,MATCH('dact EXH_Potentials'!E239&amp;'dact EXH_Potentials'!C239,EXH_Potentials_short!$E$10:$E$57&amp;EXH_Potentials_short!$C$10:$C$57,0))*INDEX(Sheet1!D$4:D$35,MATCH('dact EXH_Potentials'!F239,Sheet1!$B$4:$B$35,0))</f>
        <v>4.2598732429734743E-5</v>
      </c>
    </row>
    <row r="240" spans="2:8">
      <c r="B240" s="86" t="s">
        <v>116</v>
      </c>
      <c r="C240" s="89" t="str">
        <f t="shared" si="7"/>
        <v>IMPLTEHDH</v>
      </c>
      <c r="D240" s="89"/>
      <c r="E240" s="89">
        <v>2012</v>
      </c>
      <c r="F240" s="89" t="s">
        <v>137</v>
      </c>
      <c r="G240" s="86">
        <f t="array" ref="G240">INDEX(EXH_Potentials_short!$F$10:$F$57,MATCH('dact EXH_Potentials'!E240&amp;'dact EXH_Potentials'!C240,EXH_Potentials_short!$E$10:$E$57&amp;EXH_Potentials_short!$C$10:$C$57,0))*INDEX(Sheet1!D$4:D$35,MATCH('dact EXH_Potentials'!F240,Sheet1!$B$4:$B$35,0))</f>
        <v>1.2490311386120596E-3</v>
      </c>
      <c r="H240" s="86">
        <f t="array" ref="H240">INDEX(EXH_Potentials_short!G$10:G$57,MATCH('dact EXH_Potentials'!E240&amp;'dact EXH_Potentials'!C240,EXH_Potentials_short!$E$10:$E$57&amp;EXH_Potentials_short!$C$10:$C$57,0))*INDEX(Sheet1!D$4:D$35,MATCH('dact EXH_Potentials'!F240,Sheet1!$B$4:$B$35,0))</f>
        <v>6.0355677737287333E-5</v>
      </c>
    </row>
    <row r="241" spans="2:8">
      <c r="B241" s="86" t="s">
        <v>116</v>
      </c>
      <c r="C241" s="89" t="str">
        <f t="shared" si="7"/>
        <v>IMPLTEHDH</v>
      </c>
      <c r="D241" s="89"/>
      <c r="E241" s="89">
        <v>2012</v>
      </c>
      <c r="F241" s="89" t="s">
        <v>136</v>
      </c>
      <c r="G241" s="86">
        <f t="array" ref="G241">INDEX(EXH_Potentials_short!$F$10:$F$57,MATCH('dact EXH_Potentials'!E241&amp;'dact EXH_Potentials'!C241,EXH_Potentials_short!$E$10:$E$57&amp;EXH_Potentials_short!$C$10:$C$57,0))*INDEX(Sheet1!D$4:D$35,MATCH('dact EXH_Potentials'!F241,Sheet1!$B$4:$B$35,0))</f>
        <v>6.4400268216699061E-4</v>
      </c>
      <c r="H241" s="86">
        <f t="array" ref="H241">INDEX(EXH_Potentials_short!G$10:G$57,MATCH('dact EXH_Potentials'!E241&amp;'dact EXH_Potentials'!C241,EXH_Potentials_short!$E$10:$E$57&amp;EXH_Potentials_short!$C$10:$C$57,0))*INDEX(Sheet1!D$4:D$35,MATCH('dact EXH_Potentials'!F241,Sheet1!$B$4:$B$35,0))</f>
        <v>3.1119495059195696E-5</v>
      </c>
    </row>
    <row r="242" spans="2:8">
      <c r="B242" s="86" t="s">
        <v>116</v>
      </c>
      <c r="C242" s="89" t="str">
        <f t="shared" si="7"/>
        <v>IMPLTEHDH</v>
      </c>
      <c r="D242" s="89"/>
      <c r="E242" s="89">
        <v>2012</v>
      </c>
      <c r="F242" s="89" t="s">
        <v>135</v>
      </c>
      <c r="G242" s="86">
        <f t="array" ref="G242">INDEX(EXH_Potentials_short!$F$10:$F$57,MATCH('dact EXH_Potentials'!E242&amp;'dact EXH_Potentials'!C242,EXH_Potentials_short!$E$10:$E$57&amp;EXH_Potentials_short!$C$10:$C$57,0))*INDEX(Sheet1!D$4:D$35,MATCH('dact EXH_Potentials'!F242,Sheet1!$B$4:$B$35,0))</f>
        <v>1.8559155105676963E-6</v>
      </c>
      <c r="H242" s="86">
        <f t="array" ref="H242">INDEX(EXH_Potentials_short!G$10:G$57,MATCH('dact EXH_Potentials'!E242&amp;'dact EXH_Potentials'!C242,EXH_Potentials_short!$E$10:$E$57&amp;EXH_Potentials_short!$C$10:$C$57,0))*INDEX(Sheet1!D$4:D$35,MATCH('dact EXH_Potentials'!F242,Sheet1!$B$4:$B$35,0))</f>
        <v>8.9681541957336302E-8</v>
      </c>
    </row>
    <row r="243" spans="2:8">
      <c r="B243" s="86" t="s">
        <v>116</v>
      </c>
      <c r="C243" s="89" t="str">
        <f t="shared" si="7"/>
        <v>IMPLTEHDH</v>
      </c>
      <c r="D243" s="89"/>
      <c r="E243" s="89">
        <v>2012</v>
      </c>
      <c r="F243" s="89" t="s">
        <v>134</v>
      </c>
      <c r="G243" s="86">
        <f t="array" ref="G243">INDEX(EXH_Potentials_short!$F$10:$F$57,MATCH('dact EXH_Potentials'!E243&amp;'dact EXH_Potentials'!C243,EXH_Potentials_short!$E$10:$E$57&amp;EXH_Potentials_short!$C$10:$C$57,0))*INDEX(Sheet1!D$4:D$35,MATCH('dact EXH_Potentials'!F243,Sheet1!$B$4:$B$35,0))</f>
        <v>4.3428422947284096E-4</v>
      </c>
      <c r="H243" s="86">
        <f t="array" ref="H243">INDEX(EXH_Potentials_short!G$10:G$57,MATCH('dact EXH_Potentials'!E243&amp;'dact EXH_Potentials'!C243,EXH_Potentials_short!$E$10:$E$57&amp;EXH_Potentials_short!$C$10:$C$57,0))*INDEX(Sheet1!D$4:D$35,MATCH('dact EXH_Potentials'!F243,Sheet1!$B$4:$B$35,0))</f>
        <v>2.0985480818016698E-5</v>
      </c>
    </row>
    <row r="244" spans="2:8">
      <c r="B244" s="86" t="s">
        <v>116</v>
      </c>
      <c r="C244" s="89" t="str">
        <f t="shared" si="7"/>
        <v>IMPLTEHDH</v>
      </c>
      <c r="D244" s="89"/>
      <c r="E244" s="89">
        <v>2012</v>
      </c>
      <c r="F244" s="89" t="s">
        <v>133</v>
      </c>
      <c r="G244" s="86">
        <f t="array" ref="G244">INDEX(EXH_Potentials_short!$F$10:$F$57,MATCH('dact EXH_Potentials'!E244&amp;'dact EXH_Potentials'!C244,EXH_Potentials_short!$E$10:$E$57&amp;EXH_Potentials_short!$C$10:$C$57,0))*INDEX(Sheet1!D$4:D$35,MATCH('dact EXH_Potentials'!F244,Sheet1!$B$4:$B$35,0))</f>
        <v>8.3701789526603114E-4</v>
      </c>
      <c r="H244" s="86">
        <f t="array" ref="H244">INDEX(EXH_Potentials_short!G$10:G$57,MATCH('dact EXH_Potentials'!E244&amp;'dact EXH_Potentials'!C244,EXH_Potentials_short!$E$10:$E$57&amp;EXH_Potentials_short!$C$10:$C$57,0))*INDEX(Sheet1!D$4:D$35,MATCH('dact EXH_Potentials'!F244,Sheet1!$B$4:$B$35,0))</f>
        <v>4.0446375422758675E-5</v>
      </c>
    </row>
    <row r="245" spans="2:8">
      <c r="B245" s="86" t="s">
        <v>116</v>
      </c>
      <c r="C245" s="89" t="str">
        <f t="shared" si="7"/>
        <v>IMPLTEHDH</v>
      </c>
      <c r="D245" s="89"/>
      <c r="E245" s="89">
        <v>2012</v>
      </c>
      <c r="F245" s="89" t="s">
        <v>132</v>
      </c>
      <c r="G245" s="86">
        <f t="array" ref="G245">INDEX(EXH_Potentials_short!$F$10:$F$57,MATCH('dact EXH_Potentials'!E245&amp;'dact EXH_Potentials'!C245,EXH_Potentials_short!$E$10:$E$57&amp;EXH_Potentials_short!$C$10:$C$57,0))*INDEX(Sheet1!D$4:D$35,MATCH('dact EXH_Potentials'!F245,Sheet1!$B$4:$B$35,0))</f>
        <v>1.8559155105676962E-5</v>
      </c>
      <c r="H245" s="86">
        <f t="array" ref="H245">INDEX(EXH_Potentials_short!G$10:G$57,MATCH('dact EXH_Potentials'!E245&amp;'dact EXH_Potentials'!C245,EXH_Potentials_short!$E$10:$E$57&amp;EXH_Potentials_short!$C$10:$C$57,0))*INDEX(Sheet1!D$4:D$35,MATCH('dact EXH_Potentials'!F245,Sheet1!$B$4:$B$35,0))</f>
        <v>8.9681541957336302E-7</v>
      </c>
    </row>
    <row r="246" spans="2:8">
      <c r="B246" s="86" t="s">
        <v>116</v>
      </c>
      <c r="C246" s="89" t="str">
        <f t="shared" si="7"/>
        <v>IMPLTEHDH</v>
      </c>
      <c r="D246" s="89"/>
      <c r="E246" s="89">
        <v>2012</v>
      </c>
      <c r="F246" s="89" t="s">
        <v>131</v>
      </c>
      <c r="G246" s="86">
        <f t="array" ref="G246">INDEX(EXH_Potentials_short!$F$10:$F$57,MATCH('dact EXH_Potentials'!E246&amp;'dact EXH_Potentials'!C246,EXH_Potentials_short!$E$10:$E$57&amp;EXH_Potentials_short!$C$10:$C$57,0))*INDEX(Sheet1!D$4:D$35,MATCH('dact EXH_Potentials'!F246,Sheet1!$B$4:$B$35,0))</f>
        <v>1.1877859267633257E-4</v>
      </c>
      <c r="H246" s="86">
        <f t="array" ref="H246">INDEX(EXH_Potentials_short!G$10:G$57,MATCH('dact EXH_Potentials'!E246&amp;'dact EXH_Potentials'!C246,EXH_Potentials_short!$E$10:$E$57&amp;EXH_Potentials_short!$C$10:$C$57,0))*INDEX(Sheet1!D$4:D$35,MATCH('dact EXH_Potentials'!F246,Sheet1!$B$4:$B$35,0))</f>
        <v>5.7396186852695233E-6</v>
      </c>
    </row>
    <row r="247" spans="2:8">
      <c r="B247" s="86" t="s">
        <v>116</v>
      </c>
      <c r="C247" s="89" t="str">
        <f t="shared" si="7"/>
        <v>IMPLTEHDH</v>
      </c>
      <c r="D247" s="89"/>
      <c r="E247" s="89">
        <v>2012</v>
      </c>
      <c r="F247" s="89" t="s">
        <v>130</v>
      </c>
      <c r="G247" s="86">
        <f t="array" ref="G247">INDEX(EXH_Potentials_short!$F$10:$F$57,MATCH('dact EXH_Potentials'!E247&amp;'dact EXH_Potentials'!C247,EXH_Potentials_short!$E$10:$E$57&amp;EXH_Potentials_short!$C$10:$C$57,0))*INDEX(Sheet1!D$4:D$35,MATCH('dact EXH_Potentials'!F247,Sheet1!$B$4:$B$35,0))</f>
        <v>1.4754528309013186E-3</v>
      </c>
      <c r="H247" s="86">
        <f t="array" ref="H247">INDEX(EXH_Potentials_short!G$10:G$57,MATCH('dact EXH_Potentials'!E247&amp;'dact EXH_Potentials'!C247,EXH_Potentials_short!$E$10:$E$57&amp;EXH_Potentials_short!$C$10:$C$57,0))*INDEX(Sheet1!D$4:D$35,MATCH('dact EXH_Potentials'!F247,Sheet1!$B$4:$B$35,0))</f>
        <v>7.1296825856082363E-5</v>
      </c>
    </row>
    <row r="248" spans="2:8">
      <c r="B248" s="86" t="s">
        <v>116</v>
      </c>
      <c r="C248" s="89" t="str">
        <f t="shared" si="7"/>
        <v>IMPLTEHDH</v>
      </c>
      <c r="D248" s="89"/>
      <c r="E248" s="89">
        <v>2012</v>
      </c>
      <c r="F248" s="89" t="s">
        <v>129</v>
      </c>
      <c r="G248" s="86">
        <f t="array" ref="G248">INDEX(EXH_Potentials_short!$F$10:$F$57,MATCH('dact EXH_Potentials'!E248&amp;'dact EXH_Potentials'!C248,EXH_Potentials_short!$E$10:$E$57&amp;EXH_Potentials_short!$C$10:$C$57,0))*INDEX(Sheet1!D$4:D$35,MATCH('dact EXH_Potentials'!F248,Sheet1!$B$4:$B$35,0))</f>
        <v>1.002194375706556E-3</v>
      </c>
      <c r="H248" s="86">
        <f t="array" ref="H248">INDEX(EXH_Potentials_short!G$10:G$57,MATCH('dact EXH_Potentials'!E248&amp;'dact EXH_Potentials'!C248,EXH_Potentials_short!$E$10:$E$57&amp;EXH_Potentials_short!$C$10:$C$57,0))*INDEX(Sheet1!D$4:D$35,MATCH('dact EXH_Potentials'!F248,Sheet1!$B$4:$B$35,0))</f>
        <v>4.8428032656961605E-5</v>
      </c>
    </row>
    <row r="249" spans="2:8">
      <c r="B249" s="86" t="s">
        <v>116</v>
      </c>
      <c r="C249" s="89" t="str">
        <f t="shared" si="7"/>
        <v>IMPLTEHDH</v>
      </c>
      <c r="D249" s="89"/>
      <c r="E249" s="89">
        <v>2012</v>
      </c>
      <c r="F249" s="89" t="s">
        <v>128</v>
      </c>
      <c r="G249" s="86">
        <f t="array" ref="G249">INDEX(EXH_Potentials_short!$F$10:$F$57,MATCH('dact EXH_Potentials'!E249&amp;'dact EXH_Potentials'!C249,EXH_Potentials_short!$E$10:$E$57&amp;EXH_Potentials_short!$C$10:$C$57,0))*INDEX(Sheet1!D$4:D$35,MATCH('dact EXH_Potentials'!F249,Sheet1!$B$4:$B$35,0))</f>
        <v>2.9880239720139913E-4</v>
      </c>
      <c r="H249" s="86">
        <f t="array" ref="H249">INDEX(EXH_Potentials_short!G$10:G$57,MATCH('dact EXH_Potentials'!E249&amp;'dact EXH_Potentials'!C249,EXH_Potentials_short!$E$10:$E$57&amp;EXH_Potentials_short!$C$10:$C$57,0))*INDEX(Sheet1!D$4:D$35,MATCH('dact EXH_Potentials'!F249,Sheet1!$B$4:$B$35,0))</f>
        <v>1.4438728255131146E-5</v>
      </c>
    </row>
    <row r="250" spans="2:8">
      <c r="B250" s="86" t="s">
        <v>116</v>
      </c>
      <c r="C250" s="89" t="str">
        <f t="shared" si="7"/>
        <v>IMPLTEHDH</v>
      </c>
      <c r="D250" s="89"/>
      <c r="E250" s="89">
        <v>2012</v>
      </c>
      <c r="F250" s="89" t="s">
        <v>127</v>
      </c>
      <c r="G250" s="86">
        <f t="array" ref="G250">INDEX(EXH_Potentials_short!$F$10:$F$57,MATCH('dact EXH_Potentials'!E250&amp;'dact EXH_Potentials'!C250,EXH_Potentials_short!$E$10:$E$57&amp;EXH_Potentials_short!$C$10:$C$57,0))*INDEX(Sheet1!D$4:D$35,MATCH('dact EXH_Potentials'!F250,Sheet1!$B$4:$B$35,0))</f>
        <v>3.5262394700786231E-5</v>
      </c>
      <c r="H250" s="86">
        <f t="array" ref="H250">INDEX(EXH_Potentials_short!G$10:G$57,MATCH('dact EXH_Potentials'!E250&amp;'dact EXH_Potentials'!C250,EXH_Potentials_short!$E$10:$E$57&amp;EXH_Potentials_short!$C$10:$C$57,0))*INDEX(Sheet1!D$4:D$35,MATCH('dact EXH_Potentials'!F250,Sheet1!$B$4:$B$35,0))</f>
        <v>1.7039492971893899E-6</v>
      </c>
    </row>
    <row r="251" spans="2:8">
      <c r="B251" s="86" t="s">
        <v>116</v>
      </c>
      <c r="C251" s="89" t="str">
        <f t="shared" si="7"/>
        <v>IMPLTEHDH</v>
      </c>
      <c r="D251" s="89"/>
      <c r="E251" s="89">
        <v>2012</v>
      </c>
      <c r="F251" s="89" t="s">
        <v>126</v>
      </c>
      <c r="G251" s="86">
        <f t="array" ref="G251">INDEX(EXH_Potentials_short!$F$10:$F$57,MATCH('dact EXH_Potentials'!E251&amp;'dact EXH_Potentials'!C251,EXH_Potentials_short!$E$10:$E$57&amp;EXH_Potentials_short!$C$10:$C$57,0))*INDEX(Sheet1!D$4:D$35,MATCH('dact EXH_Potentials'!F251,Sheet1!$B$4:$B$35,0))</f>
        <v>6.1987578052961065E-4</v>
      </c>
      <c r="H251" s="86">
        <f t="array" ref="H251">INDEX(EXH_Potentials_short!G$10:G$57,MATCH('dact EXH_Potentials'!E251&amp;'dact EXH_Potentials'!C251,EXH_Potentials_short!$E$10:$E$57&amp;EXH_Potentials_short!$C$10:$C$57,0))*INDEX(Sheet1!D$4:D$35,MATCH('dact EXH_Potentials'!F251,Sheet1!$B$4:$B$35,0))</f>
        <v>2.9953635013750329E-5</v>
      </c>
    </row>
    <row r="252" spans="2:8">
      <c r="B252" s="86" t="s">
        <v>116</v>
      </c>
      <c r="C252" s="89" t="str">
        <f t="shared" si="7"/>
        <v>IMPLTEHDH</v>
      </c>
      <c r="D252" s="89"/>
      <c r="E252" s="89">
        <v>2012</v>
      </c>
      <c r="F252" s="89" t="s">
        <v>125</v>
      </c>
      <c r="G252" s="86">
        <f t="array" ref="G252">INDEX(EXH_Potentials_short!$F$10:$F$57,MATCH('dact EXH_Potentials'!E252&amp;'dact EXH_Potentials'!C252,EXH_Potentials_short!$E$10:$E$57&amp;EXH_Potentials_short!$C$10:$C$57,0))*INDEX(Sheet1!D$4:D$35,MATCH('dact EXH_Potentials'!F252,Sheet1!$B$4:$B$35,0))</f>
        <v>4.8439394825816877E-4</v>
      </c>
      <c r="H252" s="86">
        <f t="array" ref="H252">INDEX(EXH_Potentials_short!G$10:G$57,MATCH('dact EXH_Potentials'!E252&amp;'dact EXH_Potentials'!C252,EXH_Potentials_short!$E$10:$E$57&amp;EXH_Potentials_short!$C$10:$C$57,0))*INDEX(Sheet1!D$4:D$35,MATCH('dact EXH_Potentials'!F252,Sheet1!$B$4:$B$35,0))</f>
        <v>2.3406882450864777E-5</v>
      </c>
    </row>
    <row r="253" spans="2:8">
      <c r="B253" s="86" t="s">
        <v>116</v>
      </c>
      <c r="C253" s="89" t="str">
        <f t="shared" si="7"/>
        <v>IMPLTEHDH</v>
      </c>
      <c r="D253" s="89"/>
      <c r="E253" s="89">
        <v>2012</v>
      </c>
      <c r="F253" s="89" t="s">
        <v>124</v>
      </c>
      <c r="G253" s="86">
        <f t="array" ref="G253">INDEX(EXH_Potentials_short!$F$10:$F$57,MATCH('dact EXH_Potentials'!E253&amp;'dact EXH_Potentials'!C253,EXH_Potentials_short!$E$10:$E$57&amp;EXH_Potentials_short!$C$10:$C$57,0))*INDEX(Sheet1!D$4:D$35,MATCH('dact EXH_Potentials'!F253,Sheet1!$B$4:$B$35,0))</f>
        <v>1.8559155105676962E-5</v>
      </c>
      <c r="H253" s="86">
        <f t="array" ref="H253">INDEX(EXH_Potentials_short!G$10:G$57,MATCH('dact EXH_Potentials'!E253&amp;'dact EXH_Potentials'!C253,EXH_Potentials_short!$E$10:$E$57&amp;EXH_Potentials_short!$C$10:$C$57,0))*INDEX(Sheet1!D$4:D$35,MATCH('dact EXH_Potentials'!F253,Sheet1!$B$4:$B$35,0))</f>
        <v>8.9681541957336302E-7</v>
      </c>
    </row>
    <row r="254" spans="2:8">
      <c r="B254" s="86" t="s">
        <v>116</v>
      </c>
      <c r="C254" s="89" t="str">
        <f t="shared" si="7"/>
        <v>IMPLTEHDH</v>
      </c>
      <c r="D254" s="89"/>
      <c r="E254" s="89">
        <v>2012</v>
      </c>
      <c r="F254" s="89" t="s">
        <v>123</v>
      </c>
      <c r="G254" s="86">
        <f t="array" ref="G254">INDEX(EXH_Potentials_short!$F$10:$F$57,MATCH('dact EXH_Potentials'!E254&amp;'dact EXH_Potentials'!C254,EXH_Potentials_short!$E$10:$E$57&amp;EXH_Potentials_short!$C$10:$C$57,0))*INDEX(Sheet1!D$4:D$35,MATCH('dact EXH_Potentials'!F254,Sheet1!$B$4:$B$35,0))</f>
        <v>1.5218507186655109E-4</v>
      </c>
      <c r="H254" s="86">
        <f t="array" ref="H254">INDEX(EXH_Potentials_short!G$10:G$57,MATCH('dact EXH_Potentials'!E254&amp;'dact EXH_Potentials'!C254,EXH_Potentials_short!$E$10:$E$57&amp;EXH_Potentials_short!$C$10:$C$57,0))*INDEX(Sheet1!D$4:D$35,MATCH('dact EXH_Potentials'!F254,Sheet1!$B$4:$B$35,0))</f>
        <v>7.3538864405015764E-6</v>
      </c>
    </row>
    <row r="255" spans="2:8">
      <c r="B255" s="86" t="s">
        <v>116</v>
      </c>
      <c r="C255" s="89" t="str">
        <f t="shared" si="7"/>
        <v>IMPLTEHDH</v>
      </c>
      <c r="D255" s="89"/>
      <c r="E255" s="89">
        <v>2012</v>
      </c>
      <c r="F255" s="89" t="s">
        <v>122</v>
      </c>
      <c r="G255" s="86">
        <f t="array" ref="G255">INDEX(EXH_Potentials_short!$F$10:$F$57,MATCH('dact EXH_Potentials'!E255&amp;'dact EXH_Potentials'!C255,EXH_Potentials_short!$E$10:$E$57&amp;EXH_Potentials_short!$C$10:$C$57,0))*INDEX(Sheet1!D$4:D$35,MATCH('dact EXH_Potentials'!F255,Sheet1!$B$4:$B$35,0))</f>
        <v>1.4624614223273447E-3</v>
      </c>
      <c r="H255" s="86">
        <f t="array" ref="H255">INDEX(EXH_Potentials_short!G$10:G$57,MATCH('dact EXH_Potentials'!E255&amp;'dact EXH_Potentials'!C255,EXH_Potentials_short!$E$10:$E$57&amp;EXH_Potentials_short!$C$10:$C$57,0))*INDEX(Sheet1!D$4:D$35,MATCH('dact EXH_Potentials'!F255,Sheet1!$B$4:$B$35,0))</f>
        <v>7.0669055062381016E-5</v>
      </c>
    </row>
    <row r="256" spans="2:8">
      <c r="B256" s="86" t="s">
        <v>116</v>
      </c>
      <c r="C256" s="89" t="str">
        <f t="shared" si="7"/>
        <v>IMPLTEHDH</v>
      </c>
      <c r="D256" s="89"/>
      <c r="E256" s="89">
        <v>2012</v>
      </c>
      <c r="F256" s="89" t="s">
        <v>121</v>
      </c>
      <c r="G256" s="86">
        <f t="array" ref="G256">INDEX(EXH_Potentials_short!$F$10:$F$57,MATCH('dact EXH_Potentials'!E256&amp;'dact EXH_Potentials'!C256,EXH_Potentials_short!$E$10:$E$57&amp;EXH_Potentials_short!$C$10:$C$57,0))*INDEX(Sheet1!D$4:D$35,MATCH('dact EXH_Potentials'!F256,Sheet1!$B$4:$B$35,0))</f>
        <v>6.9040056993118306E-4</v>
      </c>
      <c r="H256" s="86">
        <f t="array" ref="H256">INDEX(EXH_Potentials_short!G$10:G$57,MATCH('dact EXH_Potentials'!E256&amp;'dact EXH_Potentials'!C256,EXH_Potentials_short!$E$10:$E$57&amp;EXH_Potentials_short!$C$10:$C$57,0))*INDEX(Sheet1!D$4:D$35,MATCH('dact EXH_Potentials'!F256,Sheet1!$B$4:$B$35,0))</f>
        <v>3.3361533608129106E-5</v>
      </c>
    </row>
    <row r="257" spans="2:8">
      <c r="B257" s="86" t="s">
        <v>116</v>
      </c>
      <c r="C257" s="89" t="str">
        <f t="shared" si="7"/>
        <v>IMPLTEHDH</v>
      </c>
      <c r="D257" s="89"/>
      <c r="E257" s="89">
        <v>2012</v>
      </c>
      <c r="F257" s="89" t="s">
        <v>120</v>
      </c>
      <c r="G257" s="86">
        <f t="array" ref="G257">INDEX(EXH_Potentials_short!$F$10:$F$57,MATCH('dact EXH_Potentials'!E257&amp;'dact EXH_Potentials'!C257,EXH_Potentials_short!$E$10:$E$57&amp;EXH_Potentials_short!$C$10:$C$57,0))*INDEX(Sheet1!D$4:D$35,MATCH('dact EXH_Potentials'!F257,Sheet1!$B$4:$B$35,0))</f>
        <v>2.3384535433152974E-4</v>
      </c>
      <c r="H257" s="86">
        <f t="array" ref="H257">INDEX(EXH_Potentials_short!G$10:G$57,MATCH('dact EXH_Potentials'!E257&amp;'dact EXH_Potentials'!C257,EXH_Potentials_short!$E$10:$E$57&amp;EXH_Potentials_short!$C$10:$C$57,0))*INDEX(Sheet1!D$4:D$35,MATCH('dact EXH_Potentials'!F257,Sheet1!$B$4:$B$35,0))</f>
        <v>1.1299874286624374E-5</v>
      </c>
    </row>
    <row r="258" spans="2:8">
      <c r="B258" s="86" t="s">
        <v>116</v>
      </c>
      <c r="C258" s="89" t="str">
        <f t="shared" si="7"/>
        <v>IMPLTEHDH</v>
      </c>
      <c r="D258" s="89"/>
      <c r="E258" s="89">
        <v>2012</v>
      </c>
      <c r="F258" s="89" t="s">
        <v>119</v>
      </c>
      <c r="G258" s="86">
        <f t="array" ref="G258">INDEX(EXH_Potentials_short!$F$10:$F$57,MATCH('dact EXH_Potentials'!E258&amp;'dact EXH_Potentials'!C258,EXH_Potentials_short!$E$10:$E$57&amp;EXH_Potentials_short!$C$10:$C$57,0))*INDEX(Sheet1!D$4:D$35,MATCH('dact EXH_Potentials'!F258,Sheet1!$B$4:$B$35,0))</f>
        <v>1.7445605799336347E-4</v>
      </c>
      <c r="H258" s="86">
        <f t="array" ref="H258">INDEX(EXH_Potentials_short!G$10:G$57,MATCH('dact EXH_Potentials'!E258&amp;'dact EXH_Potentials'!C258,EXH_Potentials_short!$E$10:$E$57&amp;EXH_Potentials_short!$C$10:$C$57,0))*INDEX(Sheet1!D$4:D$35,MATCH('dact EXH_Potentials'!F258,Sheet1!$B$4:$B$35,0))</f>
        <v>8.4300649439896127E-6</v>
      </c>
    </row>
    <row r="259" spans="2:8">
      <c r="B259" s="86" t="s">
        <v>116</v>
      </c>
      <c r="C259" s="89" t="str">
        <f t="shared" si="7"/>
        <v>IMPLTEHDH</v>
      </c>
      <c r="D259" s="89"/>
      <c r="E259" s="89">
        <v>2012</v>
      </c>
      <c r="F259" s="89" t="s">
        <v>118</v>
      </c>
      <c r="G259" s="86">
        <f t="array" ref="G259">INDEX(EXH_Potentials_short!$F$10:$F$57,MATCH('dact EXH_Potentials'!E259&amp;'dact EXH_Potentials'!C259,EXH_Potentials_short!$E$10:$E$57&amp;EXH_Potentials_short!$C$10:$C$57,0))*INDEX(Sheet1!D$4:D$35,MATCH('dact EXH_Potentials'!F259,Sheet1!$B$4:$B$35,0))</f>
        <v>8.4258564179773418E-4</v>
      </c>
      <c r="H259" s="86">
        <f t="array" ref="H259">INDEX(EXH_Potentials_short!G$10:G$57,MATCH('dact EXH_Potentials'!E259&amp;'dact EXH_Potentials'!C259,EXH_Potentials_short!$E$10:$E$57&amp;EXH_Potentials_short!$C$10:$C$57,0))*INDEX(Sheet1!D$4:D$35,MATCH('dact EXH_Potentials'!F259,Sheet1!$B$4:$B$35,0))</f>
        <v>4.0715420048630684E-5</v>
      </c>
    </row>
    <row r="260" spans="2:8">
      <c r="B260" s="86" t="s">
        <v>116</v>
      </c>
      <c r="C260" s="89" t="str">
        <f t="shared" si="7"/>
        <v>IMPLTEHDH</v>
      </c>
      <c r="D260" s="89"/>
      <c r="E260" s="89">
        <v>2012</v>
      </c>
      <c r="F260" s="89" t="s">
        <v>117</v>
      </c>
      <c r="G260" s="86">
        <f t="array" ref="G260">INDEX(EXH_Potentials_short!$F$10:$F$57,MATCH('dact EXH_Potentials'!E260&amp;'dact EXH_Potentials'!C260,EXH_Potentials_short!$E$10:$E$57&amp;EXH_Potentials_short!$C$10:$C$57,0))*INDEX(Sheet1!D$4:D$35,MATCH('dact EXH_Potentials'!F260,Sheet1!$B$4:$B$35,0))</f>
        <v>4.5098746906795025E-4</v>
      </c>
      <c r="H260" s="86">
        <f t="array" ref="H260">INDEX(EXH_Potentials_short!G$10:G$57,MATCH('dact EXH_Potentials'!E260&amp;'dact EXH_Potentials'!C260,EXH_Potentials_short!$E$10:$E$57&amp;EXH_Potentials_short!$C$10:$C$57,0))*INDEX(Sheet1!D$4:D$35,MATCH('dact EXH_Potentials'!F260,Sheet1!$B$4:$B$35,0))</f>
        <v>2.1792614695632723E-5</v>
      </c>
    </row>
    <row r="261" spans="2:8" ht="15" thickBot="1">
      <c r="B261" s="87" t="s">
        <v>116</v>
      </c>
      <c r="C261" s="88" t="str">
        <f t="shared" si="7"/>
        <v>IMPLTEHDH</v>
      </c>
      <c r="D261" s="88"/>
      <c r="E261" s="88">
        <v>2012</v>
      </c>
      <c r="F261" s="88" t="s">
        <v>115</v>
      </c>
      <c r="G261" s="87">
        <f t="array" ref="G261">INDEX(EXH_Potentials_short!$F$10:$F$57,MATCH('dact EXH_Potentials'!E261&amp;'dact EXH_Potentials'!C261,EXH_Potentials_short!$E$10:$E$57&amp;EXH_Potentials_short!$C$10:$C$57,0))*INDEX(Sheet1!D$4:D$35,MATCH('dact EXH_Potentials'!F261,Sheet1!$B$4:$B$35,0))</f>
        <v>1.8559155105676963E-6</v>
      </c>
      <c r="H261" s="87">
        <f t="array" ref="H261">INDEX(EXH_Potentials_short!G$10:G$57,MATCH('dact EXH_Potentials'!E261&amp;'dact EXH_Potentials'!C261,EXH_Potentials_short!$E$10:$E$57&amp;EXH_Potentials_short!$C$10:$C$57,0))*INDEX(Sheet1!D$4:D$35,MATCH('dact EXH_Potentials'!F261,Sheet1!$B$4:$B$35,0))</f>
        <v>8.9681541957336302E-8</v>
      </c>
    </row>
    <row r="262" spans="2:8">
      <c r="B262" s="86" t="s">
        <v>116</v>
      </c>
      <c r="C262" s="89" t="str">
        <f>K22</f>
        <v>IMPMTEHCN</v>
      </c>
      <c r="D262" s="89"/>
      <c r="E262" s="89">
        <v>2012</v>
      </c>
      <c r="F262" s="90" t="s">
        <v>147</v>
      </c>
      <c r="G262" s="86">
        <f t="array" ref="G262">INDEX(EXH_Potentials_short!F$10:F$57,MATCH('dact EXH_Potentials'!E262&amp;'dact EXH_Potentials'!C262,EXH_Potentials_short!$E$10:$E$57&amp;EXH_Potentials_short!$C$10:$C$57,0))*INDEX(Sheet1!D$4:D$35,MATCH('dact EXH_Potentials'!F262,Sheet1!$B$4:$B$35,0))</f>
        <v>1.3205698963408494E-4</v>
      </c>
      <c r="H262" s="86">
        <f t="array" ref="H262">INDEX(EXH_Potentials_short!G$10:G$57,MATCH('dact EXH_Potentials'!E262&amp;'dact EXH_Potentials'!C262,EXH_Potentials_short!$E$10:$E$57&amp;EXH_Potentials_short!$C$10:$C$57,0))*INDEX(Sheet1!D$4:D$35,MATCH('dact EXH_Potentials'!F262,Sheet1!$B$4:$B$35,0))</f>
        <v>8.2100210173687295E-5</v>
      </c>
    </row>
    <row r="263" spans="2:8">
      <c r="B263" s="86" t="s">
        <v>116</v>
      </c>
      <c r="C263" s="89" t="str">
        <f t="shared" ref="C263:C293" si="8">C262</f>
        <v>IMPMTEHCN</v>
      </c>
      <c r="D263" s="89"/>
      <c r="E263" s="89">
        <v>2012</v>
      </c>
      <c r="F263" s="89" t="s">
        <v>146</v>
      </c>
      <c r="G263" s="86">
        <f t="array" ref="G263">INDEX(EXH_Potentials_short!$F$10:$F$57,MATCH('dact EXH_Potentials'!E263&amp;'dact EXH_Potentials'!C263,EXH_Potentials_short!$E$10:$E$57&amp;EXH_Potentials_short!$C$10:$C$57,0))*INDEX(Sheet1!D$4:D$35,MATCH('dact EXH_Potentials'!F263,Sheet1!$B$4:$B$35,0))</f>
        <v>2.1385895821297643E-3</v>
      </c>
      <c r="H263" s="86">
        <f t="array" ref="H263">INDEX(EXH_Potentials_short!G$10:G$57,MATCH('dact EXH_Potentials'!E263&amp;'dact EXH_Potentials'!C263,EXH_Potentials_short!$E$10:$E$57&amp;EXH_Potentials_short!$C$10:$C$57,0))*INDEX(Sheet1!D$4:D$35,MATCH('dact EXH_Potentials'!F263,Sheet1!$B$4:$B$35,0))</f>
        <v>1.3295672925349915E-3</v>
      </c>
    </row>
    <row r="264" spans="2:8">
      <c r="B264" s="86" t="s">
        <v>116</v>
      </c>
      <c r="C264" s="89" t="str">
        <f t="shared" si="8"/>
        <v>IMPMTEHCN</v>
      </c>
      <c r="D264" s="89"/>
      <c r="E264" s="89">
        <v>2012</v>
      </c>
      <c r="F264" s="89" t="s">
        <v>145</v>
      </c>
      <c r="G264" s="86">
        <f t="array" ref="G264">INDEX(EXH_Potentials_short!$F$10:$F$57,MATCH('dact EXH_Potentials'!E264&amp;'dact EXH_Potentials'!C264,EXH_Potentials_short!$E$10:$E$57&amp;EXH_Potentials_short!$C$10:$C$57,0))*INDEX(Sheet1!D$4:D$35,MATCH('dact EXH_Potentials'!F264,Sheet1!$B$4:$B$35,0))</f>
        <v>2.597120796137004E-3</v>
      </c>
      <c r="H264" s="86">
        <f t="array" ref="H264">INDEX(EXH_Potentials_short!G$10:G$57,MATCH('dact EXH_Potentials'!E264&amp;'dact EXH_Potentials'!C264,EXH_Potentials_short!$E$10:$E$57&amp;EXH_Potentials_short!$C$10:$C$57,0))*INDEX(Sheet1!D$4:D$35,MATCH('dact EXH_Potentials'!F264,Sheet1!$B$4:$B$35,0))</f>
        <v>1.6146374667491837E-3</v>
      </c>
    </row>
    <row r="265" spans="2:8">
      <c r="B265" s="86" t="s">
        <v>116</v>
      </c>
      <c r="C265" s="89" t="str">
        <f t="shared" si="8"/>
        <v>IMPMTEHCN</v>
      </c>
      <c r="D265" s="89"/>
      <c r="E265" s="89">
        <v>2012</v>
      </c>
      <c r="F265" s="89" t="s">
        <v>144</v>
      </c>
      <c r="G265" s="86">
        <f t="array" ref="G265">INDEX(EXH_Potentials_short!$F$10:$F$57,MATCH('dact EXH_Potentials'!E265&amp;'dact EXH_Potentials'!C265,EXH_Potentials_short!$E$10:$E$57&amp;EXH_Potentials_short!$C$10:$C$57,0))*INDEX(Sheet1!D$4:D$35,MATCH('dact EXH_Potentials'!F265,Sheet1!$B$4:$B$35,0))</f>
        <v>5.9058820364132436E-4</v>
      </c>
      <c r="H265" s="86">
        <f t="array" ref="H265">INDEX(EXH_Potentials_short!G$10:G$57,MATCH('dact EXH_Potentials'!E265&amp;'dact EXH_Potentials'!C265,EXH_Potentials_short!$E$10:$E$57&amp;EXH_Potentials_short!$C$10:$C$57,0))*INDEX(Sheet1!D$4:D$35,MATCH('dact EXH_Potentials'!F265,Sheet1!$B$4:$B$35,0))</f>
        <v>3.6717038438787932E-4</v>
      </c>
    </row>
    <row r="266" spans="2:8">
      <c r="B266" s="86" t="s">
        <v>116</v>
      </c>
      <c r="C266" s="89" t="str">
        <f t="shared" si="8"/>
        <v>IMPMTEHCN</v>
      </c>
      <c r="D266" s="89"/>
      <c r="E266" s="89">
        <v>2012</v>
      </c>
      <c r="F266" s="89" t="s">
        <v>143</v>
      </c>
      <c r="G266" s="86">
        <f t="array" ref="G266">INDEX(EXH_Potentials_short!$F$10:$F$57,MATCH('dact EXH_Potentials'!E266&amp;'dact EXH_Potentials'!C266,EXH_Potentials_short!$E$10:$E$57&amp;EXH_Potentials_short!$C$10:$C$57,0))*INDEX(Sheet1!D$4:D$35,MATCH('dact EXH_Potentials'!F266,Sheet1!$B$4:$B$35,0))</f>
        <v>2.9345997696463322E-5</v>
      </c>
      <c r="H266" s="86">
        <f t="array" ref="H266">INDEX(EXH_Potentials_short!G$10:G$57,MATCH('dact EXH_Potentials'!E266&amp;'dact EXH_Potentials'!C266,EXH_Potentials_short!$E$10:$E$57&amp;EXH_Potentials_short!$C$10:$C$57,0))*INDEX(Sheet1!D$4:D$35,MATCH('dact EXH_Potentials'!F266,Sheet1!$B$4:$B$35,0))</f>
        <v>1.8244491149708289E-5</v>
      </c>
    </row>
    <row r="267" spans="2:8">
      <c r="B267" s="86" t="s">
        <v>116</v>
      </c>
      <c r="C267" s="89" t="str">
        <f t="shared" si="8"/>
        <v>IMPMTEHCN</v>
      </c>
      <c r="D267" s="89"/>
      <c r="E267" s="89">
        <v>2012</v>
      </c>
      <c r="F267" s="89" t="s">
        <v>142</v>
      </c>
      <c r="G267" s="86">
        <f t="array" ref="G267">INDEX(EXH_Potentials_short!$F$10:$F$57,MATCH('dact EXH_Potentials'!E267&amp;'dact EXH_Potentials'!C267,EXH_Potentials_short!$E$10:$E$57&amp;EXH_Potentials_short!$C$10:$C$57,0))*INDEX(Sheet1!D$4:D$35,MATCH('dact EXH_Potentials'!F267,Sheet1!$B$4:$B$35,0))</f>
        <v>1.0527876673606217E-3</v>
      </c>
      <c r="H267" s="86">
        <f t="array" ref="H267">INDEX(EXH_Potentials_short!G$10:G$57,MATCH('dact EXH_Potentials'!E267&amp;'dact EXH_Potentials'!C267,EXH_Potentials_short!$E$10:$E$57&amp;EXH_Potentials_short!$C$10:$C$57,0))*INDEX(Sheet1!D$4:D$35,MATCH('dact EXH_Potentials'!F267,Sheet1!$B$4:$B$35,0))</f>
        <v>6.5452111999578493E-4</v>
      </c>
    </row>
    <row r="268" spans="2:8">
      <c r="B268" s="86" t="s">
        <v>116</v>
      </c>
      <c r="C268" s="89" t="str">
        <f t="shared" si="8"/>
        <v>IMPMTEHCN</v>
      </c>
      <c r="D268" s="89"/>
      <c r="E268" s="89">
        <v>2012</v>
      </c>
      <c r="F268" s="89" t="s">
        <v>141</v>
      </c>
      <c r="G268" s="86">
        <f t="array" ref="G268">INDEX(EXH_Potentials_short!$F$10:$F$57,MATCH('dact EXH_Potentials'!E268&amp;'dact EXH_Potentials'!C268,EXH_Potentials_short!$E$10:$E$57&amp;EXH_Potentials_short!$C$10:$C$57,0))*INDEX(Sheet1!D$4:D$35,MATCH('dact EXH_Potentials'!F268,Sheet1!$B$4:$B$35,0))</f>
        <v>1.5443331287763823E-3</v>
      </c>
      <c r="H268" s="86">
        <f t="array" ref="H268">INDEX(EXH_Potentials_short!G$10:G$57,MATCH('dact EXH_Potentials'!E268&amp;'dact EXH_Potentials'!C268,EXH_Potentials_short!$E$10:$E$57&amp;EXH_Potentials_short!$C$10:$C$57,0))*INDEX(Sheet1!D$4:D$35,MATCH('dact EXH_Potentials'!F268,Sheet1!$B$4:$B$35,0))</f>
        <v>9.6011634675339879E-4</v>
      </c>
    </row>
    <row r="269" spans="2:8">
      <c r="B269" s="86" t="s">
        <v>116</v>
      </c>
      <c r="C269" s="89" t="str">
        <f t="shared" si="8"/>
        <v>IMPMTEHCN</v>
      </c>
      <c r="D269" s="89"/>
      <c r="E269" s="89">
        <v>2012</v>
      </c>
      <c r="F269" s="89" t="s">
        <v>140</v>
      </c>
      <c r="G269" s="86">
        <f t="array" ref="G269">INDEX(EXH_Potentials_short!$F$10:$F$57,MATCH('dact EXH_Potentials'!E269&amp;'dact EXH_Potentials'!C269,EXH_Potentials_short!$E$10:$E$57&amp;EXH_Potentials_short!$C$10:$C$57,0))*INDEX(Sheet1!D$4:D$35,MATCH('dact EXH_Potentials'!F269,Sheet1!$B$4:$B$35,0))</f>
        <v>1.4672998848231661E-5</v>
      </c>
      <c r="H269" s="86">
        <f t="array" ref="H269">INDEX(EXH_Potentials_short!G$10:G$57,MATCH('dact EXH_Potentials'!E269&amp;'dact EXH_Potentials'!C269,EXH_Potentials_short!$E$10:$E$57&amp;EXH_Potentials_short!$C$10:$C$57,0))*INDEX(Sheet1!D$4:D$35,MATCH('dact EXH_Potentials'!F269,Sheet1!$B$4:$B$35,0))</f>
        <v>9.1222455748541447E-6</v>
      </c>
    </row>
    <row r="270" spans="2:8">
      <c r="B270" s="86" t="s">
        <v>116</v>
      </c>
      <c r="C270" s="89" t="str">
        <f t="shared" si="8"/>
        <v>IMPMTEHCN</v>
      </c>
      <c r="D270" s="89"/>
      <c r="E270" s="89">
        <v>2012</v>
      </c>
      <c r="F270" s="89" t="s">
        <v>139</v>
      </c>
      <c r="G270" s="86">
        <f t="array" ref="G270">INDEX(EXH_Potentials_short!$F$10:$F$57,MATCH('dact EXH_Potentials'!E270&amp;'dact EXH_Potentials'!C270,EXH_Potentials_short!$E$10:$E$57&amp;EXH_Potentials_short!$C$10:$C$57,0))*INDEX(Sheet1!D$4:D$35,MATCH('dact EXH_Potentials'!F270,Sheet1!$B$4:$B$35,0))</f>
        <v>6.236024510498456E-5</v>
      </c>
      <c r="H270" s="86">
        <f t="array" ref="H270">INDEX(EXH_Potentials_short!G$10:G$57,MATCH('dact EXH_Potentials'!E270&amp;'dact EXH_Potentials'!C270,EXH_Potentials_short!$E$10:$E$57&amp;EXH_Potentials_short!$C$10:$C$57,0))*INDEX(Sheet1!D$4:D$35,MATCH('dact EXH_Potentials'!F270,Sheet1!$B$4:$B$35,0))</f>
        <v>3.8769543693130117E-5</v>
      </c>
    </row>
    <row r="271" spans="2:8">
      <c r="B271" s="86" t="s">
        <v>116</v>
      </c>
      <c r="C271" s="89" t="str">
        <f t="shared" si="8"/>
        <v>IMPMTEHCN</v>
      </c>
      <c r="D271" s="89"/>
      <c r="E271" s="89">
        <v>2012</v>
      </c>
      <c r="F271" s="89" t="s">
        <v>138</v>
      </c>
      <c r="G271" s="86">
        <f t="array" ref="G271">INDEX(EXH_Potentials_short!$F$10:$F$57,MATCH('dact EXH_Potentials'!E271&amp;'dact EXH_Potentials'!C271,EXH_Potentials_short!$E$10:$E$57&amp;EXH_Potentials_short!$C$10:$C$57,0))*INDEX(Sheet1!D$4:D$35,MATCH('dact EXH_Potentials'!F271,Sheet1!$B$4:$B$35,0))</f>
        <v>1.7424186132275097E-3</v>
      </c>
      <c r="H271" s="86">
        <f t="array" ref="H271">INDEX(EXH_Potentials_short!G$10:G$57,MATCH('dact EXH_Potentials'!E271&amp;'dact EXH_Potentials'!C271,EXH_Potentials_short!$E$10:$E$57&amp;EXH_Potentials_short!$C$10:$C$57,0))*INDEX(Sheet1!D$4:D$35,MATCH('dact EXH_Potentials'!F271,Sheet1!$B$4:$B$35,0))</f>
        <v>1.0832666620139296E-3</v>
      </c>
    </row>
    <row r="272" spans="2:8">
      <c r="B272" s="86" t="s">
        <v>116</v>
      </c>
      <c r="C272" s="89" t="str">
        <f t="shared" si="8"/>
        <v>IMPMTEHCN</v>
      </c>
      <c r="D272" s="89"/>
      <c r="E272" s="89">
        <v>2012</v>
      </c>
      <c r="F272" s="89" t="s">
        <v>137</v>
      </c>
      <c r="G272" s="86">
        <f t="array" ref="G272">INDEX(EXH_Potentials_short!$F$10:$F$57,MATCH('dact EXH_Potentials'!E272&amp;'dact EXH_Potentials'!C272,EXH_Potentials_short!$E$10:$E$57&amp;EXH_Potentials_short!$C$10:$C$57,0))*INDEX(Sheet1!D$4:D$35,MATCH('dact EXH_Potentials'!F272,Sheet1!$B$4:$B$35,0))</f>
        <v>2.4687320562149766E-3</v>
      </c>
      <c r="H272" s="86">
        <f t="array" ref="H272">INDEX(EXH_Potentials_short!G$10:G$57,MATCH('dact EXH_Potentials'!E272&amp;'dact EXH_Potentials'!C272,EXH_Potentials_short!$E$10:$E$57&amp;EXH_Potentials_short!$C$10:$C$57,0))*INDEX(Sheet1!D$4:D$35,MATCH('dact EXH_Potentials'!F272,Sheet1!$B$4:$B$35,0))</f>
        <v>1.5348178179692099E-3</v>
      </c>
    </row>
    <row r="273" spans="2:8">
      <c r="B273" s="86" t="s">
        <v>116</v>
      </c>
      <c r="C273" s="89" t="str">
        <f t="shared" si="8"/>
        <v>IMPMTEHCN</v>
      </c>
      <c r="D273" s="89"/>
      <c r="E273" s="89">
        <v>2012</v>
      </c>
      <c r="F273" s="89" t="s">
        <v>136</v>
      </c>
      <c r="G273" s="86">
        <f t="array" ref="G273">INDEX(EXH_Potentials_short!$F$10:$F$57,MATCH('dact EXH_Potentials'!E273&amp;'dact EXH_Potentials'!C273,EXH_Potentials_short!$E$10:$E$57&amp;EXH_Potentials_short!$C$10:$C$57,0))*INDEX(Sheet1!D$4:D$35,MATCH('dact EXH_Potentials'!F273,Sheet1!$B$4:$B$35,0))</f>
        <v>1.2728826500840965E-3</v>
      </c>
      <c r="H273" s="86">
        <f t="array" ref="H273">INDEX(EXH_Potentials_short!G$10:G$57,MATCH('dact EXH_Potentials'!E273&amp;'dact EXH_Potentials'!C273,EXH_Potentials_short!$E$10:$E$57&amp;EXH_Potentials_short!$C$10:$C$57,0))*INDEX(Sheet1!D$4:D$35,MATCH('dact EXH_Potentials'!F273,Sheet1!$B$4:$B$35,0))</f>
        <v>7.913548036185971E-4</v>
      </c>
    </row>
    <row r="274" spans="2:8">
      <c r="B274" s="86" t="s">
        <v>116</v>
      </c>
      <c r="C274" s="89" t="str">
        <f t="shared" si="8"/>
        <v>IMPMTEHCN</v>
      </c>
      <c r="D274" s="89"/>
      <c r="E274" s="89">
        <v>2012</v>
      </c>
      <c r="F274" s="89" t="s">
        <v>135</v>
      </c>
      <c r="G274" s="86">
        <f t="array" ref="G274">INDEX(EXH_Potentials_short!$F$10:$F$57,MATCH('dact EXH_Potentials'!E274&amp;'dact EXH_Potentials'!C274,EXH_Potentials_short!$E$10:$E$57&amp;EXH_Potentials_short!$C$10:$C$57,0))*INDEX(Sheet1!D$4:D$35,MATCH('dact EXH_Potentials'!F274,Sheet1!$B$4:$B$35,0))</f>
        <v>3.6682497120579152E-6</v>
      </c>
      <c r="H274" s="86">
        <f t="array" ref="H274">INDEX(EXH_Potentials_short!G$10:G$57,MATCH('dact EXH_Potentials'!E274&amp;'dact EXH_Potentials'!C274,EXH_Potentials_short!$E$10:$E$57&amp;EXH_Potentials_short!$C$10:$C$57,0))*INDEX(Sheet1!D$4:D$35,MATCH('dact EXH_Potentials'!F274,Sheet1!$B$4:$B$35,0))</f>
        <v>2.2805613937135362E-6</v>
      </c>
    </row>
    <row r="275" spans="2:8">
      <c r="B275" s="86" t="s">
        <v>116</v>
      </c>
      <c r="C275" s="89" t="str">
        <f t="shared" si="8"/>
        <v>IMPMTEHCN</v>
      </c>
      <c r="D275" s="89"/>
      <c r="E275" s="89">
        <v>2012</v>
      </c>
      <c r="F275" s="89" t="s">
        <v>134</v>
      </c>
      <c r="G275" s="86">
        <f t="array" ref="G275">INDEX(EXH_Potentials_short!$F$10:$F$57,MATCH('dact EXH_Potentials'!E275&amp;'dact EXH_Potentials'!C275,EXH_Potentials_short!$E$10:$E$57&amp;EXH_Potentials_short!$C$10:$C$57,0))*INDEX(Sheet1!D$4:D$35,MATCH('dact EXH_Potentials'!F275,Sheet1!$B$4:$B$35,0))</f>
        <v>8.583704326215522E-4</v>
      </c>
      <c r="H275" s="86">
        <f t="array" ref="H275">INDEX(EXH_Potentials_short!G$10:G$57,MATCH('dact EXH_Potentials'!E275&amp;'dact EXH_Potentials'!C275,EXH_Potentials_short!$E$10:$E$57&amp;EXH_Potentials_short!$C$10:$C$57,0))*INDEX(Sheet1!D$4:D$35,MATCH('dact EXH_Potentials'!F275,Sheet1!$B$4:$B$35,0))</f>
        <v>5.3365136612896753E-4</v>
      </c>
    </row>
    <row r="276" spans="2:8">
      <c r="B276" s="86" t="s">
        <v>116</v>
      </c>
      <c r="C276" s="89" t="str">
        <f t="shared" si="8"/>
        <v>IMPMTEHCN</v>
      </c>
      <c r="D276" s="89"/>
      <c r="E276" s="89">
        <v>2012</v>
      </c>
      <c r="F276" s="89" t="s">
        <v>133</v>
      </c>
      <c r="G276" s="86">
        <f t="array" ref="G276">INDEX(EXH_Potentials_short!$F$10:$F$57,MATCH('dact EXH_Potentials'!E276&amp;'dact EXH_Potentials'!C276,EXH_Potentials_short!$E$10:$E$57&amp;EXH_Potentials_short!$C$10:$C$57,0))*INDEX(Sheet1!D$4:D$35,MATCH('dact EXH_Potentials'!F276,Sheet1!$B$4:$B$35,0))</f>
        <v>1.6543806201381199E-3</v>
      </c>
      <c r="H276" s="86">
        <f t="array" ref="H276">INDEX(EXH_Potentials_short!G$10:G$57,MATCH('dact EXH_Potentials'!E276&amp;'dact EXH_Potentials'!C276,EXH_Potentials_short!$E$10:$E$57&amp;EXH_Potentials_short!$C$10:$C$57,0))*INDEX(Sheet1!D$4:D$35,MATCH('dact EXH_Potentials'!F276,Sheet1!$B$4:$B$35,0))</f>
        <v>1.0285331885648049E-3</v>
      </c>
    </row>
    <row r="277" spans="2:8">
      <c r="B277" s="86" t="s">
        <v>116</v>
      </c>
      <c r="C277" s="89" t="str">
        <f t="shared" si="8"/>
        <v>IMPMTEHCN</v>
      </c>
      <c r="D277" s="89"/>
      <c r="E277" s="89">
        <v>2012</v>
      </c>
      <c r="F277" s="89" t="s">
        <v>132</v>
      </c>
      <c r="G277" s="86">
        <f t="array" ref="G277">INDEX(EXH_Potentials_short!$F$10:$F$57,MATCH('dact EXH_Potentials'!E277&amp;'dact EXH_Potentials'!C277,EXH_Potentials_short!$E$10:$E$57&amp;EXH_Potentials_short!$C$10:$C$57,0))*INDEX(Sheet1!D$4:D$35,MATCH('dact EXH_Potentials'!F277,Sheet1!$B$4:$B$35,0))</f>
        <v>3.668249712057915E-5</v>
      </c>
      <c r="H277" s="86">
        <f t="array" ref="H277">INDEX(EXH_Potentials_short!G$10:G$57,MATCH('dact EXH_Potentials'!E277&amp;'dact EXH_Potentials'!C277,EXH_Potentials_short!$E$10:$E$57&amp;EXH_Potentials_short!$C$10:$C$57,0))*INDEX(Sheet1!D$4:D$35,MATCH('dact EXH_Potentials'!F277,Sheet1!$B$4:$B$35,0))</f>
        <v>2.2805613937135362E-5</v>
      </c>
    </row>
    <row r="278" spans="2:8">
      <c r="B278" s="86" t="s">
        <v>116</v>
      </c>
      <c r="C278" s="89" t="str">
        <f t="shared" si="8"/>
        <v>IMPMTEHCN</v>
      </c>
      <c r="D278" s="89"/>
      <c r="E278" s="89">
        <v>2012</v>
      </c>
      <c r="F278" s="89" t="s">
        <v>131</v>
      </c>
      <c r="G278" s="86">
        <f t="array" ref="G278">INDEX(EXH_Potentials_short!$F$10:$F$57,MATCH('dact EXH_Potentials'!E278&amp;'dact EXH_Potentials'!C278,EXH_Potentials_short!$E$10:$E$57&amp;EXH_Potentials_short!$C$10:$C$57,0))*INDEX(Sheet1!D$4:D$35,MATCH('dact EXH_Potentials'!F278,Sheet1!$B$4:$B$35,0))</f>
        <v>2.3476798157170658E-4</v>
      </c>
      <c r="H278" s="86">
        <f t="array" ref="H278">INDEX(EXH_Potentials_short!G$10:G$57,MATCH('dact EXH_Potentials'!E278&amp;'dact EXH_Potentials'!C278,EXH_Potentials_short!$E$10:$E$57&amp;EXH_Potentials_short!$C$10:$C$57,0))*INDEX(Sheet1!D$4:D$35,MATCH('dact EXH_Potentials'!F278,Sheet1!$B$4:$B$35,0))</f>
        <v>1.4595592919766631E-4</v>
      </c>
    </row>
    <row r="279" spans="2:8">
      <c r="B279" s="86" t="s">
        <v>116</v>
      </c>
      <c r="C279" s="89" t="str">
        <f t="shared" si="8"/>
        <v>IMPMTEHCN</v>
      </c>
      <c r="D279" s="89"/>
      <c r="E279" s="89">
        <v>2012</v>
      </c>
      <c r="F279" s="89" t="s">
        <v>130</v>
      </c>
      <c r="G279" s="86">
        <f t="array" ref="G279">INDEX(EXH_Potentials_short!$F$10:$F$57,MATCH('dact EXH_Potentials'!E279&amp;'dact EXH_Potentials'!C279,EXH_Potentials_short!$E$10:$E$57&amp;EXH_Potentials_short!$C$10:$C$57,0))*INDEX(Sheet1!D$4:D$35,MATCH('dact EXH_Potentials'!F279,Sheet1!$B$4:$B$35,0))</f>
        <v>2.9162585210860425E-3</v>
      </c>
      <c r="H279" s="86">
        <f t="array" ref="H279">INDEX(EXH_Potentials_short!G$10:G$57,MATCH('dact EXH_Potentials'!E279&amp;'dact EXH_Potentials'!C279,EXH_Potentials_short!$E$10:$E$57&amp;EXH_Potentials_short!$C$10:$C$57,0))*INDEX(Sheet1!D$4:D$35,MATCH('dact EXH_Potentials'!F279,Sheet1!$B$4:$B$35,0))</f>
        <v>1.8130463080022613E-3</v>
      </c>
    </row>
    <row r="280" spans="2:8">
      <c r="B280" s="86" t="s">
        <v>116</v>
      </c>
      <c r="C280" s="89" t="str">
        <f t="shared" si="8"/>
        <v>IMPMTEHCN</v>
      </c>
      <c r="D280" s="89"/>
      <c r="E280" s="89">
        <v>2012</v>
      </c>
      <c r="F280" s="89" t="s">
        <v>129</v>
      </c>
      <c r="G280" s="86">
        <f t="array" ref="G280">INDEX(EXH_Potentials_short!$F$10:$F$57,MATCH('dact EXH_Potentials'!E280&amp;'dact EXH_Potentials'!C280,EXH_Potentials_short!$E$10:$E$57&amp;EXH_Potentials_short!$C$10:$C$57,0))*INDEX(Sheet1!D$4:D$35,MATCH('dact EXH_Potentials'!F280,Sheet1!$B$4:$B$35,0))</f>
        <v>1.9808548445112741E-3</v>
      </c>
      <c r="H280" s="86">
        <f t="array" ref="H280">INDEX(EXH_Potentials_short!G$10:G$57,MATCH('dact EXH_Potentials'!E280&amp;'dact EXH_Potentials'!C280,EXH_Potentials_short!$E$10:$E$57&amp;EXH_Potentials_short!$C$10:$C$57,0))*INDEX(Sheet1!D$4:D$35,MATCH('dact EXH_Potentials'!F280,Sheet1!$B$4:$B$35,0))</f>
        <v>1.2315031526053096E-3</v>
      </c>
    </row>
    <row r="281" spans="2:8">
      <c r="B281" s="86" t="s">
        <v>116</v>
      </c>
      <c r="C281" s="89" t="str">
        <f t="shared" si="8"/>
        <v>IMPMTEHCN</v>
      </c>
      <c r="D281" s="89"/>
      <c r="E281" s="89">
        <v>2012</v>
      </c>
      <c r="F281" s="89" t="s">
        <v>128</v>
      </c>
      <c r="G281" s="86">
        <f t="array" ref="G281">INDEX(EXH_Potentials_short!$F$10:$F$57,MATCH('dact EXH_Potentials'!E281&amp;'dact EXH_Potentials'!C281,EXH_Potentials_short!$E$10:$E$57&amp;EXH_Potentials_short!$C$10:$C$57,0))*INDEX(Sheet1!D$4:D$35,MATCH('dact EXH_Potentials'!F281,Sheet1!$B$4:$B$35,0))</f>
        <v>5.9058820364132436E-4</v>
      </c>
      <c r="H281" s="86">
        <f t="array" ref="H281">INDEX(EXH_Potentials_short!G$10:G$57,MATCH('dact EXH_Potentials'!E281&amp;'dact EXH_Potentials'!C281,EXH_Potentials_short!$E$10:$E$57&amp;EXH_Potentials_short!$C$10:$C$57,0))*INDEX(Sheet1!D$4:D$35,MATCH('dact EXH_Potentials'!F281,Sheet1!$B$4:$B$35,0))</f>
        <v>3.6717038438787932E-4</v>
      </c>
    </row>
    <row r="282" spans="2:8">
      <c r="B282" s="86" t="s">
        <v>116</v>
      </c>
      <c r="C282" s="89" t="str">
        <f t="shared" si="8"/>
        <v>IMPMTEHCN</v>
      </c>
      <c r="D282" s="89"/>
      <c r="E282" s="89">
        <v>2012</v>
      </c>
      <c r="F282" s="89" t="s">
        <v>127</v>
      </c>
      <c r="G282" s="86">
        <f t="array" ref="G282">INDEX(EXH_Potentials_short!$F$10:$F$57,MATCH('dact EXH_Potentials'!E282&amp;'dact EXH_Potentials'!C282,EXH_Potentials_short!$E$10:$E$57&amp;EXH_Potentials_short!$C$10:$C$57,0))*INDEX(Sheet1!D$4:D$35,MATCH('dact EXH_Potentials'!F282,Sheet1!$B$4:$B$35,0))</f>
        <v>6.9696744529100391E-5</v>
      </c>
      <c r="H282" s="86">
        <f t="array" ref="H282">INDEX(EXH_Potentials_short!G$10:G$57,MATCH('dact EXH_Potentials'!E282&amp;'dact EXH_Potentials'!C282,EXH_Potentials_short!$E$10:$E$57&amp;EXH_Potentials_short!$C$10:$C$57,0))*INDEX(Sheet1!D$4:D$35,MATCH('dact EXH_Potentials'!F282,Sheet1!$B$4:$B$35,0))</f>
        <v>4.3330666480557192E-5</v>
      </c>
    </row>
    <row r="283" spans="2:8">
      <c r="B283" s="86" t="s">
        <v>116</v>
      </c>
      <c r="C283" s="89" t="str">
        <f t="shared" si="8"/>
        <v>IMPMTEHCN</v>
      </c>
      <c r="D283" s="89"/>
      <c r="E283" s="89">
        <v>2012</v>
      </c>
      <c r="F283" s="89" t="s">
        <v>126</v>
      </c>
      <c r="G283" s="86">
        <f t="array" ref="G283">INDEX(EXH_Potentials_short!$F$10:$F$57,MATCH('dact EXH_Potentials'!E283&amp;'dact EXH_Potentials'!C283,EXH_Potentials_short!$E$10:$E$57&amp;EXH_Potentials_short!$C$10:$C$57,0))*INDEX(Sheet1!D$4:D$35,MATCH('dact EXH_Potentials'!F283,Sheet1!$B$4:$B$35,0))</f>
        <v>1.2251954038273436E-3</v>
      </c>
      <c r="H283" s="86">
        <f t="array" ref="H283">INDEX(EXH_Potentials_short!G$10:G$57,MATCH('dact EXH_Potentials'!E283&amp;'dact EXH_Potentials'!C283,EXH_Potentials_short!$E$10:$E$57&amp;EXH_Potentials_short!$C$10:$C$57,0))*INDEX(Sheet1!D$4:D$35,MATCH('dact EXH_Potentials'!F283,Sheet1!$B$4:$B$35,0))</f>
        <v>7.617075055003211E-4</v>
      </c>
    </row>
    <row r="284" spans="2:8">
      <c r="B284" s="86" t="s">
        <v>116</v>
      </c>
      <c r="C284" s="89" t="str">
        <f t="shared" si="8"/>
        <v>IMPMTEHCN</v>
      </c>
      <c r="D284" s="89"/>
      <c r="E284" s="89">
        <v>2012</v>
      </c>
      <c r="F284" s="89" t="s">
        <v>125</v>
      </c>
      <c r="G284" s="86">
        <f t="array" ref="G284">INDEX(EXH_Potentials_short!$F$10:$F$57,MATCH('dact EXH_Potentials'!E284&amp;'dact EXH_Potentials'!C284,EXH_Potentials_short!$E$10:$E$57&amp;EXH_Potentials_short!$C$10:$C$57,0))*INDEX(Sheet1!D$4:D$35,MATCH('dact EXH_Potentials'!F284,Sheet1!$B$4:$B$35,0))</f>
        <v>9.5741317484711579E-4</v>
      </c>
      <c r="H284" s="86">
        <f t="array" ref="H284">INDEX(EXH_Potentials_short!G$10:G$57,MATCH('dact EXH_Potentials'!E284&amp;'dact EXH_Potentials'!C284,EXH_Potentials_short!$E$10:$E$57&amp;EXH_Potentials_short!$C$10:$C$57,0))*INDEX(Sheet1!D$4:D$35,MATCH('dact EXH_Potentials'!F284,Sheet1!$B$4:$B$35,0))</f>
        <v>5.9522652375923295E-4</v>
      </c>
    </row>
    <row r="285" spans="2:8">
      <c r="B285" s="86" t="s">
        <v>116</v>
      </c>
      <c r="C285" s="89" t="str">
        <f t="shared" si="8"/>
        <v>IMPMTEHCN</v>
      </c>
      <c r="D285" s="89"/>
      <c r="E285" s="89">
        <v>2012</v>
      </c>
      <c r="F285" s="89" t="s">
        <v>124</v>
      </c>
      <c r="G285" s="86">
        <f t="array" ref="G285">INDEX(EXH_Potentials_short!$F$10:$F$57,MATCH('dact EXH_Potentials'!E285&amp;'dact EXH_Potentials'!C285,EXH_Potentials_short!$E$10:$E$57&amp;EXH_Potentials_short!$C$10:$C$57,0))*INDEX(Sheet1!D$4:D$35,MATCH('dact EXH_Potentials'!F285,Sheet1!$B$4:$B$35,0))</f>
        <v>3.668249712057915E-5</v>
      </c>
      <c r="H285" s="86">
        <f t="array" ref="H285">INDEX(EXH_Potentials_short!G$10:G$57,MATCH('dact EXH_Potentials'!E285&amp;'dact EXH_Potentials'!C285,EXH_Potentials_short!$E$10:$E$57&amp;EXH_Potentials_short!$C$10:$C$57,0))*INDEX(Sheet1!D$4:D$35,MATCH('dact EXH_Potentials'!F285,Sheet1!$B$4:$B$35,0))</f>
        <v>2.2805613937135362E-5</v>
      </c>
    </row>
    <row r="286" spans="2:8">
      <c r="B286" s="86" t="s">
        <v>116</v>
      </c>
      <c r="C286" s="89" t="str">
        <f t="shared" si="8"/>
        <v>IMPMTEHCN</v>
      </c>
      <c r="D286" s="89"/>
      <c r="E286" s="89">
        <v>2012</v>
      </c>
      <c r="F286" s="89" t="s">
        <v>123</v>
      </c>
      <c r="G286" s="86">
        <f t="array" ref="G286">INDEX(EXH_Potentials_short!$F$10:$F$57,MATCH('dact EXH_Potentials'!E286&amp;'dact EXH_Potentials'!C286,EXH_Potentials_short!$E$10:$E$57&amp;EXH_Potentials_short!$C$10:$C$57,0))*INDEX(Sheet1!D$4:D$35,MATCH('dact EXH_Potentials'!F286,Sheet1!$B$4:$B$35,0))</f>
        <v>3.0079647638874902E-4</v>
      </c>
      <c r="H286" s="86">
        <f t="array" ref="H286">INDEX(EXH_Potentials_short!G$10:G$57,MATCH('dact EXH_Potentials'!E286&amp;'dact EXH_Potentials'!C286,EXH_Potentials_short!$E$10:$E$57&amp;EXH_Potentials_short!$C$10:$C$57,0))*INDEX(Sheet1!D$4:D$35,MATCH('dact EXH_Potentials'!F286,Sheet1!$B$4:$B$35,0))</f>
        <v>1.8700603428450997E-4</v>
      </c>
    </row>
    <row r="287" spans="2:8">
      <c r="B287" s="86" t="s">
        <v>116</v>
      </c>
      <c r="C287" s="89" t="str">
        <f t="shared" si="8"/>
        <v>IMPMTEHCN</v>
      </c>
      <c r="D287" s="89"/>
      <c r="E287" s="89">
        <v>2012</v>
      </c>
      <c r="F287" s="89" t="s">
        <v>122</v>
      </c>
      <c r="G287" s="86">
        <f t="array" ref="G287">INDEX(EXH_Potentials_short!$F$10:$F$57,MATCH('dact EXH_Potentials'!E287&amp;'dact EXH_Potentials'!C287,EXH_Potentials_short!$E$10:$E$57&amp;EXH_Potentials_short!$C$10:$C$57,0))*INDEX(Sheet1!D$4:D$35,MATCH('dact EXH_Potentials'!F287,Sheet1!$B$4:$B$35,0))</f>
        <v>2.8905807731016372E-3</v>
      </c>
      <c r="H287" s="86">
        <f t="array" ref="H287">INDEX(EXH_Potentials_short!G$10:G$57,MATCH('dact EXH_Potentials'!E287&amp;'dact EXH_Potentials'!C287,EXH_Potentials_short!$E$10:$E$57&amp;EXH_Potentials_short!$C$10:$C$57,0))*INDEX(Sheet1!D$4:D$35,MATCH('dact EXH_Potentials'!F287,Sheet1!$B$4:$B$35,0))</f>
        <v>1.7970823782462665E-3</v>
      </c>
    </row>
    <row r="288" spans="2:8">
      <c r="B288" s="86" t="s">
        <v>116</v>
      </c>
      <c r="C288" s="89" t="str">
        <f t="shared" si="8"/>
        <v>IMPMTEHCN</v>
      </c>
      <c r="D288" s="89"/>
      <c r="E288" s="89">
        <v>2012</v>
      </c>
      <c r="F288" s="89" t="s">
        <v>121</v>
      </c>
      <c r="G288" s="86">
        <f t="array" ref="G288">INDEX(EXH_Potentials_short!$F$10:$F$57,MATCH('dact EXH_Potentials'!E288&amp;'dact EXH_Potentials'!C288,EXH_Potentials_short!$E$10:$E$57&amp;EXH_Potentials_short!$C$10:$C$57,0))*INDEX(Sheet1!D$4:D$35,MATCH('dact EXH_Potentials'!F288,Sheet1!$B$4:$B$35,0))</f>
        <v>1.3645888928855445E-3</v>
      </c>
      <c r="H288" s="86">
        <f t="array" ref="H288">INDEX(EXH_Potentials_short!G$10:G$57,MATCH('dact EXH_Potentials'!E288&amp;'dact EXH_Potentials'!C288,EXH_Potentials_short!$E$10:$E$57&amp;EXH_Potentials_short!$C$10:$C$57,0))*INDEX(Sheet1!D$4:D$35,MATCH('dact EXH_Potentials'!F288,Sheet1!$B$4:$B$35,0))</f>
        <v>8.4836883846143543E-4</v>
      </c>
    </row>
    <row r="289" spans="2:8">
      <c r="B289" s="86" t="s">
        <v>116</v>
      </c>
      <c r="C289" s="89" t="str">
        <f t="shared" si="8"/>
        <v>IMPMTEHCN</v>
      </c>
      <c r="D289" s="89"/>
      <c r="E289" s="89">
        <v>2012</v>
      </c>
      <c r="F289" s="89" t="s">
        <v>120</v>
      </c>
      <c r="G289" s="86">
        <f t="array" ref="G289">INDEX(EXH_Potentials_short!$F$10:$F$57,MATCH('dact EXH_Potentials'!E289&amp;'dact EXH_Potentials'!C289,EXH_Potentials_short!$E$10:$E$57&amp;EXH_Potentials_short!$C$10:$C$57,0))*INDEX(Sheet1!D$4:D$35,MATCH('dact EXH_Potentials'!F289,Sheet1!$B$4:$B$35,0))</f>
        <v>4.6219946371929733E-4</v>
      </c>
      <c r="H289" s="86">
        <f t="array" ref="H289">INDEX(EXH_Potentials_short!G$10:G$57,MATCH('dact EXH_Potentials'!E289&amp;'dact EXH_Potentials'!C289,EXH_Potentials_short!$E$10:$E$57&amp;EXH_Potentials_short!$C$10:$C$57,0))*INDEX(Sheet1!D$4:D$35,MATCH('dact EXH_Potentials'!F289,Sheet1!$B$4:$B$35,0))</f>
        <v>2.8735073560790555E-4</v>
      </c>
    </row>
    <row r="290" spans="2:8">
      <c r="B290" s="86" t="s">
        <v>116</v>
      </c>
      <c r="C290" s="89" t="str">
        <f t="shared" si="8"/>
        <v>IMPMTEHCN</v>
      </c>
      <c r="D290" s="89"/>
      <c r="E290" s="89">
        <v>2012</v>
      </c>
      <c r="F290" s="89" t="s">
        <v>119</v>
      </c>
      <c r="G290" s="86">
        <f t="array" ref="G290">INDEX(EXH_Potentials_short!$F$10:$F$57,MATCH('dact EXH_Potentials'!E290&amp;'dact EXH_Potentials'!C290,EXH_Potentials_short!$E$10:$E$57&amp;EXH_Potentials_short!$C$10:$C$57,0))*INDEX(Sheet1!D$4:D$35,MATCH('dact EXH_Potentials'!F290,Sheet1!$B$4:$B$35,0))</f>
        <v>3.4481547293344403E-4</v>
      </c>
      <c r="H290" s="86">
        <f t="array" ref="H290">INDEX(EXH_Potentials_short!G$10:G$57,MATCH('dact EXH_Potentials'!E290&amp;'dact EXH_Potentials'!C290,EXH_Potentials_short!$E$10:$E$57&amp;EXH_Potentials_short!$C$10:$C$57,0))*INDEX(Sheet1!D$4:D$35,MATCH('dact EXH_Potentials'!F290,Sheet1!$B$4:$B$35,0))</f>
        <v>2.1437277100907242E-4</v>
      </c>
    </row>
    <row r="291" spans="2:8">
      <c r="B291" s="86" t="s">
        <v>116</v>
      </c>
      <c r="C291" s="89" t="str">
        <f t="shared" si="8"/>
        <v>IMPMTEHCN</v>
      </c>
      <c r="D291" s="89"/>
      <c r="E291" s="89">
        <v>2012</v>
      </c>
      <c r="F291" s="89" t="s">
        <v>118</v>
      </c>
      <c r="G291" s="86">
        <f t="array" ref="G291">INDEX(EXH_Potentials_short!$F$10:$F$57,MATCH('dact EXH_Potentials'!E291&amp;'dact EXH_Potentials'!C291,EXH_Potentials_short!$E$10:$E$57&amp;EXH_Potentials_short!$C$10:$C$57,0))*INDEX(Sheet1!D$4:D$35,MATCH('dact EXH_Potentials'!F291,Sheet1!$B$4:$B$35,0))</f>
        <v>1.6653853692742936E-3</v>
      </c>
      <c r="H291" s="86">
        <f t="array" ref="H291">INDEX(EXH_Potentials_short!G$10:G$57,MATCH('dact EXH_Potentials'!E291&amp;'dact EXH_Potentials'!C291,EXH_Potentials_short!$E$10:$E$57&amp;EXH_Potentials_short!$C$10:$C$57,0))*INDEX(Sheet1!D$4:D$35,MATCH('dact EXH_Potentials'!F291,Sheet1!$B$4:$B$35,0))</f>
        <v>1.0353748727459455E-3</v>
      </c>
    </row>
    <row r="292" spans="2:8">
      <c r="B292" s="86" t="s">
        <v>116</v>
      </c>
      <c r="C292" s="89" t="str">
        <f t="shared" si="8"/>
        <v>IMPMTEHCN</v>
      </c>
      <c r="D292" s="89"/>
      <c r="E292" s="89">
        <v>2012</v>
      </c>
      <c r="F292" s="89" t="s">
        <v>117</v>
      </c>
      <c r="G292" s="86">
        <f t="array" ref="G292">INDEX(EXH_Potentials_short!$F$10:$F$57,MATCH('dact EXH_Potentials'!E292&amp;'dact EXH_Potentials'!C292,EXH_Potentials_short!$E$10:$E$57&amp;EXH_Potentials_short!$C$10:$C$57,0))*INDEX(Sheet1!D$4:D$35,MATCH('dact EXH_Potentials'!F292,Sheet1!$B$4:$B$35,0))</f>
        <v>8.9138468003007343E-4</v>
      </c>
      <c r="H292" s="86">
        <f t="array" ref="H292">INDEX(EXH_Potentials_short!G$10:G$57,MATCH('dact EXH_Potentials'!E292&amp;'dact EXH_Potentials'!C292,EXH_Potentials_short!$E$10:$E$57&amp;EXH_Potentials_short!$C$10:$C$57,0))*INDEX(Sheet1!D$4:D$35,MATCH('dact EXH_Potentials'!F292,Sheet1!$B$4:$B$35,0))</f>
        <v>5.5417641867238937E-4</v>
      </c>
    </row>
    <row r="293" spans="2:8" ht="15" thickBot="1">
      <c r="B293" s="87" t="s">
        <v>116</v>
      </c>
      <c r="C293" s="88" t="str">
        <f t="shared" si="8"/>
        <v>IMPMTEHCN</v>
      </c>
      <c r="D293" s="88"/>
      <c r="E293" s="88">
        <v>2012</v>
      </c>
      <c r="F293" s="88" t="s">
        <v>115</v>
      </c>
      <c r="G293" s="87">
        <f t="array" ref="G293">INDEX(EXH_Potentials_short!$F$10:$F$57,MATCH('dact EXH_Potentials'!E293&amp;'dact EXH_Potentials'!C293,EXH_Potentials_short!$E$10:$E$57&amp;EXH_Potentials_short!$C$10:$C$57,0))*INDEX(Sheet1!D$4:D$35,MATCH('dact EXH_Potentials'!F293,Sheet1!$B$4:$B$35,0))</f>
        <v>3.6682497120579152E-6</v>
      </c>
      <c r="H293" s="87">
        <f t="array" ref="H293">INDEX(EXH_Potentials_short!G$10:G$57,MATCH('dact EXH_Potentials'!E293&amp;'dact EXH_Potentials'!C293,EXH_Potentials_short!$E$10:$E$57&amp;EXH_Potentials_short!$C$10:$C$57,0))*INDEX(Sheet1!D$4:D$35,MATCH('dact EXH_Potentials'!F293,Sheet1!$B$4:$B$35,0))</f>
        <v>2.2805613937135362E-6</v>
      </c>
    </row>
    <row r="294" spans="2:8">
      <c r="B294" s="86" t="s">
        <v>116</v>
      </c>
      <c r="C294" s="89" t="str">
        <f>K24</f>
        <v>IMPMTEHCL</v>
      </c>
      <c r="D294" s="89"/>
      <c r="E294" s="89">
        <v>2012</v>
      </c>
      <c r="F294" s="90" t="s">
        <v>147</v>
      </c>
      <c r="G294" s="86">
        <f t="array" ref="G294">INDEX(EXH_Potentials_short!F$10:F$57,MATCH('dact EXH_Potentials'!E294&amp;'dact EXH_Potentials'!C294,EXH_Potentials_short!$E$10:$E$57&amp;EXH_Potentials_short!$C$10:$C$57,0))*INDEX(Sheet1!D$4:D$35,MATCH('dact EXH_Potentials'!F294,Sheet1!$B$4:$B$35,0))</f>
        <v>1.8558749409129088E-3</v>
      </c>
      <c r="H294" s="86">
        <f t="array" ref="H294">INDEX(EXH_Potentials_short!G$10:G$57,MATCH('dact EXH_Potentials'!E294&amp;'dact EXH_Potentials'!C294,EXH_Potentials_short!$E$10:$E$57&amp;EXH_Potentials_short!$C$10:$C$57,0))*INDEX(Sheet1!D$4:D$35,MATCH('dact EXH_Potentials'!F294,Sheet1!$B$4:$B$35,0))</f>
        <v>2.2097357652434285E-3</v>
      </c>
    </row>
    <row r="295" spans="2:8">
      <c r="B295" s="86" t="s">
        <v>116</v>
      </c>
      <c r="C295" s="89" t="str">
        <f t="shared" ref="C295:C325" si="9">C294</f>
        <v>IMPMTEHCL</v>
      </c>
      <c r="D295" s="89"/>
      <c r="E295" s="89">
        <v>2012</v>
      </c>
      <c r="F295" s="89" t="s">
        <v>146</v>
      </c>
      <c r="G295" s="86">
        <f t="array" ref="G295">INDEX(EXH_Potentials_short!$F$10:$F$57,MATCH('dact EXH_Potentials'!E295&amp;'dact EXH_Potentials'!C295,EXH_Potentials_short!$E$10:$E$57&amp;EXH_Potentials_short!$C$10:$C$57,0))*INDEX(Sheet1!D$4:D$35,MATCH('dact EXH_Potentials'!F295,Sheet1!$B$4:$B$35,0))</f>
        <v>3.0054863626450719E-2</v>
      </c>
      <c r="H295" s="86">
        <f t="array" ref="H295">INDEX(EXH_Potentials_short!G$10:G$57,MATCH('dact EXH_Potentials'!E295&amp;'dact EXH_Potentials'!C295,EXH_Potentials_short!$E$10:$E$57&amp;EXH_Potentials_short!$C$10:$C$57,0))*INDEX(Sheet1!D$4:D$35,MATCH('dact EXH_Potentials'!F295,Sheet1!$B$4:$B$35,0))</f>
        <v>3.5785443087136638E-2</v>
      </c>
    </row>
    <row r="296" spans="2:8">
      <c r="B296" s="86" t="s">
        <v>116</v>
      </c>
      <c r="C296" s="89" t="str">
        <f t="shared" si="9"/>
        <v>IMPMTEHCL</v>
      </c>
      <c r="D296" s="89"/>
      <c r="E296" s="89">
        <v>2012</v>
      </c>
      <c r="F296" s="89" t="s">
        <v>145</v>
      </c>
      <c r="G296" s="86">
        <f t="array" ref="G296">INDEX(EXH_Potentials_short!$F$10:$F$57,MATCH('dact EXH_Potentials'!E296&amp;'dact EXH_Potentials'!C296,EXH_Potentials_short!$E$10:$E$57&amp;EXH_Potentials_short!$C$10:$C$57,0))*INDEX(Sheet1!D$4:D$35,MATCH('dact EXH_Potentials'!F296,Sheet1!$B$4:$B$35,0))</f>
        <v>3.6498873837953874E-2</v>
      </c>
      <c r="H296" s="86">
        <f t="array" ref="H296">INDEX(EXH_Potentials_short!G$10:G$57,MATCH('dact EXH_Potentials'!E296&amp;'dact EXH_Potentials'!C296,EXH_Potentials_short!$E$10:$E$57&amp;EXH_Potentials_short!$C$10:$C$57,0))*INDEX(Sheet1!D$4:D$35,MATCH('dact EXH_Potentials'!F296,Sheet1!$B$4:$B$35,0))</f>
        <v>4.3458136716454099E-2</v>
      </c>
    </row>
    <row r="297" spans="2:8">
      <c r="B297" s="86" t="s">
        <v>116</v>
      </c>
      <c r="C297" s="89" t="str">
        <f t="shared" si="9"/>
        <v>IMPMTEHCL</v>
      </c>
      <c r="D297" s="89"/>
      <c r="E297" s="89">
        <v>2012</v>
      </c>
      <c r="F297" s="89" t="s">
        <v>144</v>
      </c>
      <c r="G297" s="86">
        <f t="array" ref="G297">INDEX(EXH_Potentials_short!$F$10:$F$57,MATCH('dact EXH_Potentials'!E297&amp;'dact EXH_Potentials'!C297,EXH_Potentials_short!$E$10:$E$57&amp;EXH_Potentials_short!$C$10:$C$57,0))*INDEX(Sheet1!D$4:D$35,MATCH('dact EXH_Potentials'!F297,Sheet1!$B$4:$B$35,0))</f>
        <v>8.2998851524160658E-3</v>
      </c>
      <c r="H297" s="86">
        <f t="array" ref="H297">INDEX(EXH_Potentials_short!G$10:G$57,MATCH('dact EXH_Potentials'!E297&amp;'dact EXH_Potentials'!C297,EXH_Potentials_short!$E$10:$E$57&amp;EXH_Potentials_short!$C$10:$C$57,0))*INDEX(Sheet1!D$4:D$35,MATCH('dact EXH_Potentials'!F297,Sheet1!$B$4:$B$35,0))</f>
        <v>9.882429394560889E-3</v>
      </c>
    </row>
    <row r="298" spans="2:8">
      <c r="B298" s="86" t="s">
        <v>116</v>
      </c>
      <c r="C298" s="89" t="str">
        <f t="shared" si="9"/>
        <v>IMPMTEHCL</v>
      </c>
      <c r="D298" s="89"/>
      <c r="E298" s="89">
        <v>2012</v>
      </c>
      <c r="F298" s="89" t="s">
        <v>143</v>
      </c>
      <c r="G298" s="86">
        <f t="array" ref="G298">INDEX(EXH_Potentials_short!$F$10:$F$57,MATCH('dact EXH_Potentials'!E298&amp;'dact EXH_Potentials'!C298,EXH_Potentials_short!$E$10:$E$57&amp;EXH_Potentials_short!$C$10:$C$57,0))*INDEX(Sheet1!D$4:D$35,MATCH('dact EXH_Potentials'!F298,Sheet1!$B$4:$B$35,0))</f>
        <v>4.1241665353620197E-4</v>
      </c>
      <c r="H298" s="86">
        <f t="array" ref="H298">INDEX(EXH_Potentials_short!G$10:G$57,MATCH('dact EXH_Potentials'!E298&amp;'dact EXH_Potentials'!C298,EXH_Potentials_short!$E$10:$E$57&amp;EXH_Potentials_short!$C$10:$C$57,0))*INDEX(Sheet1!D$4:D$35,MATCH('dact EXH_Potentials'!F298,Sheet1!$B$4:$B$35,0))</f>
        <v>4.9105239227631751E-4</v>
      </c>
    </row>
    <row r="299" spans="2:8">
      <c r="B299" s="86" t="s">
        <v>116</v>
      </c>
      <c r="C299" s="89" t="str">
        <f t="shared" si="9"/>
        <v>IMPMTEHCL</v>
      </c>
      <c r="D299" s="89"/>
      <c r="E299" s="89">
        <v>2012</v>
      </c>
      <c r="F299" s="89" t="s">
        <v>142</v>
      </c>
      <c r="G299" s="86">
        <f t="array" ref="G299">INDEX(EXH_Potentials_short!$F$10:$F$57,MATCH('dact EXH_Potentials'!E299&amp;'dact EXH_Potentials'!C299,EXH_Potentials_short!$E$10:$E$57&amp;EXH_Potentials_short!$C$10:$C$57,0))*INDEX(Sheet1!D$4:D$35,MATCH('dact EXH_Potentials'!F299,Sheet1!$B$4:$B$35,0))</f>
        <v>1.4795447445611246E-2</v>
      </c>
      <c r="H299" s="86">
        <f t="array" ref="H299">INDEX(EXH_Potentials_short!G$10:G$57,MATCH('dact EXH_Potentials'!E299&amp;'dact EXH_Potentials'!C299,EXH_Potentials_short!$E$10:$E$57&amp;EXH_Potentials_short!$C$10:$C$57,0))*INDEX(Sheet1!D$4:D$35,MATCH('dact EXH_Potentials'!F299,Sheet1!$B$4:$B$35,0))</f>
        <v>1.7616504572912889E-2</v>
      </c>
    </row>
    <row r="300" spans="2:8">
      <c r="B300" s="86" t="s">
        <v>116</v>
      </c>
      <c r="C300" s="89" t="str">
        <f t="shared" si="9"/>
        <v>IMPMTEHCL</v>
      </c>
      <c r="D300" s="89"/>
      <c r="E300" s="89">
        <v>2012</v>
      </c>
      <c r="F300" s="89" t="s">
        <v>141</v>
      </c>
      <c r="G300" s="86">
        <f t="array" ref="G300">INDEX(EXH_Potentials_short!$F$10:$F$57,MATCH('dact EXH_Potentials'!E300&amp;'dact EXH_Potentials'!C300,EXH_Potentials_short!$E$10:$E$57&amp;EXH_Potentials_short!$C$10:$C$57,0))*INDEX(Sheet1!D$4:D$35,MATCH('dact EXH_Potentials'!F300,Sheet1!$B$4:$B$35,0))</f>
        <v>2.1703426392342632E-2</v>
      </c>
      <c r="H300" s="86">
        <f t="array" ref="H300">INDEX(EXH_Potentials_short!G$10:G$57,MATCH('dact EXH_Potentials'!E300&amp;'dact EXH_Potentials'!C300,EXH_Potentials_short!$E$10:$E$57&amp;EXH_Potentials_short!$C$10:$C$57,0))*INDEX(Sheet1!D$4:D$35,MATCH('dact EXH_Potentials'!F300,Sheet1!$B$4:$B$35,0))</f>
        <v>2.584163214354121E-2</v>
      </c>
    </row>
    <row r="301" spans="2:8">
      <c r="B301" s="86" t="s">
        <v>116</v>
      </c>
      <c r="C301" s="89" t="str">
        <f t="shared" si="9"/>
        <v>IMPMTEHCL</v>
      </c>
      <c r="D301" s="89"/>
      <c r="E301" s="89">
        <v>2012</v>
      </c>
      <c r="F301" s="89" t="s">
        <v>140</v>
      </c>
      <c r="G301" s="86">
        <f t="array" ref="G301">INDEX(EXH_Potentials_short!$F$10:$F$57,MATCH('dact EXH_Potentials'!E301&amp;'dact EXH_Potentials'!C301,EXH_Potentials_short!$E$10:$E$57&amp;EXH_Potentials_short!$C$10:$C$57,0))*INDEX(Sheet1!D$4:D$35,MATCH('dact EXH_Potentials'!F301,Sheet1!$B$4:$B$35,0))</f>
        <v>2.0620832676810098E-4</v>
      </c>
      <c r="H301" s="86">
        <f t="array" ref="H301">INDEX(EXH_Potentials_short!G$10:G$57,MATCH('dact EXH_Potentials'!E301&amp;'dact EXH_Potentials'!C301,EXH_Potentials_short!$E$10:$E$57&amp;EXH_Potentials_short!$C$10:$C$57,0))*INDEX(Sheet1!D$4:D$35,MATCH('dact EXH_Potentials'!F301,Sheet1!$B$4:$B$35,0))</f>
        <v>2.4552619613815875E-4</v>
      </c>
    </row>
    <row r="302" spans="2:8">
      <c r="B302" s="86" t="s">
        <v>116</v>
      </c>
      <c r="C302" s="89" t="str">
        <f t="shared" si="9"/>
        <v>IMPMTEHCL</v>
      </c>
      <c r="D302" s="89"/>
      <c r="E302" s="89">
        <v>2012</v>
      </c>
      <c r="F302" s="89" t="s">
        <v>139</v>
      </c>
      <c r="G302" s="86">
        <f t="array" ref="G302">INDEX(EXH_Potentials_short!$F$10:$F$57,MATCH('dact EXH_Potentials'!E302&amp;'dact EXH_Potentials'!C302,EXH_Potentials_short!$E$10:$E$57&amp;EXH_Potentials_short!$C$10:$C$57,0))*INDEX(Sheet1!D$4:D$35,MATCH('dact EXH_Potentials'!F302,Sheet1!$B$4:$B$35,0))</f>
        <v>8.7638538876442921E-4</v>
      </c>
      <c r="H302" s="86">
        <f t="array" ref="H302">INDEX(EXH_Potentials_short!G$10:G$57,MATCH('dact EXH_Potentials'!E302&amp;'dact EXH_Potentials'!C302,EXH_Potentials_short!$E$10:$E$57&amp;EXH_Potentials_short!$C$10:$C$57,0))*INDEX(Sheet1!D$4:D$35,MATCH('dact EXH_Potentials'!F302,Sheet1!$B$4:$B$35,0))</f>
        <v>1.0434863335871747E-3</v>
      </c>
    </row>
    <row r="303" spans="2:8">
      <c r="B303" s="86" t="s">
        <v>116</v>
      </c>
      <c r="C303" s="89" t="str">
        <f t="shared" si="9"/>
        <v>IMPMTEHCL</v>
      </c>
      <c r="D303" s="89"/>
      <c r="E303" s="89">
        <v>2012</v>
      </c>
      <c r="F303" s="89" t="s">
        <v>138</v>
      </c>
      <c r="G303" s="86">
        <f t="array" ref="G303">INDEX(EXH_Potentials_short!$F$10:$F$57,MATCH('dact EXH_Potentials'!E303&amp;'dact EXH_Potentials'!C303,EXH_Potentials_short!$E$10:$E$57&amp;EXH_Potentials_short!$C$10:$C$57,0))*INDEX(Sheet1!D$4:D$35,MATCH('dact EXH_Potentials'!F303,Sheet1!$B$4:$B$35,0))</f>
        <v>2.4487238803711991E-2</v>
      </c>
      <c r="H303" s="86">
        <f t="array" ref="H303">INDEX(EXH_Potentials_short!G$10:G$57,MATCH('dact EXH_Potentials'!E303&amp;'dact EXH_Potentials'!C303,EXH_Potentials_short!$E$10:$E$57&amp;EXH_Potentials_short!$C$10:$C$57,0))*INDEX(Sheet1!D$4:D$35,MATCH('dact EXH_Potentials'!F303,Sheet1!$B$4:$B$35,0))</f>
        <v>2.9156235791406349E-2</v>
      </c>
    </row>
    <row r="304" spans="2:8">
      <c r="B304" s="86" t="s">
        <v>116</v>
      </c>
      <c r="C304" s="89" t="str">
        <f t="shared" si="9"/>
        <v>IMPMTEHCL</v>
      </c>
      <c r="D304" s="89"/>
      <c r="E304" s="89">
        <v>2012</v>
      </c>
      <c r="F304" s="89" t="s">
        <v>137</v>
      </c>
      <c r="G304" s="86">
        <f t="array" ref="G304">INDEX(EXH_Potentials_short!$F$10:$F$57,MATCH('dact EXH_Potentials'!E304&amp;'dact EXH_Potentials'!C304,EXH_Potentials_short!$E$10:$E$57&amp;EXH_Potentials_short!$C$10:$C$57,0))*INDEX(Sheet1!D$4:D$35,MATCH('dact EXH_Potentials'!F304,Sheet1!$B$4:$B$35,0))</f>
        <v>3.4694550978732988E-2</v>
      </c>
      <c r="H304" s="86">
        <f t="array" ref="H304">INDEX(EXH_Potentials_short!G$10:G$57,MATCH('dact EXH_Potentials'!E304&amp;'dact EXH_Potentials'!C304,EXH_Potentials_short!$E$10:$E$57&amp;EXH_Potentials_short!$C$10:$C$57,0))*INDEX(Sheet1!D$4:D$35,MATCH('dact EXH_Potentials'!F304,Sheet1!$B$4:$B$35,0))</f>
        <v>4.130978250024521E-2</v>
      </c>
    </row>
    <row r="305" spans="2:8">
      <c r="B305" s="86" t="s">
        <v>116</v>
      </c>
      <c r="C305" s="89" t="str">
        <f t="shared" si="9"/>
        <v>IMPMTEHCL</v>
      </c>
      <c r="D305" s="89"/>
      <c r="E305" s="89">
        <v>2012</v>
      </c>
      <c r="F305" s="89" t="s">
        <v>136</v>
      </c>
      <c r="G305" s="86">
        <f t="array" ref="G305">INDEX(EXH_Potentials_short!$F$10:$F$57,MATCH('dact EXH_Potentials'!E305&amp;'dact EXH_Potentials'!C305,EXH_Potentials_short!$E$10:$E$57&amp;EXH_Potentials_short!$C$10:$C$57,0))*INDEX(Sheet1!D$4:D$35,MATCH('dact EXH_Potentials'!F305,Sheet1!$B$4:$B$35,0))</f>
        <v>1.7888572347132762E-2</v>
      </c>
      <c r="H305" s="86">
        <f t="array" ref="H305">INDEX(EXH_Potentials_short!G$10:G$57,MATCH('dact EXH_Potentials'!E305&amp;'dact EXH_Potentials'!C305,EXH_Potentials_short!$E$10:$E$57&amp;EXH_Potentials_short!$C$10:$C$57,0))*INDEX(Sheet1!D$4:D$35,MATCH('dact EXH_Potentials'!F305,Sheet1!$B$4:$B$35,0))</f>
        <v>2.1299397514985271E-2</v>
      </c>
    </row>
    <row r="306" spans="2:8">
      <c r="B306" s="86" t="s">
        <v>116</v>
      </c>
      <c r="C306" s="89" t="str">
        <f t="shared" si="9"/>
        <v>IMPMTEHCL</v>
      </c>
      <c r="D306" s="89"/>
      <c r="E306" s="89">
        <v>2012</v>
      </c>
      <c r="F306" s="89" t="s">
        <v>135</v>
      </c>
      <c r="G306" s="86">
        <f t="array" ref="G306">INDEX(EXH_Potentials_short!$F$10:$F$57,MATCH('dact EXH_Potentials'!E306&amp;'dact EXH_Potentials'!C306,EXH_Potentials_short!$E$10:$E$57&amp;EXH_Potentials_short!$C$10:$C$57,0))*INDEX(Sheet1!D$4:D$35,MATCH('dact EXH_Potentials'!F306,Sheet1!$B$4:$B$35,0))</f>
        <v>5.1552081692025246E-5</v>
      </c>
      <c r="H306" s="86">
        <f t="array" ref="H306">INDEX(EXH_Potentials_short!G$10:G$57,MATCH('dact EXH_Potentials'!E306&amp;'dact EXH_Potentials'!C306,EXH_Potentials_short!$E$10:$E$57&amp;EXH_Potentials_short!$C$10:$C$57,0))*INDEX(Sheet1!D$4:D$35,MATCH('dact EXH_Potentials'!F306,Sheet1!$B$4:$B$35,0))</f>
        <v>6.1381549034539689E-5</v>
      </c>
    </row>
    <row r="307" spans="2:8">
      <c r="B307" s="86" t="s">
        <v>116</v>
      </c>
      <c r="C307" s="89" t="str">
        <f t="shared" si="9"/>
        <v>IMPMTEHCL</v>
      </c>
      <c r="D307" s="89"/>
      <c r="E307" s="89">
        <v>2012</v>
      </c>
      <c r="F307" s="89" t="s">
        <v>134</v>
      </c>
      <c r="G307" s="86">
        <f t="array" ref="G307">INDEX(EXH_Potentials_short!$F$10:$F$57,MATCH('dact EXH_Potentials'!E307&amp;'dact EXH_Potentials'!C307,EXH_Potentials_short!$E$10:$E$57&amp;EXH_Potentials_short!$C$10:$C$57,0))*INDEX(Sheet1!D$4:D$35,MATCH('dact EXH_Potentials'!F307,Sheet1!$B$4:$B$35,0))</f>
        <v>1.206318711593391E-2</v>
      </c>
      <c r="H307" s="86">
        <f t="array" ref="H307">INDEX(EXH_Potentials_short!G$10:G$57,MATCH('dact EXH_Potentials'!E307&amp;'dact EXH_Potentials'!C307,EXH_Potentials_short!$E$10:$E$57&amp;EXH_Potentials_short!$C$10:$C$57,0))*INDEX(Sheet1!D$4:D$35,MATCH('dact EXH_Potentials'!F307,Sheet1!$B$4:$B$35,0))</f>
        <v>1.4363282474082287E-2</v>
      </c>
    </row>
    <row r="308" spans="2:8">
      <c r="B308" s="86" t="s">
        <v>116</v>
      </c>
      <c r="C308" s="89" t="str">
        <f t="shared" si="9"/>
        <v>IMPMTEHCL</v>
      </c>
      <c r="D308" s="89"/>
      <c r="E308" s="89">
        <v>2012</v>
      </c>
      <c r="F308" s="89" t="s">
        <v>133</v>
      </c>
      <c r="G308" s="86">
        <f t="array" ref="G308">INDEX(EXH_Potentials_short!$F$10:$F$57,MATCH('dact EXH_Potentials'!E308&amp;'dact EXH_Potentials'!C308,EXH_Potentials_short!$E$10:$E$57&amp;EXH_Potentials_short!$C$10:$C$57,0))*INDEX(Sheet1!D$4:D$35,MATCH('dact EXH_Potentials'!F308,Sheet1!$B$4:$B$35,0))</f>
        <v>2.3249988843103388E-2</v>
      </c>
      <c r="H308" s="86">
        <f t="array" ref="H308">INDEX(EXH_Potentials_short!G$10:G$57,MATCH('dact EXH_Potentials'!E308&amp;'dact EXH_Potentials'!C308,EXH_Potentials_short!$E$10:$E$57&amp;EXH_Potentials_short!$C$10:$C$57,0))*INDEX(Sheet1!D$4:D$35,MATCH('dact EXH_Potentials'!F308,Sheet1!$B$4:$B$35,0))</f>
        <v>2.7683078614577399E-2</v>
      </c>
    </row>
    <row r="309" spans="2:8">
      <c r="B309" s="86" t="s">
        <v>116</v>
      </c>
      <c r="C309" s="89" t="str">
        <f t="shared" si="9"/>
        <v>IMPMTEHCL</v>
      </c>
      <c r="D309" s="89"/>
      <c r="E309" s="89">
        <v>2012</v>
      </c>
      <c r="F309" s="89" t="s">
        <v>132</v>
      </c>
      <c r="G309" s="86">
        <f t="array" ref="G309">INDEX(EXH_Potentials_short!$F$10:$F$57,MATCH('dact EXH_Potentials'!E309&amp;'dact EXH_Potentials'!C309,EXH_Potentials_short!$E$10:$E$57&amp;EXH_Potentials_short!$C$10:$C$57,0))*INDEX(Sheet1!D$4:D$35,MATCH('dact EXH_Potentials'!F309,Sheet1!$B$4:$B$35,0))</f>
        <v>5.1552081692025247E-4</v>
      </c>
      <c r="H309" s="86">
        <f t="array" ref="H309">INDEX(EXH_Potentials_short!G$10:G$57,MATCH('dact EXH_Potentials'!E309&amp;'dact EXH_Potentials'!C309,EXH_Potentials_short!$E$10:$E$57&amp;EXH_Potentials_short!$C$10:$C$57,0))*INDEX(Sheet1!D$4:D$35,MATCH('dact EXH_Potentials'!F309,Sheet1!$B$4:$B$35,0))</f>
        <v>6.1381549034539686E-4</v>
      </c>
    </row>
    <row r="310" spans="2:8">
      <c r="B310" s="86" t="s">
        <v>116</v>
      </c>
      <c r="C310" s="89" t="str">
        <f t="shared" si="9"/>
        <v>IMPMTEHCL</v>
      </c>
      <c r="D310" s="89"/>
      <c r="E310" s="89">
        <v>2012</v>
      </c>
      <c r="F310" s="89" t="s">
        <v>131</v>
      </c>
      <c r="G310" s="86">
        <f t="array" ref="G310">INDEX(EXH_Potentials_short!$F$10:$F$57,MATCH('dact EXH_Potentials'!E310&amp;'dact EXH_Potentials'!C310,EXH_Potentials_short!$E$10:$E$57&amp;EXH_Potentials_short!$C$10:$C$57,0))*INDEX(Sheet1!D$4:D$35,MATCH('dact EXH_Potentials'!F310,Sheet1!$B$4:$B$35,0))</f>
        <v>3.2993332282896157E-3</v>
      </c>
      <c r="H310" s="86">
        <f t="array" ref="H310">INDEX(EXH_Potentials_short!G$10:G$57,MATCH('dact EXH_Potentials'!E310&amp;'dact EXH_Potentials'!C310,EXH_Potentials_short!$E$10:$E$57&amp;EXH_Potentials_short!$C$10:$C$57,0))*INDEX(Sheet1!D$4:D$35,MATCH('dact EXH_Potentials'!F310,Sheet1!$B$4:$B$35,0))</f>
        <v>3.9284191382105401E-3</v>
      </c>
    </row>
    <row r="311" spans="2:8">
      <c r="B311" s="86" t="s">
        <v>116</v>
      </c>
      <c r="C311" s="89" t="str">
        <f t="shared" si="9"/>
        <v>IMPMTEHCL</v>
      </c>
      <c r="D311" s="89"/>
      <c r="E311" s="89">
        <v>2012</v>
      </c>
      <c r="F311" s="89" t="s">
        <v>130</v>
      </c>
      <c r="G311" s="86">
        <f t="array" ref="G311">INDEX(EXH_Potentials_short!$F$10:$F$57,MATCH('dact EXH_Potentials'!E311&amp;'dact EXH_Potentials'!C311,EXH_Potentials_short!$E$10:$E$57&amp;EXH_Potentials_short!$C$10:$C$57,0))*INDEX(Sheet1!D$4:D$35,MATCH('dact EXH_Potentials'!F311,Sheet1!$B$4:$B$35,0))</f>
        <v>4.0983904945160077E-2</v>
      </c>
      <c r="H311" s="86">
        <f t="array" ref="H311">INDEX(EXH_Potentials_short!G$10:G$57,MATCH('dact EXH_Potentials'!E311&amp;'dact EXH_Potentials'!C311,EXH_Potentials_short!$E$10:$E$57&amp;EXH_Potentials_short!$C$10:$C$57,0))*INDEX(Sheet1!D$4:D$35,MATCH('dact EXH_Potentials'!F311,Sheet1!$B$4:$B$35,0))</f>
        <v>4.8798331482459052E-2</v>
      </c>
    </row>
    <row r="312" spans="2:8">
      <c r="B312" s="86" t="s">
        <v>116</v>
      </c>
      <c r="C312" s="89" t="str">
        <f t="shared" si="9"/>
        <v>IMPMTEHCL</v>
      </c>
      <c r="D312" s="89"/>
      <c r="E312" s="89">
        <v>2012</v>
      </c>
      <c r="F312" s="89" t="s">
        <v>129</v>
      </c>
      <c r="G312" s="86">
        <f t="array" ref="G312">INDEX(EXH_Potentials_short!$F$10:$F$57,MATCH('dact EXH_Potentials'!E312&amp;'dact EXH_Potentials'!C312,EXH_Potentials_short!$E$10:$E$57&amp;EXH_Potentials_short!$C$10:$C$57,0))*INDEX(Sheet1!D$4:D$35,MATCH('dact EXH_Potentials'!F312,Sheet1!$B$4:$B$35,0))</f>
        <v>2.7838124113693633E-2</v>
      </c>
      <c r="H312" s="86">
        <f t="array" ref="H312">INDEX(EXH_Potentials_short!G$10:G$57,MATCH('dact EXH_Potentials'!E312&amp;'dact EXH_Potentials'!C312,EXH_Potentials_short!$E$10:$E$57&amp;EXH_Potentials_short!$C$10:$C$57,0))*INDEX(Sheet1!D$4:D$35,MATCH('dact EXH_Potentials'!F312,Sheet1!$B$4:$B$35,0))</f>
        <v>3.3146036478651428E-2</v>
      </c>
    </row>
    <row r="313" spans="2:8">
      <c r="B313" s="86" t="s">
        <v>116</v>
      </c>
      <c r="C313" s="89" t="str">
        <f t="shared" si="9"/>
        <v>IMPMTEHCL</v>
      </c>
      <c r="D313" s="89"/>
      <c r="E313" s="89">
        <v>2012</v>
      </c>
      <c r="F313" s="89" t="s">
        <v>128</v>
      </c>
      <c r="G313" s="86">
        <f t="array" ref="G313">INDEX(EXH_Potentials_short!$F$10:$F$57,MATCH('dact EXH_Potentials'!E313&amp;'dact EXH_Potentials'!C313,EXH_Potentials_short!$E$10:$E$57&amp;EXH_Potentials_short!$C$10:$C$57,0))*INDEX(Sheet1!D$4:D$35,MATCH('dact EXH_Potentials'!F313,Sheet1!$B$4:$B$35,0))</f>
        <v>8.2998851524160658E-3</v>
      </c>
      <c r="H313" s="86">
        <f t="array" ref="H313">INDEX(EXH_Potentials_short!G$10:G$57,MATCH('dact EXH_Potentials'!E313&amp;'dact EXH_Potentials'!C313,EXH_Potentials_short!$E$10:$E$57&amp;EXH_Potentials_short!$C$10:$C$57,0))*INDEX(Sheet1!D$4:D$35,MATCH('dact EXH_Potentials'!F313,Sheet1!$B$4:$B$35,0))</f>
        <v>9.882429394560889E-3</v>
      </c>
    </row>
    <row r="314" spans="2:8">
      <c r="B314" s="86" t="s">
        <v>116</v>
      </c>
      <c r="C314" s="89" t="str">
        <f t="shared" si="9"/>
        <v>IMPMTEHCL</v>
      </c>
      <c r="D314" s="89"/>
      <c r="E314" s="89">
        <v>2012</v>
      </c>
      <c r="F314" s="89" t="s">
        <v>127</v>
      </c>
      <c r="G314" s="86">
        <f t="array" ref="G314">INDEX(EXH_Potentials_short!$F$10:$F$57,MATCH('dact EXH_Potentials'!E314&amp;'dact EXH_Potentials'!C314,EXH_Potentials_short!$E$10:$E$57&amp;EXH_Potentials_short!$C$10:$C$57,0))*INDEX(Sheet1!D$4:D$35,MATCH('dact EXH_Potentials'!F314,Sheet1!$B$4:$B$35,0))</f>
        <v>9.7948955214847977E-4</v>
      </c>
      <c r="H314" s="86">
        <f t="array" ref="H314">INDEX(EXH_Potentials_short!G$10:G$57,MATCH('dact EXH_Potentials'!E314&amp;'dact EXH_Potentials'!C314,EXH_Potentials_short!$E$10:$E$57&amp;EXH_Potentials_short!$C$10:$C$57,0))*INDEX(Sheet1!D$4:D$35,MATCH('dact EXH_Potentials'!F314,Sheet1!$B$4:$B$35,0))</f>
        <v>1.1662494316562542E-3</v>
      </c>
    </row>
    <row r="315" spans="2:8">
      <c r="B315" s="86" t="s">
        <v>116</v>
      </c>
      <c r="C315" s="89" t="str">
        <f t="shared" si="9"/>
        <v>IMPMTEHCL</v>
      </c>
      <c r="D315" s="89"/>
      <c r="E315" s="89">
        <v>2012</v>
      </c>
      <c r="F315" s="89" t="s">
        <v>126</v>
      </c>
      <c r="G315" s="86">
        <f t="array" ref="G315">INDEX(EXH_Potentials_short!$F$10:$F$57,MATCH('dact EXH_Potentials'!E315&amp;'dact EXH_Potentials'!C315,EXH_Potentials_short!$E$10:$E$57&amp;EXH_Potentials_short!$C$10:$C$57,0))*INDEX(Sheet1!D$4:D$35,MATCH('dact EXH_Potentials'!F315,Sheet1!$B$4:$B$35,0))</f>
        <v>1.7218395285136433E-2</v>
      </c>
      <c r="H315" s="86">
        <f t="array" ref="H315">INDEX(EXH_Potentials_short!G$10:G$57,MATCH('dact EXH_Potentials'!E315&amp;'dact EXH_Potentials'!C315,EXH_Potentials_short!$E$10:$E$57&amp;EXH_Potentials_short!$C$10:$C$57,0))*INDEX(Sheet1!D$4:D$35,MATCH('dact EXH_Potentials'!F315,Sheet1!$B$4:$B$35,0))</f>
        <v>2.0501437377536257E-2</v>
      </c>
    </row>
    <row r="316" spans="2:8">
      <c r="B316" s="86" t="s">
        <v>116</v>
      </c>
      <c r="C316" s="89" t="str">
        <f t="shared" si="9"/>
        <v>IMPMTEHCL</v>
      </c>
      <c r="D316" s="89"/>
      <c r="E316" s="89">
        <v>2012</v>
      </c>
      <c r="F316" s="89" t="s">
        <v>125</v>
      </c>
      <c r="G316" s="86">
        <f t="array" ref="G316">INDEX(EXH_Potentials_short!$F$10:$F$57,MATCH('dact EXH_Potentials'!E316&amp;'dact EXH_Potentials'!C316,EXH_Potentials_short!$E$10:$E$57&amp;EXH_Potentials_short!$C$10:$C$57,0))*INDEX(Sheet1!D$4:D$35,MATCH('dact EXH_Potentials'!F316,Sheet1!$B$4:$B$35,0))</f>
        <v>1.3455093321618589E-2</v>
      </c>
      <c r="H316" s="86">
        <f t="array" ref="H316">INDEX(EXH_Potentials_short!G$10:G$57,MATCH('dact EXH_Potentials'!E316&amp;'dact EXH_Potentials'!C316,EXH_Potentials_short!$E$10:$E$57&amp;EXH_Potentials_short!$C$10:$C$57,0))*INDEX(Sheet1!D$4:D$35,MATCH('dact EXH_Potentials'!F316,Sheet1!$B$4:$B$35,0))</f>
        <v>1.6020584298014857E-2</v>
      </c>
    </row>
    <row r="317" spans="2:8">
      <c r="B317" s="86" t="s">
        <v>116</v>
      </c>
      <c r="C317" s="89" t="str">
        <f t="shared" si="9"/>
        <v>IMPMTEHCL</v>
      </c>
      <c r="D317" s="89"/>
      <c r="E317" s="89">
        <v>2012</v>
      </c>
      <c r="F317" s="89" t="s">
        <v>124</v>
      </c>
      <c r="G317" s="86">
        <f t="array" ref="G317">INDEX(EXH_Potentials_short!$F$10:$F$57,MATCH('dact EXH_Potentials'!E317&amp;'dact EXH_Potentials'!C317,EXH_Potentials_short!$E$10:$E$57&amp;EXH_Potentials_short!$C$10:$C$57,0))*INDEX(Sheet1!D$4:D$35,MATCH('dact EXH_Potentials'!F317,Sheet1!$B$4:$B$35,0))</f>
        <v>5.1552081692025247E-4</v>
      </c>
      <c r="H317" s="86">
        <f t="array" ref="H317">INDEX(EXH_Potentials_short!G$10:G$57,MATCH('dact EXH_Potentials'!E317&amp;'dact EXH_Potentials'!C317,EXH_Potentials_short!$E$10:$E$57&amp;EXH_Potentials_short!$C$10:$C$57,0))*INDEX(Sheet1!D$4:D$35,MATCH('dact EXH_Potentials'!F317,Sheet1!$B$4:$B$35,0))</f>
        <v>6.1381549034539686E-4</v>
      </c>
    </row>
    <row r="318" spans="2:8">
      <c r="B318" s="86" t="s">
        <v>116</v>
      </c>
      <c r="C318" s="89" t="str">
        <f t="shared" si="9"/>
        <v>IMPMTEHCL</v>
      </c>
      <c r="D318" s="89"/>
      <c r="E318" s="89">
        <v>2012</v>
      </c>
      <c r="F318" s="89" t="s">
        <v>123</v>
      </c>
      <c r="G318" s="86">
        <f t="array" ref="G318">INDEX(EXH_Potentials_short!$F$10:$F$57,MATCH('dact EXH_Potentials'!E318&amp;'dact EXH_Potentials'!C318,EXH_Potentials_short!$E$10:$E$57&amp;EXH_Potentials_short!$C$10:$C$57,0))*INDEX(Sheet1!D$4:D$35,MATCH('dact EXH_Potentials'!F318,Sheet1!$B$4:$B$35,0))</f>
        <v>4.2272706987460697E-3</v>
      </c>
      <c r="H318" s="86">
        <f t="array" ref="H318">INDEX(EXH_Potentials_short!G$10:G$57,MATCH('dact EXH_Potentials'!E318&amp;'dact EXH_Potentials'!C318,EXH_Potentials_short!$E$10:$E$57&amp;EXH_Potentials_short!$C$10:$C$57,0))*INDEX(Sheet1!D$4:D$35,MATCH('dact EXH_Potentials'!F318,Sheet1!$B$4:$B$35,0))</f>
        <v>5.0332870208322543E-3</v>
      </c>
    </row>
    <row r="319" spans="2:8">
      <c r="B319" s="86" t="s">
        <v>116</v>
      </c>
      <c r="C319" s="89" t="str">
        <f t="shared" si="9"/>
        <v>IMPMTEHCL</v>
      </c>
      <c r="D319" s="89"/>
      <c r="E319" s="89">
        <v>2012</v>
      </c>
      <c r="F319" s="89" t="s">
        <v>122</v>
      </c>
      <c r="G319" s="86">
        <f t="array" ref="G319">INDEX(EXH_Potentials_short!$F$10:$F$57,MATCH('dact EXH_Potentials'!E319&amp;'dact EXH_Potentials'!C319,EXH_Potentials_short!$E$10:$E$57&amp;EXH_Potentials_short!$C$10:$C$57,0))*INDEX(Sheet1!D$4:D$35,MATCH('dact EXH_Potentials'!F319,Sheet1!$B$4:$B$35,0))</f>
        <v>4.0623040373315898E-2</v>
      </c>
      <c r="H319" s="86">
        <f t="array" ref="H319">INDEX(EXH_Potentials_short!G$10:G$57,MATCH('dact EXH_Potentials'!E319&amp;'dact EXH_Potentials'!C319,EXH_Potentials_short!$E$10:$E$57&amp;EXH_Potentials_short!$C$10:$C$57,0))*INDEX(Sheet1!D$4:D$35,MATCH('dact EXH_Potentials'!F319,Sheet1!$B$4:$B$35,0))</f>
        <v>4.8368660639217277E-2</v>
      </c>
    </row>
    <row r="320" spans="2:8">
      <c r="B320" s="86" t="s">
        <v>116</v>
      </c>
      <c r="C320" s="89" t="str">
        <f t="shared" si="9"/>
        <v>IMPMTEHCL</v>
      </c>
      <c r="D320" s="89"/>
      <c r="E320" s="89">
        <v>2012</v>
      </c>
      <c r="F320" s="89" t="s">
        <v>121</v>
      </c>
      <c r="G320" s="86">
        <f t="array" ref="G320">INDEX(EXH_Potentials_short!$F$10:$F$57,MATCH('dact EXH_Potentials'!E320&amp;'dact EXH_Potentials'!C320,EXH_Potentials_short!$E$10:$E$57&amp;EXH_Potentials_short!$C$10:$C$57,0))*INDEX(Sheet1!D$4:D$35,MATCH('dact EXH_Potentials'!F320,Sheet1!$B$4:$B$35,0))</f>
        <v>1.9177374389433392E-2</v>
      </c>
      <c r="H320" s="86">
        <f t="array" ref="H320">INDEX(EXH_Potentials_short!G$10:G$57,MATCH('dact EXH_Potentials'!E320&amp;'dact EXH_Potentials'!C320,EXH_Potentials_short!$E$10:$E$57&amp;EXH_Potentials_short!$C$10:$C$57,0))*INDEX(Sheet1!D$4:D$35,MATCH('dact EXH_Potentials'!F320,Sheet1!$B$4:$B$35,0))</f>
        <v>2.2833936240848764E-2</v>
      </c>
    </row>
    <row r="321" spans="2:8">
      <c r="B321" s="86" t="s">
        <v>116</v>
      </c>
      <c r="C321" s="89" t="str">
        <f t="shared" si="9"/>
        <v>IMPMTEHCL</v>
      </c>
      <c r="D321" s="89"/>
      <c r="E321" s="89">
        <v>2012</v>
      </c>
      <c r="F321" s="89" t="s">
        <v>120</v>
      </c>
      <c r="G321" s="86">
        <f t="array" ref="G321">INDEX(EXH_Potentials_short!$F$10:$F$57,MATCH('dact EXH_Potentials'!E321&amp;'dact EXH_Potentials'!C321,EXH_Potentials_short!$E$10:$E$57&amp;EXH_Potentials_short!$C$10:$C$57,0))*INDEX(Sheet1!D$4:D$35,MATCH('dact EXH_Potentials'!F321,Sheet1!$B$4:$B$35,0))</f>
        <v>6.4955622931951815E-3</v>
      </c>
      <c r="H321" s="86">
        <f t="array" ref="H321">INDEX(EXH_Potentials_short!G$10:G$57,MATCH('dact EXH_Potentials'!E321&amp;'dact EXH_Potentials'!C321,EXH_Potentials_short!$E$10:$E$57&amp;EXH_Potentials_short!$C$10:$C$57,0))*INDEX(Sheet1!D$4:D$35,MATCH('dact EXH_Potentials'!F321,Sheet1!$B$4:$B$35,0))</f>
        <v>7.7340751783520007E-3</v>
      </c>
    </row>
    <row r="322" spans="2:8">
      <c r="B322" s="86" t="s">
        <v>116</v>
      </c>
      <c r="C322" s="89" t="str">
        <f t="shared" si="9"/>
        <v>IMPMTEHCL</v>
      </c>
      <c r="D322" s="89"/>
      <c r="E322" s="89">
        <v>2012</v>
      </c>
      <c r="F322" s="89" t="s">
        <v>119</v>
      </c>
      <c r="G322" s="86">
        <f t="array" ref="G322">INDEX(EXH_Potentials_short!$F$10:$F$57,MATCH('dact EXH_Potentials'!E322&amp;'dact EXH_Potentials'!C322,EXH_Potentials_short!$E$10:$E$57&amp;EXH_Potentials_short!$C$10:$C$57,0))*INDEX(Sheet1!D$4:D$35,MATCH('dact EXH_Potentials'!F322,Sheet1!$B$4:$B$35,0))</f>
        <v>4.8458956790503735E-3</v>
      </c>
      <c r="H322" s="86">
        <f t="array" ref="H322">INDEX(EXH_Potentials_short!G$10:G$57,MATCH('dact EXH_Potentials'!E322&amp;'dact EXH_Potentials'!C322,EXH_Potentials_short!$E$10:$E$57&amp;EXH_Potentials_short!$C$10:$C$57,0))*INDEX(Sheet1!D$4:D$35,MATCH('dact EXH_Potentials'!F322,Sheet1!$B$4:$B$35,0))</f>
        <v>5.7698656092467311E-3</v>
      </c>
    </row>
    <row r="323" spans="2:8">
      <c r="B323" s="86" t="s">
        <v>116</v>
      </c>
      <c r="C323" s="89" t="str">
        <f t="shared" si="9"/>
        <v>IMPMTEHCL</v>
      </c>
      <c r="D323" s="89"/>
      <c r="E323" s="89">
        <v>2012</v>
      </c>
      <c r="F323" s="89" t="s">
        <v>118</v>
      </c>
      <c r="G323" s="86">
        <f t="array" ref="G323">INDEX(EXH_Potentials_short!$F$10:$F$57,MATCH('dact EXH_Potentials'!E323&amp;'dact EXH_Potentials'!C323,EXH_Potentials_short!$E$10:$E$57&amp;EXH_Potentials_short!$C$10:$C$57,0))*INDEX(Sheet1!D$4:D$35,MATCH('dact EXH_Potentials'!F323,Sheet1!$B$4:$B$35,0))</f>
        <v>2.3404645088179462E-2</v>
      </c>
      <c r="H323" s="86">
        <f t="array" ref="H323">INDEX(EXH_Potentials_short!G$10:G$57,MATCH('dact EXH_Potentials'!E323&amp;'dact EXH_Potentials'!C323,EXH_Potentials_short!$E$10:$E$57&amp;EXH_Potentials_short!$C$10:$C$57,0))*INDEX(Sheet1!D$4:D$35,MATCH('dact EXH_Potentials'!F323,Sheet1!$B$4:$B$35,0))</f>
        <v>2.7867223261681017E-2</v>
      </c>
    </row>
    <row r="324" spans="2:8">
      <c r="B324" s="86" t="s">
        <v>116</v>
      </c>
      <c r="C324" s="89" t="str">
        <f t="shared" si="9"/>
        <v>IMPMTEHCL</v>
      </c>
      <c r="D324" s="89"/>
      <c r="E324" s="89">
        <v>2012</v>
      </c>
      <c r="F324" s="89" t="s">
        <v>117</v>
      </c>
      <c r="G324" s="86">
        <f t="array" ref="G324">INDEX(EXH_Potentials_short!$F$10:$F$57,MATCH('dact EXH_Potentials'!E324&amp;'dact EXH_Potentials'!C324,EXH_Potentials_short!$E$10:$E$57&amp;EXH_Potentials_short!$C$10:$C$57,0))*INDEX(Sheet1!D$4:D$35,MATCH('dact EXH_Potentials'!F324,Sheet1!$B$4:$B$35,0))</f>
        <v>1.2527155851162135E-2</v>
      </c>
      <c r="H324" s="86">
        <f t="array" ref="H324">INDEX(EXH_Potentials_short!G$10:G$57,MATCH('dact EXH_Potentials'!E324&amp;'dact EXH_Potentials'!C324,EXH_Potentials_short!$E$10:$E$57&amp;EXH_Potentials_short!$C$10:$C$57,0))*INDEX(Sheet1!D$4:D$35,MATCH('dact EXH_Potentials'!F324,Sheet1!$B$4:$B$35,0))</f>
        <v>1.4915716415393144E-2</v>
      </c>
    </row>
    <row r="325" spans="2:8" ht="15" thickBot="1">
      <c r="B325" s="87" t="s">
        <v>116</v>
      </c>
      <c r="C325" s="88" t="str">
        <f t="shared" si="9"/>
        <v>IMPMTEHCL</v>
      </c>
      <c r="D325" s="88"/>
      <c r="E325" s="88">
        <v>2012</v>
      </c>
      <c r="F325" s="88" t="s">
        <v>115</v>
      </c>
      <c r="G325" s="87">
        <f t="array" ref="G325">INDEX(EXH_Potentials_short!$F$10:$F$57,MATCH('dact EXH_Potentials'!E325&amp;'dact EXH_Potentials'!C325,EXH_Potentials_short!$E$10:$E$57&amp;EXH_Potentials_short!$C$10:$C$57,0))*INDEX(Sheet1!D$4:D$35,MATCH('dact EXH_Potentials'!F325,Sheet1!$B$4:$B$35,0))</f>
        <v>5.1552081692025246E-5</v>
      </c>
      <c r="H325" s="87">
        <f t="array" ref="H325">INDEX(EXH_Potentials_short!G$10:G$57,MATCH('dact EXH_Potentials'!E325&amp;'dact EXH_Potentials'!C325,EXH_Potentials_short!$E$10:$E$57&amp;EXH_Potentials_short!$C$10:$C$57,0))*INDEX(Sheet1!D$4:D$35,MATCH('dact EXH_Potentials'!F325,Sheet1!$B$4:$B$35,0))</f>
        <v>6.1381549034539689E-5</v>
      </c>
    </row>
    <row r="326" spans="2:8">
      <c r="B326" s="86" t="s">
        <v>116</v>
      </c>
      <c r="C326" s="89" t="str">
        <f>K26</f>
        <v>IMPMTEHCM</v>
      </c>
      <c r="D326" s="89"/>
      <c r="E326" s="89">
        <v>2012</v>
      </c>
      <c r="F326" s="90" t="s">
        <v>147</v>
      </c>
      <c r="G326" s="86">
        <f t="array" ref="G326">INDEX(EXH_Potentials_short!F$10:F$57,MATCH('dact EXH_Potentials'!E326&amp;'dact EXH_Potentials'!C326,EXH_Potentials_short!$E$10:$E$57&amp;EXH_Potentials_short!$C$10:$C$57,0))*INDEX(Sheet1!D$4:D$35,MATCH('dact EXH_Potentials'!F326,Sheet1!$B$4:$B$35,0))</f>
        <v>7.0425242613147607E-5</v>
      </c>
      <c r="H326" s="86">
        <f t="array" ref="H326">INDEX(EXH_Potentials_short!G$10:G$57,MATCH('dact EXH_Potentials'!E326&amp;'dact EXH_Potentials'!C326,EXH_Potentials_short!$E$10:$E$57&amp;EXH_Potentials_short!$C$10:$C$57,0))*INDEX(Sheet1!D$4:D$35,MATCH('dact EXH_Potentials'!F326,Sheet1!$B$4:$B$35,0))</f>
        <v>3.6656762456948139E-5</v>
      </c>
    </row>
    <row r="327" spans="2:8">
      <c r="B327" s="86" t="s">
        <v>116</v>
      </c>
      <c r="C327" s="89" t="str">
        <f t="shared" ref="C327:C357" si="10">C326</f>
        <v>IMPMTEHCM</v>
      </c>
      <c r="D327" s="89"/>
      <c r="E327" s="89">
        <v>2012</v>
      </c>
      <c r="F327" s="89" t="s">
        <v>146</v>
      </c>
      <c r="G327" s="86">
        <f t="array" ref="G327">INDEX(EXH_Potentials_short!$F$10:$F$57,MATCH('dact EXH_Potentials'!E327&amp;'dact EXH_Potentials'!C327,EXH_Potentials_short!$E$10:$E$57&amp;EXH_Potentials_short!$C$10:$C$57,0))*INDEX(Sheet1!D$4:D$35,MATCH('dact EXH_Potentials'!F327,Sheet1!$B$4:$B$35,0))</f>
        <v>1.1404976789851405E-3</v>
      </c>
      <c r="H327" s="86">
        <f t="array" ref="H327">INDEX(EXH_Potentials_short!G$10:G$57,MATCH('dact EXH_Potentials'!E327&amp;'dact EXH_Potentials'!C327,EXH_Potentials_short!$E$10:$E$57&amp;EXH_Potentials_short!$C$10:$C$57,0))*INDEX(Sheet1!D$4:D$35,MATCH('dact EXH_Potentials'!F327,Sheet1!$B$4:$B$35,0))</f>
        <v>5.9363590312224346E-4</v>
      </c>
    </row>
    <row r="328" spans="2:8">
      <c r="B328" s="86" t="s">
        <v>116</v>
      </c>
      <c r="C328" s="89" t="str">
        <f t="shared" si="10"/>
        <v>IMPMTEHCM</v>
      </c>
      <c r="D328" s="89"/>
      <c r="E328" s="89">
        <v>2012</v>
      </c>
      <c r="F328" s="89" t="s">
        <v>145</v>
      </c>
      <c r="G328" s="86">
        <f t="array" ref="G328">INDEX(EXH_Potentials_short!$F$10:$F$57,MATCH('dact EXH_Potentials'!E328&amp;'dact EXH_Potentials'!C328,EXH_Potentials_short!$E$10:$E$57&amp;EXH_Potentials_short!$C$10:$C$57,0))*INDEX(Sheet1!D$4:D$35,MATCH('dact EXH_Potentials'!F328,Sheet1!$B$4:$B$35,0))</f>
        <v>1.3850297713919031E-3</v>
      </c>
      <c r="H328" s="86">
        <f t="array" ref="H328">INDEX(EXH_Potentials_short!G$10:G$57,MATCH('dact EXH_Potentials'!E328&amp;'dact EXH_Potentials'!C328,EXH_Potentials_short!$E$10:$E$57&amp;EXH_Potentials_short!$C$10:$C$57,0))*INDEX(Sheet1!D$4:D$35,MATCH('dact EXH_Potentials'!F328,Sheet1!$B$4:$B$35,0))</f>
        <v>7.2091632831998008E-4</v>
      </c>
    </row>
    <row r="329" spans="2:8">
      <c r="B329" s="86" t="s">
        <v>116</v>
      </c>
      <c r="C329" s="89" t="str">
        <f t="shared" si="10"/>
        <v>IMPMTEHCM</v>
      </c>
      <c r="D329" s="89"/>
      <c r="E329" s="89">
        <v>2012</v>
      </c>
      <c r="F329" s="89" t="s">
        <v>144</v>
      </c>
      <c r="G329" s="86">
        <f t="array" ref="G329">INDEX(EXH_Potentials_short!$F$10:$F$57,MATCH('dact EXH_Potentials'!E329&amp;'dact EXH_Potentials'!C329,EXH_Potentials_short!$E$10:$E$57&amp;EXH_Potentials_short!$C$10:$C$57,0))*INDEX(Sheet1!D$4:D$35,MATCH('dact EXH_Potentials'!F329,Sheet1!$B$4:$B$35,0))</f>
        <v>3.1495733501991018E-4</v>
      </c>
      <c r="H329" s="86">
        <f t="array" ref="H329">INDEX(EXH_Potentials_short!G$10:G$57,MATCH('dact EXH_Potentials'!E329&amp;'dact EXH_Potentials'!C329,EXH_Potentials_short!$E$10:$E$57&amp;EXH_Potentials_short!$C$10:$C$57,0))*INDEX(Sheet1!D$4:D$35,MATCH('dact EXH_Potentials'!F329,Sheet1!$B$4:$B$35,0))</f>
        <v>1.6393718765468475E-4</v>
      </c>
    </row>
    <row r="330" spans="2:8">
      <c r="B330" s="86" t="s">
        <v>116</v>
      </c>
      <c r="C330" s="89" t="str">
        <f t="shared" si="10"/>
        <v>IMPMTEHCM</v>
      </c>
      <c r="D330" s="89"/>
      <c r="E330" s="89">
        <v>2012</v>
      </c>
      <c r="F330" s="89" t="s">
        <v>143</v>
      </c>
      <c r="G330" s="86">
        <f t="array" ref="G330">INDEX(EXH_Potentials_short!$F$10:$F$57,MATCH('dact EXH_Potentials'!E330&amp;'dact EXH_Potentials'!C330,EXH_Potentials_short!$E$10:$E$57&amp;EXH_Potentials_short!$C$10:$C$57,0))*INDEX(Sheet1!D$4:D$35,MATCH('dact EXH_Potentials'!F330,Sheet1!$B$4:$B$35,0))</f>
        <v>1.5650053914032805E-5</v>
      </c>
      <c r="H330" s="86">
        <f t="array" ref="H330">INDEX(EXH_Potentials_short!G$10:G$57,MATCH('dact EXH_Potentials'!E330&amp;'dact EXH_Potentials'!C330,EXH_Potentials_short!$E$10:$E$57&amp;EXH_Potentials_short!$C$10:$C$57,0))*INDEX(Sheet1!D$4:D$35,MATCH('dact EXH_Potentials'!F330,Sheet1!$B$4:$B$35,0))</f>
        <v>8.1459472126551427E-6</v>
      </c>
    </row>
    <row r="331" spans="2:8">
      <c r="B331" s="86" t="s">
        <v>116</v>
      </c>
      <c r="C331" s="89" t="str">
        <f t="shared" si="10"/>
        <v>IMPMTEHCM</v>
      </c>
      <c r="D331" s="89"/>
      <c r="E331" s="89">
        <v>2012</v>
      </c>
      <c r="F331" s="89" t="s">
        <v>142</v>
      </c>
      <c r="G331" s="86">
        <f t="array" ref="G331">INDEX(EXH_Potentials_short!$F$10:$F$57,MATCH('dact EXH_Potentials'!E331&amp;'dact EXH_Potentials'!C331,EXH_Potentials_short!$E$10:$E$57&amp;EXH_Potentials_short!$C$10:$C$57,0))*INDEX(Sheet1!D$4:D$35,MATCH('dact EXH_Potentials'!F331,Sheet1!$B$4:$B$35,0))</f>
        <v>5.6144568416592686E-4</v>
      </c>
      <c r="H331" s="86">
        <f t="array" ref="H331">INDEX(EXH_Potentials_short!G$10:G$57,MATCH('dact EXH_Potentials'!E331&amp;'dact EXH_Potentials'!C331,EXH_Potentials_short!$E$10:$E$57&amp;EXH_Potentials_short!$C$10:$C$57,0))*INDEX(Sheet1!D$4:D$35,MATCH('dact EXH_Potentials'!F331,Sheet1!$B$4:$B$35,0))</f>
        <v>2.922358562540032E-4</v>
      </c>
    </row>
    <row r="332" spans="2:8">
      <c r="B332" s="86" t="s">
        <v>116</v>
      </c>
      <c r="C332" s="89" t="str">
        <f t="shared" si="10"/>
        <v>IMPMTEHCM</v>
      </c>
      <c r="D332" s="89"/>
      <c r="E332" s="89">
        <v>2012</v>
      </c>
      <c r="F332" s="89" t="s">
        <v>141</v>
      </c>
      <c r="G332" s="86">
        <f t="array" ref="G332">INDEX(EXH_Potentials_short!$F$10:$F$57,MATCH('dact EXH_Potentials'!E332&amp;'dact EXH_Potentials'!C332,EXH_Potentials_short!$E$10:$E$57&amp;EXH_Potentials_short!$C$10:$C$57,0))*INDEX(Sheet1!D$4:D$35,MATCH('dact EXH_Potentials'!F332,Sheet1!$B$4:$B$35,0))</f>
        <v>8.2358408722597637E-4</v>
      </c>
      <c r="H332" s="86">
        <f t="array" ref="H332">INDEX(EXH_Potentials_short!G$10:G$57,MATCH('dact EXH_Potentials'!E332&amp;'dact EXH_Potentials'!C332,EXH_Potentials_short!$E$10:$E$57&amp;EXH_Potentials_short!$C$10:$C$57,0))*INDEX(Sheet1!D$4:D$35,MATCH('dact EXH_Potentials'!F332,Sheet1!$B$4:$B$35,0))</f>
        <v>4.2868047206597688E-4</v>
      </c>
    </row>
    <row r="333" spans="2:8">
      <c r="B333" s="86" t="s">
        <v>116</v>
      </c>
      <c r="C333" s="89" t="str">
        <f t="shared" si="10"/>
        <v>IMPMTEHCM</v>
      </c>
      <c r="D333" s="89"/>
      <c r="E333" s="89">
        <v>2012</v>
      </c>
      <c r="F333" s="89" t="s">
        <v>140</v>
      </c>
      <c r="G333" s="86">
        <f t="array" ref="G333">INDEX(EXH_Potentials_short!$F$10:$F$57,MATCH('dact EXH_Potentials'!E333&amp;'dact EXH_Potentials'!C333,EXH_Potentials_short!$E$10:$E$57&amp;EXH_Potentials_short!$C$10:$C$57,0))*INDEX(Sheet1!D$4:D$35,MATCH('dact EXH_Potentials'!F333,Sheet1!$B$4:$B$35,0))</f>
        <v>7.8250269570164027E-6</v>
      </c>
      <c r="H333" s="86">
        <f t="array" ref="H333">INDEX(EXH_Potentials_short!G$10:G$57,MATCH('dact EXH_Potentials'!E333&amp;'dact EXH_Potentials'!C333,EXH_Potentials_short!$E$10:$E$57&amp;EXH_Potentials_short!$C$10:$C$57,0))*INDEX(Sheet1!D$4:D$35,MATCH('dact EXH_Potentials'!F333,Sheet1!$B$4:$B$35,0))</f>
        <v>4.0729736063275713E-6</v>
      </c>
    </row>
    <row r="334" spans="2:8">
      <c r="B334" s="86" t="s">
        <v>116</v>
      </c>
      <c r="C334" s="89" t="str">
        <f t="shared" si="10"/>
        <v>IMPMTEHCM</v>
      </c>
      <c r="D334" s="89"/>
      <c r="E334" s="89">
        <v>2012</v>
      </c>
      <c r="F334" s="89" t="s">
        <v>139</v>
      </c>
      <c r="G334" s="86">
        <f t="array" ref="G334">INDEX(EXH_Potentials_short!$F$10:$F$57,MATCH('dact EXH_Potentials'!E334&amp;'dact EXH_Potentials'!C334,EXH_Potentials_short!$E$10:$E$57&amp;EXH_Potentials_short!$C$10:$C$57,0))*INDEX(Sheet1!D$4:D$35,MATCH('dact EXH_Potentials'!F334,Sheet1!$B$4:$B$35,0))</f>
        <v>3.3256364567319707E-5</v>
      </c>
      <c r="H334" s="86">
        <f t="array" ref="H334">INDEX(EXH_Potentials_short!G$10:G$57,MATCH('dact EXH_Potentials'!E334&amp;'dact EXH_Potentials'!C334,EXH_Potentials_short!$E$10:$E$57&amp;EXH_Potentials_short!$C$10:$C$57,0))*INDEX(Sheet1!D$4:D$35,MATCH('dact EXH_Potentials'!F334,Sheet1!$B$4:$B$35,0))</f>
        <v>1.7310137826892178E-5</v>
      </c>
    </row>
    <row r="335" spans="2:8">
      <c r="B335" s="86" t="s">
        <v>116</v>
      </c>
      <c r="C335" s="89" t="str">
        <f t="shared" si="10"/>
        <v>IMPMTEHCM</v>
      </c>
      <c r="D335" s="89"/>
      <c r="E335" s="89">
        <v>2012</v>
      </c>
      <c r="F335" s="89" t="s">
        <v>138</v>
      </c>
      <c r="G335" s="86">
        <f t="array" ref="G335">INDEX(EXH_Potentials_short!$F$10:$F$57,MATCH('dact EXH_Potentials'!E335&amp;'dact EXH_Potentials'!C335,EXH_Potentials_short!$E$10:$E$57&amp;EXH_Potentials_short!$C$10:$C$57,0))*INDEX(Sheet1!D$4:D$35,MATCH('dact EXH_Potentials'!F335,Sheet1!$B$4:$B$35,0))</f>
        <v>9.2922195114569772E-4</v>
      </c>
      <c r="H335" s="86">
        <f t="array" ref="H335">INDEX(EXH_Potentials_short!G$10:G$57,MATCH('dact EXH_Potentials'!E335&amp;'dact EXH_Potentials'!C335,EXH_Potentials_short!$E$10:$E$57&amp;EXH_Potentials_short!$C$10:$C$57,0))*INDEX(Sheet1!D$4:D$35,MATCH('dact EXH_Potentials'!F335,Sheet1!$B$4:$B$35,0))</f>
        <v>4.8366561575139902E-4</v>
      </c>
    </row>
    <row r="336" spans="2:8">
      <c r="B336" s="86" t="s">
        <v>116</v>
      </c>
      <c r="C336" s="89" t="str">
        <f t="shared" si="10"/>
        <v>IMPMTEHCM</v>
      </c>
      <c r="D336" s="89"/>
      <c r="E336" s="89">
        <v>2012</v>
      </c>
      <c r="F336" s="89" t="s">
        <v>137</v>
      </c>
      <c r="G336" s="86">
        <f t="array" ref="G336">INDEX(EXH_Potentials_short!$F$10:$F$57,MATCH('dact EXH_Potentials'!E336&amp;'dact EXH_Potentials'!C336,EXH_Potentials_short!$E$10:$E$57&amp;EXH_Potentials_short!$C$10:$C$57,0))*INDEX(Sheet1!D$4:D$35,MATCH('dact EXH_Potentials'!F336,Sheet1!$B$4:$B$35,0))</f>
        <v>1.3165607855180096E-3</v>
      </c>
      <c r="H336" s="86">
        <f t="array" ref="H336">INDEX(EXH_Potentials_short!G$10:G$57,MATCH('dact EXH_Potentials'!E336&amp;'dact EXH_Potentials'!C336,EXH_Potentials_short!$E$10:$E$57&amp;EXH_Potentials_short!$C$10:$C$57,0))*INDEX(Sheet1!D$4:D$35,MATCH('dact EXH_Potentials'!F336,Sheet1!$B$4:$B$35,0))</f>
        <v>6.8527780926461374E-4</v>
      </c>
    </row>
    <row r="337" spans="2:8">
      <c r="B337" s="86" t="s">
        <v>116</v>
      </c>
      <c r="C337" s="89" t="str">
        <f t="shared" si="10"/>
        <v>IMPMTEHCM</v>
      </c>
      <c r="D337" s="89"/>
      <c r="E337" s="89">
        <v>2012</v>
      </c>
      <c r="F337" s="89" t="s">
        <v>136</v>
      </c>
      <c r="G337" s="86">
        <f t="array" ref="G337">INDEX(EXH_Potentials_short!$F$10:$F$57,MATCH('dact EXH_Potentials'!E337&amp;'dact EXH_Potentials'!C337,EXH_Potentials_short!$E$10:$E$57&amp;EXH_Potentials_short!$C$10:$C$57,0))*INDEX(Sheet1!D$4:D$35,MATCH('dact EXH_Potentials'!F337,Sheet1!$B$4:$B$35,0))</f>
        <v>6.7882108852117284E-4</v>
      </c>
      <c r="H337" s="86">
        <f t="array" ref="H337">INDEX(EXH_Potentials_short!G$10:G$57,MATCH('dact EXH_Potentials'!E337&amp;'dact EXH_Potentials'!C337,EXH_Potentials_short!$E$10:$E$57&amp;EXH_Potentials_short!$C$10:$C$57,0))*INDEX(Sheet1!D$4:D$35,MATCH('dact EXH_Potentials'!F337,Sheet1!$B$4:$B$35,0))</f>
        <v>3.5333046034891676E-4</v>
      </c>
    </row>
    <row r="338" spans="2:8">
      <c r="B338" s="86" t="s">
        <v>116</v>
      </c>
      <c r="C338" s="89" t="str">
        <f t="shared" si="10"/>
        <v>IMPMTEHCM</v>
      </c>
      <c r="D338" s="89"/>
      <c r="E338" s="89">
        <v>2012</v>
      </c>
      <c r="F338" s="89" t="s">
        <v>135</v>
      </c>
      <c r="G338" s="86">
        <f t="array" ref="G338">INDEX(EXH_Potentials_short!$F$10:$F$57,MATCH('dact EXH_Potentials'!E338&amp;'dact EXH_Potentials'!C338,EXH_Potentials_short!$E$10:$E$57&amp;EXH_Potentials_short!$C$10:$C$57,0))*INDEX(Sheet1!D$4:D$35,MATCH('dact EXH_Potentials'!F338,Sheet1!$B$4:$B$35,0))</f>
        <v>1.9562567392541007E-6</v>
      </c>
      <c r="H338" s="86">
        <f t="array" ref="H338">INDEX(EXH_Potentials_short!G$10:G$57,MATCH('dact EXH_Potentials'!E338&amp;'dact EXH_Potentials'!C338,EXH_Potentials_short!$E$10:$E$57&amp;EXH_Potentials_short!$C$10:$C$57,0))*INDEX(Sheet1!D$4:D$35,MATCH('dact EXH_Potentials'!F338,Sheet1!$B$4:$B$35,0))</f>
        <v>1.0182434015818928E-6</v>
      </c>
    </row>
    <row r="339" spans="2:8">
      <c r="B339" s="86" t="s">
        <v>116</v>
      </c>
      <c r="C339" s="89" t="str">
        <f t="shared" si="10"/>
        <v>IMPMTEHCM</v>
      </c>
      <c r="D339" s="89"/>
      <c r="E339" s="89">
        <v>2012</v>
      </c>
      <c r="F339" s="89" t="s">
        <v>134</v>
      </c>
      <c r="G339" s="86">
        <f t="array" ref="G339">INDEX(EXH_Potentials_short!$F$10:$F$57,MATCH('dact EXH_Potentials'!E339&amp;'dact EXH_Potentials'!C339,EXH_Potentials_short!$E$10:$E$57&amp;EXH_Potentials_short!$C$10:$C$57,0))*INDEX(Sheet1!D$4:D$35,MATCH('dact EXH_Potentials'!F339,Sheet1!$B$4:$B$35,0))</f>
        <v>4.5776407698545956E-4</v>
      </c>
      <c r="H339" s="86">
        <f t="array" ref="H339">INDEX(EXH_Potentials_short!G$10:G$57,MATCH('dact EXH_Potentials'!E339&amp;'dact EXH_Potentials'!C339,EXH_Potentials_short!$E$10:$E$57&amp;EXH_Potentials_short!$C$10:$C$57,0))*INDEX(Sheet1!D$4:D$35,MATCH('dact EXH_Potentials'!F339,Sheet1!$B$4:$B$35,0))</f>
        <v>2.3826895597016292E-4</v>
      </c>
    </row>
    <row r="340" spans="2:8">
      <c r="B340" s="86" t="s">
        <v>116</v>
      </c>
      <c r="C340" s="89" t="str">
        <f t="shared" si="10"/>
        <v>IMPMTEHCM</v>
      </c>
      <c r="D340" s="89"/>
      <c r="E340" s="89">
        <v>2012</v>
      </c>
      <c r="F340" s="89" t="s">
        <v>133</v>
      </c>
      <c r="G340" s="86">
        <f t="array" ref="G340">INDEX(EXH_Potentials_short!$F$10:$F$57,MATCH('dact EXH_Potentials'!E340&amp;'dact EXH_Potentials'!C340,EXH_Potentials_short!$E$10:$E$57&amp;EXH_Potentials_short!$C$10:$C$57,0))*INDEX(Sheet1!D$4:D$35,MATCH('dact EXH_Potentials'!F340,Sheet1!$B$4:$B$35,0))</f>
        <v>8.8227178940359936E-4</v>
      </c>
      <c r="H340" s="86">
        <f t="array" ref="H340">INDEX(EXH_Potentials_short!G$10:G$57,MATCH('dact EXH_Potentials'!E340&amp;'dact EXH_Potentials'!C340,EXH_Potentials_short!$E$10:$E$57&amp;EXH_Potentials_short!$C$10:$C$57,0))*INDEX(Sheet1!D$4:D$35,MATCH('dact EXH_Potentials'!F340,Sheet1!$B$4:$B$35,0))</f>
        <v>4.5922777411343366E-4</v>
      </c>
    </row>
    <row r="341" spans="2:8">
      <c r="B341" s="86" t="s">
        <v>116</v>
      </c>
      <c r="C341" s="89" t="str">
        <f t="shared" si="10"/>
        <v>IMPMTEHCM</v>
      </c>
      <c r="D341" s="89"/>
      <c r="E341" s="89">
        <v>2012</v>
      </c>
      <c r="F341" s="89" t="s">
        <v>132</v>
      </c>
      <c r="G341" s="86">
        <f t="array" ref="G341">INDEX(EXH_Potentials_short!$F$10:$F$57,MATCH('dact EXH_Potentials'!E341&amp;'dact EXH_Potentials'!C341,EXH_Potentials_short!$E$10:$E$57&amp;EXH_Potentials_short!$C$10:$C$57,0))*INDEX(Sheet1!D$4:D$35,MATCH('dact EXH_Potentials'!F341,Sheet1!$B$4:$B$35,0))</f>
        <v>1.9562567392541005E-5</v>
      </c>
      <c r="H341" s="86">
        <f t="array" ref="H341">INDEX(EXH_Potentials_short!G$10:G$57,MATCH('dact EXH_Potentials'!E341&amp;'dact EXH_Potentials'!C341,EXH_Potentials_short!$E$10:$E$57&amp;EXH_Potentials_short!$C$10:$C$57,0))*INDEX(Sheet1!D$4:D$35,MATCH('dact EXH_Potentials'!F341,Sheet1!$B$4:$B$35,0))</f>
        <v>1.0182434015818927E-5</v>
      </c>
    </row>
    <row r="342" spans="2:8">
      <c r="B342" s="86" t="s">
        <v>116</v>
      </c>
      <c r="C342" s="89" t="str">
        <f t="shared" si="10"/>
        <v>IMPMTEHCM</v>
      </c>
      <c r="D342" s="89"/>
      <c r="E342" s="89">
        <v>2012</v>
      </c>
      <c r="F342" s="89" t="s">
        <v>131</v>
      </c>
      <c r="G342" s="86">
        <f t="array" ref="G342">INDEX(EXH_Potentials_short!$F$10:$F$57,MATCH('dact EXH_Potentials'!E342&amp;'dact EXH_Potentials'!C342,EXH_Potentials_short!$E$10:$E$57&amp;EXH_Potentials_short!$C$10:$C$57,0))*INDEX(Sheet1!D$4:D$35,MATCH('dact EXH_Potentials'!F342,Sheet1!$B$4:$B$35,0))</f>
        <v>1.2520043131226244E-4</v>
      </c>
      <c r="H342" s="86">
        <f t="array" ref="H342">INDEX(EXH_Potentials_short!G$10:G$57,MATCH('dact EXH_Potentials'!E342&amp;'dact EXH_Potentials'!C342,EXH_Potentials_short!$E$10:$E$57&amp;EXH_Potentials_short!$C$10:$C$57,0))*INDEX(Sheet1!D$4:D$35,MATCH('dact EXH_Potentials'!F342,Sheet1!$B$4:$B$35,0))</f>
        <v>6.5167577701241141E-5</v>
      </c>
    </row>
    <row r="343" spans="2:8">
      <c r="B343" s="86" t="s">
        <v>116</v>
      </c>
      <c r="C343" s="89" t="str">
        <f t="shared" si="10"/>
        <v>IMPMTEHCM</v>
      </c>
      <c r="D343" s="89"/>
      <c r="E343" s="89">
        <v>2012</v>
      </c>
      <c r="F343" s="89" t="s">
        <v>130</v>
      </c>
      <c r="G343" s="86">
        <f t="array" ref="G343">INDEX(EXH_Potentials_short!$F$10:$F$57,MATCH('dact EXH_Potentials'!E343&amp;'dact EXH_Potentials'!C343,EXH_Potentials_short!$E$10:$E$57&amp;EXH_Potentials_short!$C$10:$C$57,0))*INDEX(Sheet1!D$4:D$35,MATCH('dact EXH_Potentials'!F343,Sheet1!$B$4:$B$35,0))</f>
        <v>1.55522410770701E-3</v>
      </c>
      <c r="H343" s="86">
        <f t="array" ref="H343">INDEX(EXH_Potentials_short!G$10:G$57,MATCH('dact EXH_Potentials'!E343&amp;'dact EXH_Potentials'!C343,EXH_Potentials_short!$E$10:$E$57&amp;EXH_Potentials_short!$C$10:$C$57,0))*INDEX(Sheet1!D$4:D$35,MATCH('dact EXH_Potentials'!F343,Sheet1!$B$4:$B$35,0))</f>
        <v>8.0950350425760479E-4</v>
      </c>
    </row>
    <row r="344" spans="2:8">
      <c r="B344" s="86" t="s">
        <v>116</v>
      </c>
      <c r="C344" s="89" t="str">
        <f t="shared" si="10"/>
        <v>IMPMTEHCM</v>
      </c>
      <c r="D344" s="89"/>
      <c r="E344" s="89">
        <v>2012</v>
      </c>
      <c r="F344" s="89" t="s">
        <v>129</v>
      </c>
      <c r="G344" s="86">
        <f t="array" ref="G344">INDEX(EXH_Potentials_short!$F$10:$F$57,MATCH('dact EXH_Potentials'!E344&amp;'dact EXH_Potentials'!C344,EXH_Potentials_short!$E$10:$E$57&amp;EXH_Potentials_short!$C$10:$C$57,0))*INDEX(Sheet1!D$4:D$35,MATCH('dact EXH_Potentials'!F344,Sheet1!$B$4:$B$35,0))</f>
        <v>1.0563786391972142E-3</v>
      </c>
      <c r="H344" s="86">
        <f t="array" ref="H344">INDEX(EXH_Potentials_short!G$10:G$57,MATCH('dact EXH_Potentials'!E344&amp;'dact EXH_Potentials'!C344,EXH_Potentials_short!$E$10:$E$57&amp;EXH_Potentials_short!$C$10:$C$57,0))*INDEX(Sheet1!D$4:D$35,MATCH('dact EXH_Potentials'!F344,Sheet1!$B$4:$B$35,0))</f>
        <v>5.4985143685422203E-4</v>
      </c>
    </row>
    <row r="345" spans="2:8">
      <c r="B345" s="86" t="s">
        <v>116</v>
      </c>
      <c r="C345" s="89" t="str">
        <f t="shared" si="10"/>
        <v>IMPMTEHCM</v>
      </c>
      <c r="D345" s="89"/>
      <c r="E345" s="89">
        <v>2012</v>
      </c>
      <c r="F345" s="89" t="s">
        <v>128</v>
      </c>
      <c r="G345" s="86">
        <f t="array" ref="G345">INDEX(EXH_Potentials_short!$F$10:$F$57,MATCH('dact EXH_Potentials'!E345&amp;'dact EXH_Potentials'!C345,EXH_Potentials_short!$E$10:$E$57&amp;EXH_Potentials_short!$C$10:$C$57,0))*INDEX(Sheet1!D$4:D$35,MATCH('dact EXH_Potentials'!F345,Sheet1!$B$4:$B$35,0))</f>
        <v>3.1495733501991018E-4</v>
      </c>
      <c r="H345" s="86">
        <f t="array" ref="H345">INDEX(EXH_Potentials_short!G$10:G$57,MATCH('dact EXH_Potentials'!E345&amp;'dact EXH_Potentials'!C345,EXH_Potentials_short!$E$10:$E$57&amp;EXH_Potentials_short!$C$10:$C$57,0))*INDEX(Sheet1!D$4:D$35,MATCH('dact EXH_Potentials'!F345,Sheet1!$B$4:$B$35,0))</f>
        <v>1.6393718765468475E-4</v>
      </c>
    </row>
    <row r="346" spans="2:8">
      <c r="B346" s="86" t="s">
        <v>116</v>
      </c>
      <c r="C346" s="89" t="str">
        <f t="shared" si="10"/>
        <v>IMPMTEHCM</v>
      </c>
      <c r="D346" s="89"/>
      <c r="E346" s="89">
        <v>2012</v>
      </c>
      <c r="F346" s="89" t="s">
        <v>127</v>
      </c>
      <c r="G346" s="86">
        <f t="array" ref="G346">INDEX(EXH_Potentials_short!$F$10:$F$57,MATCH('dact EXH_Potentials'!E346&amp;'dact EXH_Potentials'!C346,EXH_Potentials_short!$E$10:$E$57&amp;EXH_Potentials_short!$C$10:$C$57,0))*INDEX(Sheet1!D$4:D$35,MATCH('dact EXH_Potentials'!F346,Sheet1!$B$4:$B$35,0))</f>
        <v>3.7168878045827914E-5</v>
      </c>
      <c r="H346" s="86">
        <f t="array" ref="H346">INDEX(EXH_Potentials_short!G$10:G$57,MATCH('dact EXH_Potentials'!E346&amp;'dact EXH_Potentials'!C346,EXH_Potentials_short!$E$10:$E$57&amp;EXH_Potentials_short!$C$10:$C$57,0))*INDEX(Sheet1!D$4:D$35,MATCH('dact EXH_Potentials'!F346,Sheet1!$B$4:$B$35,0))</f>
        <v>1.9346624630055962E-5</v>
      </c>
    </row>
    <row r="347" spans="2:8">
      <c r="B347" s="86" t="s">
        <v>116</v>
      </c>
      <c r="C347" s="89" t="str">
        <f t="shared" si="10"/>
        <v>IMPMTEHCM</v>
      </c>
      <c r="D347" s="89"/>
      <c r="E347" s="89">
        <v>2012</v>
      </c>
      <c r="F347" s="89" t="s">
        <v>126</v>
      </c>
      <c r="G347" s="86">
        <f t="array" ref="G347">INDEX(EXH_Potentials_short!$F$10:$F$57,MATCH('dact EXH_Potentials'!E347&amp;'dact EXH_Potentials'!C347,EXH_Potentials_short!$E$10:$E$57&amp;EXH_Potentials_short!$C$10:$C$57,0))*INDEX(Sheet1!D$4:D$35,MATCH('dact EXH_Potentials'!F347,Sheet1!$B$4:$B$35,0))</f>
        <v>6.5338975091086961E-4</v>
      </c>
      <c r="H347" s="86">
        <f t="array" ref="H347">INDEX(EXH_Potentials_short!G$10:G$57,MATCH('dact EXH_Potentials'!E347&amp;'dact EXH_Potentials'!C347,EXH_Potentials_short!$E$10:$E$57&amp;EXH_Potentials_short!$C$10:$C$57,0))*INDEX(Sheet1!D$4:D$35,MATCH('dact EXH_Potentials'!F347,Sheet1!$B$4:$B$35,0))</f>
        <v>3.4009329612835217E-4</v>
      </c>
    </row>
    <row r="348" spans="2:8">
      <c r="B348" s="86" t="s">
        <v>116</v>
      </c>
      <c r="C348" s="89" t="str">
        <f t="shared" si="10"/>
        <v>IMPMTEHCM</v>
      </c>
      <c r="D348" s="89"/>
      <c r="E348" s="89">
        <v>2012</v>
      </c>
      <c r="F348" s="89" t="s">
        <v>125</v>
      </c>
      <c r="G348" s="86">
        <f t="array" ref="G348">INDEX(EXH_Potentials_short!$F$10:$F$57,MATCH('dact EXH_Potentials'!E348&amp;'dact EXH_Potentials'!C348,EXH_Potentials_short!$E$10:$E$57&amp;EXH_Potentials_short!$C$10:$C$57,0))*INDEX(Sheet1!D$4:D$35,MATCH('dact EXH_Potentials'!F348,Sheet1!$B$4:$B$35,0))</f>
        <v>5.1058300894532018E-4</v>
      </c>
      <c r="H348" s="86">
        <f t="array" ref="H348">INDEX(EXH_Potentials_short!G$10:G$57,MATCH('dact EXH_Potentials'!E348&amp;'dact EXH_Potentials'!C348,EXH_Potentials_short!$E$10:$E$57&amp;EXH_Potentials_short!$C$10:$C$57,0))*INDEX(Sheet1!D$4:D$35,MATCH('dact EXH_Potentials'!F348,Sheet1!$B$4:$B$35,0))</f>
        <v>2.6576152781287402E-4</v>
      </c>
    </row>
    <row r="349" spans="2:8">
      <c r="B349" s="86" t="s">
        <v>116</v>
      </c>
      <c r="C349" s="89" t="str">
        <f t="shared" si="10"/>
        <v>IMPMTEHCM</v>
      </c>
      <c r="D349" s="89"/>
      <c r="E349" s="89">
        <v>2012</v>
      </c>
      <c r="F349" s="89" t="s">
        <v>124</v>
      </c>
      <c r="G349" s="86">
        <f t="array" ref="G349">INDEX(EXH_Potentials_short!$F$10:$F$57,MATCH('dact EXH_Potentials'!E349&amp;'dact EXH_Potentials'!C349,EXH_Potentials_short!$E$10:$E$57&amp;EXH_Potentials_short!$C$10:$C$57,0))*INDEX(Sheet1!D$4:D$35,MATCH('dact EXH_Potentials'!F349,Sheet1!$B$4:$B$35,0))</f>
        <v>1.9562567392541005E-5</v>
      </c>
      <c r="H349" s="86">
        <f t="array" ref="H349">INDEX(EXH_Potentials_short!G$10:G$57,MATCH('dact EXH_Potentials'!E349&amp;'dact EXH_Potentials'!C349,EXH_Potentials_short!$E$10:$E$57&amp;EXH_Potentials_short!$C$10:$C$57,0))*INDEX(Sheet1!D$4:D$35,MATCH('dact EXH_Potentials'!F349,Sheet1!$B$4:$B$35,0))</f>
        <v>1.0182434015818927E-5</v>
      </c>
    </row>
    <row r="350" spans="2:8">
      <c r="B350" s="86" t="s">
        <v>116</v>
      </c>
      <c r="C350" s="89" t="str">
        <f t="shared" si="10"/>
        <v>IMPMTEHCM</v>
      </c>
      <c r="D350" s="89"/>
      <c r="E350" s="89">
        <v>2012</v>
      </c>
      <c r="F350" s="89" t="s">
        <v>123</v>
      </c>
      <c r="G350" s="86">
        <f t="array" ref="G350">INDEX(EXH_Potentials_short!$F$10:$F$57,MATCH('dact EXH_Potentials'!E350&amp;'dact EXH_Potentials'!C350,EXH_Potentials_short!$E$10:$E$57&amp;EXH_Potentials_short!$C$10:$C$57,0))*INDEX(Sheet1!D$4:D$35,MATCH('dact EXH_Potentials'!F350,Sheet1!$B$4:$B$35,0))</f>
        <v>1.6041305261883622E-4</v>
      </c>
      <c r="H350" s="86">
        <f t="array" ref="H350">INDEX(EXH_Potentials_short!G$10:G$57,MATCH('dact EXH_Potentials'!E350&amp;'dact EXH_Potentials'!C350,EXH_Potentials_short!$E$10:$E$57&amp;EXH_Potentials_short!$C$10:$C$57,0))*INDEX(Sheet1!D$4:D$35,MATCH('dact EXH_Potentials'!F350,Sheet1!$B$4:$B$35,0))</f>
        <v>8.3495958929715201E-5</v>
      </c>
    </row>
    <row r="351" spans="2:8">
      <c r="B351" s="86" t="s">
        <v>116</v>
      </c>
      <c r="C351" s="89" t="str">
        <f t="shared" si="10"/>
        <v>IMPMTEHCM</v>
      </c>
      <c r="D351" s="89"/>
      <c r="E351" s="89">
        <v>2012</v>
      </c>
      <c r="F351" s="89" t="s">
        <v>122</v>
      </c>
      <c r="G351" s="86">
        <f t="array" ref="G351">INDEX(EXH_Potentials_short!$F$10:$F$57,MATCH('dact EXH_Potentials'!E351&amp;'dact EXH_Potentials'!C351,EXH_Potentials_short!$E$10:$E$57&amp;EXH_Potentials_short!$C$10:$C$57,0))*INDEX(Sheet1!D$4:D$35,MATCH('dact EXH_Potentials'!F351,Sheet1!$B$4:$B$35,0))</f>
        <v>1.5415303105322312E-3</v>
      </c>
      <c r="H351" s="86">
        <f t="array" ref="H351">INDEX(EXH_Potentials_short!G$10:G$57,MATCH('dact EXH_Potentials'!E351&amp;'dact EXH_Potentials'!C351,EXH_Potentials_short!$E$10:$E$57&amp;EXH_Potentials_short!$C$10:$C$57,0))*INDEX(Sheet1!D$4:D$35,MATCH('dact EXH_Potentials'!F351,Sheet1!$B$4:$B$35,0))</f>
        <v>8.0237580044653146E-4</v>
      </c>
    </row>
    <row r="352" spans="2:8">
      <c r="B352" s="86" t="s">
        <v>116</v>
      </c>
      <c r="C352" s="89" t="str">
        <f t="shared" si="10"/>
        <v>IMPMTEHCM</v>
      </c>
      <c r="D352" s="89"/>
      <c r="E352" s="89">
        <v>2012</v>
      </c>
      <c r="F352" s="89" t="s">
        <v>121</v>
      </c>
      <c r="G352" s="86">
        <f t="array" ref="G352">INDEX(EXH_Potentials_short!$F$10:$F$57,MATCH('dact EXH_Potentials'!E352&amp;'dact EXH_Potentials'!C352,EXH_Potentials_short!$E$10:$E$57&amp;EXH_Potentials_short!$C$10:$C$57,0))*INDEX(Sheet1!D$4:D$35,MATCH('dact EXH_Potentials'!F352,Sheet1!$B$4:$B$35,0))</f>
        <v>7.2772750700252542E-4</v>
      </c>
      <c r="H352" s="86">
        <f t="array" ref="H352">INDEX(EXH_Potentials_short!G$10:G$57,MATCH('dact EXH_Potentials'!E352&amp;'dact EXH_Potentials'!C352,EXH_Potentials_short!$E$10:$E$57&amp;EXH_Potentials_short!$C$10:$C$57,0))*INDEX(Sheet1!D$4:D$35,MATCH('dact EXH_Potentials'!F352,Sheet1!$B$4:$B$35,0))</f>
        <v>3.7878654538846409E-4</v>
      </c>
    </row>
    <row r="353" spans="2:8">
      <c r="B353" s="86" t="s">
        <v>116</v>
      </c>
      <c r="C353" s="89" t="str">
        <f t="shared" si="10"/>
        <v>IMPMTEHCM</v>
      </c>
      <c r="D353" s="89"/>
      <c r="E353" s="89">
        <v>2012</v>
      </c>
      <c r="F353" s="89" t="s">
        <v>120</v>
      </c>
      <c r="G353" s="86">
        <f t="array" ref="G353">INDEX(EXH_Potentials_short!$F$10:$F$57,MATCH('dact EXH_Potentials'!E353&amp;'dact EXH_Potentials'!C353,EXH_Potentials_short!$E$10:$E$57&amp;EXH_Potentials_short!$C$10:$C$57,0))*INDEX(Sheet1!D$4:D$35,MATCH('dact EXH_Potentials'!F353,Sheet1!$B$4:$B$35,0))</f>
        <v>2.4648834914601668E-4</v>
      </c>
      <c r="H353" s="86">
        <f t="array" ref="H353">INDEX(EXH_Potentials_short!G$10:G$57,MATCH('dact EXH_Potentials'!E353&amp;'dact EXH_Potentials'!C353,EXH_Potentials_short!$E$10:$E$57&amp;EXH_Potentials_short!$C$10:$C$57,0))*INDEX(Sheet1!D$4:D$35,MATCH('dact EXH_Potentials'!F353,Sheet1!$B$4:$B$35,0))</f>
        <v>1.2829866859931848E-4</v>
      </c>
    </row>
    <row r="354" spans="2:8">
      <c r="B354" s="86" t="s">
        <v>116</v>
      </c>
      <c r="C354" s="89" t="str">
        <f t="shared" si="10"/>
        <v>IMPMTEHCM</v>
      </c>
      <c r="D354" s="89"/>
      <c r="E354" s="89">
        <v>2012</v>
      </c>
      <c r="F354" s="89" t="s">
        <v>119</v>
      </c>
      <c r="G354" s="86">
        <f t="array" ref="G354">INDEX(EXH_Potentials_short!$F$10:$F$57,MATCH('dact EXH_Potentials'!E354&amp;'dact EXH_Potentials'!C354,EXH_Potentials_short!$E$10:$E$57&amp;EXH_Potentials_short!$C$10:$C$57,0))*INDEX(Sheet1!D$4:D$35,MATCH('dact EXH_Potentials'!F354,Sheet1!$B$4:$B$35,0))</f>
        <v>1.8388813348988546E-4</v>
      </c>
      <c r="H354" s="86">
        <f t="array" ref="H354">INDEX(EXH_Potentials_short!G$10:G$57,MATCH('dact EXH_Potentials'!E354&amp;'dact EXH_Potentials'!C354,EXH_Potentials_short!$E$10:$E$57&amp;EXH_Potentials_short!$C$10:$C$57,0))*INDEX(Sheet1!D$4:D$35,MATCH('dact EXH_Potentials'!F354,Sheet1!$B$4:$B$35,0))</f>
        <v>9.5714879748697921E-5</v>
      </c>
    </row>
    <row r="355" spans="2:8">
      <c r="B355" s="86" t="s">
        <v>116</v>
      </c>
      <c r="C355" s="89" t="str">
        <f t="shared" si="10"/>
        <v>IMPMTEHCM</v>
      </c>
      <c r="D355" s="89"/>
      <c r="E355" s="89">
        <v>2012</v>
      </c>
      <c r="F355" s="89" t="s">
        <v>118</v>
      </c>
      <c r="G355" s="86">
        <f t="array" ref="G355">INDEX(EXH_Potentials_short!$F$10:$F$57,MATCH('dact EXH_Potentials'!E355&amp;'dact EXH_Potentials'!C355,EXH_Potentials_short!$E$10:$E$57&amp;EXH_Potentials_short!$C$10:$C$57,0))*INDEX(Sheet1!D$4:D$35,MATCH('dact EXH_Potentials'!F355,Sheet1!$B$4:$B$35,0))</f>
        <v>8.8814055962136167E-4</v>
      </c>
      <c r="H355" s="86">
        <f t="array" ref="H355">INDEX(EXH_Potentials_short!G$10:G$57,MATCH('dact EXH_Potentials'!E355&amp;'dact EXH_Potentials'!C355,EXH_Potentials_short!$E$10:$E$57&amp;EXH_Potentials_short!$C$10:$C$57,0))*INDEX(Sheet1!D$4:D$35,MATCH('dact EXH_Potentials'!F355,Sheet1!$B$4:$B$35,0))</f>
        <v>4.6228250431817934E-4</v>
      </c>
    </row>
    <row r="356" spans="2:8">
      <c r="B356" s="86" t="s">
        <v>116</v>
      </c>
      <c r="C356" s="89" t="str">
        <f t="shared" si="10"/>
        <v>IMPMTEHCM</v>
      </c>
      <c r="D356" s="89"/>
      <c r="E356" s="89">
        <v>2012</v>
      </c>
      <c r="F356" s="89" t="s">
        <v>117</v>
      </c>
      <c r="G356" s="86">
        <f t="array" ref="G356">INDEX(EXH_Potentials_short!$F$10:$F$57,MATCH('dact EXH_Potentials'!E356&amp;'dact EXH_Potentials'!C356,EXH_Potentials_short!$E$10:$E$57&amp;EXH_Potentials_short!$C$10:$C$57,0))*INDEX(Sheet1!D$4:D$35,MATCH('dact EXH_Potentials'!F356,Sheet1!$B$4:$B$35,0))</f>
        <v>4.7537038763874643E-4</v>
      </c>
      <c r="H356" s="86">
        <f t="array" ref="H356">INDEX(EXH_Potentials_short!G$10:G$57,MATCH('dact EXH_Potentials'!E356&amp;'dact EXH_Potentials'!C356,EXH_Potentials_short!$E$10:$E$57&amp;EXH_Potentials_short!$C$10:$C$57,0))*INDEX(Sheet1!D$4:D$35,MATCH('dact EXH_Potentials'!F356,Sheet1!$B$4:$B$35,0))</f>
        <v>2.4743314658439997E-4</v>
      </c>
    </row>
    <row r="357" spans="2:8" ht="15" thickBot="1">
      <c r="B357" s="87" t="s">
        <v>116</v>
      </c>
      <c r="C357" s="88" t="str">
        <f t="shared" si="10"/>
        <v>IMPMTEHCM</v>
      </c>
      <c r="D357" s="88"/>
      <c r="E357" s="88">
        <v>2012</v>
      </c>
      <c r="F357" s="88" t="s">
        <v>115</v>
      </c>
      <c r="G357" s="87">
        <f t="array" ref="G357">INDEX(EXH_Potentials_short!$F$10:$F$57,MATCH('dact EXH_Potentials'!E357&amp;'dact EXH_Potentials'!C357,EXH_Potentials_short!$E$10:$E$57&amp;EXH_Potentials_short!$C$10:$C$57,0))*INDEX(Sheet1!D$4:D$35,MATCH('dact EXH_Potentials'!F357,Sheet1!$B$4:$B$35,0))</f>
        <v>1.9562567392541007E-6</v>
      </c>
      <c r="H357" s="87">
        <f t="array" ref="H357">INDEX(EXH_Potentials_short!G$10:G$57,MATCH('dact EXH_Potentials'!E357&amp;'dact EXH_Potentials'!C357,EXH_Potentials_short!$E$10:$E$57&amp;EXH_Potentials_short!$C$10:$C$57,0))*INDEX(Sheet1!D$4:D$35,MATCH('dact EXH_Potentials'!F357,Sheet1!$B$4:$B$35,0))</f>
        <v>1.0182434015818928E-6</v>
      </c>
    </row>
    <row r="358" spans="2:8">
      <c r="B358" s="86" t="s">
        <v>116</v>
      </c>
      <c r="C358" s="89" t="str">
        <f>K28</f>
        <v>IMPMTEHCH</v>
      </c>
      <c r="D358" s="89"/>
      <c r="E358" s="89">
        <v>2012</v>
      </c>
      <c r="F358" s="90" t="s">
        <v>147</v>
      </c>
      <c r="G358" s="86">
        <f t="array" ref="G358">INDEX(EXH_Potentials_short!F$10:F$57,MATCH('dact EXH_Potentials'!E358&amp;'dact EXH_Potentials'!C358,EXH_Potentials_short!$E$10:$E$57&amp;EXH_Potentials_short!$C$10:$C$57,0))*INDEX(Sheet1!D$4:D$35,MATCH('dact EXH_Potentials'!F358,Sheet1!$B$4:$B$35,0))</f>
        <v>1.6315564526258834E-5</v>
      </c>
      <c r="H358" s="86">
        <f t="array" ref="H358">INDEX(EXH_Potentials_short!G$10:G$57,MATCH('dact EXH_Potentials'!E358&amp;'dact EXH_Potentials'!C358,EXH_Potentials_short!$E$10:$E$57&amp;EXH_Potentials_short!$C$10:$C$57,0))*INDEX(Sheet1!D$4:D$35,MATCH('dact EXH_Potentials'!F358,Sheet1!$B$4:$B$35,0))</f>
        <v>0</v>
      </c>
    </row>
    <row r="359" spans="2:8">
      <c r="B359" s="86" t="s">
        <v>116</v>
      </c>
      <c r="C359" s="89" t="str">
        <f t="shared" ref="C359:C389" si="11">C358</f>
        <v>IMPMTEHCH</v>
      </c>
      <c r="D359" s="89"/>
      <c r="E359" s="89">
        <v>2012</v>
      </c>
      <c r="F359" s="89" t="s">
        <v>146</v>
      </c>
      <c r="G359" s="86">
        <f t="array" ref="G359">INDEX(EXH_Potentials_short!$F$10:$F$57,MATCH('dact EXH_Potentials'!E359&amp;'dact EXH_Potentials'!C359,EXH_Potentials_short!$E$10:$E$57&amp;EXH_Potentials_short!$C$10:$C$57,0))*INDEX(Sheet1!D$4:D$35,MATCH('dact EXH_Potentials'!F359,Sheet1!$B$4:$B$35,0))</f>
        <v>2.6422150330024727E-4</v>
      </c>
      <c r="H359" s="86">
        <f t="array" ref="H359">INDEX(EXH_Potentials_short!G$10:G$57,MATCH('dact EXH_Potentials'!E359&amp;'dact EXH_Potentials'!C359,EXH_Potentials_short!$E$10:$E$57&amp;EXH_Potentials_short!$C$10:$C$57,0))*INDEX(Sheet1!D$4:D$35,MATCH('dact EXH_Potentials'!F359,Sheet1!$B$4:$B$35,0))</f>
        <v>0</v>
      </c>
    </row>
    <row r="360" spans="2:8">
      <c r="B360" s="86" t="s">
        <v>116</v>
      </c>
      <c r="C360" s="89" t="str">
        <f t="shared" si="11"/>
        <v>IMPMTEHCH</v>
      </c>
      <c r="D360" s="89"/>
      <c r="E360" s="89">
        <v>2012</v>
      </c>
      <c r="F360" s="89" t="s">
        <v>145</v>
      </c>
      <c r="G360" s="86">
        <f t="array" ref="G360">INDEX(EXH_Potentials_short!$F$10:$F$57,MATCH('dact EXH_Potentials'!E360&amp;'dact EXH_Potentials'!C360,EXH_Potentials_short!$E$10:$E$57&amp;EXH_Potentials_short!$C$10:$C$57,0))*INDEX(Sheet1!D$4:D$35,MATCH('dact EXH_Potentials'!F360,Sheet1!$B$4:$B$35,0))</f>
        <v>3.2087276901642377E-4</v>
      </c>
      <c r="H360" s="86">
        <f t="array" ref="H360">INDEX(EXH_Potentials_short!G$10:G$57,MATCH('dact EXH_Potentials'!E360&amp;'dact EXH_Potentials'!C360,EXH_Potentials_short!$E$10:$E$57&amp;EXH_Potentials_short!$C$10:$C$57,0))*INDEX(Sheet1!D$4:D$35,MATCH('dact EXH_Potentials'!F360,Sheet1!$B$4:$B$35,0))</f>
        <v>0</v>
      </c>
    </row>
    <row r="361" spans="2:8">
      <c r="B361" s="86" t="s">
        <v>116</v>
      </c>
      <c r="C361" s="89" t="str">
        <f t="shared" si="11"/>
        <v>IMPMTEHCH</v>
      </c>
      <c r="D361" s="89"/>
      <c r="E361" s="89">
        <v>2012</v>
      </c>
      <c r="F361" s="89" t="s">
        <v>144</v>
      </c>
      <c r="G361" s="86">
        <f t="array" ref="G361">INDEX(EXH_Potentials_short!$F$10:$F$57,MATCH('dact EXH_Potentials'!E361&amp;'dact EXH_Potentials'!C361,EXH_Potentials_short!$E$10:$E$57&amp;EXH_Potentials_short!$C$10:$C$57,0))*INDEX(Sheet1!D$4:D$35,MATCH('dact EXH_Potentials'!F361,Sheet1!$B$4:$B$35,0))</f>
        <v>7.2966830242435354E-5</v>
      </c>
      <c r="H361" s="86">
        <f t="array" ref="H361">INDEX(EXH_Potentials_short!G$10:G$57,MATCH('dact EXH_Potentials'!E361&amp;'dact EXH_Potentials'!C361,EXH_Potentials_short!$E$10:$E$57&amp;EXH_Potentials_short!$C$10:$C$57,0))*INDEX(Sheet1!D$4:D$35,MATCH('dact EXH_Potentials'!F361,Sheet1!$B$4:$B$35,0))</f>
        <v>0</v>
      </c>
    </row>
    <row r="362" spans="2:8">
      <c r="B362" s="86" t="s">
        <v>116</v>
      </c>
      <c r="C362" s="89" t="str">
        <f t="shared" si="11"/>
        <v>IMPMTEHCH</v>
      </c>
      <c r="D362" s="89"/>
      <c r="E362" s="89">
        <v>2012</v>
      </c>
      <c r="F362" s="89" t="s">
        <v>143</v>
      </c>
      <c r="G362" s="86">
        <f t="array" ref="G362">INDEX(EXH_Potentials_short!$F$10:$F$57,MATCH('dact EXH_Potentials'!E362&amp;'dact EXH_Potentials'!C362,EXH_Potentials_short!$E$10:$E$57&amp;EXH_Potentials_short!$C$10:$C$57,0))*INDEX(Sheet1!D$4:D$35,MATCH('dact EXH_Potentials'!F362,Sheet1!$B$4:$B$35,0))</f>
        <v>3.6256810058352968E-6</v>
      </c>
      <c r="H362" s="86">
        <f t="array" ref="H362">INDEX(EXH_Potentials_short!G$10:G$57,MATCH('dact EXH_Potentials'!E362&amp;'dact EXH_Potentials'!C362,EXH_Potentials_short!$E$10:$E$57&amp;EXH_Potentials_short!$C$10:$C$57,0))*INDEX(Sheet1!D$4:D$35,MATCH('dact EXH_Potentials'!F362,Sheet1!$B$4:$B$35,0))</f>
        <v>0</v>
      </c>
    </row>
    <row r="363" spans="2:8">
      <c r="B363" s="86" t="s">
        <v>116</v>
      </c>
      <c r="C363" s="89" t="str">
        <f t="shared" si="11"/>
        <v>IMPMTEHCH</v>
      </c>
      <c r="D363" s="89"/>
      <c r="E363" s="89">
        <v>2012</v>
      </c>
      <c r="F363" s="89" t="s">
        <v>142</v>
      </c>
      <c r="G363" s="86">
        <f t="array" ref="G363">INDEX(EXH_Potentials_short!$F$10:$F$57,MATCH('dact EXH_Potentials'!E363&amp;'dact EXH_Potentials'!C363,EXH_Potentials_short!$E$10:$E$57&amp;EXH_Potentials_short!$C$10:$C$57,0))*INDEX(Sheet1!D$4:D$35,MATCH('dact EXH_Potentials'!F363,Sheet1!$B$4:$B$35,0))</f>
        <v>1.3007130608434127E-4</v>
      </c>
      <c r="H363" s="86">
        <f t="array" ref="H363">INDEX(EXH_Potentials_short!G$10:G$57,MATCH('dact EXH_Potentials'!E363&amp;'dact EXH_Potentials'!C363,EXH_Potentials_short!$E$10:$E$57&amp;EXH_Potentials_short!$C$10:$C$57,0))*INDEX(Sheet1!D$4:D$35,MATCH('dact EXH_Potentials'!F363,Sheet1!$B$4:$B$35,0))</f>
        <v>0</v>
      </c>
    </row>
    <row r="364" spans="2:8">
      <c r="B364" s="86" t="s">
        <v>116</v>
      </c>
      <c r="C364" s="89" t="str">
        <f t="shared" si="11"/>
        <v>IMPMTEHCH</v>
      </c>
      <c r="D364" s="89"/>
      <c r="E364" s="89">
        <v>2012</v>
      </c>
      <c r="F364" s="89" t="s">
        <v>141</v>
      </c>
      <c r="G364" s="86">
        <f t="array" ref="G364">INDEX(EXH_Potentials_short!$F$10:$F$57,MATCH('dact EXH_Potentials'!E364&amp;'dact EXH_Potentials'!C364,EXH_Potentials_short!$E$10:$E$57&amp;EXH_Potentials_short!$C$10:$C$57,0))*INDEX(Sheet1!D$4:D$35,MATCH('dact EXH_Potentials'!F364,Sheet1!$B$4:$B$35,0))</f>
        <v>1.908014629320825E-4</v>
      </c>
      <c r="H364" s="86">
        <f t="array" ref="H364">INDEX(EXH_Potentials_short!G$10:G$57,MATCH('dact EXH_Potentials'!E364&amp;'dact EXH_Potentials'!C364,EXH_Potentials_short!$E$10:$E$57&amp;EXH_Potentials_short!$C$10:$C$57,0))*INDEX(Sheet1!D$4:D$35,MATCH('dact EXH_Potentials'!F364,Sheet1!$B$4:$B$35,0))</f>
        <v>0</v>
      </c>
    </row>
    <row r="365" spans="2:8">
      <c r="B365" s="86" t="s">
        <v>116</v>
      </c>
      <c r="C365" s="89" t="str">
        <f t="shared" si="11"/>
        <v>IMPMTEHCH</v>
      </c>
      <c r="D365" s="89"/>
      <c r="E365" s="89">
        <v>2012</v>
      </c>
      <c r="F365" s="89" t="s">
        <v>140</v>
      </c>
      <c r="G365" s="86">
        <f t="array" ref="G365">INDEX(EXH_Potentials_short!$F$10:$F$57,MATCH('dact EXH_Potentials'!E365&amp;'dact EXH_Potentials'!C365,EXH_Potentials_short!$E$10:$E$57&amp;EXH_Potentials_short!$C$10:$C$57,0))*INDEX(Sheet1!D$4:D$35,MATCH('dact EXH_Potentials'!F365,Sheet1!$B$4:$B$35,0))</f>
        <v>1.8128405029176484E-6</v>
      </c>
      <c r="H365" s="86">
        <f t="array" ref="H365">INDEX(EXH_Potentials_short!G$10:G$57,MATCH('dact EXH_Potentials'!E365&amp;'dact EXH_Potentials'!C365,EXH_Potentials_short!$E$10:$E$57&amp;EXH_Potentials_short!$C$10:$C$57,0))*INDEX(Sheet1!D$4:D$35,MATCH('dact EXH_Potentials'!F365,Sheet1!$B$4:$B$35,0))</f>
        <v>0</v>
      </c>
    </row>
    <row r="366" spans="2:8">
      <c r="B366" s="86" t="s">
        <v>116</v>
      </c>
      <c r="C366" s="89" t="str">
        <f t="shared" si="11"/>
        <v>IMPMTEHCH</v>
      </c>
      <c r="D366" s="89"/>
      <c r="E366" s="89">
        <v>2012</v>
      </c>
      <c r="F366" s="89" t="s">
        <v>139</v>
      </c>
      <c r="G366" s="86">
        <f t="array" ref="G366">INDEX(EXH_Potentials_short!$F$10:$F$57,MATCH('dact EXH_Potentials'!E366&amp;'dact EXH_Potentials'!C366,EXH_Potentials_short!$E$10:$E$57&amp;EXH_Potentials_short!$C$10:$C$57,0))*INDEX(Sheet1!D$4:D$35,MATCH('dact EXH_Potentials'!F366,Sheet1!$B$4:$B$35,0))</f>
        <v>7.7045721374000053E-6</v>
      </c>
      <c r="H366" s="86">
        <f t="array" ref="H366">INDEX(EXH_Potentials_short!G$10:G$57,MATCH('dact EXH_Potentials'!E366&amp;'dact EXH_Potentials'!C366,EXH_Potentials_short!$E$10:$E$57&amp;EXH_Potentials_short!$C$10:$C$57,0))*INDEX(Sheet1!D$4:D$35,MATCH('dact EXH_Potentials'!F366,Sheet1!$B$4:$B$35,0))</f>
        <v>0</v>
      </c>
    </row>
    <row r="367" spans="2:8">
      <c r="B367" s="86" t="s">
        <v>116</v>
      </c>
      <c r="C367" s="89" t="str">
        <f t="shared" si="11"/>
        <v>IMPMTEHCH</v>
      </c>
      <c r="D367" s="89"/>
      <c r="E367" s="89">
        <v>2012</v>
      </c>
      <c r="F367" s="89" t="s">
        <v>138</v>
      </c>
      <c r="G367" s="86">
        <f t="array" ref="G367">INDEX(EXH_Potentials_short!$F$10:$F$57,MATCH('dact EXH_Potentials'!E367&amp;'dact EXH_Potentials'!C367,EXH_Potentials_short!$E$10:$E$57&amp;EXH_Potentials_short!$C$10:$C$57,0))*INDEX(Sheet1!D$4:D$35,MATCH('dact EXH_Potentials'!F367,Sheet1!$B$4:$B$35,0))</f>
        <v>2.1527480972147073E-4</v>
      </c>
      <c r="H367" s="86">
        <f t="array" ref="H367">INDEX(EXH_Potentials_short!G$10:G$57,MATCH('dact EXH_Potentials'!E367&amp;'dact EXH_Potentials'!C367,EXH_Potentials_short!$E$10:$E$57&amp;EXH_Potentials_short!$C$10:$C$57,0))*INDEX(Sheet1!D$4:D$35,MATCH('dact EXH_Potentials'!F367,Sheet1!$B$4:$B$35,0))</f>
        <v>0</v>
      </c>
    </row>
    <row r="368" spans="2:8">
      <c r="B368" s="86" t="s">
        <v>116</v>
      </c>
      <c r="C368" s="89" t="str">
        <f t="shared" si="11"/>
        <v>IMPMTEHCH</v>
      </c>
      <c r="D368" s="89"/>
      <c r="E368" s="89">
        <v>2012</v>
      </c>
      <c r="F368" s="89" t="s">
        <v>137</v>
      </c>
      <c r="G368" s="86">
        <f t="array" ref="G368">INDEX(EXH_Potentials_short!$F$10:$F$57,MATCH('dact EXH_Potentials'!E368&amp;'dact EXH_Potentials'!C368,EXH_Potentials_short!$E$10:$E$57&amp;EXH_Potentials_short!$C$10:$C$57,0))*INDEX(Sheet1!D$4:D$35,MATCH('dact EXH_Potentials'!F368,Sheet1!$B$4:$B$35,0))</f>
        <v>3.0501041461589433E-4</v>
      </c>
      <c r="H368" s="86">
        <f t="array" ref="H368">INDEX(EXH_Potentials_short!G$10:G$57,MATCH('dact EXH_Potentials'!E368&amp;'dact EXH_Potentials'!C368,EXH_Potentials_short!$E$10:$E$57&amp;EXH_Potentials_short!$C$10:$C$57,0))*INDEX(Sheet1!D$4:D$35,MATCH('dact EXH_Potentials'!F368,Sheet1!$B$4:$B$35,0))</f>
        <v>0</v>
      </c>
    </row>
    <row r="369" spans="2:8">
      <c r="B369" s="86" t="s">
        <v>116</v>
      </c>
      <c r="C369" s="89" t="str">
        <f t="shared" si="11"/>
        <v>IMPMTEHCH</v>
      </c>
      <c r="D369" s="89"/>
      <c r="E369" s="89">
        <v>2012</v>
      </c>
      <c r="F369" s="89" t="s">
        <v>136</v>
      </c>
      <c r="G369" s="86">
        <f t="array" ref="G369">INDEX(EXH_Potentials_short!$F$10:$F$57,MATCH('dact EXH_Potentials'!E369&amp;'dact EXH_Potentials'!C369,EXH_Potentials_short!$E$10:$E$57&amp;EXH_Potentials_short!$C$10:$C$57,0))*INDEX(Sheet1!D$4:D$35,MATCH('dact EXH_Potentials'!F369,Sheet1!$B$4:$B$35,0))</f>
        <v>1.5726391362810599E-4</v>
      </c>
      <c r="H369" s="86">
        <f t="array" ref="H369">INDEX(EXH_Potentials_short!G$10:G$57,MATCH('dact EXH_Potentials'!E369&amp;'dact EXH_Potentials'!C369,EXH_Potentials_short!$E$10:$E$57&amp;EXH_Potentials_short!$C$10:$C$57,0))*INDEX(Sheet1!D$4:D$35,MATCH('dact EXH_Potentials'!F369,Sheet1!$B$4:$B$35,0))</f>
        <v>0</v>
      </c>
    </row>
    <row r="370" spans="2:8">
      <c r="B370" s="86" t="s">
        <v>116</v>
      </c>
      <c r="C370" s="89" t="str">
        <f t="shared" si="11"/>
        <v>IMPMTEHCH</v>
      </c>
      <c r="D370" s="89"/>
      <c r="E370" s="89">
        <v>2012</v>
      </c>
      <c r="F370" s="89" t="s">
        <v>135</v>
      </c>
      <c r="G370" s="86">
        <f t="array" ref="G370">INDEX(EXH_Potentials_short!$F$10:$F$57,MATCH('dact EXH_Potentials'!E370&amp;'dact EXH_Potentials'!C370,EXH_Potentials_short!$E$10:$E$57&amp;EXH_Potentials_short!$C$10:$C$57,0))*INDEX(Sheet1!D$4:D$35,MATCH('dact EXH_Potentials'!F370,Sheet1!$B$4:$B$35,0))</f>
        <v>4.532101257294121E-7</v>
      </c>
      <c r="H370" s="86">
        <f t="array" ref="H370">INDEX(EXH_Potentials_short!G$10:G$57,MATCH('dact EXH_Potentials'!E370&amp;'dact EXH_Potentials'!C370,EXH_Potentials_short!$E$10:$E$57&amp;EXH_Potentials_short!$C$10:$C$57,0))*INDEX(Sheet1!D$4:D$35,MATCH('dact EXH_Potentials'!F370,Sheet1!$B$4:$B$35,0))</f>
        <v>0</v>
      </c>
    </row>
    <row r="371" spans="2:8">
      <c r="B371" s="86" t="s">
        <v>116</v>
      </c>
      <c r="C371" s="89" t="str">
        <f t="shared" si="11"/>
        <v>IMPMTEHCH</v>
      </c>
      <c r="D371" s="89"/>
      <c r="E371" s="89">
        <v>2012</v>
      </c>
      <c r="F371" s="89" t="s">
        <v>134</v>
      </c>
      <c r="G371" s="86">
        <f t="array" ref="G371">INDEX(EXH_Potentials_short!$F$10:$F$57,MATCH('dact EXH_Potentials'!E371&amp;'dact EXH_Potentials'!C371,EXH_Potentials_short!$E$10:$E$57&amp;EXH_Potentials_short!$C$10:$C$57,0))*INDEX(Sheet1!D$4:D$35,MATCH('dact EXH_Potentials'!F371,Sheet1!$B$4:$B$35,0))</f>
        <v>1.0605116942068244E-4</v>
      </c>
      <c r="H371" s="86">
        <f t="array" ref="H371">INDEX(EXH_Potentials_short!G$10:G$57,MATCH('dact EXH_Potentials'!E371&amp;'dact EXH_Potentials'!C371,EXH_Potentials_short!$E$10:$E$57&amp;EXH_Potentials_short!$C$10:$C$57,0))*INDEX(Sheet1!D$4:D$35,MATCH('dact EXH_Potentials'!F371,Sheet1!$B$4:$B$35,0))</f>
        <v>0</v>
      </c>
    </row>
    <row r="372" spans="2:8">
      <c r="B372" s="86" t="s">
        <v>116</v>
      </c>
      <c r="C372" s="89" t="str">
        <f t="shared" si="11"/>
        <v>IMPMTEHCH</v>
      </c>
      <c r="D372" s="89"/>
      <c r="E372" s="89">
        <v>2012</v>
      </c>
      <c r="F372" s="89" t="s">
        <v>133</v>
      </c>
      <c r="G372" s="86">
        <f t="array" ref="G372">INDEX(EXH_Potentials_short!$F$10:$F$57,MATCH('dact EXH_Potentials'!E372&amp;'dact EXH_Potentials'!C372,EXH_Potentials_short!$E$10:$E$57&amp;EXH_Potentials_short!$C$10:$C$57,0))*INDEX(Sheet1!D$4:D$35,MATCH('dact EXH_Potentials'!F372,Sheet1!$B$4:$B$35,0))</f>
        <v>2.0439776670396487E-4</v>
      </c>
      <c r="H372" s="86">
        <f t="array" ref="H372">INDEX(EXH_Potentials_short!G$10:G$57,MATCH('dact EXH_Potentials'!E372&amp;'dact EXH_Potentials'!C372,EXH_Potentials_short!$E$10:$E$57&amp;EXH_Potentials_short!$C$10:$C$57,0))*INDEX(Sheet1!D$4:D$35,MATCH('dact EXH_Potentials'!F372,Sheet1!$B$4:$B$35,0))</f>
        <v>0</v>
      </c>
    </row>
    <row r="373" spans="2:8">
      <c r="B373" s="86" t="s">
        <v>116</v>
      </c>
      <c r="C373" s="89" t="str">
        <f t="shared" si="11"/>
        <v>IMPMTEHCH</v>
      </c>
      <c r="D373" s="89"/>
      <c r="E373" s="89">
        <v>2012</v>
      </c>
      <c r="F373" s="89" t="s">
        <v>132</v>
      </c>
      <c r="G373" s="86">
        <f t="array" ref="G373">INDEX(EXH_Potentials_short!$F$10:$F$57,MATCH('dact EXH_Potentials'!E373&amp;'dact EXH_Potentials'!C373,EXH_Potentials_short!$E$10:$E$57&amp;EXH_Potentials_short!$C$10:$C$57,0))*INDEX(Sheet1!D$4:D$35,MATCH('dact EXH_Potentials'!F373,Sheet1!$B$4:$B$35,0))</f>
        <v>4.5321012572941212E-6</v>
      </c>
      <c r="H373" s="86">
        <f t="array" ref="H373">INDEX(EXH_Potentials_short!G$10:G$57,MATCH('dact EXH_Potentials'!E373&amp;'dact EXH_Potentials'!C373,EXH_Potentials_short!$E$10:$E$57&amp;EXH_Potentials_short!$C$10:$C$57,0))*INDEX(Sheet1!D$4:D$35,MATCH('dact EXH_Potentials'!F373,Sheet1!$B$4:$B$35,0))</f>
        <v>0</v>
      </c>
    </row>
    <row r="374" spans="2:8">
      <c r="B374" s="86" t="s">
        <v>116</v>
      </c>
      <c r="C374" s="89" t="str">
        <f t="shared" si="11"/>
        <v>IMPMTEHCH</v>
      </c>
      <c r="D374" s="89"/>
      <c r="E374" s="89">
        <v>2012</v>
      </c>
      <c r="F374" s="89" t="s">
        <v>131</v>
      </c>
      <c r="G374" s="86">
        <f t="array" ref="G374">INDEX(EXH_Potentials_short!$F$10:$F$57,MATCH('dact EXH_Potentials'!E374&amp;'dact EXH_Potentials'!C374,EXH_Potentials_short!$E$10:$E$57&amp;EXH_Potentials_short!$C$10:$C$57,0))*INDEX(Sheet1!D$4:D$35,MATCH('dact EXH_Potentials'!F374,Sheet1!$B$4:$B$35,0))</f>
        <v>2.9005448046682374E-5</v>
      </c>
      <c r="H374" s="86">
        <f t="array" ref="H374">INDEX(EXH_Potentials_short!G$10:G$57,MATCH('dact EXH_Potentials'!E374&amp;'dact EXH_Potentials'!C374,EXH_Potentials_short!$E$10:$E$57&amp;EXH_Potentials_short!$C$10:$C$57,0))*INDEX(Sheet1!D$4:D$35,MATCH('dact EXH_Potentials'!F374,Sheet1!$B$4:$B$35,0))</f>
        <v>0</v>
      </c>
    </row>
    <row r="375" spans="2:8">
      <c r="B375" s="86" t="s">
        <v>116</v>
      </c>
      <c r="C375" s="89" t="str">
        <f t="shared" si="11"/>
        <v>IMPMTEHCH</v>
      </c>
      <c r="D375" s="89"/>
      <c r="E375" s="89">
        <v>2012</v>
      </c>
      <c r="F375" s="89" t="s">
        <v>130</v>
      </c>
      <c r="G375" s="86">
        <f t="array" ref="G375">INDEX(EXH_Potentials_short!$F$10:$F$57,MATCH('dact EXH_Potentials'!E375&amp;'dact EXH_Potentials'!C375,EXH_Potentials_short!$E$10:$E$57&amp;EXH_Potentials_short!$C$10:$C$57,0))*INDEX(Sheet1!D$4:D$35,MATCH('dact EXH_Potentials'!F375,Sheet1!$B$4:$B$35,0))</f>
        <v>3.6030204995488263E-4</v>
      </c>
      <c r="H375" s="86">
        <f t="array" ref="H375">INDEX(EXH_Potentials_short!G$10:G$57,MATCH('dact EXH_Potentials'!E375&amp;'dact EXH_Potentials'!C375,EXH_Potentials_short!$E$10:$E$57&amp;EXH_Potentials_short!$C$10:$C$57,0))*INDEX(Sheet1!D$4:D$35,MATCH('dact EXH_Potentials'!F375,Sheet1!$B$4:$B$35,0))</f>
        <v>0</v>
      </c>
    </row>
    <row r="376" spans="2:8">
      <c r="B376" s="86" t="s">
        <v>116</v>
      </c>
      <c r="C376" s="89" t="str">
        <f t="shared" si="11"/>
        <v>IMPMTEHCH</v>
      </c>
      <c r="D376" s="89"/>
      <c r="E376" s="89">
        <v>2012</v>
      </c>
      <c r="F376" s="89" t="s">
        <v>129</v>
      </c>
      <c r="G376" s="86">
        <f t="array" ref="G376">INDEX(EXH_Potentials_short!$F$10:$F$57,MATCH('dact EXH_Potentials'!E376&amp;'dact EXH_Potentials'!C376,EXH_Potentials_short!$E$10:$E$57&amp;EXH_Potentials_short!$C$10:$C$57,0))*INDEX(Sheet1!D$4:D$35,MATCH('dact EXH_Potentials'!F376,Sheet1!$B$4:$B$35,0))</f>
        <v>2.4473346789388251E-4</v>
      </c>
      <c r="H376" s="86">
        <f t="array" ref="H376">INDEX(EXH_Potentials_short!G$10:G$57,MATCH('dact EXH_Potentials'!E376&amp;'dact EXH_Potentials'!C376,EXH_Potentials_short!$E$10:$E$57&amp;EXH_Potentials_short!$C$10:$C$57,0))*INDEX(Sheet1!D$4:D$35,MATCH('dact EXH_Potentials'!F376,Sheet1!$B$4:$B$35,0))</f>
        <v>0</v>
      </c>
    </row>
    <row r="377" spans="2:8">
      <c r="B377" s="86" t="s">
        <v>116</v>
      </c>
      <c r="C377" s="89" t="str">
        <f t="shared" si="11"/>
        <v>IMPMTEHCH</v>
      </c>
      <c r="D377" s="89"/>
      <c r="E377" s="89">
        <v>2012</v>
      </c>
      <c r="F377" s="89" t="s">
        <v>128</v>
      </c>
      <c r="G377" s="86">
        <f t="array" ref="G377">INDEX(EXH_Potentials_short!$F$10:$F$57,MATCH('dact EXH_Potentials'!E377&amp;'dact EXH_Potentials'!C377,EXH_Potentials_short!$E$10:$E$57&amp;EXH_Potentials_short!$C$10:$C$57,0))*INDEX(Sheet1!D$4:D$35,MATCH('dact EXH_Potentials'!F377,Sheet1!$B$4:$B$35,0))</f>
        <v>7.2966830242435354E-5</v>
      </c>
      <c r="H377" s="86">
        <f t="array" ref="H377">INDEX(EXH_Potentials_short!G$10:G$57,MATCH('dact EXH_Potentials'!E377&amp;'dact EXH_Potentials'!C377,EXH_Potentials_short!$E$10:$E$57&amp;EXH_Potentials_short!$C$10:$C$57,0))*INDEX(Sheet1!D$4:D$35,MATCH('dact EXH_Potentials'!F377,Sheet1!$B$4:$B$35,0))</f>
        <v>0</v>
      </c>
    </row>
    <row r="378" spans="2:8">
      <c r="B378" s="86" t="s">
        <v>116</v>
      </c>
      <c r="C378" s="89" t="str">
        <f t="shared" si="11"/>
        <v>IMPMTEHCH</v>
      </c>
      <c r="D378" s="89"/>
      <c r="E378" s="89">
        <v>2012</v>
      </c>
      <c r="F378" s="89" t="s">
        <v>127</v>
      </c>
      <c r="G378" s="86">
        <f t="array" ref="G378">INDEX(EXH_Potentials_short!$F$10:$F$57,MATCH('dact EXH_Potentials'!E378&amp;'dact EXH_Potentials'!C378,EXH_Potentials_short!$E$10:$E$57&amp;EXH_Potentials_short!$C$10:$C$57,0))*INDEX(Sheet1!D$4:D$35,MATCH('dact EXH_Potentials'!F378,Sheet1!$B$4:$B$35,0))</f>
        <v>8.6109923888588306E-6</v>
      </c>
      <c r="H378" s="86">
        <f t="array" ref="H378">INDEX(EXH_Potentials_short!G$10:G$57,MATCH('dact EXH_Potentials'!E378&amp;'dact EXH_Potentials'!C378,EXH_Potentials_short!$E$10:$E$57&amp;EXH_Potentials_short!$C$10:$C$57,0))*INDEX(Sheet1!D$4:D$35,MATCH('dact EXH_Potentials'!F378,Sheet1!$B$4:$B$35,0))</f>
        <v>0</v>
      </c>
    </row>
    <row r="379" spans="2:8">
      <c r="B379" s="86" t="s">
        <v>116</v>
      </c>
      <c r="C379" s="89" t="str">
        <f t="shared" si="11"/>
        <v>IMPMTEHCH</v>
      </c>
      <c r="D379" s="89"/>
      <c r="E379" s="89">
        <v>2012</v>
      </c>
      <c r="F379" s="89" t="s">
        <v>126</v>
      </c>
      <c r="G379" s="86">
        <f t="array" ref="G379">INDEX(EXH_Potentials_short!$F$10:$F$57,MATCH('dact EXH_Potentials'!E379&amp;'dact EXH_Potentials'!C379,EXH_Potentials_short!$E$10:$E$57&amp;EXH_Potentials_short!$C$10:$C$57,0))*INDEX(Sheet1!D$4:D$35,MATCH('dact EXH_Potentials'!F379,Sheet1!$B$4:$B$35,0))</f>
        <v>1.5137218199362364E-4</v>
      </c>
      <c r="H379" s="86">
        <f t="array" ref="H379">INDEX(EXH_Potentials_short!G$10:G$57,MATCH('dact EXH_Potentials'!E379&amp;'dact EXH_Potentials'!C379,EXH_Potentials_short!$E$10:$E$57&amp;EXH_Potentials_short!$C$10:$C$57,0))*INDEX(Sheet1!D$4:D$35,MATCH('dact EXH_Potentials'!F379,Sheet1!$B$4:$B$35,0))</f>
        <v>0</v>
      </c>
    </row>
    <row r="380" spans="2:8">
      <c r="B380" s="86" t="s">
        <v>116</v>
      </c>
      <c r="C380" s="89" t="str">
        <f t="shared" si="11"/>
        <v>IMPMTEHCH</v>
      </c>
      <c r="D380" s="89"/>
      <c r="E380" s="89">
        <v>2012</v>
      </c>
      <c r="F380" s="89" t="s">
        <v>125</v>
      </c>
      <c r="G380" s="86">
        <f t="array" ref="G380">INDEX(EXH_Potentials_short!$F$10:$F$57,MATCH('dact EXH_Potentials'!E380&amp;'dact EXH_Potentials'!C380,EXH_Potentials_short!$E$10:$E$57&amp;EXH_Potentials_short!$C$10:$C$57,0))*INDEX(Sheet1!D$4:D$35,MATCH('dact EXH_Potentials'!F380,Sheet1!$B$4:$B$35,0))</f>
        <v>1.1828784281537656E-4</v>
      </c>
      <c r="H380" s="86">
        <f t="array" ref="H380">INDEX(EXH_Potentials_short!G$10:G$57,MATCH('dact EXH_Potentials'!E380&amp;'dact EXH_Potentials'!C380,EXH_Potentials_short!$E$10:$E$57&amp;EXH_Potentials_short!$C$10:$C$57,0))*INDEX(Sheet1!D$4:D$35,MATCH('dact EXH_Potentials'!F380,Sheet1!$B$4:$B$35,0))</f>
        <v>0</v>
      </c>
    </row>
    <row r="381" spans="2:8">
      <c r="B381" s="86" t="s">
        <v>116</v>
      </c>
      <c r="C381" s="89" t="str">
        <f t="shared" si="11"/>
        <v>IMPMTEHCH</v>
      </c>
      <c r="D381" s="89"/>
      <c r="E381" s="89">
        <v>2012</v>
      </c>
      <c r="F381" s="89" t="s">
        <v>124</v>
      </c>
      <c r="G381" s="86">
        <f t="array" ref="G381">INDEX(EXH_Potentials_short!$F$10:$F$57,MATCH('dact EXH_Potentials'!E381&amp;'dact EXH_Potentials'!C381,EXH_Potentials_short!$E$10:$E$57&amp;EXH_Potentials_short!$C$10:$C$57,0))*INDEX(Sheet1!D$4:D$35,MATCH('dact EXH_Potentials'!F381,Sheet1!$B$4:$B$35,0))</f>
        <v>4.5321012572941212E-6</v>
      </c>
      <c r="H381" s="86">
        <f t="array" ref="H381">INDEX(EXH_Potentials_short!G$10:G$57,MATCH('dact EXH_Potentials'!E381&amp;'dact EXH_Potentials'!C381,EXH_Potentials_short!$E$10:$E$57&amp;EXH_Potentials_short!$C$10:$C$57,0))*INDEX(Sheet1!D$4:D$35,MATCH('dact EXH_Potentials'!F381,Sheet1!$B$4:$B$35,0))</f>
        <v>0</v>
      </c>
    </row>
    <row r="382" spans="2:8">
      <c r="B382" s="86" t="s">
        <v>116</v>
      </c>
      <c r="C382" s="89" t="str">
        <f t="shared" si="11"/>
        <v>IMPMTEHCH</v>
      </c>
      <c r="D382" s="89"/>
      <c r="E382" s="89">
        <v>2012</v>
      </c>
      <c r="F382" s="89" t="s">
        <v>123</v>
      </c>
      <c r="G382" s="86">
        <f t="array" ref="G382">INDEX(EXH_Potentials_short!$F$10:$F$57,MATCH('dact EXH_Potentials'!E382&amp;'dact EXH_Potentials'!C382,EXH_Potentials_short!$E$10:$E$57&amp;EXH_Potentials_short!$C$10:$C$57,0))*INDEX(Sheet1!D$4:D$35,MATCH('dact EXH_Potentials'!F382,Sheet1!$B$4:$B$35,0))</f>
        <v>3.7163230309811786E-5</v>
      </c>
      <c r="H382" s="86">
        <f t="array" ref="H382">INDEX(EXH_Potentials_short!G$10:G$57,MATCH('dact EXH_Potentials'!E382&amp;'dact EXH_Potentials'!C382,EXH_Potentials_short!$E$10:$E$57&amp;EXH_Potentials_short!$C$10:$C$57,0))*INDEX(Sheet1!D$4:D$35,MATCH('dact EXH_Potentials'!F382,Sheet1!$B$4:$B$35,0))</f>
        <v>0</v>
      </c>
    </row>
    <row r="383" spans="2:8">
      <c r="B383" s="86" t="s">
        <v>116</v>
      </c>
      <c r="C383" s="89" t="str">
        <f t="shared" si="11"/>
        <v>IMPMTEHCH</v>
      </c>
      <c r="D383" s="89"/>
      <c r="E383" s="89">
        <v>2012</v>
      </c>
      <c r="F383" s="89" t="s">
        <v>122</v>
      </c>
      <c r="G383" s="86">
        <f t="array" ref="G383">INDEX(EXH_Potentials_short!$F$10:$F$57,MATCH('dact EXH_Potentials'!E383&amp;'dact EXH_Potentials'!C383,EXH_Potentials_short!$E$10:$E$57&amp;EXH_Potentials_short!$C$10:$C$57,0))*INDEX(Sheet1!D$4:D$35,MATCH('dact EXH_Potentials'!F383,Sheet1!$B$4:$B$35,0))</f>
        <v>3.5712957907477677E-4</v>
      </c>
      <c r="H383" s="86">
        <f t="array" ref="H383">INDEX(EXH_Potentials_short!G$10:G$57,MATCH('dact EXH_Potentials'!E383&amp;'dact EXH_Potentials'!C383,EXH_Potentials_short!$E$10:$E$57&amp;EXH_Potentials_short!$C$10:$C$57,0))*INDEX(Sheet1!D$4:D$35,MATCH('dact EXH_Potentials'!F383,Sheet1!$B$4:$B$35,0))</f>
        <v>0</v>
      </c>
    </row>
    <row r="384" spans="2:8">
      <c r="B384" s="86" t="s">
        <v>116</v>
      </c>
      <c r="C384" s="89" t="str">
        <f t="shared" si="11"/>
        <v>IMPMTEHCH</v>
      </c>
      <c r="D384" s="89"/>
      <c r="E384" s="89">
        <v>2012</v>
      </c>
      <c r="F384" s="89" t="s">
        <v>121</v>
      </c>
      <c r="G384" s="86">
        <f t="array" ref="G384">INDEX(EXH_Potentials_short!$F$10:$F$57,MATCH('dact EXH_Potentials'!E384&amp;'dact EXH_Potentials'!C384,EXH_Potentials_short!$E$10:$E$57&amp;EXH_Potentials_short!$C$10:$C$57,0))*INDEX(Sheet1!D$4:D$35,MATCH('dact EXH_Potentials'!F384,Sheet1!$B$4:$B$35,0))</f>
        <v>1.685941667713413E-4</v>
      </c>
      <c r="H384" s="86">
        <f t="array" ref="H384">INDEX(EXH_Potentials_short!G$10:G$57,MATCH('dact EXH_Potentials'!E384&amp;'dact EXH_Potentials'!C384,EXH_Potentials_short!$E$10:$E$57&amp;EXH_Potentials_short!$C$10:$C$57,0))*INDEX(Sheet1!D$4:D$35,MATCH('dact EXH_Potentials'!F384,Sheet1!$B$4:$B$35,0))</f>
        <v>0</v>
      </c>
    </row>
    <row r="385" spans="2:8">
      <c r="B385" s="86" t="s">
        <v>116</v>
      </c>
      <c r="C385" s="89" t="str">
        <f t="shared" si="11"/>
        <v>IMPMTEHCH</v>
      </c>
      <c r="D385" s="89"/>
      <c r="E385" s="89">
        <v>2012</v>
      </c>
      <c r="F385" s="89" t="s">
        <v>120</v>
      </c>
      <c r="G385" s="86">
        <f t="array" ref="G385">INDEX(EXH_Potentials_short!$F$10:$F$57,MATCH('dact EXH_Potentials'!E385&amp;'dact EXH_Potentials'!C385,EXH_Potentials_short!$E$10:$E$57&amp;EXH_Potentials_short!$C$10:$C$57,0))*INDEX(Sheet1!D$4:D$35,MATCH('dact EXH_Potentials'!F385,Sheet1!$B$4:$B$35,0))</f>
        <v>5.7104475841905925E-5</v>
      </c>
      <c r="H385" s="86">
        <f t="array" ref="H385">INDEX(EXH_Potentials_short!G$10:G$57,MATCH('dact EXH_Potentials'!E385&amp;'dact EXH_Potentials'!C385,EXH_Potentials_short!$E$10:$E$57&amp;EXH_Potentials_short!$C$10:$C$57,0))*INDEX(Sheet1!D$4:D$35,MATCH('dact EXH_Potentials'!F385,Sheet1!$B$4:$B$35,0))</f>
        <v>0</v>
      </c>
    </row>
    <row r="386" spans="2:8">
      <c r="B386" s="86" t="s">
        <v>116</v>
      </c>
      <c r="C386" s="89" t="str">
        <f t="shared" si="11"/>
        <v>IMPMTEHCH</v>
      </c>
      <c r="D386" s="89"/>
      <c r="E386" s="89">
        <v>2012</v>
      </c>
      <c r="F386" s="89" t="s">
        <v>119</v>
      </c>
      <c r="G386" s="86">
        <f t="array" ref="G386">INDEX(EXH_Potentials_short!$F$10:$F$57,MATCH('dact EXH_Potentials'!E386&amp;'dact EXH_Potentials'!C386,EXH_Potentials_short!$E$10:$E$57&amp;EXH_Potentials_short!$C$10:$C$57,0))*INDEX(Sheet1!D$4:D$35,MATCH('dact EXH_Potentials'!F386,Sheet1!$B$4:$B$35,0))</f>
        <v>4.2601751818564741E-5</v>
      </c>
      <c r="H386" s="86">
        <f t="array" ref="H386">INDEX(EXH_Potentials_short!G$10:G$57,MATCH('dact EXH_Potentials'!E386&amp;'dact EXH_Potentials'!C386,EXH_Potentials_short!$E$10:$E$57&amp;EXH_Potentials_short!$C$10:$C$57,0))*INDEX(Sheet1!D$4:D$35,MATCH('dact EXH_Potentials'!F386,Sheet1!$B$4:$B$35,0))</f>
        <v>0</v>
      </c>
    </row>
    <row r="387" spans="2:8">
      <c r="B387" s="86" t="s">
        <v>116</v>
      </c>
      <c r="C387" s="89" t="str">
        <f t="shared" si="11"/>
        <v>IMPMTEHCH</v>
      </c>
      <c r="D387" s="89"/>
      <c r="E387" s="89">
        <v>2012</v>
      </c>
      <c r="F387" s="89" t="s">
        <v>118</v>
      </c>
      <c r="G387" s="86">
        <f t="array" ref="G387">INDEX(EXH_Potentials_short!$F$10:$F$57,MATCH('dact EXH_Potentials'!E387&amp;'dact EXH_Potentials'!C387,EXH_Potentials_short!$E$10:$E$57&amp;EXH_Potentials_short!$C$10:$C$57,0))*INDEX(Sheet1!D$4:D$35,MATCH('dact EXH_Potentials'!F387,Sheet1!$B$4:$B$35,0))</f>
        <v>2.057573970811531E-4</v>
      </c>
      <c r="H387" s="86">
        <f t="array" ref="H387">INDEX(EXH_Potentials_short!G$10:G$57,MATCH('dact EXH_Potentials'!E387&amp;'dact EXH_Potentials'!C387,EXH_Potentials_short!$E$10:$E$57&amp;EXH_Potentials_short!$C$10:$C$57,0))*INDEX(Sheet1!D$4:D$35,MATCH('dact EXH_Potentials'!F387,Sheet1!$B$4:$B$35,0))</f>
        <v>0</v>
      </c>
    </row>
    <row r="388" spans="2:8">
      <c r="B388" s="86" t="s">
        <v>116</v>
      </c>
      <c r="C388" s="89" t="str">
        <f t="shared" si="11"/>
        <v>IMPMTEHCH</v>
      </c>
      <c r="D388" s="89"/>
      <c r="E388" s="89">
        <v>2012</v>
      </c>
      <c r="F388" s="89" t="s">
        <v>117</v>
      </c>
      <c r="G388" s="86">
        <f t="array" ref="G388">INDEX(EXH_Potentials_short!$F$10:$F$57,MATCH('dact EXH_Potentials'!E388&amp;'dact EXH_Potentials'!C388,EXH_Potentials_short!$E$10:$E$57&amp;EXH_Potentials_short!$C$10:$C$57,0))*INDEX(Sheet1!D$4:D$35,MATCH('dact EXH_Potentials'!F388,Sheet1!$B$4:$B$35,0))</f>
        <v>1.1013006055224714E-4</v>
      </c>
      <c r="H388" s="86">
        <f t="array" ref="H388">INDEX(EXH_Potentials_short!G$10:G$57,MATCH('dact EXH_Potentials'!E388&amp;'dact EXH_Potentials'!C388,EXH_Potentials_short!$E$10:$E$57&amp;EXH_Potentials_short!$C$10:$C$57,0))*INDEX(Sheet1!D$4:D$35,MATCH('dact EXH_Potentials'!F388,Sheet1!$B$4:$B$35,0))</f>
        <v>0</v>
      </c>
    </row>
    <row r="389" spans="2:8" ht="15" thickBot="1">
      <c r="B389" s="87" t="s">
        <v>116</v>
      </c>
      <c r="C389" s="88" t="str">
        <f t="shared" si="11"/>
        <v>IMPMTEHCH</v>
      </c>
      <c r="D389" s="88"/>
      <c r="E389" s="88">
        <v>2012</v>
      </c>
      <c r="F389" s="88" t="s">
        <v>115</v>
      </c>
      <c r="G389" s="87">
        <f t="array" ref="G389">INDEX(EXH_Potentials_short!$F$10:$F$57,MATCH('dact EXH_Potentials'!E389&amp;'dact EXH_Potentials'!C389,EXH_Potentials_short!$E$10:$E$57&amp;EXH_Potentials_short!$C$10:$C$57,0))*INDEX(Sheet1!D$4:D$35,MATCH('dact EXH_Potentials'!F389,Sheet1!$B$4:$B$35,0))</f>
        <v>4.532101257294121E-7</v>
      </c>
      <c r="H389" s="87">
        <f t="array" ref="H389">INDEX(EXH_Potentials_short!G$10:G$57,MATCH('dact EXH_Potentials'!E389&amp;'dact EXH_Potentials'!C389,EXH_Potentials_short!$E$10:$E$57&amp;EXH_Potentials_short!$C$10:$C$57,0))*INDEX(Sheet1!D$4:D$35,MATCH('dact EXH_Potentials'!F389,Sheet1!$B$4:$B$35,0))</f>
        <v>0</v>
      </c>
    </row>
    <row r="390" spans="2:8">
      <c r="B390" s="86" t="s">
        <v>116</v>
      </c>
      <c r="C390" s="89" t="str">
        <f>K30</f>
        <v>IMPMTEHDN</v>
      </c>
      <c r="D390" s="89"/>
      <c r="E390" s="89">
        <v>2012</v>
      </c>
      <c r="F390" s="90" t="s">
        <v>147</v>
      </c>
      <c r="G390" s="86">
        <f t="array" ref="G390">INDEX(EXH_Potentials_short!F$10:F$57,MATCH('dact EXH_Potentials'!E390&amp;'dact EXH_Potentials'!C390,EXH_Potentials_short!$E$10:$E$57&amp;EXH_Potentials_short!$C$10:$C$57,0))*INDEX(Sheet1!D$4:D$35,MATCH('dact EXH_Potentials'!F390,Sheet1!$B$4:$B$35,0))</f>
        <v>8.2569866919616621E-5</v>
      </c>
      <c r="H390" s="86">
        <f t="array" ref="H390">INDEX(EXH_Potentials_short!G$10:G$57,MATCH('dact EXH_Potentials'!E390&amp;'dact EXH_Potentials'!C390,EXH_Potentials_short!$E$10:$E$57&amp;EXH_Potentials_short!$C$10:$C$57,0))*INDEX(Sheet1!D$4:D$35,MATCH('dact EXH_Potentials'!F390,Sheet1!$B$4:$B$35,0))</f>
        <v>3.4193579236731838E-5</v>
      </c>
    </row>
    <row r="391" spans="2:8">
      <c r="B391" s="86" t="s">
        <v>116</v>
      </c>
      <c r="C391" s="89" t="str">
        <f t="shared" ref="C391:C421" si="12">C390</f>
        <v>IMPMTEHDN</v>
      </c>
      <c r="D391" s="89"/>
      <c r="E391" s="89">
        <v>2012</v>
      </c>
      <c r="F391" s="89" t="s">
        <v>146</v>
      </c>
      <c r="G391" s="86">
        <f t="array" ref="G391">INDEX(EXH_Potentials_short!$F$10:$F$57,MATCH('dact EXH_Potentials'!E391&amp;'dact EXH_Potentials'!C391,EXH_Potentials_short!$E$10:$E$57&amp;EXH_Potentials_short!$C$10:$C$57,0))*INDEX(Sheet1!D$4:D$35,MATCH('dact EXH_Potentials'!F391,Sheet1!$B$4:$B$35,0))</f>
        <v>1.3371731226149025E-3</v>
      </c>
      <c r="H391" s="86">
        <f t="array" ref="H391">INDEX(EXH_Potentials_short!G$10:G$57,MATCH('dact EXH_Potentials'!E391&amp;'dact EXH_Potentials'!C391,EXH_Potentials_short!$E$10:$E$57&amp;EXH_Potentials_short!$C$10:$C$57,0))*INDEX(Sheet1!D$4:D$35,MATCH('dact EXH_Potentials'!F391,Sheet1!$B$4:$B$35,0))</f>
        <v>5.537460193059629E-4</v>
      </c>
    </row>
    <row r="392" spans="2:8">
      <c r="B392" s="86" t="s">
        <v>116</v>
      </c>
      <c r="C392" s="89" t="str">
        <f t="shared" si="12"/>
        <v>IMPMTEHDN</v>
      </c>
      <c r="D392" s="89"/>
      <c r="E392" s="89">
        <v>2012</v>
      </c>
      <c r="F392" s="89" t="s">
        <v>145</v>
      </c>
      <c r="G392" s="86">
        <f t="array" ref="G392">INDEX(EXH_Potentials_short!$F$10:$F$57,MATCH('dact EXH_Potentials'!E392&amp;'dact EXH_Potentials'!C392,EXH_Potentials_short!$E$10:$E$57&amp;EXH_Potentials_short!$C$10:$C$57,0))*INDEX(Sheet1!D$4:D$35,MATCH('dact EXH_Potentials'!F392,Sheet1!$B$4:$B$35,0))</f>
        <v>1.623874049419127E-3</v>
      </c>
      <c r="H392" s="86">
        <f t="array" ref="H392">INDEX(EXH_Potentials_short!G$10:G$57,MATCH('dact EXH_Potentials'!E392&amp;'dact EXH_Potentials'!C392,EXH_Potentials_short!$E$10:$E$57&amp;EXH_Potentials_short!$C$10:$C$57,0))*INDEX(Sheet1!D$4:D$35,MATCH('dact EXH_Potentials'!F392,Sheet1!$B$4:$B$35,0))</f>
        <v>6.724737249890596E-4</v>
      </c>
    </row>
    <row r="393" spans="2:8">
      <c r="B393" s="86" t="s">
        <v>116</v>
      </c>
      <c r="C393" s="89" t="str">
        <f t="shared" si="12"/>
        <v>IMPMTEHDN</v>
      </c>
      <c r="D393" s="89"/>
      <c r="E393" s="89">
        <v>2012</v>
      </c>
      <c r="F393" s="89" t="s">
        <v>144</v>
      </c>
      <c r="G393" s="86">
        <f t="array" ref="G393">INDEX(EXH_Potentials_short!$F$10:$F$57,MATCH('dact EXH_Potentials'!E393&amp;'dact EXH_Potentials'!C393,EXH_Potentials_short!$E$10:$E$57&amp;EXH_Potentials_short!$C$10:$C$57,0))*INDEX(Sheet1!D$4:D$35,MATCH('dact EXH_Potentials'!F393,Sheet1!$B$4:$B$35,0))</f>
        <v>3.6927079372384099E-4</v>
      </c>
      <c r="H393" s="86">
        <f t="array" ref="H393">INDEX(EXH_Potentials_short!G$10:G$57,MATCH('dact EXH_Potentials'!E393&amp;'dact EXH_Potentials'!C393,EXH_Potentials_short!$E$10:$E$57&amp;EXH_Potentials_short!$C$10:$C$57,0))*INDEX(Sheet1!D$4:D$35,MATCH('dact EXH_Potentials'!F393,Sheet1!$B$4:$B$35,0))</f>
        <v>1.5292128491982852E-4</v>
      </c>
    </row>
    <row r="394" spans="2:8">
      <c r="B394" s="86" t="s">
        <v>116</v>
      </c>
      <c r="C394" s="89" t="str">
        <f t="shared" si="12"/>
        <v>IMPMTEHDN</v>
      </c>
      <c r="D394" s="89"/>
      <c r="E394" s="89">
        <v>2012</v>
      </c>
      <c r="F394" s="89" t="s">
        <v>143</v>
      </c>
      <c r="G394" s="86">
        <f t="array" ref="G394">INDEX(EXH_Potentials_short!$F$10:$F$57,MATCH('dact EXH_Potentials'!E394&amp;'dact EXH_Potentials'!C394,EXH_Potentials_short!$E$10:$E$57&amp;EXH_Potentials_short!$C$10:$C$57,0))*INDEX(Sheet1!D$4:D$35,MATCH('dact EXH_Potentials'!F394,Sheet1!$B$4:$B$35,0))</f>
        <v>1.8348859315470361E-5</v>
      </c>
      <c r="H394" s="86">
        <f t="array" ref="H394">INDEX(EXH_Potentials_short!G$10:G$57,MATCH('dact EXH_Potentials'!E394&amp;'dact EXH_Potentials'!C394,EXH_Potentials_short!$E$10:$E$57&amp;EXH_Potentials_short!$C$10:$C$57,0))*INDEX(Sheet1!D$4:D$35,MATCH('dact EXH_Potentials'!F394,Sheet1!$B$4:$B$35,0))</f>
        <v>7.5985731637181871E-6</v>
      </c>
    </row>
    <row r="395" spans="2:8">
      <c r="B395" s="86" t="s">
        <v>116</v>
      </c>
      <c r="C395" s="89" t="str">
        <f t="shared" si="12"/>
        <v>IMPMTEHDN</v>
      </c>
      <c r="D395" s="89"/>
      <c r="E395" s="89">
        <v>2012</v>
      </c>
      <c r="F395" s="89" t="s">
        <v>142</v>
      </c>
      <c r="G395" s="86">
        <f t="array" ref="G395">INDEX(EXH_Potentials_short!$F$10:$F$57,MATCH('dact EXH_Potentials'!E395&amp;'dact EXH_Potentials'!C395,EXH_Potentials_short!$E$10:$E$57&amp;EXH_Potentials_short!$C$10:$C$57,0))*INDEX(Sheet1!D$4:D$35,MATCH('dact EXH_Potentials'!F395,Sheet1!$B$4:$B$35,0))</f>
        <v>6.5826532794249922E-4</v>
      </c>
      <c r="H395" s="86">
        <f t="array" ref="H395">INDEX(EXH_Potentials_short!G$10:G$57,MATCH('dact EXH_Potentials'!E395&amp;'dact EXH_Potentials'!C395,EXH_Potentials_short!$E$10:$E$57&amp;EXH_Potentials_short!$C$10:$C$57,0))*INDEX(Sheet1!D$4:D$35,MATCH('dact EXH_Potentials'!F395,Sheet1!$B$4:$B$35,0))</f>
        <v>2.7259881224838995E-4</v>
      </c>
    </row>
    <row r="396" spans="2:8">
      <c r="B396" s="86" t="s">
        <v>116</v>
      </c>
      <c r="C396" s="89" t="str">
        <f t="shared" si="12"/>
        <v>IMPMTEHDN</v>
      </c>
      <c r="D396" s="89"/>
      <c r="E396" s="89">
        <v>2012</v>
      </c>
      <c r="F396" s="89" t="s">
        <v>141</v>
      </c>
      <c r="G396" s="86">
        <f t="array" ref="G396">INDEX(EXH_Potentials_short!$F$10:$F$57,MATCH('dact EXH_Potentials'!E396&amp;'dact EXH_Potentials'!C396,EXH_Potentials_short!$E$10:$E$57&amp;EXH_Potentials_short!$C$10:$C$57,0))*INDEX(Sheet1!D$4:D$35,MATCH('dact EXH_Potentials'!F396,Sheet1!$B$4:$B$35,0))</f>
        <v>9.6560872147662775E-4</v>
      </c>
      <c r="H396" s="86">
        <f t="array" ref="H396">INDEX(EXH_Potentials_short!G$10:G$57,MATCH('dact EXH_Potentials'!E396&amp;'dact EXH_Potentials'!C396,EXH_Potentials_short!$E$10:$E$57&amp;EXH_Potentials_short!$C$10:$C$57,0))*INDEX(Sheet1!D$4:D$35,MATCH('dact EXH_Potentials'!F396,Sheet1!$B$4:$B$35,0))</f>
        <v>3.998749127406696E-4</v>
      </c>
    </row>
    <row r="397" spans="2:8">
      <c r="B397" s="86" t="s">
        <v>116</v>
      </c>
      <c r="C397" s="89" t="str">
        <f t="shared" si="12"/>
        <v>IMPMTEHDN</v>
      </c>
      <c r="D397" s="89"/>
      <c r="E397" s="89">
        <v>2012</v>
      </c>
      <c r="F397" s="89" t="s">
        <v>140</v>
      </c>
      <c r="G397" s="86">
        <f t="array" ref="G397">INDEX(EXH_Potentials_short!$F$10:$F$57,MATCH('dact EXH_Potentials'!E397&amp;'dact EXH_Potentials'!C397,EXH_Potentials_short!$E$10:$E$57&amp;EXH_Potentials_short!$C$10:$C$57,0))*INDEX(Sheet1!D$4:D$35,MATCH('dact EXH_Potentials'!F397,Sheet1!$B$4:$B$35,0))</f>
        <v>9.1744296577351807E-6</v>
      </c>
      <c r="H397" s="86">
        <f t="array" ref="H397">INDEX(EXH_Potentials_short!G$10:G$57,MATCH('dact EXH_Potentials'!E397&amp;'dact EXH_Potentials'!C397,EXH_Potentials_short!$E$10:$E$57&amp;EXH_Potentials_short!$C$10:$C$57,0))*INDEX(Sheet1!D$4:D$35,MATCH('dact EXH_Potentials'!F397,Sheet1!$B$4:$B$35,0))</f>
        <v>3.7992865818590935E-6</v>
      </c>
    </row>
    <row r="398" spans="2:8">
      <c r="B398" s="86" t="s">
        <v>116</v>
      </c>
      <c r="C398" s="89" t="str">
        <f t="shared" si="12"/>
        <v>IMPMTEHDN</v>
      </c>
      <c r="D398" s="89"/>
      <c r="E398" s="89">
        <v>2012</v>
      </c>
      <c r="F398" s="89" t="s">
        <v>139</v>
      </c>
      <c r="G398" s="86">
        <f t="array" ref="G398">INDEX(EXH_Potentials_short!$F$10:$F$57,MATCH('dact EXH_Potentials'!E398&amp;'dact EXH_Potentials'!C398,EXH_Potentials_short!$E$10:$E$57&amp;EXH_Potentials_short!$C$10:$C$57,0))*INDEX(Sheet1!D$4:D$35,MATCH('dact EXH_Potentials'!F398,Sheet1!$B$4:$B$35,0))</f>
        <v>3.8991326045374517E-5</v>
      </c>
      <c r="H398" s="86">
        <f t="array" ref="H398">INDEX(EXH_Potentials_short!G$10:G$57,MATCH('dact EXH_Potentials'!E398&amp;'dact EXH_Potentials'!C398,EXH_Potentials_short!$E$10:$E$57&amp;EXH_Potentials_short!$C$10:$C$57,0))*INDEX(Sheet1!D$4:D$35,MATCH('dact EXH_Potentials'!F398,Sheet1!$B$4:$B$35,0))</f>
        <v>1.6146967972901148E-5</v>
      </c>
    </row>
    <row r="399" spans="2:8">
      <c r="B399" s="86" t="s">
        <v>116</v>
      </c>
      <c r="C399" s="89" t="str">
        <f t="shared" si="12"/>
        <v>IMPMTEHDN</v>
      </c>
      <c r="D399" s="89"/>
      <c r="E399" s="89">
        <v>2012</v>
      </c>
      <c r="F399" s="89" t="s">
        <v>138</v>
      </c>
      <c r="G399" s="86">
        <f t="array" ref="G399">INDEX(EXH_Potentials_short!$F$10:$F$57,MATCH('dact EXH_Potentials'!E399&amp;'dact EXH_Potentials'!C399,EXH_Potentials_short!$E$10:$E$57&amp;EXH_Potentials_short!$C$10:$C$57,0))*INDEX(Sheet1!D$4:D$35,MATCH('dact EXH_Potentials'!F399,Sheet1!$B$4:$B$35,0))</f>
        <v>1.0894635218560527E-3</v>
      </c>
      <c r="H399" s="86">
        <f t="array" ref="H399">INDEX(EXH_Potentials_short!G$10:G$57,MATCH('dact EXH_Potentials'!E399&amp;'dact EXH_Potentials'!C399,EXH_Potentials_short!$E$10:$E$57&amp;EXH_Potentials_short!$C$10:$C$57,0))*INDEX(Sheet1!D$4:D$35,MATCH('dact EXH_Potentials'!F399,Sheet1!$B$4:$B$35,0))</f>
        <v>4.5116528159576733E-4</v>
      </c>
    </row>
    <row r="400" spans="2:8">
      <c r="B400" s="86" t="s">
        <v>116</v>
      </c>
      <c r="C400" s="89" t="str">
        <f t="shared" si="12"/>
        <v>IMPMTEHDN</v>
      </c>
      <c r="D400" s="89"/>
      <c r="E400" s="89">
        <v>2012</v>
      </c>
      <c r="F400" s="89" t="s">
        <v>137</v>
      </c>
      <c r="G400" s="86">
        <f t="array" ref="G400">INDEX(EXH_Potentials_short!$F$10:$F$57,MATCH('dact EXH_Potentials'!E400&amp;'dact EXH_Potentials'!C400,EXH_Potentials_short!$E$10:$E$57&amp;EXH_Potentials_short!$C$10:$C$57,0))*INDEX(Sheet1!D$4:D$35,MATCH('dact EXH_Potentials'!F400,Sheet1!$B$4:$B$35,0))</f>
        <v>1.543597789913944E-3</v>
      </c>
      <c r="H400" s="86">
        <f t="array" ref="H400">INDEX(EXH_Potentials_short!G$10:G$57,MATCH('dact EXH_Potentials'!E400&amp;'dact EXH_Potentials'!C400,EXH_Potentials_short!$E$10:$E$57&amp;EXH_Potentials_short!$C$10:$C$57,0))*INDEX(Sheet1!D$4:D$35,MATCH('dact EXH_Potentials'!F400,Sheet1!$B$4:$B$35,0))</f>
        <v>6.3922996739779246E-4</v>
      </c>
    </row>
    <row r="401" spans="2:8">
      <c r="B401" s="86" t="s">
        <v>116</v>
      </c>
      <c r="C401" s="89" t="str">
        <f t="shared" si="12"/>
        <v>IMPMTEHDN</v>
      </c>
      <c r="D401" s="89"/>
      <c r="E401" s="89">
        <v>2012</v>
      </c>
      <c r="F401" s="89" t="s">
        <v>136</v>
      </c>
      <c r="G401" s="86">
        <f t="array" ref="G401">INDEX(EXH_Potentials_short!$F$10:$F$57,MATCH('dact EXH_Potentials'!E401&amp;'dact EXH_Potentials'!C401,EXH_Potentials_short!$E$10:$E$57&amp;EXH_Potentials_short!$C$10:$C$57,0))*INDEX(Sheet1!D$4:D$35,MATCH('dact EXH_Potentials'!F401,Sheet1!$B$4:$B$35,0))</f>
        <v>7.9588177280852683E-4</v>
      </c>
      <c r="H401" s="86">
        <f t="array" ref="H401">INDEX(EXH_Potentials_short!G$10:G$57,MATCH('dact EXH_Potentials'!E401&amp;'dact EXH_Potentials'!C401,EXH_Potentials_short!$E$10:$E$57&amp;EXH_Potentials_short!$C$10:$C$57,0))*INDEX(Sheet1!D$4:D$35,MATCH('dact EXH_Potentials'!F401,Sheet1!$B$4:$B$35,0))</f>
        <v>3.2958811097627636E-4</v>
      </c>
    </row>
    <row r="402" spans="2:8">
      <c r="B402" s="86" t="s">
        <v>116</v>
      </c>
      <c r="C402" s="89" t="str">
        <f t="shared" si="12"/>
        <v>IMPMTEHDN</v>
      </c>
      <c r="D402" s="89"/>
      <c r="E402" s="89">
        <v>2012</v>
      </c>
      <c r="F402" s="89" t="s">
        <v>135</v>
      </c>
      <c r="G402" s="86">
        <f t="array" ref="G402">INDEX(EXH_Potentials_short!$F$10:$F$57,MATCH('dact EXH_Potentials'!E402&amp;'dact EXH_Potentials'!C402,EXH_Potentials_short!$E$10:$E$57&amp;EXH_Potentials_short!$C$10:$C$57,0))*INDEX(Sheet1!D$4:D$35,MATCH('dact EXH_Potentials'!F402,Sheet1!$B$4:$B$35,0))</f>
        <v>2.2936074144337952E-6</v>
      </c>
      <c r="H402" s="86">
        <f t="array" ref="H402">INDEX(EXH_Potentials_short!G$10:G$57,MATCH('dact EXH_Potentials'!E402&amp;'dact EXH_Potentials'!C402,EXH_Potentials_short!$E$10:$E$57&amp;EXH_Potentials_short!$C$10:$C$57,0))*INDEX(Sheet1!D$4:D$35,MATCH('dact EXH_Potentials'!F402,Sheet1!$B$4:$B$35,0))</f>
        <v>9.4982164546477339E-7</v>
      </c>
    </row>
    <row r="403" spans="2:8">
      <c r="B403" s="86" t="s">
        <v>116</v>
      </c>
      <c r="C403" s="89" t="str">
        <f t="shared" si="12"/>
        <v>IMPMTEHDN</v>
      </c>
      <c r="D403" s="89"/>
      <c r="E403" s="89">
        <v>2012</v>
      </c>
      <c r="F403" s="89" t="s">
        <v>134</v>
      </c>
      <c r="G403" s="86">
        <f t="array" ref="G403">INDEX(EXH_Potentials_short!$F$10:$F$57,MATCH('dact EXH_Potentials'!E403&amp;'dact EXH_Potentials'!C403,EXH_Potentials_short!$E$10:$E$57&amp;EXH_Potentials_short!$C$10:$C$57,0))*INDEX(Sheet1!D$4:D$35,MATCH('dact EXH_Potentials'!F403,Sheet1!$B$4:$B$35,0))</f>
        <v>5.3670413497750806E-4</v>
      </c>
      <c r="H403" s="86">
        <f t="array" ref="H403">INDEX(EXH_Potentials_short!G$10:G$57,MATCH('dact EXH_Potentials'!E403&amp;'dact EXH_Potentials'!C403,EXH_Potentials_short!$E$10:$E$57&amp;EXH_Potentials_short!$C$10:$C$57,0))*INDEX(Sheet1!D$4:D$35,MATCH('dact EXH_Potentials'!F403,Sheet1!$B$4:$B$35,0))</f>
        <v>2.22258265038757E-4</v>
      </c>
    </row>
    <row r="404" spans="2:8">
      <c r="B404" s="86" t="s">
        <v>116</v>
      </c>
      <c r="C404" s="89" t="str">
        <f t="shared" si="12"/>
        <v>IMPMTEHDN</v>
      </c>
      <c r="D404" s="89"/>
      <c r="E404" s="89">
        <v>2012</v>
      </c>
      <c r="F404" s="89" t="s">
        <v>133</v>
      </c>
      <c r="G404" s="86">
        <f t="array" ref="G404">INDEX(EXH_Potentials_short!$F$10:$F$57,MATCH('dact EXH_Potentials'!E404&amp;'dact EXH_Potentials'!C404,EXH_Potentials_short!$E$10:$E$57&amp;EXH_Potentials_short!$C$10:$C$57,0))*INDEX(Sheet1!D$4:D$35,MATCH('dact EXH_Potentials'!F404,Sheet1!$B$4:$B$35,0))</f>
        <v>1.0344169439096417E-3</v>
      </c>
      <c r="H404" s="86">
        <f t="array" ref="H404">INDEX(EXH_Potentials_short!G$10:G$57,MATCH('dact EXH_Potentials'!E404&amp;'dact EXH_Potentials'!C404,EXH_Potentials_short!$E$10:$E$57&amp;EXH_Potentials_short!$C$10:$C$57,0))*INDEX(Sheet1!D$4:D$35,MATCH('dact EXH_Potentials'!F404,Sheet1!$B$4:$B$35,0))</f>
        <v>4.2836956210461281E-4</v>
      </c>
    </row>
    <row r="405" spans="2:8">
      <c r="B405" s="86" t="s">
        <v>116</v>
      </c>
      <c r="C405" s="89" t="str">
        <f t="shared" si="12"/>
        <v>IMPMTEHDN</v>
      </c>
      <c r="D405" s="89"/>
      <c r="E405" s="89">
        <v>2012</v>
      </c>
      <c r="F405" s="89" t="s">
        <v>132</v>
      </c>
      <c r="G405" s="86">
        <f t="array" ref="G405">INDEX(EXH_Potentials_short!$F$10:$F$57,MATCH('dact EXH_Potentials'!E405&amp;'dact EXH_Potentials'!C405,EXH_Potentials_short!$E$10:$E$57&amp;EXH_Potentials_short!$C$10:$C$57,0))*INDEX(Sheet1!D$4:D$35,MATCH('dact EXH_Potentials'!F405,Sheet1!$B$4:$B$35,0))</f>
        <v>2.2936074144337949E-5</v>
      </c>
      <c r="H405" s="86">
        <f t="array" ref="H405">INDEX(EXH_Potentials_short!G$10:G$57,MATCH('dact EXH_Potentials'!E405&amp;'dact EXH_Potentials'!C405,EXH_Potentials_short!$E$10:$E$57&amp;EXH_Potentials_short!$C$10:$C$57,0))*INDEX(Sheet1!D$4:D$35,MATCH('dact EXH_Potentials'!F405,Sheet1!$B$4:$B$35,0))</f>
        <v>9.4982164546477334E-6</v>
      </c>
    </row>
    <row r="406" spans="2:8">
      <c r="B406" s="86" t="s">
        <v>116</v>
      </c>
      <c r="C406" s="89" t="str">
        <f t="shared" si="12"/>
        <v>IMPMTEHDN</v>
      </c>
      <c r="D406" s="89"/>
      <c r="E406" s="89">
        <v>2012</v>
      </c>
      <c r="F406" s="89" t="s">
        <v>131</v>
      </c>
      <c r="G406" s="86">
        <f t="array" ref="G406">INDEX(EXH_Potentials_short!$F$10:$F$57,MATCH('dact EXH_Potentials'!E406&amp;'dact EXH_Potentials'!C406,EXH_Potentials_short!$E$10:$E$57&amp;EXH_Potentials_short!$C$10:$C$57,0))*INDEX(Sheet1!D$4:D$35,MATCH('dact EXH_Potentials'!F406,Sheet1!$B$4:$B$35,0))</f>
        <v>1.4679087452376289E-4</v>
      </c>
      <c r="H406" s="86">
        <f t="array" ref="H406">INDEX(EXH_Potentials_short!G$10:G$57,MATCH('dact EXH_Potentials'!E406&amp;'dact EXH_Potentials'!C406,EXH_Potentials_short!$E$10:$E$57&amp;EXH_Potentials_short!$C$10:$C$57,0))*INDEX(Sheet1!D$4:D$35,MATCH('dact EXH_Potentials'!F406,Sheet1!$B$4:$B$35,0))</f>
        <v>6.0788585309745497E-5</v>
      </c>
    </row>
    <row r="407" spans="2:8">
      <c r="B407" s="86" t="s">
        <v>116</v>
      </c>
      <c r="C407" s="89" t="str">
        <f t="shared" si="12"/>
        <v>IMPMTEHDN</v>
      </c>
      <c r="D407" s="89"/>
      <c r="E407" s="89">
        <v>2012</v>
      </c>
      <c r="F407" s="89" t="s">
        <v>130</v>
      </c>
      <c r="G407" s="86">
        <f t="array" ref="G407">INDEX(EXH_Potentials_short!$F$10:$F$57,MATCH('dact EXH_Potentials'!E407&amp;'dact EXH_Potentials'!C407,EXH_Potentials_short!$E$10:$E$57&amp;EXH_Potentials_short!$C$10:$C$57,0))*INDEX(Sheet1!D$4:D$35,MATCH('dact EXH_Potentials'!F407,Sheet1!$B$4:$B$35,0))</f>
        <v>1.8234178944748671E-3</v>
      </c>
      <c r="H407" s="86">
        <f t="array" ref="H407">INDEX(EXH_Potentials_short!G$10:G$57,MATCH('dact EXH_Potentials'!E407&amp;'dact EXH_Potentials'!C407,EXH_Potentials_short!$E$10:$E$57&amp;EXH_Potentials_short!$C$10:$C$57,0))*INDEX(Sheet1!D$4:D$35,MATCH('dact EXH_Potentials'!F407,Sheet1!$B$4:$B$35,0))</f>
        <v>7.5510820814449491E-4</v>
      </c>
    </row>
    <row r="408" spans="2:8">
      <c r="B408" s="86" t="s">
        <v>116</v>
      </c>
      <c r="C408" s="89" t="str">
        <f t="shared" si="12"/>
        <v>IMPMTEHDN</v>
      </c>
      <c r="D408" s="89"/>
      <c r="E408" s="89">
        <v>2012</v>
      </c>
      <c r="F408" s="89" t="s">
        <v>129</v>
      </c>
      <c r="G408" s="86">
        <f t="array" ref="G408">INDEX(EXH_Potentials_short!$F$10:$F$57,MATCH('dact EXH_Potentials'!E408&amp;'dact EXH_Potentials'!C408,EXH_Potentials_short!$E$10:$E$57&amp;EXH_Potentials_short!$C$10:$C$57,0))*INDEX(Sheet1!D$4:D$35,MATCH('dact EXH_Potentials'!F408,Sheet1!$B$4:$B$35,0))</f>
        <v>1.2385480037942493E-3</v>
      </c>
      <c r="H408" s="86">
        <f t="array" ref="H408">INDEX(EXH_Potentials_short!G$10:G$57,MATCH('dact EXH_Potentials'!E408&amp;'dact EXH_Potentials'!C408,EXH_Potentials_short!$E$10:$E$57&amp;EXH_Potentials_short!$C$10:$C$57,0))*INDEX(Sheet1!D$4:D$35,MATCH('dact EXH_Potentials'!F408,Sheet1!$B$4:$B$35,0))</f>
        <v>5.1290368855097762E-4</v>
      </c>
    </row>
    <row r="409" spans="2:8">
      <c r="B409" s="86" t="s">
        <v>116</v>
      </c>
      <c r="C409" s="89" t="str">
        <f t="shared" si="12"/>
        <v>IMPMTEHDN</v>
      </c>
      <c r="D409" s="89"/>
      <c r="E409" s="89">
        <v>2012</v>
      </c>
      <c r="F409" s="89" t="s">
        <v>128</v>
      </c>
      <c r="G409" s="86">
        <f t="array" ref="G409">INDEX(EXH_Potentials_short!$F$10:$F$57,MATCH('dact EXH_Potentials'!E409&amp;'dact EXH_Potentials'!C409,EXH_Potentials_short!$E$10:$E$57&amp;EXH_Potentials_short!$C$10:$C$57,0))*INDEX(Sheet1!D$4:D$35,MATCH('dact EXH_Potentials'!F409,Sheet1!$B$4:$B$35,0))</f>
        <v>3.6927079372384099E-4</v>
      </c>
      <c r="H409" s="86">
        <f t="array" ref="H409">INDEX(EXH_Potentials_short!G$10:G$57,MATCH('dact EXH_Potentials'!E409&amp;'dact EXH_Potentials'!C409,EXH_Potentials_short!$E$10:$E$57&amp;EXH_Potentials_short!$C$10:$C$57,0))*INDEX(Sheet1!D$4:D$35,MATCH('dact EXH_Potentials'!F409,Sheet1!$B$4:$B$35,0))</f>
        <v>1.5292128491982852E-4</v>
      </c>
    </row>
    <row r="410" spans="2:8">
      <c r="B410" s="86" t="s">
        <v>116</v>
      </c>
      <c r="C410" s="89" t="str">
        <f t="shared" si="12"/>
        <v>IMPMTEHDN</v>
      </c>
      <c r="D410" s="89"/>
      <c r="E410" s="89">
        <v>2012</v>
      </c>
      <c r="F410" s="89" t="s">
        <v>127</v>
      </c>
      <c r="G410" s="86">
        <f t="array" ref="G410">INDEX(EXH_Potentials_short!$F$10:$F$57,MATCH('dact EXH_Potentials'!E410&amp;'dact EXH_Potentials'!C410,EXH_Potentials_short!$E$10:$E$57&amp;EXH_Potentials_short!$C$10:$C$57,0))*INDEX(Sheet1!D$4:D$35,MATCH('dact EXH_Potentials'!F410,Sheet1!$B$4:$B$35,0))</f>
        <v>4.3578540874242104E-5</v>
      </c>
      <c r="H410" s="86">
        <f t="array" ref="H410">INDEX(EXH_Potentials_short!G$10:G$57,MATCH('dact EXH_Potentials'!E410&amp;'dact EXH_Potentials'!C410,EXH_Potentials_short!$E$10:$E$57&amp;EXH_Potentials_short!$C$10:$C$57,0))*INDEX(Sheet1!D$4:D$35,MATCH('dact EXH_Potentials'!F410,Sheet1!$B$4:$B$35,0))</f>
        <v>1.8046611263830696E-5</v>
      </c>
    </row>
    <row r="411" spans="2:8">
      <c r="B411" s="86" t="s">
        <v>116</v>
      </c>
      <c r="C411" s="89" t="str">
        <f t="shared" si="12"/>
        <v>IMPMTEHDN</v>
      </c>
      <c r="D411" s="89"/>
      <c r="E411" s="89">
        <v>2012</v>
      </c>
      <c r="F411" s="89" t="s">
        <v>126</v>
      </c>
      <c r="G411" s="86">
        <f t="array" ref="G411">INDEX(EXH_Potentials_short!$F$10:$F$57,MATCH('dact EXH_Potentials'!E411&amp;'dact EXH_Potentials'!C411,EXH_Potentials_short!$E$10:$E$57&amp;EXH_Potentials_short!$C$10:$C$57,0))*INDEX(Sheet1!D$4:D$35,MATCH('dact EXH_Potentials'!F411,Sheet1!$B$4:$B$35,0))</f>
        <v>7.6606487642088758E-4</v>
      </c>
      <c r="H411" s="86">
        <f t="array" ref="H411">INDEX(EXH_Potentials_short!G$10:G$57,MATCH('dact EXH_Potentials'!E411&amp;'dact EXH_Potentials'!C411,EXH_Potentials_short!$E$10:$E$57&amp;EXH_Potentials_short!$C$10:$C$57,0))*INDEX(Sheet1!D$4:D$35,MATCH('dact EXH_Potentials'!F411,Sheet1!$B$4:$B$35,0))</f>
        <v>3.1724042958523435E-4</v>
      </c>
    </row>
    <row r="412" spans="2:8">
      <c r="B412" s="86" t="s">
        <v>116</v>
      </c>
      <c r="C412" s="89" t="str">
        <f t="shared" si="12"/>
        <v>IMPMTEHDN</v>
      </c>
      <c r="D412" s="89"/>
      <c r="E412" s="89">
        <v>2012</v>
      </c>
      <c r="F412" s="89" t="s">
        <v>125</v>
      </c>
      <c r="G412" s="86">
        <f t="array" ref="G412">INDEX(EXH_Potentials_short!$F$10:$F$57,MATCH('dact EXH_Potentials'!E412&amp;'dact EXH_Potentials'!C412,EXH_Potentials_short!$E$10:$E$57&amp;EXH_Potentials_short!$C$10:$C$57,0))*INDEX(Sheet1!D$4:D$35,MATCH('dact EXH_Potentials'!F412,Sheet1!$B$4:$B$35,0))</f>
        <v>5.9863153516722051E-4</v>
      </c>
      <c r="H412" s="86">
        <f t="array" ref="H412">INDEX(EXH_Potentials_short!G$10:G$57,MATCH('dact EXH_Potentials'!E412&amp;'dact EXH_Potentials'!C412,EXH_Potentials_short!$E$10:$E$57&amp;EXH_Potentials_short!$C$10:$C$57,0))*INDEX(Sheet1!D$4:D$35,MATCH('dact EXH_Potentials'!F412,Sheet1!$B$4:$B$35,0))</f>
        <v>2.4790344946630586E-4</v>
      </c>
    </row>
    <row r="413" spans="2:8">
      <c r="B413" s="86" t="s">
        <v>116</v>
      </c>
      <c r="C413" s="89" t="str">
        <f t="shared" si="12"/>
        <v>IMPMTEHDN</v>
      </c>
      <c r="D413" s="89"/>
      <c r="E413" s="89">
        <v>2012</v>
      </c>
      <c r="F413" s="89" t="s">
        <v>124</v>
      </c>
      <c r="G413" s="86">
        <f t="array" ref="G413">INDEX(EXH_Potentials_short!$F$10:$F$57,MATCH('dact EXH_Potentials'!E413&amp;'dact EXH_Potentials'!C413,EXH_Potentials_short!$E$10:$E$57&amp;EXH_Potentials_short!$C$10:$C$57,0))*INDEX(Sheet1!D$4:D$35,MATCH('dact EXH_Potentials'!F413,Sheet1!$B$4:$B$35,0))</f>
        <v>2.2936074144337949E-5</v>
      </c>
      <c r="H413" s="86">
        <f t="array" ref="H413">INDEX(EXH_Potentials_short!G$10:G$57,MATCH('dact EXH_Potentials'!E413&amp;'dact EXH_Potentials'!C413,EXH_Potentials_short!$E$10:$E$57&amp;EXH_Potentials_short!$C$10:$C$57,0))*INDEX(Sheet1!D$4:D$35,MATCH('dact EXH_Potentials'!F413,Sheet1!$B$4:$B$35,0))</f>
        <v>9.4982164546477334E-6</v>
      </c>
    </row>
    <row r="414" spans="2:8">
      <c r="B414" s="86" t="s">
        <v>116</v>
      </c>
      <c r="C414" s="89" t="str">
        <f t="shared" si="12"/>
        <v>IMPMTEHDN</v>
      </c>
      <c r="D414" s="89"/>
      <c r="E414" s="89">
        <v>2012</v>
      </c>
      <c r="F414" s="89" t="s">
        <v>123</v>
      </c>
      <c r="G414" s="86">
        <f t="array" ref="G414">INDEX(EXH_Potentials_short!$F$10:$F$57,MATCH('dact EXH_Potentials'!E414&amp;'dact EXH_Potentials'!C414,EXH_Potentials_short!$E$10:$E$57&amp;EXH_Potentials_short!$C$10:$C$57,0))*INDEX(Sheet1!D$4:D$35,MATCH('dact EXH_Potentials'!F414,Sheet1!$B$4:$B$35,0))</f>
        <v>1.8807580798357117E-4</v>
      </c>
      <c r="H414" s="86">
        <f t="array" ref="H414">INDEX(EXH_Potentials_short!G$10:G$57,MATCH('dact EXH_Potentials'!E414&amp;'dact EXH_Potentials'!C414,EXH_Potentials_short!$E$10:$E$57&amp;EXH_Potentials_short!$C$10:$C$57,0))*INDEX(Sheet1!D$4:D$35,MATCH('dact EXH_Potentials'!F414,Sheet1!$B$4:$B$35,0))</f>
        <v>7.7885374928111416E-5</v>
      </c>
    </row>
    <row r="415" spans="2:8">
      <c r="B415" s="86" t="s">
        <v>116</v>
      </c>
      <c r="C415" s="89" t="str">
        <f t="shared" si="12"/>
        <v>IMPMTEHDN</v>
      </c>
      <c r="D415" s="89"/>
      <c r="E415" s="89">
        <v>2012</v>
      </c>
      <c r="F415" s="89" t="s">
        <v>122</v>
      </c>
      <c r="G415" s="86">
        <f t="array" ref="G415">INDEX(EXH_Potentials_short!$F$10:$F$57,MATCH('dact EXH_Potentials'!E415&amp;'dact EXH_Potentials'!C415,EXH_Potentials_short!$E$10:$E$57&amp;EXH_Potentials_short!$C$10:$C$57,0))*INDEX(Sheet1!D$4:D$35,MATCH('dact EXH_Potentials'!F415,Sheet1!$B$4:$B$35,0))</f>
        <v>1.8073626425738306E-3</v>
      </c>
      <c r="H415" s="86">
        <f t="array" ref="H415">INDEX(EXH_Potentials_short!G$10:G$57,MATCH('dact EXH_Potentials'!E415&amp;'dact EXH_Potentials'!C415,EXH_Potentials_short!$E$10:$E$57&amp;EXH_Potentials_short!$C$10:$C$57,0))*INDEX(Sheet1!D$4:D$35,MATCH('dact EXH_Potentials'!F415,Sheet1!$B$4:$B$35,0))</f>
        <v>7.4845945662624141E-4</v>
      </c>
    </row>
    <row r="416" spans="2:8">
      <c r="B416" s="86" t="s">
        <v>116</v>
      </c>
      <c r="C416" s="89" t="str">
        <f t="shared" si="12"/>
        <v>IMPMTEHDN</v>
      </c>
      <c r="D416" s="89"/>
      <c r="E416" s="89">
        <v>2012</v>
      </c>
      <c r="F416" s="89" t="s">
        <v>121</v>
      </c>
      <c r="G416" s="86">
        <f t="array" ref="G416">INDEX(EXH_Potentials_short!$F$10:$F$57,MATCH('dact EXH_Potentials'!E416&amp;'dact EXH_Potentials'!C416,EXH_Potentials_short!$E$10:$E$57&amp;EXH_Potentials_short!$C$10:$C$57,0))*INDEX(Sheet1!D$4:D$35,MATCH('dact EXH_Potentials'!F416,Sheet1!$B$4:$B$35,0))</f>
        <v>8.5322195816937179E-4</v>
      </c>
      <c r="H416" s="86">
        <f t="array" ref="H416">INDEX(EXH_Potentials_short!G$10:G$57,MATCH('dact EXH_Potentials'!E416&amp;'dact EXH_Potentials'!C416,EXH_Potentials_short!$E$10:$E$57&amp;EXH_Potentials_short!$C$10:$C$57,0))*INDEX(Sheet1!D$4:D$35,MATCH('dact EXH_Potentials'!F416,Sheet1!$B$4:$B$35,0))</f>
        <v>3.5333365211289569E-4</v>
      </c>
    </row>
    <row r="417" spans="2:8">
      <c r="B417" s="86" t="s">
        <v>116</v>
      </c>
      <c r="C417" s="89" t="str">
        <f t="shared" si="12"/>
        <v>IMPMTEHDN</v>
      </c>
      <c r="D417" s="89"/>
      <c r="E417" s="89">
        <v>2012</v>
      </c>
      <c r="F417" s="89" t="s">
        <v>120</v>
      </c>
      <c r="G417" s="86">
        <f t="array" ref="G417">INDEX(EXH_Potentials_short!$F$10:$F$57,MATCH('dact EXH_Potentials'!E417&amp;'dact EXH_Potentials'!C417,EXH_Potentials_short!$E$10:$E$57&amp;EXH_Potentials_short!$C$10:$C$57,0))*INDEX(Sheet1!D$4:D$35,MATCH('dact EXH_Potentials'!F417,Sheet1!$B$4:$B$35,0))</f>
        <v>2.8899453421865818E-4</v>
      </c>
      <c r="H417" s="86">
        <f t="array" ref="H417">INDEX(EXH_Potentials_short!G$10:G$57,MATCH('dact EXH_Potentials'!E417&amp;'dact EXH_Potentials'!C417,EXH_Potentials_short!$E$10:$E$57&amp;EXH_Potentials_short!$C$10:$C$57,0))*INDEX(Sheet1!D$4:D$35,MATCH('dact EXH_Potentials'!F417,Sheet1!$B$4:$B$35,0))</f>
        <v>1.1967752732856145E-4</v>
      </c>
    </row>
    <row r="418" spans="2:8">
      <c r="B418" s="86" t="s">
        <v>116</v>
      </c>
      <c r="C418" s="89" t="str">
        <f t="shared" si="12"/>
        <v>IMPMTEHDN</v>
      </c>
      <c r="D418" s="89"/>
      <c r="E418" s="89">
        <v>2012</v>
      </c>
      <c r="F418" s="89" t="s">
        <v>119</v>
      </c>
      <c r="G418" s="86">
        <f t="array" ref="G418">INDEX(EXH_Potentials_short!$F$10:$F$57,MATCH('dact EXH_Potentials'!E418&amp;'dact EXH_Potentials'!C418,EXH_Potentials_short!$E$10:$E$57&amp;EXH_Potentials_short!$C$10:$C$57,0))*INDEX(Sheet1!D$4:D$35,MATCH('dact EXH_Potentials'!F418,Sheet1!$B$4:$B$35,0))</f>
        <v>2.1559909695677675E-4</v>
      </c>
      <c r="H418" s="86">
        <f t="array" ref="H418">INDEX(EXH_Potentials_short!G$10:G$57,MATCH('dact EXH_Potentials'!E418&amp;'dact EXH_Potentials'!C418,EXH_Potentials_short!$E$10:$E$57&amp;EXH_Potentials_short!$C$10:$C$57,0))*INDEX(Sheet1!D$4:D$35,MATCH('dact EXH_Potentials'!F418,Sheet1!$B$4:$B$35,0))</f>
        <v>8.9283234673688704E-5</v>
      </c>
    </row>
    <row r="419" spans="2:8">
      <c r="B419" s="86" t="s">
        <v>116</v>
      </c>
      <c r="C419" s="89" t="str">
        <f t="shared" si="12"/>
        <v>IMPMTEHDN</v>
      </c>
      <c r="D419" s="89"/>
      <c r="E419" s="89">
        <v>2012</v>
      </c>
      <c r="F419" s="89" t="s">
        <v>118</v>
      </c>
      <c r="G419" s="86">
        <f t="array" ref="G419">INDEX(EXH_Potentials_short!$F$10:$F$57,MATCH('dact EXH_Potentials'!E419&amp;'dact EXH_Potentials'!C419,EXH_Potentials_short!$E$10:$E$57&amp;EXH_Potentials_short!$C$10:$C$57,0))*INDEX(Sheet1!D$4:D$35,MATCH('dact EXH_Potentials'!F419,Sheet1!$B$4:$B$35,0))</f>
        <v>1.041297766152943E-3</v>
      </c>
      <c r="H419" s="86">
        <f t="array" ref="H419">INDEX(EXH_Potentials_short!G$10:G$57,MATCH('dact EXH_Potentials'!E419&amp;'dact EXH_Potentials'!C419,EXH_Potentials_short!$E$10:$E$57&amp;EXH_Potentials_short!$C$10:$C$57,0))*INDEX(Sheet1!D$4:D$35,MATCH('dact EXH_Potentials'!F419,Sheet1!$B$4:$B$35,0))</f>
        <v>4.3121902704100712E-4</v>
      </c>
    </row>
    <row r="420" spans="2:8">
      <c r="B420" s="86" t="s">
        <v>116</v>
      </c>
      <c r="C420" s="89" t="str">
        <f t="shared" si="12"/>
        <v>IMPMTEHDN</v>
      </c>
      <c r="D420" s="89"/>
      <c r="E420" s="89">
        <v>2012</v>
      </c>
      <c r="F420" s="89" t="s">
        <v>117</v>
      </c>
      <c r="G420" s="86">
        <f t="array" ref="G420">INDEX(EXH_Potentials_short!$F$10:$F$57,MATCH('dact EXH_Potentials'!E420&amp;'dact EXH_Potentials'!C420,EXH_Potentials_short!$E$10:$E$57&amp;EXH_Potentials_short!$C$10:$C$57,0))*INDEX(Sheet1!D$4:D$35,MATCH('dact EXH_Potentials'!F420,Sheet1!$B$4:$B$35,0))</f>
        <v>5.5734660170741221E-4</v>
      </c>
      <c r="H420" s="86">
        <f t="array" ref="H420">INDEX(EXH_Potentials_short!G$10:G$57,MATCH('dact EXH_Potentials'!E420&amp;'dact EXH_Potentials'!C420,EXH_Potentials_short!$E$10:$E$57&amp;EXH_Potentials_short!$C$10:$C$57,0))*INDEX(Sheet1!D$4:D$35,MATCH('dact EXH_Potentials'!F420,Sheet1!$B$4:$B$35,0))</f>
        <v>2.3080665984793994E-4</v>
      </c>
    </row>
    <row r="421" spans="2:8" ht="15" thickBot="1">
      <c r="B421" s="87" t="s">
        <v>116</v>
      </c>
      <c r="C421" s="88" t="str">
        <f t="shared" si="12"/>
        <v>IMPMTEHDN</v>
      </c>
      <c r="D421" s="88"/>
      <c r="E421" s="88">
        <v>2012</v>
      </c>
      <c r="F421" s="88" t="s">
        <v>115</v>
      </c>
      <c r="G421" s="87">
        <f t="array" ref="G421">INDEX(EXH_Potentials_short!$F$10:$F$57,MATCH('dact EXH_Potentials'!E421&amp;'dact EXH_Potentials'!C421,EXH_Potentials_short!$E$10:$E$57&amp;EXH_Potentials_short!$C$10:$C$57,0))*INDEX(Sheet1!D$4:D$35,MATCH('dact EXH_Potentials'!F421,Sheet1!$B$4:$B$35,0))</f>
        <v>2.2936074144337952E-6</v>
      </c>
      <c r="H421" s="87">
        <f t="array" ref="H421">INDEX(EXH_Potentials_short!G$10:G$57,MATCH('dact EXH_Potentials'!E421&amp;'dact EXH_Potentials'!C421,EXH_Potentials_short!$E$10:$E$57&amp;EXH_Potentials_short!$C$10:$C$57,0))*INDEX(Sheet1!D$4:D$35,MATCH('dact EXH_Potentials'!F421,Sheet1!$B$4:$B$35,0))</f>
        <v>9.4982164546477339E-7</v>
      </c>
    </row>
    <row r="422" spans="2:8">
      <c r="B422" s="86" t="s">
        <v>116</v>
      </c>
      <c r="C422" s="89" t="str">
        <f>K32</f>
        <v>IMPMTEHDL</v>
      </c>
      <c r="D422" s="89"/>
      <c r="E422" s="89">
        <v>2012</v>
      </c>
      <c r="F422" s="90" t="s">
        <v>147</v>
      </c>
      <c r="G422" s="86">
        <f t="array" ref="G422">INDEX(EXH_Potentials_short!F$10:F$57,MATCH('dact EXH_Potentials'!E422&amp;'dact EXH_Potentials'!C422,EXH_Potentials_short!$E$10:$E$57&amp;EXH_Potentials_short!$C$10:$C$57,0))*INDEX(Sheet1!D$4:D$35,MATCH('dact EXH_Potentials'!F422,Sheet1!$B$4:$B$35,0))</f>
        <v>2.8141021649953396E-5</v>
      </c>
      <c r="H422" s="86">
        <f t="array" ref="H422">INDEX(EXH_Potentials_short!G$10:G$57,MATCH('dact EXH_Potentials'!E422&amp;'dact EXH_Potentials'!C422,EXH_Potentials_short!$E$10:$E$57&amp;EXH_Potentials_short!$C$10:$C$57,0))*INDEX(Sheet1!D$4:D$35,MATCH('dact EXH_Potentials'!F422,Sheet1!$B$4:$B$35,0))</f>
        <v>3.0527051067930532E-5</v>
      </c>
    </row>
    <row r="423" spans="2:8">
      <c r="B423" s="86" t="s">
        <v>116</v>
      </c>
      <c r="C423" s="89" t="str">
        <f t="shared" ref="C423:C453" si="13">C422</f>
        <v>IMPMTEHDL</v>
      </c>
      <c r="D423" s="89"/>
      <c r="E423" s="89">
        <v>2012</v>
      </c>
      <c r="F423" s="89" t="s">
        <v>146</v>
      </c>
      <c r="G423" s="86">
        <f t="array" ref="G423">INDEX(EXH_Potentials_short!$F$10:$F$57,MATCH('dact EXH_Potentials'!E423&amp;'dact EXH_Potentials'!C423,EXH_Potentials_short!$E$10:$E$57&amp;EXH_Potentials_short!$C$10:$C$57,0))*INDEX(Sheet1!D$4:D$35,MATCH('dact EXH_Potentials'!F423,Sheet1!$B$4:$B$35,0))</f>
        <v>4.5572821172007861E-4</v>
      </c>
      <c r="H423" s="86">
        <f t="array" ref="H423">INDEX(EXH_Potentials_short!G$10:G$57,MATCH('dact EXH_Potentials'!E423&amp;'dact EXH_Potentials'!C423,EXH_Potentials_short!$E$10:$E$57&amp;EXH_Potentials_short!$C$10:$C$57,0))*INDEX(Sheet1!D$4:D$35,MATCH('dact EXH_Potentials'!F423,Sheet1!$B$4:$B$35,0))</f>
        <v>4.9436863257231942E-4</v>
      </c>
    </row>
    <row r="424" spans="2:8">
      <c r="B424" s="86" t="s">
        <v>116</v>
      </c>
      <c r="C424" s="89" t="str">
        <f t="shared" si="13"/>
        <v>IMPMTEHDL</v>
      </c>
      <c r="D424" s="89"/>
      <c r="E424" s="89">
        <v>2012</v>
      </c>
      <c r="F424" s="89" t="s">
        <v>145</v>
      </c>
      <c r="G424" s="86">
        <f t="array" ref="G424">INDEX(EXH_Potentials_short!$F$10:$F$57,MATCH('dact EXH_Potentials'!E424&amp;'dact EXH_Potentials'!C424,EXH_Potentials_short!$E$10:$E$57&amp;EXH_Potentials_short!$C$10:$C$57,0))*INDEX(Sheet1!D$4:D$35,MATCH('dact EXH_Potentials'!F424,Sheet1!$B$4:$B$35,0))</f>
        <v>5.5344009244908353E-4</v>
      </c>
      <c r="H424" s="86">
        <f t="array" ref="H424">INDEX(EXH_Potentials_short!G$10:G$57,MATCH('dact EXH_Potentials'!E424&amp;'dact EXH_Potentials'!C424,EXH_Potentials_short!$E$10:$E$57&amp;EXH_Potentials_short!$C$10:$C$57,0))*INDEX(Sheet1!D$4:D$35,MATCH('dact EXH_Potentials'!F424,Sheet1!$B$4:$B$35,0))</f>
        <v>6.0036533766930056E-4</v>
      </c>
    </row>
    <row r="425" spans="2:8">
      <c r="B425" s="86" t="s">
        <v>116</v>
      </c>
      <c r="C425" s="89" t="str">
        <f t="shared" si="13"/>
        <v>IMPMTEHDL</v>
      </c>
      <c r="D425" s="89"/>
      <c r="E425" s="89">
        <v>2012</v>
      </c>
      <c r="F425" s="89" t="s">
        <v>144</v>
      </c>
      <c r="G425" s="86">
        <f t="array" ref="G425">INDEX(EXH_Potentials_short!$F$10:$F$57,MATCH('dact EXH_Potentials'!E425&amp;'dact EXH_Potentials'!C425,EXH_Potentials_short!$E$10:$E$57&amp;EXH_Potentials_short!$C$10:$C$57,0))*INDEX(Sheet1!D$4:D$35,MATCH('dact EXH_Potentials'!F425,Sheet1!$B$4:$B$35,0))</f>
        <v>1.2585290237895826E-4</v>
      </c>
      <c r="H425" s="86">
        <f t="array" ref="H425">INDEX(EXH_Potentials_short!G$10:G$57,MATCH('dact EXH_Potentials'!E425&amp;'dact EXH_Potentials'!C425,EXH_Potentials_short!$E$10:$E$57&amp;EXH_Potentials_short!$C$10:$C$57,0))*INDEX(Sheet1!D$4:D$35,MATCH('dact EXH_Potentials'!F425,Sheet1!$B$4:$B$35,0))</f>
        <v>1.3652375616491155E-4</v>
      </c>
    </row>
    <row r="426" spans="2:8">
      <c r="B426" s="86" t="s">
        <v>116</v>
      </c>
      <c r="C426" s="89" t="str">
        <f t="shared" si="13"/>
        <v>IMPMTEHDL</v>
      </c>
      <c r="D426" s="89"/>
      <c r="E426" s="89">
        <v>2012</v>
      </c>
      <c r="F426" s="89" t="s">
        <v>143</v>
      </c>
      <c r="G426" s="86">
        <f t="array" ref="G426">INDEX(EXH_Potentials_short!$F$10:$F$57,MATCH('dact EXH_Potentials'!E426&amp;'dact EXH_Potentials'!C426,EXH_Potentials_short!$E$10:$E$57&amp;EXH_Potentials_short!$C$10:$C$57,0))*INDEX(Sheet1!D$4:D$35,MATCH('dact EXH_Potentials'!F426,Sheet1!$B$4:$B$35,0))</f>
        <v>6.2535603666563109E-6</v>
      </c>
      <c r="H426" s="86">
        <f t="array" ref="H426">INDEX(EXH_Potentials_short!G$10:G$57,MATCH('dact EXH_Potentials'!E426&amp;'dact EXH_Potentials'!C426,EXH_Potentials_short!$E$10:$E$57&amp;EXH_Potentials_short!$C$10:$C$57,0))*INDEX(Sheet1!D$4:D$35,MATCH('dact EXH_Potentials'!F426,Sheet1!$B$4:$B$35,0))</f>
        <v>6.7837891262067852E-6</v>
      </c>
    </row>
    <row r="427" spans="2:8">
      <c r="B427" s="86" t="s">
        <v>116</v>
      </c>
      <c r="C427" s="89" t="str">
        <f t="shared" si="13"/>
        <v>IMPMTEHDL</v>
      </c>
      <c r="D427" s="89"/>
      <c r="E427" s="89">
        <v>2012</v>
      </c>
      <c r="F427" s="89" t="s">
        <v>142</v>
      </c>
      <c r="G427" s="86">
        <f t="array" ref="G427">INDEX(EXH_Potentials_short!$F$10:$F$57,MATCH('dact EXH_Potentials'!E427&amp;'dact EXH_Potentials'!C427,EXH_Potentials_short!$E$10:$E$57&amp;EXH_Potentials_short!$C$10:$C$57,0))*INDEX(Sheet1!D$4:D$35,MATCH('dact EXH_Potentials'!F427,Sheet1!$B$4:$B$35,0))</f>
        <v>2.2434647815379515E-4</v>
      </c>
      <c r="H427" s="86">
        <f t="array" ref="H427">INDEX(EXH_Potentials_short!G$10:G$57,MATCH('dact EXH_Potentials'!E427&amp;'dact EXH_Potentials'!C427,EXH_Potentials_short!$E$10:$E$57&amp;EXH_Potentials_short!$C$10:$C$57,0))*INDEX(Sheet1!D$4:D$35,MATCH('dact EXH_Potentials'!F427,Sheet1!$B$4:$B$35,0))</f>
        <v>2.4336843490266842E-4</v>
      </c>
    </row>
    <row r="428" spans="2:8">
      <c r="B428" s="86" t="s">
        <v>116</v>
      </c>
      <c r="C428" s="89" t="str">
        <f t="shared" si="13"/>
        <v>IMPMTEHDL</v>
      </c>
      <c r="D428" s="89"/>
      <c r="E428" s="89">
        <v>2012</v>
      </c>
      <c r="F428" s="89" t="s">
        <v>141</v>
      </c>
      <c r="G428" s="86">
        <f t="array" ref="G428">INDEX(EXH_Potentials_short!$F$10:$F$57,MATCH('dact EXH_Potentials'!E428&amp;'dact EXH_Potentials'!C428,EXH_Potentials_short!$E$10:$E$57&amp;EXH_Potentials_short!$C$10:$C$57,0))*INDEX(Sheet1!D$4:D$35,MATCH('dact EXH_Potentials'!F428,Sheet1!$B$4:$B$35,0))</f>
        <v>3.2909361429528839E-4</v>
      </c>
      <c r="H428" s="86">
        <f t="array" ref="H428">INDEX(EXH_Potentials_short!G$10:G$57,MATCH('dact EXH_Potentials'!E428&amp;'dact EXH_Potentials'!C428,EXH_Potentials_short!$E$10:$E$57&amp;EXH_Potentials_short!$C$10:$C$57,0))*INDEX(Sheet1!D$4:D$35,MATCH('dact EXH_Potentials'!F428,Sheet1!$B$4:$B$35,0))</f>
        <v>3.5699690276663212E-4</v>
      </c>
    </row>
    <row r="429" spans="2:8">
      <c r="B429" s="86" t="s">
        <v>116</v>
      </c>
      <c r="C429" s="89" t="str">
        <f t="shared" si="13"/>
        <v>IMPMTEHDL</v>
      </c>
      <c r="D429" s="89"/>
      <c r="E429" s="89">
        <v>2012</v>
      </c>
      <c r="F429" s="89" t="s">
        <v>140</v>
      </c>
      <c r="G429" s="86">
        <f t="array" ref="G429">INDEX(EXH_Potentials_short!$F$10:$F$57,MATCH('dact EXH_Potentials'!E429&amp;'dact EXH_Potentials'!C429,EXH_Potentials_short!$E$10:$E$57&amp;EXH_Potentials_short!$C$10:$C$57,0))*INDEX(Sheet1!D$4:D$35,MATCH('dact EXH_Potentials'!F429,Sheet1!$B$4:$B$35,0))</f>
        <v>3.1267801833281555E-6</v>
      </c>
      <c r="H429" s="86">
        <f t="array" ref="H429">INDEX(EXH_Potentials_short!G$10:G$57,MATCH('dact EXH_Potentials'!E429&amp;'dact EXH_Potentials'!C429,EXH_Potentials_short!$E$10:$E$57&amp;EXH_Potentials_short!$C$10:$C$57,0))*INDEX(Sheet1!D$4:D$35,MATCH('dact EXH_Potentials'!F429,Sheet1!$B$4:$B$35,0))</f>
        <v>3.3918945631033926E-6</v>
      </c>
    </row>
    <row r="430" spans="2:8">
      <c r="B430" s="86" t="s">
        <v>116</v>
      </c>
      <c r="C430" s="89" t="str">
        <f t="shared" si="13"/>
        <v>IMPMTEHDL</v>
      </c>
      <c r="D430" s="89"/>
      <c r="E430" s="89">
        <v>2012</v>
      </c>
      <c r="F430" s="89" t="s">
        <v>139</v>
      </c>
      <c r="G430" s="86">
        <f t="array" ref="G430">INDEX(EXH_Potentials_short!$F$10:$F$57,MATCH('dact EXH_Potentials'!E430&amp;'dact EXH_Potentials'!C430,EXH_Potentials_short!$E$10:$E$57&amp;EXH_Potentials_short!$C$10:$C$57,0))*INDEX(Sheet1!D$4:D$35,MATCH('dact EXH_Potentials'!F430,Sheet1!$B$4:$B$35,0))</f>
        <v>1.3288815779144661E-5</v>
      </c>
      <c r="H430" s="86">
        <f t="array" ref="H430">INDEX(EXH_Potentials_short!G$10:G$57,MATCH('dact EXH_Potentials'!E430&amp;'dact EXH_Potentials'!C430,EXH_Potentials_short!$E$10:$E$57&amp;EXH_Potentials_short!$C$10:$C$57,0))*INDEX(Sheet1!D$4:D$35,MATCH('dact EXH_Potentials'!F430,Sheet1!$B$4:$B$35,0))</f>
        <v>1.441555189318942E-5</v>
      </c>
    </row>
    <row r="431" spans="2:8">
      <c r="B431" s="86" t="s">
        <v>116</v>
      </c>
      <c r="C431" s="89" t="str">
        <f t="shared" si="13"/>
        <v>IMPMTEHDL</v>
      </c>
      <c r="D431" s="89"/>
      <c r="E431" s="89">
        <v>2012</v>
      </c>
      <c r="F431" s="89" t="s">
        <v>138</v>
      </c>
      <c r="G431" s="86">
        <f t="array" ref="G431">INDEX(EXH_Potentials_short!$F$10:$F$57,MATCH('dact EXH_Potentials'!E431&amp;'dact EXH_Potentials'!C431,EXH_Potentials_short!$E$10:$E$57&amp;EXH_Potentials_short!$C$10:$C$57,0))*INDEX(Sheet1!D$4:D$35,MATCH('dact EXH_Potentials'!F431,Sheet1!$B$4:$B$35,0))</f>
        <v>3.7130514677021843E-4</v>
      </c>
      <c r="H431" s="86">
        <f t="array" ref="H431">INDEX(EXH_Potentials_short!G$10:G$57,MATCH('dact EXH_Potentials'!E431&amp;'dact EXH_Potentials'!C431,EXH_Potentials_short!$E$10:$E$57&amp;EXH_Potentials_short!$C$10:$C$57,0))*INDEX(Sheet1!D$4:D$35,MATCH('dact EXH_Potentials'!F431,Sheet1!$B$4:$B$35,0))</f>
        <v>4.0278747936852788E-4</v>
      </c>
    </row>
    <row r="432" spans="2:8">
      <c r="B432" s="86" t="s">
        <v>116</v>
      </c>
      <c r="C432" s="89" t="str">
        <f t="shared" si="13"/>
        <v>IMPMTEHDL</v>
      </c>
      <c r="D432" s="89"/>
      <c r="E432" s="89">
        <v>2012</v>
      </c>
      <c r="F432" s="89" t="s">
        <v>137</v>
      </c>
      <c r="G432" s="86">
        <f t="array" ref="G432">INDEX(EXH_Potentials_short!$F$10:$F$57,MATCH('dact EXH_Potentials'!E432&amp;'dact EXH_Potentials'!C432,EXH_Potentials_short!$E$10:$E$57&amp;EXH_Potentials_short!$C$10:$C$57,0))*INDEX(Sheet1!D$4:D$35,MATCH('dact EXH_Potentials'!F432,Sheet1!$B$4:$B$35,0))</f>
        <v>5.2608076584496216E-4</v>
      </c>
      <c r="H432" s="86">
        <f t="array" ref="H432">INDEX(EXH_Potentials_short!G$10:G$57,MATCH('dact EXH_Potentials'!E432&amp;'dact EXH_Potentials'!C432,EXH_Potentials_short!$E$10:$E$57&amp;EXH_Potentials_short!$C$10:$C$57,0))*INDEX(Sheet1!D$4:D$35,MATCH('dact EXH_Potentials'!F432,Sheet1!$B$4:$B$35,0))</f>
        <v>5.706862602421458E-4</v>
      </c>
    </row>
    <row r="433" spans="2:8">
      <c r="B433" s="86" t="s">
        <v>116</v>
      </c>
      <c r="C433" s="89" t="str">
        <f t="shared" si="13"/>
        <v>IMPMTEHDL</v>
      </c>
      <c r="D433" s="89"/>
      <c r="E433" s="89">
        <v>2012</v>
      </c>
      <c r="F433" s="89" t="s">
        <v>136</v>
      </c>
      <c r="G433" s="86">
        <f t="array" ref="G433">INDEX(EXH_Potentials_short!$F$10:$F$57,MATCH('dact EXH_Potentials'!E433&amp;'dact EXH_Potentials'!C433,EXH_Potentials_short!$E$10:$E$57&amp;EXH_Potentials_short!$C$10:$C$57,0))*INDEX(Sheet1!D$4:D$35,MATCH('dact EXH_Potentials'!F433,Sheet1!$B$4:$B$35,0))</f>
        <v>2.7124818090371749E-4</v>
      </c>
      <c r="H433" s="86">
        <f t="array" ref="H433">INDEX(EXH_Potentials_short!G$10:G$57,MATCH('dact EXH_Potentials'!E433&amp;'dact EXH_Potentials'!C433,EXH_Potentials_short!$E$10:$E$57&amp;EXH_Potentials_short!$C$10:$C$57,0))*INDEX(Sheet1!D$4:D$35,MATCH('dact EXH_Potentials'!F433,Sheet1!$B$4:$B$35,0))</f>
        <v>2.9424685334921932E-4</v>
      </c>
    </row>
    <row r="434" spans="2:8">
      <c r="B434" s="86" t="s">
        <v>116</v>
      </c>
      <c r="C434" s="89" t="str">
        <f t="shared" si="13"/>
        <v>IMPMTEHDL</v>
      </c>
      <c r="D434" s="89"/>
      <c r="E434" s="89">
        <v>2012</v>
      </c>
      <c r="F434" s="89" t="s">
        <v>135</v>
      </c>
      <c r="G434" s="86">
        <f t="array" ref="G434">INDEX(EXH_Potentials_short!$F$10:$F$57,MATCH('dact EXH_Potentials'!E434&amp;'dact EXH_Potentials'!C434,EXH_Potentials_short!$E$10:$E$57&amp;EXH_Potentials_short!$C$10:$C$57,0))*INDEX(Sheet1!D$4:D$35,MATCH('dact EXH_Potentials'!F434,Sheet1!$B$4:$B$35,0))</f>
        <v>7.8169504583203887E-7</v>
      </c>
      <c r="H434" s="86">
        <f t="array" ref="H434">INDEX(EXH_Potentials_short!G$10:G$57,MATCH('dact EXH_Potentials'!E434&amp;'dact EXH_Potentials'!C434,EXH_Potentials_short!$E$10:$E$57&amp;EXH_Potentials_short!$C$10:$C$57,0))*INDEX(Sheet1!D$4:D$35,MATCH('dact EXH_Potentials'!F434,Sheet1!$B$4:$B$35,0))</f>
        <v>8.4797364077584815E-7</v>
      </c>
    </row>
    <row r="435" spans="2:8">
      <c r="B435" s="86" t="s">
        <v>116</v>
      </c>
      <c r="C435" s="89" t="str">
        <f t="shared" si="13"/>
        <v>IMPMTEHDL</v>
      </c>
      <c r="D435" s="89"/>
      <c r="E435" s="89">
        <v>2012</v>
      </c>
      <c r="F435" s="89" t="s">
        <v>134</v>
      </c>
      <c r="G435" s="86">
        <f t="array" ref="G435">INDEX(EXH_Potentials_short!$F$10:$F$57,MATCH('dact EXH_Potentials'!E435&amp;'dact EXH_Potentials'!C435,EXH_Potentials_short!$E$10:$E$57&amp;EXH_Potentials_short!$C$10:$C$57,0))*INDEX(Sheet1!D$4:D$35,MATCH('dact EXH_Potentials'!F435,Sheet1!$B$4:$B$35,0))</f>
        <v>1.829166407246971E-4</v>
      </c>
      <c r="H435" s="86">
        <f t="array" ref="H435">INDEX(EXH_Potentials_short!G$10:G$57,MATCH('dact EXH_Potentials'!E435&amp;'dact EXH_Potentials'!C435,EXH_Potentials_short!$E$10:$E$57&amp;EXH_Potentials_short!$C$10:$C$57,0))*INDEX(Sheet1!D$4:D$35,MATCH('dact EXH_Potentials'!F435,Sheet1!$B$4:$B$35,0))</f>
        <v>1.9842583194154849E-4</v>
      </c>
    </row>
    <row r="436" spans="2:8">
      <c r="B436" s="86" t="s">
        <v>116</v>
      </c>
      <c r="C436" s="89" t="str">
        <f t="shared" si="13"/>
        <v>IMPMTEHDL</v>
      </c>
      <c r="D436" s="89"/>
      <c r="E436" s="89">
        <v>2012</v>
      </c>
      <c r="F436" s="89" t="s">
        <v>133</v>
      </c>
      <c r="G436" s="86">
        <f t="array" ref="G436">INDEX(EXH_Potentials_short!$F$10:$F$57,MATCH('dact EXH_Potentials'!E436&amp;'dact EXH_Potentials'!C436,EXH_Potentials_short!$E$10:$E$57&amp;EXH_Potentials_short!$C$10:$C$57,0))*INDEX(Sheet1!D$4:D$35,MATCH('dact EXH_Potentials'!F436,Sheet1!$B$4:$B$35,0))</f>
        <v>3.5254446567024953E-4</v>
      </c>
      <c r="H436" s="86">
        <f t="array" ref="H436">INDEX(EXH_Potentials_short!G$10:G$57,MATCH('dact EXH_Potentials'!E436&amp;'dact EXH_Potentials'!C436,EXH_Potentials_short!$E$10:$E$57&amp;EXH_Potentials_short!$C$10:$C$57,0))*INDEX(Sheet1!D$4:D$35,MATCH('dact EXH_Potentials'!F436,Sheet1!$B$4:$B$35,0))</f>
        <v>3.8243611198990752E-4</v>
      </c>
    </row>
    <row r="437" spans="2:8">
      <c r="B437" s="86" t="s">
        <v>116</v>
      </c>
      <c r="C437" s="89" t="str">
        <f t="shared" si="13"/>
        <v>IMPMTEHDL</v>
      </c>
      <c r="D437" s="89"/>
      <c r="E437" s="89">
        <v>2012</v>
      </c>
      <c r="F437" s="89" t="s">
        <v>132</v>
      </c>
      <c r="G437" s="86">
        <f t="array" ref="G437">INDEX(EXH_Potentials_short!$F$10:$F$57,MATCH('dact EXH_Potentials'!E437&amp;'dact EXH_Potentials'!C437,EXH_Potentials_short!$E$10:$E$57&amp;EXH_Potentials_short!$C$10:$C$57,0))*INDEX(Sheet1!D$4:D$35,MATCH('dact EXH_Potentials'!F437,Sheet1!$B$4:$B$35,0))</f>
        <v>7.816950458320388E-6</v>
      </c>
      <c r="H437" s="86">
        <f t="array" ref="H437">INDEX(EXH_Potentials_short!G$10:G$57,MATCH('dact EXH_Potentials'!E437&amp;'dact EXH_Potentials'!C437,EXH_Potentials_short!$E$10:$E$57&amp;EXH_Potentials_short!$C$10:$C$57,0))*INDEX(Sheet1!D$4:D$35,MATCH('dact EXH_Potentials'!F437,Sheet1!$B$4:$B$35,0))</f>
        <v>8.4797364077584824E-6</v>
      </c>
    </row>
    <row r="438" spans="2:8">
      <c r="B438" s="86" t="s">
        <v>116</v>
      </c>
      <c r="C438" s="89" t="str">
        <f t="shared" si="13"/>
        <v>IMPMTEHDL</v>
      </c>
      <c r="D438" s="89"/>
      <c r="E438" s="89">
        <v>2012</v>
      </c>
      <c r="F438" s="89" t="s">
        <v>131</v>
      </c>
      <c r="G438" s="86">
        <f t="array" ref="G438">INDEX(EXH_Potentials_short!$F$10:$F$57,MATCH('dact EXH_Potentials'!E438&amp;'dact EXH_Potentials'!C438,EXH_Potentials_short!$E$10:$E$57&amp;EXH_Potentials_short!$C$10:$C$57,0))*INDEX(Sheet1!D$4:D$35,MATCH('dact EXH_Potentials'!F438,Sheet1!$B$4:$B$35,0))</f>
        <v>5.0028482933250487E-5</v>
      </c>
      <c r="H438" s="86">
        <f t="array" ref="H438">INDEX(EXH_Potentials_short!G$10:G$57,MATCH('dact EXH_Potentials'!E438&amp;'dact EXH_Potentials'!C438,EXH_Potentials_short!$E$10:$E$57&amp;EXH_Potentials_short!$C$10:$C$57,0))*INDEX(Sheet1!D$4:D$35,MATCH('dact EXH_Potentials'!F438,Sheet1!$B$4:$B$35,0))</f>
        <v>5.4270313009654282E-5</v>
      </c>
    </row>
    <row r="439" spans="2:8">
      <c r="B439" s="86" t="s">
        <v>116</v>
      </c>
      <c r="C439" s="89" t="str">
        <f t="shared" si="13"/>
        <v>IMPMTEHDL</v>
      </c>
      <c r="D439" s="89"/>
      <c r="E439" s="89">
        <v>2012</v>
      </c>
      <c r="F439" s="89" t="s">
        <v>130</v>
      </c>
      <c r="G439" s="86">
        <f t="array" ref="G439">INDEX(EXH_Potentials_short!$F$10:$F$57,MATCH('dact EXH_Potentials'!E439&amp;'dact EXH_Potentials'!C439,EXH_Potentials_short!$E$10:$E$57&amp;EXH_Potentials_short!$C$10:$C$57,0))*INDEX(Sheet1!D$4:D$35,MATCH('dact EXH_Potentials'!F439,Sheet1!$B$4:$B$35,0))</f>
        <v>6.214475614364709E-4</v>
      </c>
      <c r="H439" s="86">
        <f t="array" ref="H439">INDEX(EXH_Potentials_short!G$10:G$57,MATCH('dact EXH_Potentials'!E439&amp;'dact EXH_Potentials'!C439,EXH_Potentials_short!$E$10:$E$57&amp;EXH_Potentials_short!$C$10:$C$57,0))*INDEX(Sheet1!D$4:D$35,MATCH('dact EXH_Potentials'!F439,Sheet1!$B$4:$B$35,0))</f>
        <v>6.7413904441679937E-4</v>
      </c>
    </row>
    <row r="440" spans="2:8">
      <c r="B440" s="86" t="s">
        <v>116</v>
      </c>
      <c r="C440" s="89" t="str">
        <f t="shared" si="13"/>
        <v>IMPMTEHDL</v>
      </c>
      <c r="D440" s="89"/>
      <c r="E440" s="89">
        <v>2012</v>
      </c>
      <c r="F440" s="89" t="s">
        <v>129</v>
      </c>
      <c r="G440" s="86">
        <f t="array" ref="G440">INDEX(EXH_Potentials_short!$F$10:$F$57,MATCH('dact EXH_Potentials'!E440&amp;'dact EXH_Potentials'!C440,EXH_Potentials_short!$E$10:$E$57&amp;EXH_Potentials_short!$C$10:$C$57,0))*INDEX(Sheet1!D$4:D$35,MATCH('dact EXH_Potentials'!F440,Sheet1!$B$4:$B$35,0))</f>
        <v>4.2211532474930094E-4</v>
      </c>
      <c r="H440" s="86">
        <f t="array" ref="H440">INDEX(EXH_Potentials_short!G$10:G$57,MATCH('dact EXH_Potentials'!E440&amp;'dact EXH_Potentials'!C440,EXH_Potentials_short!$E$10:$E$57&amp;EXH_Potentials_short!$C$10:$C$57,0))*INDEX(Sheet1!D$4:D$35,MATCH('dact EXH_Potentials'!F440,Sheet1!$B$4:$B$35,0))</f>
        <v>4.57905766018958E-4</v>
      </c>
    </row>
    <row r="441" spans="2:8">
      <c r="B441" s="86" t="s">
        <v>116</v>
      </c>
      <c r="C441" s="89" t="str">
        <f t="shared" si="13"/>
        <v>IMPMTEHDL</v>
      </c>
      <c r="D441" s="89"/>
      <c r="E441" s="89">
        <v>2012</v>
      </c>
      <c r="F441" s="89" t="s">
        <v>128</v>
      </c>
      <c r="G441" s="86">
        <f t="array" ref="G441">INDEX(EXH_Potentials_short!$F$10:$F$57,MATCH('dact EXH_Potentials'!E441&amp;'dact EXH_Potentials'!C441,EXH_Potentials_short!$E$10:$E$57&amp;EXH_Potentials_short!$C$10:$C$57,0))*INDEX(Sheet1!D$4:D$35,MATCH('dact EXH_Potentials'!F441,Sheet1!$B$4:$B$35,0))</f>
        <v>1.2585290237895826E-4</v>
      </c>
      <c r="H441" s="86">
        <f t="array" ref="H441">INDEX(EXH_Potentials_short!G$10:G$57,MATCH('dact EXH_Potentials'!E441&amp;'dact EXH_Potentials'!C441,EXH_Potentials_short!$E$10:$E$57&amp;EXH_Potentials_short!$C$10:$C$57,0))*INDEX(Sheet1!D$4:D$35,MATCH('dact EXH_Potentials'!F441,Sheet1!$B$4:$B$35,0))</f>
        <v>1.3652375616491155E-4</v>
      </c>
    </row>
    <row r="442" spans="2:8">
      <c r="B442" s="86" t="s">
        <v>116</v>
      </c>
      <c r="C442" s="89" t="str">
        <f t="shared" si="13"/>
        <v>IMPMTEHDL</v>
      </c>
      <c r="D442" s="89"/>
      <c r="E442" s="89">
        <v>2012</v>
      </c>
      <c r="F442" s="89" t="s">
        <v>127</v>
      </c>
      <c r="G442" s="86">
        <f t="array" ref="G442">INDEX(EXH_Potentials_short!$F$10:$F$57,MATCH('dact EXH_Potentials'!E442&amp;'dact EXH_Potentials'!C442,EXH_Potentials_short!$E$10:$E$57&amp;EXH_Potentials_short!$C$10:$C$57,0))*INDEX(Sheet1!D$4:D$35,MATCH('dact EXH_Potentials'!F442,Sheet1!$B$4:$B$35,0))</f>
        <v>1.4852205870808739E-5</v>
      </c>
      <c r="H442" s="86">
        <f t="array" ref="H442">INDEX(EXH_Potentials_short!G$10:G$57,MATCH('dact EXH_Potentials'!E442&amp;'dact EXH_Potentials'!C442,EXH_Potentials_short!$E$10:$E$57&amp;EXH_Potentials_short!$C$10:$C$57,0))*INDEX(Sheet1!D$4:D$35,MATCH('dact EXH_Potentials'!F442,Sheet1!$B$4:$B$35,0))</f>
        <v>1.6111499174741115E-5</v>
      </c>
    </row>
    <row r="443" spans="2:8">
      <c r="B443" s="86" t="s">
        <v>116</v>
      </c>
      <c r="C443" s="89" t="str">
        <f t="shared" si="13"/>
        <v>IMPMTEHDL</v>
      </c>
      <c r="D443" s="89"/>
      <c r="E443" s="89">
        <v>2012</v>
      </c>
      <c r="F443" s="89" t="s">
        <v>126</v>
      </c>
      <c r="G443" s="86">
        <f t="array" ref="G443">INDEX(EXH_Potentials_short!$F$10:$F$57,MATCH('dact EXH_Potentials'!E443&amp;'dact EXH_Potentials'!C443,EXH_Potentials_short!$E$10:$E$57&amp;EXH_Potentials_short!$C$10:$C$57,0))*INDEX(Sheet1!D$4:D$35,MATCH('dact EXH_Potentials'!F443,Sheet1!$B$4:$B$35,0))</f>
        <v>2.6108614530790097E-4</v>
      </c>
      <c r="H443" s="86">
        <f t="array" ref="H443">INDEX(EXH_Potentials_short!G$10:G$57,MATCH('dact EXH_Potentials'!E443&amp;'dact EXH_Potentials'!C443,EXH_Potentials_short!$E$10:$E$57&amp;EXH_Potentials_short!$C$10:$C$57,0))*INDEX(Sheet1!D$4:D$35,MATCH('dact EXH_Potentials'!F443,Sheet1!$B$4:$B$35,0))</f>
        <v>2.8322319601913331E-4</v>
      </c>
    </row>
    <row r="444" spans="2:8">
      <c r="B444" s="86" t="s">
        <v>116</v>
      </c>
      <c r="C444" s="89" t="str">
        <f t="shared" si="13"/>
        <v>IMPMTEHDL</v>
      </c>
      <c r="D444" s="89"/>
      <c r="E444" s="89">
        <v>2012</v>
      </c>
      <c r="F444" s="89" t="s">
        <v>125</v>
      </c>
      <c r="G444" s="86">
        <f t="array" ref="G444">INDEX(EXH_Potentials_short!$F$10:$F$57,MATCH('dact EXH_Potentials'!E444&amp;'dact EXH_Potentials'!C444,EXH_Potentials_short!$E$10:$E$57&amp;EXH_Potentials_short!$C$10:$C$57,0))*INDEX(Sheet1!D$4:D$35,MATCH('dact EXH_Potentials'!F444,Sheet1!$B$4:$B$35,0))</f>
        <v>2.0402240696216215E-4</v>
      </c>
      <c r="H444" s="86">
        <f t="array" ref="H444">INDEX(EXH_Potentials_short!G$10:G$57,MATCH('dact EXH_Potentials'!E444&amp;'dact EXH_Potentials'!C444,EXH_Potentials_short!$E$10:$E$57&amp;EXH_Potentials_short!$C$10:$C$57,0))*INDEX(Sheet1!D$4:D$35,MATCH('dact EXH_Potentials'!F444,Sheet1!$B$4:$B$35,0))</f>
        <v>2.2132112024249637E-4</v>
      </c>
    </row>
    <row r="445" spans="2:8">
      <c r="B445" s="86" t="s">
        <v>116</v>
      </c>
      <c r="C445" s="89" t="str">
        <f t="shared" si="13"/>
        <v>IMPMTEHDL</v>
      </c>
      <c r="D445" s="89"/>
      <c r="E445" s="89">
        <v>2012</v>
      </c>
      <c r="F445" s="89" t="s">
        <v>124</v>
      </c>
      <c r="G445" s="86">
        <f t="array" ref="G445">INDEX(EXH_Potentials_short!$F$10:$F$57,MATCH('dact EXH_Potentials'!E445&amp;'dact EXH_Potentials'!C445,EXH_Potentials_short!$E$10:$E$57&amp;EXH_Potentials_short!$C$10:$C$57,0))*INDEX(Sheet1!D$4:D$35,MATCH('dact EXH_Potentials'!F445,Sheet1!$B$4:$B$35,0))</f>
        <v>7.816950458320388E-6</v>
      </c>
      <c r="H445" s="86">
        <f t="array" ref="H445">INDEX(EXH_Potentials_short!G$10:G$57,MATCH('dact EXH_Potentials'!E445&amp;'dact EXH_Potentials'!C445,EXH_Potentials_short!$E$10:$E$57&amp;EXH_Potentials_short!$C$10:$C$57,0))*INDEX(Sheet1!D$4:D$35,MATCH('dact EXH_Potentials'!F445,Sheet1!$B$4:$B$35,0))</f>
        <v>8.4797364077584824E-6</v>
      </c>
    </row>
    <row r="446" spans="2:8">
      <c r="B446" s="86" t="s">
        <v>116</v>
      </c>
      <c r="C446" s="89" t="str">
        <f t="shared" si="13"/>
        <v>IMPMTEHDL</v>
      </c>
      <c r="D446" s="89"/>
      <c r="E446" s="89">
        <v>2012</v>
      </c>
      <c r="F446" s="89" t="s">
        <v>123</v>
      </c>
      <c r="G446" s="86">
        <f t="array" ref="G446">INDEX(EXH_Potentials_short!$F$10:$F$57,MATCH('dact EXH_Potentials'!E446&amp;'dact EXH_Potentials'!C446,EXH_Potentials_short!$E$10:$E$57&amp;EXH_Potentials_short!$C$10:$C$57,0))*INDEX(Sheet1!D$4:D$35,MATCH('dact EXH_Potentials'!F446,Sheet1!$B$4:$B$35,0))</f>
        <v>6.4098993758227179E-5</v>
      </c>
      <c r="H446" s="86">
        <f t="array" ref="H446">INDEX(EXH_Potentials_short!G$10:G$57,MATCH('dact EXH_Potentials'!E446&amp;'dact EXH_Potentials'!C446,EXH_Potentials_short!$E$10:$E$57&amp;EXH_Potentials_short!$C$10:$C$57,0))*INDEX(Sheet1!D$4:D$35,MATCH('dact EXH_Potentials'!F446,Sheet1!$B$4:$B$35,0))</f>
        <v>6.9533838543619551E-5</v>
      </c>
    </row>
    <row r="447" spans="2:8">
      <c r="B447" s="86" t="s">
        <v>116</v>
      </c>
      <c r="C447" s="89" t="str">
        <f t="shared" si="13"/>
        <v>IMPMTEHDL</v>
      </c>
      <c r="D447" s="89"/>
      <c r="E447" s="89">
        <v>2012</v>
      </c>
      <c r="F447" s="89" t="s">
        <v>122</v>
      </c>
      <c r="G447" s="86">
        <f t="array" ref="G447">INDEX(EXH_Potentials_short!$F$10:$F$57,MATCH('dact EXH_Potentials'!E447&amp;'dact EXH_Potentials'!C447,EXH_Potentials_short!$E$10:$E$57&amp;EXH_Potentials_short!$C$10:$C$57,0))*INDEX(Sheet1!D$4:D$35,MATCH('dact EXH_Potentials'!F447,Sheet1!$B$4:$B$35,0))</f>
        <v>6.1597569611564662E-4</v>
      </c>
      <c r="H447" s="86">
        <f t="array" ref="H447">INDEX(EXH_Potentials_short!G$10:G$57,MATCH('dact EXH_Potentials'!E447&amp;'dact EXH_Potentials'!C447,EXH_Potentials_short!$E$10:$E$57&amp;EXH_Potentials_short!$C$10:$C$57,0))*INDEX(Sheet1!D$4:D$35,MATCH('dact EXH_Potentials'!F447,Sheet1!$B$4:$B$35,0))</f>
        <v>6.6820322893136835E-4</v>
      </c>
    </row>
    <row r="448" spans="2:8">
      <c r="B448" s="86" t="s">
        <v>116</v>
      </c>
      <c r="C448" s="89" t="str">
        <f t="shared" si="13"/>
        <v>IMPMTEHDL</v>
      </c>
      <c r="D448" s="89"/>
      <c r="E448" s="89">
        <v>2012</v>
      </c>
      <c r="F448" s="89" t="s">
        <v>121</v>
      </c>
      <c r="G448" s="86">
        <f t="array" ref="G448">INDEX(EXH_Potentials_short!$F$10:$F$57,MATCH('dact EXH_Potentials'!E448&amp;'dact EXH_Potentials'!C448,EXH_Potentials_short!$E$10:$E$57&amp;EXH_Potentials_short!$C$10:$C$57,0))*INDEX(Sheet1!D$4:D$35,MATCH('dact EXH_Potentials'!F448,Sheet1!$B$4:$B$35,0))</f>
        <v>2.9079055704951846E-4</v>
      </c>
      <c r="H448" s="86">
        <f t="array" ref="H448">INDEX(EXH_Potentials_short!G$10:G$57,MATCH('dact EXH_Potentials'!E448&amp;'dact EXH_Potentials'!C448,EXH_Potentials_short!$E$10:$E$57&amp;EXH_Potentials_short!$C$10:$C$57,0))*INDEX(Sheet1!D$4:D$35,MATCH('dact EXH_Potentials'!F448,Sheet1!$B$4:$B$35,0))</f>
        <v>3.1544619436861554E-4</v>
      </c>
    </row>
    <row r="449" spans="2:8">
      <c r="B449" s="86" t="s">
        <v>116</v>
      </c>
      <c r="C449" s="89" t="str">
        <f t="shared" si="13"/>
        <v>IMPMTEHDL</v>
      </c>
      <c r="D449" s="89"/>
      <c r="E449" s="89">
        <v>2012</v>
      </c>
      <c r="F449" s="89" t="s">
        <v>120</v>
      </c>
      <c r="G449" s="86">
        <f t="array" ref="G449">INDEX(EXH_Potentials_short!$F$10:$F$57,MATCH('dact EXH_Potentials'!E449&amp;'dact EXH_Potentials'!C449,EXH_Potentials_short!$E$10:$E$57&amp;EXH_Potentials_short!$C$10:$C$57,0))*INDEX(Sheet1!D$4:D$35,MATCH('dact EXH_Potentials'!F449,Sheet1!$B$4:$B$35,0))</f>
        <v>9.84935757748369E-5</v>
      </c>
      <c r="H449" s="86">
        <f t="array" ref="H449">INDEX(EXH_Potentials_short!G$10:G$57,MATCH('dact EXH_Potentials'!E449&amp;'dact EXH_Potentials'!C449,EXH_Potentials_short!$E$10:$E$57&amp;EXH_Potentials_short!$C$10:$C$57,0))*INDEX(Sheet1!D$4:D$35,MATCH('dact EXH_Potentials'!F449,Sheet1!$B$4:$B$35,0))</f>
        <v>1.0684467873775687E-4</v>
      </c>
    </row>
    <row r="450" spans="2:8">
      <c r="B450" s="86" t="s">
        <v>116</v>
      </c>
      <c r="C450" s="89" t="str">
        <f t="shared" si="13"/>
        <v>IMPMTEHDL</v>
      </c>
      <c r="D450" s="89"/>
      <c r="E450" s="89">
        <v>2012</v>
      </c>
      <c r="F450" s="89" t="s">
        <v>119</v>
      </c>
      <c r="G450" s="86">
        <f t="array" ref="G450">INDEX(EXH_Potentials_short!$F$10:$F$57,MATCH('dact EXH_Potentials'!E450&amp;'dact EXH_Potentials'!C450,EXH_Potentials_short!$E$10:$E$57&amp;EXH_Potentials_short!$C$10:$C$57,0))*INDEX(Sheet1!D$4:D$35,MATCH('dact EXH_Potentials'!F450,Sheet1!$B$4:$B$35,0))</f>
        <v>7.3479334308211653E-5</v>
      </c>
      <c r="H450" s="86">
        <f t="array" ref="H450">INDEX(EXH_Potentials_short!G$10:G$57,MATCH('dact EXH_Potentials'!E450&amp;'dact EXH_Potentials'!C450,EXH_Potentials_short!$E$10:$E$57&amp;EXH_Potentials_short!$C$10:$C$57,0))*INDEX(Sheet1!D$4:D$35,MATCH('dact EXH_Potentials'!F450,Sheet1!$B$4:$B$35,0))</f>
        <v>7.970952223292973E-5</v>
      </c>
    </row>
    <row r="451" spans="2:8">
      <c r="B451" s="86" t="s">
        <v>116</v>
      </c>
      <c r="C451" s="89" t="str">
        <f t="shared" si="13"/>
        <v>IMPMTEHDL</v>
      </c>
      <c r="D451" s="89"/>
      <c r="E451" s="89">
        <v>2012</v>
      </c>
      <c r="F451" s="89" t="s">
        <v>118</v>
      </c>
      <c r="G451" s="86">
        <f t="array" ref="G451">INDEX(EXH_Potentials_short!$F$10:$F$57,MATCH('dact EXH_Potentials'!E451&amp;'dact EXH_Potentials'!C451,EXH_Potentials_short!$E$10:$E$57&amp;EXH_Potentials_short!$C$10:$C$57,0))*INDEX(Sheet1!D$4:D$35,MATCH('dact EXH_Potentials'!F451,Sheet1!$B$4:$B$35,0))</f>
        <v>3.5488955080774566E-4</v>
      </c>
      <c r="H451" s="86">
        <f t="array" ref="H451">INDEX(EXH_Potentials_short!G$10:G$57,MATCH('dact EXH_Potentials'!E451&amp;'dact EXH_Potentials'!C451,EXH_Potentials_short!$E$10:$E$57&amp;EXH_Potentials_short!$C$10:$C$57,0))*INDEX(Sheet1!D$4:D$35,MATCH('dact EXH_Potentials'!F451,Sheet1!$B$4:$B$35,0))</f>
        <v>3.849800329122351E-4</v>
      </c>
    </row>
    <row r="452" spans="2:8">
      <c r="B452" s="86" t="s">
        <v>116</v>
      </c>
      <c r="C452" s="89" t="str">
        <f t="shared" si="13"/>
        <v>IMPMTEHDL</v>
      </c>
      <c r="D452" s="89"/>
      <c r="E452" s="89">
        <v>2012</v>
      </c>
      <c r="F452" s="89" t="s">
        <v>117</v>
      </c>
      <c r="G452" s="86">
        <f t="array" ref="G452">INDEX(EXH_Potentials_short!$F$10:$F$57,MATCH('dact EXH_Potentials'!E452&amp;'dact EXH_Potentials'!C452,EXH_Potentials_short!$E$10:$E$57&amp;EXH_Potentials_short!$C$10:$C$57,0))*INDEX(Sheet1!D$4:D$35,MATCH('dact EXH_Potentials'!F452,Sheet1!$B$4:$B$35,0))</f>
        <v>1.8995189613718545E-4</v>
      </c>
      <c r="H452" s="86">
        <f t="array" ref="H452">INDEX(EXH_Potentials_short!G$10:G$57,MATCH('dact EXH_Potentials'!E452&amp;'dact EXH_Potentials'!C452,EXH_Potentials_short!$E$10:$E$57&amp;EXH_Potentials_short!$C$10:$C$57,0))*INDEX(Sheet1!D$4:D$35,MATCH('dact EXH_Potentials'!F452,Sheet1!$B$4:$B$35,0))</f>
        <v>2.0605759470853111E-4</v>
      </c>
    </row>
    <row r="453" spans="2:8" ht="15" thickBot="1">
      <c r="B453" s="87" t="s">
        <v>116</v>
      </c>
      <c r="C453" s="88" t="str">
        <f t="shared" si="13"/>
        <v>IMPMTEHDL</v>
      </c>
      <c r="D453" s="88"/>
      <c r="E453" s="88">
        <v>2012</v>
      </c>
      <c r="F453" s="88" t="s">
        <v>115</v>
      </c>
      <c r="G453" s="87">
        <f t="array" ref="G453">INDEX(EXH_Potentials_short!$F$10:$F$57,MATCH('dact EXH_Potentials'!E453&amp;'dact EXH_Potentials'!C453,EXH_Potentials_short!$E$10:$E$57&amp;EXH_Potentials_short!$C$10:$C$57,0))*INDEX(Sheet1!D$4:D$35,MATCH('dact EXH_Potentials'!F453,Sheet1!$B$4:$B$35,0))</f>
        <v>7.8169504583203887E-7</v>
      </c>
      <c r="H453" s="87">
        <f t="array" ref="H453">INDEX(EXH_Potentials_short!G$10:G$57,MATCH('dact EXH_Potentials'!E453&amp;'dact EXH_Potentials'!C453,EXH_Potentials_short!$E$10:$E$57&amp;EXH_Potentials_short!$C$10:$C$57,0))*INDEX(Sheet1!D$4:D$35,MATCH('dact EXH_Potentials'!F453,Sheet1!$B$4:$B$35,0))</f>
        <v>8.4797364077584815E-7</v>
      </c>
    </row>
    <row r="454" spans="2:8">
      <c r="B454" s="86" t="s">
        <v>116</v>
      </c>
      <c r="C454" s="89" t="str">
        <f>K34</f>
        <v>IMPMTEHDM</v>
      </c>
      <c r="D454" s="89"/>
      <c r="E454" s="89">
        <v>2012</v>
      </c>
      <c r="F454" s="90" t="s">
        <v>147</v>
      </c>
      <c r="G454" s="86">
        <f t="array" ref="G454">INDEX(EXH_Potentials_short!F$10:F$57,MATCH('dact EXH_Potentials'!E454&amp;'dact EXH_Potentials'!C454,EXH_Potentials_short!$E$10:$E$57&amp;EXH_Potentials_short!$C$10:$C$57,0))*INDEX(Sheet1!D$4:D$35,MATCH('dact EXH_Potentials'!F454,Sheet1!$B$4:$B$35,0))</f>
        <v>2.0218794285399881E-4</v>
      </c>
      <c r="H454" s="86">
        <f t="array" ref="H454">INDEX(EXH_Potentials_short!G$10:G$57,MATCH('dact EXH_Potentials'!E454&amp;'dact EXH_Potentials'!C454,EXH_Potentials_short!$E$10:$E$57&amp;EXH_Potentials_short!$C$10:$C$57,0))*INDEX(Sheet1!D$4:D$35,MATCH('dact EXH_Potentials'!F454,Sheet1!$B$4:$B$35,0))</f>
        <v>0</v>
      </c>
    </row>
    <row r="455" spans="2:8">
      <c r="B455" s="86" t="s">
        <v>116</v>
      </c>
      <c r="C455" s="89" t="str">
        <f t="shared" ref="C455:C485" si="14">C454</f>
        <v>IMPMTEHDM</v>
      </c>
      <c r="D455" s="89"/>
      <c r="E455" s="89">
        <v>2012</v>
      </c>
      <c r="F455" s="89" t="s">
        <v>146</v>
      </c>
      <c r="G455" s="86">
        <f t="array" ref="G455">INDEX(EXH_Potentials_short!$F$10:$F$57,MATCH('dact EXH_Potentials'!E455&amp;'dact EXH_Potentials'!C455,EXH_Potentials_short!$E$10:$E$57&amp;EXH_Potentials_short!$C$10:$C$57,0))*INDEX(Sheet1!D$4:D$35,MATCH('dact EXH_Potentials'!F455,Sheet1!$B$4:$B$35,0))</f>
        <v>3.2743214078855918E-3</v>
      </c>
      <c r="H455" s="86">
        <f t="array" ref="H455">INDEX(EXH_Potentials_short!G$10:G$57,MATCH('dact EXH_Potentials'!E455&amp;'dact EXH_Potentials'!C455,EXH_Potentials_short!$E$10:$E$57&amp;EXH_Potentials_short!$C$10:$C$57,0))*INDEX(Sheet1!D$4:D$35,MATCH('dact EXH_Potentials'!F455,Sheet1!$B$4:$B$35,0))</f>
        <v>0</v>
      </c>
    </row>
    <row r="456" spans="2:8">
      <c r="B456" s="86" t="s">
        <v>116</v>
      </c>
      <c r="C456" s="89" t="str">
        <f t="shared" si="14"/>
        <v>IMPMTEHDM</v>
      </c>
      <c r="D456" s="89"/>
      <c r="E456" s="89">
        <v>2012</v>
      </c>
      <c r="F456" s="89" t="s">
        <v>145</v>
      </c>
      <c r="G456" s="86">
        <f t="array" ref="G456">INDEX(EXH_Potentials_short!$F$10:$F$57,MATCH('dact EXH_Potentials'!E456&amp;'dact EXH_Potentials'!C456,EXH_Potentials_short!$E$10:$E$57&amp;EXH_Potentials_short!$C$10:$C$57,0))*INDEX(Sheet1!D$4:D$35,MATCH('dact EXH_Potentials'!F456,Sheet1!$B$4:$B$35,0))</f>
        <v>3.9763628761286434E-3</v>
      </c>
      <c r="H456" s="86">
        <f t="array" ref="H456">INDEX(EXH_Potentials_short!G$10:G$57,MATCH('dact EXH_Potentials'!E456&amp;'dact EXH_Potentials'!C456,EXH_Potentials_short!$E$10:$E$57&amp;EXH_Potentials_short!$C$10:$C$57,0))*INDEX(Sheet1!D$4:D$35,MATCH('dact EXH_Potentials'!F456,Sheet1!$B$4:$B$35,0))</f>
        <v>0</v>
      </c>
    </row>
    <row r="457" spans="2:8">
      <c r="B457" s="86" t="s">
        <v>116</v>
      </c>
      <c r="C457" s="89" t="str">
        <f t="shared" si="14"/>
        <v>IMPMTEHDM</v>
      </c>
      <c r="D457" s="89"/>
      <c r="E457" s="89">
        <v>2012</v>
      </c>
      <c r="F457" s="89" t="s">
        <v>144</v>
      </c>
      <c r="G457" s="86">
        <f t="array" ref="G457">INDEX(EXH_Potentials_short!$F$10:$F$57,MATCH('dact EXH_Potentials'!E457&amp;'dact EXH_Potentials'!C457,EXH_Potentials_short!$E$10:$E$57&amp;EXH_Potentials_short!$C$10:$C$57,0))*INDEX(Sheet1!D$4:D$35,MATCH('dact EXH_Potentials'!F457,Sheet1!$B$4:$B$35,0))</f>
        <v>9.0422941109705027E-4</v>
      </c>
      <c r="H457" s="86">
        <f t="array" ref="H457">INDEX(EXH_Potentials_short!G$10:G$57,MATCH('dact EXH_Potentials'!E457&amp;'dact EXH_Potentials'!C457,EXH_Potentials_short!$E$10:$E$57&amp;EXH_Potentials_short!$C$10:$C$57,0))*INDEX(Sheet1!D$4:D$35,MATCH('dact EXH_Potentials'!F457,Sheet1!$B$4:$B$35,0))</f>
        <v>0</v>
      </c>
    </row>
    <row r="458" spans="2:8">
      <c r="B458" s="86" t="s">
        <v>116</v>
      </c>
      <c r="C458" s="89" t="str">
        <f t="shared" si="14"/>
        <v>IMPMTEHDM</v>
      </c>
      <c r="D458" s="89"/>
      <c r="E458" s="89">
        <v>2012</v>
      </c>
      <c r="F458" s="89" t="s">
        <v>143</v>
      </c>
      <c r="G458" s="86">
        <f t="array" ref="G458">INDEX(EXH_Potentials_short!$F$10:$F$57,MATCH('dact EXH_Potentials'!E458&amp;'dact EXH_Potentials'!C458,EXH_Potentials_short!$E$10:$E$57&amp;EXH_Potentials_short!$C$10:$C$57,0))*INDEX(Sheet1!D$4:D$35,MATCH('dact EXH_Potentials'!F458,Sheet1!$B$4:$B$35,0))</f>
        <v>4.4930653967555291E-5</v>
      </c>
      <c r="H458" s="86">
        <f t="array" ref="H458">INDEX(EXH_Potentials_short!G$10:G$57,MATCH('dact EXH_Potentials'!E458&amp;'dact EXH_Potentials'!C458,EXH_Potentials_short!$E$10:$E$57&amp;EXH_Potentials_short!$C$10:$C$57,0))*INDEX(Sheet1!D$4:D$35,MATCH('dact EXH_Potentials'!F458,Sheet1!$B$4:$B$35,0))</f>
        <v>0</v>
      </c>
    </row>
    <row r="459" spans="2:8">
      <c r="B459" s="86" t="s">
        <v>116</v>
      </c>
      <c r="C459" s="89" t="str">
        <f t="shared" si="14"/>
        <v>IMPMTEHDM</v>
      </c>
      <c r="D459" s="89"/>
      <c r="E459" s="89">
        <v>2012</v>
      </c>
      <c r="F459" s="89" t="s">
        <v>142</v>
      </c>
      <c r="G459" s="86">
        <f t="array" ref="G459">INDEX(EXH_Potentials_short!$F$10:$F$57,MATCH('dact EXH_Potentials'!E459&amp;'dact EXH_Potentials'!C459,EXH_Potentials_short!$E$10:$E$57&amp;EXH_Potentials_short!$C$10:$C$57,0))*INDEX(Sheet1!D$4:D$35,MATCH('dact EXH_Potentials'!F459,Sheet1!$B$4:$B$35,0))</f>
        <v>1.6118872110860462E-3</v>
      </c>
      <c r="H459" s="86">
        <f t="array" ref="H459">INDEX(EXH_Potentials_short!G$10:G$57,MATCH('dact EXH_Potentials'!E459&amp;'dact EXH_Potentials'!C459,EXH_Potentials_short!$E$10:$E$57&amp;EXH_Potentials_short!$C$10:$C$57,0))*INDEX(Sheet1!D$4:D$35,MATCH('dact EXH_Potentials'!F459,Sheet1!$B$4:$B$35,0))</f>
        <v>0</v>
      </c>
    </row>
    <row r="460" spans="2:8">
      <c r="B460" s="86" t="s">
        <v>116</v>
      </c>
      <c r="C460" s="89" t="str">
        <f t="shared" si="14"/>
        <v>IMPMTEHDM</v>
      </c>
      <c r="D460" s="89"/>
      <c r="E460" s="89">
        <v>2012</v>
      </c>
      <c r="F460" s="89" t="s">
        <v>141</v>
      </c>
      <c r="G460" s="86">
        <f t="array" ref="G460">INDEX(EXH_Potentials_short!$F$10:$F$57,MATCH('dact EXH_Potentials'!E460&amp;'dact EXH_Potentials'!C460,EXH_Potentials_short!$E$10:$E$57&amp;EXH_Potentials_short!$C$10:$C$57,0))*INDEX(Sheet1!D$4:D$35,MATCH('dact EXH_Potentials'!F460,Sheet1!$B$4:$B$35,0))</f>
        <v>2.3644756650425974E-3</v>
      </c>
      <c r="H460" s="86">
        <f t="array" ref="H460">INDEX(EXH_Potentials_short!G$10:G$57,MATCH('dact EXH_Potentials'!E460&amp;'dact EXH_Potentials'!C460,EXH_Potentials_short!$E$10:$E$57&amp;EXH_Potentials_short!$C$10:$C$57,0))*INDEX(Sheet1!D$4:D$35,MATCH('dact EXH_Potentials'!F460,Sheet1!$B$4:$B$35,0))</f>
        <v>0</v>
      </c>
    </row>
    <row r="461" spans="2:8">
      <c r="B461" s="86" t="s">
        <v>116</v>
      </c>
      <c r="C461" s="89" t="str">
        <f t="shared" si="14"/>
        <v>IMPMTEHDM</v>
      </c>
      <c r="D461" s="89"/>
      <c r="E461" s="89">
        <v>2012</v>
      </c>
      <c r="F461" s="89" t="s">
        <v>140</v>
      </c>
      <c r="G461" s="86">
        <f t="array" ref="G461">INDEX(EXH_Potentials_short!$F$10:$F$57,MATCH('dact EXH_Potentials'!E461&amp;'dact EXH_Potentials'!C461,EXH_Potentials_short!$E$10:$E$57&amp;EXH_Potentials_short!$C$10:$C$57,0))*INDEX(Sheet1!D$4:D$35,MATCH('dact EXH_Potentials'!F461,Sheet1!$B$4:$B$35,0))</f>
        <v>2.2465326983777646E-5</v>
      </c>
      <c r="H461" s="86">
        <f t="array" ref="H461">INDEX(EXH_Potentials_short!G$10:G$57,MATCH('dact EXH_Potentials'!E461&amp;'dact EXH_Potentials'!C461,EXH_Potentials_short!$E$10:$E$57&amp;EXH_Potentials_short!$C$10:$C$57,0))*INDEX(Sheet1!D$4:D$35,MATCH('dact EXH_Potentials'!F461,Sheet1!$B$4:$B$35,0))</f>
        <v>0</v>
      </c>
    </row>
    <row r="462" spans="2:8">
      <c r="B462" s="86" t="s">
        <v>116</v>
      </c>
      <c r="C462" s="89" t="str">
        <f t="shared" si="14"/>
        <v>IMPMTEHDM</v>
      </c>
      <c r="D462" s="89"/>
      <c r="E462" s="89">
        <v>2012</v>
      </c>
      <c r="F462" s="89" t="s">
        <v>139</v>
      </c>
      <c r="G462" s="86">
        <f t="array" ref="G462">INDEX(EXH_Potentials_short!$F$10:$F$57,MATCH('dact EXH_Potentials'!E462&amp;'dact EXH_Potentials'!C462,EXH_Potentials_short!$E$10:$E$57&amp;EXH_Potentials_short!$C$10:$C$57,0))*INDEX(Sheet1!D$4:D$35,MATCH('dact EXH_Potentials'!F462,Sheet1!$B$4:$B$35,0))</f>
        <v>9.5477639681055E-5</v>
      </c>
      <c r="H462" s="86">
        <f t="array" ref="H462">INDEX(EXH_Potentials_short!G$10:G$57,MATCH('dact EXH_Potentials'!E462&amp;'dact EXH_Potentials'!C462,EXH_Potentials_short!$E$10:$E$57&amp;EXH_Potentials_short!$C$10:$C$57,0))*INDEX(Sheet1!D$4:D$35,MATCH('dact EXH_Potentials'!F462,Sheet1!$B$4:$B$35,0))</f>
        <v>0</v>
      </c>
    </row>
    <row r="463" spans="2:8">
      <c r="B463" s="86" t="s">
        <v>116</v>
      </c>
      <c r="C463" s="89" t="str">
        <f t="shared" si="14"/>
        <v>IMPMTEHDM</v>
      </c>
      <c r="D463" s="89"/>
      <c r="E463" s="89">
        <v>2012</v>
      </c>
      <c r="F463" s="89" t="s">
        <v>138</v>
      </c>
      <c r="G463" s="86">
        <f t="array" ref="G463">INDEX(EXH_Potentials_short!$F$10:$F$57,MATCH('dact EXH_Potentials'!E463&amp;'dact EXH_Potentials'!C463,EXH_Potentials_short!$E$10:$E$57&amp;EXH_Potentials_short!$C$10:$C$57,0))*INDEX(Sheet1!D$4:D$35,MATCH('dact EXH_Potentials'!F463,Sheet1!$B$4:$B$35,0))</f>
        <v>2.6677575793235954E-3</v>
      </c>
      <c r="H463" s="86">
        <f t="array" ref="H463">INDEX(EXH_Potentials_short!G$10:G$57,MATCH('dact EXH_Potentials'!E463&amp;'dact EXH_Potentials'!C463,EXH_Potentials_short!$E$10:$E$57&amp;EXH_Potentials_short!$C$10:$C$57,0))*INDEX(Sheet1!D$4:D$35,MATCH('dact EXH_Potentials'!F463,Sheet1!$B$4:$B$35,0))</f>
        <v>0</v>
      </c>
    </row>
    <row r="464" spans="2:8">
      <c r="B464" s="86" t="s">
        <v>116</v>
      </c>
      <c r="C464" s="89" t="str">
        <f t="shared" si="14"/>
        <v>IMPMTEHDM</v>
      </c>
      <c r="D464" s="89"/>
      <c r="E464" s="89">
        <v>2012</v>
      </c>
      <c r="F464" s="89" t="s">
        <v>137</v>
      </c>
      <c r="G464" s="86">
        <f t="array" ref="G464">INDEX(EXH_Potentials_short!$F$10:$F$57,MATCH('dact EXH_Potentials'!E464&amp;'dact EXH_Potentials'!C464,EXH_Potentials_short!$E$10:$E$57&amp;EXH_Potentials_short!$C$10:$C$57,0))*INDEX(Sheet1!D$4:D$35,MATCH('dact EXH_Potentials'!F464,Sheet1!$B$4:$B$35,0))</f>
        <v>3.779791265020589E-3</v>
      </c>
      <c r="H464" s="86">
        <f t="array" ref="H464">INDEX(EXH_Potentials_short!G$10:G$57,MATCH('dact EXH_Potentials'!E464&amp;'dact EXH_Potentials'!C464,EXH_Potentials_short!$E$10:$E$57&amp;EXH_Potentials_short!$C$10:$C$57,0))*INDEX(Sheet1!D$4:D$35,MATCH('dact EXH_Potentials'!F464,Sheet1!$B$4:$B$35,0))</f>
        <v>0</v>
      </c>
    </row>
    <row r="465" spans="2:8">
      <c r="B465" s="86" t="s">
        <v>116</v>
      </c>
      <c r="C465" s="89" t="str">
        <f t="shared" si="14"/>
        <v>IMPMTEHDM</v>
      </c>
      <c r="D465" s="89"/>
      <c r="E465" s="89">
        <v>2012</v>
      </c>
      <c r="F465" s="89" t="s">
        <v>136</v>
      </c>
      <c r="G465" s="86">
        <f t="array" ref="G465">INDEX(EXH_Potentials_short!$F$10:$F$57,MATCH('dact EXH_Potentials'!E465&amp;'dact EXH_Potentials'!C465,EXH_Potentials_short!$E$10:$E$57&amp;EXH_Potentials_short!$C$10:$C$57,0))*INDEX(Sheet1!D$4:D$35,MATCH('dact EXH_Potentials'!F465,Sheet1!$B$4:$B$35,0))</f>
        <v>1.9488671158427108E-3</v>
      </c>
      <c r="H465" s="86">
        <f t="array" ref="H465">INDEX(EXH_Potentials_short!G$10:G$57,MATCH('dact EXH_Potentials'!E465&amp;'dact EXH_Potentials'!C465,EXH_Potentials_short!$E$10:$E$57&amp;EXH_Potentials_short!$C$10:$C$57,0))*INDEX(Sheet1!D$4:D$35,MATCH('dact EXH_Potentials'!F465,Sheet1!$B$4:$B$35,0))</f>
        <v>0</v>
      </c>
    </row>
    <row r="466" spans="2:8">
      <c r="B466" s="86" t="s">
        <v>116</v>
      </c>
      <c r="C466" s="89" t="str">
        <f t="shared" si="14"/>
        <v>IMPMTEHDM</v>
      </c>
      <c r="D466" s="89"/>
      <c r="E466" s="89">
        <v>2012</v>
      </c>
      <c r="F466" s="89" t="s">
        <v>135</v>
      </c>
      <c r="G466" s="86">
        <f t="array" ref="G466">INDEX(EXH_Potentials_short!$F$10:$F$57,MATCH('dact EXH_Potentials'!E466&amp;'dact EXH_Potentials'!C466,EXH_Potentials_short!$E$10:$E$57&amp;EXH_Potentials_short!$C$10:$C$57,0))*INDEX(Sheet1!D$4:D$35,MATCH('dact EXH_Potentials'!F466,Sheet1!$B$4:$B$35,0))</f>
        <v>5.6163317459444114E-6</v>
      </c>
      <c r="H466" s="86">
        <f t="array" ref="H466">INDEX(EXH_Potentials_short!G$10:G$57,MATCH('dact EXH_Potentials'!E466&amp;'dact EXH_Potentials'!C466,EXH_Potentials_short!$E$10:$E$57&amp;EXH_Potentials_short!$C$10:$C$57,0))*INDEX(Sheet1!D$4:D$35,MATCH('dact EXH_Potentials'!F466,Sheet1!$B$4:$B$35,0))</f>
        <v>0</v>
      </c>
    </row>
    <row r="467" spans="2:8">
      <c r="B467" s="86" t="s">
        <v>116</v>
      </c>
      <c r="C467" s="89" t="str">
        <f t="shared" si="14"/>
        <v>IMPMTEHDM</v>
      </c>
      <c r="D467" s="89"/>
      <c r="E467" s="89">
        <v>2012</v>
      </c>
      <c r="F467" s="89" t="s">
        <v>134</v>
      </c>
      <c r="G467" s="86">
        <f t="array" ref="G467">INDEX(EXH_Potentials_short!$F$10:$F$57,MATCH('dact EXH_Potentials'!E467&amp;'dact EXH_Potentials'!C467,EXH_Potentials_short!$E$10:$E$57&amp;EXH_Potentials_short!$C$10:$C$57,0))*INDEX(Sheet1!D$4:D$35,MATCH('dact EXH_Potentials'!F467,Sheet1!$B$4:$B$35,0))</f>
        <v>1.3142216285509925E-3</v>
      </c>
      <c r="H467" s="86">
        <f t="array" ref="H467">INDEX(EXH_Potentials_short!G$10:G$57,MATCH('dact EXH_Potentials'!E467&amp;'dact EXH_Potentials'!C467,EXH_Potentials_short!$E$10:$E$57&amp;EXH_Potentials_short!$C$10:$C$57,0))*INDEX(Sheet1!D$4:D$35,MATCH('dact EXH_Potentials'!F467,Sheet1!$B$4:$B$35,0))</f>
        <v>0</v>
      </c>
    </row>
    <row r="468" spans="2:8">
      <c r="B468" s="86" t="s">
        <v>116</v>
      </c>
      <c r="C468" s="89" t="str">
        <f t="shared" si="14"/>
        <v>IMPMTEHDM</v>
      </c>
      <c r="D468" s="89"/>
      <c r="E468" s="89">
        <v>2012</v>
      </c>
      <c r="F468" s="89" t="s">
        <v>133</v>
      </c>
      <c r="G468" s="86">
        <f t="array" ref="G468">INDEX(EXH_Potentials_short!$F$10:$F$57,MATCH('dact EXH_Potentials'!E468&amp;'dact EXH_Potentials'!C468,EXH_Potentials_short!$E$10:$E$57&amp;EXH_Potentials_short!$C$10:$C$57,0))*INDEX(Sheet1!D$4:D$35,MATCH('dact EXH_Potentials'!F468,Sheet1!$B$4:$B$35,0))</f>
        <v>2.5329656174209298E-3</v>
      </c>
      <c r="H468" s="86">
        <f t="array" ref="H468">INDEX(EXH_Potentials_short!G$10:G$57,MATCH('dact EXH_Potentials'!E468&amp;'dact EXH_Potentials'!C468,EXH_Potentials_short!$E$10:$E$57&amp;EXH_Potentials_short!$C$10:$C$57,0))*INDEX(Sheet1!D$4:D$35,MATCH('dact EXH_Potentials'!F468,Sheet1!$B$4:$B$35,0))</f>
        <v>0</v>
      </c>
    </row>
    <row r="469" spans="2:8">
      <c r="B469" s="86" t="s">
        <v>116</v>
      </c>
      <c r="C469" s="89" t="str">
        <f t="shared" si="14"/>
        <v>IMPMTEHDM</v>
      </c>
      <c r="D469" s="89"/>
      <c r="E469" s="89">
        <v>2012</v>
      </c>
      <c r="F469" s="89" t="s">
        <v>132</v>
      </c>
      <c r="G469" s="86">
        <f t="array" ref="G469">INDEX(EXH_Potentials_short!$F$10:$F$57,MATCH('dact EXH_Potentials'!E469&amp;'dact EXH_Potentials'!C469,EXH_Potentials_short!$E$10:$E$57&amp;EXH_Potentials_short!$C$10:$C$57,0))*INDEX(Sheet1!D$4:D$35,MATCH('dact EXH_Potentials'!F469,Sheet1!$B$4:$B$35,0))</f>
        <v>5.6163317459444113E-5</v>
      </c>
      <c r="H469" s="86">
        <f t="array" ref="H469">INDEX(EXH_Potentials_short!G$10:G$57,MATCH('dact EXH_Potentials'!E469&amp;'dact EXH_Potentials'!C469,EXH_Potentials_short!$E$10:$E$57&amp;EXH_Potentials_short!$C$10:$C$57,0))*INDEX(Sheet1!D$4:D$35,MATCH('dact EXH_Potentials'!F469,Sheet1!$B$4:$B$35,0))</f>
        <v>0</v>
      </c>
    </row>
    <row r="470" spans="2:8">
      <c r="B470" s="86" t="s">
        <v>116</v>
      </c>
      <c r="C470" s="89" t="str">
        <f t="shared" si="14"/>
        <v>IMPMTEHDM</v>
      </c>
      <c r="D470" s="89"/>
      <c r="E470" s="89">
        <v>2012</v>
      </c>
      <c r="F470" s="89" t="s">
        <v>131</v>
      </c>
      <c r="G470" s="86">
        <f t="array" ref="G470">INDEX(EXH_Potentials_short!$F$10:$F$57,MATCH('dact EXH_Potentials'!E470&amp;'dact EXH_Potentials'!C470,EXH_Potentials_short!$E$10:$E$57&amp;EXH_Potentials_short!$C$10:$C$57,0))*INDEX(Sheet1!D$4:D$35,MATCH('dact EXH_Potentials'!F470,Sheet1!$B$4:$B$35,0))</f>
        <v>3.5944523174044233E-4</v>
      </c>
      <c r="H470" s="86">
        <f t="array" ref="H470">INDEX(EXH_Potentials_short!G$10:G$57,MATCH('dact EXH_Potentials'!E470&amp;'dact EXH_Potentials'!C470,EXH_Potentials_short!$E$10:$E$57&amp;EXH_Potentials_short!$C$10:$C$57,0))*INDEX(Sheet1!D$4:D$35,MATCH('dact EXH_Potentials'!F470,Sheet1!$B$4:$B$35,0))</f>
        <v>0</v>
      </c>
    </row>
    <row r="471" spans="2:8">
      <c r="B471" s="86" t="s">
        <v>116</v>
      </c>
      <c r="C471" s="89" t="str">
        <f t="shared" si="14"/>
        <v>IMPMTEHDM</v>
      </c>
      <c r="D471" s="89"/>
      <c r="E471" s="89">
        <v>2012</v>
      </c>
      <c r="F471" s="89" t="s">
        <v>130</v>
      </c>
      <c r="G471" s="86">
        <f t="array" ref="G471">INDEX(EXH_Potentials_short!$F$10:$F$57,MATCH('dact EXH_Potentials'!E471&amp;'dact EXH_Potentials'!C471,EXH_Potentials_short!$E$10:$E$57&amp;EXH_Potentials_short!$C$10:$C$57,0))*INDEX(Sheet1!D$4:D$35,MATCH('dact EXH_Potentials'!F471,Sheet1!$B$4:$B$35,0))</f>
        <v>4.4649837380258076E-3</v>
      </c>
      <c r="H471" s="86">
        <f t="array" ref="H471">INDEX(EXH_Potentials_short!G$10:G$57,MATCH('dact EXH_Potentials'!E471&amp;'dact EXH_Potentials'!C471,EXH_Potentials_short!$E$10:$E$57&amp;EXH_Potentials_short!$C$10:$C$57,0))*INDEX(Sheet1!D$4:D$35,MATCH('dact EXH_Potentials'!F471,Sheet1!$B$4:$B$35,0))</f>
        <v>0</v>
      </c>
    </row>
    <row r="472" spans="2:8">
      <c r="B472" s="86" t="s">
        <v>116</v>
      </c>
      <c r="C472" s="89" t="str">
        <f t="shared" si="14"/>
        <v>IMPMTEHDM</v>
      </c>
      <c r="D472" s="89"/>
      <c r="E472" s="89">
        <v>2012</v>
      </c>
      <c r="F472" s="89" t="s">
        <v>129</v>
      </c>
      <c r="G472" s="86">
        <f t="array" ref="G472">INDEX(EXH_Potentials_short!$F$10:$F$57,MATCH('dact EXH_Potentials'!E472&amp;'dact EXH_Potentials'!C472,EXH_Potentials_short!$E$10:$E$57&amp;EXH_Potentials_short!$C$10:$C$57,0))*INDEX(Sheet1!D$4:D$35,MATCH('dact EXH_Potentials'!F472,Sheet1!$B$4:$B$35,0))</f>
        <v>3.0328191428099821E-3</v>
      </c>
      <c r="H472" s="86">
        <f t="array" ref="H472">INDEX(EXH_Potentials_short!G$10:G$57,MATCH('dact EXH_Potentials'!E472&amp;'dact EXH_Potentials'!C472,EXH_Potentials_short!$E$10:$E$57&amp;EXH_Potentials_short!$C$10:$C$57,0))*INDEX(Sheet1!D$4:D$35,MATCH('dact EXH_Potentials'!F472,Sheet1!$B$4:$B$35,0))</f>
        <v>0</v>
      </c>
    </row>
    <row r="473" spans="2:8">
      <c r="B473" s="86" t="s">
        <v>116</v>
      </c>
      <c r="C473" s="89" t="str">
        <f t="shared" si="14"/>
        <v>IMPMTEHDM</v>
      </c>
      <c r="D473" s="89"/>
      <c r="E473" s="89">
        <v>2012</v>
      </c>
      <c r="F473" s="89" t="s">
        <v>128</v>
      </c>
      <c r="G473" s="86">
        <f t="array" ref="G473">INDEX(EXH_Potentials_short!$F$10:$F$57,MATCH('dact EXH_Potentials'!E473&amp;'dact EXH_Potentials'!C473,EXH_Potentials_short!$E$10:$E$57&amp;EXH_Potentials_short!$C$10:$C$57,0))*INDEX(Sheet1!D$4:D$35,MATCH('dact EXH_Potentials'!F473,Sheet1!$B$4:$B$35,0))</f>
        <v>9.0422941109705027E-4</v>
      </c>
      <c r="H473" s="86">
        <f t="array" ref="H473">INDEX(EXH_Potentials_short!G$10:G$57,MATCH('dact EXH_Potentials'!E473&amp;'dact EXH_Potentials'!C473,EXH_Potentials_short!$E$10:$E$57&amp;EXH_Potentials_short!$C$10:$C$57,0))*INDEX(Sheet1!D$4:D$35,MATCH('dact EXH_Potentials'!F473,Sheet1!$B$4:$B$35,0))</f>
        <v>0</v>
      </c>
    </row>
    <row r="474" spans="2:8">
      <c r="B474" s="86" t="s">
        <v>116</v>
      </c>
      <c r="C474" s="89" t="str">
        <f t="shared" si="14"/>
        <v>IMPMTEHDM</v>
      </c>
      <c r="D474" s="89"/>
      <c r="E474" s="89">
        <v>2012</v>
      </c>
      <c r="F474" s="89" t="s">
        <v>127</v>
      </c>
      <c r="G474" s="86">
        <f t="array" ref="G474">INDEX(EXH_Potentials_short!$F$10:$F$57,MATCH('dact EXH_Potentials'!E474&amp;'dact EXH_Potentials'!C474,EXH_Potentials_short!$E$10:$E$57&amp;EXH_Potentials_short!$C$10:$C$57,0))*INDEX(Sheet1!D$4:D$35,MATCH('dact EXH_Potentials'!F474,Sheet1!$B$4:$B$35,0))</f>
        <v>1.0671030317294382E-4</v>
      </c>
      <c r="H474" s="86">
        <f t="array" ref="H474">INDEX(EXH_Potentials_short!G$10:G$57,MATCH('dact EXH_Potentials'!E474&amp;'dact EXH_Potentials'!C474,EXH_Potentials_short!$E$10:$E$57&amp;EXH_Potentials_short!$C$10:$C$57,0))*INDEX(Sheet1!D$4:D$35,MATCH('dact EXH_Potentials'!F474,Sheet1!$B$4:$B$35,0))</f>
        <v>0</v>
      </c>
    </row>
    <row r="475" spans="2:8">
      <c r="B475" s="86" t="s">
        <v>116</v>
      </c>
      <c r="C475" s="89" t="str">
        <f t="shared" si="14"/>
        <v>IMPMTEHDM</v>
      </c>
      <c r="D475" s="89"/>
      <c r="E475" s="89">
        <v>2012</v>
      </c>
      <c r="F475" s="89" t="s">
        <v>126</v>
      </c>
      <c r="G475" s="86">
        <f t="array" ref="G475">INDEX(EXH_Potentials_short!$F$10:$F$57,MATCH('dact EXH_Potentials'!E475&amp;'dact EXH_Potentials'!C475,EXH_Potentials_short!$E$10:$E$57&amp;EXH_Potentials_short!$C$10:$C$57,0))*INDEX(Sheet1!D$4:D$35,MATCH('dact EXH_Potentials'!F475,Sheet1!$B$4:$B$35,0))</f>
        <v>1.8758548031454336E-3</v>
      </c>
      <c r="H475" s="86">
        <f t="array" ref="H475">INDEX(EXH_Potentials_short!G$10:G$57,MATCH('dact EXH_Potentials'!E475&amp;'dact EXH_Potentials'!C475,EXH_Potentials_short!$E$10:$E$57&amp;EXH_Potentials_short!$C$10:$C$57,0))*INDEX(Sheet1!D$4:D$35,MATCH('dact EXH_Potentials'!F475,Sheet1!$B$4:$B$35,0))</f>
        <v>0</v>
      </c>
    </row>
    <row r="476" spans="2:8">
      <c r="B476" s="86" t="s">
        <v>116</v>
      </c>
      <c r="C476" s="89" t="str">
        <f t="shared" si="14"/>
        <v>IMPMTEHDM</v>
      </c>
      <c r="D476" s="89"/>
      <c r="E476" s="89">
        <v>2012</v>
      </c>
      <c r="F476" s="89" t="s">
        <v>125</v>
      </c>
      <c r="G476" s="86">
        <f t="array" ref="G476">INDEX(EXH_Potentials_short!$F$10:$F$57,MATCH('dact EXH_Potentials'!E476&amp;'dact EXH_Potentials'!C476,EXH_Potentials_short!$E$10:$E$57&amp;EXH_Potentials_short!$C$10:$C$57,0))*INDEX(Sheet1!D$4:D$35,MATCH('dact EXH_Potentials'!F476,Sheet1!$B$4:$B$35,0))</f>
        <v>1.4658625856914915E-3</v>
      </c>
      <c r="H476" s="86">
        <f t="array" ref="H476">INDEX(EXH_Potentials_short!G$10:G$57,MATCH('dact EXH_Potentials'!E476&amp;'dact EXH_Potentials'!C476,EXH_Potentials_short!$E$10:$E$57&amp;EXH_Potentials_short!$C$10:$C$57,0))*INDEX(Sheet1!D$4:D$35,MATCH('dact EXH_Potentials'!F476,Sheet1!$B$4:$B$35,0))</f>
        <v>0</v>
      </c>
    </row>
    <row r="477" spans="2:8">
      <c r="B477" s="86" t="s">
        <v>116</v>
      </c>
      <c r="C477" s="89" t="str">
        <f t="shared" si="14"/>
        <v>IMPMTEHDM</v>
      </c>
      <c r="D477" s="89"/>
      <c r="E477" s="89">
        <v>2012</v>
      </c>
      <c r="F477" s="89" t="s">
        <v>124</v>
      </c>
      <c r="G477" s="86">
        <f t="array" ref="G477">INDEX(EXH_Potentials_short!$F$10:$F$57,MATCH('dact EXH_Potentials'!E477&amp;'dact EXH_Potentials'!C477,EXH_Potentials_short!$E$10:$E$57&amp;EXH_Potentials_short!$C$10:$C$57,0))*INDEX(Sheet1!D$4:D$35,MATCH('dact EXH_Potentials'!F477,Sheet1!$B$4:$B$35,0))</f>
        <v>5.6163317459444113E-5</v>
      </c>
      <c r="H477" s="86">
        <f t="array" ref="H477">INDEX(EXH_Potentials_short!G$10:G$57,MATCH('dact EXH_Potentials'!E477&amp;'dact EXH_Potentials'!C477,EXH_Potentials_short!$E$10:$E$57&amp;EXH_Potentials_short!$C$10:$C$57,0))*INDEX(Sheet1!D$4:D$35,MATCH('dact EXH_Potentials'!F477,Sheet1!$B$4:$B$35,0))</f>
        <v>0</v>
      </c>
    </row>
    <row r="478" spans="2:8">
      <c r="B478" s="86" t="s">
        <v>116</v>
      </c>
      <c r="C478" s="89" t="str">
        <f t="shared" si="14"/>
        <v>IMPMTEHDM</v>
      </c>
      <c r="D478" s="89"/>
      <c r="E478" s="89">
        <v>2012</v>
      </c>
      <c r="F478" s="89" t="s">
        <v>123</v>
      </c>
      <c r="G478" s="86">
        <f t="array" ref="G478">INDEX(EXH_Potentials_short!$F$10:$F$57,MATCH('dact EXH_Potentials'!E478&amp;'dact EXH_Potentials'!C478,EXH_Potentials_short!$E$10:$E$57&amp;EXH_Potentials_short!$C$10:$C$57,0))*INDEX(Sheet1!D$4:D$35,MATCH('dact EXH_Potentials'!F478,Sheet1!$B$4:$B$35,0))</f>
        <v>4.6053920316744174E-4</v>
      </c>
      <c r="H478" s="86">
        <f t="array" ref="H478">INDEX(EXH_Potentials_short!G$10:G$57,MATCH('dact EXH_Potentials'!E478&amp;'dact EXH_Potentials'!C478,EXH_Potentials_short!$E$10:$E$57&amp;EXH_Potentials_short!$C$10:$C$57,0))*INDEX(Sheet1!D$4:D$35,MATCH('dact EXH_Potentials'!F478,Sheet1!$B$4:$B$35,0))</f>
        <v>0</v>
      </c>
    </row>
    <row r="479" spans="2:8">
      <c r="B479" s="86" t="s">
        <v>116</v>
      </c>
      <c r="C479" s="89" t="str">
        <f t="shared" si="14"/>
        <v>IMPMTEHDM</v>
      </c>
      <c r="D479" s="89"/>
      <c r="E479" s="89">
        <v>2012</v>
      </c>
      <c r="F479" s="89" t="s">
        <v>122</v>
      </c>
      <c r="G479" s="86">
        <f t="array" ref="G479">INDEX(EXH_Potentials_short!$F$10:$F$57,MATCH('dact EXH_Potentials'!E479&amp;'dact EXH_Potentials'!C479,EXH_Potentials_short!$E$10:$E$57&amp;EXH_Potentials_short!$C$10:$C$57,0))*INDEX(Sheet1!D$4:D$35,MATCH('dact EXH_Potentials'!F479,Sheet1!$B$4:$B$35,0))</f>
        <v>4.4256694158041968E-3</v>
      </c>
      <c r="H479" s="86">
        <f t="array" ref="H479">INDEX(EXH_Potentials_short!G$10:G$57,MATCH('dact EXH_Potentials'!E479&amp;'dact EXH_Potentials'!C479,EXH_Potentials_short!$E$10:$E$57&amp;EXH_Potentials_short!$C$10:$C$57,0))*INDEX(Sheet1!D$4:D$35,MATCH('dact EXH_Potentials'!F479,Sheet1!$B$4:$B$35,0))</f>
        <v>0</v>
      </c>
    </row>
    <row r="480" spans="2:8">
      <c r="B480" s="86" t="s">
        <v>116</v>
      </c>
      <c r="C480" s="89" t="str">
        <f t="shared" si="14"/>
        <v>IMPMTEHDM</v>
      </c>
      <c r="D480" s="89"/>
      <c r="E480" s="89">
        <v>2012</v>
      </c>
      <c r="F480" s="89" t="s">
        <v>121</v>
      </c>
      <c r="G480" s="86">
        <f t="array" ref="G480">INDEX(EXH_Potentials_short!$F$10:$F$57,MATCH('dact EXH_Potentials'!E480&amp;'dact EXH_Potentials'!C480,EXH_Potentials_short!$E$10:$E$57&amp;EXH_Potentials_short!$C$10:$C$57,0))*INDEX(Sheet1!D$4:D$35,MATCH('dact EXH_Potentials'!F480,Sheet1!$B$4:$B$35,0))</f>
        <v>2.0892754094913213E-3</v>
      </c>
      <c r="H480" s="86">
        <f t="array" ref="H480">INDEX(EXH_Potentials_short!G$10:G$57,MATCH('dact EXH_Potentials'!E480&amp;'dact EXH_Potentials'!C480,EXH_Potentials_short!$E$10:$E$57&amp;EXH_Potentials_short!$C$10:$C$57,0))*INDEX(Sheet1!D$4:D$35,MATCH('dact EXH_Potentials'!F480,Sheet1!$B$4:$B$35,0))</f>
        <v>0</v>
      </c>
    </row>
    <row r="481" spans="2:8">
      <c r="B481" s="86" t="s">
        <v>116</v>
      </c>
      <c r="C481" s="89" t="str">
        <f t="shared" si="14"/>
        <v>IMPMTEHDM</v>
      </c>
      <c r="D481" s="89"/>
      <c r="E481" s="89">
        <v>2012</v>
      </c>
      <c r="F481" s="89" t="s">
        <v>120</v>
      </c>
      <c r="G481" s="86">
        <f t="array" ref="G481">INDEX(EXH_Potentials_short!$F$10:$F$57,MATCH('dact EXH_Potentials'!E481&amp;'dact EXH_Potentials'!C481,EXH_Potentials_short!$E$10:$E$57&amp;EXH_Potentials_short!$C$10:$C$57,0))*INDEX(Sheet1!D$4:D$35,MATCH('dact EXH_Potentials'!F481,Sheet1!$B$4:$B$35,0))</f>
        <v>7.0765779998899583E-4</v>
      </c>
      <c r="H481" s="86">
        <f t="array" ref="H481">INDEX(EXH_Potentials_short!G$10:G$57,MATCH('dact EXH_Potentials'!E481&amp;'dact EXH_Potentials'!C481,EXH_Potentials_short!$E$10:$E$57&amp;EXH_Potentials_short!$C$10:$C$57,0))*INDEX(Sheet1!D$4:D$35,MATCH('dact EXH_Potentials'!F481,Sheet1!$B$4:$B$35,0))</f>
        <v>0</v>
      </c>
    </row>
    <row r="482" spans="2:8">
      <c r="B482" s="86" t="s">
        <v>116</v>
      </c>
      <c r="C482" s="89" t="str">
        <f t="shared" si="14"/>
        <v>IMPMTEHDM</v>
      </c>
      <c r="D482" s="89"/>
      <c r="E482" s="89">
        <v>2012</v>
      </c>
      <c r="F482" s="89" t="s">
        <v>119</v>
      </c>
      <c r="G482" s="86">
        <f t="array" ref="G482">INDEX(EXH_Potentials_short!$F$10:$F$57,MATCH('dact EXH_Potentials'!E482&amp;'dact EXH_Potentials'!C482,EXH_Potentials_short!$E$10:$E$57&amp;EXH_Potentials_short!$C$10:$C$57,0))*INDEX(Sheet1!D$4:D$35,MATCH('dact EXH_Potentials'!F482,Sheet1!$B$4:$B$35,0))</f>
        <v>5.2793518411877469E-4</v>
      </c>
      <c r="H482" s="86">
        <f t="array" ref="H482">INDEX(EXH_Potentials_short!G$10:G$57,MATCH('dact EXH_Potentials'!E482&amp;'dact EXH_Potentials'!C482,EXH_Potentials_short!$E$10:$E$57&amp;EXH_Potentials_short!$C$10:$C$57,0))*INDEX(Sheet1!D$4:D$35,MATCH('dact EXH_Potentials'!F482,Sheet1!$B$4:$B$35,0))</f>
        <v>0</v>
      </c>
    </row>
    <row r="483" spans="2:8">
      <c r="B483" s="86" t="s">
        <v>116</v>
      </c>
      <c r="C483" s="89" t="str">
        <f t="shared" si="14"/>
        <v>IMPMTEHDM</v>
      </c>
      <c r="D483" s="89"/>
      <c r="E483" s="89">
        <v>2012</v>
      </c>
      <c r="F483" s="89" t="s">
        <v>118</v>
      </c>
      <c r="G483" s="86">
        <f t="array" ref="G483">INDEX(EXH_Potentials_short!$F$10:$F$57,MATCH('dact EXH_Potentials'!E483&amp;'dact EXH_Potentials'!C483,EXH_Potentials_short!$E$10:$E$57&amp;EXH_Potentials_short!$C$10:$C$57,0))*INDEX(Sheet1!D$4:D$35,MATCH('dact EXH_Potentials'!F483,Sheet1!$B$4:$B$35,0))</f>
        <v>2.5498146126587628E-3</v>
      </c>
      <c r="H483" s="86">
        <f t="array" ref="H483">INDEX(EXH_Potentials_short!G$10:G$57,MATCH('dact EXH_Potentials'!E483&amp;'dact EXH_Potentials'!C483,EXH_Potentials_short!$E$10:$E$57&amp;EXH_Potentials_short!$C$10:$C$57,0))*INDEX(Sheet1!D$4:D$35,MATCH('dact EXH_Potentials'!F483,Sheet1!$B$4:$B$35,0))</f>
        <v>0</v>
      </c>
    </row>
    <row r="484" spans="2:8">
      <c r="B484" s="86" t="s">
        <v>116</v>
      </c>
      <c r="C484" s="89" t="str">
        <f t="shared" si="14"/>
        <v>IMPMTEHDM</v>
      </c>
      <c r="D484" s="89"/>
      <c r="E484" s="89">
        <v>2012</v>
      </c>
      <c r="F484" s="89" t="s">
        <v>117</v>
      </c>
      <c r="G484" s="86">
        <f t="array" ref="G484">INDEX(EXH_Potentials_short!$F$10:$F$57,MATCH('dact EXH_Potentials'!E484&amp;'dact EXH_Potentials'!C484,EXH_Potentials_short!$E$10:$E$57&amp;EXH_Potentials_short!$C$10:$C$57,0))*INDEX(Sheet1!D$4:D$35,MATCH('dact EXH_Potentials'!F484,Sheet1!$B$4:$B$35,0))</f>
        <v>1.3647686142644921E-3</v>
      </c>
      <c r="H484" s="86">
        <f t="array" ref="H484">INDEX(EXH_Potentials_short!G$10:G$57,MATCH('dact EXH_Potentials'!E484&amp;'dact EXH_Potentials'!C484,EXH_Potentials_short!$E$10:$E$57&amp;EXH_Potentials_short!$C$10:$C$57,0))*INDEX(Sheet1!D$4:D$35,MATCH('dact EXH_Potentials'!F484,Sheet1!$B$4:$B$35,0))</f>
        <v>0</v>
      </c>
    </row>
    <row r="485" spans="2:8" ht="15" thickBot="1">
      <c r="B485" s="87" t="s">
        <v>116</v>
      </c>
      <c r="C485" s="88" t="str">
        <f t="shared" si="14"/>
        <v>IMPMTEHDM</v>
      </c>
      <c r="D485" s="88"/>
      <c r="E485" s="88">
        <v>2012</v>
      </c>
      <c r="F485" s="88" t="s">
        <v>115</v>
      </c>
      <c r="G485" s="87">
        <f t="array" ref="G485">INDEX(EXH_Potentials_short!$F$10:$F$57,MATCH('dact EXH_Potentials'!E485&amp;'dact EXH_Potentials'!C485,EXH_Potentials_short!$E$10:$E$57&amp;EXH_Potentials_short!$C$10:$C$57,0))*INDEX(Sheet1!D$4:D$35,MATCH('dact EXH_Potentials'!F485,Sheet1!$B$4:$B$35,0))</f>
        <v>5.6163317459444114E-6</v>
      </c>
      <c r="H485" s="87">
        <f t="array" ref="H485">INDEX(EXH_Potentials_short!G$10:G$57,MATCH('dact EXH_Potentials'!E485&amp;'dact EXH_Potentials'!C485,EXH_Potentials_short!$E$10:$E$57&amp;EXH_Potentials_short!$C$10:$C$57,0))*INDEX(Sheet1!D$4:D$35,MATCH('dact EXH_Potentials'!F485,Sheet1!$B$4:$B$35,0))</f>
        <v>0</v>
      </c>
    </row>
    <row r="486" spans="2:8">
      <c r="B486" s="86" t="s">
        <v>116</v>
      </c>
      <c r="C486" s="89" t="str">
        <f>K36</f>
        <v>IMPMTEHDH</v>
      </c>
      <c r="D486" s="89"/>
      <c r="E486" s="89">
        <v>2012</v>
      </c>
      <c r="F486" s="90" t="s">
        <v>147</v>
      </c>
      <c r="G486" s="86">
        <f t="array" ref="G486">INDEX(EXH_Potentials_short!F$10:F$57,MATCH('dact EXH_Potentials'!E486&amp;'dact EXH_Potentials'!C486,EXH_Potentials_short!$E$10:$E$57&amp;EXH_Potentials_short!$C$10:$C$57,0))*INDEX(Sheet1!D$4:D$35,MATCH('dact EXH_Potentials'!F486,Sheet1!$B$4:$B$35,0))</f>
        <v>3.2811510499521979E-4</v>
      </c>
      <c r="H486" s="86">
        <f t="array" ref="H486">INDEX(EXH_Potentials_short!G$10:G$57,MATCH('dact EXH_Potentials'!E486&amp;'dact EXH_Potentials'!C486,EXH_Potentials_short!$E$10:$E$57&amp;EXH_Potentials_short!$C$10:$C$57,0))*INDEX(Sheet1!D$4:D$35,MATCH('dact EXH_Potentials'!F486,Sheet1!$B$4:$B$35,0))</f>
        <v>8.7976229896675386E-5</v>
      </c>
    </row>
    <row r="487" spans="2:8">
      <c r="B487" s="86" t="s">
        <v>116</v>
      </c>
      <c r="C487" s="89" t="str">
        <f t="shared" ref="C487:C517" si="15">C486</f>
        <v>IMPMTEHDH</v>
      </c>
      <c r="D487" s="89"/>
      <c r="E487" s="89">
        <v>2012</v>
      </c>
      <c r="F487" s="89" t="s">
        <v>146</v>
      </c>
      <c r="G487" s="86">
        <f t="array" ref="G487">INDEX(EXH_Potentials_short!$F$10:$F$57,MATCH('dact EXH_Potentials'!E487&amp;'dact EXH_Potentials'!C487,EXH_Potentials_short!$E$10:$E$57&amp;EXH_Potentials_short!$C$10:$C$57,0))*INDEX(Sheet1!D$4:D$35,MATCH('dact EXH_Potentials'!F487,Sheet1!$B$4:$B$35,0))</f>
        <v>5.3136418392281427E-3</v>
      </c>
      <c r="H487" s="86">
        <f t="array" ref="H487">INDEX(EXH_Potentials_short!G$10:G$57,MATCH('dact EXH_Potentials'!E487&amp;'dact EXH_Potentials'!C487,EXH_Potentials_short!$E$10:$E$57&amp;EXH_Potentials_short!$C$10:$C$57,0))*INDEX(Sheet1!D$4:D$35,MATCH('dact EXH_Potentials'!F487,Sheet1!$B$4:$B$35,0))</f>
        <v>1.4247261674933821E-3</v>
      </c>
    </row>
    <row r="488" spans="2:8">
      <c r="B488" s="86" t="s">
        <v>116</v>
      </c>
      <c r="C488" s="89" t="str">
        <f t="shared" si="15"/>
        <v>IMPMTEHDH</v>
      </c>
      <c r="D488" s="89"/>
      <c r="E488" s="89">
        <v>2012</v>
      </c>
      <c r="F488" s="89" t="s">
        <v>145</v>
      </c>
      <c r="G488" s="86">
        <f t="array" ref="G488">INDEX(EXH_Potentials_short!$F$10:$F$57,MATCH('dact EXH_Potentials'!E488&amp;'dact EXH_Potentials'!C488,EXH_Potentials_short!$E$10:$E$57&amp;EXH_Potentials_short!$C$10:$C$57,0))*INDEX(Sheet1!D$4:D$35,MATCH('dact EXH_Potentials'!F488,Sheet1!$B$4:$B$35,0))</f>
        <v>6.4529303982393225E-3</v>
      </c>
      <c r="H488" s="86">
        <f t="array" ref="H488">INDEX(EXH_Potentials_short!G$10:G$57,MATCH('dact EXH_Potentials'!E488&amp;'dact EXH_Potentials'!C488,EXH_Potentials_short!$E$10:$E$57&amp;EXH_Potentials_short!$C$10:$C$57,0))*INDEX(Sheet1!D$4:D$35,MATCH('dact EXH_Potentials'!F488,Sheet1!$B$4:$B$35,0))</f>
        <v>1.7301991879679496E-3</v>
      </c>
    </row>
    <row r="489" spans="2:8">
      <c r="B489" s="86" t="s">
        <v>116</v>
      </c>
      <c r="C489" s="89" t="str">
        <f t="shared" si="15"/>
        <v>IMPMTEHDH</v>
      </c>
      <c r="D489" s="89"/>
      <c r="E489" s="89">
        <v>2012</v>
      </c>
      <c r="F489" s="89" t="s">
        <v>144</v>
      </c>
      <c r="G489" s="86">
        <f t="array" ref="G489">INDEX(EXH_Potentials_short!$F$10:$F$57,MATCH('dact EXH_Potentials'!E489&amp;'dact EXH_Potentials'!C489,EXH_Potentials_short!$E$10:$E$57&amp;EXH_Potentials_short!$C$10:$C$57,0))*INDEX(Sheet1!D$4:D$35,MATCH('dact EXH_Potentials'!F489,Sheet1!$B$4:$B$35,0))</f>
        <v>1.4674036640063997E-3</v>
      </c>
      <c r="H489" s="86">
        <f t="array" ref="H489">INDEX(EXH_Potentials_short!G$10:G$57,MATCH('dact EXH_Potentials'!E489&amp;'dact EXH_Potentials'!C489,EXH_Potentials_short!$E$10:$E$57&amp;EXH_Potentials_short!$C$10:$C$57,0))*INDEX(Sheet1!D$4:D$35,MATCH('dact EXH_Potentials'!F489,Sheet1!$B$4:$B$35,0))</f>
        <v>3.9344925037124276E-4</v>
      </c>
    </row>
    <row r="490" spans="2:8">
      <c r="B490" s="86" t="s">
        <v>116</v>
      </c>
      <c r="C490" s="89" t="str">
        <f t="shared" si="15"/>
        <v>IMPMTEHDH</v>
      </c>
      <c r="D490" s="89"/>
      <c r="E490" s="89">
        <v>2012</v>
      </c>
      <c r="F490" s="89" t="s">
        <v>143</v>
      </c>
      <c r="G490" s="86">
        <f t="array" ref="G490">INDEX(EXH_Potentials_short!$F$10:$F$57,MATCH('dact EXH_Potentials'!E490&amp;'dact EXH_Potentials'!C490,EXH_Potentials_short!$E$10:$E$57&amp;EXH_Potentials_short!$C$10:$C$57,0))*INDEX(Sheet1!D$4:D$35,MATCH('dact EXH_Potentials'!F490,Sheet1!$B$4:$B$35,0))</f>
        <v>7.2914467776715515E-5</v>
      </c>
      <c r="H490" s="86">
        <f t="array" ref="H490">INDEX(EXH_Potentials_short!G$10:G$57,MATCH('dact EXH_Potentials'!E490&amp;'dact EXH_Potentials'!C490,EXH_Potentials_short!$E$10:$E$57&amp;EXH_Potentials_short!$C$10:$C$57,0))*INDEX(Sheet1!D$4:D$35,MATCH('dact EXH_Potentials'!F490,Sheet1!$B$4:$B$35,0))</f>
        <v>1.9550273310372311E-5</v>
      </c>
    </row>
    <row r="491" spans="2:8">
      <c r="B491" s="86" t="s">
        <v>116</v>
      </c>
      <c r="C491" s="89" t="str">
        <f t="shared" si="15"/>
        <v>IMPMTEHDH</v>
      </c>
      <c r="D491" s="89"/>
      <c r="E491" s="89">
        <v>2012</v>
      </c>
      <c r="F491" s="89" t="s">
        <v>142</v>
      </c>
      <c r="G491" s="86">
        <f t="array" ref="G491">INDEX(EXH_Potentials_short!$F$10:$F$57,MATCH('dact EXH_Potentials'!E491&amp;'dact EXH_Potentials'!C491,EXH_Potentials_short!$E$10:$E$57&amp;EXH_Potentials_short!$C$10:$C$57,0))*INDEX(Sheet1!D$4:D$35,MATCH('dact EXH_Potentials'!F491,Sheet1!$B$4:$B$35,0))</f>
        <v>2.6158065314896691E-3</v>
      </c>
      <c r="H491" s="86">
        <f t="array" ref="H491">INDEX(EXH_Potentials_short!G$10:G$57,MATCH('dact EXH_Potentials'!E491&amp;'dact EXH_Potentials'!C491,EXH_Potentials_short!$E$10:$E$57&amp;EXH_Potentials_short!$C$10:$C$57,0))*INDEX(Sheet1!D$4:D$35,MATCH('dact EXH_Potentials'!F491,Sheet1!$B$4:$B$35,0))</f>
        <v>7.013660550096066E-4</v>
      </c>
    </row>
    <row r="492" spans="2:8">
      <c r="B492" s="86" t="s">
        <v>116</v>
      </c>
      <c r="C492" s="89" t="str">
        <f t="shared" si="15"/>
        <v>IMPMTEHDH</v>
      </c>
      <c r="D492" s="89"/>
      <c r="E492" s="89">
        <v>2012</v>
      </c>
      <c r="F492" s="89" t="s">
        <v>141</v>
      </c>
      <c r="G492" s="86">
        <f t="array" ref="G492">INDEX(EXH_Potentials_short!$F$10:$F$57,MATCH('dact EXH_Potentials'!E492&amp;'dact EXH_Potentials'!C492,EXH_Potentials_short!$E$10:$E$57&amp;EXH_Potentials_short!$C$10:$C$57,0))*INDEX(Sheet1!D$4:D$35,MATCH('dact EXH_Potentials'!F492,Sheet1!$B$4:$B$35,0))</f>
        <v>3.8371238667496538E-3</v>
      </c>
      <c r="H492" s="86">
        <f t="array" ref="H492">INDEX(EXH_Potentials_short!G$10:G$57,MATCH('dact EXH_Potentials'!E492&amp;'dact EXH_Potentials'!C492,EXH_Potentials_short!$E$10:$E$57&amp;EXH_Potentials_short!$C$10:$C$57,0))*INDEX(Sheet1!D$4:D$35,MATCH('dact EXH_Potentials'!F492,Sheet1!$B$4:$B$35,0))</f>
        <v>1.028833132958343E-3</v>
      </c>
    </row>
    <row r="493" spans="2:8">
      <c r="B493" s="86" t="s">
        <v>116</v>
      </c>
      <c r="C493" s="89" t="str">
        <f t="shared" si="15"/>
        <v>IMPMTEHDH</v>
      </c>
      <c r="D493" s="89"/>
      <c r="E493" s="89">
        <v>2012</v>
      </c>
      <c r="F493" s="89" t="s">
        <v>140</v>
      </c>
      <c r="G493" s="86">
        <f t="array" ref="G493">INDEX(EXH_Potentials_short!$F$10:$F$57,MATCH('dact EXH_Potentials'!E493&amp;'dact EXH_Potentials'!C493,EXH_Potentials_short!$E$10:$E$57&amp;EXH_Potentials_short!$C$10:$C$57,0))*INDEX(Sheet1!D$4:D$35,MATCH('dact EXH_Potentials'!F493,Sheet1!$B$4:$B$35,0))</f>
        <v>3.6457233888357758E-5</v>
      </c>
      <c r="H493" s="86">
        <f t="array" ref="H493">INDEX(EXH_Potentials_short!G$10:G$57,MATCH('dact EXH_Potentials'!E493&amp;'dact EXH_Potentials'!C493,EXH_Potentials_short!$E$10:$E$57&amp;EXH_Potentials_short!$C$10:$C$57,0))*INDEX(Sheet1!D$4:D$35,MATCH('dact EXH_Potentials'!F493,Sheet1!$B$4:$B$35,0))</f>
        <v>9.7751366551861553E-6</v>
      </c>
    </row>
    <row r="494" spans="2:8">
      <c r="B494" s="86" t="s">
        <v>116</v>
      </c>
      <c r="C494" s="89" t="str">
        <f t="shared" si="15"/>
        <v>IMPMTEHDH</v>
      </c>
      <c r="D494" s="89"/>
      <c r="E494" s="89">
        <v>2012</v>
      </c>
      <c r="F494" s="89" t="s">
        <v>139</v>
      </c>
      <c r="G494" s="86">
        <f t="array" ref="G494">INDEX(EXH_Potentials_short!$F$10:$F$57,MATCH('dact EXH_Potentials'!E494&amp;'dact EXH_Potentials'!C494,EXH_Potentials_short!$E$10:$E$57&amp;EXH_Potentials_short!$C$10:$C$57,0))*INDEX(Sheet1!D$4:D$35,MATCH('dact EXH_Potentials'!F494,Sheet1!$B$4:$B$35,0))</f>
        <v>1.5494324402552046E-4</v>
      </c>
      <c r="H494" s="86">
        <f t="array" ref="H494">INDEX(EXH_Potentials_short!G$10:G$57,MATCH('dact EXH_Potentials'!E494&amp;'dact EXH_Potentials'!C494,EXH_Potentials_short!$E$10:$E$57&amp;EXH_Potentials_short!$C$10:$C$57,0))*INDEX(Sheet1!D$4:D$35,MATCH('dact EXH_Potentials'!F494,Sheet1!$B$4:$B$35,0))</f>
        <v>4.1544330784541157E-5</v>
      </c>
    </row>
    <row r="495" spans="2:8">
      <c r="B495" s="86" t="s">
        <v>116</v>
      </c>
      <c r="C495" s="89" t="str">
        <f t="shared" si="15"/>
        <v>IMPMTEHDH</v>
      </c>
      <c r="D495" s="89"/>
      <c r="E495" s="89">
        <v>2012</v>
      </c>
      <c r="F495" s="89" t="s">
        <v>138</v>
      </c>
      <c r="G495" s="86">
        <f t="array" ref="G495">INDEX(EXH_Potentials_short!$F$10:$F$57,MATCH('dact EXH_Potentials'!E495&amp;'dact EXH_Potentials'!C495,EXH_Potentials_short!$E$10:$E$57&amp;EXH_Potentials_short!$C$10:$C$57,0))*INDEX(Sheet1!D$4:D$35,MATCH('dact EXH_Potentials'!F495,Sheet1!$B$4:$B$35,0))</f>
        <v>4.3292965242424835E-3</v>
      </c>
      <c r="H495" s="86">
        <f t="array" ref="H495">INDEX(EXH_Potentials_short!G$10:G$57,MATCH('dact EXH_Potentials'!E495&amp;'dact EXH_Potentials'!C495,EXH_Potentials_short!$E$10:$E$57&amp;EXH_Potentials_short!$C$10:$C$57,0))*INDEX(Sheet1!D$4:D$35,MATCH('dact EXH_Potentials'!F495,Sheet1!$B$4:$B$35,0))</f>
        <v>1.1607974778033558E-3</v>
      </c>
    </row>
    <row r="496" spans="2:8">
      <c r="B496" s="86" t="s">
        <v>116</v>
      </c>
      <c r="C496" s="89" t="str">
        <f t="shared" si="15"/>
        <v>IMPMTEHDH</v>
      </c>
      <c r="D496" s="89"/>
      <c r="E496" s="89">
        <v>2012</v>
      </c>
      <c r="F496" s="89" t="s">
        <v>137</v>
      </c>
      <c r="G496" s="86">
        <f t="array" ref="G496">INDEX(EXH_Potentials_short!$F$10:$F$57,MATCH('dact EXH_Potentials'!E496&amp;'dact EXH_Potentials'!C496,EXH_Potentials_short!$E$10:$E$57&amp;EXH_Potentials_short!$C$10:$C$57,0))*INDEX(Sheet1!D$4:D$35,MATCH('dact EXH_Potentials'!F496,Sheet1!$B$4:$B$35,0))</f>
        <v>6.1339296017161923E-3</v>
      </c>
      <c r="H496" s="86">
        <f t="array" ref="H496">INDEX(EXH_Potentials_short!G$10:G$57,MATCH('dact EXH_Potentials'!E496&amp;'dact EXH_Potentials'!C496,EXH_Potentials_short!$E$10:$E$57&amp;EXH_Potentials_short!$C$10:$C$57,0))*INDEX(Sheet1!D$4:D$35,MATCH('dact EXH_Potentials'!F496,Sheet1!$B$4:$B$35,0))</f>
        <v>1.6446667422350704E-3</v>
      </c>
    </row>
    <row r="497" spans="2:8">
      <c r="B497" s="86" t="s">
        <v>116</v>
      </c>
      <c r="C497" s="89" t="str">
        <f t="shared" si="15"/>
        <v>IMPMTEHDH</v>
      </c>
      <c r="D497" s="89"/>
      <c r="E497" s="89">
        <v>2012</v>
      </c>
      <c r="F497" s="89" t="s">
        <v>136</v>
      </c>
      <c r="G497" s="86">
        <f t="array" ref="G497">INDEX(EXH_Potentials_short!$F$10:$F$57,MATCH('dact EXH_Potentials'!E497&amp;'dact EXH_Potentials'!C497,EXH_Potentials_short!$E$10:$E$57&amp;EXH_Potentials_short!$C$10:$C$57,0))*INDEX(Sheet1!D$4:D$35,MATCH('dact EXH_Potentials'!F497,Sheet1!$B$4:$B$35,0))</f>
        <v>3.1626650398150352E-3</v>
      </c>
      <c r="H497" s="86">
        <f t="array" ref="H497">INDEX(EXH_Potentials_short!G$10:G$57,MATCH('dact EXH_Potentials'!E497&amp;'dact EXH_Potentials'!C497,EXH_Potentials_short!$E$10:$E$57&amp;EXH_Potentials_short!$C$10:$C$57,0))*INDEX(Sheet1!D$4:D$35,MATCH('dact EXH_Potentials'!F497,Sheet1!$B$4:$B$35,0))</f>
        <v>8.4799310483739897E-4</v>
      </c>
    </row>
    <row r="498" spans="2:8">
      <c r="B498" s="86" t="s">
        <v>116</v>
      </c>
      <c r="C498" s="89" t="str">
        <f t="shared" si="15"/>
        <v>IMPMTEHDH</v>
      </c>
      <c r="D498" s="89"/>
      <c r="E498" s="89">
        <v>2012</v>
      </c>
      <c r="F498" s="89" t="s">
        <v>135</v>
      </c>
      <c r="G498" s="86">
        <f t="array" ref="G498">INDEX(EXH_Potentials_short!$F$10:$F$57,MATCH('dact EXH_Potentials'!E498&amp;'dact EXH_Potentials'!C498,EXH_Potentials_short!$E$10:$E$57&amp;EXH_Potentials_short!$C$10:$C$57,0))*INDEX(Sheet1!D$4:D$35,MATCH('dact EXH_Potentials'!F498,Sheet1!$B$4:$B$35,0))</f>
        <v>9.1143084720894394E-6</v>
      </c>
      <c r="H498" s="86">
        <f t="array" ref="H498">INDEX(EXH_Potentials_short!G$10:G$57,MATCH('dact EXH_Potentials'!E498&amp;'dact EXH_Potentials'!C498,EXH_Potentials_short!$E$10:$E$57&amp;EXH_Potentials_short!$C$10:$C$57,0))*INDEX(Sheet1!D$4:D$35,MATCH('dact EXH_Potentials'!F498,Sheet1!$B$4:$B$35,0))</f>
        <v>2.4437841637965388E-6</v>
      </c>
    </row>
    <row r="499" spans="2:8">
      <c r="B499" s="86" t="s">
        <v>116</v>
      </c>
      <c r="C499" s="89" t="str">
        <f t="shared" si="15"/>
        <v>IMPMTEHDH</v>
      </c>
      <c r="D499" s="89"/>
      <c r="E499" s="89">
        <v>2012</v>
      </c>
      <c r="F499" s="89" t="s">
        <v>134</v>
      </c>
      <c r="G499" s="86">
        <f t="array" ref="G499">INDEX(EXH_Potentials_short!$F$10:$F$57,MATCH('dact EXH_Potentials'!E499&amp;'dact EXH_Potentials'!C499,EXH_Potentials_short!$E$10:$E$57&amp;EXH_Potentials_short!$C$10:$C$57,0))*INDEX(Sheet1!D$4:D$35,MATCH('dact EXH_Potentials'!F499,Sheet1!$B$4:$B$35,0))</f>
        <v>2.1327481824689287E-3</v>
      </c>
      <c r="H499" s="86">
        <f t="array" ref="H499">INDEX(EXH_Potentials_short!G$10:G$57,MATCH('dact EXH_Potentials'!E499&amp;'dact EXH_Potentials'!C499,EXH_Potentials_short!$E$10:$E$57&amp;EXH_Potentials_short!$C$10:$C$57,0))*INDEX(Sheet1!D$4:D$35,MATCH('dact EXH_Potentials'!F499,Sheet1!$B$4:$B$35,0))</f>
        <v>5.7184549432839015E-4</v>
      </c>
    </row>
    <row r="500" spans="2:8">
      <c r="B500" s="86" t="s">
        <v>116</v>
      </c>
      <c r="C500" s="89" t="str">
        <f t="shared" si="15"/>
        <v>IMPMTEHDH</v>
      </c>
      <c r="D500" s="89"/>
      <c r="E500" s="89">
        <v>2012</v>
      </c>
      <c r="F500" s="89" t="s">
        <v>133</v>
      </c>
      <c r="G500" s="86">
        <f t="array" ref="G500">INDEX(EXH_Potentials_short!$F$10:$F$57,MATCH('dact EXH_Potentials'!E500&amp;'dact EXH_Potentials'!C500,EXH_Potentials_short!$E$10:$E$57&amp;EXH_Potentials_short!$C$10:$C$57,0))*INDEX(Sheet1!D$4:D$35,MATCH('dact EXH_Potentials'!F500,Sheet1!$B$4:$B$35,0))</f>
        <v>4.1105531209123369E-3</v>
      </c>
      <c r="H500" s="86">
        <f t="array" ref="H500">INDEX(EXH_Potentials_short!G$10:G$57,MATCH('dact EXH_Potentials'!E500&amp;'dact EXH_Potentials'!C500,EXH_Potentials_short!$E$10:$E$57&amp;EXH_Potentials_short!$C$10:$C$57,0))*INDEX(Sheet1!D$4:D$35,MATCH('dact EXH_Potentials'!F500,Sheet1!$B$4:$B$35,0))</f>
        <v>1.1021466578722389E-3</v>
      </c>
    </row>
    <row r="501" spans="2:8">
      <c r="B501" s="86" t="s">
        <v>116</v>
      </c>
      <c r="C501" s="89" t="str">
        <f t="shared" si="15"/>
        <v>IMPMTEHDH</v>
      </c>
      <c r="D501" s="89"/>
      <c r="E501" s="89">
        <v>2012</v>
      </c>
      <c r="F501" s="89" t="s">
        <v>132</v>
      </c>
      <c r="G501" s="86">
        <f t="array" ref="G501">INDEX(EXH_Potentials_short!$F$10:$F$57,MATCH('dact EXH_Potentials'!E501&amp;'dact EXH_Potentials'!C501,EXH_Potentials_short!$E$10:$E$57&amp;EXH_Potentials_short!$C$10:$C$57,0))*INDEX(Sheet1!D$4:D$35,MATCH('dact EXH_Potentials'!F501,Sheet1!$B$4:$B$35,0))</f>
        <v>9.1143084720894381E-5</v>
      </c>
      <c r="H501" s="86">
        <f t="array" ref="H501">INDEX(EXH_Potentials_short!G$10:G$57,MATCH('dact EXH_Potentials'!E501&amp;'dact EXH_Potentials'!C501,EXH_Potentials_short!$E$10:$E$57&amp;EXH_Potentials_short!$C$10:$C$57,0))*INDEX(Sheet1!D$4:D$35,MATCH('dact EXH_Potentials'!F501,Sheet1!$B$4:$B$35,0))</f>
        <v>2.4437841637965386E-5</v>
      </c>
    </row>
    <row r="502" spans="2:8">
      <c r="B502" s="86" t="s">
        <v>116</v>
      </c>
      <c r="C502" s="89" t="str">
        <f t="shared" si="15"/>
        <v>IMPMTEHDH</v>
      </c>
      <c r="D502" s="89"/>
      <c r="E502" s="89">
        <v>2012</v>
      </c>
      <c r="F502" s="89" t="s">
        <v>131</v>
      </c>
      <c r="G502" s="86">
        <f t="array" ref="G502">INDEX(EXH_Potentials_short!$F$10:$F$57,MATCH('dact EXH_Potentials'!E502&amp;'dact EXH_Potentials'!C502,EXH_Potentials_short!$E$10:$E$57&amp;EXH_Potentials_short!$C$10:$C$57,0))*INDEX(Sheet1!D$4:D$35,MATCH('dact EXH_Potentials'!F502,Sheet1!$B$4:$B$35,0))</f>
        <v>5.8331574221372412E-4</v>
      </c>
      <c r="H502" s="86">
        <f t="array" ref="H502">INDEX(EXH_Potentials_short!G$10:G$57,MATCH('dact EXH_Potentials'!E502&amp;'dact EXH_Potentials'!C502,EXH_Potentials_short!$E$10:$E$57&amp;EXH_Potentials_short!$C$10:$C$57,0))*INDEX(Sheet1!D$4:D$35,MATCH('dact EXH_Potentials'!F502,Sheet1!$B$4:$B$35,0))</f>
        <v>1.5640218648297848E-4</v>
      </c>
    </row>
    <row r="503" spans="2:8">
      <c r="B503" s="86" t="s">
        <v>116</v>
      </c>
      <c r="C503" s="89" t="str">
        <f t="shared" si="15"/>
        <v>IMPMTEHDH</v>
      </c>
      <c r="D503" s="89"/>
      <c r="E503" s="89">
        <v>2012</v>
      </c>
      <c r="F503" s="89" t="s">
        <v>130</v>
      </c>
      <c r="G503" s="86">
        <f t="array" ref="G503">INDEX(EXH_Potentials_short!$F$10:$F$57,MATCH('dact EXH_Potentials'!E503&amp;'dact EXH_Potentials'!C503,EXH_Potentials_short!$E$10:$E$57&amp;EXH_Potentials_short!$C$10:$C$57,0))*INDEX(Sheet1!D$4:D$35,MATCH('dact EXH_Potentials'!F503,Sheet1!$B$4:$B$35,0))</f>
        <v>7.2458752353111045E-3</v>
      </c>
      <c r="H503" s="86">
        <f t="array" ref="H503">INDEX(EXH_Potentials_short!G$10:G$57,MATCH('dact EXH_Potentials'!E503&amp;'dact EXH_Potentials'!C503,EXH_Potentials_short!$E$10:$E$57&amp;EXH_Potentials_short!$C$10:$C$57,0))*INDEX(Sheet1!D$4:D$35,MATCH('dact EXH_Potentials'!F503,Sheet1!$B$4:$B$35,0))</f>
        <v>1.9428084102182483E-3</v>
      </c>
    </row>
    <row r="504" spans="2:8">
      <c r="B504" s="86" t="s">
        <v>116</v>
      </c>
      <c r="C504" s="89" t="str">
        <f t="shared" si="15"/>
        <v>IMPMTEHDH</v>
      </c>
      <c r="D504" s="89"/>
      <c r="E504" s="89">
        <v>2012</v>
      </c>
      <c r="F504" s="89" t="s">
        <v>129</v>
      </c>
      <c r="G504" s="86">
        <f t="array" ref="G504">INDEX(EXH_Potentials_short!$F$10:$F$57,MATCH('dact EXH_Potentials'!E504&amp;'dact EXH_Potentials'!C504,EXH_Potentials_short!$E$10:$E$57&amp;EXH_Potentials_short!$C$10:$C$57,0))*INDEX(Sheet1!D$4:D$35,MATCH('dact EXH_Potentials'!F504,Sheet1!$B$4:$B$35,0))</f>
        <v>4.9217265749282972E-3</v>
      </c>
      <c r="H504" s="86">
        <f t="array" ref="H504">INDEX(EXH_Potentials_short!G$10:G$57,MATCH('dact EXH_Potentials'!E504&amp;'dact EXH_Potentials'!C504,EXH_Potentials_short!$E$10:$E$57&amp;EXH_Potentials_short!$C$10:$C$57,0))*INDEX(Sheet1!D$4:D$35,MATCH('dact EXH_Potentials'!F504,Sheet1!$B$4:$B$35,0))</f>
        <v>1.3196434484501309E-3</v>
      </c>
    </row>
    <row r="505" spans="2:8">
      <c r="B505" s="86" t="s">
        <v>116</v>
      </c>
      <c r="C505" s="89" t="str">
        <f t="shared" si="15"/>
        <v>IMPMTEHDH</v>
      </c>
      <c r="D505" s="89"/>
      <c r="E505" s="89">
        <v>2012</v>
      </c>
      <c r="F505" s="89" t="s">
        <v>128</v>
      </c>
      <c r="G505" s="86">
        <f t="array" ref="G505">INDEX(EXH_Potentials_short!$F$10:$F$57,MATCH('dact EXH_Potentials'!E505&amp;'dact EXH_Potentials'!C505,EXH_Potentials_short!$E$10:$E$57&amp;EXH_Potentials_short!$C$10:$C$57,0))*INDEX(Sheet1!D$4:D$35,MATCH('dact EXH_Potentials'!F505,Sheet1!$B$4:$B$35,0))</f>
        <v>1.4674036640063997E-3</v>
      </c>
      <c r="H505" s="86">
        <f t="array" ref="H505">INDEX(EXH_Potentials_short!G$10:G$57,MATCH('dact EXH_Potentials'!E505&amp;'dact EXH_Potentials'!C505,EXH_Potentials_short!$E$10:$E$57&amp;EXH_Potentials_short!$C$10:$C$57,0))*INDEX(Sheet1!D$4:D$35,MATCH('dact EXH_Potentials'!F505,Sheet1!$B$4:$B$35,0))</f>
        <v>3.9344925037124276E-4</v>
      </c>
    </row>
    <row r="506" spans="2:8">
      <c r="B506" s="86" t="s">
        <v>116</v>
      </c>
      <c r="C506" s="89" t="str">
        <f t="shared" si="15"/>
        <v>IMPMTEHDH</v>
      </c>
      <c r="D506" s="89"/>
      <c r="E506" s="89">
        <v>2012</v>
      </c>
      <c r="F506" s="89" t="s">
        <v>127</v>
      </c>
      <c r="G506" s="86">
        <f t="array" ref="G506">INDEX(EXH_Potentials_short!$F$10:$F$57,MATCH('dact EXH_Potentials'!E506&amp;'dact EXH_Potentials'!C506,EXH_Potentials_short!$E$10:$E$57&amp;EXH_Potentials_short!$C$10:$C$57,0))*INDEX(Sheet1!D$4:D$35,MATCH('dact EXH_Potentials'!F506,Sheet1!$B$4:$B$35,0))</f>
        <v>1.7317186096969936E-4</v>
      </c>
      <c r="H506" s="86">
        <f t="array" ref="H506">INDEX(EXH_Potentials_short!G$10:G$57,MATCH('dact EXH_Potentials'!E506&amp;'dact EXH_Potentials'!C506,EXH_Potentials_short!$E$10:$E$57&amp;EXH_Potentials_short!$C$10:$C$57,0))*INDEX(Sheet1!D$4:D$35,MATCH('dact EXH_Potentials'!F506,Sheet1!$B$4:$B$35,0))</f>
        <v>4.6431899112134235E-5</v>
      </c>
    </row>
    <row r="507" spans="2:8">
      <c r="B507" s="86" t="s">
        <v>116</v>
      </c>
      <c r="C507" s="89" t="str">
        <f t="shared" si="15"/>
        <v>IMPMTEHDH</v>
      </c>
      <c r="D507" s="89"/>
      <c r="E507" s="89">
        <v>2012</v>
      </c>
      <c r="F507" s="89" t="s">
        <v>126</v>
      </c>
      <c r="G507" s="86">
        <f t="array" ref="G507">INDEX(EXH_Potentials_short!$F$10:$F$57,MATCH('dact EXH_Potentials'!E507&amp;'dact EXH_Potentials'!C507,EXH_Potentials_short!$E$10:$E$57&amp;EXH_Potentials_short!$C$10:$C$57,0))*INDEX(Sheet1!D$4:D$35,MATCH('dact EXH_Potentials'!F507,Sheet1!$B$4:$B$35,0))</f>
        <v>3.0441790296778727E-3</v>
      </c>
      <c r="H507" s="86">
        <f t="array" ref="H507">INDEX(EXH_Potentials_short!G$10:G$57,MATCH('dact EXH_Potentials'!E507&amp;'dact EXH_Potentials'!C507,EXH_Potentials_short!$E$10:$E$57&amp;EXH_Potentials_short!$C$10:$C$57,0))*INDEX(Sheet1!D$4:D$35,MATCH('dact EXH_Potentials'!F507,Sheet1!$B$4:$B$35,0))</f>
        <v>8.1622391070804395E-4</v>
      </c>
    </row>
    <row r="508" spans="2:8">
      <c r="B508" s="86" t="s">
        <v>116</v>
      </c>
      <c r="C508" s="89" t="str">
        <f t="shared" si="15"/>
        <v>IMPMTEHDH</v>
      </c>
      <c r="D508" s="89"/>
      <c r="E508" s="89">
        <v>2012</v>
      </c>
      <c r="F508" s="89" t="s">
        <v>125</v>
      </c>
      <c r="G508" s="86">
        <f t="array" ref="G508">INDEX(EXH_Potentials_short!$F$10:$F$57,MATCH('dact EXH_Potentials'!E508&amp;'dact EXH_Potentials'!C508,EXH_Potentials_short!$E$10:$E$57&amp;EXH_Potentials_short!$C$10:$C$57,0))*INDEX(Sheet1!D$4:D$35,MATCH('dact EXH_Potentials'!F508,Sheet1!$B$4:$B$35,0))</f>
        <v>2.3788345112153433E-3</v>
      </c>
      <c r="H508" s="86">
        <f t="array" ref="H508">INDEX(EXH_Potentials_short!G$10:G$57,MATCH('dact EXH_Potentials'!E508&amp;'dact EXH_Potentials'!C508,EXH_Potentials_short!$E$10:$E$57&amp;EXH_Potentials_short!$C$10:$C$57,0))*INDEX(Sheet1!D$4:D$35,MATCH('dact EXH_Potentials'!F508,Sheet1!$B$4:$B$35,0))</f>
        <v>6.3782766675089656E-4</v>
      </c>
    </row>
    <row r="509" spans="2:8">
      <c r="B509" s="86" t="s">
        <v>116</v>
      </c>
      <c r="C509" s="89" t="str">
        <f t="shared" si="15"/>
        <v>IMPMTEHDH</v>
      </c>
      <c r="D509" s="89"/>
      <c r="E509" s="89">
        <v>2012</v>
      </c>
      <c r="F509" s="89" t="s">
        <v>124</v>
      </c>
      <c r="G509" s="86">
        <f t="array" ref="G509">INDEX(EXH_Potentials_short!$F$10:$F$57,MATCH('dact EXH_Potentials'!E509&amp;'dact EXH_Potentials'!C509,EXH_Potentials_short!$E$10:$E$57&amp;EXH_Potentials_short!$C$10:$C$57,0))*INDEX(Sheet1!D$4:D$35,MATCH('dact EXH_Potentials'!F509,Sheet1!$B$4:$B$35,0))</f>
        <v>9.1143084720894381E-5</v>
      </c>
      <c r="H509" s="86">
        <f t="array" ref="H509">INDEX(EXH_Potentials_short!G$10:G$57,MATCH('dact EXH_Potentials'!E509&amp;'dact EXH_Potentials'!C509,EXH_Potentials_short!$E$10:$E$57&amp;EXH_Potentials_short!$C$10:$C$57,0))*INDEX(Sheet1!D$4:D$35,MATCH('dact EXH_Potentials'!F509,Sheet1!$B$4:$B$35,0))</f>
        <v>2.4437841637965386E-5</v>
      </c>
    </row>
    <row r="510" spans="2:8">
      <c r="B510" s="86" t="s">
        <v>116</v>
      </c>
      <c r="C510" s="89" t="str">
        <f t="shared" si="15"/>
        <v>IMPMTEHDH</v>
      </c>
      <c r="D510" s="89"/>
      <c r="E510" s="89">
        <v>2012</v>
      </c>
      <c r="F510" s="89" t="s">
        <v>123</v>
      </c>
      <c r="G510" s="86">
        <f t="array" ref="G510">INDEX(EXH_Potentials_short!$F$10:$F$57,MATCH('dact EXH_Potentials'!E510&amp;'dact EXH_Potentials'!C510,EXH_Potentials_short!$E$10:$E$57&amp;EXH_Potentials_short!$C$10:$C$57,0))*INDEX(Sheet1!D$4:D$35,MATCH('dact EXH_Potentials'!F510,Sheet1!$B$4:$B$35,0))</f>
        <v>7.4737329471133397E-4</v>
      </c>
      <c r="H510" s="86">
        <f t="array" ref="H510">INDEX(EXH_Potentials_short!G$10:G$57,MATCH('dact EXH_Potentials'!E510&amp;'dact EXH_Potentials'!C510,EXH_Potentials_short!$E$10:$E$57&amp;EXH_Potentials_short!$C$10:$C$57,0))*INDEX(Sheet1!D$4:D$35,MATCH('dact EXH_Potentials'!F510,Sheet1!$B$4:$B$35,0))</f>
        <v>2.0039030143131616E-4</v>
      </c>
    </row>
    <row r="511" spans="2:8">
      <c r="B511" s="86" t="s">
        <v>116</v>
      </c>
      <c r="C511" s="89" t="str">
        <f t="shared" si="15"/>
        <v>IMPMTEHDH</v>
      </c>
      <c r="D511" s="89"/>
      <c r="E511" s="89">
        <v>2012</v>
      </c>
      <c r="F511" s="89" t="s">
        <v>122</v>
      </c>
      <c r="G511" s="86">
        <f t="array" ref="G511">INDEX(EXH_Potentials_short!$F$10:$F$57,MATCH('dact EXH_Potentials'!E511&amp;'dact EXH_Potentials'!C511,EXH_Potentials_short!$E$10:$E$57&amp;EXH_Potentials_short!$C$10:$C$57,0))*INDEX(Sheet1!D$4:D$35,MATCH('dact EXH_Potentials'!F511,Sheet1!$B$4:$B$35,0))</f>
        <v>7.1820750760064776E-3</v>
      </c>
      <c r="H511" s="86">
        <f t="array" ref="H511">INDEX(EXH_Potentials_short!G$10:G$57,MATCH('dact EXH_Potentials'!E511&amp;'dact EXH_Potentials'!C511,EXH_Potentials_short!$E$10:$E$57&amp;EXH_Potentials_short!$C$10:$C$57,0))*INDEX(Sheet1!D$4:D$35,MATCH('dact EXH_Potentials'!F511,Sheet1!$B$4:$B$35,0))</f>
        <v>1.9257019210716726E-3</v>
      </c>
    </row>
    <row r="512" spans="2:8">
      <c r="B512" s="86" t="s">
        <v>116</v>
      </c>
      <c r="C512" s="89" t="str">
        <f t="shared" si="15"/>
        <v>IMPMTEHDH</v>
      </c>
      <c r="D512" s="89"/>
      <c r="E512" s="89">
        <v>2012</v>
      </c>
      <c r="F512" s="89" t="s">
        <v>121</v>
      </c>
      <c r="G512" s="86">
        <f t="array" ref="G512">INDEX(EXH_Potentials_short!$F$10:$F$57,MATCH('dact EXH_Potentials'!E512&amp;'dact EXH_Potentials'!C512,EXH_Potentials_short!$E$10:$E$57&amp;EXH_Potentials_short!$C$10:$C$57,0))*INDEX(Sheet1!D$4:D$35,MATCH('dact EXH_Potentials'!F512,Sheet1!$B$4:$B$35,0))</f>
        <v>3.3905227516172714E-3</v>
      </c>
      <c r="H512" s="86">
        <f t="array" ref="H512">INDEX(EXH_Potentials_short!G$10:G$57,MATCH('dact EXH_Potentials'!E512&amp;'dact EXH_Potentials'!C512,EXH_Potentials_short!$E$10:$E$57&amp;EXH_Potentials_short!$C$10:$C$57,0))*INDEX(Sheet1!D$4:D$35,MATCH('dact EXH_Potentials'!F512,Sheet1!$B$4:$B$35,0))</f>
        <v>9.0908770893231242E-4</v>
      </c>
    </row>
    <row r="513" spans="2:8">
      <c r="B513" s="86" t="s">
        <v>116</v>
      </c>
      <c r="C513" s="89" t="str">
        <f t="shared" si="15"/>
        <v>IMPMTEHDH</v>
      </c>
      <c r="D513" s="89"/>
      <c r="E513" s="89">
        <v>2012</v>
      </c>
      <c r="F513" s="89" t="s">
        <v>120</v>
      </c>
      <c r="G513" s="86">
        <f t="array" ref="G513">INDEX(EXH_Potentials_short!$F$10:$F$57,MATCH('dact EXH_Potentials'!E513&amp;'dact EXH_Potentials'!C513,EXH_Potentials_short!$E$10:$E$57&amp;EXH_Potentials_short!$C$10:$C$57,0))*INDEX(Sheet1!D$4:D$35,MATCH('dact EXH_Potentials'!F513,Sheet1!$B$4:$B$35,0))</f>
        <v>1.1484028674832692E-3</v>
      </c>
      <c r="H513" s="86">
        <f t="array" ref="H513">INDEX(EXH_Potentials_short!G$10:G$57,MATCH('dact EXH_Potentials'!E513&amp;'dact EXH_Potentials'!C513,EXH_Potentials_short!$E$10:$E$57&amp;EXH_Potentials_short!$C$10:$C$57,0))*INDEX(Sheet1!D$4:D$35,MATCH('dact EXH_Potentials'!F513,Sheet1!$B$4:$B$35,0))</f>
        <v>3.079168046383639E-4</v>
      </c>
    </row>
    <row r="514" spans="2:8">
      <c r="B514" s="86" t="s">
        <v>116</v>
      </c>
      <c r="C514" s="89" t="str">
        <f t="shared" si="15"/>
        <v>IMPMTEHDH</v>
      </c>
      <c r="D514" s="89"/>
      <c r="E514" s="89">
        <v>2012</v>
      </c>
      <c r="F514" s="89" t="s">
        <v>119</v>
      </c>
      <c r="G514" s="86">
        <f t="array" ref="G514">INDEX(EXH_Potentials_short!$F$10:$F$57,MATCH('dact EXH_Potentials'!E514&amp;'dact EXH_Potentials'!C514,EXH_Potentials_short!$E$10:$E$57&amp;EXH_Potentials_short!$C$10:$C$57,0))*INDEX(Sheet1!D$4:D$35,MATCH('dact EXH_Potentials'!F514,Sheet1!$B$4:$B$35,0))</f>
        <v>8.5674499637640727E-4</v>
      </c>
      <c r="H514" s="86">
        <f t="array" ref="H514">INDEX(EXH_Potentials_short!G$10:G$57,MATCH('dact EXH_Potentials'!E514&amp;'dact EXH_Potentials'!C514,EXH_Potentials_short!$E$10:$E$57&amp;EXH_Potentials_short!$C$10:$C$57,0))*INDEX(Sheet1!D$4:D$35,MATCH('dact EXH_Potentials'!F514,Sheet1!$B$4:$B$35,0))</f>
        <v>2.2971571139687464E-4</v>
      </c>
    </row>
    <row r="515" spans="2:8">
      <c r="B515" s="86" t="s">
        <v>116</v>
      </c>
      <c r="C515" s="89" t="str">
        <f t="shared" si="15"/>
        <v>IMPMTEHDH</v>
      </c>
      <c r="D515" s="89"/>
      <c r="E515" s="89">
        <v>2012</v>
      </c>
      <c r="F515" s="89" t="s">
        <v>118</v>
      </c>
      <c r="G515" s="86">
        <f t="array" ref="G515">INDEX(EXH_Potentials_short!$F$10:$F$57,MATCH('dact EXH_Potentials'!E515&amp;'dact EXH_Potentials'!C515,EXH_Potentials_short!$E$10:$E$57&amp;EXH_Potentials_short!$C$10:$C$57,0))*INDEX(Sheet1!D$4:D$35,MATCH('dact EXH_Potentials'!F515,Sheet1!$B$4:$B$35,0))</f>
        <v>4.1378960463286053E-3</v>
      </c>
      <c r="H515" s="86">
        <f t="array" ref="H515">INDEX(EXH_Potentials_short!G$10:G$57,MATCH('dact EXH_Potentials'!E515&amp;'dact EXH_Potentials'!C515,EXH_Potentials_short!$E$10:$E$57&amp;EXH_Potentials_short!$C$10:$C$57,0))*INDEX(Sheet1!D$4:D$35,MATCH('dact EXH_Potentials'!F515,Sheet1!$B$4:$B$35,0))</f>
        <v>1.1094780103636287E-3</v>
      </c>
    </row>
    <row r="516" spans="2:8">
      <c r="B516" s="86" t="s">
        <v>116</v>
      </c>
      <c r="C516" s="89" t="str">
        <f t="shared" si="15"/>
        <v>IMPMTEHDH</v>
      </c>
      <c r="D516" s="89"/>
      <c r="E516" s="89">
        <v>2012</v>
      </c>
      <c r="F516" s="89" t="s">
        <v>117</v>
      </c>
      <c r="G516" s="86">
        <f t="array" ref="G516">INDEX(EXH_Potentials_short!$F$10:$F$57,MATCH('dact EXH_Potentials'!E516&amp;'dact EXH_Potentials'!C516,EXH_Potentials_short!$E$10:$E$57&amp;EXH_Potentials_short!$C$10:$C$57,0))*INDEX(Sheet1!D$4:D$35,MATCH('dact EXH_Potentials'!F516,Sheet1!$B$4:$B$35,0))</f>
        <v>2.2147769587177336E-3</v>
      </c>
      <c r="H516" s="86">
        <f t="array" ref="H516">INDEX(EXH_Potentials_short!G$10:G$57,MATCH('dact EXH_Potentials'!E516&amp;'dact EXH_Potentials'!C516,EXH_Potentials_short!$E$10:$E$57&amp;EXH_Potentials_short!$C$10:$C$57,0))*INDEX(Sheet1!D$4:D$35,MATCH('dact EXH_Potentials'!F516,Sheet1!$B$4:$B$35,0))</f>
        <v>5.9383955180255892E-4</v>
      </c>
    </row>
    <row r="517" spans="2:8" ht="15" thickBot="1">
      <c r="B517" s="87" t="s">
        <v>116</v>
      </c>
      <c r="C517" s="88" t="str">
        <f t="shared" si="15"/>
        <v>IMPMTEHDH</v>
      </c>
      <c r="D517" s="88"/>
      <c r="E517" s="88">
        <v>2012</v>
      </c>
      <c r="F517" s="88" t="s">
        <v>115</v>
      </c>
      <c r="G517" s="87">
        <f t="array" ref="G517">INDEX(EXH_Potentials_short!$F$10:$F$57,MATCH('dact EXH_Potentials'!E517&amp;'dact EXH_Potentials'!C517,EXH_Potentials_short!$E$10:$E$57&amp;EXH_Potentials_short!$C$10:$C$57,0))*INDEX(Sheet1!D$4:D$35,MATCH('dact EXH_Potentials'!F517,Sheet1!$B$4:$B$35,0))</f>
        <v>9.1143084720894394E-6</v>
      </c>
      <c r="H517" s="87">
        <f t="array" ref="H517">INDEX(EXH_Potentials_short!G$10:G$57,MATCH('dact EXH_Potentials'!E517&amp;'dact EXH_Potentials'!C517,EXH_Potentials_short!$E$10:$E$57&amp;EXH_Potentials_short!$C$10:$C$57,0))*INDEX(Sheet1!D$4:D$35,MATCH('dact EXH_Potentials'!F517,Sheet1!$B$4:$B$35,0))</f>
        <v>2.4437841637965388E-6</v>
      </c>
    </row>
    <row r="518" spans="2:8">
      <c r="B518" s="86" t="s">
        <v>116</v>
      </c>
      <c r="C518" s="89" t="str">
        <f>K38</f>
        <v>IMPHTEHCN</v>
      </c>
      <c r="D518" s="89"/>
      <c r="E518" s="89">
        <v>2012</v>
      </c>
      <c r="F518" s="90" t="s">
        <v>147</v>
      </c>
      <c r="G518" s="86">
        <f t="array" ref="G518">INDEX(EXH_Potentials_short!F$10:F$57,MATCH('dact EXH_Potentials'!E518&amp;'dact EXH_Potentials'!C518,EXH_Potentials_short!$E$10:$E$57&amp;EXH_Potentials_short!$C$10:$C$57,0))*INDEX(Sheet1!D$4:D$35,MATCH('dact EXH_Potentials'!F518,Sheet1!$B$4:$B$35,0))</f>
        <v>8.4922957784222385E-3</v>
      </c>
      <c r="H518" s="86">
        <f t="array" ref="H518">INDEX(EXH_Potentials_short!G$10:G$57,MATCH('dact EXH_Potentials'!E518&amp;'dact EXH_Potentials'!C518,EXH_Potentials_short!$E$10:$E$57&amp;EXH_Potentials_short!$C$10:$C$57,0))*INDEX(Sheet1!D$4:D$35,MATCH('dact EXH_Potentials'!F518,Sheet1!$B$4:$B$35,0))</f>
        <v>5.4393562004860757E-4</v>
      </c>
    </row>
    <row r="519" spans="2:8">
      <c r="B519" s="86" t="s">
        <v>116</v>
      </c>
      <c r="C519" s="89" t="str">
        <f t="shared" ref="C519:C549" si="16">C518</f>
        <v>IMPHTEHCN</v>
      </c>
      <c r="D519" s="89"/>
      <c r="E519" s="89">
        <v>2012</v>
      </c>
      <c r="F519" s="89" t="s">
        <v>146</v>
      </c>
      <c r="G519" s="86">
        <f t="array" ref="G519">INDEX(EXH_Potentials_short!$F$10:$F$57,MATCH('dact EXH_Potentials'!E519&amp;'dact EXH_Potentials'!C519,EXH_Potentials_short!$E$10:$E$57&amp;EXH_Potentials_short!$C$10:$C$57,0))*INDEX(Sheet1!D$4:D$35,MATCH('dact EXH_Potentials'!F519,Sheet1!$B$4:$B$35,0))</f>
        <v>0.13752801218944902</v>
      </c>
      <c r="H519" s="86">
        <f t="array" ref="H519">INDEX(EXH_Potentials_short!G$10:G$57,MATCH('dact EXH_Potentials'!E519&amp;'dact EXH_Potentials'!C519,EXH_Potentials_short!$E$10:$E$57&amp;EXH_Potentials_short!$C$10:$C$57,0))*INDEX(Sheet1!D$4:D$35,MATCH('dact EXH_Potentials'!F519,Sheet1!$B$4:$B$35,0))</f>
        <v>8.8087351802316159E-3</v>
      </c>
    </row>
    <row r="520" spans="2:8">
      <c r="B520" s="86" t="s">
        <v>116</v>
      </c>
      <c r="C520" s="89" t="str">
        <f t="shared" si="16"/>
        <v>IMPHTEHCN</v>
      </c>
      <c r="D520" s="89"/>
      <c r="E520" s="89">
        <v>2012</v>
      </c>
      <c r="F520" s="89" t="s">
        <v>145</v>
      </c>
      <c r="G520" s="86">
        <f t="array" ref="G520">INDEX(EXH_Potentials_short!$F$10:$F$57,MATCH('dact EXH_Potentials'!E520&amp;'dact EXH_Potentials'!C520,EXH_Potentials_short!$E$10:$E$57&amp;EXH_Potentials_short!$C$10:$C$57,0))*INDEX(Sheet1!D$4:D$35,MATCH('dact EXH_Potentials'!F520,Sheet1!$B$4:$B$35,0))</f>
        <v>0.16701515030897071</v>
      </c>
      <c r="H520" s="86">
        <f t="array" ref="H520">INDEX(EXH_Potentials_short!G$10:G$57,MATCH('dact EXH_Potentials'!E520&amp;'dact EXH_Potentials'!C520,EXH_Potentials_short!$E$10:$E$57&amp;EXH_Potentials_short!$C$10:$C$57,0))*INDEX(Sheet1!D$4:D$35,MATCH('dact EXH_Potentials'!F520,Sheet1!$B$4:$B$35,0))</f>
        <v>1.0697400527622617E-2</v>
      </c>
    </row>
    <row r="521" spans="2:8">
      <c r="B521" s="86" t="s">
        <v>116</v>
      </c>
      <c r="C521" s="89" t="str">
        <f t="shared" si="16"/>
        <v>IMPHTEHCN</v>
      </c>
      <c r="D521" s="89"/>
      <c r="E521" s="89">
        <v>2012</v>
      </c>
      <c r="F521" s="89" t="s">
        <v>144</v>
      </c>
      <c r="G521" s="86">
        <f t="array" ref="G521">INDEX(EXH_Potentials_short!$F$10:$F$57,MATCH('dact EXH_Potentials'!E521&amp;'dact EXH_Potentials'!C521,EXH_Potentials_short!$E$10:$E$57&amp;EXH_Potentials_short!$C$10:$C$57,0))*INDEX(Sheet1!D$4:D$35,MATCH('dact EXH_Potentials'!F521,Sheet1!$B$4:$B$35,0))</f>
        <v>3.79794338979439E-2</v>
      </c>
      <c r="H521" s="86">
        <f t="array" ref="H521">INDEX(EXH_Potentials_short!G$10:G$57,MATCH('dact EXH_Potentials'!E521&amp;'dact EXH_Potentials'!C521,EXH_Potentials_short!$E$10:$E$57&amp;EXH_Potentials_short!$C$10:$C$57,0))*INDEX(Sheet1!D$4:D$35,MATCH('dact EXH_Potentials'!F521,Sheet1!$B$4:$B$35,0))</f>
        <v>2.4326009674396059E-3</v>
      </c>
    </row>
    <row r="522" spans="2:8">
      <c r="B522" s="86" t="s">
        <v>116</v>
      </c>
      <c r="C522" s="89" t="str">
        <f t="shared" si="16"/>
        <v>IMPHTEHCN</v>
      </c>
      <c r="D522" s="89"/>
      <c r="E522" s="89">
        <v>2012</v>
      </c>
      <c r="F522" s="89" t="s">
        <v>143</v>
      </c>
      <c r="G522" s="86">
        <f t="array" ref="G522">INDEX(EXH_Potentials_short!$F$10:$F$57,MATCH('dact EXH_Potentials'!E522&amp;'dact EXH_Potentials'!C522,EXH_Potentials_short!$E$10:$E$57&amp;EXH_Potentials_short!$C$10:$C$57,0))*INDEX(Sheet1!D$4:D$35,MATCH('dact EXH_Potentials'!F522,Sheet1!$B$4:$B$35,0))</f>
        <v>1.8871768396493864E-3</v>
      </c>
      <c r="H522" s="86">
        <f t="array" ref="H522">INDEX(EXH_Potentials_short!G$10:G$57,MATCH('dact EXH_Potentials'!E522&amp;'dact EXH_Potentials'!C522,EXH_Potentials_short!$E$10:$E$57&amp;EXH_Potentials_short!$C$10:$C$57,0))*INDEX(Sheet1!D$4:D$35,MATCH('dact EXH_Potentials'!F522,Sheet1!$B$4:$B$35,0))</f>
        <v>1.208745822330239E-4</v>
      </c>
    </row>
    <row r="523" spans="2:8">
      <c r="B523" s="86" t="s">
        <v>116</v>
      </c>
      <c r="C523" s="89" t="str">
        <f t="shared" si="16"/>
        <v>IMPHTEHCN</v>
      </c>
      <c r="D523" s="89"/>
      <c r="E523" s="89">
        <v>2012</v>
      </c>
      <c r="F523" s="89" t="s">
        <v>142</v>
      </c>
      <c r="G523" s="86">
        <f t="array" ref="G523">INDEX(EXH_Potentials_short!$F$10:$F$57,MATCH('dact EXH_Potentials'!E523&amp;'dact EXH_Potentials'!C523,EXH_Potentials_short!$E$10:$E$57&amp;EXH_Potentials_short!$C$10:$C$57,0))*INDEX(Sheet1!D$4:D$35,MATCH('dact EXH_Potentials'!F523,Sheet1!$B$4:$B$35,0))</f>
        <v>6.7702469122421741E-2</v>
      </c>
      <c r="H523" s="86">
        <f t="array" ref="H523">INDEX(EXH_Potentials_short!G$10:G$57,MATCH('dact EXH_Potentials'!E523&amp;'dact EXH_Potentials'!C523,EXH_Potentials_short!$E$10:$E$57&amp;EXH_Potentials_short!$C$10:$C$57,0))*INDEX(Sheet1!D$4:D$35,MATCH('dact EXH_Potentials'!F523,Sheet1!$B$4:$B$35,0))</f>
        <v>4.3363756376097323E-3</v>
      </c>
    </row>
    <row r="524" spans="2:8">
      <c r="B524" s="86" t="s">
        <v>116</v>
      </c>
      <c r="C524" s="89" t="str">
        <f t="shared" si="16"/>
        <v>IMPHTEHCN</v>
      </c>
      <c r="D524" s="89"/>
      <c r="E524" s="89">
        <v>2012</v>
      </c>
      <c r="F524" s="89" t="s">
        <v>141</v>
      </c>
      <c r="G524" s="86">
        <f t="array" ref="G524">INDEX(EXH_Potentials_short!$F$10:$F$57,MATCH('dact EXH_Potentials'!E524&amp;'dact EXH_Potentials'!C524,EXH_Potentials_short!$E$10:$E$57&amp;EXH_Potentials_short!$C$10:$C$57,0))*INDEX(Sheet1!D$4:D$35,MATCH('dact EXH_Potentials'!F524,Sheet1!$B$4:$B$35,0))</f>
        <v>9.9312681186548971E-2</v>
      </c>
      <c r="H524" s="86">
        <f t="array" ref="H524">INDEX(EXH_Potentials_short!G$10:G$57,MATCH('dact EXH_Potentials'!E524&amp;'dact EXH_Potentials'!C524,EXH_Potentials_short!$E$10:$E$57&amp;EXH_Potentials_short!$C$10:$C$57,0))*INDEX(Sheet1!D$4:D$35,MATCH('dact EXH_Potentials'!F524,Sheet1!$B$4:$B$35,0))</f>
        <v>6.3610248900128835E-3</v>
      </c>
    </row>
    <row r="525" spans="2:8">
      <c r="B525" s="86" t="s">
        <v>116</v>
      </c>
      <c r="C525" s="89" t="str">
        <f t="shared" si="16"/>
        <v>IMPHTEHCN</v>
      </c>
      <c r="D525" s="89"/>
      <c r="E525" s="89">
        <v>2012</v>
      </c>
      <c r="F525" s="89" t="s">
        <v>140</v>
      </c>
      <c r="G525" s="86">
        <f t="array" ref="G525">INDEX(EXH_Potentials_short!$F$10:$F$57,MATCH('dact EXH_Potentials'!E525&amp;'dact EXH_Potentials'!C525,EXH_Potentials_short!$E$10:$E$57&amp;EXH_Potentials_short!$C$10:$C$57,0))*INDEX(Sheet1!D$4:D$35,MATCH('dact EXH_Potentials'!F525,Sheet1!$B$4:$B$35,0))</f>
        <v>9.4358841982469322E-4</v>
      </c>
      <c r="H525" s="86">
        <f t="array" ref="H525">INDEX(EXH_Potentials_short!G$10:G$57,MATCH('dact EXH_Potentials'!E525&amp;'dact EXH_Potentials'!C525,EXH_Potentials_short!$E$10:$E$57&amp;EXH_Potentials_short!$C$10:$C$57,0))*INDEX(Sheet1!D$4:D$35,MATCH('dact EXH_Potentials'!F525,Sheet1!$B$4:$B$35,0))</f>
        <v>6.043729111651195E-5</v>
      </c>
    </row>
    <row r="526" spans="2:8">
      <c r="B526" s="86" t="s">
        <v>116</v>
      </c>
      <c r="C526" s="89" t="str">
        <f t="shared" si="16"/>
        <v>IMPHTEHCN</v>
      </c>
      <c r="D526" s="89"/>
      <c r="E526" s="89">
        <v>2012</v>
      </c>
      <c r="F526" s="89" t="s">
        <v>139</v>
      </c>
      <c r="G526" s="86">
        <f t="array" ref="G526">INDEX(EXH_Potentials_short!$F$10:$F$57,MATCH('dact EXH_Potentials'!E526&amp;'dact EXH_Potentials'!C526,EXH_Potentials_short!$E$10:$E$57&amp;EXH_Potentials_short!$C$10:$C$57,0))*INDEX(Sheet1!D$4:D$35,MATCH('dact EXH_Potentials'!F526,Sheet1!$B$4:$B$35,0))</f>
        <v>4.0102507842549465E-3</v>
      </c>
      <c r="H526" s="86">
        <f t="array" ref="H526">INDEX(EXH_Potentials_short!G$10:G$57,MATCH('dact EXH_Potentials'!E526&amp;'dact EXH_Potentials'!C526,EXH_Potentials_short!$E$10:$E$57&amp;EXH_Potentials_short!$C$10:$C$57,0))*INDEX(Sheet1!D$4:D$35,MATCH('dact EXH_Potentials'!F526,Sheet1!$B$4:$B$35,0))</f>
        <v>2.5685848724517579E-4</v>
      </c>
    </row>
    <row r="527" spans="2:8">
      <c r="B527" s="86" t="s">
        <v>116</v>
      </c>
      <c r="C527" s="89" t="str">
        <f t="shared" si="16"/>
        <v>IMPHTEHCN</v>
      </c>
      <c r="D527" s="89"/>
      <c r="E527" s="89">
        <v>2012</v>
      </c>
      <c r="F527" s="89" t="s">
        <v>138</v>
      </c>
      <c r="G527" s="86">
        <f t="array" ref="G527">INDEX(EXH_Potentials_short!$F$10:$F$57,MATCH('dact EXH_Potentials'!E527&amp;'dact EXH_Potentials'!C527,EXH_Potentials_short!$E$10:$E$57&amp;EXH_Potentials_short!$C$10:$C$57,0))*INDEX(Sheet1!D$4:D$35,MATCH('dact EXH_Potentials'!F527,Sheet1!$B$4:$B$35,0))</f>
        <v>0.11205112485418231</v>
      </c>
      <c r="H527" s="86">
        <f t="array" ref="H527">INDEX(EXH_Potentials_short!G$10:G$57,MATCH('dact EXH_Potentials'!E527&amp;'dact EXH_Potentials'!C527,EXH_Potentials_short!$E$10:$E$57&amp;EXH_Potentials_short!$C$10:$C$57,0))*INDEX(Sheet1!D$4:D$35,MATCH('dact EXH_Potentials'!F527,Sheet1!$B$4:$B$35,0))</f>
        <v>7.1769283200857938E-3</v>
      </c>
    </row>
    <row r="528" spans="2:8">
      <c r="B528" s="86" t="s">
        <v>116</v>
      </c>
      <c r="C528" s="89" t="str">
        <f t="shared" si="16"/>
        <v>IMPHTEHCN</v>
      </c>
      <c r="D528" s="89"/>
      <c r="E528" s="89">
        <v>2012</v>
      </c>
      <c r="F528" s="89" t="s">
        <v>137</v>
      </c>
      <c r="G528" s="86">
        <f t="array" ref="G528">INDEX(EXH_Potentials_short!$F$10:$F$57,MATCH('dact EXH_Potentials'!E528&amp;'dact EXH_Potentials'!C528,EXH_Potentials_short!$E$10:$E$57&amp;EXH_Potentials_short!$C$10:$C$57,0))*INDEX(Sheet1!D$4:D$35,MATCH('dact EXH_Potentials'!F528,Sheet1!$B$4:$B$35,0))</f>
        <v>0.15875875163550462</v>
      </c>
      <c r="H528" s="86">
        <f t="array" ref="H528">INDEX(EXH_Potentials_short!G$10:G$57,MATCH('dact EXH_Potentials'!E528&amp;'dact EXH_Potentials'!C528,EXH_Potentials_short!$E$10:$E$57&amp;EXH_Potentials_short!$C$10:$C$57,0))*INDEX(Sheet1!D$4:D$35,MATCH('dact EXH_Potentials'!F528,Sheet1!$B$4:$B$35,0))</f>
        <v>1.0168574230353136E-2</v>
      </c>
    </row>
    <row r="529" spans="2:8">
      <c r="B529" s="86" t="s">
        <v>116</v>
      </c>
      <c r="C529" s="89" t="str">
        <f t="shared" si="16"/>
        <v>IMPHTEHCN</v>
      </c>
      <c r="D529" s="89"/>
      <c r="E529" s="89">
        <v>2012</v>
      </c>
      <c r="F529" s="89" t="s">
        <v>136</v>
      </c>
      <c r="G529" s="86">
        <f t="array" ref="G529">INDEX(EXH_Potentials_short!$F$10:$F$57,MATCH('dact EXH_Potentials'!E529&amp;'dact EXH_Potentials'!C529,EXH_Potentials_short!$E$10:$E$57&amp;EXH_Potentials_short!$C$10:$C$57,0))*INDEX(Sheet1!D$4:D$35,MATCH('dact EXH_Potentials'!F529,Sheet1!$B$4:$B$35,0))</f>
        <v>8.1856295419792141E-2</v>
      </c>
      <c r="H529" s="86">
        <f t="array" ref="H529">INDEX(EXH_Potentials_short!G$10:G$57,MATCH('dact EXH_Potentials'!E529&amp;'dact EXH_Potentials'!C529,EXH_Potentials_short!$E$10:$E$57&amp;EXH_Potentials_short!$C$10:$C$57,0))*INDEX(Sheet1!D$4:D$35,MATCH('dact EXH_Potentials'!F529,Sheet1!$B$4:$B$35,0))</f>
        <v>5.2429350043574118E-3</v>
      </c>
    </row>
    <row r="530" spans="2:8">
      <c r="B530" s="86" t="s">
        <v>116</v>
      </c>
      <c r="C530" s="89" t="str">
        <f t="shared" si="16"/>
        <v>IMPHTEHCN</v>
      </c>
      <c r="D530" s="89"/>
      <c r="E530" s="89">
        <v>2012</v>
      </c>
      <c r="F530" s="89" t="s">
        <v>135</v>
      </c>
      <c r="G530" s="86">
        <f t="array" ref="G530">INDEX(EXH_Potentials_short!$F$10:$F$57,MATCH('dact EXH_Potentials'!E530&amp;'dact EXH_Potentials'!C530,EXH_Potentials_short!$E$10:$E$57&amp;EXH_Potentials_short!$C$10:$C$57,0))*INDEX(Sheet1!D$4:D$35,MATCH('dact EXH_Potentials'!F530,Sheet1!$B$4:$B$35,0))</f>
        <v>2.358971049561733E-4</v>
      </c>
      <c r="H530" s="86">
        <f t="array" ref="H530">INDEX(EXH_Potentials_short!G$10:G$57,MATCH('dact EXH_Potentials'!E530&amp;'dact EXH_Potentials'!C530,EXH_Potentials_short!$E$10:$E$57&amp;EXH_Potentials_short!$C$10:$C$57,0))*INDEX(Sheet1!D$4:D$35,MATCH('dact EXH_Potentials'!F530,Sheet1!$B$4:$B$35,0))</f>
        <v>1.5109322779127988E-5</v>
      </c>
    </row>
    <row r="531" spans="2:8">
      <c r="B531" s="86" t="s">
        <v>116</v>
      </c>
      <c r="C531" s="89" t="str">
        <f t="shared" si="16"/>
        <v>IMPHTEHCN</v>
      </c>
      <c r="D531" s="89"/>
      <c r="E531" s="89">
        <v>2012</v>
      </c>
      <c r="F531" s="89" t="s">
        <v>134</v>
      </c>
      <c r="G531" s="86">
        <f t="array" ref="G531">INDEX(EXH_Potentials_short!$F$10:$F$57,MATCH('dact EXH_Potentials'!E531&amp;'dact EXH_Potentials'!C531,EXH_Potentials_short!$E$10:$E$57&amp;EXH_Potentials_short!$C$10:$C$57,0))*INDEX(Sheet1!D$4:D$35,MATCH('dact EXH_Potentials'!F531,Sheet1!$B$4:$B$35,0))</f>
        <v>5.5199922559744555E-2</v>
      </c>
      <c r="H531" s="86">
        <f t="array" ref="H531">INDEX(EXH_Potentials_short!G$10:G$57,MATCH('dact EXH_Potentials'!E531&amp;'dact EXH_Potentials'!C531,EXH_Potentials_short!$E$10:$E$57&amp;EXH_Potentials_short!$C$10:$C$57,0))*INDEX(Sheet1!D$4:D$35,MATCH('dact EXH_Potentials'!F531,Sheet1!$B$4:$B$35,0))</f>
        <v>3.5355815303159495E-3</v>
      </c>
    </row>
    <row r="532" spans="2:8">
      <c r="B532" s="86" t="s">
        <v>116</v>
      </c>
      <c r="C532" s="89" t="str">
        <f t="shared" si="16"/>
        <v>IMPHTEHCN</v>
      </c>
      <c r="D532" s="89"/>
      <c r="E532" s="89">
        <v>2012</v>
      </c>
      <c r="F532" s="89" t="s">
        <v>133</v>
      </c>
      <c r="G532" s="86">
        <f t="array" ref="G532">INDEX(EXH_Potentials_short!$F$10:$F$57,MATCH('dact EXH_Potentials'!E532&amp;'dact EXH_Potentials'!C532,EXH_Potentials_short!$E$10:$E$57&amp;EXH_Potentials_short!$C$10:$C$57,0))*INDEX(Sheet1!D$4:D$35,MATCH('dact EXH_Potentials'!F532,Sheet1!$B$4:$B$35,0))</f>
        <v>0.10638959433523416</v>
      </c>
      <c r="H532" s="86">
        <f t="array" ref="H532">INDEX(EXH_Potentials_short!G$10:G$57,MATCH('dact EXH_Potentials'!E532&amp;'dact EXH_Potentials'!C532,EXH_Potentials_short!$E$10:$E$57&amp;EXH_Potentials_short!$C$10:$C$57,0))*INDEX(Sheet1!D$4:D$35,MATCH('dact EXH_Potentials'!F532,Sheet1!$B$4:$B$35,0))</f>
        <v>6.8143045733867228E-3</v>
      </c>
    </row>
    <row r="533" spans="2:8">
      <c r="B533" s="86" t="s">
        <v>116</v>
      </c>
      <c r="C533" s="89" t="str">
        <f t="shared" si="16"/>
        <v>IMPHTEHCN</v>
      </c>
      <c r="D533" s="89"/>
      <c r="E533" s="89">
        <v>2012</v>
      </c>
      <c r="F533" s="89" t="s">
        <v>132</v>
      </c>
      <c r="G533" s="86">
        <f t="array" ref="G533">INDEX(EXH_Potentials_short!$F$10:$F$57,MATCH('dact EXH_Potentials'!E533&amp;'dact EXH_Potentials'!C533,EXH_Potentials_short!$E$10:$E$57&amp;EXH_Potentials_short!$C$10:$C$57,0))*INDEX(Sheet1!D$4:D$35,MATCH('dact EXH_Potentials'!F533,Sheet1!$B$4:$B$35,0))</f>
        <v>2.3589710495617328E-3</v>
      </c>
      <c r="H533" s="86">
        <f t="array" ref="H533">INDEX(EXH_Potentials_short!G$10:G$57,MATCH('dact EXH_Potentials'!E533&amp;'dact EXH_Potentials'!C533,EXH_Potentials_short!$E$10:$E$57&amp;EXH_Potentials_short!$C$10:$C$57,0))*INDEX(Sheet1!D$4:D$35,MATCH('dact EXH_Potentials'!F533,Sheet1!$B$4:$B$35,0))</f>
        <v>1.5109322779127988E-4</v>
      </c>
    </row>
    <row r="534" spans="2:8">
      <c r="B534" s="86" t="s">
        <v>116</v>
      </c>
      <c r="C534" s="89" t="str">
        <f t="shared" si="16"/>
        <v>IMPHTEHCN</v>
      </c>
      <c r="D534" s="89"/>
      <c r="E534" s="89">
        <v>2012</v>
      </c>
      <c r="F534" s="89" t="s">
        <v>131</v>
      </c>
      <c r="G534" s="86">
        <f t="array" ref="G534">INDEX(EXH_Potentials_short!$F$10:$F$57,MATCH('dact EXH_Potentials'!E534&amp;'dact EXH_Potentials'!C534,EXH_Potentials_short!$E$10:$E$57&amp;EXH_Potentials_short!$C$10:$C$57,0))*INDEX(Sheet1!D$4:D$35,MATCH('dact EXH_Potentials'!F534,Sheet1!$B$4:$B$35,0))</f>
        <v>1.5097414717195091E-2</v>
      </c>
      <c r="H534" s="86">
        <f t="array" ref="H534">INDEX(EXH_Potentials_short!G$10:G$57,MATCH('dact EXH_Potentials'!E534&amp;'dact EXH_Potentials'!C534,EXH_Potentials_short!$E$10:$E$57&amp;EXH_Potentials_short!$C$10:$C$57,0))*INDEX(Sheet1!D$4:D$35,MATCH('dact EXH_Potentials'!F534,Sheet1!$B$4:$B$35,0))</f>
        <v>9.6699665786419121E-4</v>
      </c>
    </row>
    <row r="535" spans="2:8">
      <c r="B535" s="86" t="s">
        <v>116</v>
      </c>
      <c r="C535" s="89" t="str">
        <f t="shared" si="16"/>
        <v>IMPHTEHCN</v>
      </c>
      <c r="D535" s="89"/>
      <c r="E535" s="89">
        <v>2012</v>
      </c>
      <c r="F535" s="89" t="s">
        <v>130</v>
      </c>
      <c r="G535" s="86">
        <f t="array" ref="G535">INDEX(EXH_Potentials_short!$F$10:$F$57,MATCH('dact EXH_Potentials'!E535&amp;'dact EXH_Potentials'!C535,EXH_Potentials_short!$E$10:$E$57&amp;EXH_Potentials_short!$C$10:$C$57,0))*INDEX(Sheet1!D$4:D$35,MATCH('dact EXH_Potentials'!F535,Sheet1!$B$4:$B$35,0))</f>
        <v>0.18753819844015779</v>
      </c>
      <c r="H535" s="86">
        <f t="array" ref="H535">INDEX(EXH_Potentials_short!G$10:G$57,MATCH('dact EXH_Potentials'!E535&amp;'dact EXH_Potentials'!C535,EXH_Potentials_short!$E$10:$E$57&amp;EXH_Potentials_short!$C$10:$C$57,0))*INDEX(Sheet1!D$4:D$35,MATCH('dact EXH_Potentials'!F535,Sheet1!$B$4:$B$35,0))</f>
        <v>1.2011911609406751E-2</v>
      </c>
    </row>
    <row r="536" spans="2:8">
      <c r="B536" s="86" t="s">
        <v>116</v>
      </c>
      <c r="C536" s="89" t="str">
        <f t="shared" si="16"/>
        <v>IMPHTEHCN</v>
      </c>
      <c r="D536" s="89"/>
      <c r="E536" s="89">
        <v>2012</v>
      </c>
      <c r="F536" s="89" t="s">
        <v>129</v>
      </c>
      <c r="G536" s="86">
        <f t="array" ref="G536">INDEX(EXH_Potentials_short!$F$10:$F$57,MATCH('dact EXH_Potentials'!E536&amp;'dact EXH_Potentials'!C536,EXH_Potentials_short!$E$10:$E$57&amp;EXH_Potentials_short!$C$10:$C$57,0))*INDEX(Sheet1!D$4:D$35,MATCH('dact EXH_Potentials'!F536,Sheet1!$B$4:$B$35,0))</f>
        <v>0.12738443667633359</v>
      </c>
      <c r="H536" s="86">
        <f t="array" ref="H536">INDEX(EXH_Potentials_short!G$10:G$57,MATCH('dact EXH_Potentials'!E536&amp;'dact EXH_Potentials'!C536,EXH_Potentials_short!$E$10:$E$57&amp;EXH_Potentials_short!$C$10:$C$57,0))*INDEX(Sheet1!D$4:D$35,MATCH('dact EXH_Potentials'!F536,Sheet1!$B$4:$B$35,0))</f>
        <v>8.1590343007291125E-3</v>
      </c>
    </row>
    <row r="537" spans="2:8">
      <c r="B537" s="86" t="s">
        <v>116</v>
      </c>
      <c r="C537" s="89" t="str">
        <f t="shared" si="16"/>
        <v>IMPHTEHCN</v>
      </c>
      <c r="D537" s="89"/>
      <c r="E537" s="89">
        <v>2012</v>
      </c>
      <c r="F537" s="89" t="s">
        <v>128</v>
      </c>
      <c r="G537" s="86">
        <f t="array" ref="G537">INDEX(EXH_Potentials_short!$F$10:$F$57,MATCH('dact EXH_Potentials'!E537&amp;'dact EXH_Potentials'!C537,EXH_Potentials_short!$E$10:$E$57&amp;EXH_Potentials_short!$C$10:$C$57,0))*INDEX(Sheet1!D$4:D$35,MATCH('dact EXH_Potentials'!F537,Sheet1!$B$4:$B$35,0))</f>
        <v>3.79794338979439E-2</v>
      </c>
      <c r="H537" s="86">
        <f t="array" ref="H537">INDEX(EXH_Potentials_short!G$10:G$57,MATCH('dact EXH_Potentials'!E537&amp;'dact EXH_Potentials'!C537,EXH_Potentials_short!$E$10:$E$57&amp;EXH_Potentials_short!$C$10:$C$57,0))*INDEX(Sheet1!D$4:D$35,MATCH('dact EXH_Potentials'!F537,Sheet1!$B$4:$B$35,0))</f>
        <v>2.4326009674396059E-3</v>
      </c>
    </row>
    <row r="538" spans="2:8">
      <c r="B538" s="86" t="s">
        <v>116</v>
      </c>
      <c r="C538" s="89" t="str">
        <f t="shared" si="16"/>
        <v>IMPHTEHCN</v>
      </c>
      <c r="D538" s="89"/>
      <c r="E538" s="89">
        <v>2012</v>
      </c>
      <c r="F538" s="89" t="s">
        <v>127</v>
      </c>
      <c r="G538" s="86">
        <f t="array" ref="G538">INDEX(EXH_Potentials_short!$F$10:$F$57,MATCH('dact EXH_Potentials'!E538&amp;'dact EXH_Potentials'!C538,EXH_Potentials_short!$E$10:$E$57&amp;EXH_Potentials_short!$C$10:$C$57,0))*INDEX(Sheet1!D$4:D$35,MATCH('dact EXH_Potentials'!F538,Sheet1!$B$4:$B$35,0))</f>
        <v>4.4820449941672929E-3</v>
      </c>
      <c r="H538" s="86">
        <f t="array" ref="H538">INDEX(EXH_Potentials_short!G$10:G$57,MATCH('dact EXH_Potentials'!E538&amp;'dact EXH_Potentials'!C538,EXH_Potentials_short!$E$10:$E$57&amp;EXH_Potentials_short!$C$10:$C$57,0))*INDEX(Sheet1!D$4:D$35,MATCH('dact EXH_Potentials'!F538,Sheet1!$B$4:$B$35,0))</f>
        <v>2.8707713280343177E-4</v>
      </c>
    </row>
    <row r="539" spans="2:8">
      <c r="B539" s="86" t="s">
        <v>116</v>
      </c>
      <c r="C539" s="89" t="str">
        <f t="shared" si="16"/>
        <v>IMPHTEHCN</v>
      </c>
      <c r="D539" s="89"/>
      <c r="E539" s="89">
        <v>2012</v>
      </c>
      <c r="F539" s="89" t="s">
        <v>126</v>
      </c>
      <c r="G539" s="86">
        <f t="array" ref="G539">INDEX(EXH_Potentials_short!$F$10:$F$57,MATCH('dact EXH_Potentials'!E539&amp;'dact EXH_Potentials'!C539,EXH_Potentials_short!$E$10:$E$57&amp;EXH_Potentials_short!$C$10:$C$57,0))*INDEX(Sheet1!D$4:D$35,MATCH('dact EXH_Potentials'!F539,Sheet1!$B$4:$B$35,0))</f>
        <v>7.8789633055361893E-2</v>
      </c>
      <c r="H539" s="86">
        <f t="array" ref="H539">INDEX(EXH_Potentials_short!G$10:G$57,MATCH('dact EXH_Potentials'!E539&amp;'dact EXH_Potentials'!C539,EXH_Potentials_short!$E$10:$E$57&amp;EXH_Potentials_short!$C$10:$C$57,0))*INDEX(Sheet1!D$4:D$35,MATCH('dact EXH_Potentials'!F539,Sheet1!$B$4:$B$35,0))</f>
        <v>5.0465138082287486E-3</v>
      </c>
    </row>
    <row r="540" spans="2:8">
      <c r="B540" s="86" t="s">
        <v>116</v>
      </c>
      <c r="C540" s="89" t="str">
        <f t="shared" si="16"/>
        <v>IMPHTEHCN</v>
      </c>
      <c r="D540" s="89"/>
      <c r="E540" s="89">
        <v>2012</v>
      </c>
      <c r="F540" s="89" t="s">
        <v>125</v>
      </c>
      <c r="G540" s="86">
        <f t="array" ref="G540">INDEX(EXH_Potentials_short!$F$10:$F$57,MATCH('dact EXH_Potentials'!E540&amp;'dact EXH_Potentials'!C540,EXH_Potentials_short!$E$10:$E$57&amp;EXH_Potentials_short!$C$10:$C$57,0))*INDEX(Sheet1!D$4:D$35,MATCH('dact EXH_Potentials'!F540,Sheet1!$B$4:$B$35,0))</f>
        <v>6.1569144393561231E-2</v>
      </c>
      <c r="H540" s="86">
        <f t="array" ref="H540">INDEX(EXH_Potentials_short!G$10:G$57,MATCH('dact EXH_Potentials'!E540&amp;'dact EXH_Potentials'!C540,EXH_Potentials_short!$E$10:$E$57&amp;EXH_Potentials_short!$C$10:$C$57,0))*INDEX(Sheet1!D$4:D$35,MATCH('dact EXH_Potentials'!F540,Sheet1!$B$4:$B$35,0))</f>
        <v>3.943533245352405E-3</v>
      </c>
    </row>
    <row r="541" spans="2:8">
      <c r="B541" s="86" t="s">
        <v>116</v>
      </c>
      <c r="C541" s="89" t="str">
        <f t="shared" si="16"/>
        <v>IMPHTEHCN</v>
      </c>
      <c r="D541" s="89"/>
      <c r="E541" s="89">
        <v>2012</v>
      </c>
      <c r="F541" s="89" t="s">
        <v>124</v>
      </c>
      <c r="G541" s="86">
        <f t="array" ref="G541">INDEX(EXH_Potentials_short!$F$10:$F$57,MATCH('dact EXH_Potentials'!E541&amp;'dact EXH_Potentials'!C541,EXH_Potentials_short!$E$10:$E$57&amp;EXH_Potentials_short!$C$10:$C$57,0))*INDEX(Sheet1!D$4:D$35,MATCH('dact EXH_Potentials'!F541,Sheet1!$B$4:$B$35,0))</f>
        <v>2.3589710495617328E-3</v>
      </c>
      <c r="H541" s="86">
        <f t="array" ref="H541">INDEX(EXH_Potentials_short!G$10:G$57,MATCH('dact EXH_Potentials'!E541&amp;'dact EXH_Potentials'!C541,EXH_Potentials_short!$E$10:$E$57&amp;EXH_Potentials_short!$C$10:$C$57,0))*INDEX(Sheet1!D$4:D$35,MATCH('dact EXH_Potentials'!F541,Sheet1!$B$4:$B$35,0))</f>
        <v>1.5109322779127988E-4</v>
      </c>
    </row>
    <row r="542" spans="2:8">
      <c r="B542" s="86" t="s">
        <v>116</v>
      </c>
      <c r="C542" s="89" t="str">
        <f t="shared" si="16"/>
        <v>IMPHTEHCN</v>
      </c>
      <c r="D542" s="89"/>
      <c r="E542" s="89">
        <v>2012</v>
      </c>
      <c r="F542" s="89" t="s">
        <v>123</v>
      </c>
      <c r="G542" s="86">
        <f t="array" ref="G542">INDEX(EXH_Potentials_short!$F$10:$F$57,MATCH('dact EXH_Potentials'!E542&amp;'dact EXH_Potentials'!C542,EXH_Potentials_short!$E$10:$E$57&amp;EXH_Potentials_short!$C$10:$C$57,0))*INDEX(Sheet1!D$4:D$35,MATCH('dact EXH_Potentials'!F542,Sheet1!$B$4:$B$35,0))</f>
        <v>1.9343562606406208E-2</v>
      </c>
      <c r="H542" s="86">
        <f t="array" ref="H542">INDEX(EXH_Potentials_short!G$10:G$57,MATCH('dact EXH_Potentials'!E542&amp;'dact EXH_Potentials'!C542,EXH_Potentials_short!$E$10:$E$57&amp;EXH_Potentials_short!$C$10:$C$57,0))*INDEX(Sheet1!D$4:D$35,MATCH('dact EXH_Potentials'!F542,Sheet1!$B$4:$B$35,0))</f>
        <v>1.2389644678884948E-3</v>
      </c>
    </row>
    <row r="543" spans="2:8">
      <c r="B543" s="86" t="s">
        <v>116</v>
      </c>
      <c r="C543" s="89" t="str">
        <f t="shared" si="16"/>
        <v>IMPHTEHCN</v>
      </c>
      <c r="D543" s="89"/>
      <c r="E543" s="89">
        <v>2012</v>
      </c>
      <c r="F543" s="89" t="s">
        <v>122</v>
      </c>
      <c r="G543" s="86">
        <f t="array" ref="G543">INDEX(EXH_Potentials_short!$F$10:$F$57,MATCH('dact EXH_Potentials'!E543&amp;'dact EXH_Potentials'!C543,EXH_Potentials_short!$E$10:$E$57&amp;EXH_Potentials_short!$C$10:$C$57,0))*INDEX(Sheet1!D$4:D$35,MATCH('dact EXH_Potentials'!F543,Sheet1!$B$4:$B$35,0))</f>
        <v>0.18588691870546456</v>
      </c>
      <c r="H543" s="86">
        <f t="array" ref="H543">INDEX(EXH_Potentials_short!G$10:G$57,MATCH('dact EXH_Potentials'!E543&amp;'dact EXH_Potentials'!C543,EXH_Potentials_short!$E$10:$E$57&amp;EXH_Potentials_short!$C$10:$C$57,0))*INDEX(Sheet1!D$4:D$35,MATCH('dact EXH_Potentials'!F543,Sheet1!$B$4:$B$35,0))</f>
        <v>1.1906146349952854E-2</v>
      </c>
    </row>
    <row r="544" spans="2:8">
      <c r="B544" s="86" t="s">
        <v>116</v>
      </c>
      <c r="C544" s="89" t="str">
        <f t="shared" si="16"/>
        <v>IMPHTEHCN</v>
      </c>
      <c r="D544" s="89"/>
      <c r="E544" s="89">
        <v>2012</v>
      </c>
      <c r="F544" s="89" t="s">
        <v>121</v>
      </c>
      <c r="G544" s="86">
        <f t="array" ref="G544">INDEX(EXH_Potentials_short!$F$10:$F$57,MATCH('dact EXH_Potentials'!E544&amp;'dact EXH_Potentials'!C544,EXH_Potentials_short!$E$10:$E$57&amp;EXH_Potentials_short!$C$10:$C$57,0))*INDEX(Sheet1!D$4:D$35,MATCH('dact EXH_Potentials'!F544,Sheet1!$B$4:$B$35,0))</f>
        <v>8.7753723043696469E-2</v>
      </c>
      <c r="H544" s="86">
        <f t="array" ref="H544">INDEX(EXH_Potentials_short!G$10:G$57,MATCH('dact EXH_Potentials'!E544&amp;'dact EXH_Potentials'!C544,EXH_Potentials_short!$E$10:$E$57&amp;EXH_Potentials_short!$C$10:$C$57,0))*INDEX(Sheet1!D$4:D$35,MATCH('dact EXH_Potentials'!F544,Sheet1!$B$4:$B$35,0))</f>
        <v>5.6206680738356118E-3</v>
      </c>
    </row>
    <row r="545" spans="2:8">
      <c r="B545" s="86" t="s">
        <v>116</v>
      </c>
      <c r="C545" s="89" t="str">
        <f t="shared" si="16"/>
        <v>IMPHTEHCN</v>
      </c>
      <c r="D545" s="89"/>
      <c r="E545" s="89">
        <v>2012</v>
      </c>
      <c r="F545" s="89" t="s">
        <v>120</v>
      </c>
      <c r="G545" s="86">
        <f t="array" ref="G545">INDEX(EXH_Potentials_short!$F$10:$F$57,MATCH('dact EXH_Potentials'!E545&amp;'dact EXH_Potentials'!C545,EXH_Potentials_short!$E$10:$E$57&amp;EXH_Potentials_short!$C$10:$C$57,0))*INDEX(Sheet1!D$4:D$35,MATCH('dact EXH_Potentials'!F545,Sheet1!$B$4:$B$35,0))</f>
        <v>2.9723035224477837E-2</v>
      </c>
      <c r="H545" s="86">
        <f t="array" ref="H545">INDEX(EXH_Potentials_short!G$10:G$57,MATCH('dact EXH_Potentials'!E545&amp;'dact EXH_Potentials'!C545,EXH_Potentials_short!$E$10:$E$57&amp;EXH_Potentials_short!$C$10:$C$57,0))*INDEX(Sheet1!D$4:D$35,MATCH('dact EXH_Potentials'!F545,Sheet1!$B$4:$B$35,0))</f>
        <v>1.9037746701701264E-3</v>
      </c>
    </row>
    <row r="546" spans="2:8">
      <c r="B546" s="86" t="s">
        <v>116</v>
      </c>
      <c r="C546" s="89" t="str">
        <f t="shared" si="16"/>
        <v>IMPHTEHCN</v>
      </c>
      <c r="D546" s="89"/>
      <c r="E546" s="89">
        <v>2012</v>
      </c>
      <c r="F546" s="89" t="s">
        <v>119</v>
      </c>
      <c r="G546" s="86">
        <f t="array" ref="G546">INDEX(EXH_Potentials_short!$F$10:$F$57,MATCH('dact EXH_Potentials'!E546&amp;'dact EXH_Potentials'!C546,EXH_Potentials_short!$E$10:$E$57&amp;EXH_Potentials_short!$C$10:$C$57,0))*INDEX(Sheet1!D$4:D$35,MATCH('dact EXH_Potentials'!F546,Sheet1!$B$4:$B$35,0))</f>
        <v>2.2174327865880292E-2</v>
      </c>
      <c r="H546" s="86">
        <f t="array" ref="H546">INDEX(EXH_Potentials_short!G$10:G$57,MATCH('dact EXH_Potentials'!E546&amp;'dact EXH_Potentials'!C546,EXH_Potentials_short!$E$10:$E$57&amp;EXH_Potentials_short!$C$10:$C$57,0))*INDEX(Sheet1!D$4:D$35,MATCH('dact EXH_Potentials'!F546,Sheet1!$B$4:$B$35,0))</f>
        <v>1.4202763412380309E-3</v>
      </c>
    </row>
    <row r="547" spans="2:8">
      <c r="B547" s="86" t="s">
        <v>116</v>
      </c>
      <c r="C547" s="89" t="str">
        <f t="shared" si="16"/>
        <v>IMPHTEHCN</v>
      </c>
      <c r="D547" s="89"/>
      <c r="E547" s="89">
        <v>2012</v>
      </c>
      <c r="F547" s="89" t="s">
        <v>118</v>
      </c>
      <c r="G547" s="86">
        <f t="array" ref="G547">INDEX(EXH_Potentials_short!$F$10:$F$57,MATCH('dact EXH_Potentials'!E547&amp;'dact EXH_Potentials'!C547,EXH_Potentials_short!$E$10:$E$57&amp;EXH_Potentials_short!$C$10:$C$57,0))*INDEX(Sheet1!D$4:D$35,MATCH('dact EXH_Potentials'!F547,Sheet1!$B$4:$B$35,0))</f>
        <v>0.10709728565010268</v>
      </c>
      <c r="H547" s="86">
        <f t="array" ref="H547">INDEX(EXH_Potentials_short!G$10:G$57,MATCH('dact EXH_Potentials'!E547&amp;'dact EXH_Potentials'!C547,EXH_Potentials_short!$E$10:$E$57&amp;EXH_Potentials_short!$C$10:$C$57,0))*INDEX(Sheet1!D$4:D$35,MATCH('dact EXH_Potentials'!F547,Sheet1!$B$4:$B$35,0))</f>
        <v>6.8596325417241066E-3</v>
      </c>
    </row>
    <row r="548" spans="2:8">
      <c r="B548" s="86" t="s">
        <v>116</v>
      </c>
      <c r="C548" s="89" t="str">
        <f t="shared" si="16"/>
        <v>IMPHTEHCN</v>
      </c>
      <c r="D548" s="89"/>
      <c r="E548" s="89">
        <v>2012</v>
      </c>
      <c r="F548" s="89" t="s">
        <v>117</v>
      </c>
      <c r="G548" s="86">
        <f t="array" ref="G548">INDEX(EXH_Potentials_short!$F$10:$F$57,MATCH('dact EXH_Potentials'!E548&amp;'dact EXH_Potentials'!C548,EXH_Potentials_short!$E$10:$E$57&amp;EXH_Potentials_short!$C$10:$C$57,0))*INDEX(Sheet1!D$4:D$35,MATCH('dact EXH_Potentials'!F548,Sheet1!$B$4:$B$35,0))</f>
        <v>5.7322996504350118E-2</v>
      </c>
      <c r="H548" s="86">
        <f t="array" ref="H548">INDEX(EXH_Potentials_short!G$10:G$57,MATCH('dact EXH_Potentials'!E548&amp;'dact EXH_Potentials'!C548,EXH_Potentials_short!$E$10:$E$57&amp;EXH_Potentials_short!$C$10:$C$57,0))*INDEX(Sheet1!D$4:D$35,MATCH('dact EXH_Potentials'!F548,Sheet1!$B$4:$B$35,0))</f>
        <v>3.6715654353281012E-3</v>
      </c>
    </row>
    <row r="549" spans="2:8" ht="15" thickBot="1">
      <c r="B549" s="87" t="s">
        <v>116</v>
      </c>
      <c r="C549" s="88" t="str">
        <f t="shared" si="16"/>
        <v>IMPHTEHCN</v>
      </c>
      <c r="D549" s="88"/>
      <c r="E549" s="88">
        <v>2012</v>
      </c>
      <c r="F549" s="88" t="s">
        <v>115</v>
      </c>
      <c r="G549" s="87">
        <f t="array" ref="G549">INDEX(EXH_Potentials_short!$F$10:$F$57,MATCH('dact EXH_Potentials'!E549&amp;'dact EXH_Potentials'!C549,EXH_Potentials_short!$E$10:$E$57&amp;EXH_Potentials_short!$C$10:$C$57,0))*INDEX(Sheet1!D$4:D$35,MATCH('dact EXH_Potentials'!F549,Sheet1!$B$4:$B$35,0))</f>
        <v>2.358971049561733E-4</v>
      </c>
      <c r="H549" s="87">
        <f t="array" ref="H549">INDEX(EXH_Potentials_short!G$10:G$57,MATCH('dact EXH_Potentials'!E549&amp;'dact EXH_Potentials'!C549,EXH_Potentials_short!$E$10:$E$57&amp;EXH_Potentials_short!$C$10:$C$57,0))*INDEX(Sheet1!D$4:D$35,MATCH('dact EXH_Potentials'!F549,Sheet1!$B$4:$B$35,0))</f>
        <v>1.5109322779127988E-5</v>
      </c>
    </row>
    <row r="550" spans="2:8">
      <c r="B550" s="86" t="s">
        <v>116</v>
      </c>
      <c r="C550" s="89" t="str">
        <f>K40</f>
        <v>IMPHTEHCL</v>
      </c>
      <c r="D550" s="89"/>
      <c r="E550" s="89">
        <v>2012</v>
      </c>
      <c r="F550" s="90" t="s">
        <v>147</v>
      </c>
      <c r="G550" s="86">
        <f t="array" ref="G550">INDEX(EXH_Potentials_short!F$10:F$57,MATCH('dact EXH_Potentials'!E550&amp;'dact EXH_Potentials'!C550,EXH_Potentials_short!$E$10:$E$57&amp;EXH_Potentials_short!$C$10:$C$57,0))*INDEX(Sheet1!D$4:D$35,MATCH('dact EXH_Potentials'!F550,Sheet1!$B$4:$B$35,0))</f>
        <v>1.0042141860202955E-3</v>
      </c>
      <c r="H550" s="86">
        <f t="array" ref="H550">INDEX(EXH_Potentials_short!G$10:G$57,MATCH('dact EXH_Potentials'!E550&amp;'dact EXH_Potentials'!C550,EXH_Potentials_short!$E$10:$E$57&amp;EXH_Potentials_short!$C$10:$C$57,0))*INDEX(Sheet1!D$4:D$35,MATCH('dact EXH_Potentials'!F550,Sheet1!$B$4:$B$35,0))</f>
        <v>1.1037171977706832E-3</v>
      </c>
    </row>
    <row r="551" spans="2:8">
      <c r="B551" s="86" t="s">
        <v>116</v>
      </c>
      <c r="C551" s="89" t="str">
        <f t="shared" ref="C551:C581" si="17">C550</f>
        <v>IMPHTEHCL</v>
      </c>
      <c r="D551" s="89"/>
      <c r="E551" s="89">
        <v>2012</v>
      </c>
      <c r="F551" s="89" t="s">
        <v>146</v>
      </c>
      <c r="G551" s="86">
        <f t="array" ref="G551">INDEX(EXH_Potentials_short!$F$10:$F$57,MATCH('dact EXH_Potentials'!E551&amp;'dact EXH_Potentials'!C551,EXH_Potentials_short!$E$10:$E$57&amp;EXH_Potentials_short!$C$10:$C$57,0))*INDEX(Sheet1!D$4:D$35,MATCH('dact EXH_Potentials'!F551,Sheet1!$B$4:$B$35,0))</f>
        <v>1.6262690845828678E-2</v>
      </c>
      <c r="H551" s="86">
        <f t="array" ref="H551">INDEX(EXH_Potentials_short!G$10:G$57,MATCH('dact EXH_Potentials'!E551&amp;'dact EXH_Potentials'!C551,EXH_Potentials_short!$E$10:$E$57&amp;EXH_Potentials_short!$C$10:$C$57,0))*INDEX(Sheet1!D$4:D$35,MATCH('dact EXH_Potentials'!F551,Sheet1!$B$4:$B$35,0))</f>
        <v>1.787408684167523E-2</v>
      </c>
    </row>
    <row r="552" spans="2:8">
      <c r="B552" s="86" t="s">
        <v>116</v>
      </c>
      <c r="C552" s="89" t="str">
        <f t="shared" si="17"/>
        <v>IMPHTEHCL</v>
      </c>
      <c r="D552" s="89"/>
      <c r="E552" s="89">
        <v>2012</v>
      </c>
      <c r="F552" s="89" t="s">
        <v>145</v>
      </c>
      <c r="G552" s="86">
        <f t="array" ref="G552">INDEX(EXH_Potentials_short!$F$10:$F$57,MATCH('dact EXH_Potentials'!E552&amp;'dact EXH_Potentials'!C552,EXH_Potentials_short!$E$10:$E$57&amp;EXH_Potentials_short!$C$10:$C$57,0))*INDEX(Sheet1!D$4:D$35,MATCH('dact EXH_Potentials'!F552,Sheet1!$B$4:$B$35,0))</f>
        <v>1.9749545658399148E-2</v>
      </c>
      <c r="H552" s="86">
        <f t="array" ref="H552">INDEX(EXH_Potentials_short!G$10:G$57,MATCH('dact EXH_Potentials'!E552&amp;'dact EXH_Potentials'!C552,EXH_Potentials_short!$E$10:$E$57&amp;EXH_Potentials_short!$C$10:$C$57,0))*INDEX(Sheet1!D$4:D$35,MATCH('dact EXH_Potentials'!F552,Sheet1!$B$4:$B$35,0))</f>
        <v>2.1706438222823438E-2</v>
      </c>
    </row>
    <row r="553" spans="2:8">
      <c r="B553" s="86" t="s">
        <v>116</v>
      </c>
      <c r="C553" s="89" t="str">
        <f t="shared" si="17"/>
        <v>IMPHTEHCL</v>
      </c>
      <c r="D553" s="89"/>
      <c r="E553" s="89">
        <v>2012</v>
      </c>
      <c r="F553" s="89" t="s">
        <v>144</v>
      </c>
      <c r="G553" s="86">
        <f t="array" ref="G553">INDEX(EXH_Potentials_short!$F$10:$F$57,MATCH('dact EXH_Potentials'!E553&amp;'dact EXH_Potentials'!C553,EXH_Potentials_short!$E$10:$E$57&amp;EXH_Potentials_short!$C$10:$C$57,0))*INDEX(Sheet1!D$4:D$35,MATCH('dact EXH_Potentials'!F553,Sheet1!$B$4:$B$35,0))</f>
        <v>4.4910689985907665E-3</v>
      </c>
      <c r="H553" s="86">
        <f t="array" ref="H553">INDEX(EXH_Potentials_short!G$10:G$57,MATCH('dact EXH_Potentials'!E553&amp;'dact EXH_Potentials'!C553,EXH_Potentials_short!$E$10:$E$57&amp;EXH_Potentials_short!$C$10:$C$57,0))*INDEX(Sheet1!D$4:D$35,MATCH('dact EXH_Potentials'!F553,Sheet1!$B$4:$B$35,0))</f>
        <v>4.9360685789188894E-3</v>
      </c>
    </row>
    <row r="554" spans="2:8">
      <c r="B554" s="86" t="s">
        <v>116</v>
      </c>
      <c r="C554" s="89" t="str">
        <f t="shared" si="17"/>
        <v>IMPHTEHCL</v>
      </c>
      <c r="D554" s="89"/>
      <c r="E554" s="89">
        <v>2012</v>
      </c>
      <c r="F554" s="89" t="s">
        <v>143</v>
      </c>
      <c r="G554" s="86">
        <f t="array" ref="G554">INDEX(EXH_Potentials_short!$F$10:$F$57,MATCH('dact EXH_Potentials'!E554&amp;'dact EXH_Potentials'!C554,EXH_Potentials_short!$E$10:$E$57&amp;EXH_Potentials_short!$C$10:$C$57,0))*INDEX(Sheet1!D$4:D$35,MATCH('dact EXH_Potentials'!F554,Sheet1!$B$4:$B$35,0))</f>
        <v>2.2315870800451016E-4</v>
      </c>
      <c r="H554" s="86">
        <f t="array" ref="H554">INDEX(EXH_Potentials_short!G$10:G$57,MATCH('dact EXH_Potentials'!E554&amp;'dact EXH_Potentials'!C554,EXH_Potentials_short!$E$10:$E$57&amp;EXH_Potentials_short!$C$10:$C$57,0))*INDEX(Sheet1!D$4:D$35,MATCH('dact EXH_Potentials'!F554,Sheet1!$B$4:$B$35,0))</f>
        <v>2.4527048839348517E-4</v>
      </c>
    </row>
    <row r="555" spans="2:8">
      <c r="B555" s="86" t="s">
        <v>116</v>
      </c>
      <c r="C555" s="89" t="str">
        <f t="shared" si="17"/>
        <v>IMPHTEHCL</v>
      </c>
      <c r="D555" s="89"/>
      <c r="E555" s="89">
        <v>2012</v>
      </c>
      <c r="F555" s="89" t="s">
        <v>142</v>
      </c>
      <c r="G555" s="86">
        <f t="array" ref="G555">INDEX(EXH_Potentials_short!$F$10:$F$57,MATCH('dact EXH_Potentials'!E555&amp;'dact EXH_Potentials'!C555,EXH_Potentials_short!$E$10:$E$57&amp;EXH_Potentials_short!$C$10:$C$57,0))*INDEX(Sheet1!D$4:D$35,MATCH('dact EXH_Potentials'!F555,Sheet1!$B$4:$B$35,0))</f>
        <v>8.0058186496618014E-3</v>
      </c>
      <c r="H555" s="86">
        <f t="array" ref="H555">INDEX(EXH_Potentials_short!G$10:G$57,MATCH('dact EXH_Potentials'!E555&amp;'dact EXH_Potentials'!C555,EXH_Potentials_short!$E$10:$E$57&amp;EXH_Potentials_short!$C$10:$C$57,0))*INDEX(Sheet1!D$4:D$35,MATCH('dact EXH_Potentials'!F555,Sheet1!$B$4:$B$35,0))</f>
        <v>8.7990787711162803E-3</v>
      </c>
    </row>
    <row r="556" spans="2:8">
      <c r="B556" s="86" t="s">
        <v>116</v>
      </c>
      <c r="C556" s="89" t="str">
        <f t="shared" si="17"/>
        <v>IMPHTEHCL</v>
      </c>
      <c r="D556" s="89"/>
      <c r="E556" s="89">
        <v>2012</v>
      </c>
      <c r="F556" s="89" t="s">
        <v>141</v>
      </c>
      <c r="G556" s="86">
        <f t="array" ref="G556">INDEX(EXH_Potentials_short!$F$10:$F$57,MATCH('dact EXH_Potentials'!E556&amp;'dact EXH_Potentials'!C556,EXH_Potentials_short!$E$10:$E$57&amp;EXH_Potentials_short!$C$10:$C$57,0))*INDEX(Sheet1!D$4:D$35,MATCH('dact EXH_Potentials'!F556,Sheet1!$B$4:$B$35,0))</f>
        <v>1.1743727008737347E-2</v>
      </c>
      <c r="H556" s="86">
        <f t="array" ref="H556">INDEX(EXH_Potentials_short!G$10:G$57,MATCH('dact EXH_Potentials'!E556&amp;'dact EXH_Potentials'!C556,EXH_Potentials_short!$E$10:$E$57&amp;EXH_Potentials_short!$C$10:$C$57,0))*INDEX(Sheet1!D$4:D$35,MATCH('dact EXH_Potentials'!F556,Sheet1!$B$4:$B$35,0))</f>
        <v>1.2907359451707158E-2</v>
      </c>
    </row>
    <row r="557" spans="2:8">
      <c r="B557" s="86" t="s">
        <v>116</v>
      </c>
      <c r="C557" s="89" t="str">
        <f t="shared" si="17"/>
        <v>IMPHTEHCL</v>
      </c>
      <c r="D557" s="89"/>
      <c r="E557" s="89">
        <v>2012</v>
      </c>
      <c r="F557" s="89" t="s">
        <v>140</v>
      </c>
      <c r="G557" s="86">
        <f t="array" ref="G557">INDEX(EXH_Potentials_short!$F$10:$F$57,MATCH('dact EXH_Potentials'!E557&amp;'dact EXH_Potentials'!C557,EXH_Potentials_short!$E$10:$E$57&amp;EXH_Potentials_short!$C$10:$C$57,0))*INDEX(Sheet1!D$4:D$35,MATCH('dact EXH_Potentials'!F557,Sheet1!$B$4:$B$35,0))</f>
        <v>1.1157935400225508E-4</v>
      </c>
      <c r="H557" s="86">
        <f t="array" ref="H557">INDEX(EXH_Potentials_short!G$10:G$57,MATCH('dact EXH_Potentials'!E557&amp;'dact EXH_Potentials'!C557,EXH_Potentials_short!$E$10:$E$57&amp;EXH_Potentials_short!$C$10:$C$57,0))*INDEX(Sheet1!D$4:D$35,MATCH('dact EXH_Potentials'!F557,Sheet1!$B$4:$B$35,0))</f>
        <v>1.2263524419674259E-4</v>
      </c>
    </row>
    <row r="558" spans="2:8">
      <c r="B558" s="86" t="s">
        <v>116</v>
      </c>
      <c r="C558" s="89" t="str">
        <f t="shared" si="17"/>
        <v>IMPHTEHCL</v>
      </c>
      <c r="D558" s="89"/>
      <c r="E558" s="89">
        <v>2012</v>
      </c>
      <c r="F558" s="89" t="s">
        <v>139</v>
      </c>
      <c r="G558" s="86">
        <f t="array" ref="G558">INDEX(EXH_Potentials_short!$F$10:$F$57,MATCH('dact EXH_Potentials'!E558&amp;'dact EXH_Potentials'!C558,EXH_Potentials_short!$E$10:$E$57&amp;EXH_Potentials_short!$C$10:$C$57,0))*INDEX(Sheet1!D$4:D$35,MATCH('dact EXH_Potentials'!F558,Sheet1!$B$4:$B$35,0))</f>
        <v>4.742122545095841E-4</v>
      </c>
      <c r="H558" s="86">
        <f t="array" ref="H558">INDEX(EXH_Potentials_short!G$10:G$57,MATCH('dact EXH_Potentials'!E558&amp;'dact EXH_Potentials'!C558,EXH_Potentials_short!$E$10:$E$57&amp;EXH_Potentials_short!$C$10:$C$57,0))*INDEX(Sheet1!D$4:D$35,MATCH('dact EXH_Potentials'!F558,Sheet1!$B$4:$B$35,0))</f>
        <v>5.2119978783615598E-4</v>
      </c>
    </row>
    <row r="559" spans="2:8">
      <c r="B559" s="86" t="s">
        <v>116</v>
      </c>
      <c r="C559" s="89" t="str">
        <f t="shared" si="17"/>
        <v>IMPHTEHCL</v>
      </c>
      <c r="D559" s="89"/>
      <c r="E559" s="89">
        <v>2012</v>
      </c>
      <c r="F559" s="89" t="s">
        <v>138</v>
      </c>
      <c r="G559" s="86">
        <f t="array" ref="G559">INDEX(EXH_Potentials_short!$F$10:$F$57,MATCH('dact EXH_Potentials'!E559&amp;'dact EXH_Potentials'!C559,EXH_Potentials_short!$E$10:$E$57&amp;EXH_Potentials_short!$C$10:$C$57,0))*INDEX(Sheet1!D$4:D$35,MATCH('dact EXH_Potentials'!F559,Sheet1!$B$4:$B$35,0))</f>
        <v>1.3250048287767789E-2</v>
      </c>
      <c r="H559" s="86">
        <f t="array" ref="H559">INDEX(EXH_Potentials_short!G$10:G$57,MATCH('dact EXH_Potentials'!E559&amp;'dact EXH_Potentials'!C559,EXH_Potentials_short!$E$10:$E$57&amp;EXH_Potentials_short!$C$10:$C$57,0))*INDEX(Sheet1!D$4:D$35,MATCH('dact EXH_Potentials'!F559,Sheet1!$B$4:$B$35,0))</f>
        <v>1.4562935248363182E-2</v>
      </c>
    </row>
    <row r="560" spans="2:8">
      <c r="B560" s="86" t="s">
        <v>116</v>
      </c>
      <c r="C560" s="89" t="str">
        <f t="shared" si="17"/>
        <v>IMPHTEHCL</v>
      </c>
      <c r="D560" s="89"/>
      <c r="E560" s="89">
        <v>2012</v>
      </c>
      <c r="F560" s="89" t="s">
        <v>137</v>
      </c>
      <c r="G560" s="86">
        <f t="array" ref="G560">INDEX(EXH_Potentials_short!$F$10:$F$57,MATCH('dact EXH_Potentials'!E560&amp;'dact EXH_Potentials'!C560,EXH_Potentials_short!$E$10:$E$57&amp;EXH_Potentials_short!$C$10:$C$57,0))*INDEX(Sheet1!D$4:D$35,MATCH('dact EXH_Potentials'!F560,Sheet1!$B$4:$B$35,0))</f>
        <v>1.8773226310879416E-2</v>
      </c>
      <c r="H560" s="86">
        <f t="array" ref="H560">INDEX(EXH_Potentials_short!G$10:G$57,MATCH('dact EXH_Potentials'!E560&amp;'dact EXH_Potentials'!C560,EXH_Potentials_short!$E$10:$E$57&amp;EXH_Potentials_short!$C$10:$C$57,0))*INDEX(Sheet1!D$4:D$35,MATCH('dact EXH_Potentials'!F560,Sheet1!$B$4:$B$35,0))</f>
        <v>2.0633379836101941E-2</v>
      </c>
    </row>
    <row r="561" spans="2:8">
      <c r="B561" s="86" t="s">
        <v>116</v>
      </c>
      <c r="C561" s="89" t="str">
        <f t="shared" si="17"/>
        <v>IMPHTEHCL</v>
      </c>
      <c r="D561" s="89"/>
      <c r="E561" s="89">
        <v>2012</v>
      </c>
      <c r="F561" s="89" t="s">
        <v>136</v>
      </c>
      <c r="G561" s="86">
        <f t="array" ref="G561">INDEX(EXH_Potentials_short!$F$10:$F$57,MATCH('dact EXH_Potentials'!E561&amp;'dact EXH_Potentials'!C561,EXH_Potentials_short!$E$10:$E$57&amp;EXH_Potentials_short!$C$10:$C$57,0))*INDEX(Sheet1!D$4:D$35,MATCH('dact EXH_Potentials'!F561,Sheet1!$B$4:$B$35,0))</f>
        <v>9.6795089596956284E-3</v>
      </c>
      <c r="H561" s="86">
        <f t="array" ref="H561">INDEX(EXH_Potentials_short!G$10:G$57,MATCH('dact EXH_Potentials'!E561&amp;'dact EXH_Potentials'!C561,EXH_Potentials_short!$E$10:$E$57&amp;EXH_Potentials_short!$C$10:$C$57,0))*INDEX(Sheet1!D$4:D$35,MATCH('dact EXH_Potentials'!F561,Sheet1!$B$4:$B$35,0))</f>
        <v>1.063860743406742E-2</v>
      </c>
    </row>
    <row r="562" spans="2:8">
      <c r="B562" s="86" t="s">
        <v>116</v>
      </c>
      <c r="C562" s="89" t="str">
        <f t="shared" si="17"/>
        <v>IMPHTEHCL</v>
      </c>
      <c r="D562" s="89"/>
      <c r="E562" s="89">
        <v>2012</v>
      </c>
      <c r="F562" s="89" t="s">
        <v>135</v>
      </c>
      <c r="G562" s="86">
        <f t="array" ref="G562">INDEX(EXH_Potentials_short!$F$10:$F$57,MATCH('dact EXH_Potentials'!E562&amp;'dact EXH_Potentials'!C562,EXH_Potentials_short!$E$10:$E$57&amp;EXH_Potentials_short!$C$10:$C$57,0))*INDEX(Sheet1!D$4:D$35,MATCH('dact EXH_Potentials'!F562,Sheet1!$B$4:$B$35,0))</f>
        <v>2.789483850056377E-5</v>
      </c>
      <c r="H562" s="86">
        <f t="array" ref="H562">INDEX(EXH_Potentials_short!G$10:G$57,MATCH('dact EXH_Potentials'!E562&amp;'dact EXH_Potentials'!C562,EXH_Potentials_short!$E$10:$E$57&amp;EXH_Potentials_short!$C$10:$C$57,0))*INDEX(Sheet1!D$4:D$35,MATCH('dact EXH_Potentials'!F562,Sheet1!$B$4:$B$35,0))</f>
        <v>3.0658811049185647E-5</v>
      </c>
    </row>
    <row r="563" spans="2:8">
      <c r="B563" s="86" t="s">
        <v>116</v>
      </c>
      <c r="C563" s="89" t="str">
        <f t="shared" si="17"/>
        <v>IMPHTEHCL</v>
      </c>
      <c r="D563" s="89"/>
      <c r="E563" s="89">
        <v>2012</v>
      </c>
      <c r="F563" s="89" t="s">
        <v>134</v>
      </c>
      <c r="G563" s="86">
        <f t="array" ref="G563">INDEX(EXH_Potentials_short!$F$10:$F$57,MATCH('dact EXH_Potentials'!E563&amp;'dact EXH_Potentials'!C563,EXH_Potentials_short!$E$10:$E$57&amp;EXH_Potentials_short!$C$10:$C$57,0))*INDEX(Sheet1!D$4:D$35,MATCH('dact EXH_Potentials'!F563,Sheet1!$B$4:$B$35,0))</f>
        <v>6.5273922091319226E-3</v>
      </c>
      <c r="H563" s="86">
        <f t="array" ref="H563">INDEX(EXH_Potentials_short!G$10:G$57,MATCH('dact EXH_Potentials'!E563&amp;'dact EXH_Potentials'!C563,EXH_Potentials_short!$E$10:$E$57&amp;EXH_Potentials_short!$C$10:$C$57,0))*INDEX(Sheet1!D$4:D$35,MATCH('dact EXH_Potentials'!F563,Sheet1!$B$4:$B$35,0))</f>
        <v>7.1741617855094423E-3</v>
      </c>
    </row>
    <row r="564" spans="2:8">
      <c r="B564" s="86" t="s">
        <v>116</v>
      </c>
      <c r="C564" s="89" t="str">
        <f t="shared" si="17"/>
        <v>IMPHTEHCL</v>
      </c>
      <c r="D564" s="89"/>
      <c r="E564" s="89">
        <v>2012</v>
      </c>
      <c r="F564" s="89" t="s">
        <v>133</v>
      </c>
      <c r="G564" s="86">
        <f t="array" ref="G564">INDEX(EXH_Potentials_short!$F$10:$F$57,MATCH('dact EXH_Potentials'!E564&amp;'dact EXH_Potentials'!C564,EXH_Potentials_short!$E$10:$E$57&amp;EXH_Potentials_short!$C$10:$C$57,0))*INDEX(Sheet1!D$4:D$35,MATCH('dact EXH_Potentials'!F564,Sheet1!$B$4:$B$35,0))</f>
        <v>1.258057216375426E-2</v>
      </c>
      <c r="H564" s="86">
        <f t="array" ref="H564">INDEX(EXH_Potentials_short!G$10:G$57,MATCH('dact EXH_Potentials'!E564&amp;'dact EXH_Potentials'!C564,EXH_Potentials_short!$E$10:$E$57&amp;EXH_Potentials_short!$C$10:$C$57,0))*INDEX(Sheet1!D$4:D$35,MATCH('dact EXH_Potentials'!F564,Sheet1!$B$4:$B$35,0))</f>
        <v>1.3827123783182727E-2</v>
      </c>
    </row>
    <row r="565" spans="2:8">
      <c r="B565" s="86" t="s">
        <v>116</v>
      </c>
      <c r="C565" s="89" t="str">
        <f t="shared" si="17"/>
        <v>IMPHTEHCL</v>
      </c>
      <c r="D565" s="89"/>
      <c r="E565" s="89">
        <v>2012</v>
      </c>
      <c r="F565" s="89" t="s">
        <v>132</v>
      </c>
      <c r="G565" s="86">
        <f t="array" ref="G565">INDEX(EXH_Potentials_short!$F$10:$F$57,MATCH('dact EXH_Potentials'!E565&amp;'dact EXH_Potentials'!C565,EXH_Potentials_short!$E$10:$E$57&amp;EXH_Potentials_short!$C$10:$C$57,0))*INDEX(Sheet1!D$4:D$35,MATCH('dact EXH_Potentials'!F565,Sheet1!$B$4:$B$35,0))</f>
        <v>2.7894838500563767E-4</v>
      </c>
      <c r="H565" s="86">
        <f t="array" ref="H565">INDEX(EXH_Potentials_short!G$10:G$57,MATCH('dact EXH_Potentials'!E565&amp;'dact EXH_Potentials'!C565,EXH_Potentials_short!$E$10:$E$57&amp;EXH_Potentials_short!$C$10:$C$57,0))*INDEX(Sheet1!D$4:D$35,MATCH('dact EXH_Potentials'!F565,Sheet1!$B$4:$B$35,0))</f>
        <v>3.0658811049185644E-4</v>
      </c>
    </row>
    <row r="566" spans="2:8">
      <c r="B566" s="86" t="s">
        <v>116</v>
      </c>
      <c r="C566" s="89" t="str">
        <f t="shared" si="17"/>
        <v>IMPHTEHCL</v>
      </c>
      <c r="D566" s="89"/>
      <c r="E566" s="89">
        <v>2012</v>
      </c>
      <c r="F566" s="89" t="s">
        <v>131</v>
      </c>
      <c r="G566" s="86">
        <f t="array" ref="G566">INDEX(EXH_Potentials_short!$F$10:$F$57,MATCH('dact EXH_Potentials'!E566&amp;'dact EXH_Potentials'!C566,EXH_Potentials_short!$E$10:$E$57&amp;EXH_Potentials_short!$C$10:$C$57,0))*INDEX(Sheet1!D$4:D$35,MATCH('dact EXH_Potentials'!F566,Sheet1!$B$4:$B$35,0))</f>
        <v>1.7852696640360812E-3</v>
      </c>
      <c r="H566" s="86">
        <f t="array" ref="H566">INDEX(EXH_Potentials_short!G$10:G$57,MATCH('dact EXH_Potentials'!E566&amp;'dact EXH_Potentials'!C566,EXH_Potentials_short!$E$10:$E$57&amp;EXH_Potentials_short!$C$10:$C$57,0))*INDEX(Sheet1!D$4:D$35,MATCH('dact EXH_Potentials'!F566,Sheet1!$B$4:$B$35,0))</f>
        <v>1.9621639071478814E-3</v>
      </c>
    </row>
    <row r="567" spans="2:8">
      <c r="B567" s="86" t="s">
        <v>116</v>
      </c>
      <c r="C567" s="89" t="str">
        <f t="shared" si="17"/>
        <v>IMPHTEHCL</v>
      </c>
      <c r="D567" s="89"/>
      <c r="E567" s="89">
        <v>2012</v>
      </c>
      <c r="F567" s="89" t="s">
        <v>130</v>
      </c>
      <c r="G567" s="86">
        <f t="array" ref="G567">INDEX(EXH_Potentials_short!$F$10:$F$57,MATCH('dact EXH_Potentials'!E567&amp;'dact EXH_Potentials'!C567,EXH_Potentials_short!$E$10:$E$57&amp;EXH_Potentials_short!$C$10:$C$57,0))*INDEX(Sheet1!D$4:D$35,MATCH('dact EXH_Potentials'!F567,Sheet1!$B$4:$B$35,0))</f>
        <v>2.2176396607948196E-2</v>
      </c>
      <c r="H567" s="86">
        <f t="array" ref="H567">INDEX(EXH_Potentials_short!G$10:G$57,MATCH('dact EXH_Potentials'!E567&amp;'dact EXH_Potentials'!C567,EXH_Potentials_short!$E$10:$E$57&amp;EXH_Potentials_short!$C$10:$C$57,0))*INDEX(Sheet1!D$4:D$35,MATCH('dact EXH_Potentials'!F567,Sheet1!$B$4:$B$35,0))</f>
        <v>2.4373754784102589E-2</v>
      </c>
    </row>
    <row r="568" spans="2:8">
      <c r="B568" s="86" t="s">
        <v>116</v>
      </c>
      <c r="C568" s="89" t="str">
        <f t="shared" si="17"/>
        <v>IMPHTEHCL</v>
      </c>
      <c r="D568" s="89"/>
      <c r="E568" s="89">
        <v>2012</v>
      </c>
      <c r="F568" s="89" t="s">
        <v>129</v>
      </c>
      <c r="G568" s="86">
        <f t="array" ref="G568">INDEX(EXH_Potentials_short!$F$10:$F$57,MATCH('dact EXH_Potentials'!E568&amp;'dact EXH_Potentials'!C568,EXH_Potentials_short!$E$10:$E$57&amp;EXH_Potentials_short!$C$10:$C$57,0))*INDEX(Sheet1!D$4:D$35,MATCH('dact EXH_Potentials'!F568,Sheet1!$B$4:$B$35,0))</f>
        <v>1.5063212790304434E-2</v>
      </c>
      <c r="H568" s="86">
        <f t="array" ref="H568">INDEX(EXH_Potentials_short!G$10:G$57,MATCH('dact EXH_Potentials'!E568&amp;'dact EXH_Potentials'!C568,EXH_Potentials_short!$E$10:$E$57&amp;EXH_Potentials_short!$C$10:$C$57,0))*INDEX(Sheet1!D$4:D$35,MATCH('dact EXH_Potentials'!F568,Sheet1!$B$4:$B$35,0))</f>
        <v>1.6555757966560249E-2</v>
      </c>
    </row>
    <row r="569" spans="2:8">
      <c r="B569" s="86" t="s">
        <v>116</v>
      </c>
      <c r="C569" s="89" t="str">
        <f t="shared" si="17"/>
        <v>IMPHTEHCL</v>
      </c>
      <c r="D569" s="89"/>
      <c r="E569" s="89">
        <v>2012</v>
      </c>
      <c r="F569" s="89" t="s">
        <v>128</v>
      </c>
      <c r="G569" s="86">
        <f t="array" ref="G569">INDEX(EXH_Potentials_short!$F$10:$F$57,MATCH('dact EXH_Potentials'!E569&amp;'dact EXH_Potentials'!C569,EXH_Potentials_short!$E$10:$E$57&amp;EXH_Potentials_short!$C$10:$C$57,0))*INDEX(Sheet1!D$4:D$35,MATCH('dact EXH_Potentials'!F569,Sheet1!$B$4:$B$35,0))</f>
        <v>4.4910689985907665E-3</v>
      </c>
      <c r="H569" s="86">
        <f t="array" ref="H569">INDEX(EXH_Potentials_short!G$10:G$57,MATCH('dact EXH_Potentials'!E569&amp;'dact EXH_Potentials'!C569,EXH_Potentials_short!$E$10:$E$57&amp;EXH_Potentials_short!$C$10:$C$57,0))*INDEX(Sheet1!D$4:D$35,MATCH('dact EXH_Potentials'!F569,Sheet1!$B$4:$B$35,0))</f>
        <v>4.9360685789188894E-3</v>
      </c>
    </row>
    <row r="570" spans="2:8">
      <c r="B570" s="86" t="s">
        <v>116</v>
      </c>
      <c r="C570" s="89" t="str">
        <f t="shared" si="17"/>
        <v>IMPHTEHCL</v>
      </c>
      <c r="D570" s="89"/>
      <c r="E570" s="89">
        <v>2012</v>
      </c>
      <c r="F570" s="89" t="s">
        <v>127</v>
      </c>
      <c r="G570" s="86">
        <f t="array" ref="G570">INDEX(EXH_Potentials_short!$F$10:$F$57,MATCH('dact EXH_Potentials'!E570&amp;'dact EXH_Potentials'!C570,EXH_Potentials_short!$E$10:$E$57&amp;EXH_Potentials_short!$C$10:$C$57,0))*INDEX(Sheet1!D$4:D$35,MATCH('dact EXH_Potentials'!F570,Sheet1!$B$4:$B$35,0))</f>
        <v>5.3000193151071166E-4</v>
      </c>
      <c r="H570" s="86">
        <f t="array" ref="H570">INDEX(EXH_Potentials_short!G$10:G$57,MATCH('dact EXH_Potentials'!E570&amp;'dact EXH_Potentials'!C570,EXH_Potentials_short!$E$10:$E$57&amp;EXH_Potentials_short!$C$10:$C$57,0))*INDEX(Sheet1!D$4:D$35,MATCH('dact EXH_Potentials'!F570,Sheet1!$B$4:$B$35,0))</f>
        <v>5.8251740993452736E-4</v>
      </c>
    </row>
    <row r="571" spans="2:8">
      <c r="B571" s="86" t="s">
        <v>116</v>
      </c>
      <c r="C571" s="89" t="str">
        <f t="shared" si="17"/>
        <v>IMPHTEHCL</v>
      </c>
      <c r="D571" s="89"/>
      <c r="E571" s="89">
        <v>2012</v>
      </c>
      <c r="F571" s="89" t="s">
        <v>126</v>
      </c>
      <c r="G571" s="86">
        <f t="array" ref="G571">INDEX(EXH_Potentials_short!$F$10:$F$57,MATCH('dact EXH_Potentials'!E571&amp;'dact EXH_Potentials'!C571,EXH_Potentials_short!$E$10:$E$57&amp;EXH_Potentials_short!$C$10:$C$57,0))*INDEX(Sheet1!D$4:D$35,MATCH('dact EXH_Potentials'!F571,Sheet1!$B$4:$B$35,0))</f>
        <v>9.3168760591882983E-3</v>
      </c>
      <c r="H571" s="86">
        <f t="array" ref="H571">INDEX(EXH_Potentials_short!G$10:G$57,MATCH('dact EXH_Potentials'!E571&amp;'dact EXH_Potentials'!C571,EXH_Potentials_short!$E$10:$E$57&amp;EXH_Potentials_short!$C$10:$C$57,0))*INDEX(Sheet1!D$4:D$35,MATCH('dact EXH_Potentials'!F571,Sheet1!$B$4:$B$35,0))</f>
        <v>1.0240042890428007E-2</v>
      </c>
    </row>
    <row r="572" spans="2:8">
      <c r="B572" s="86" t="s">
        <v>116</v>
      </c>
      <c r="C572" s="89" t="str">
        <f t="shared" si="17"/>
        <v>IMPHTEHCL</v>
      </c>
      <c r="D572" s="89"/>
      <c r="E572" s="89">
        <v>2012</v>
      </c>
      <c r="F572" s="89" t="s">
        <v>125</v>
      </c>
      <c r="G572" s="86">
        <f t="array" ref="G572">INDEX(EXH_Potentials_short!$F$10:$F$57,MATCH('dact EXH_Potentials'!E572&amp;'dact EXH_Potentials'!C572,EXH_Potentials_short!$E$10:$E$57&amp;EXH_Potentials_short!$C$10:$C$57,0))*INDEX(Sheet1!D$4:D$35,MATCH('dact EXH_Potentials'!F572,Sheet1!$B$4:$B$35,0))</f>
        <v>7.2805528486471439E-3</v>
      </c>
      <c r="H572" s="86">
        <f t="array" ref="H572">INDEX(EXH_Potentials_short!G$10:G$57,MATCH('dact EXH_Potentials'!E572&amp;'dact EXH_Potentials'!C572,EXH_Potentials_short!$E$10:$E$57&amp;EXH_Potentials_short!$C$10:$C$57,0))*INDEX(Sheet1!D$4:D$35,MATCH('dact EXH_Potentials'!F572,Sheet1!$B$4:$B$35,0))</f>
        <v>8.0019496838374532E-3</v>
      </c>
    </row>
    <row r="573" spans="2:8">
      <c r="B573" s="86" t="s">
        <v>116</v>
      </c>
      <c r="C573" s="89" t="str">
        <f t="shared" si="17"/>
        <v>IMPHTEHCL</v>
      </c>
      <c r="D573" s="89"/>
      <c r="E573" s="89">
        <v>2012</v>
      </c>
      <c r="F573" s="89" t="s">
        <v>124</v>
      </c>
      <c r="G573" s="86">
        <f t="array" ref="G573">INDEX(EXH_Potentials_short!$F$10:$F$57,MATCH('dact EXH_Potentials'!E573&amp;'dact EXH_Potentials'!C573,EXH_Potentials_short!$E$10:$E$57&amp;EXH_Potentials_short!$C$10:$C$57,0))*INDEX(Sheet1!D$4:D$35,MATCH('dact EXH_Potentials'!F573,Sheet1!$B$4:$B$35,0))</f>
        <v>2.7894838500563767E-4</v>
      </c>
      <c r="H573" s="86">
        <f t="array" ref="H573">INDEX(EXH_Potentials_short!G$10:G$57,MATCH('dact EXH_Potentials'!E573&amp;'dact EXH_Potentials'!C573,EXH_Potentials_short!$E$10:$E$57&amp;EXH_Potentials_short!$C$10:$C$57,0))*INDEX(Sheet1!D$4:D$35,MATCH('dact EXH_Potentials'!F573,Sheet1!$B$4:$B$35,0))</f>
        <v>3.0658811049185644E-4</v>
      </c>
    </row>
    <row r="574" spans="2:8">
      <c r="B574" s="86" t="s">
        <v>116</v>
      </c>
      <c r="C574" s="89" t="str">
        <f t="shared" si="17"/>
        <v>IMPHTEHCL</v>
      </c>
      <c r="D574" s="89"/>
      <c r="E574" s="89">
        <v>2012</v>
      </c>
      <c r="F574" s="89" t="s">
        <v>123</v>
      </c>
      <c r="G574" s="86">
        <f t="array" ref="G574">INDEX(EXH_Potentials_short!$F$10:$F$57,MATCH('dact EXH_Potentials'!E574&amp;'dact EXH_Potentials'!C574,EXH_Potentials_short!$E$10:$E$57&amp;EXH_Potentials_short!$C$10:$C$57,0))*INDEX(Sheet1!D$4:D$35,MATCH('dact EXH_Potentials'!F574,Sheet1!$B$4:$B$35,0))</f>
        <v>2.2873767570462289E-3</v>
      </c>
      <c r="H574" s="86">
        <f t="array" ref="H574">INDEX(EXH_Potentials_short!G$10:G$57,MATCH('dact EXH_Potentials'!E574&amp;'dact EXH_Potentials'!C574,EXH_Potentials_short!$E$10:$E$57&amp;EXH_Potentials_short!$C$10:$C$57,0))*INDEX(Sheet1!D$4:D$35,MATCH('dact EXH_Potentials'!F574,Sheet1!$B$4:$B$35,0))</f>
        <v>2.514022506033223E-3</v>
      </c>
    </row>
    <row r="575" spans="2:8">
      <c r="B575" s="86" t="s">
        <v>116</v>
      </c>
      <c r="C575" s="89" t="str">
        <f t="shared" si="17"/>
        <v>IMPHTEHCL</v>
      </c>
      <c r="D575" s="89"/>
      <c r="E575" s="89">
        <v>2012</v>
      </c>
      <c r="F575" s="89" t="s">
        <v>122</v>
      </c>
      <c r="G575" s="86">
        <f t="array" ref="G575">INDEX(EXH_Potentials_short!$F$10:$F$57,MATCH('dact EXH_Potentials'!E575&amp;'dact EXH_Potentials'!C575,EXH_Potentials_short!$E$10:$E$57&amp;EXH_Potentials_short!$C$10:$C$57,0))*INDEX(Sheet1!D$4:D$35,MATCH('dact EXH_Potentials'!F575,Sheet1!$B$4:$B$35,0))</f>
        <v>2.1981132738444251E-2</v>
      </c>
      <c r="H575" s="86">
        <f t="array" ref="H575">INDEX(EXH_Potentials_short!G$10:G$57,MATCH('dact EXH_Potentials'!E575&amp;'dact EXH_Potentials'!C575,EXH_Potentials_short!$E$10:$E$57&amp;EXH_Potentials_short!$C$10:$C$57,0))*INDEX(Sheet1!D$4:D$35,MATCH('dact EXH_Potentials'!F575,Sheet1!$B$4:$B$35,0))</f>
        <v>2.4159143106758291E-2</v>
      </c>
    </row>
    <row r="576" spans="2:8">
      <c r="B576" s="86" t="s">
        <v>116</v>
      </c>
      <c r="C576" s="89" t="str">
        <f t="shared" si="17"/>
        <v>IMPHTEHCL</v>
      </c>
      <c r="D576" s="89"/>
      <c r="E576" s="89">
        <v>2012</v>
      </c>
      <c r="F576" s="89" t="s">
        <v>121</v>
      </c>
      <c r="G576" s="86">
        <f t="array" ref="G576">INDEX(EXH_Potentials_short!$F$10:$F$57,MATCH('dact EXH_Potentials'!E576&amp;'dact EXH_Potentials'!C576,EXH_Potentials_short!$E$10:$E$57&amp;EXH_Potentials_short!$C$10:$C$57,0))*INDEX(Sheet1!D$4:D$35,MATCH('dact EXH_Potentials'!F576,Sheet1!$B$4:$B$35,0))</f>
        <v>1.0376879922209722E-2</v>
      </c>
      <c r="H576" s="86">
        <f t="array" ref="H576">INDEX(EXH_Potentials_short!G$10:G$57,MATCH('dact EXH_Potentials'!E576&amp;'dact EXH_Potentials'!C576,EXH_Potentials_short!$E$10:$E$57&amp;EXH_Potentials_short!$C$10:$C$57,0))*INDEX(Sheet1!D$4:D$35,MATCH('dact EXH_Potentials'!F576,Sheet1!$B$4:$B$35,0))</f>
        <v>1.140507771029706E-2</v>
      </c>
    </row>
    <row r="577" spans="2:8">
      <c r="B577" s="86" t="s">
        <v>116</v>
      </c>
      <c r="C577" s="89" t="str">
        <f t="shared" si="17"/>
        <v>IMPHTEHCL</v>
      </c>
      <c r="D577" s="89"/>
      <c r="E577" s="89">
        <v>2012</v>
      </c>
      <c r="F577" s="89" t="s">
        <v>120</v>
      </c>
      <c r="G577" s="86">
        <f t="array" ref="G577">INDEX(EXH_Potentials_short!$F$10:$F$57,MATCH('dact EXH_Potentials'!E577&amp;'dact EXH_Potentials'!C577,EXH_Potentials_short!$E$10:$E$57&amp;EXH_Potentials_short!$C$10:$C$57,0))*INDEX(Sheet1!D$4:D$35,MATCH('dact EXH_Potentials'!F577,Sheet1!$B$4:$B$35,0))</f>
        <v>3.5147496510710349E-3</v>
      </c>
      <c r="H577" s="86">
        <f t="array" ref="H577">INDEX(EXH_Potentials_short!G$10:G$57,MATCH('dact EXH_Potentials'!E577&amp;'dact EXH_Potentials'!C577,EXH_Potentials_short!$E$10:$E$57&amp;EXH_Potentials_short!$C$10:$C$57,0))*INDEX(Sheet1!D$4:D$35,MATCH('dact EXH_Potentials'!F577,Sheet1!$B$4:$B$35,0))</f>
        <v>3.8630101921973917E-3</v>
      </c>
    </row>
    <row r="578" spans="2:8">
      <c r="B578" s="86" t="s">
        <v>116</v>
      </c>
      <c r="C578" s="89" t="str">
        <f t="shared" si="17"/>
        <v>IMPHTEHCL</v>
      </c>
      <c r="D578" s="89"/>
      <c r="E578" s="89">
        <v>2012</v>
      </c>
      <c r="F578" s="89" t="s">
        <v>119</v>
      </c>
      <c r="G578" s="86">
        <f t="array" ref="G578">INDEX(EXH_Potentials_short!$F$10:$F$57,MATCH('dact EXH_Potentials'!E578&amp;'dact EXH_Potentials'!C578,EXH_Potentials_short!$E$10:$E$57&amp;EXH_Potentials_short!$C$10:$C$57,0))*INDEX(Sheet1!D$4:D$35,MATCH('dact EXH_Potentials'!F578,Sheet1!$B$4:$B$35,0))</f>
        <v>2.6221148190529943E-3</v>
      </c>
      <c r="H578" s="86">
        <f t="array" ref="H578">INDEX(EXH_Potentials_short!G$10:G$57,MATCH('dact EXH_Potentials'!E578&amp;'dact EXH_Potentials'!C578,EXH_Potentials_short!$E$10:$E$57&amp;EXH_Potentials_short!$C$10:$C$57,0))*INDEX(Sheet1!D$4:D$35,MATCH('dact EXH_Potentials'!F578,Sheet1!$B$4:$B$35,0))</f>
        <v>2.881928238623451E-3</v>
      </c>
    </row>
    <row r="579" spans="2:8">
      <c r="B579" s="86" t="s">
        <v>116</v>
      </c>
      <c r="C579" s="89" t="str">
        <f t="shared" si="17"/>
        <v>IMPHTEHCL</v>
      </c>
      <c r="D579" s="89"/>
      <c r="E579" s="89">
        <v>2012</v>
      </c>
      <c r="F579" s="89" t="s">
        <v>118</v>
      </c>
      <c r="G579" s="86">
        <f t="array" ref="G579">INDEX(EXH_Potentials_short!$F$10:$F$57,MATCH('dact EXH_Potentials'!E579&amp;'dact EXH_Potentials'!C579,EXH_Potentials_short!$E$10:$E$57&amp;EXH_Potentials_short!$C$10:$C$57,0))*INDEX(Sheet1!D$4:D$35,MATCH('dact EXH_Potentials'!F579,Sheet1!$B$4:$B$35,0))</f>
        <v>1.2664256679255951E-2</v>
      </c>
      <c r="H579" s="86">
        <f t="array" ref="H579">INDEX(EXH_Potentials_short!G$10:G$57,MATCH('dact EXH_Potentials'!E579&amp;'dact EXH_Potentials'!C579,EXH_Potentials_short!$E$10:$E$57&amp;EXH_Potentials_short!$C$10:$C$57,0))*INDEX(Sheet1!D$4:D$35,MATCH('dact EXH_Potentials'!F579,Sheet1!$B$4:$B$35,0))</f>
        <v>1.3919100216330284E-2</v>
      </c>
    </row>
    <row r="580" spans="2:8">
      <c r="B580" s="86" t="s">
        <v>116</v>
      </c>
      <c r="C580" s="89" t="str">
        <f t="shared" si="17"/>
        <v>IMPHTEHCL</v>
      </c>
      <c r="D580" s="89"/>
      <c r="E580" s="89">
        <v>2012</v>
      </c>
      <c r="F580" s="89" t="s">
        <v>117</v>
      </c>
      <c r="G580" s="86">
        <f t="array" ref="G580">INDEX(EXH_Potentials_short!$F$10:$F$57,MATCH('dact EXH_Potentials'!E580&amp;'dact EXH_Potentials'!C580,EXH_Potentials_short!$E$10:$E$57&amp;EXH_Potentials_short!$C$10:$C$57,0))*INDEX(Sheet1!D$4:D$35,MATCH('dact EXH_Potentials'!F580,Sheet1!$B$4:$B$35,0))</f>
        <v>6.7784457556369958E-3</v>
      </c>
      <c r="H580" s="86">
        <f t="array" ref="H580">INDEX(EXH_Potentials_short!G$10:G$57,MATCH('dact EXH_Potentials'!E580&amp;'dact EXH_Potentials'!C580,EXH_Potentials_short!$E$10:$E$57&amp;EXH_Potentials_short!$C$10:$C$57,0))*INDEX(Sheet1!D$4:D$35,MATCH('dact EXH_Potentials'!F580,Sheet1!$B$4:$B$35,0))</f>
        <v>7.4500910849521129E-3</v>
      </c>
    </row>
    <row r="581" spans="2:8" ht="15" thickBot="1">
      <c r="B581" s="87" t="s">
        <v>116</v>
      </c>
      <c r="C581" s="88" t="str">
        <f t="shared" si="17"/>
        <v>IMPHTEHCL</v>
      </c>
      <c r="D581" s="88"/>
      <c r="E581" s="88">
        <v>2012</v>
      </c>
      <c r="F581" s="88" t="s">
        <v>115</v>
      </c>
      <c r="G581" s="87">
        <f t="array" ref="G581">INDEX(EXH_Potentials_short!$F$10:$F$57,MATCH('dact EXH_Potentials'!E581&amp;'dact EXH_Potentials'!C581,EXH_Potentials_short!$E$10:$E$57&amp;EXH_Potentials_short!$C$10:$C$57,0))*INDEX(Sheet1!D$4:D$35,MATCH('dact EXH_Potentials'!F581,Sheet1!$B$4:$B$35,0))</f>
        <v>2.789483850056377E-5</v>
      </c>
      <c r="H581" s="87">
        <f t="array" ref="H581">INDEX(EXH_Potentials_short!G$10:G$57,MATCH('dact EXH_Potentials'!E581&amp;'dact EXH_Potentials'!C581,EXH_Potentials_short!$E$10:$E$57&amp;EXH_Potentials_short!$C$10:$C$57,0))*INDEX(Sheet1!D$4:D$35,MATCH('dact EXH_Potentials'!F581,Sheet1!$B$4:$B$35,0))</f>
        <v>3.0658811049185647E-5</v>
      </c>
    </row>
    <row r="582" spans="2:8">
      <c r="B582" s="86" t="s">
        <v>116</v>
      </c>
      <c r="C582" s="89" t="str">
        <f>K42</f>
        <v>IMPHTEHCM</v>
      </c>
      <c r="D582" s="89"/>
      <c r="E582" s="89">
        <v>2012</v>
      </c>
      <c r="F582" s="90" t="s">
        <v>147</v>
      </c>
      <c r="G582" s="86">
        <f t="array" ref="G582">INDEX(EXH_Potentials_short!F$10:F$57,MATCH('dact EXH_Potentials'!E582&amp;'dact EXH_Potentials'!C582,EXH_Potentials_short!$E$10:$E$57&amp;EXH_Potentials_short!$C$10:$C$57,0))*INDEX(Sheet1!D$4:D$35,MATCH('dact EXH_Potentials'!F582,Sheet1!$B$4:$B$35,0))</f>
        <v>8.0484161619908738E-5</v>
      </c>
      <c r="H582" s="86">
        <f t="array" ref="H582">INDEX(EXH_Potentials_short!G$10:G$57,MATCH('dact EXH_Potentials'!E582&amp;'dact EXH_Potentials'!C582,EXH_Potentials_short!$E$10:$E$57&amp;EXH_Potentials_short!$C$10:$C$57,0))*INDEX(Sheet1!D$4:D$35,MATCH('dact EXH_Potentials'!F582,Sheet1!$B$4:$B$35,0))</f>
        <v>7.998806579322431E-5</v>
      </c>
    </row>
    <row r="583" spans="2:8">
      <c r="B583" s="86" t="s">
        <v>116</v>
      </c>
      <c r="C583" s="89" t="str">
        <f t="shared" ref="C583:C613" si="18">C582</f>
        <v>IMPHTEHCM</v>
      </c>
      <c r="D583" s="89"/>
      <c r="E583" s="89">
        <v>2012</v>
      </c>
      <c r="F583" s="89" t="s">
        <v>146</v>
      </c>
      <c r="G583" s="86">
        <f t="array" ref="G583">INDEX(EXH_Potentials_short!$F$10:$F$57,MATCH('dact EXH_Potentials'!E583&amp;'dact EXH_Potentials'!C583,EXH_Potentials_short!$E$10:$E$57&amp;EXH_Potentials_short!$C$10:$C$57,0))*INDEX(Sheet1!D$4:D$35,MATCH('dact EXH_Potentials'!F583,Sheet1!$B$4:$B$35,0))</f>
        <v>1.3033962840112998E-3</v>
      </c>
      <c r="H583" s="86">
        <f t="array" ref="H583">INDEX(EXH_Potentials_short!G$10:G$57,MATCH('dact EXH_Potentials'!E583&amp;'dact EXH_Potentials'!C583,EXH_Potentials_short!$E$10:$E$57&amp;EXH_Potentials_short!$C$10:$C$57,0))*INDEX(Sheet1!D$4:D$35,MATCH('dact EXH_Potentials'!F583,Sheet1!$B$4:$B$35,0))</f>
        <v>1.2953622877069383E-3</v>
      </c>
    </row>
    <row r="584" spans="2:8">
      <c r="B584" s="86" t="s">
        <v>116</v>
      </c>
      <c r="C584" s="89" t="str">
        <f t="shared" si="18"/>
        <v>IMPHTEHCM</v>
      </c>
      <c r="D584" s="89"/>
      <c r="E584" s="89">
        <v>2012</v>
      </c>
      <c r="F584" s="89" t="s">
        <v>145</v>
      </c>
      <c r="G584" s="86">
        <f t="array" ref="G584">INDEX(EXH_Potentials_short!$F$10:$F$57,MATCH('dact EXH_Potentials'!E584&amp;'dact EXH_Potentials'!C584,EXH_Potentials_short!$E$10:$E$57&amp;EXH_Potentials_short!$C$10:$C$57,0))*INDEX(Sheet1!D$4:D$35,MATCH('dact EXH_Potentials'!F584,Sheet1!$B$4:$B$35,0))</f>
        <v>1.582855178524872E-3</v>
      </c>
      <c r="H584" s="86">
        <f t="array" ref="H584">INDEX(EXH_Potentials_short!G$10:G$57,MATCH('dact EXH_Potentials'!E584&amp;'dact EXH_Potentials'!C584,EXH_Potentials_short!$E$10:$E$57&amp;EXH_Potentials_short!$C$10:$C$57,0))*INDEX(Sheet1!D$4:D$35,MATCH('dact EXH_Potentials'!F584,Sheet1!$B$4:$B$35,0))</f>
        <v>1.573098627266745E-3</v>
      </c>
    </row>
    <row r="585" spans="2:8">
      <c r="B585" s="86" t="s">
        <v>116</v>
      </c>
      <c r="C585" s="89" t="str">
        <f t="shared" si="18"/>
        <v>IMPHTEHCM</v>
      </c>
      <c r="D585" s="89"/>
      <c r="E585" s="89">
        <v>2012</v>
      </c>
      <c r="F585" s="89" t="s">
        <v>144</v>
      </c>
      <c r="G585" s="86">
        <f t="array" ref="G585">INDEX(EXH_Potentials_short!$F$10:$F$57,MATCH('dact EXH_Potentials'!E585&amp;'dact EXH_Potentials'!C585,EXH_Potentials_short!$E$10:$E$57&amp;EXH_Potentials_short!$C$10:$C$57,0))*INDEX(Sheet1!D$4:D$35,MATCH('dact EXH_Potentials'!F585,Sheet1!$B$4:$B$35,0))</f>
        <v>3.5994305613348078E-4</v>
      </c>
      <c r="H585" s="86">
        <f t="array" ref="H585">INDEX(EXH_Potentials_short!G$10:G$57,MATCH('dact EXH_Potentials'!E585&amp;'dact EXH_Potentials'!C585,EXH_Potentials_short!$E$10:$E$57&amp;EXH_Potentials_short!$C$10:$C$57,0))*INDEX(Sheet1!D$4:D$35,MATCH('dact EXH_Potentials'!F585,Sheet1!$B$4:$B$35,0))</f>
        <v>3.57724405353031E-4</v>
      </c>
    </row>
    <row r="586" spans="2:8">
      <c r="B586" s="86" t="s">
        <v>116</v>
      </c>
      <c r="C586" s="89" t="str">
        <f t="shared" si="18"/>
        <v>IMPHTEHCM</v>
      </c>
      <c r="D586" s="89"/>
      <c r="E586" s="89">
        <v>2012</v>
      </c>
      <c r="F586" s="89" t="s">
        <v>143</v>
      </c>
      <c r="G586" s="86">
        <f t="array" ref="G586">INDEX(EXH_Potentials_short!$F$10:$F$57,MATCH('dact EXH_Potentials'!E586&amp;'dact EXH_Potentials'!C586,EXH_Potentials_short!$E$10:$E$57&amp;EXH_Potentials_short!$C$10:$C$57,0))*INDEX(Sheet1!D$4:D$35,MATCH('dact EXH_Potentials'!F586,Sheet1!$B$4:$B$35,0))</f>
        <v>1.7885369248868609E-5</v>
      </c>
      <c r="H586" s="86">
        <f t="array" ref="H586">INDEX(EXH_Potentials_short!G$10:G$57,MATCH('dact EXH_Potentials'!E586&amp;'dact EXH_Potentials'!C586,EXH_Potentials_short!$E$10:$E$57&amp;EXH_Potentials_short!$C$10:$C$57,0))*INDEX(Sheet1!D$4:D$35,MATCH('dact EXH_Potentials'!F586,Sheet1!$B$4:$B$35,0))</f>
        <v>1.7775125731827627E-5</v>
      </c>
    </row>
    <row r="587" spans="2:8">
      <c r="B587" s="86" t="s">
        <v>116</v>
      </c>
      <c r="C587" s="89" t="str">
        <f t="shared" si="18"/>
        <v>IMPHTEHCM</v>
      </c>
      <c r="D587" s="89"/>
      <c r="E587" s="89">
        <v>2012</v>
      </c>
      <c r="F587" s="89" t="s">
        <v>142</v>
      </c>
      <c r="G587" s="86">
        <f t="array" ref="G587">INDEX(EXH_Potentials_short!$F$10:$F$57,MATCH('dact EXH_Potentials'!E587&amp;'dact EXH_Potentials'!C587,EXH_Potentials_short!$E$10:$E$57&amp;EXH_Potentials_short!$C$10:$C$57,0))*INDEX(Sheet1!D$4:D$35,MATCH('dact EXH_Potentials'!F587,Sheet1!$B$4:$B$35,0))</f>
        <v>6.4163762180316139E-4</v>
      </c>
      <c r="H587" s="86">
        <f t="array" ref="H587">INDEX(EXH_Potentials_short!G$10:G$57,MATCH('dact EXH_Potentials'!E587&amp;'dact EXH_Potentials'!C587,EXH_Potentials_short!$E$10:$E$57&amp;EXH_Potentials_short!$C$10:$C$57,0))*INDEX(Sheet1!D$4:D$35,MATCH('dact EXH_Potentials'!F587,Sheet1!$B$4:$B$35,0))</f>
        <v>6.3768263562931609E-4</v>
      </c>
    </row>
    <row r="588" spans="2:8">
      <c r="B588" s="86" t="s">
        <v>116</v>
      </c>
      <c r="C588" s="89" t="str">
        <f t="shared" si="18"/>
        <v>IMPHTEHCM</v>
      </c>
      <c r="D588" s="89"/>
      <c r="E588" s="89">
        <v>2012</v>
      </c>
      <c r="F588" s="89" t="s">
        <v>141</v>
      </c>
      <c r="G588" s="86">
        <f t="array" ref="G588">INDEX(EXH_Potentials_short!$F$10:$F$57,MATCH('dact EXH_Potentials'!E588&amp;'dact EXH_Potentials'!C588,EXH_Potentials_short!$E$10:$E$57&amp;EXH_Potentials_short!$C$10:$C$57,0))*INDEX(Sheet1!D$4:D$35,MATCH('dact EXH_Potentials'!F588,Sheet1!$B$4:$B$35,0))</f>
        <v>9.4121755672171067E-4</v>
      </c>
      <c r="H588" s="86">
        <f t="array" ref="H588">INDEX(EXH_Potentials_short!G$10:G$57,MATCH('dact EXH_Potentials'!E588&amp;'dact EXH_Potentials'!C588,EXH_Potentials_short!$E$10:$E$57&amp;EXH_Potentials_short!$C$10:$C$57,0))*INDEX(Sheet1!D$4:D$35,MATCH('dact EXH_Potentials'!F588,Sheet1!$B$4:$B$35,0))</f>
        <v>9.3541599163742895E-4</v>
      </c>
    </row>
    <row r="589" spans="2:8">
      <c r="B589" s="86" t="s">
        <v>116</v>
      </c>
      <c r="C589" s="89" t="str">
        <f t="shared" si="18"/>
        <v>IMPHTEHCM</v>
      </c>
      <c r="D589" s="89"/>
      <c r="E589" s="89">
        <v>2012</v>
      </c>
      <c r="F589" s="89" t="s">
        <v>140</v>
      </c>
      <c r="G589" s="86">
        <f t="array" ref="G589">INDEX(EXH_Potentials_short!$F$10:$F$57,MATCH('dact EXH_Potentials'!E589&amp;'dact EXH_Potentials'!C589,EXH_Potentials_short!$E$10:$E$57&amp;EXH_Potentials_short!$C$10:$C$57,0))*INDEX(Sheet1!D$4:D$35,MATCH('dact EXH_Potentials'!F589,Sheet1!$B$4:$B$35,0))</f>
        <v>8.9426846244343044E-6</v>
      </c>
      <c r="H589" s="86">
        <f t="array" ref="H589">INDEX(EXH_Potentials_short!G$10:G$57,MATCH('dact EXH_Potentials'!E589&amp;'dact EXH_Potentials'!C589,EXH_Potentials_short!$E$10:$E$57&amp;EXH_Potentials_short!$C$10:$C$57,0))*INDEX(Sheet1!D$4:D$35,MATCH('dact EXH_Potentials'!F589,Sheet1!$B$4:$B$35,0))</f>
        <v>8.8875628659138136E-6</v>
      </c>
    </row>
    <row r="590" spans="2:8">
      <c r="B590" s="86" t="s">
        <v>116</v>
      </c>
      <c r="C590" s="89" t="str">
        <f t="shared" si="18"/>
        <v>IMPHTEHCM</v>
      </c>
      <c r="D590" s="89"/>
      <c r="E590" s="89">
        <v>2012</v>
      </c>
      <c r="F590" s="89" t="s">
        <v>139</v>
      </c>
      <c r="G590" s="86">
        <f t="array" ref="G590">INDEX(EXH_Potentials_short!$F$10:$F$57,MATCH('dact EXH_Potentials'!E590&amp;'dact EXH_Potentials'!C590,EXH_Potentials_short!$E$10:$E$57&amp;EXH_Potentials_short!$C$10:$C$57,0))*INDEX(Sheet1!D$4:D$35,MATCH('dact EXH_Potentials'!F590,Sheet1!$B$4:$B$35,0))</f>
        <v>3.8006409653845793E-5</v>
      </c>
      <c r="H590" s="86">
        <f t="array" ref="H590">INDEX(EXH_Potentials_short!G$10:G$57,MATCH('dact EXH_Potentials'!E590&amp;'dact EXH_Potentials'!C590,EXH_Potentials_short!$E$10:$E$57&amp;EXH_Potentials_short!$C$10:$C$57,0))*INDEX(Sheet1!D$4:D$35,MATCH('dact EXH_Potentials'!F590,Sheet1!$B$4:$B$35,0))</f>
        <v>3.7772142180133705E-5</v>
      </c>
    </row>
    <row r="591" spans="2:8">
      <c r="B591" s="86" t="s">
        <v>116</v>
      </c>
      <c r="C591" s="89" t="str">
        <f t="shared" si="18"/>
        <v>IMPHTEHCM</v>
      </c>
      <c r="D591" s="89"/>
      <c r="E591" s="89">
        <v>2012</v>
      </c>
      <c r="F591" s="89" t="s">
        <v>138</v>
      </c>
      <c r="G591" s="86">
        <f t="array" ref="G591">INDEX(EXH_Potentials_short!$F$10:$F$57,MATCH('dact EXH_Potentials'!E591&amp;'dact EXH_Potentials'!C591,EXH_Potentials_short!$E$10:$E$57&amp;EXH_Potentials_short!$C$10:$C$57,0))*INDEX(Sheet1!D$4:D$35,MATCH('dact EXH_Potentials'!F591,Sheet1!$B$4:$B$35,0))</f>
        <v>1.0619437991515736E-3</v>
      </c>
      <c r="H591" s="86">
        <f t="array" ref="H591">INDEX(EXH_Potentials_short!G$10:G$57,MATCH('dact EXH_Potentials'!E591&amp;'dact EXH_Potentials'!C591,EXH_Potentials_short!$E$10:$E$57&amp;EXH_Potentials_short!$C$10:$C$57,0))*INDEX(Sheet1!D$4:D$35,MATCH('dact EXH_Potentials'!F591,Sheet1!$B$4:$B$35,0))</f>
        <v>1.0553980903272653E-3</v>
      </c>
    </row>
    <row r="592" spans="2:8">
      <c r="B592" s="86" t="s">
        <v>116</v>
      </c>
      <c r="C592" s="89" t="str">
        <f t="shared" si="18"/>
        <v>IMPHTEHCM</v>
      </c>
      <c r="D592" s="89"/>
      <c r="E592" s="89">
        <v>2012</v>
      </c>
      <c r="F592" s="89" t="s">
        <v>137</v>
      </c>
      <c r="G592" s="86">
        <f t="array" ref="G592">INDEX(EXH_Potentials_short!$F$10:$F$57,MATCH('dact EXH_Potentials'!E592&amp;'dact EXH_Potentials'!C592,EXH_Potentials_short!$E$10:$E$57&amp;EXH_Potentials_short!$C$10:$C$57,0))*INDEX(Sheet1!D$4:D$35,MATCH('dact EXH_Potentials'!F592,Sheet1!$B$4:$B$35,0))</f>
        <v>1.5046066880610718E-3</v>
      </c>
      <c r="H592" s="86">
        <f t="array" ref="H592">INDEX(EXH_Potentials_short!G$10:G$57,MATCH('dact EXH_Potentials'!E592&amp;'dact EXH_Potentials'!C592,EXH_Potentials_short!$E$10:$E$57&amp;EXH_Potentials_short!$C$10:$C$57,0))*INDEX(Sheet1!D$4:D$35,MATCH('dact EXH_Potentials'!F592,Sheet1!$B$4:$B$35,0))</f>
        <v>1.495332452189999E-3</v>
      </c>
    </row>
    <row r="593" spans="2:8">
      <c r="B593" s="86" t="s">
        <v>116</v>
      </c>
      <c r="C593" s="89" t="str">
        <f t="shared" si="18"/>
        <v>IMPHTEHCM</v>
      </c>
      <c r="D593" s="89"/>
      <c r="E593" s="89">
        <v>2012</v>
      </c>
      <c r="F593" s="89" t="s">
        <v>136</v>
      </c>
      <c r="G593" s="86">
        <f t="array" ref="G593">INDEX(EXH_Potentials_short!$F$10:$F$57,MATCH('dact EXH_Potentials'!E593&amp;'dact EXH_Potentials'!C593,EXH_Potentials_short!$E$10:$E$57&amp;EXH_Potentials_short!$C$10:$C$57,0))*INDEX(Sheet1!D$4:D$35,MATCH('dact EXH_Potentials'!F593,Sheet1!$B$4:$B$35,0))</f>
        <v>7.7577789116967599E-4</v>
      </c>
      <c r="H593" s="86">
        <f t="array" ref="H593">INDEX(EXH_Potentials_short!G$10:G$57,MATCH('dact EXH_Potentials'!E593&amp;'dact EXH_Potentials'!C593,EXH_Potentials_short!$E$10:$E$57&amp;EXH_Potentials_short!$C$10:$C$57,0))*INDEX(Sheet1!D$4:D$35,MATCH('dact EXH_Potentials'!F593,Sheet1!$B$4:$B$35,0))</f>
        <v>7.7099607861802336E-4</v>
      </c>
    </row>
    <row r="594" spans="2:8">
      <c r="B594" s="86" t="s">
        <v>116</v>
      </c>
      <c r="C594" s="89" t="str">
        <f t="shared" si="18"/>
        <v>IMPHTEHCM</v>
      </c>
      <c r="D594" s="89"/>
      <c r="E594" s="89">
        <v>2012</v>
      </c>
      <c r="F594" s="89" t="s">
        <v>135</v>
      </c>
      <c r="G594" s="86">
        <f t="array" ref="G594">INDEX(EXH_Potentials_short!$F$10:$F$57,MATCH('dact EXH_Potentials'!E594&amp;'dact EXH_Potentials'!C594,EXH_Potentials_short!$E$10:$E$57&amp;EXH_Potentials_short!$C$10:$C$57,0))*INDEX(Sheet1!D$4:D$35,MATCH('dact EXH_Potentials'!F594,Sheet1!$B$4:$B$35,0))</f>
        <v>2.2356711561085761E-6</v>
      </c>
      <c r="H594" s="86">
        <f t="array" ref="H594">INDEX(EXH_Potentials_short!G$10:G$57,MATCH('dact EXH_Potentials'!E594&amp;'dact EXH_Potentials'!C594,EXH_Potentials_short!$E$10:$E$57&amp;EXH_Potentials_short!$C$10:$C$57,0))*INDEX(Sheet1!D$4:D$35,MATCH('dact EXH_Potentials'!F594,Sheet1!$B$4:$B$35,0))</f>
        <v>2.2218907164784534E-6</v>
      </c>
    </row>
    <row r="595" spans="2:8">
      <c r="B595" s="86" t="s">
        <v>116</v>
      </c>
      <c r="C595" s="89" t="str">
        <f t="shared" si="18"/>
        <v>IMPHTEHCM</v>
      </c>
      <c r="D595" s="89"/>
      <c r="E595" s="89">
        <v>2012</v>
      </c>
      <c r="F595" s="89" t="s">
        <v>134</v>
      </c>
      <c r="G595" s="86">
        <f t="array" ref="G595">INDEX(EXH_Potentials_short!$F$10:$F$57,MATCH('dact EXH_Potentials'!E595&amp;'dact EXH_Potentials'!C595,EXH_Potentials_short!$E$10:$E$57&amp;EXH_Potentials_short!$C$10:$C$57,0))*INDEX(Sheet1!D$4:D$35,MATCH('dact EXH_Potentials'!F595,Sheet1!$B$4:$B$35,0))</f>
        <v>5.231470505294069E-4</v>
      </c>
      <c r="H595" s="86">
        <f t="array" ref="H595">INDEX(EXH_Potentials_short!G$10:G$57,MATCH('dact EXH_Potentials'!E595&amp;'dact EXH_Potentials'!C595,EXH_Potentials_short!$E$10:$E$57&amp;EXH_Potentials_short!$C$10:$C$57,0))*INDEX(Sheet1!D$4:D$35,MATCH('dact EXH_Potentials'!F595,Sheet1!$B$4:$B$35,0))</f>
        <v>5.1992242765595809E-4</v>
      </c>
    </row>
    <row r="596" spans="2:8">
      <c r="B596" s="86" t="s">
        <v>116</v>
      </c>
      <c r="C596" s="89" t="str">
        <f t="shared" si="18"/>
        <v>IMPHTEHCM</v>
      </c>
      <c r="D596" s="89"/>
      <c r="E596" s="89">
        <v>2012</v>
      </c>
      <c r="F596" s="89" t="s">
        <v>133</v>
      </c>
      <c r="G596" s="86">
        <f t="array" ref="G596">INDEX(EXH_Potentials_short!$F$10:$F$57,MATCH('dact EXH_Potentials'!E596&amp;'dact EXH_Potentials'!C596,EXH_Potentials_short!$E$10:$E$57&amp;EXH_Potentials_short!$C$10:$C$57,0))*INDEX(Sheet1!D$4:D$35,MATCH('dact EXH_Potentials'!F596,Sheet1!$B$4:$B$35,0))</f>
        <v>1.0082876914049679E-3</v>
      </c>
      <c r="H596" s="86">
        <f t="array" ref="H596">INDEX(EXH_Potentials_short!G$10:G$57,MATCH('dact EXH_Potentials'!E596&amp;'dact EXH_Potentials'!C596,EXH_Potentials_short!$E$10:$E$57&amp;EXH_Potentials_short!$C$10:$C$57,0))*INDEX(Sheet1!D$4:D$35,MATCH('dact EXH_Potentials'!F596,Sheet1!$B$4:$B$35,0))</f>
        <v>1.0020727131317825E-3</v>
      </c>
    </row>
    <row r="597" spans="2:8">
      <c r="B597" s="86" t="s">
        <v>116</v>
      </c>
      <c r="C597" s="89" t="str">
        <f t="shared" si="18"/>
        <v>IMPHTEHCM</v>
      </c>
      <c r="D597" s="89"/>
      <c r="E597" s="89">
        <v>2012</v>
      </c>
      <c r="F597" s="89" t="s">
        <v>132</v>
      </c>
      <c r="G597" s="86">
        <f t="array" ref="G597">INDEX(EXH_Potentials_short!$F$10:$F$57,MATCH('dact EXH_Potentials'!E597&amp;'dact EXH_Potentials'!C597,EXH_Potentials_short!$E$10:$E$57&amp;EXH_Potentials_short!$C$10:$C$57,0))*INDEX(Sheet1!D$4:D$35,MATCH('dact EXH_Potentials'!F597,Sheet1!$B$4:$B$35,0))</f>
        <v>2.235671156108576E-5</v>
      </c>
      <c r="H597" s="86">
        <f t="array" ref="H597">INDEX(EXH_Potentials_short!G$10:G$57,MATCH('dact EXH_Potentials'!E597&amp;'dact EXH_Potentials'!C597,EXH_Potentials_short!$E$10:$E$57&amp;EXH_Potentials_short!$C$10:$C$57,0))*INDEX(Sheet1!D$4:D$35,MATCH('dact EXH_Potentials'!F597,Sheet1!$B$4:$B$35,0))</f>
        <v>2.2218907164784531E-5</v>
      </c>
    </row>
    <row r="598" spans="2:8">
      <c r="B598" s="86" t="s">
        <v>116</v>
      </c>
      <c r="C598" s="89" t="str">
        <f t="shared" si="18"/>
        <v>IMPHTEHCM</v>
      </c>
      <c r="D598" s="89"/>
      <c r="E598" s="89">
        <v>2012</v>
      </c>
      <c r="F598" s="89" t="s">
        <v>131</v>
      </c>
      <c r="G598" s="86">
        <f t="array" ref="G598">INDEX(EXH_Potentials_short!$F$10:$F$57,MATCH('dact EXH_Potentials'!E598&amp;'dact EXH_Potentials'!C598,EXH_Potentials_short!$E$10:$E$57&amp;EXH_Potentials_short!$C$10:$C$57,0))*INDEX(Sheet1!D$4:D$35,MATCH('dact EXH_Potentials'!F598,Sheet1!$B$4:$B$35,0))</f>
        <v>1.4308295399094887E-4</v>
      </c>
      <c r="H598" s="86">
        <f t="array" ref="H598">INDEX(EXH_Potentials_short!G$10:G$57,MATCH('dact EXH_Potentials'!E598&amp;'dact EXH_Potentials'!C598,EXH_Potentials_short!$E$10:$E$57&amp;EXH_Potentials_short!$C$10:$C$57,0))*INDEX(Sheet1!D$4:D$35,MATCH('dact EXH_Potentials'!F598,Sheet1!$B$4:$B$35,0))</f>
        <v>1.4220100585462102E-4</v>
      </c>
    </row>
    <row r="599" spans="2:8">
      <c r="B599" s="86" t="s">
        <v>116</v>
      </c>
      <c r="C599" s="89" t="str">
        <f t="shared" si="18"/>
        <v>IMPHTEHCM</v>
      </c>
      <c r="D599" s="89"/>
      <c r="E599" s="89">
        <v>2012</v>
      </c>
      <c r="F599" s="89" t="s">
        <v>130</v>
      </c>
      <c r="G599" s="86">
        <f t="array" ref="G599">INDEX(EXH_Potentials_short!$F$10:$F$57,MATCH('dact EXH_Potentials'!E599&amp;'dact EXH_Potentials'!C599,EXH_Potentials_short!$E$10:$E$57&amp;EXH_Potentials_short!$C$10:$C$57,0))*INDEX(Sheet1!D$4:D$35,MATCH('dact EXH_Potentials'!F599,Sheet1!$B$4:$B$35,0))</f>
        <v>1.7773585691063182E-3</v>
      </c>
      <c r="H599" s="86">
        <f t="array" ref="H599">INDEX(EXH_Potentials_short!G$10:G$57,MATCH('dact EXH_Potentials'!E599&amp;'dact EXH_Potentials'!C599,EXH_Potentials_short!$E$10:$E$57&amp;EXH_Potentials_short!$C$10:$C$57,0))*INDEX(Sheet1!D$4:D$35,MATCH('dact EXH_Potentials'!F599,Sheet1!$B$4:$B$35,0))</f>
        <v>1.7664031196003706E-3</v>
      </c>
    </row>
    <row r="600" spans="2:8">
      <c r="B600" s="86" t="s">
        <v>116</v>
      </c>
      <c r="C600" s="89" t="str">
        <f t="shared" si="18"/>
        <v>IMPHTEHCM</v>
      </c>
      <c r="D600" s="89"/>
      <c r="E600" s="89">
        <v>2012</v>
      </c>
      <c r="F600" s="89" t="s">
        <v>129</v>
      </c>
      <c r="G600" s="86">
        <f t="array" ref="G600">INDEX(EXH_Potentials_short!$F$10:$F$57,MATCH('dact EXH_Potentials'!E600&amp;'dact EXH_Potentials'!C600,EXH_Potentials_short!$E$10:$E$57&amp;EXH_Potentials_short!$C$10:$C$57,0))*INDEX(Sheet1!D$4:D$35,MATCH('dact EXH_Potentials'!F600,Sheet1!$B$4:$B$35,0))</f>
        <v>1.2072624242986311E-3</v>
      </c>
      <c r="H600" s="86">
        <f t="array" ref="H600">INDEX(EXH_Potentials_short!G$10:G$57,MATCH('dact EXH_Potentials'!E600&amp;'dact EXH_Potentials'!C600,EXH_Potentials_short!$E$10:$E$57&amp;EXH_Potentials_short!$C$10:$C$57,0))*INDEX(Sheet1!D$4:D$35,MATCH('dact EXH_Potentials'!F600,Sheet1!$B$4:$B$35,0))</f>
        <v>1.1998209868983648E-3</v>
      </c>
    </row>
    <row r="601" spans="2:8">
      <c r="B601" s="86" t="s">
        <v>116</v>
      </c>
      <c r="C601" s="89" t="str">
        <f t="shared" si="18"/>
        <v>IMPHTEHCM</v>
      </c>
      <c r="D601" s="89"/>
      <c r="E601" s="89">
        <v>2012</v>
      </c>
      <c r="F601" s="89" t="s">
        <v>128</v>
      </c>
      <c r="G601" s="86">
        <f t="array" ref="G601">INDEX(EXH_Potentials_short!$F$10:$F$57,MATCH('dact EXH_Potentials'!E601&amp;'dact EXH_Potentials'!C601,EXH_Potentials_short!$E$10:$E$57&amp;EXH_Potentials_short!$C$10:$C$57,0))*INDEX(Sheet1!D$4:D$35,MATCH('dact EXH_Potentials'!F601,Sheet1!$B$4:$B$35,0))</f>
        <v>3.5994305613348078E-4</v>
      </c>
      <c r="H601" s="86">
        <f t="array" ref="H601">INDEX(EXH_Potentials_short!G$10:G$57,MATCH('dact EXH_Potentials'!E601&amp;'dact EXH_Potentials'!C601,EXH_Potentials_short!$E$10:$E$57&amp;EXH_Potentials_short!$C$10:$C$57,0))*INDEX(Sheet1!D$4:D$35,MATCH('dact EXH_Potentials'!F601,Sheet1!$B$4:$B$35,0))</f>
        <v>3.57724405353031E-4</v>
      </c>
    </row>
    <row r="602" spans="2:8">
      <c r="B602" s="86" t="s">
        <v>116</v>
      </c>
      <c r="C602" s="89" t="str">
        <f t="shared" si="18"/>
        <v>IMPHTEHCM</v>
      </c>
      <c r="D602" s="89"/>
      <c r="E602" s="89">
        <v>2012</v>
      </c>
      <c r="F602" s="89" t="s">
        <v>127</v>
      </c>
      <c r="G602" s="86">
        <f t="array" ref="G602">INDEX(EXH_Potentials_short!$F$10:$F$57,MATCH('dact EXH_Potentials'!E602&amp;'dact EXH_Potentials'!C602,EXH_Potentials_short!$E$10:$E$57&amp;EXH_Potentials_short!$C$10:$C$57,0))*INDEX(Sheet1!D$4:D$35,MATCH('dact EXH_Potentials'!F602,Sheet1!$B$4:$B$35,0))</f>
        <v>4.2477751966062951E-5</v>
      </c>
      <c r="H602" s="86">
        <f t="array" ref="H602">INDEX(EXH_Potentials_short!G$10:G$57,MATCH('dact EXH_Potentials'!E602&amp;'dact EXH_Potentials'!C602,EXH_Potentials_short!$E$10:$E$57&amp;EXH_Potentials_short!$C$10:$C$57,0))*INDEX(Sheet1!D$4:D$35,MATCH('dact EXH_Potentials'!F602,Sheet1!$B$4:$B$35,0))</f>
        <v>4.2215923613090612E-5</v>
      </c>
    </row>
    <row r="603" spans="2:8">
      <c r="B603" s="86" t="s">
        <v>116</v>
      </c>
      <c r="C603" s="89" t="str">
        <f t="shared" si="18"/>
        <v>IMPHTEHCM</v>
      </c>
      <c r="D603" s="89"/>
      <c r="E603" s="89">
        <v>2012</v>
      </c>
      <c r="F603" s="89" t="s">
        <v>126</v>
      </c>
      <c r="G603" s="86">
        <f t="array" ref="G603">INDEX(EXH_Potentials_short!$F$10:$F$57,MATCH('dact EXH_Potentials'!E603&amp;'dact EXH_Potentials'!C603,EXH_Potentials_short!$E$10:$E$57&amp;EXH_Potentials_short!$C$10:$C$57,0))*INDEX(Sheet1!D$4:D$35,MATCH('dact EXH_Potentials'!F603,Sheet1!$B$4:$B$35,0))</f>
        <v>7.4671416614026452E-4</v>
      </c>
      <c r="H603" s="86">
        <f t="array" ref="H603">INDEX(EXH_Potentials_short!G$10:G$57,MATCH('dact EXH_Potentials'!E603&amp;'dact EXH_Potentials'!C603,EXH_Potentials_short!$E$10:$E$57&amp;EXH_Potentials_short!$C$10:$C$57,0))*INDEX(Sheet1!D$4:D$35,MATCH('dact EXH_Potentials'!F603,Sheet1!$B$4:$B$35,0))</f>
        <v>7.4211149930380343E-4</v>
      </c>
    </row>
    <row r="604" spans="2:8">
      <c r="B604" s="86" t="s">
        <v>116</v>
      </c>
      <c r="C604" s="89" t="str">
        <f t="shared" si="18"/>
        <v>IMPHTEHCM</v>
      </c>
      <c r="D604" s="89"/>
      <c r="E604" s="89">
        <v>2012</v>
      </c>
      <c r="F604" s="89" t="s">
        <v>125</v>
      </c>
      <c r="G604" s="86">
        <f t="array" ref="G604">INDEX(EXH_Potentials_short!$F$10:$F$57,MATCH('dact EXH_Potentials'!E604&amp;'dact EXH_Potentials'!C604,EXH_Potentials_short!$E$10:$E$57&amp;EXH_Potentials_short!$C$10:$C$57,0))*INDEX(Sheet1!D$4:D$35,MATCH('dact EXH_Potentials'!F604,Sheet1!$B$4:$B$35,0))</f>
        <v>5.8351017174433834E-4</v>
      </c>
      <c r="H604" s="86">
        <f t="array" ref="H604">INDEX(EXH_Potentials_short!G$10:G$57,MATCH('dact EXH_Potentials'!E604&amp;'dact EXH_Potentials'!C604,EXH_Potentials_short!$E$10:$E$57&amp;EXH_Potentials_short!$C$10:$C$57,0))*INDEX(Sheet1!D$4:D$35,MATCH('dact EXH_Potentials'!F604,Sheet1!$B$4:$B$35,0))</f>
        <v>5.7991347700087634E-4</v>
      </c>
    </row>
    <row r="605" spans="2:8">
      <c r="B605" s="86" t="s">
        <v>116</v>
      </c>
      <c r="C605" s="89" t="str">
        <f t="shared" si="18"/>
        <v>IMPHTEHCM</v>
      </c>
      <c r="D605" s="89"/>
      <c r="E605" s="89">
        <v>2012</v>
      </c>
      <c r="F605" s="89" t="s">
        <v>124</v>
      </c>
      <c r="G605" s="86">
        <f t="array" ref="G605">INDEX(EXH_Potentials_short!$F$10:$F$57,MATCH('dact EXH_Potentials'!E605&amp;'dact EXH_Potentials'!C605,EXH_Potentials_short!$E$10:$E$57&amp;EXH_Potentials_short!$C$10:$C$57,0))*INDEX(Sheet1!D$4:D$35,MATCH('dact EXH_Potentials'!F605,Sheet1!$B$4:$B$35,0))</f>
        <v>2.235671156108576E-5</v>
      </c>
      <c r="H605" s="86">
        <f t="array" ref="H605">INDEX(EXH_Potentials_short!G$10:G$57,MATCH('dact EXH_Potentials'!E605&amp;'dact EXH_Potentials'!C605,EXH_Potentials_short!$E$10:$E$57&amp;EXH_Potentials_short!$C$10:$C$57,0))*INDEX(Sheet1!D$4:D$35,MATCH('dact EXH_Potentials'!F605,Sheet1!$B$4:$B$35,0))</f>
        <v>2.2218907164784531E-5</v>
      </c>
    </row>
    <row r="606" spans="2:8">
      <c r="B606" s="86" t="s">
        <v>116</v>
      </c>
      <c r="C606" s="89" t="str">
        <f t="shared" si="18"/>
        <v>IMPHTEHCM</v>
      </c>
      <c r="D606" s="89"/>
      <c r="E606" s="89">
        <v>2012</v>
      </c>
      <c r="F606" s="89" t="s">
        <v>123</v>
      </c>
      <c r="G606" s="86">
        <f t="array" ref="G606">INDEX(EXH_Potentials_short!$F$10:$F$57,MATCH('dact EXH_Potentials'!E606&amp;'dact EXH_Potentials'!C606,EXH_Potentials_short!$E$10:$E$57&amp;EXH_Potentials_short!$C$10:$C$57,0))*INDEX(Sheet1!D$4:D$35,MATCH('dact EXH_Potentials'!F606,Sheet1!$B$4:$B$35,0))</f>
        <v>1.8332503480090323E-4</v>
      </c>
      <c r="H606" s="86">
        <f t="array" ref="H606">INDEX(EXH_Potentials_short!G$10:G$57,MATCH('dact EXH_Potentials'!E606&amp;'dact EXH_Potentials'!C606,EXH_Potentials_short!$E$10:$E$57&amp;EXH_Potentials_short!$C$10:$C$57,0))*INDEX(Sheet1!D$4:D$35,MATCH('dact EXH_Potentials'!F606,Sheet1!$B$4:$B$35,0))</f>
        <v>1.8219503875123317E-4</v>
      </c>
    </row>
    <row r="607" spans="2:8">
      <c r="B607" s="86" t="s">
        <v>116</v>
      </c>
      <c r="C607" s="89" t="str">
        <f t="shared" si="18"/>
        <v>IMPHTEHCM</v>
      </c>
      <c r="D607" s="89"/>
      <c r="E607" s="89">
        <v>2012</v>
      </c>
      <c r="F607" s="89" t="s">
        <v>122</v>
      </c>
      <c r="G607" s="86">
        <f t="array" ref="G607">INDEX(EXH_Potentials_short!$F$10:$F$57,MATCH('dact EXH_Potentials'!E607&amp;'dact EXH_Potentials'!C607,EXH_Potentials_short!$E$10:$E$57&amp;EXH_Potentials_short!$C$10:$C$57,0))*INDEX(Sheet1!D$4:D$35,MATCH('dact EXH_Potentials'!F607,Sheet1!$B$4:$B$35,0))</f>
        <v>1.761708871013558E-3</v>
      </c>
      <c r="H607" s="86">
        <f t="array" ref="H607">INDEX(EXH_Potentials_short!G$10:G$57,MATCH('dact EXH_Potentials'!E607&amp;'dact EXH_Potentials'!C607,EXH_Potentials_short!$E$10:$E$57&amp;EXH_Potentials_short!$C$10:$C$57,0))*INDEX(Sheet1!D$4:D$35,MATCH('dact EXH_Potentials'!F607,Sheet1!$B$4:$B$35,0))</f>
        <v>1.7508498845850212E-3</v>
      </c>
    </row>
    <row r="608" spans="2:8">
      <c r="B608" s="86" t="s">
        <v>116</v>
      </c>
      <c r="C608" s="89" t="str">
        <f t="shared" si="18"/>
        <v>IMPHTEHCM</v>
      </c>
      <c r="D608" s="89"/>
      <c r="E608" s="89">
        <v>2012</v>
      </c>
      <c r="F608" s="89" t="s">
        <v>121</v>
      </c>
      <c r="G608" s="86">
        <f t="array" ref="G608">INDEX(EXH_Potentials_short!$F$10:$F$57,MATCH('dact EXH_Potentials'!E608&amp;'dact EXH_Potentials'!C608,EXH_Potentials_short!$E$10:$E$57&amp;EXH_Potentials_short!$C$10:$C$57,0))*INDEX(Sheet1!D$4:D$35,MATCH('dact EXH_Potentials'!F608,Sheet1!$B$4:$B$35,0))</f>
        <v>8.3166967007239031E-4</v>
      </c>
      <c r="H608" s="86">
        <f t="array" ref="H608">INDEX(EXH_Potentials_short!G$10:G$57,MATCH('dact EXH_Potentials'!E608&amp;'dact EXH_Potentials'!C608,EXH_Potentials_short!$E$10:$E$57&amp;EXH_Potentials_short!$C$10:$C$57,0))*INDEX(Sheet1!D$4:D$35,MATCH('dact EXH_Potentials'!F608,Sheet1!$B$4:$B$35,0))</f>
        <v>8.2654334652998462E-4</v>
      </c>
    </row>
    <row r="609" spans="2:8">
      <c r="B609" s="86" t="s">
        <v>116</v>
      </c>
      <c r="C609" s="89" t="str">
        <f t="shared" si="18"/>
        <v>IMPHTEHCM</v>
      </c>
      <c r="D609" s="89"/>
      <c r="E609" s="89">
        <v>2012</v>
      </c>
      <c r="F609" s="89" t="s">
        <v>120</v>
      </c>
      <c r="G609" s="86">
        <f t="array" ref="G609">INDEX(EXH_Potentials_short!$F$10:$F$57,MATCH('dact EXH_Potentials'!E609&amp;'dact EXH_Potentials'!C609,EXH_Potentials_short!$E$10:$E$57&amp;EXH_Potentials_short!$C$10:$C$57,0))*INDEX(Sheet1!D$4:D$35,MATCH('dact EXH_Potentials'!F609,Sheet1!$B$4:$B$35,0))</f>
        <v>2.8169456566968062E-4</v>
      </c>
      <c r="H609" s="86">
        <f t="array" ref="H609">INDEX(EXH_Potentials_short!G$10:G$57,MATCH('dact EXH_Potentials'!E609&amp;'dact EXH_Potentials'!C609,EXH_Potentials_short!$E$10:$E$57&amp;EXH_Potentials_short!$C$10:$C$57,0))*INDEX(Sheet1!D$4:D$35,MATCH('dact EXH_Potentials'!F609,Sheet1!$B$4:$B$35,0))</f>
        <v>2.7995823027628515E-4</v>
      </c>
    </row>
    <row r="610" spans="2:8">
      <c r="B610" s="86" t="s">
        <v>116</v>
      </c>
      <c r="C610" s="89" t="str">
        <f t="shared" si="18"/>
        <v>IMPHTEHCM</v>
      </c>
      <c r="D610" s="89"/>
      <c r="E610" s="89">
        <v>2012</v>
      </c>
      <c r="F610" s="89" t="s">
        <v>119</v>
      </c>
      <c r="G610" s="86">
        <f t="array" ref="G610">INDEX(EXH_Potentials_short!$F$10:$F$57,MATCH('dact EXH_Potentials'!E610&amp;'dact EXH_Potentials'!C610,EXH_Potentials_short!$E$10:$E$57&amp;EXH_Potentials_short!$C$10:$C$57,0))*INDEX(Sheet1!D$4:D$35,MATCH('dact EXH_Potentials'!F610,Sheet1!$B$4:$B$35,0))</f>
        <v>2.1015308867420617E-4</v>
      </c>
      <c r="H610" s="86">
        <f t="array" ref="H610">INDEX(EXH_Potentials_short!G$10:G$57,MATCH('dact EXH_Potentials'!E610&amp;'dact EXH_Potentials'!C610,EXH_Potentials_short!$E$10:$E$57&amp;EXH_Potentials_short!$C$10:$C$57,0))*INDEX(Sheet1!D$4:D$35,MATCH('dact EXH_Potentials'!F610,Sheet1!$B$4:$B$35,0))</f>
        <v>2.0885772734897462E-4</v>
      </c>
    </row>
    <row r="611" spans="2:8">
      <c r="B611" s="86" t="s">
        <v>116</v>
      </c>
      <c r="C611" s="89" t="str">
        <f t="shared" si="18"/>
        <v>IMPHTEHCM</v>
      </c>
      <c r="D611" s="89"/>
      <c r="E611" s="89">
        <v>2012</v>
      </c>
      <c r="F611" s="89" t="s">
        <v>118</v>
      </c>
      <c r="G611" s="86">
        <f t="array" ref="G611">INDEX(EXH_Potentials_short!$F$10:$F$57,MATCH('dact EXH_Potentials'!E611&amp;'dact EXH_Potentials'!C611,EXH_Potentials_short!$E$10:$E$57&amp;EXH_Potentials_short!$C$10:$C$57,0))*INDEX(Sheet1!D$4:D$35,MATCH('dact EXH_Potentials'!F611,Sheet1!$B$4:$B$35,0))</f>
        <v>1.0149947048732936E-3</v>
      </c>
      <c r="H611" s="86">
        <f t="array" ref="H611">INDEX(EXH_Potentials_short!G$10:G$57,MATCH('dact EXH_Potentials'!E611&amp;'dact EXH_Potentials'!C611,EXH_Potentials_short!$E$10:$E$57&amp;EXH_Potentials_short!$C$10:$C$57,0))*INDEX(Sheet1!D$4:D$35,MATCH('dact EXH_Potentials'!F611,Sheet1!$B$4:$B$35,0))</f>
        <v>1.0087383852812179E-3</v>
      </c>
    </row>
    <row r="612" spans="2:8">
      <c r="B612" s="86" t="s">
        <v>116</v>
      </c>
      <c r="C612" s="89" t="str">
        <f t="shared" si="18"/>
        <v>IMPHTEHCM</v>
      </c>
      <c r="D612" s="89"/>
      <c r="E612" s="89">
        <v>2012</v>
      </c>
      <c r="F612" s="89" t="s">
        <v>117</v>
      </c>
      <c r="G612" s="86">
        <f t="array" ref="G612">INDEX(EXH_Potentials_short!$F$10:$F$57,MATCH('dact EXH_Potentials'!E612&amp;'dact EXH_Potentials'!C612,EXH_Potentials_short!$E$10:$E$57&amp;EXH_Potentials_short!$C$10:$C$57,0))*INDEX(Sheet1!D$4:D$35,MATCH('dact EXH_Potentials'!F612,Sheet1!$B$4:$B$35,0))</f>
        <v>5.4326809093438401E-4</v>
      </c>
      <c r="H612" s="86">
        <f t="array" ref="H612">INDEX(EXH_Potentials_short!G$10:G$57,MATCH('dact EXH_Potentials'!E612&amp;'dact EXH_Potentials'!C612,EXH_Potentials_short!$E$10:$E$57&amp;EXH_Potentials_short!$C$10:$C$57,0))*INDEX(Sheet1!D$4:D$35,MATCH('dact EXH_Potentials'!F612,Sheet1!$B$4:$B$35,0))</f>
        <v>5.3991944410426414E-4</v>
      </c>
    </row>
    <row r="613" spans="2:8" ht="15" thickBot="1">
      <c r="B613" s="87" t="s">
        <v>116</v>
      </c>
      <c r="C613" s="88" t="str">
        <f t="shared" si="18"/>
        <v>IMPHTEHCM</v>
      </c>
      <c r="D613" s="88"/>
      <c r="E613" s="88">
        <v>2012</v>
      </c>
      <c r="F613" s="88" t="s">
        <v>115</v>
      </c>
      <c r="G613" s="87">
        <f t="array" ref="G613">INDEX(EXH_Potentials_short!$F$10:$F$57,MATCH('dact EXH_Potentials'!E613&amp;'dact EXH_Potentials'!C613,EXH_Potentials_short!$E$10:$E$57&amp;EXH_Potentials_short!$C$10:$C$57,0))*INDEX(Sheet1!D$4:D$35,MATCH('dact EXH_Potentials'!F613,Sheet1!$B$4:$B$35,0))</f>
        <v>2.2356711561085761E-6</v>
      </c>
      <c r="H613" s="87">
        <f t="array" ref="H613">INDEX(EXH_Potentials_short!G$10:G$57,MATCH('dact EXH_Potentials'!E613&amp;'dact EXH_Potentials'!C613,EXH_Potentials_short!$E$10:$E$57&amp;EXH_Potentials_short!$C$10:$C$57,0))*INDEX(Sheet1!D$4:D$35,MATCH('dact EXH_Potentials'!F613,Sheet1!$B$4:$B$35,0))</f>
        <v>2.2218907164784534E-6</v>
      </c>
    </row>
    <row r="614" spans="2:8">
      <c r="B614" s="86" t="s">
        <v>116</v>
      </c>
      <c r="C614" s="89" t="str">
        <f>K44</f>
        <v>IMPHTEHCH</v>
      </c>
      <c r="D614" s="89"/>
      <c r="E614" s="89">
        <v>2012</v>
      </c>
      <c r="F614" s="90" t="s">
        <v>147</v>
      </c>
      <c r="G614" s="86">
        <f t="array" ref="G614">INDEX(EXH_Potentials_short!F$10:F$57,MATCH('dact EXH_Potentials'!E614&amp;'dact EXH_Potentials'!C614,EXH_Potentials_short!$E$10:$E$57&amp;EXH_Potentials_short!$C$10:$C$57,0))*INDEX(Sheet1!D$4:D$35,MATCH('dact EXH_Potentials'!F614,Sheet1!$B$4:$B$35,0))</f>
        <v>8.0418854441019702E-5</v>
      </c>
      <c r="H614" s="86">
        <f t="array" ref="H614">INDEX(EXH_Potentials_short!G$10:G$57,MATCH('dact EXH_Potentials'!E614&amp;'dact EXH_Potentials'!C614,EXH_Potentials_short!$E$10:$E$57&amp;EXH_Potentials_short!$C$10:$C$57,0))*INDEX(Sheet1!D$4:D$35,MATCH('dact EXH_Potentials'!F614,Sheet1!$B$4:$B$35,0))</f>
        <v>4.5908228227844807E-5</v>
      </c>
    </row>
    <row r="615" spans="2:8">
      <c r="B615" s="86" t="s">
        <v>116</v>
      </c>
      <c r="C615" s="89" t="str">
        <f t="shared" ref="C615:C645" si="19">C614</f>
        <v>IMPHTEHCH</v>
      </c>
      <c r="D615" s="89"/>
      <c r="E615" s="89">
        <v>2012</v>
      </c>
      <c r="F615" s="89" t="s">
        <v>146</v>
      </c>
      <c r="G615" s="86">
        <f t="array" ref="G615">INDEX(EXH_Potentials_short!$F$10:$F$57,MATCH('dact EXH_Potentials'!E615&amp;'dact EXH_Potentials'!C615,EXH_Potentials_short!$E$10:$E$57&amp;EXH_Potentials_short!$C$10:$C$57,0))*INDEX(Sheet1!D$4:D$35,MATCH('dact EXH_Potentials'!F615,Sheet1!$B$4:$B$35,0))</f>
        <v>1.3023386705309579E-3</v>
      </c>
      <c r="H615" s="86">
        <f t="array" ref="H615">INDEX(EXH_Potentials_short!G$10:G$57,MATCH('dact EXH_Potentials'!E615&amp;'dact EXH_Potentials'!C615,EXH_Potentials_short!$E$10:$E$57&amp;EXH_Potentials_short!$C$10:$C$57,0))*INDEX(Sheet1!D$4:D$35,MATCH('dact EXH_Potentials'!F615,Sheet1!$B$4:$B$35,0))</f>
        <v>7.4345825157870894E-4</v>
      </c>
    </row>
    <row r="616" spans="2:8">
      <c r="B616" s="86" t="s">
        <v>116</v>
      </c>
      <c r="C616" s="89" t="str">
        <f t="shared" si="19"/>
        <v>IMPHTEHCH</v>
      </c>
      <c r="D616" s="89"/>
      <c r="E616" s="89">
        <v>2012</v>
      </c>
      <c r="F616" s="89" t="s">
        <v>145</v>
      </c>
      <c r="G616" s="86">
        <f t="array" ref="G616">INDEX(EXH_Potentials_short!$F$10:$F$57,MATCH('dact EXH_Potentials'!E616&amp;'dact EXH_Potentials'!C616,EXH_Potentials_short!$E$10:$E$57&amp;EXH_Potentials_short!$C$10:$C$57,0))*INDEX(Sheet1!D$4:D$35,MATCH('dact EXH_Potentials'!F616,Sheet1!$B$4:$B$35,0))</f>
        <v>1.5815708040067208E-3</v>
      </c>
      <c r="H616" s="86">
        <f t="array" ref="H616">INDEX(EXH_Potentials_short!G$10:G$57,MATCH('dact EXH_Potentials'!E616&amp;'dact EXH_Potentials'!C616,EXH_Potentials_short!$E$10:$E$57&amp;EXH_Potentials_short!$C$10:$C$57,0))*INDEX(Sheet1!D$4:D$35,MATCH('dact EXH_Potentials'!F616,Sheet1!$B$4:$B$35,0))</f>
        <v>9.0286182181428126E-4</v>
      </c>
    </row>
    <row r="617" spans="2:8">
      <c r="B617" s="86" t="s">
        <v>116</v>
      </c>
      <c r="C617" s="89" t="str">
        <f t="shared" si="19"/>
        <v>IMPHTEHCH</v>
      </c>
      <c r="D617" s="89"/>
      <c r="E617" s="89">
        <v>2012</v>
      </c>
      <c r="F617" s="89" t="s">
        <v>144</v>
      </c>
      <c r="G617" s="86">
        <f t="array" ref="G617">INDEX(EXH_Potentials_short!$F$10:$F$57,MATCH('dact EXH_Potentials'!E617&amp;'dact EXH_Potentials'!C617,EXH_Potentials_short!$E$10:$E$57&amp;EXH_Potentials_short!$C$10:$C$57,0))*INDEX(Sheet1!D$4:D$35,MATCH('dact EXH_Potentials'!F617,Sheet1!$B$4:$B$35,0))</f>
        <v>3.5965098791678255E-4</v>
      </c>
      <c r="H617" s="86">
        <f t="array" ref="H617">INDEX(EXH_Potentials_short!G$10:G$57,MATCH('dact EXH_Potentials'!E617&amp;'dact EXH_Potentials'!C617,EXH_Potentials_short!$E$10:$E$57&amp;EXH_Potentials_short!$C$10:$C$57,0))*INDEX(Sheet1!D$4:D$35,MATCH('dact EXH_Potentials'!F617,Sheet1!$B$4:$B$35,0))</f>
        <v>2.0531179846341706E-4</v>
      </c>
    </row>
    <row r="618" spans="2:8">
      <c r="B618" s="86" t="s">
        <v>116</v>
      </c>
      <c r="C618" s="89" t="str">
        <f t="shared" si="19"/>
        <v>IMPHTEHCH</v>
      </c>
      <c r="D618" s="89"/>
      <c r="E618" s="89">
        <v>2012</v>
      </c>
      <c r="F618" s="89" t="s">
        <v>143</v>
      </c>
      <c r="G618" s="86">
        <f t="array" ref="G618">INDEX(EXH_Potentials_short!$F$10:$F$57,MATCH('dact EXH_Potentials'!E618&amp;'dact EXH_Potentials'!C618,EXH_Potentials_short!$E$10:$E$57&amp;EXH_Potentials_short!$C$10:$C$57,0))*INDEX(Sheet1!D$4:D$35,MATCH('dact EXH_Potentials'!F618,Sheet1!$B$4:$B$35,0))</f>
        <v>1.7870856542448822E-5</v>
      </c>
      <c r="H618" s="86">
        <f t="array" ref="H618">INDEX(EXH_Potentials_short!G$10:G$57,MATCH('dact EXH_Potentials'!E618&amp;'dact EXH_Potentials'!C618,EXH_Potentials_short!$E$10:$E$57&amp;EXH_Potentials_short!$C$10:$C$57,0))*INDEX(Sheet1!D$4:D$35,MATCH('dact EXH_Potentials'!F618,Sheet1!$B$4:$B$35,0))</f>
        <v>1.0201828495076623E-5</v>
      </c>
    </row>
    <row r="619" spans="2:8">
      <c r="B619" s="86" t="s">
        <v>116</v>
      </c>
      <c r="C619" s="89" t="str">
        <f t="shared" si="19"/>
        <v>IMPHTEHCH</v>
      </c>
      <c r="D619" s="89"/>
      <c r="E619" s="89">
        <v>2012</v>
      </c>
      <c r="F619" s="89" t="s">
        <v>142</v>
      </c>
      <c r="G619" s="86">
        <f t="array" ref="G619">INDEX(EXH_Potentials_short!$F$10:$F$57,MATCH('dact EXH_Potentials'!E619&amp;'dact EXH_Potentials'!C619,EXH_Potentials_short!$E$10:$E$57&amp;EXH_Potentials_short!$C$10:$C$57,0))*INDEX(Sheet1!D$4:D$35,MATCH('dact EXH_Potentials'!F619,Sheet1!$B$4:$B$35,0))</f>
        <v>6.4111697846035154E-4</v>
      </c>
      <c r="H619" s="86">
        <f t="array" ref="H619">INDEX(EXH_Potentials_short!G$10:G$57,MATCH('dact EXH_Potentials'!E619&amp;'dact EXH_Potentials'!C619,EXH_Potentials_short!$E$10:$E$57&amp;EXH_Potentials_short!$C$10:$C$57,0))*INDEX(Sheet1!D$4:D$35,MATCH('dact EXH_Potentials'!F619,Sheet1!$B$4:$B$35,0))</f>
        <v>3.6599059726087391E-4</v>
      </c>
    </row>
    <row r="620" spans="2:8">
      <c r="B620" s="86" t="s">
        <v>116</v>
      </c>
      <c r="C620" s="89" t="str">
        <f t="shared" si="19"/>
        <v>IMPHTEHCH</v>
      </c>
      <c r="D620" s="89"/>
      <c r="E620" s="89">
        <v>2012</v>
      </c>
      <c r="F620" s="89" t="s">
        <v>141</v>
      </c>
      <c r="G620" s="86">
        <f t="array" ref="G620">INDEX(EXH_Potentials_short!$F$10:$F$57,MATCH('dact EXH_Potentials'!E620&amp;'dact EXH_Potentials'!C620,EXH_Potentials_short!$E$10:$E$57&amp;EXH_Potentials_short!$C$10:$C$57,0))*INDEX(Sheet1!D$4:D$35,MATCH('dact EXH_Potentials'!F620,Sheet1!$B$4:$B$35,0))</f>
        <v>9.4045382554636939E-4</v>
      </c>
      <c r="H620" s="86">
        <f t="array" ref="H620">INDEX(EXH_Potentials_short!G$10:G$57,MATCH('dact EXH_Potentials'!E620&amp;'dact EXH_Potentials'!C620,EXH_Potentials_short!$E$10:$E$57&amp;EXH_Potentials_short!$C$10:$C$57,0))*INDEX(Sheet1!D$4:D$35,MATCH('dact EXH_Potentials'!F620,Sheet1!$B$4:$B$35,0))</f>
        <v>5.3687122455340741E-4</v>
      </c>
    </row>
    <row r="621" spans="2:8">
      <c r="B621" s="86" t="s">
        <v>116</v>
      </c>
      <c r="C621" s="89" t="str">
        <f t="shared" si="19"/>
        <v>IMPHTEHCH</v>
      </c>
      <c r="D621" s="89"/>
      <c r="E621" s="89">
        <v>2012</v>
      </c>
      <c r="F621" s="89" t="s">
        <v>140</v>
      </c>
      <c r="G621" s="86">
        <f t="array" ref="G621">INDEX(EXH_Potentials_short!$F$10:$F$57,MATCH('dact EXH_Potentials'!E621&amp;'dact EXH_Potentials'!C621,EXH_Potentials_short!$E$10:$E$57&amp;EXH_Potentials_short!$C$10:$C$57,0))*INDEX(Sheet1!D$4:D$35,MATCH('dact EXH_Potentials'!F621,Sheet1!$B$4:$B$35,0))</f>
        <v>8.935428271224411E-6</v>
      </c>
      <c r="H621" s="86">
        <f t="array" ref="H621">INDEX(EXH_Potentials_short!G$10:G$57,MATCH('dact EXH_Potentials'!E621&amp;'dact EXH_Potentials'!C621,EXH_Potentials_short!$E$10:$E$57&amp;EXH_Potentials_short!$C$10:$C$57,0))*INDEX(Sheet1!D$4:D$35,MATCH('dact EXH_Potentials'!F621,Sheet1!$B$4:$B$35,0))</f>
        <v>5.1009142475383117E-6</v>
      </c>
    </row>
    <row r="622" spans="2:8">
      <c r="B622" s="86" t="s">
        <v>116</v>
      </c>
      <c r="C622" s="89" t="str">
        <f t="shared" si="19"/>
        <v>IMPHTEHCH</v>
      </c>
      <c r="D622" s="89"/>
      <c r="E622" s="89">
        <v>2012</v>
      </c>
      <c r="F622" s="89" t="s">
        <v>139</v>
      </c>
      <c r="G622" s="86">
        <f t="array" ref="G622">INDEX(EXH_Potentials_short!$F$10:$F$57,MATCH('dact EXH_Potentials'!E622&amp;'dact EXH_Potentials'!C622,EXH_Potentials_short!$E$10:$E$57&amp;EXH_Potentials_short!$C$10:$C$57,0))*INDEX(Sheet1!D$4:D$35,MATCH('dact EXH_Potentials'!F622,Sheet1!$B$4:$B$35,0))</f>
        <v>3.7975570152703751E-5</v>
      </c>
      <c r="H622" s="86">
        <f t="array" ref="H622">INDEX(EXH_Potentials_short!G$10:G$57,MATCH('dact EXH_Potentials'!E622&amp;'dact EXH_Potentials'!C622,EXH_Potentials_short!$E$10:$E$57&amp;EXH_Potentials_short!$C$10:$C$57,0))*INDEX(Sheet1!D$4:D$35,MATCH('dact EXH_Potentials'!F622,Sheet1!$B$4:$B$35,0))</f>
        <v>2.1678885552037825E-5</v>
      </c>
    </row>
    <row r="623" spans="2:8">
      <c r="B623" s="86" t="s">
        <v>116</v>
      </c>
      <c r="C623" s="89" t="str">
        <f t="shared" si="19"/>
        <v>IMPHTEHCH</v>
      </c>
      <c r="D623" s="89"/>
      <c r="E623" s="89">
        <v>2012</v>
      </c>
      <c r="F623" s="89" t="s">
        <v>138</v>
      </c>
      <c r="G623" s="86">
        <f t="array" ref="G623">INDEX(EXH_Potentials_short!$F$10:$F$57,MATCH('dact EXH_Potentials'!E623&amp;'dact EXH_Potentials'!C623,EXH_Potentials_short!$E$10:$E$57&amp;EXH_Potentials_short!$C$10:$C$57,0))*INDEX(Sheet1!D$4:D$35,MATCH('dact EXH_Potentials'!F623,Sheet1!$B$4:$B$35,0))</f>
        <v>1.0610821072078989E-3</v>
      </c>
      <c r="H623" s="86">
        <f t="array" ref="H623">INDEX(EXH_Potentials_short!G$10:G$57,MATCH('dact EXH_Potentials'!E623&amp;'dact EXH_Potentials'!C623,EXH_Potentials_short!$E$10:$E$57&amp;EXH_Potentials_short!$C$10:$C$57,0))*INDEX(Sheet1!D$4:D$35,MATCH('dact EXH_Potentials'!F623,Sheet1!$B$4:$B$35,0))</f>
        <v>6.0573356689517458E-4</v>
      </c>
    </row>
    <row r="624" spans="2:8">
      <c r="B624" s="86" t="s">
        <v>116</v>
      </c>
      <c r="C624" s="89" t="str">
        <f t="shared" si="19"/>
        <v>IMPHTEHCH</v>
      </c>
      <c r="D624" s="89"/>
      <c r="E624" s="89">
        <v>2012</v>
      </c>
      <c r="F624" s="89" t="s">
        <v>137</v>
      </c>
      <c r="G624" s="86">
        <f t="array" ref="G624">INDEX(EXH_Potentials_short!$F$10:$F$57,MATCH('dact EXH_Potentials'!E624&amp;'dact EXH_Potentials'!C624,EXH_Potentials_short!$E$10:$E$57&amp;EXH_Potentials_short!$C$10:$C$57,0))*INDEX(Sheet1!D$4:D$35,MATCH('dact EXH_Potentials'!F624,Sheet1!$B$4:$B$35,0))</f>
        <v>1.5033858066335073E-3</v>
      </c>
      <c r="H624" s="86">
        <f t="array" ref="H624">INDEX(EXH_Potentials_short!G$10:G$57,MATCH('dact EXH_Potentials'!E624&amp;'dact EXH_Potentials'!C624,EXH_Potentials_short!$E$10:$E$57&amp;EXH_Potentials_short!$C$10:$C$57,0))*INDEX(Sheet1!D$4:D$35,MATCH('dact EXH_Potentials'!F624,Sheet1!$B$4:$B$35,0))</f>
        <v>8.5822882214832094E-4</v>
      </c>
    </row>
    <row r="625" spans="2:8">
      <c r="B625" s="86" t="s">
        <v>116</v>
      </c>
      <c r="C625" s="89" t="str">
        <f t="shared" si="19"/>
        <v>IMPHTEHCH</v>
      </c>
      <c r="D625" s="89"/>
      <c r="E625" s="89">
        <v>2012</v>
      </c>
      <c r="F625" s="89" t="s">
        <v>136</v>
      </c>
      <c r="G625" s="86">
        <f t="array" ref="G625">INDEX(EXH_Potentials_short!$F$10:$F$57,MATCH('dact EXH_Potentials'!E625&amp;'dact EXH_Potentials'!C625,EXH_Potentials_short!$E$10:$E$57&amp;EXH_Potentials_short!$C$10:$C$57,0))*INDEX(Sheet1!D$4:D$35,MATCH('dact EXH_Potentials'!F625,Sheet1!$B$4:$B$35,0))</f>
        <v>7.7514840252871774E-4</v>
      </c>
      <c r="H625" s="86">
        <f t="array" ref="H625">INDEX(EXH_Potentials_short!G$10:G$57,MATCH('dact EXH_Potentials'!E625&amp;'dact EXH_Potentials'!C625,EXH_Potentials_short!$E$10:$E$57&amp;EXH_Potentials_short!$C$10:$C$57,0))*INDEX(Sheet1!D$4:D$35,MATCH('dact EXH_Potentials'!F625,Sheet1!$B$4:$B$35,0))</f>
        <v>4.4250431097394855E-4</v>
      </c>
    </row>
    <row r="626" spans="2:8">
      <c r="B626" s="86" t="s">
        <v>116</v>
      </c>
      <c r="C626" s="89" t="str">
        <f t="shared" si="19"/>
        <v>IMPHTEHCH</v>
      </c>
      <c r="D626" s="89"/>
      <c r="E626" s="89">
        <v>2012</v>
      </c>
      <c r="F626" s="89" t="s">
        <v>135</v>
      </c>
      <c r="G626" s="86">
        <f t="array" ref="G626">INDEX(EXH_Potentials_short!$F$10:$F$57,MATCH('dact EXH_Potentials'!E626&amp;'dact EXH_Potentials'!C626,EXH_Potentials_short!$E$10:$E$57&amp;EXH_Potentials_short!$C$10:$C$57,0))*INDEX(Sheet1!D$4:D$35,MATCH('dact EXH_Potentials'!F626,Sheet1!$B$4:$B$35,0))</f>
        <v>2.2338570678061027E-6</v>
      </c>
      <c r="H626" s="86">
        <f t="array" ref="H626">INDEX(EXH_Potentials_short!G$10:G$57,MATCH('dact EXH_Potentials'!E626&amp;'dact EXH_Potentials'!C626,EXH_Potentials_short!$E$10:$E$57&amp;EXH_Potentials_short!$C$10:$C$57,0))*INDEX(Sheet1!D$4:D$35,MATCH('dact EXH_Potentials'!F626,Sheet1!$B$4:$B$35,0))</f>
        <v>1.2752285618845779E-6</v>
      </c>
    </row>
    <row r="627" spans="2:8">
      <c r="B627" s="86" t="s">
        <v>116</v>
      </c>
      <c r="C627" s="89" t="str">
        <f t="shared" si="19"/>
        <v>IMPHTEHCH</v>
      </c>
      <c r="D627" s="89"/>
      <c r="E627" s="89">
        <v>2012</v>
      </c>
      <c r="F627" s="89" t="s">
        <v>134</v>
      </c>
      <c r="G627" s="86">
        <f t="array" ref="G627">INDEX(EXH_Potentials_short!$F$10:$F$57,MATCH('dact EXH_Potentials'!E627&amp;'dact EXH_Potentials'!C627,EXH_Potentials_short!$E$10:$E$57&amp;EXH_Potentials_short!$C$10:$C$57,0))*INDEX(Sheet1!D$4:D$35,MATCH('dact EXH_Potentials'!F627,Sheet1!$B$4:$B$35,0))</f>
        <v>5.2272255386662811E-4</v>
      </c>
      <c r="H627" s="86">
        <f t="array" ref="H627">INDEX(EXH_Potentials_short!G$10:G$57,MATCH('dact EXH_Potentials'!E627&amp;'dact EXH_Potentials'!C627,EXH_Potentials_short!$E$10:$E$57&amp;EXH_Potentials_short!$C$10:$C$57,0))*INDEX(Sheet1!D$4:D$35,MATCH('dact EXH_Potentials'!F627,Sheet1!$B$4:$B$35,0))</f>
        <v>2.9840348348099128E-4</v>
      </c>
    </row>
    <row r="628" spans="2:8">
      <c r="B628" s="86" t="s">
        <v>116</v>
      </c>
      <c r="C628" s="89" t="str">
        <f t="shared" si="19"/>
        <v>IMPHTEHCH</v>
      </c>
      <c r="D628" s="89"/>
      <c r="E628" s="89">
        <v>2012</v>
      </c>
      <c r="F628" s="89" t="s">
        <v>133</v>
      </c>
      <c r="G628" s="86">
        <f t="array" ref="G628">INDEX(EXH_Potentials_short!$F$10:$F$57,MATCH('dact EXH_Potentials'!E628&amp;'dact EXH_Potentials'!C628,EXH_Potentials_short!$E$10:$E$57&amp;EXH_Potentials_short!$C$10:$C$57,0))*INDEX(Sheet1!D$4:D$35,MATCH('dact EXH_Potentials'!F628,Sheet1!$B$4:$B$35,0))</f>
        <v>1.0074695375805525E-3</v>
      </c>
      <c r="H628" s="86">
        <f t="array" ref="H628">INDEX(EXH_Potentials_short!G$10:G$57,MATCH('dact EXH_Potentials'!E628&amp;'dact EXH_Potentials'!C628,EXH_Potentials_short!$E$10:$E$57&amp;EXH_Potentials_short!$C$10:$C$57,0))*INDEX(Sheet1!D$4:D$35,MATCH('dact EXH_Potentials'!F628,Sheet1!$B$4:$B$35,0))</f>
        <v>5.751280814099447E-4</v>
      </c>
    </row>
    <row r="629" spans="2:8">
      <c r="B629" s="86" t="s">
        <v>116</v>
      </c>
      <c r="C629" s="89" t="str">
        <f t="shared" si="19"/>
        <v>IMPHTEHCH</v>
      </c>
      <c r="D629" s="89"/>
      <c r="E629" s="89">
        <v>2012</v>
      </c>
      <c r="F629" s="89" t="s">
        <v>132</v>
      </c>
      <c r="G629" s="86">
        <f t="array" ref="G629">INDEX(EXH_Potentials_short!$F$10:$F$57,MATCH('dact EXH_Potentials'!E629&amp;'dact EXH_Potentials'!C629,EXH_Potentials_short!$E$10:$E$57&amp;EXH_Potentials_short!$C$10:$C$57,0))*INDEX(Sheet1!D$4:D$35,MATCH('dact EXH_Potentials'!F629,Sheet1!$B$4:$B$35,0))</f>
        <v>2.2338570678061029E-5</v>
      </c>
      <c r="H629" s="86">
        <f t="array" ref="H629">INDEX(EXH_Potentials_short!G$10:G$57,MATCH('dact EXH_Potentials'!E629&amp;'dact EXH_Potentials'!C629,EXH_Potentials_short!$E$10:$E$57&amp;EXH_Potentials_short!$C$10:$C$57,0))*INDEX(Sheet1!D$4:D$35,MATCH('dact EXH_Potentials'!F629,Sheet1!$B$4:$B$35,0))</f>
        <v>1.275228561884578E-5</v>
      </c>
    </row>
    <row r="630" spans="2:8">
      <c r="B630" s="86" t="s">
        <v>116</v>
      </c>
      <c r="C630" s="89" t="str">
        <f t="shared" si="19"/>
        <v>IMPHTEHCH</v>
      </c>
      <c r="D630" s="89"/>
      <c r="E630" s="89">
        <v>2012</v>
      </c>
      <c r="F630" s="89" t="s">
        <v>131</v>
      </c>
      <c r="G630" s="86">
        <f t="array" ref="G630">INDEX(EXH_Potentials_short!$F$10:$F$57,MATCH('dact EXH_Potentials'!E630&amp;'dact EXH_Potentials'!C630,EXH_Potentials_short!$E$10:$E$57&amp;EXH_Potentials_short!$C$10:$C$57,0))*INDEX(Sheet1!D$4:D$35,MATCH('dact EXH_Potentials'!F630,Sheet1!$B$4:$B$35,0))</f>
        <v>1.4296685233959058E-4</v>
      </c>
      <c r="H630" s="86">
        <f t="array" ref="H630">INDEX(EXH_Potentials_short!G$10:G$57,MATCH('dact EXH_Potentials'!E630&amp;'dact EXH_Potentials'!C630,EXH_Potentials_short!$E$10:$E$57&amp;EXH_Potentials_short!$C$10:$C$57,0))*INDEX(Sheet1!D$4:D$35,MATCH('dact EXH_Potentials'!F630,Sheet1!$B$4:$B$35,0))</f>
        <v>8.1614627960612988E-5</v>
      </c>
    </row>
    <row r="631" spans="2:8">
      <c r="B631" s="86" t="s">
        <v>116</v>
      </c>
      <c r="C631" s="89" t="str">
        <f t="shared" si="19"/>
        <v>IMPHTEHCH</v>
      </c>
      <c r="D631" s="89"/>
      <c r="E631" s="89">
        <v>2012</v>
      </c>
      <c r="F631" s="89" t="s">
        <v>130</v>
      </c>
      <c r="G631" s="86">
        <f t="array" ref="G631">INDEX(EXH_Potentials_short!$F$10:$F$57,MATCH('dact EXH_Potentials'!E631&amp;'dact EXH_Potentials'!C631,EXH_Potentials_short!$E$10:$E$57&amp;EXH_Potentials_short!$C$10:$C$57,0))*INDEX(Sheet1!D$4:D$35,MATCH('dact EXH_Potentials'!F631,Sheet1!$B$4:$B$35,0))</f>
        <v>1.7759163689058518E-3</v>
      </c>
      <c r="H631" s="86">
        <f t="array" ref="H631">INDEX(EXH_Potentials_short!G$10:G$57,MATCH('dact EXH_Potentials'!E631&amp;'dact EXH_Potentials'!C631,EXH_Potentials_short!$E$10:$E$57&amp;EXH_Potentials_short!$C$10:$C$57,0))*INDEX(Sheet1!D$4:D$35,MATCH('dact EXH_Potentials'!F631,Sheet1!$B$4:$B$35,0))</f>
        <v>1.0138067066982395E-3</v>
      </c>
    </row>
    <row r="632" spans="2:8">
      <c r="B632" s="86" t="s">
        <v>116</v>
      </c>
      <c r="C632" s="89" t="str">
        <f t="shared" si="19"/>
        <v>IMPHTEHCH</v>
      </c>
      <c r="D632" s="89"/>
      <c r="E632" s="89">
        <v>2012</v>
      </c>
      <c r="F632" s="89" t="s">
        <v>129</v>
      </c>
      <c r="G632" s="86">
        <f t="array" ref="G632">INDEX(EXH_Potentials_short!$F$10:$F$57,MATCH('dact EXH_Potentials'!E632&amp;'dact EXH_Potentials'!C632,EXH_Potentials_short!$E$10:$E$57&amp;EXH_Potentials_short!$C$10:$C$57,0))*INDEX(Sheet1!D$4:D$35,MATCH('dact EXH_Potentials'!F632,Sheet1!$B$4:$B$35,0))</f>
        <v>1.2062828166152955E-3</v>
      </c>
      <c r="H632" s="86">
        <f t="array" ref="H632">INDEX(EXH_Potentials_short!G$10:G$57,MATCH('dact EXH_Potentials'!E632&amp;'dact EXH_Potentials'!C632,EXH_Potentials_short!$E$10:$E$57&amp;EXH_Potentials_short!$C$10:$C$57,0))*INDEX(Sheet1!D$4:D$35,MATCH('dact EXH_Potentials'!F632,Sheet1!$B$4:$B$35,0))</f>
        <v>6.886234234176721E-4</v>
      </c>
    </row>
    <row r="633" spans="2:8">
      <c r="B633" s="86" t="s">
        <v>116</v>
      </c>
      <c r="C633" s="89" t="str">
        <f t="shared" si="19"/>
        <v>IMPHTEHCH</v>
      </c>
      <c r="D633" s="89"/>
      <c r="E633" s="89">
        <v>2012</v>
      </c>
      <c r="F633" s="89" t="s">
        <v>128</v>
      </c>
      <c r="G633" s="86">
        <f t="array" ref="G633">INDEX(EXH_Potentials_short!$F$10:$F$57,MATCH('dact EXH_Potentials'!E633&amp;'dact EXH_Potentials'!C633,EXH_Potentials_short!$E$10:$E$57&amp;EXH_Potentials_short!$C$10:$C$57,0))*INDEX(Sheet1!D$4:D$35,MATCH('dact EXH_Potentials'!F633,Sheet1!$B$4:$B$35,0))</f>
        <v>3.5965098791678255E-4</v>
      </c>
      <c r="H633" s="86">
        <f t="array" ref="H633">INDEX(EXH_Potentials_short!G$10:G$57,MATCH('dact EXH_Potentials'!E633&amp;'dact EXH_Potentials'!C633,EXH_Potentials_short!$E$10:$E$57&amp;EXH_Potentials_short!$C$10:$C$57,0))*INDEX(Sheet1!D$4:D$35,MATCH('dact EXH_Potentials'!F633,Sheet1!$B$4:$B$35,0))</f>
        <v>2.0531179846341706E-4</v>
      </c>
    </row>
    <row r="634" spans="2:8">
      <c r="B634" s="86" t="s">
        <v>116</v>
      </c>
      <c r="C634" s="89" t="str">
        <f t="shared" si="19"/>
        <v>IMPHTEHCH</v>
      </c>
      <c r="D634" s="89"/>
      <c r="E634" s="89">
        <v>2012</v>
      </c>
      <c r="F634" s="89" t="s">
        <v>127</v>
      </c>
      <c r="G634" s="86">
        <f t="array" ref="G634">INDEX(EXH_Potentials_short!$F$10:$F$57,MATCH('dact EXH_Potentials'!E634&amp;'dact EXH_Potentials'!C634,EXH_Potentials_short!$E$10:$E$57&amp;EXH_Potentials_short!$C$10:$C$57,0))*INDEX(Sheet1!D$4:D$35,MATCH('dact EXH_Potentials'!F634,Sheet1!$B$4:$B$35,0))</f>
        <v>4.2443284288315958E-5</v>
      </c>
      <c r="H634" s="86">
        <f t="array" ref="H634">INDEX(EXH_Potentials_short!G$10:G$57,MATCH('dact EXH_Potentials'!E634&amp;'dact EXH_Potentials'!C634,EXH_Potentials_short!$E$10:$E$57&amp;EXH_Potentials_short!$C$10:$C$57,0))*INDEX(Sheet1!D$4:D$35,MATCH('dact EXH_Potentials'!F634,Sheet1!$B$4:$B$35,0))</f>
        <v>2.4229342675806982E-5</v>
      </c>
    </row>
    <row r="635" spans="2:8">
      <c r="B635" s="86" t="s">
        <v>116</v>
      </c>
      <c r="C635" s="89" t="str">
        <f t="shared" si="19"/>
        <v>IMPHTEHCH</v>
      </c>
      <c r="D635" s="89"/>
      <c r="E635" s="89">
        <v>2012</v>
      </c>
      <c r="F635" s="89" t="s">
        <v>126</v>
      </c>
      <c r="G635" s="86">
        <f t="array" ref="G635">INDEX(EXH_Potentials_short!$F$10:$F$57,MATCH('dact EXH_Potentials'!E635&amp;'dact EXH_Potentials'!C635,EXH_Potentials_short!$E$10:$E$57&amp;EXH_Potentials_short!$C$10:$C$57,0))*INDEX(Sheet1!D$4:D$35,MATCH('dact EXH_Potentials'!F635,Sheet1!$B$4:$B$35,0))</f>
        <v>7.4610826064723838E-4</v>
      </c>
      <c r="H635" s="86">
        <f t="array" ref="H635">INDEX(EXH_Potentials_short!G$10:G$57,MATCH('dact EXH_Potentials'!E635&amp;'dact EXH_Potentials'!C635,EXH_Potentials_short!$E$10:$E$57&amp;EXH_Potentials_short!$C$10:$C$57,0))*INDEX(Sheet1!D$4:D$35,MATCH('dact EXH_Potentials'!F635,Sheet1!$B$4:$B$35,0))</f>
        <v>4.2592633966944906E-4</v>
      </c>
    </row>
    <row r="636" spans="2:8">
      <c r="B636" s="86" t="s">
        <v>116</v>
      </c>
      <c r="C636" s="89" t="str">
        <f t="shared" si="19"/>
        <v>IMPHTEHCH</v>
      </c>
      <c r="D636" s="89"/>
      <c r="E636" s="89">
        <v>2012</v>
      </c>
      <c r="F636" s="89" t="s">
        <v>125</v>
      </c>
      <c r="G636" s="86">
        <f t="array" ref="G636">INDEX(EXH_Potentials_short!$F$10:$F$57,MATCH('dact EXH_Potentials'!E636&amp;'dact EXH_Potentials'!C636,EXH_Potentials_short!$E$10:$E$57&amp;EXH_Potentials_short!$C$10:$C$57,0))*INDEX(Sheet1!D$4:D$35,MATCH('dact EXH_Potentials'!F636,Sheet1!$B$4:$B$35,0))</f>
        <v>5.8303669469739281E-4</v>
      </c>
      <c r="H636" s="86">
        <f t="array" ref="H636">INDEX(EXH_Potentials_short!G$10:G$57,MATCH('dact EXH_Potentials'!E636&amp;'dact EXH_Potentials'!C636,EXH_Potentials_short!$E$10:$E$57&amp;EXH_Potentials_short!$C$10:$C$57,0))*INDEX(Sheet1!D$4:D$35,MATCH('dact EXH_Potentials'!F636,Sheet1!$B$4:$B$35,0))</f>
        <v>3.3283465465187487E-4</v>
      </c>
    </row>
    <row r="637" spans="2:8">
      <c r="B637" s="86" t="s">
        <v>116</v>
      </c>
      <c r="C637" s="89" t="str">
        <f t="shared" si="19"/>
        <v>IMPHTEHCH</v>
      </c>
      <c r="D637" s="89"/>
      <c r="E637" s="89">
        <v>2012</v>
      </c>
      <c r="F637" s="89" t="s">
        <v>124</v>
      </c>
      <c r="G637" s="86">
        <f t="array" ref="G637">INDEX(EXH_Potentials_short!$F$10:$F$57,MATCH('dact EXH_Potentials'!E637&amp;'dact EXH_Potentials'!C637,EXH_Potentials_short!$E$10:$E$57&amp;EXH_Potentials_short!$C$10:$C$57,0))*INDEX(Sheet1!D$4:D$35,MATCH('dact EXH_Potentials'!F637,Sheet1!$B$4:$B$35,0))</f>
        <v>2.2338570678061029E-5</v>
      </c>
      <c r="H637" s="86">
        <f t="array" ref="H637">INDEX(EXH_Potentials_short!G$10:G$57,MATCH('dact EXH_Potentials'!E637&amp;'dact EXH_Potentials'!C637,EXH_Potentials_short!$E$10:$E$57&amp;EXH_Potentials_short!$C$10:$C$57,0))*INDEX(Sheet1!D$4:D$35,MATCH('dact EXH_Potentials'!F637,Sheet1!$B$4:$B$35,0))</f>
        <v>1.275228561884578E-5</v>
      </c>
    </row>
    <row r="638" spans="2:8">
      <c r="B638" s="86" t="s">
        <v>116</v>
      </c>
      <c r="C638" s="89" t="str">
        <f t="shared" si="19"/>
        <v>IMPHTEHCH</v>
      </c>
      <c r="D638" s="89"/>
      <c r="E638" s="89">
        <v>2012</v>
      </c>
      <c r="F638" s="89" t="s">
        <v>123</v>
      </c>
      <c r="G638" s="86">
        <f t="array" ref="G638">INDEX(EXH_Potentials_short!$F$10:$F$57,MATCH('dact EXH_Potentials'!E638&amp;'dact EXH_Potentials'!C638,EXH_Potentials_short!$E$10:$E$57&amp;EXH_Potentials_short!$C$10:$C$57,0))*INDEX(Sheet1!D$4:D$35,MATCH('dact EXH_Potentials'!F638,Sheet1!$B$4:$B$35,0))</f>
        <v>1.8317627956010042E-4</v>
      </c>
      <c r="H638" s="86">
        <f t="array" ref="H638">INDEX(EXH_Potentials_short!G$10:G$57,MATCH('dact EXH_Potentials'!E638&amp;'dact EXH_Potentials'!C638,EXH_Potentials_short!$E$10:$E$57&amp;EXH_Potentials_short!$C$10:$C$57,0))*INDEX(Sheet1!D$4:D$35,MATCH('dact EXH_Potentials'!F638,Sheet1!$B$4:$B$35,0))</f>
        <v>1.0456874207453538E-4</v>
      </c>
    </row>
    <row r="639" spans="2:8">
      <c r="B639" s="86" t="s">
        <v>116</v>
      </c>
      <c r="C639" s="89" t="str">
        <f t="shared" si="19"/>
        <v>IMPHTEHCH</v>
      </c>
      <c r="D639" s="89"/>
      <c r="E639" s="89">
        <v>2012</v>
      </c>
      <c r="F639" s="89" t="s">
        <v>122</v>
      </c>
      <c r="G639" s="86">
        <f t="array" ref="G639">INDEX(EXH_Potentials_short!$F$10:$F$57,MATCH('dact EXH_Potentials'!E639&amp;'dact EXH_Potentials'!C639,EXH_Potentials_short!$E$10:$E$57&amp;EXH_Potentials_short!$C$10:$C$57,0))*INDEX(Sheet1!D$4:D$35,MATCH('dact EXH_Potentials'!F639,Sheet1!$B$4:$B$35,0))</f>
        <v>1.7602793694312092E-3</v>
      </c>
      <c r="H639" s="86">
        <f t="array" ref="H639">INDEX(EXH_Potentials_short!G$10:G$57,MATCH('dact EXH_Potentials'!E639&amp;'dact EXH_Potentials'!C639,EXH_Potentials_short!$E$10:$E$57&amp;EXH_Potentials_short!$C$10:$C$57,0))*INDEX(Sheet1!D$4:D$35,MATCH('dact EXH_Potentials'!F639,Sheet1!$B$4:$B$35,0))</f>
        <v>1.0048801067650474E-3</v>
      </c>
    </row>
    <row r="640" spans="2:8">
      <c r="B640" s="86" t="s">
        <v>116</v>
      </c>
      <c r="C640" s="89" t="str">
        <f t="shared" si="19"/>
        <v>IMPHTEHCH</v>
      </c>
      <c r="D640" s="89"/>
      <c r="E640" s="89">
        <v>2012</v>
      </c>
      <c r="F640" s="89" t="s">
        <v>121</v>
      </c>
      <c r="G640" s="86">
        <f t="array" ref="G640">INDEX(EXH_Potentials_short!$F$10:$F$57,MATCH('dact EXH_Potentials'!E640&amp;'dact EXH_Potentials'!C640,EXH_Potentials_short!$E$10:$E$57&amp;EXH_Potentials_short!$C$10:$C$57,0))*INDEX(Sheet1!D$4:D$35,MATCH('dact EXH_Potentials'!F640,Sheet1!$B$4:$B$35,0))</f>
        <v>8.3099482922387028E-4</v>
      </c>
      <c r="H640" s="86">
        <f t="array" ref="H640">INDEX(EXH_Potentials_short!G$10:G$57,MATCH('dact EXH_Potentials'!E640&amp;'dact EXH_Potentials'!C640,EXH_Potentials_short!$E$10:$E$57&amp;EXH_Potentials_short!$C$10:$C$57,0))*INDEX(Sheet1!D$4:D$35,MATCH('dact EXH_Potentials'!F640,Sheet1!$B$4:$B$35,0))</f>
        <v>4.7438502502106304E-4</v>
      </c>
    </row>
    <row r="641" spans="2:8">
      <c r="B641" s="86" t="s">
        <v>116</v>
      </c>
      <c r="C641" s="89" t="str">
        <f t="shared" si="19"/>
        <v>IMPHTEHCH</v>
      </c>
      <c r="D641" s="89"/>
      <c r="E641" s="89">
        <v>2012</v>
      </c>
      <c r="F641" s="89" t="s">
        <v>120</v>
      </c>
      <c r="G641" s="86">
        <f t="array" ref="G641">INDEX(EXH_Potentials_short!$F$10:$F$57,MATCH('dact EXH_Potentials'!E641&amp;'dact EXH_Potentials'!C641,EXH_Potentials_short!$E$10:$E$57&amp;EXH_Potentials_short!$C$10:$C$57,0))*INDEX(Sheet1!D$4:D$35,MATCH('dact EXH_Potentials'!F641,Sheet1!$B$4:$B$35,0))</f>
        <v>2.8146599054356899E-4</v>
      </c>
      <c r="H641" s="86">
        <f t="array" ref="H641">INDEX(EXH_Potentials_short!G$10:G$57,MATCH('dact EXH_Potentials'!E641&amp;'dact EXH_Potentials'!C641,EXH_Potentials_short!$E$10:$E$57&amp;EXH_Potentials_short!$C$10:$C$57,0))*INDEX(Sheet1!D$4:D$35,MATCH('dact EXH_Potentials'!F641,Sheet1!$B$4:$B$35,0))</f>
        <v>1.6067879879745682E-4</v>
      </c>
    </row>
    <row r="642" spans="2:8">
      <c r="B642" s="86" t="s">
        <v>116</v>
      </c>
      <c r="C642" s="89" t="str">
        <f t="shared" si="19"/>
        <v>IMPHTEHCH</v>
      </c>
      <c r="D642" s="89"/>
      <c r="E642" s="89">
        <v>2012</v>
      </c>
      <c r="F642" s="89" t="s">
        <v>119</v>
      </c>
      <c r="G642" s="86">
        <f t="array" ref="G642">INDEX(EXH_Potentials_short!$F$10:$F$57,MATCH('dact EXH_Potentials'!E642&amp;'dact EXH_Potentials'!C642,EXH_Potentials_short!$E$10:$E$57&amp;EXH_Potentials_short!$C$10:$C$57,0))*INDEX(Sheet1!D$4:D$35,MATCH('dact EXH_Potentials'!F642,Sheet1!$B$4:$B$35,0))</f>
        <v>2.0998256437377368E-4</v>
      </c>
      <c r="H642" s="86">
        <f t="array" ref="H642">INDEX(EXH_Potentials_short!G$10:G$57,MATCH('dact EXH_Potentials'!E642&amp;'dact EXH_Potentials'!C642,EXH_Potentials_short!$E$10:$E$57&amp;EXH_Potentials_short!$C$10:$C$57,0))*INDEX(Sheet1!D$4:D$35,MATCH('dact EXH_Potentials'!F642,Sheet1!$B$4:$B$35,0))</f>
        <v>1.1987148481715034E-4</v>
      </c>
    </row>
    <row r="643" spans="2:8">
      <c r="B643" s="86" t="s">
        <v>116</v>
      </c>
      <c r="C643" s="89" t="str">
        <f t="shared" si="19"/>
        <v>IMPHTEHCH</v>
      </c>
      <c r="D643" s="89"/>
      <c r="E643" s="89">
        <v>2012</v>
      </c>
      <c r="F643" s="89" t="s">
        <v>118</v>
      </c>
      <c r="G643" s="86">
        <f t="array" ref="G643">INDEX(EXH_Potentials_short!$F$10:$F$57,MATCH('dact EXH_Potentials'!E643&amp;'dact EXH_Potentials'!C643,EXH_Potentials_short!$E$10:$E$57&amp;EXH_Potentials_short!$C$10:$C$57,0))*INDEX(Sheet1!D$4:D$35,MATCH('dact EXH_Potentials'!F643,Sheet1!$B$4:$B$35,0))</f>
        <v>1.0141711087839707E-3</v>
      </c>
      <c r="H643" s="86">
        <f t="array" ref="H643">INDEX(EXH_Potentials_short!G$10:G$57,MATCH('dact EXH_Potentials'!E643&amp;'dact EXH_Potentials'!C643,EXH_Potentials_short!$E$10:$E$57&amp;EXH_Potentials_short!$C$10:$C$57,0))*INDEX(Sheet1!D$4:D$35,MATCH('dact EXH_Potentials'!F643,Sheet1!$B$4:$B$35,0))</f>
        <v>5.7895376709559841E-4</v>
      </c>
    </row>
    <row r="644" spans="2:8">
      <c r="B644" s="86" t="s">
        <v>116</v>
      </c>
      <c r="C644" s="89" t="str">
        <f t="shared" si="19"/>
        <v>IMPHTEHCH</v>
      </c>
      <c r="D644" s="89"/>
      <c r="E644" s="89">
        <v>2012</v>
      </c>
      <c r="F644" s="89" t="s">
        <v>117</v>
      </c>
      <c r="G644" s="86">
        <f t="array" ref="G644">INDEX(EXH_Potentials_short!$F$10:$F$57,MATCH('dact EXH_Potentials'!E644&amp;'dact EXH_Potentials'!C644,EXH_Potentials_short!$E$10:$E$57&amp;EXH_Potentials_short!$C$10:$C$57,0))*INDEX(Sheet1!D$4:D$35,MATCH('dact EXH_Potentials'!F644,Sheet1!$B$4:$B$35,0))</f>
        <v>5.4282726747688305E-4</v>
      </c>
      <c r="H644" s="86">
        <f t="array" ref="H644">INDEX(EXH_Potentials_short!G$10:G$57,MATCH('dact EXH_Potentials'!E644&amp;'dact EXH_Potentials'!C644,EXH_Potentials_short!$E$10:$E$57&amp;EXH_Potentials_short!$C$10:$C$57,0))*INDEX(Sheet1!D$4:D$35,MATCH('dact EXH_Potentials'!F644,Sheet1!$B$4:$B$35,0))</f>
        <v>3.0988054053795246E-4</v>
      </c>
    </row>
    <row r="645" spans="2:8" ht="15" thickBot="1">
      <c r="B645" s="87" t="s">
        <v>116</v>
      </c>
      <c r="C645" s="88" t="str">
        <f t="shared" si="19"/>
        <v>IMPHTEHCH</v>
      </c>
      <c r="D645" s="88"/>
      <c r="E645" s="88">
        <v>2012</v>
      </c>
      <c r="F645" s="88" t="s">
        <v>115</v>
      </c>
      <c r="G645" s="87">
        <f t="array" ref="G645">INDEX(EXH_Potentials_short!$F$10:$F$57,MATCH('dact EXH_Potentials'!E645&amp;'dact EXH_Potentials'!C645,EXH_Potentials_short!$E$10:$E$57&amp;EXH_Potentials_short!$C$10:$C$57,0))*INDEX(Sheet1!D$4:D$35,MATCH('dact EXH_Potentials'!F645,Sheet1!$B$4:$B$35,0))</f>
        <v>2.2338570678061027E-6</v>
      </c>
      <c r="H645" s="87">
        <f t="array" ref="H645">INDEX(EXH_Potentials_short!G$10:G$57,MATCH('dact EXH_Potentials'!E645&amp;'dact EXH_Potentials'!C645,EXH_Potentials_short!$E$10:$E$57&amp;EXH_Potentials_short!$C$10:$C$57,0))*INDEX(Sheet1!D$4:D$35,MATCH('dact EXH_Potentials'!F645,Sheet1!$B$4:$B$35,0))</f>
        <v>1.2752285618845779E-6</v>
      </c>
    </row>
    <row r="646" spans="2:8">
      <c r="B646" s="86" t="s">
        <v>116</v>
      </c>
      <c r="C646" s="89" t="str">
        <f>K46</f>
        <v>IMPHTEHDN</v>
      </c>
      <c r="D646" s="89"/>
      <c r="E646" s="89">
        <v>2012</v>
      </c>
      <c r="F646" s="90" t="s">
        <v>147</v>
      </c>
      <c r="G646" s="86">
        <f t="array" ref="G646">INDEX(EXH_Potentials_short!F$10:F$57,MATCH('dact EXH_Potentials'!E646&amp;'dact EXH_Potentials'!C646,EXH_Potentials_short!$E$10:$E$57&amp;EXH_Potentials_short!$C$10:$C$57,0))*INDEX(Sheet1!D$4:D$35,MATCH('dact EXH_Potentials'!F646,Sheet1!$B$4:$B$35,0))</f>
        <v>1.8011486427826325E-3</v>
      </c>
      <c r="H646" s="86">
        <f t="array" ref="H646">INDEX(EXH_Potentials_short!G$10:G$57,MATCH('dact EXH_Potentials'!E646&amp;'dact EXH_Potentials'!C646,EXH_Potentials_short!$E$10:$E$57&amp;EXH_Potentials_short!$C$10:$C$57,0))*INDEX(Sheet1!D$4:D$35,MATCH('dact EXH_Potentials'!F646,Sheet1!$B$4:$B$35,0))</f>
        <v>1.8896634960000071E-3</v>
      </c>
    </row>
    <row r="647" spans="2:8">
      <c r="B647" s="86" t="s">
        <v>116</v>
      </c>
      <c r="C647" s="89" t="str">
        <f t="shared" ref="C647:C677" si="20">C646</f>
        <v>IMPHTEHDN</v>
      </c>
      <c r="D647" s="89"/>
      <c r="E647" s="89">
        <v>2012</v>
      </c>
      <c r="F647" s="89" t="s">
        <v>146</v>
      </c>
      <c r="G647" s="86">
        <f t="array" ref="G647">INDEX(EXH_Potentials_short!$F$10:$F$57,MATCH('dact EXH_Potentials'!E647&amp;'dact EXH_Potentials'!C647,EXH_Potentials_short!$E$10:$E$57&amp;EXH_Potentials_short!$C$10:$C$57,0))*INDEX(Sheet1!D$4:D$35,MATCH('dact EXH_Potentials'!F647,Sheet1!$B$4:$B$35,0))</f>
        <v>2.9168601631729855E-2</v>
      </c>
      <c r="H647" s="86">
        <f t="array" ref="H647">INDEX(EXH_Potentials_short!G$10:G$57,MATCH('dact EXH_Potentials'!E647&amp;'dact EXH_Potentials'!C647,EXH_Potentials_short!$E$10:$E$57&amp;EXH_Potentials_short!$C$10:$C$57,0))*INDEX(Sheet1!D$4:D$35,MATCH('dact EXH_Potentials'!F647,Sheet1!$B$4:$B$35,0))</f>
        <v>3.0602050504666783E-2</v>
      </c>
    </row>
    <row r="648" spans="2:8">
      <c r="B648" s="86" t="s">
        <v>116</v>
      </c>
      <c r="C648" s="89" t="str">
        <f t="shared" si="20"/>
        <v>IMPHTEHDN</v>
      </c>
      <c r="D648" s="89"/>
      <c r="E648" s="89">
        <v>2012</v>
      </c>
      <c r="F648" s="89" t="s">
        <v>145</v>
      </c>
      <c r="G648" s="86">
        <f t="array" ref="G648">INDEX(EXH_Potentials_short!$F$10:$F$57,MATCH('dact EXH_Potentials'!E648&amp;'dact EXH_Potentials'!C648,EXH_Potentials_short!$E$10:$E$57&amp;EXH_Potentials_short!$C$10:$C$57,0))*INDEX(Sheet1!D$4:D$35,MATCH('dact EXH_Potentials'!F648,Sheet1!$B$4:$B$35,0))</f>
        <v>3.5422589974725111E-2</v>
      </c>
      <c r="H648" s="86">
        <f t="array" ref="H648">INDEX(EXH_Potentials_short!G$10:G$57,MATCH('dact EXH_Potentials'!E648&amp;'dact EXH_Potentials'!C648,EXH_Potentials_short!$E$10:$E$57&amp;EXH_Potentials_short!$C$10:$C$57,0))*INDEX(Sheet1!D$4:D$35,MATCH('dact EXH_Potentials'!F648,Sheet1!$B$4:$B$35,0))</f>
        <v>3.7163382088000144E-2</v>
      </c>
    </row>
    <row r="649" spans="2:8">
      <c r="B649" s="86" t="s">
        <v>116</v>
      </c>
      <c r="C649" s="89" t="str">
        <f t="shared" si="20"/>
        <v>IMPHTEHDN</v>
      </c>
      <c r="D649" s="89"/>
      <c r="E649" s="89">
        <v>2012</v>
      </c>
      <c r="F649" s="89" t="s">
        <v>144</v>
      </c>
      <c r="G649" s="86">
        <f t="array" ref="G649">INDEX(EXH_Potentials_short!$F$10:$F$57,MATCH('dact EXH_Potentials'!E649&amp;'dact EXH_Potentials'!C649,EXH_Potentials_short!$E$10:$E$57&amp;EXH_Potentials_short!$C$10:$C$57,0))*INDEX(Sheet1!D$4:D$35,MATCH('dact EXH_Potentials'!F649,Sheet1!$B$4:$B$35,0))</f>
        <v>8.0551369857778856E-3</v>
      </c>
      <c r="H649" s="86">
        <f t="array" ref="H649">INDEX(EXH_Potentials_short!G$10:G$57,MATCH('dact EXH_Potentials'!E649&amp;'dact EXH_Potentials'!C649,EXH_Potentials_short!$E$10:$E$57&amp;EXH_Potentials_short!$C$10:$C$57,0))*INDEX(Sheet1!D$4:D$35,MATCH('dact EXH_Potentials'!F649,Sheet1!$B$4:$B$35,0))</f>
        <v>8.4509950793333656E-3</v>
      </c>
    </row>
    <row r="650" spans="2:8">
      <c r="B650" s="86" t="s">
        <v>116</v>
      </c>
      <c r="C650" s="89" t="str">
        <f t="shared" si="20"/>
        <v>IMPHTEHDN</v>
      </c>
      <c r="D650" s="89"/>
      <c r="E650" s="89">
        <v>2012</v>
      </c>
      <c r="F650" s="89" t="s">
        <v>143</v>
      </c>
      <c r="G650" s="86">
        <f t="array" ref="G650">INDEX(EXH_Potentials_short!$F$10:$F$57,MATCH('dact EXH_Potentials'!E650&amp;'dact EXH_Potentials'!C650,EXH_Potentials_short!$E$10:$E$57&amp;EXH_Potentials_short!$C$10:$C$57,0))*INDEX(Sheet1!D$4:D$35,MATCH('dact EXH_Potentials'!F650,Sheet1!$B$4:$B$35,0))</f>
        <v>4.0025525395169612E-4</v>
      </c>
      <c r="H650" s="86">
        <f t="array" ref="H650">INDEX(EXH_Potentials_short!G$10:G$57,MATCH('dact EXH_Potentials'!E650&amp;'dact EXH_Potentials'!C650,EXH_Potentials_short!$E$10:$E$57&amp;EXH_Potentials_short!$C$10:$C$57,0))*INDEX(Sheet1!D$4:D$35,MATCH('dact EXH_Potentials'!F650,Sheet1!$B$4:$B$35,0))</f>
        <v>4.1992522133333494E-4</v>
      </c>
    </row>
    <row r="651" spans="2:8">
      <c r="B651" s="86" t="s">
        <v>116</v>
      </c>
      <c r="C651" s="89" t="str">
        <f t="shared" si="20"/>
        <v>IMPHTEHDN</v>
      </c>
      <c r="D651" s="89"/>
      <c r="E651" s="89">
        <v>2012</v>
      </c>
      <c r="F651" s="89" t="s">
        <v>142</v>
      </c>
      <c r="G651" s="86">
        <f t="array" ref="G651">INDEX(EXH_Potentials_short!$F$10:$F$57,MATCH('dact EXH_Potentials'!E651&amp;'dact EXH_Potentials'!C651,EXH_Potentials_short!$E$10:$E$57&amp;EXH_Potentials_short!$C$10:$C$57,0))*INDEX(Sheet1!D$4:D$35,MATCH('dact EXH_Potentials'!F651,Sheet1!$B$4:$B$35,0))</f>
        <v>1.43591572355171E-2</v>
      </c>
      <c r="H651" s="86">
        <f t="array" ref="H651">INDEX(EXH_Potentials_short!G$10:G$57,MATCH('dact EXH_Potentials'!E651&amp;'dact EXH_Potentials'!C651,EXH_Potentials_short!$E$10:$E$57&amp;EXH_Potentials_short!$C$10:$C$57,0))*INDEX(Sheet1!D$4:D$35,MATCH('dact EXH_Potentials'!F651,Sheet1!$B$4:$B$35,0))</f>
        <v>1.5064817315333391E-2</v>
      </c>
    </row>
    <row r="652" spans="2:8">
      <c r="B652" s="86" t="s">
        <v>116</v>
      </c>
      <c r="C652" s="89" t="str">
        <f t="shared" si="20"/>
        <v>IMPHTEHDN</v>
      </c>
      <c r="D652" s="89"/>
      <c r="E652" s="89">
        <v>2012</v>
      </c>
      <c r="F652" s="89" t="s">
        <v>141</v>
      </c>
      <c r="G652" s="86">
        <f t="array" ref="G652">INDEX(EXH_Potentials_short!$F$10:$F$57,MATCH('dact EXH_Potentials'!E652&amp;'dact EXH_Potentials'!C652,EXH_Potentials_short!$E$10:$E$57&amp;EXH_Potentials_short!$C$10:$C$57,0))*INDEX(Sheet1!D$4:D$35,MATCH('dact EXH_Potentials'!F652,Sheet1!$B$4:$B$35,0))</f>
        <v>2.1063432739208011E-2</v>
      </c>
      <c r="H652" s="86">
        <f t="array" ref="H652">INDEX(EXH_Potentials_short!G$10:G$57,MATCH('dact EXH_Potentials'!E652&amp;'dact EXH_Potentials'!C652,EXH_Potentials_short!$E$10:$E$57&amp;EXH_Potentials_short!$C$10:$C$57,0))*INDEX(Sheet1!D$4:D$35,MATCH('dact EXH_Potentials'!F652,Sheet1!$B$4:$B$35,0))</f>
        <v>2.2098564772666751E-2</v>
      </c>
    </row>
    <row r="653" spans="2:8">
      <c r="B653" s="86" t="s">
        <v>116</v>
      </c>
      <c r="C653" s="89" t="str">
        <f t="shared" si="20"/>
        <v>IMPHTEHDN</v>
      </c>
      <c r="D653" s="89"/>
      <c r="E653" s="89">
        <v>2012</v>
      </c>
      <c r="F653" s="89" t="s">
        <v>140</v>
      </c>
      <c r="G653" s="86">
        <f t="array" ref="G653">INDEX(EXH_Potentials_short!$F$10:$F$57,MATCH('dact EXH_Potentials'!E653&amp;'dact EXH_Potentials'!C653,EXH_Potentials_short!$E$10:$E$57&amp;EXH_Potentials_short!$C$10:$C$57,0))*INDEX(Sheet1!D$4:D$35,MATCH('dact EXH_Potentials'!F653,Sheet1!$B$4:$B$35,0))</f>
        <v>2.0012762697584806E-4</v>
      </c>
      <c r="H653" s="86">
        <f t="array" ref="H653">INDEX(EXH_Potentials_short!G$10:G$57,MATCH('dact EXH_Potentials'!E653&amp;'dact EXH_Potentials'!C653,EXH_Potentials_short!$E$10:$E$57&amp;EXH_Potentials_short!$C$10:$C$57,0))*INDEX(Sheet1!D$4:D$35,MATCH('dact EXH_Potentials'!F653,Sheet1!$B$4:$B$35,0))</f>
        <v>2.0996261066666747E-4</v>
      </c>
    </row>
    <row r="654" spans="2:8">
      <c r="B654" s="86" t="s">
        <v>116</v>
      </c>
      <c r="C654" s="89" t="str">
        <f t="shared" si="20"/>
        <v>IMPHTEHDN</v>
      </c>
      <c r="D654" s="89"/>
      <c r="E654" s="89">
        <v>2012</v>
      </c>
      <c r="F654" s="89" t="s">
        <v>139</v>
      </c>
      <c r="G654" s="86">
        <f t="array" ref="G654">INDEX(EXH_Potentials_short!$F$10:$F$57,MATCH('dact EXH_Potentials'!E654&amp;'dact EXH_Potentials'!C654,EXH_Potentials_short!$E$10:$E$57&amp;EXH_Potentials_short!$C$10:$C$57,0))*INDEX(Sheet1!D$4:D$35,MATCH('dact EXH_Potentials'!F654,Sheet1!$B$4:$B$35,0))</f>
        <v>8.5054241464735435E-4</v>
      </c>
      <c r="H654" s="86">
        <f t="array" ref="H654">INDEX(EXH_Potentials_short!G$10:G$57,MATCH('dact EXH_Potentials'!E654&amp;'dact EXH_Potentials'!C654,EXH_Potentials_short!$E$10:$E$57&amp;EXH_Potentials_short!$C$10:$C$57,0))*INDEX(Sheet1!D$4:D$35,MATCH('dact EXH_Potentials'!F654,Sheet1!$B$4:$B$35,0))</f>
        <v>8.9234109533333677E-4</v>
      </c>
    </row>
    <row r="655" spans="2:8">
      <c r="B655" s="86" t="s">
        <v>116</v>
      </c>
      <c r="C655" s="89" t="str">
        <f t="shared" si="20"/>
        <v>IMPHTEHDN</v>
      </c>
      <c r="D655" s="89"/>
      <c r="E655" s="89">
        <v>2012</v>
      </c>
      <c r="F655" s="89" t="s">
        <v>138</v>
      </c>
      <c r="G655" s="86">
        <f t="array" ref="G655">INDEX(EXH_Potentials_short!$F$10:$F$57,MATCH('dact EXH_Potentials'!E655&amp;'dact EXH_Potentials'!C655,EXH_Potentials_short!$E$10:$E$57&amp;EXH_Potentials_short!$C$10:$C$57,0))*INDEX(Sheet1!D$4:D$35,MATCH('dact EXH_Potentials'!F655,Sheet1!$B$4:$B$35,0))</f>
        <v>2.3765155703381956E-2</v>
      </c>
      <c r="H655" s="86">
        <f t="array" ref="H655">INDEX(EXH_Potentials_short!G$10:G$57,MATCH('dact EXH_Potentials'!E655&amp;'dact EXH_Potentials'!C655,EXH_Potentials_short!$E$10:$E$57&amp;EXH_Potentials_short!$C$10:$C$57,0))*INDEX(Sheet1!D$4:D$35,MATCH('dact EXH_Potentials'!F655,Sheet1!$B$4:$B$35,0))</f>
        <v>2.4933060016666762E-2</v>
      </c>
    </row>
    <row r="656" spans="2:8">
      <c r="B656" s="86" t="s">
        <v>116</v>
      </c>
      <c r="C656" s="89" t="str">
        <f t="shared" si="20"/>
        <v>IMPHTEHDN</v>
      </c>
      <c r="D656" s="89"/>
      <c r="E656" s="89">
        <v>2012</v>
      </c>
      <c r="F656" s="89" t="s">
        <v>137</v>
      </c>
      <c r="G656" s="86">
        <f t="array" ref="G656">INDEX(EXH_Potentials_short!$F$10:$F$57,MATCH('dact EXH_Potentials'!E656&amp;'dact EXH_Potentials'!C656,EXH_Potentials_short!$E$10:$E$57&amp;EXH_Potentials_short!$C$10:$C$57,0))*INDEX(Sheet1!D$4:D$35,MATCH('dact EXH_Potentials'!F656,Sheet1!$B$4:$B$35,0))</f>
        <v>3.3671473238686439E-2</v>
      </c>
      <c r="H656" s="86">
        <f t="array" ref="H656">INDEX(EXH_Potentials_short!G$10:G$57,MATCH('dact EXH_Potentials'!E656&amp;'dact EXH_Potentials'!C656,EXH_Potentials_short!$E$10:$E$57&amp;EXH_Potentials_short!$C$10:$C$57,0))*INDEX(Sheet1!D$4:D$35,MATCH('dact EXH_Potentials'!F656,Sheet1!$B$4:$B$35,0))</f>
        <v>3.5326209244666798E-2</v>
      </c>
    </row>
    <row r="657" spans="2:8">
      <c r="B657" s="86" t="s">
        <v>116</v>
      </c>
      <c r="C657" s="89" t="str">
        <f t="shared" si="20"/>
        <v>IMPHTEHDN</v>
      </c>
      <c r="D657" s="89"/>
      <c r="E657" s="89">
        <v>2012</v>
      </c>
      <c r="F657" s="89" t="s">
        <v>136</v>
      </c>
      <c r="G657" s="86">
        <f t="array" ref="G657">INDEX(EXH_Potentials_short!$F$10:$F$57,MATCH('dact EXH_Potentials'!E657&amp;'dact EXH_Potentials'!C657,EXH_Potentials_short!$E$10:$E$57&amp;EXH_Potentials_short!$C$10:$C$57,0))*INDEX(Sheet1!D$4:D$35,MATCH('dact EXH_Potentials'!F657,Sheet1!$B$4:$B$35,0))</f>
        <v>1.736107164015482E-2</v>
      </c>
      <c r="H657" s="86">
        <f t="array" ref="H657">INDEX(EXH_Potentials_short!G$10:G$57,MATCH('dact EXH_Potentials'!E657&amp;'dact EXH_Potentials'!C657,EXH_Potentials_short!$E$10:$E$57&amp;EXH_Potentials_short!$C$10:$C$57,0))*INDEX(Sheet1!D$4:D$35,MATCH('dact EXH_Potentials'!F657,Sheet1!$B$4:$B$35,0))</f>
        <v>1.8214256475333403E-2</v>
      </c>
    </row>
    <row r="658" spans="2:8">
      <c r="B658" s="86" t="s">
        <v>116</v>
      </c>
      <c r="C658" s="89" t="str">
        <f t="shared" si="20"/>
        <v>IMPHTEHDN</v>
      </c>
      <c r="D658" s="89"/>
      <c r="E658" s="89">
        <v>2012</v>
      </c>
      <c r="F658" s="89" t="s">
        <v>135</v>
      </c>
      <c r="G658" s="86">
        <f t="array" ref="G658">INDEX(EXH_Potentials_short!$F$10:$F$57,MATCH('dact EXH_Potentials'!E658&amp;'dact EXH_Potentials'!C658,EXH_Potentials_short!$E$10:$E$57&amp;EXH_Potentials_short!$C$10:$C$57,0))*INDEX(Sheet1!D$4:D$35,MATCH('dact EXH_Potentials'!F658,Sheet1!$B$4:$B$35,0))</f>
        <v>5.0031906743962015E-5</v>
      </c>
      <c r="H658" s="86">
        <f t="array" ref="H658">INDEX(EXH_Potentials_short!G$10:G$57,MATCH('dact EXH_Potentials'!E658&amp;'dact EXH_Potentials'!C658,EXH_Potentials_short!$E$10:$E$57&amp;EXH_Potentials_short!$C$10:$C$57,0))*INDEX(Sheet1!D$4:D$35,MATCH('dact EXH_Potentials'!F658,Sheet1!$B$4:$B$35,0))</f>
        <v>5.2490652666666867E-5</v>
      </c>
    </row>
    <row r="659" spans="2:8">
      <c r="B659" s="86" t="s">
        <v>116</v>
      </c>
      <c r="C659" s="89" t="str">
        <f t="shared" si="20"/>
        <v>IMPHTEHDN</v>
      </c>
      <c r="D659" s="89"/>
      <c r="E659" s="89">
        <v>2012</v>
      </c>
      <c r="F659" s="89" t="s">
        <v>134</v>
      </c>
      <c r="G659" s="86">
        <f t="array" ref="G659">INDEX(EXH_Potentials_short!$F$10:$F$57,MATCH('dact EXH_Potentials'!E659&amp;'dact EXH_Potentials'!C659,EXH_Potentials_short!$E$10:$E$57&amp;EXH_Potentials_short!$C$10:$C$57,0))*INDEX(Sheet1!D$4:D$35,MATCH('dact EXH_Potentials'!F659,Sheet1!$B$4:$B$35,0))</f>
        <v>1.1707466178087112E-2</v>
      </c>
      <c r="H659" s="86">
        <f t="array" ref="H659">INDEX(EXH_Potentials_short!G$10:G$57,MATCH('dact EXH_Potentials'!E659&amp;'dact EXH_Potentials'!C659,EXH_Potentials_short!$E$10:$E$57&amp;EXH_Potentials_short!$C$10:$C$57,0))*INDEX(Sheet1!D$4:D$35,MATCH('dact EXH_Potentials'!F659,Sheet1!$B$4:$B$35,0))</f>
        <v>1.2282812724000048E-2</v>
      </c>
    </row>
    <row r="660" spans="2:8">
      <c r="B660" s="86" t="s">
        <v>116</v>
      </c>
      <c r="C660" s="89" t="str">
        <f t="shared" si="20"/>
        <v>IMPHTEHDN</v>
      </c>
      <c r="D660" s="89"/>
      <c r="E660" s="89">
        <v>2012</v>
      </c>
      <c r="F660" s="89" t="s">
        <v>133</v>
      </c>
      <c r="G660" s="86">
        <f t="array" ref="G660">INDEX(EXH_Potentials_short!$F$10:$F$57,MATCH('dact EXH_Potentials'!E660&amp;'dact EXH_Potentials'!C660,EXH_Potentials_short!$E$10:$E$57&amp;EXH_Potentials_short!$C$10:$C$57,0))*INDEX(Sheet1!D$4:D$35,MATCH('dact EXH_Potentials'!F660,Sheet1!$B$4:$B$35,0))</f>
        <v>2.2564389941526871E-2</v>
      </c>
      <c r="H660" s="86">
        <f t="array" ref="H660">INDEX(EXH_Potentials_short!G$10:G$57,MATCH('dact EXH_Potentials'!E660&amp;'dact EXH_Potentials'!C660,EXH_Potentials_short!$E$10:$E$57&amp;EXH_Potentials_short!$C$10:$C$57,0))*INDEX(Sheet1!D$4:D$35,MATCH('dact EXH_Potentials'!F660,Sheet1!$B$4:$B$35,0))</f>
        <v>2.367328435266676E-2</v>
      </c>
    </row>
    <row r="661" spans="2:8">
      <c r="B661" s="86" t="s">
        <v>116</v>
      </c>
      <c r="C661" s="89" t="str">
        <f t="shared" si="20"/>
        <v>IMPHTEHDN</v>
      </c>
      <c r="D661" s="89"/>
      <c r="E661" s="89">
        <v>2012</v>
      </c>
      <c r="F661" s="89" t="s">
        <v>132</v>
      </c>
      <c r="G661" s="86">
        <f t="array" ref="G661">INDEX(EXH_Potentials_short!$F$10:$F$57,MATCH('dact EXH_Potentials'!E661&amp;'dact EXH_Potentials'!C661,EXH_Potentials_short!$E$10:$E$57&amp;EXH_Potentials_short!$C$10:$C$57,0))*INDEX(Sheet1!D$4:D$35,MATCH('dact EXH_Potentials'!F661,Sheet1!$B$4:$B$35,0))</f>
        <v>5.0031906743962012E-4</v>
      </c>
      <c r="H661" s="86">
        <f t="array" ref="H661">INDEX(EXH_Potentials_short!G$10:G$57,MATCH('dact EXH_Potentials'!E661&amp;'dact EXH_Potentials'!C661,EXH_Potentials_short!$E$10:$E$57&amp;EXH_Potentials_short!$C$10:$C$57,0))*INDEX(Sheet1!D$4:D$35,MATCH('dact EXH_Potentials'!F661,Sheet1!$B$4:$B$35,0))</f>
        <v>5.2490652666666862E-4</v>
      </c>
    </row>
    <row r="662" spans="2:8">
      <c r="B662" s="86" t="s">
        <v>116</v>
      </c>
      <c r="C662" s="89" t="str">
        <f t="shared" si="20"/>
        <v>IMPHTEHDN</v>
      </c>
      <c r="D662" s="89"/>
      <c r="E662" s="89">
        <v>2012</v>
      </c>
      <c r="F662" s="89" t="s">
        <v>131</v>
      </c>
      <c r="G662" s="86">
        <f t="array" ref="G662">INDEX(EXH_Potentials_short!$F$10:$F$57,MATCH('dact EXH_Potentials'!E662&amp;'dact EXH_Potentials'!C662,EXH_Potentials_short!$E$10:$E$57&amp;EXH_Potentials_short!$C$10:$C$57,0))*INDEX(Sheet1!D$4:D$35,MATCH('dact EXH_Potentials'!F662,Sheet1!$B$4:$B$35,0))</f>
        <v>3.202042031613569E-3</v>
      </c>
      <c r="H662" s="86">
        <f t="array" ref="H662">INDEX(EXH_Potentials_short!G$10:G$57,MATCH('dact EXH_Potentials'!E662&amp;'dact EXH_Potentials'!C662,EXH_Potentials_short!$E$10:$E$57&amp;EXH_Potentials_short!$C$10:$C$57,0))*INDEX(Sheet1!D$4:D$35,MATCH('dact EXH_Potentials'!F662,Sheet1!$B$4:$B$35,0))</f>
        <v>3.3594017706666795E-3</v>
      </c>
    </row>
    <row r="663" spans="2:8">
      <c r="B663" s="86" t="s">
        <v>116</v>
      </c>
      <c r="C663" s="89" t="str">
        <f t="shared" si="20"/>
        <v>IMPHTEHDN</v>
      </c>
      <c r="D663" s="89"/>
      <c r="E663" s="89">
        <v>2012</v>
      </c>
      <c r="F663" s="89" t="s">
        <v>130</v>
      </c>
      <c r="G663" s="86">
        <f t="array" ref="G663">INDEX(EXH_Potentials_short!$F$10:$F$57,MATCH('dact EXH_Potentials'!E663&amp;'dact EXH_Potentials'!C663,EXH_Potentials_short!$E$10:$E$57&amp;EXH_Potentials_short!$C$10:$C$57,0))*INDEX(Sheet1!D$4:D$35,MATCH('dact EXH_Potentials'!F663,Sheet1!$B$4:$B$35,0))</f>
        <v>3.9775365861449807E-2</v>
      </c>
      <c r="H663" s="86">
        <f t="array" ref="H663">INDEX(EXH_Potentials_short!G$10:G$57,MATCH('dact EXH_Potentials'!E663&amp;'dact EXH_Potentials'!C663,EXH_Potentials_short!$E$10:$E$57&amp;EXH_Potentials_short!$C$10:$C$57,0))*INDEX(Sheet1!D$4:D$35,MATCH('dact EXH_Potentials'!F663,Sheet1!$B$4:$B$35,0))</f>
        <v>4.1730068870000164E-2</v>
      </c>
    </row>
    <row r="664" spans="2:8">
      <c r="B664" s="86" t="s">
        <v>116</v>
      </c>
      <c r="C664" s="89" t="str">
        <f t="shared" si="20"/>
        <v>IMPHTEHDN</v>
      </c>
      <c r="D664" s="89"/>
      <c r="E664" s="89">
        <v>2012</v>
      </c>
      <c r="F664" s="89" t="s">
        <v>129</v>
      </c>
      <c r="G664" s="86">
        <f t="array" ref="G664">INDEX(EXH_Potentials_short!$F$10:$F$57,MATCH('dact EXH_Potentials'!E664&amp;'dact EXH_Potentials'!C664,EXH_Potentials_short!$E$10:$E$57&amp;EXH_Potentials_short!$C$10:$C$57,0))*INDEX(Sheet1!D$4:D$35,MATCH('dact EXH_Potentials'!F664,Sheet1!$B$4:$B$35,0))</f>
        <v>2.7017229641739488E-2</v>
      </c>
      <c r="H664" s="86">
        <f t="array" ref="H664">INDEX(EXH_Potentials_short!G$10:G$57,MATCH('dact EXH_Potentials'!E664&amp;'dact EXH_Potentials'!C664,EXH_Potentials_short!$E$10:$E$57&amp;EXH_Potentials_short!$C$10:$C$57,0))*INDEX(Sheet1!D$4:D$35,MATCH('dact EXH_Potentials'!F664,Sheet1!$B$4:$B$35,0))</f>
        <v>2.8344952440000109E-2</v>
      </c>
    </row>
    <row r="665" spans="2:8">
      <c r="B665" s="86" t="s">
        <v>116</v>
      </c>
      <c r="C665" s="89" t="str">
        <f t="shared" si="20"/>
        <v>IMPHTEHDN</v>
      </c>
      <c r="D665" s="89"/>
      <c r="E665" s="89">
        <v>2012</v>
      </c>
      <c r="F665" s="89" t="s">
        <v>128</v>
      </c>
      <c r="G665" s="86">
        <f t="array" ref="G665">INDEX(EXH_Potentials_short!$F$10:$F$57,MATCH('dact EXH_Potentials'!E665&amp;'dact EXH_Potentials'!C665,EXH_Potentials_short!$E$10:$E$57&amp;EXH_Potentials_short!$C$10:$C$57,0))*INDEX(Sheet1!D$4:D$35,MATCH('dact EXH_Potentials'!F665,Sheet1!$B$4:$B$35,0))</f>
        <v>8.0551369857778856E-3</v>
      </c>
      <c r="H665" s="86">
        <f t="array" ref="H665">INDEX(EXH_Potentials_short!G$10:G$57,MATCH('dact EXH_Potentials'!E665&amp;'dact EXH_Potentials'!C665,EXH_Potentials_short!$E$10:$E$57&amp;EXH_Potentials_short!$C$10:$C$57,0))*INDEX(Sheet1!D$4:D$35,MATCH('dact EXH_Potentials'!F665,Sheet1!$B$4:$B$35,0))</f>
        <v>8.4509950793333656E-3</v>
      </c>
    </row>
    <row r="666" spans="2:8">
      <c r="B666" s="86" t="s">
        <v>116</v>
      </c>
      <c r="C666" s="89" t="str">
        <f t="shared" si="20"/>
        <v>IMPHTEHDN</v>
      </c>
      <c r="D666" s="89"/>
      <c r="E666" s="89">
        <v>2012</v>
      </c>
      <c r="F666" s="89" t="s">
        <v>127</v>
      </c>
      <c r="G666" s="86">
        <f t="array" ref="G666">INDEX(EXH_Potentials_short!$F$10:$F$57,MATCH('dact EXH_Potentials'!E666&amp;'dact EXH_Potentials'!C666,EXH_Potentials_short!$E$10:$E$57&amp;EXH_Potentials_short!$C$10:$C$57,0))*INDEX(Sheet1!D$4:D$35,MATCH('dact EXH_Potentials'!F666,Sheet1!$B$4:$B$35,0))</f>
        <v>9.5060622813527835E-4</v>
      </c>
      <c r="H666" s="86">
        <f t="array" ref="H666">INDEX(EXH_Potentials_short!G$10:G$57,MATCH('dact EXH_Potentials'!E666&amp;'dact EXH_Potentials'!C666,EXH_Potentials_short!$E$10:$E$57&amp;EXH_Potentials_short!$C$10:$C$57,0))*INDEX(Sheet1!D$4:D$35,MATCH('dact EXH_Potentials'!F666,Sheet1!$B$4:$B$35,0))</f>
        <v>9.9732240066667055E-4</v>
      </c>
    </row>
    <row r="667" spans="2:8">
      <c r="B667" s="86" t="s">
        <v>116</v>
      </c>
      <c r="C667" s="89" t="str">
        <f t="shared" si="20"/>
        <v>IMPHTEHDN</v>
      </c>
      <c r="D667" s="89"/>
      <c r="E667" s="89">
        <v>2012</v>
      </c>
      <c r="F667" s="89" t="s">
        <v>126</v>
      </c>
      <c r="G667" s="86">
        <f t="array" ref="G667">INDEX(EXH_Potentials_short!$F$10:$F$57,MATCH('dact EXH_Potentials'!E667&amp;'dact EXH_Potentials'!C667,EXH_Potentials_short!$E$10:$E$57&amp;EXH_Potentials_short!$C$10:$C$57,0))*INDEX(Sheet1!D$4:D$35,MATCH('dact EXH_Potentials'!F667,Sheet1!$B$4:$B$35,0))</f>
        <v>1.6710656852483314E-2</v>
      </c>
      <c r="H667" s="86">
        <f t="array" ref="H667">INDEX(EXH_Potentials_short!G$10:G$57,MATCH('dact EXH_Potentials'!E667&amp;'dact EXH_Potentials'!C667,EXH_Potentials_short!$E$10:$E$57&amp;EXH_Potentials_short!$C$10:$C$57,0))*INDEX(Sheet1!D$4:D$35,MATCH('dact EXH_Potentials'!F667,Sheet1!$B$4:$B$35,0))</f>
        <v>1.7531877990666734E-2</v>
      </c>
    </row>
    <row r="668" spans="2:8">
      <c r="B668" s="86" t="s">
        <v>116</v>
      </c>
      <c r="C668" s="89" t="str">
        <f t="shared" si="20"/>
        <v>IMPHTEHDN</v>
      </c>
      <c r="D668" s="89"/>
      <c r="E668" s="89">
        <v>2012</v>
      </c>
      <c r="F668" s="89" t="s">
        <v>125</v>
      </c>
      <c r="G668" s="86">
        <f t="array" ref="G668">INDEX(EXH_Potentials_short!$F$10:$F$57,MATCH('dact EXH_Potentials'!E668&amp;'dact EXH_Potentials'!C668,EXH_Potentials_short!$E$10:$E$57&amp;EXH_Potentials_short!$C$10:$C$57,0))*INDEX(Sheet1!D$4:D$35,MATCH('dact EXH_Potentials'!F668,Sheet1!$B$4:$B$35,0))</f>
        <v>1.3058327660174087E-2</v>
      </c>
      <c r="H668" s="86">
        <f t="array" ref="H668">INDEX(EXH_Potentials_short!G$10:G$57,MATCH('dact EXH_Potentials'!E668&amp;'dact EXH_Potentials'!C668,EXH_Potentials_short!$E$10:$E$57&amp;EXH_Potentials_short!$C$10:$C$57,0))*INDEX(Sheet1!D$4:D$35,MATCH('dact EXH_Potentials'!F668,Sheet1!$B$4:$B$35,0))</f>
        <v>1.3700060346000053E-2</v>
      </c>
    </row>
    <row r="669" spans="2:8">
      <c r="B669" s="86" t="s">
        <v>116</v>
      </c>
      <c r="C669" s="89" t="str">
        <f t="shared" si="20"/>
        <v>IMPHTEHDN</v>
      </c>
      <c r="D669" s="89"/>
      <c r="E669" s="89">
        <v>2012</v>
      </c>
      <c r="F669" s="89" t="s">
        <v>124</v>
      </c>
      <c r="G669" s="86">
        <f t="array" ref="G669">INDEX(EXH_Potentials_short!$F$10:$F$57,MATCH('dact EXH_Potentials'!E669&amp;'dact EXH_Potentials'!C669,EXH_Potentials_short!$E$10:$E$57&amp;EXH_Potentials_short!$C$10:$C$57,0))*INDEX(Sheet1!D$4:D$35,MATCH('dact EXH_Potentials'!F669,Sheet1!$B$4:$B$35,0))</f>
        <v>5.0031906743962012E-4</v>
      </c>
      <c r="H669" s="86">
        <f t="array" ref="H669">INDEX(EXH_Potentials_short!G$10:G$57,MATCH('dact EXH_Potentials'!E669&amp;'dact EXH_Potentials'!C669,EXH_Potentials_short!$E$10:$E$57&amp;EXH_Potentials_short!$C$10:$C$57,0))*INDEX(Sheet1!D$4:D$35,MATCH('dact EXH_Potentials'!F669,Sheet1!$B$4:$B$35,0))</f>
        <v>5.2490652666666862E-4</v>
      </c>
    </row>
    <row r="670" spans="2:8">
      <c r="B670" s="86" t="s">
        <v>116</v>
      </c>
      <c r="C670" s="89" t="str">
        <f t="shared" si="20"/>
        <v>IMPHTEHDN</v>
      </c>
      <c r="D670" s="89"/>
      <c r="E670" s="89">
        <v>2012</v>
      </c>
      <c r="F670" s="89" t="s">
        <v>123</v>
      </c>
      <c r="G670" s="86">
        <f t="array" ref="G670">INDEX(EXH_Potentials_short!$F$10:$F$57,MATCH('dact EXH_Potentials'!E670&amp;'dact EXH_Potentials'!C670,EXH_Potentials_short!$E$10:$E$57&amp;EXH_Potentials_short!$C$10:$C$57,0))*INDEX(Sheet1!D$4:D$35,MATCH('dact EXH_Potentials'!F670,Sheet1!$B$4:$B$35,0))</f>
        <v>4.1026163530048848E-3</v>
      </c>
      <c r="H670" s="86">
        <f t="array" ref="H670">INDEX(EXH_Potentials_short!G$10:G$57,MATCH('dact EXH_Potentials'!E670&amp;'dact EXH_Potentials'!C670,EXH_Potentials_short!$E$10:$E$57&amp;EXH_Potentials_short!$C$10:$C$57,0))*INDEX(Sheet1!D$4:D$35,MATCH('dact EXH_Potentials'!F670,Sheet1!$B$4:$B$35,0))</f>
        <v>4.3042335186666827E-3</v>
      </c>
    </row>
    <row r="671" spans="2:8">
      <c r="B671" s="86" t="s">
        <v>116</v>
      </c>
      <c r="C671" s="89" t="str">
        <f t="shared" si="20"/>
        <v>IMPHTEHDN</v>
      </c>
      <c r="D671" s="89"/>
      <c r="E671" s="89">
        <v>2012</v>
      </c>
      <c r="F671" s="89" t="s">
        <v>122</v>
      </c>
      <c r="G671" s="86">
        <f t="array" ref="G671">INDEX(EXH_Potentials_short!$F$10:$F$57,MATCH('dact EXH_Potentials'!E671&amp;'dact EXH_Potentials'!C671,EXH_Potentials_short!$E$10:$E$57&amp;EXH_Potentials_short!$C$10:$C$57,0))*INDEX(Sheet1!D$4:D$35,MATCH('dact EXH_Potentials'!F671,Sheet1!$B$4:$B$35,0))</f>
        <v>3.9425142514242069E-2</v>
      </c>
      <c r="H671" s="86">
        <f t="array" ref="H671">INDEX(EXH_Potentials_short!G$10:G$57,MATCH('dact EXH_Potentials'!E671&amp;'dact EXH_Potentials'!C671,EXH_Potentials_short!$E$10:$E$57&amp;EXH_Potentials_short!$C$10:$C$57,0))*INDEX(Sheet1!D$4:D$35,MATCH('dact EXH_Potentials'!F671,Sheet1!$B$4:$B$35,0))</f>
        <v>4.1362634301333495E-2</v>
      </c>
    </row>
    <row r="672" spans="2:8">
      <c r="B672" s="86" t="s">
        <v>116</v>
      </c>
      <c r="C672" s="89" t="str">
        <f t="shared" si="20"/>
        <v>IMPHTEHDN</v>
      </c>
      <c r="D672" s="89"/>
      <c r="E672" s="89">
        <v>2012</v>
      </c>
      <c r="F672" s="89" t="s">
        <v>121</v>
      </c>
      <c r="G672" s="86">
        <f t="array" ref="G672">INDEX(EXH_Potentials_short!$F$10:$F$57,MATCH('dact EXH_Potentials'!E672&amp;'dact EXH_Potentials'!C672,EXH_Potentials_short!$E$10:$E$57&amp;EXH_Potentials_short!$C$10:$C$57,0))*INDEX(Sheet1!D$4:D$35,MATCH('dact EXH_Potentials'!F672,Sheet1!$B$4:$B$35,0))</f>
        <v>1.8611869308753869E-2</v>
      </c>
      <c r="H672" s="86">
        <f t="array" ref="H672">INDEX(EXH_Potentials_short!G$10:G$57,MATCH('dact EXH_Potentials'!E672&amp;'dact EXH_Potentials'!C672,EXH_Potentials_short!$E$10:$E$57&amp;EXH_Potentials_short!$C$10:$C$57,0))*INDEX(Sheet1!D$4:D$35,MATCH('dact EXH_Potentials'!F672,Sheet1!$B$4:$B$35,0))</f>
        <v>1.9526522792000074E-2</v>
      </c>
    </row>
    <row r="673" spans="2:8">
      <c r="B673" s="86" t="s">
        <v>116</v>
      </c>
      <c r="C673" s="89" t="str">
        <f t="shared" si="20"/>
        <v>IMPHTEHDN</v>
      </c>
      <c r="D673" s="89"/>
      <c r="E673" s="89">
        <v>2012</v>
      </c>
      <c r="F673" s="89" t="s">
        <v>120</v>
      </c>
      <c r="G673" s="86">
        <f t="array" ref="G673">INDEX(EXH_Potentials_short!$F$10:$F$57,MATCH('dact EXH_Potentials'!E673&amp;'dact EXH_Potentials'!C673,EXH_Potentials_short!$E$10:$E$57&amp;EXH_Potentials_short!$C$10:$C$57,0))*INDEX(Sheet1!D$4:D$35,MATCH('dact EXH_Potentials'!F673,Sheet1!$B$4:$B$35,0))</f>
        <v>6.3040202497392141E-3</v>
      </c>
      <c r="H673" s="86">
        <f t="array" ref="H673">INDEX(EXH_Potentials_short!G$10:G$57,MATCH('dact EXH_Potentials'!E673&amp;'dact EXH_Potentials'!C673,EXH_Potentials_short!$E$10:$E$57&amp;EXH_Potentials_short!$C$10:$C$57,0))*INDEX(Sheet1!D$4:D$35,MATCH('dact EXH_Potentials'!F673,Sheet1!$B$4:$B$35,0))</f>
        <v>6.6138222360000252E-3</v>
      </c>
    </row>
    <row r="674" spans="2:8">
      <c r="B674" s="86" t="s">
        <v>116</v>
      </c>
      <c r="C674" s="89" t="str">
        <f t="shared" si="20"/>
        <v>IMPHTEHDN</v>
      </c>
      <c r="D674" s="89"/>
      <c r="E674" s="89">
        <v>2012</v>
      </c>
      <c r="F674" s="89" t="s">
        <v>119</v>
      </c>
      <c r="G674" s="86">
        <f t="array" ref="G674">INDEX(EXH_Potentials_short!$F$10:$F$57,MATCH('dact EXH_Potentials'!E674&amp;'dact EXH_Potentials'!C674,EXH_Potentials_short!$E$10:$E$57&amp;EXH_Potentials_short!$C$10:$C$57,0))*INDEX(Sheet1!D$4:D$35,MATCH('dact EXH_Potentials'!F674,Sheet1!$B$4:$B$35,0))</f>
        <v>4.7029992339324301E-3</v>
      </c>
      <c r="H674" s="86">
        <f t="array" ref="H674">INDEX(EXH_Potentials_short!G$10:G$57,MATCH('dact EXH_Potentials'!E674&amp;'dact EXH_Potentials'!C674,EXH_Potentials_short!$E$10:$E$57&amp;EXH_Potentials_short!$C$10:$C$57,0))*INDEX(Sheet1!D$4:D$35,MATCH('dact EXH_Potentials'!F674,Sheet1!$B$4:$B$35,0))</f>
        <v>4.9341213506666863E-3</v>
      </c>
    </row>
    <row r="675" spans="2:8">
      <c r="B675" s="86" t="s">
        <v>116</v>
      </c>
      <c r="C675" s="89" t="str">
        <f t="shared" si="20"/>
        <v>IMPHTEHDN</v>
      </c>
      <c r="D675" s="89"/>
      <c r="E675" s="89">
        <v>2012</v>
      </c>
      <c r="F675" s="89" t="s">
        <v>118</v>
      </c>
      <c r="G675" s="86">
        <f t="array" ref="G675">INDEX(EXH_Potentials_short!$F$10:$F$57,MATCH('dact EXH_Potentials'!E675&amp;'dact EXH_Potentials'!C675,EXH_Potentials_short!$E$10:$E$57&amp;EXH_Potentials_short!$C$10:$C$57,0))*INDEX(Sheet1!D$4:D$35,MATCH('dact EXH_Potentials'!F675,Sheet1!$B$4:$B$35,0))</f>
        <v>2.2714485661758755E-2</v>
      </c>
      <c r="H675" s="86">
        <f t="array" ref="H675">INDEX(EXH_Potentials_short!G$10:G$57,MATCH('dact EXH_Potentials'!E675&amp;'dact EXH_Potentials'!C675,EXH_Potentials_short!$E$10:$E$57&amp;EXH_Potentials_short!$C$10:$C$57,0))*INDEX(Sheet1!D$4:D$35,MATCH('dact EXH_Potentials'!F675,Sheet1!$B$4:$B$35,0))</f>
        <v>2.3830756310666758E-2</v>
      </c>
    </row>
    <row r="676" spans="2:8">
      <c r="B676" s="86" t="s">
        <v>116</v>
      </c>
      <c r="C676" s="89" t="str">
        <f t="shared" si="20"/>
        <v>IMPHTEHDN</v>
      </c>
      <c r="D676" s="89"/>
      <c r="E676" s="89">
        <v>2012</v>
      </c>
      <c r="F676" s="89" t="s">
        <v>117</v>
      </c>
      <c r="G676" s="86">
        <f t="array" ref="G676">INDEX(EXH_Potentials_short!$F$10:$F$57,MATCH('dact EXH_Potentials'!E676&amp;'dact EXH_Potentials'!C676,EXH_Potentials_short!$E$10:$E$57&amp;EXH_Potentials_short!$C$10:$C$57,0))*INDEX(Sheet1!D$4:D$35,MATCH('dact EXH_Potentials'!F676,Sheet1!$B$4:$B$35,0))</f>
        <v>1.2157753338782771E-2</v>
      </c>
      <c r="H676" s="86">
        <f t="array" ref="H676">INDEX(EXH_Potentials_short!G$10:G$57,MATCH('dact EXH_Potentials'!E676&amp;'dact EXH_Potentials'!C676,EXH_Potentials_short!$E$10:$E$57&amp;EXH_Potentials_short!$C$10:$C$57,0))*INDEX(Sheet1!D$4:D$35,MATCH('dact EXH_Potentials'!F676,Sheet1!$B$4:$B$35,0))</f>
        <v>1.2755228598000049E-2</v>
      </c>
    </row>
    <row r="677" spans="2:8" ht="15" thickBot="1">
      <c r="B677" s="87" t="s">
        <v>116</v>
      </c>
      <c r="C677" s="88" t="str">
        <f t="shared" si="20"/>
        <v>IMPHTEHDN</v>
      </c>
      <c r="D677" s="88"/>
      <c r="E677" s="88">
        <v>2012</v>
      </c>
      <c r="F677" s="88" t="s">
        <v>115</v>
      </c>
      <c r="G677" s="87">
        <f t="array" ref="G677">INDEX(EXH_Potentials_short!$F$10:$F$57,MATCH('dact EXH_Potentials'!E677&amp;'dact EXH_Potentials'!C677,EXH_Potentials_short!$E$10:$E$57&amp;EXH_Potentials_short!$C$10:$C$57,0))*INDEX(Sheet1!D$4:D$35,MATCH('dact EXH_Potentials'!F677,Sheet1!$B$4:$B$35,0))</f>
        <v>5.0031906743962015E-5</v>
      </c>
      <c r="H677" s="87">
        <f t="array" ref="H677">INDEX(EXH_Potentials_short!G$10:G$57,MATCH('dact EXH_Potentials'!E677&amp;'dact EXH_Potentials'!C677,EXH_Potentials_short!$E$10:$E$57&amp;EXH_Potentials_short!$C$10:$C$57,0))*INDEX(Sheet1!D$4:D$35,MATCH('dact EXH_Potentials'!F677,Sheet1!$B$4:$B$35,0))</f>
        <v>5.2490652666666867E-5</v>
      </c>
    </row>
    <row r="678" spans="2:8">
      <c r="B678" s="86" t="s">
        <v>116</v>
      </c>
      <c r="C678" s="89" t="str">
        <f>K48</f>
        <v>IMPHTEHDL</v>
      </c>
      <c r="D678" s="89"/>
      <c r="E678" s="89">
        <v>2012</v>
      </c>
      <c r="F678" s="90" t="s">
        <v>147</v>
      </c>
      <c r="G678" s="86">
        <f t="array" ref="G678">INDEX(EXH_Potentials_short!F$10:F$57,MATCH('dact EXH_Potentials'!E678&amp;'dact EXH_Potentials'!C678,EXH_Potentials_short!$E$10:$E$57&amp;EXH_Potentials_short!$C$10:$C$57,0))*INDEX(Sheet1!D$4:D$35,MATCH('dact EXH_Potentials'!F678,Sheet1!$B$4:$B$35,0))</f>
        <v>2.4232489979343587E-3</v>
      </c>
      <c r="H678" s="86">
        <f t="array" ref="H678">INDEX(EXH_Potentials_short!G$10:G$57,MATCH('dact EXH_Potentials'!E678&amp;'dact EXH_Potentials'!C678,EXH_Potentials_short!$E$10:$E$57&amp;EXH_Potentials_short!$C$10:$C$57,0))*INDEX(Sheet1!D$4:D$35,MATCH('dact EXH_Potentials'!F678,Sheet1!$B$4:$B$35,0))</f>
        <v>7.8607322818375258E-4</v>
      </c>
    </row>
    <row r="679" spans="2:8">
      <c r="B679" s="86" t="s">
        <v>116</v>
      </c>
      <c r="C679" s="89" t="str">
        <f t="shared" ref="C679:C709" si="21">C678</f>
        <v>IMPHTEHDL</v>
      </c>
      <c r="D679" s="89"/>
      <c r="E679" s="89">
        <v>2012</v>
      </c>
      <c r="F679" s="89" t="s">
        <v>146</v>
      </c>
      <c r="G679" s="86">
        <f t="array" ref="G679">INDEX(EXH_Potentials_short!$F$10:$F$57,MATCH('dact EXH_Potentials'!E679&amp;'dact EXH_Potentials'!C679,EXH_Potentials_short!$E$10:$E$57&amp;EXH_Potentials_short!$C$10:$C$57,0))*INDEX(Sheet1!D$4:D$35,MATCH('dact EXH_Potentials'!F679,Sheet1!$B$4:$B$35,0))</f>
        <v>3.9243171272103639E-2</v>
      </c>
      <c r="H679" s="86">
        <f t="array" ref="H679">INDEX(EXH_Potentials_short!G$10:G$57,MATCH('dact EXH_Potentials'!E679&amp;'dact EXH_Potentials'!C679,EXH_Potentials_short!$E$10:$E$57&amp;EXH_Potentials_short!$C$10:$C$57,0))*INDEX(Sheet1!D$4:D$35,MATCH('dact EXH_Potentials'!F679,Sheet1!$B$4:$B$35,0))</f>
        <v>1.2730019223086883E-2</v>
      </c>
    </row>
    <row r="680" spans="2:8">
      <c r="B680" s="86" t="s">
        <v>116</v>
      </c>
      <c r="C680" s="89" t="str">
        <f t="shared" si="21"/>
        <v>IMPHTEHDL</v>
      </c>
      <c r="D680" s="89"/>
      <c r="E680" s="89">
        <v>2012</v>
      </c>
      <c r="F680" s="89" t="s">
        <v>145</v>
      </c>
      <c r="G680" s="86">
        <f t="array" ref="G680">INDEX(EXH_Potentials_short!$F$10:$F$57,MATCH('dact EXH_Potentials'!E680&amp;'dact EXH_Potentials'!C680,EXH_Potentials_short!$E$10:$E$57&amp;EXH_Potentials_short!$C$10:$C$57,0))*INDEX(Sheet1!D$4:D$35,MATCH('dact EXH_Potentials'!F680,Sheet1!$B$4:$B$35,0))</f>
        <v>4.765723029270906E-2</v>
      </c>
      <c r="H680" s="86">
        <f t="array" ref="H680">INDEX(EXH_Potentials_short!G$10:G$57,MATCH('dact EXH_Potentials'!E680&amp;'dact EXH_Potentials'!C680,EXH_Potentials_short!$E$10:$E$57&amp;EXH_Potentials_short!$C$10:$C$57,0))*INDEX(Sheet1!D$4:D$35,MATCH('dact EXH_Potentials'!F680,Sheet1!$B$4:$B$35,0))</f>
        <v>1.545944015428047E-2</v>
      </c>
    </row>
    <row r="681" spans="2:8">
      <c r="B681" s="86" t="s">
        <v>116</v>
      </c>
      <c r="C681" s="89" t="str">
        <f t="shared" si="21"/>
        <v>IMPHTEHDL</v>
      </c>
      <c r="D681" s="89"/>
      <c r="E681" s="89">
        <v>2012</v>
      </c>
      <c r="F681" s="89" t="s">
        <v>144</v>
      </c>
      <c r="G681" s="86">
        <f t="array" ref="G681">INDEX(EXH_Potentials_short!$F$10:$F$57,MATCH('dact EXH_Potentials'!E681&amp;'dact EXH_Potentials'!C681,EXH_Potentials_short!$E$10:$E$57&amp;EXH_Potentials_short!$C$10:$C$57,0))*INDEX(Sheet1!D$4:D$35,MATCH('dact EXH_Potentials'!F681,Sheet1!$B$4:$B$35,0))</f>
        <v>1.0837308018539771E-2</v>
      </c>
      <c r="H681" s="86">
        <f t="array" ref="H681">INDEX(EXH_Potentials_short!G$10:G$57,MATCH('dact EXH_Potentials'!E681&amp;'dact EXH_Potentials'!C681,EXH_Potentials_short!$E$10:$E$57&amp;EXH_Potentials_short!$C$10:$C$57,0))*INDEX(Sheet1!D$4:D$35,MATCH('dact EXH_Potentials'!F681,Sheet1!$B$4:$B$35,0))</f>
        <v>3.5154941593773382E-3</v>
      </c>
    </row>
    <row r="682" spans="2:8">
      <c r="B682" s="86" t="s">
        <v>116</v>
      </c>
      <c r="C682" s="89" t="str">
        <f t="shared" si="21"/>
        <v>IMPHTEHDL</v>
      </c>
      <c r="D682" s="89"/>
      <c r="E682" s="89">
        <v>2012</v>
      </c>
      <c r="F682" s="89" t="s">
        <v>143</v>
      </c>
      <c r="G682" s="86">
        <f t="array" ref="G682">INDEX(EXH_Potentials_short!$F$10:$F$57,MATCH('dact EXH_Potentials'!E682&amp;'dact EXH_Potentials'!C682,EXH_Potentials_short!$E$10:$E$57&amp;EXH_Potentials_short!$C$10:$C$57,0))*INDEX(Sheet1!D$4:D$35,MATCH('dact EXH_Potentials'!F682,Sheet1!$B$4:$B$35,0))</f>
        <v>5.3849977731874638E-4</v>
      </c>
      <c r="H682" s="86">
        <f t="array" ref="H682">INDEX(EXH_Potentials_short!G$10:G$57,MATCH('dact EXH_Potentials'!E682&amp;'dact EXH_Potentials'!C682,EXH_Potentials_short!$E$10:$E$57&amp;EXH_Potentials_short!$C$10:$C$57,0))*INDEX(Sheet1!D$4:D$35,MATCH('dact EXH_Potentials'!F682,Sheet1!$B$4:$B$35,0))</f>
        <v>1.7468293959638947E-4</v>
      </c>
    </row>
    <row r="683" spans="2:8">
      <c r="B683" s="86" t="s">
        <v>116</v>
      </c>
      <c r="C683" s="89" t="str">
        <f t="shared" si="21"/>
        <v>IMPHTEHDL</v>
      </c>
      <c r="D683" s="89"/>
      <c r="E683" s="89">
        <v>2012</v>
      </c>
      <c r="F683" s="89" t="s">
        <v>142</v>
      </c>
      <c r="G683" s="86">
        <f t="array" ref="G683">INDEX(EXH_Potentials_short!$F$10:$F$57,MATCH('dact EXH_Potentials'!E683&amp;'dact EXH_Potentials'!C683,EXH_Potentials_short!$E$10:$E$57&amp;EXH_Potentials_short!$C$10:$C$57,0))*INDEX(Sheet1!D$4:D$35,MATCH('dact EXH_Potentials'!F683,Sheet1!$B$4:$B$35,0))</f>
        <v>1.9318679511310027E-2</v>
      </c>
      <c r="H683" s="86">
        <f t="array" ref="H683">INDEX(EXH_Potentials_short!G$10:G$57,MATCH('dact EXH_Potentials'!E683&amp;'dact EXH_Potentials'!C683,EXH_Potentials_short!$E$10:$E$57&amp;EXH_Potentials_short!$C$10:$C$57,0))*INDEX(Sheet1!D$4:D$35,MATCH('dact EXH_Potentials'!F683,Sheet1!$B$4:$B$35,0))</f>
        <v>6.2667504580204729E-3</v>
      </c>
    </row>
    <row r="684" spans="2:8">
      <c r="B684" s="86" t="s">
        <v>116</v>
      </c>
      <c r="C684" s="89" t="str">
        <f t="shared" si="21"/>
        <v>IMPHTEHDL</v>
      </c>
      <c r="D684" s="89"/>
      <c r="E684" s="89">
        <v>2012</v>
      </c>
      <c r="F684" s="89" t="s">
        <v>141</v>
      </c>
      <c r="G684" s="86">
        <f t="array" ref="G684">INDEX(EXH_Potentials_short!$F$10:$F$57,MATCH('dact EXH_Potentials'!E684&amp;'dact EXH_Potentials'!C684,EXH_Potentials_short!$E$10:$E$57&amp;EXH_Potentials_short!$C$10:$C$57,0))*INDEX(Sheet1!D$4:D$35,MATCH('dact EXH_Potentials'!F684,Sheet1!$B$4:$B$35,0))</f>
        <v>2.8338550781399029E-2</v>
      </c>
      <c r="H684" s="86">
        <f t="array" ref="H684">INDEX(EXH_Potentials_short!G$10:G$57,MATCH('dact EXH_Potentials'!E684&amp;'dact EXH_Potentials'!C684,EXH_Potentials_short!$E$10:$E$57&amp;EXH_Potentials_short!$C$10:$C$57,0))*INDEX(Sheet1!D$4:D$35,MATCH('dact EXH_Potentials'!F684,Sheet1!$B$4:$B$35,0))</f>
        <v>9.1926896962599963E-3</v>
      </c>
    </row>
    <row r="685" spans="2:8">
      <c r="B685" s="86" t="s">
        <v>116</v>
      </c>
      <c r="C685" s="89" t="str">
        <f t="shared" si="21"/>
        <v>IMPHTEHDL</v>
      </c>
      <c r="D685" s="89"/>
      <c r="E685" s="89">
        <v>2012</v>
      </c>
      <c r="F685" s="89" t="s">
        <v>140</v>
      </c>
      <c r="G685" s="86">
        <f t="array" ref="G685">INDEX(EXH_Potentials_short!$F$10:$F$57,MATCH('dact EXH_Potentials'!E685&amp;'dact EXH_Potentials'!C685,EXH_Potentials_short!$E$10:$E$57&amp;EXH_Potentials_short!$C$10:$C$57,0))*INDEX(Sheet1!D$4:D$35,MATCH('dact EXH_Potentials'!F685,Sheet1!$B$4:$B$35,0))</f>
        <v>2.6924988865937319E-4</v>
      </c>
      <c r="H685" s="86">
        <f t="array" ref="H685">INDEX(EXH_Potentials_short!G$10:G$57,MATCH('dact EXH_Potentials'!E685&amp;'dact EXH_Potentials'!C685,EXH_Potentials_short!$E$10:$E$57&amp;EXH_Potentials_short!$C$10:$C$57,0))*INDEX(Sheet1!D$4:D$35,MATCH('dact EXH_Potentials'!F685,Sheet1!$B$4:$B$35,0))</f>
        <v>8.7341469798194734E-5</v>
      </c>
    </row>
    <row r="686" spans="2:8">
      <c r="B686" s="86" t="s">
        <v>116</v>
      </c>
      <c r="C686" s="89" t="str">
        <f t="shared" si="21"/>
        <v>IMPHTEHDL</v>
      </c>
      <c r="D686" s="89"/>
      <c r="E686" s="89">
        <v>2012</v>
      </c>
      <c r="F686" s="89" t="s">
        <v>139</v>
      </c>
      <c r="G686" s="86">
        <f t="array" ref="G686">INDEX(EXH_Potentials_short!$F$10:$F$57,MATCH('dact EXH_Potentials'!E686&amp;'dact EXH_Potentials'!C686,EXH_Potentials_short!$E$10:$E$57&amp;EXH_Potentials_short!$C$10:$C$57,0))*INDEX(Sheet1!D$4:D$35,MATCH('dact EXH_Potentials'!F686,Sheet1!$B$4:$B$35,0))</f>
        <v>1.1443120268023362E-3</v>
      </c>
      <c r="H686" s="86">
        <f t="array" ref="H686">INDEX(EXH_Potentials_short!G$10:G$57,MATCH('dact EXH_Potentials'!E686&amp;'dact EXH_Potentials'!C686,EXH_Potentials_short!$E$10:$E$57&amp;EXH_Potentials_short!$C$10:$C$57,0))*INDEX(Sheet1!D$4:D$35,MATCH('dact EXH_Potentials'!F686,Sheet1!$B$4:$B$35,0))</f>
        <v>3.7120124664232764E-4</v>
      </c>
    </row>
    <row r="687" spans="2:8">
      <c r="B687" s="86" t="s">
        <v>116</v>
      </c>
      <c r="C687" s="89" t="str">
        <f t="shared" si="21"/>
        <v>IMPHTEHDL</v>
      </c>
      <c r="D687" s="89"/>
      <c r="E687" s="89">
        <v>2012</v>
      </c>
      <c r="F687" s="89" t="s">
        <v>138</v>
      </c>
      <c r="G687" s="86">
        <f t="array" ref="G687">INDEX(EXH_Potentials_short!$F$10:$F$57,MATCH('dact EXH_Potentials'!E687&amp;'dact EXH_Potentials'!C687,EXH_Potentials_short!$E$10:$E$57&amp;EXH_Potentials_short!$C$10:$C$57,0))*INDEX(Sheet1!D$4:D$35,MATCH('dact EXH_Potentials'!F687,Sheet1!$B$4:$B$35,0))</f>
        <v>3.1973424278300563E-2</v>
      </c>
      <c r="H687" s="86">
        <f t="array" ref="H687">INDEX(EXH_Potentials_short!G$10:G$57,MATCH('dact EXH_Potentials'!E687&amp;'dact EXH_Potentials'!C687,EXH_Potentials_short!$E$10:$E$57&amp;EXH_Potentials_short!$C$10:$C$57,0))*INDEX(Sheet1!D$4:D$35,MATCH('dact EXH_Potentials'!F687,Sheet1!$B$4:$B$35,0))</f>
        <v>1.0371799538535625E-2</v>
      </c>
    </row>
    <row r="688" spans="2:8">
      <c r="B688" s="86" t="s">
        <v>116</v>
      </c>
      <c r="C688" s="89" t="str">
        <f t="shared" si="21"/>
        <v>IMPHTEHDL</v>
      </c>
      <c r="D688" s="89"/>
      <c r="E688" s="89">
        <v>2012</v>
      </c>
      <c r="F688" s="89" t="s">
        <v>137</v>
      </c>
      <c r="G688" s="86">
        <f t="array" ref="G688">INDEX(EXH_Potentials_short!$F$10:$F$57,MATCH('dact EXH_Potentials'!E688&amp;'dact EXH_Potentials'!C688,EXH_Potentials_short!$E$10:$E$57&amp;EXH_Potentials_short!$C$10:$C$57,0))*INDEX(Sheet1!D$4:D$35,MATCH('dact EXH_Potentials'!F688,Sheet1!$B$4:$B$35,0))</f>
        <v>4.5301293766939539E-2</v>
      </c>
      <c r="H688" s="86">
        <f t="array" ref="H688">INDEX(EXH_Potentials_short!G$10:G$57,MATCH('dact EXH_Potentials'!E688&amp;'dact EXH_Potentials'!C688,EXH_Potentials_short!$E$10:$E$57&amp;EXH_Potentials_short!$C$10:$C$57,0))*INDEX(Sheet1!D$4:D$35,MATCH('dact EXH_Potentials'!F688,Sheet1!$B$4:$B$35,0))</f>
        <v>1.4695202293546265E-2</v>
      </c>
    </row>
    <row r="689" spans="2:8">
      <c r="B689" s="86" t="s">
        <v>116</v>
      </c>
      <c r="C689" s="89" t="str">
        <f t="shared" si="21"/>
        <v>IMPHTEHDL</v>
      </c>
      <c r="D689" s="89"/>
      <c r="E689" s="89">
        <v>2012</v>
      </c>
      <c r="F689" s="89" t="s">
        <v>136</v>
      </c>
      <c r="G689" s="86">
        <f t="array" ref="G689">INDEX(EXH_Potentials_short!$F$10:$F$57,MATCH('dact EXH_Potentials'!E689&amp;'dact EXH_Potentials'!C689,EXH_Potentials_short!$E$10:$E$57&amp;EXH_Potentials_short!$C$10:$C$57,0))*INDEX(Sheet1!D$4:D$35,MATCH('dact EXH_Potentials'!F689,Sheet1!$B$4:$B$35,0))</f>
        <v>2.3357427841200623E-2</v>
      </c>
      <c r="H689" s="86">
        <f t="array" ref="H689">INDEX(EXH_Potentials_short!G$10:G$57,MATCH('dact EXH_Potentials'!E689&amp;'dact EXH_Potentials'!C689,EXH_Potentials_short!$E$10:$E$57&amp;EXH_Potentials_short!$C$10:$C$57,0))*INDEX(Sheet1!D$4:D$35,MATCH('dact EXH_Potentials'!F689,Sheet1!$B$4:$B$35,0))</f>
        <v>7.5768725049933936E-3</v>
      </c>
    </row>
    <row r="690" spans="2:8">
      <c r="B690" s="86" t="s">
        <v>116</v>
      </c>
      <c r="C690" s="89" t="str">
        <f t="shared" si="21"/>
        <v>IMPHTEHDL</v>
      </c>
      <c r="D690" s="89"/>
      <c r="E690" s="89">
        <v>2012</v>
      </c>
      <c r="F690" s="89" t="s">
        <v>135</v>
      </c>
      <c r="G690" s="86">
        <f t="array" ref="G690">INDEX(EXH_Potentials_short!$F$10:$F$57,MATCH('dact EXH_Potentials'!E690&amp;'dact EXH_Potentials'!C690,EXH_Potentials_short!$E$10:$E$57&amp;EXH_Potentials_short!$C$10:$C$57,0))*INDEX(Sheet1!D$4:D$35,MATCH('dact EXH_Potentials'!F690,Sheet1!$B$4:$B$35,0))</f>
        <v>6.7312472164843297E-5</v>
      </c>
      <c r="H690" s="86">
        <f t="array" ref="H690">INDEX(EXH_Potentials_short!G$10:G$57,MATCH('dact EXH_Potentials'!E690&amp;'dact EXH_Potentials'!C690,EXH_Potentials_short!$E$10:$E$57&amp;EXH_Potentials_short!$C$10:$C$57,0))*INDEX(Sheet1!D$4:D$35,MATCH('dact EXH_Potentials'!F690,Sheet1!$B$4:$B$35,0))</f>
        <v>2.1835367449548684E-5</v>
      </c>
    </row>
    <row r="691" spans="2:8">
      <c r="B691" s="86" t="s">
        <v>116</v>
      </c>
      <c r="C691" s="89" t="str">
        <f t="shared" si="21"/>
        <v>IMPHTEHDL</v>
      </c>
      <c r="D691" s="89"/>
      <c r="E691" s="89">
        <v>2012</v>
      </c>
      <c r="F691" s="89" t="s">
        <v>134</v>
      </c>
      <c r="G691" s="86">
        <f t="array" ref="G691">INDEX(EXH_Potentials_short!$F$10:$F$57,MATCH('dact EXH_Potentials'!E691&amp;'dact EXH_Potentials'!C691,EXH_Potentials_short!$E$10:$E$57&amp;EXH_Potentials_short!$C$10:$C$57,0))*INDEX(Sheet1!D$4:D$35,MATCH('dact EXH_Potentials'!F691,Sheet1!$B$4:$B$35,0))</f>
        <v>1.5751118486573332E-2</v>
      </c>
      <c r="H691" s="86">
        <f t="array" ref="H691">INDEX(EXH_Potentials_short!G$10:G$57,MATCH('dact EXH_Potentials'!E691&amp;'dact EXH_Potentials'!C691,EXH_Potentials_short!$E$10:$E$57&amp;EXH_Potentials_short!$C$10:$C$57,0))*INDEX(Sheet1!D$4:D$35,MATCH('dact EXH_Potentials'!F691,Sheet1!$B$4:$B$35,0))</f>
        <v>5.1094759831943927E-3</v>
      </c>
    </row>
    <row r="692" spans="2:8">
      <c r="B692" s="86" t="s">
        <v>116</v>
      </c>
      <c r="C692" s="89" t="str">
        <f t="shared" si="21"/>
        <v>IMPHTEHDL</v>
      </c>
      <c r="D692" s="89"/>
      <c r="E692" s="89">
        <v>2012</v>
      </c>
      <c r="F692" s="89" t="s">
        <v>133</v>
      </c>
      <c r="G692" s="86">
        <f t="array" ref="G692">INDEX(EXH_Potentials_short!$F$10:$F$57,MATCH('dact EXH_Potentials'!E692&amp;'dact EXH_Potentials'!C692,EXH_Potentials_short!$E$10:$E$57&amp;EXH_Potentials_short!$C$10:$C$57,0))*INDEX(Sheet1!D$4:D$35,MATCH('dact EXH_Potentials'!F692,Sheet1!$B$4:$B$35,0))</f>
        <v>3.0357924946344331E-2</v>
      </c>
      <c r="H692" s="86">
        <f t="array" ref="H692">INDEX(EXH_Potentials_short!G$10:G$57,MATCH('dact EXH_Potentials'!E692&amp;'dact EXH_Potentials'!C692,EXH_Potentials_short!$E$10:$E$57&amp;EXH_Potentials_short!$C$10:$C$57,0))*INDEX(Sheet1!D$4:D$35,MATCH('dact EXH_Potentials'!F692,Sheet1!$B$4:$B$35,0))</f>
        <v>9.8477507197464575E-3</v>
      </c>
    </row>
    <row r="693" spans="2:8">
      <c r="B693" s="86" t="s">
        <v>116</v>
      </c>
      <c r="C693" s="89" t="str">
        <f t="shared" si="21"/>
        <v>IMPHTEHDL</v>
      </c>
      <c r="D693" s="89"/>
      <c r="E693" s="89">
        <v>2012</v>
      </c>
      <c r="F693" s="89" t="s">
        <v>132</v>
      </c>
      <c r="G693" s="86">
        <f t="array" ref="G693">INDEX(EXH_Potentials_short!$F$10:$F$57,MATCH('dact EXH_Potentials'!E693&amp;'dact EXH_Potentials'!C693,EXH_Potentials_short!$E$10:$E$57&amp;EXH_Potentials_short!$C$10:$C$57,0))*INDEX(Sheet1!D$4:D$35,MATCH('dact EXH_Potentials'!F693,Sheet1!$B$4:$B$35,0))</f>
        <v>6.7312472164843295E-4</v>
      </c>
      <c r="H693" s="86">
        <f t="array" ref="H693">INDEX(EXH_Potentials_short!G$10:G$57,MATCH('dact EXH_Potentials'!E693&amp;'dact EXH_Potentials'!C693,EXH_Potentials_short!$E$10:$E$57&amp;EXH_Potentials_short!$C$10:$C$57,0))*INDEX(Sheet1!D$4:D$35,MATCH('dact EXH_Potentials'!F693,Sheet1!$B$4:$B$35,0))</f>
        <v>2.1835367449548685E-4</v>
      </c>
    </row>
    <row r="694" spans="2:8">
      <c r="B694" s="86" t="s">
        <v>116</v>
      </c>
      <c r="C694" s="89" t="str">
        <f t="shared" si="21"/>
        <v>IMPHTEHDL</v>
      </c>
      <c r="D694" s="89"/>
      <c r="E694" s="89">
        <v>2012</v>
      </c>
      <c r="F694" s="89" t="s">
        <v>131</v>
      </c>
      <c r="G694" s="86">
        <f t="array" ref="G694">INDEX(EXH_Potentials_short!$F$10:$F$57,MATCH('dact EXH_Potentials'!E694&amp;'dact EXH_Potentials'!C694,EXH_Potentials_short!$E$10:$E$57&amp;EXH_Potentials_short!$C$10:$C$57,0))*INDEX(Sheet1!D$4:D$35,MATCH('dact EXH_Potentials'!F694,Sheet1!$B$4:$B$35,0))</f>
        <v>4.307998218549971E-3</v>
      </c>
      <c r="H694" s="86">
        <f t="array" ref="H694">INDEX(EXH_Potentials_short!G$10:G$57,MATCH('dact EXH_Potentials'!E694&amp;'dact EXH_Potentials'!C694,EXH_Potentials_short!$E$10:$E$57&amp;EXH_Potentials_short!$C$10:$C$57,0))*INDEX(Sheet1!D$4:D$35,MATCH('dact EXH_Potentials'!F694,Sheet1!$B$4:$B$35,0))</f>
        <v>1.3974635167711157E-3</v>
      </c>
    </row>
    <row r="695" spans="2:8">
      <c r="B695" s="86" t="s">
        <v>116</v>
      </c>
      <c r="C695" s="89" t="str">
        <f t="shared" si="21"/>
        <v>IMPHTEHDL</v>
      </c>
      <c r="D695" s="89"/>
      <c r="E695" s="89">
        <v>2012</v>
      </c>
      <c r="F695" s="89" t="s">
        <v>130</v>
      </c>
      <c r="G695" s="86">
        <f t="array" ref="G695">INDEX(EXH_Potentials_short!$F$10:$F$57,MATCH('dact EXH_Potentials'!E695&amp;'dact EXH_Potentials'!C695,EXH_Potentials_short!$E$10:$E$57&amp;EXH_Potentials_short!$C$10:$C$57,0))*INDEX(Sheet1!D$4:D$35,MATCH('dact EXH_Potentials'!F695,Sheet1!$B$4:$B$35,0))</f>
        <v>5.3513415371050428E-2</v>
      </c>
      <c r="H695" s="86">
        <f t="array" ref="H695">INDEX(EXH_Potentials_short!G$10:G$57,MATCH('dact EXH_Potentials'!E695&amp;'dact EXH_Potentials'!C695,EXH_Potentials_short!$E$10:$E$57&amp;EXH_Potentials_short!$C$10:$C$57,0))*INDEX(Sheet1!D$4:D$35,MATCH('dact EXH_Potentials'!F695,Sheet1!$B$4:$B$35,0))</f>
        <v>1.7359117122391205E-2</v>
      </c>
    </row>
    <row r="696" spans="2:8">
      <c r="B696" s="86" t="s">
        <v>116</v>
      </c>
      <c r="C696" s="89" t="str">
        <f t="shared" si="21"/>
        <v>IMPHTEHDL</v>
      </c>
      <c r="D696" s="89"/>
      <c r="E696" s="89">
        <v>2012</v>
      </c>
      <c r="F696" s="89" t="s">
        <v>129</v>
      </c>
      <c r="G696" s="86">
        <f t="array" ref="G696">INDEX(EXH_Potentials_short!$F$10:$F$57,MATCH('dact EXH_Potentials'!E696&amp;'dact EXH_Potentials'!C696,EXH_Potentials_short!$E$10:$E$57&amp;EXH_Potentials_short!$C$10:$C$57,0))*INDEX(Sheet1!D$4:D$35,MATCH('dact EXH_Potentials'!F696,Sheet1!$B$4:$B$35,0))</f>
        <v>3.6348734969015382E-2</v>
      </c>
      <c r="H696" s="86">
        <f t="array" ref="H696">INDEX(EXH_Potentials_short!G$10:G$57,MATCH('dact EXH_Potentials'!E696&amp;'dact EXH_Potentials'!C696,EXH_Potentials_short!$E$10:$E$57&amp;EXH_Potentials_short!$C$10:$C$57,0))*INDEX(Sheet1!D$4:D$35,MATCH('dact EXH_Potentials'!F696,Sheet1!$B$4:$B$35,0))</f>
        <v>1.179109842275629E-2</v>
      </c>
    </row>
    <row r="697" spans="2:8">
      <c r="B697" s="86" t="s">
        <v>116</v>
      </c>
      <c r="C697" s="89" t="str">
        <f t="shared" si="21"/>
        <v>IMPHTEHDL</v>
      </c>
      <c r="D697" s="89"/>
      <c r="E697" s="89">
        <v>2012</v>
      </c>
      <c r="F697" s="89" t="s">
        <v>128</v>
      </c>
      <c r="G697" s="86">
        <f t="array" ref="G697">INDEX(EXH_Potentials_short!$F$10:$F$57,MATCH('dact EXH_Potentials'!E697&amp;'dact EXH_Potentials'!C697,EXH_Potentials_short!$E$10:$E$57&amp;EXH_Potentials_short!$C$10:$C$57,0))*INDEX(Sheet1!D$4:D$35,MATCH('dact EXH_Potentials'!F697,Sheet1!$B$4:$B$35,0))</f>
        <v>1.0837308018539771E-2</v>
      </c>
      <c r="H697" s="86">
        <f t="array" ref="H697">INDEX(EXH_Potentials_short!G$10:G$57,MATCH('dact EXH_Potentials'!E697&amp;'dact EXH_Potentials'!C697,EXH_Potentials_short!$E$10:$E$57&amp;EXH_Potentials_short!$C$10:$C$57,0))*INDEX(Sheet1!D$4:D$35,MATCH('dact EXH_Potentials'!F697,Sheet1!$B$4:$B$35,0))</f>
        <v>3.5154941593773382E-3</v>
      </c>
    </row>
    <row r="698" spans="2:8">
      <c r="B698" s="86" t="s">
        <v>116</v>
      </c>
      <c r="C698" s="89" t="str">
        <f t="shared" si="21"/>
        <v>IMPHTEHDL</v>
      </c>
      <c r="D698" s="89"/>
      <c r="E698" s="89">
        <v>2012</v>
      </c>
      <c r="F698" s="89" t="s">
        <v>127</v>
      </c>
      <c r="G698" s="86">
        <f t="array" ref="G698">INDEX(EXH_Potentials_short!$F$10:$F$57,MATCH('dact EXH_Potentials'!E698&amp;'dact EXH_Potentials'!C698,EXH_Potentials_short!$E$10:$E$57&amp;EXH_Potentials_short!$C$10:$C$57,0))*INDEX(Sheet1!D$4:D$35,MATCH('dact EXH_Potentials'!F698,Sheet1!$B$4:$B$35,0))</f>
        <v>1.2789369711320227E-3</v>
      </c>
      <c r="H698" s="86">
        <f t="array" ref="H698">INDEX(EXH_Potentials_short!G$10:G$57,MATCH('dact EXH_Potentials'!E698&amp;'dact EXH_Potentials'!C698,EXH_Potentials_short!$E$10:$E$57&amp;EXH_Potentials_short!$C$10:$C$57,0))*INDEX(Sheet1!D$4:D$35,MATCH('dact EXH_Potentials'!F698,Sheet1!$B$4:$B$35,0))</f>
        <v>4.1487198154142505E-4</v>
      </c>
    </row>
    <row r="699" spans="2:8">
      <c r="B699" s="86" t="s">
        <v>116</v>
      </c>
      <c r="C699" s="89" t="str">
        <f t="shared" si="21"/>
        <v>IMPHTEHDL</v>
      </c>
      <c r="D699" s="89"/>
      <c r="E699" s="89">
        <v>2012</v>
      </c>
      <c r="F699" s="89" t="s">
        <v>126</v>
      </c>
      <c r="G699" s="86">
        <f t="array" ref="G699">INDEX(EXH_Potentials_short!$F$10:$F$57,MATCH('dact EXH_Potentials'!E699&amp;'dact EXH_Potentials'!C699,EXH_Potentials_short!$E$10:$E$57&amp;EXH_Potentials_short!$C$10:$C$57,0))*INDEX(Sheet1!D$4:D$35,MATCH('dact EXH_Potentials'!F699,Sheet1!$B$4:$B$35,0))</f>
        <v>2.2482365703057661E-2</v>
      </c>
      <c r="H699" s="86">
        <f t="array" ref="H699">INDEX(EXH_Potentials_short!G$10:G$57,MATCH('dact EXH_Potentials'!E699&amp;'dact EXH_Potentials'!C699,EXH_Potentials_short!$E$10:$E$57&amp;EXH_Potentials_short!$C$10:$C$57,0))*INDEX(Sheet1!D$4:D$35,MATCH('dact EXH_Potentials'!F699,Sheet1!$B$4:$B$35,0))</f>
        <v>7.2930127281492611E-3</v>
      </c>
    </row>
    <row r="700" spans="2:8">
      <c r="B700" s="86" t="s">
        <v>116</v>
      </c>
      <c r="C700" s="89" t="str">
        <f t="shared" si="21"/>
        <v>IMPHTEHDL</v>
      </c>
      <c r="D700" s="89"/>
      <c r="E700" s="89">
        <v>2012</v>
      </c>
      <c r="F700" s="89" t="s">
        <v>125</v>
      </c>
      <c r="G700" s="86">
        <f t="array" ref="G700">INDEX(EXH_Potentials_short!$F$10:$F$57,MATCH('dact EXH_Potentials'!E700&amp;'dact EXH_Potentials'!C700,EXH_Potentials_short!$E$10:$E$57&amp;EXH_Potentials_short!$C$10:$C$57,0))*INDEX(Sheet1!D$4:D$35,MATCH('dact EXH_Potentials'!F700,Sheet1!$B$4:$B$35,0))</f>
        <v>1.75685552350241E-2</v>
      </c>
      <c r="H700" s="86">
        <f t="array" ref="H700">INDEX(EXH_Potentials_short!G$10:G$57,MATCH('dact EXH_Potentials'!E700&amp;'dact EXH_Potentials'!C700,EXH_Potentials_short!$E$10:$E$57&amp;EXH_Potentials_short!$C$10:$C$57,0))*INDEX(Sheet1!D$4:D$35,MATCH('dact EXH_Potentials'!F700,Sheet1!$B$4:$B$35,0))</f>
        <v>5.6990309043322071E-3</v>
      </c>
    </row>
    <row r="701" spans="2:8">
      <c r="B701" s="86" t="s">
        <v>116</v>
      </c>
      <c r="C701" s="89" t="str">
        <f t="shared" si="21"/>
        <v>IMPHTEHDL</v>
      </c>
      <c r="D701" s="89"/>
      <c r="E701" s="89">
        <v>2012</v>
      </c>
      <c r="F701" s="89" t="s">
        <v>124</v>
      </c>
      <c r="G701" s="86">
        <f t="array" ref="G701">INDEX(EXH_Potentials_short!$F$10:$F$57,MATCH('dact EXH_Potentials'!E701&amp;'dact EXH_Potentials'!C701,EXH_Potentials_short!$E$10:$E$57&amp;EXH_Potentials_short!$C$10:$C$57,0))*INDEX(Sheet1!D$4:D$35,MATCH('dact EXH_Potentials'!F701,Sheet1!$B$4:$B$35,0))</f>
        <v>6.7312472164843295E-4</v>
      </c>
      <c r="H701" s="86">
        <f t="array" ref="H701">INDEX(EXH_Potentials_short!G$10:G$57,MATCH('dact EXH_Potentials'!E701&amp;'dact EXH_Potentials'!C701,EXH_Potentials_short!$E$10:$E$57&amp;EXH_Potentials_short!$C$10:$C$57,0))*INDEX(Sheet1!D$4:D$35,MATCH('dact EXH_Potentials'!F701,Sheet1!$B$4:$B$35,0))</f>
        <v>2.1835367449548685E-4</v>
      </c>
    </row>
    <row r="702" spans="2:8">
      <c r="B702" s="86" t="s">
        <v>116</v>
      </c>
      <c r="C702" s="89" t="str">
        <f t="shared" si="21"/>
        <v>IMPHTEHDL</v>
      </c>
      <c r="D702" s="89"/>
      <c r="E702" s="89">
        <v>2012</v>
      </c>
      <c r="F702" s="89" t="s">
        <v>123</v>
      </c>
      <c r="G702" s="86">
        <f t="array" ref="G702">INDEX(EXH_Potentials_short!$F$10:$F$57,MATCH('dact EXH_Potentials'!E702&amp;'dact EXH_Potentials'!C702,EXH_Potentials_short!$E$10:$E$57&amp;EXH_Potentials_short!$C$10:$C$57,0))*INDEX(Sheet1!D$4:D$35,MATCH('dact EXH_Potentials'!F702,Sheet1!$B$4:$B$35,0))</f>
        <v>5.5196227175171499E-3</v>
      </c>
      <c r="H702" s="86">
        <f t="array" ref="H702">INDEX(EXH_Potentials_short!G$10:G$57,MATCH('dact EXH_Potentials'!E702&amp;'dact EXH_Potentials'!C702,EXH_Potentials_short!$E$10:$E$57&amp;EXH_Potentials_short!$C$10:$C$57,0))*INDEX(Sheet1!D$4:D$35,MATCH('dact EXH_Potentials'!F702,Sheet1!$B$4:$B$35,0))</f>
        <v>1.7905001308629921E-3</v>
      </c>
    </row>
    <row r="703" spans="2:8">
      <c r="B703" s="86" t="s">
        <v>116</v>
      </c>
      <c r="C703" s="89" t="str">
        <f t="shared" si="21"/>
        <v>IMPHTEHDL</v>
      </c>
      <c r="D703" s="89"/>
      <c r="E703" s="89">
        <v>2012</v>
      </c>
      <c r="F703" s="89" t="s">
        <v>122</v>
      </c>
      <c r="G703" s="86">
        <f t="array" ref="G703">INDEX(EXH_Potentials_short!$F$10:$F$57,MATCH('dact EXH_Potentials'!E703&amp;'dact EXH_Potentials'!C703,EXH_Potentials_short!$E$10:$E$57&amp;EXH_Potentials_short!$C$10:$C$57,0))*INDEX(Sheet1!D$4:D$35,MATCH('dact EXH_Potentials'!F703,Sheet1!$B$4:$B$35,0))</f>
        <v>5.3042228065896521E-2</v>
      </c>
      <c r="H703" s="86">
        <f t="array" ref="H703">INDEX(EXH_Potentials_short!G$10:G$57,MATCH('dact EXH_Potentials'!E703&amp;'dact EXH_Potentials'!C703,EXH_Potentials_short!$E$10:$E$57&amp;EXH_Potentials_short!$C$10:$C$57,0))*INDEX(Sheet1!D$4:D$35,MATCH('dact EXH_Potentials'!F703,Sheet1!$B$4:$B$35,0))</f>
        <v>1.7206269550244364E-2</v>
      </c>
    </row>
    <row r="704" spans="2:8">
      <c r="B704" s="86" t="s">
        <v>116</v>
      </c>
      <c r="C704" s="89" t="str">
        <f t="shared" si="21"/>
        <v>IMPHTEHDL</v>
      </c>
      <c r="D704" s="89"/>
      <c r="E704" s="89">
        <v>2012</v>
      </c>
      <c r="F704" s="89" t="s">
        <v>121</v>
      </c>
      <c r="G704" s="86">
        <f t="array" ref="G704">INDEX(EXH_Potentials_short!$F$10:$F$57,MATCH('dact EXH_Potentials'!E704&amp;'dact EXH_Potentials'!C704,EXH_Potentials_short!$E$10:$E$57&amp;EXH_Potentials_short!$C$10:$C$57,0))*INDEX(Sheet1!D$4:D$35,MATCH('dact EXH_Potentials'!F704,Sheet1!$B$4:$B$35,0))</f>
        <v>2.5040239645321708E-2</v>
      </c>
      <c r="H704" s="86">
        <f t="array" ref="H704">INDEX(EXH_Potentials_short!G$10:G$57,MATCH('dact EXH_Potentials'!E704&amp;'dact EXH_Potentials'!C704,EXH_Potentials_short!$E$10:$E$57&amp;EXH_Potentials_short!$C$10:$C$57,0))*INDEX(Sheet1!D$4:D$35,MATCH('dact EXH_Potentials'!F704,Sheet1!$B$4:$B$35,0))</f>
        <v>8.1227566912321116E-3</v>
      </c>
    </row>
    <row r="705" spans="2:8">
      <c r="B705" s="86" t="s">
        <v>116</v>
      </c>
      <c r="C705" s="89" t="str">
        <f t="shared" si="21"/>
        <v>IMPHTEHDL</v>
      </c>
      <c r="D705" s="89"/>
      <c r="E705" s="89">
        <v>2012</v>
      </c>
      <c r="F705" s="89" t="s">
        <v>120</v>
      </c>
      <c r="G705" s="86">
        <f t="array" ref="G705">INDEX(EXH_Potentials_short!$F$10:$F$57,MATCH('dact EXH_Potentials'!E705&amp;'dact EXH_Potentials'!C705,EXH_Potentials_short!$E$10:$E$57&amp;EXH_Potentials_short!$C$10:$C$57,0))*INDEX(Sheet1!D$4:D$35,MATCH('dact EXH_Potentials'!F705,Sheet1!$B$4:$B$35,0))</f>
        <v>8.4813714927702566E-3</v>
      </c>
      <c r="H705" s="86">
        <f t="array" ref="H705">INDEX(EXH_Potentials_short!G$10:G$57,MATCH('dact EXH_Potentials'!E705&amp;'dact EXH_Potentials'!C705,EXH_Potentials_short!$E$10:$E$57&amp;EXH_Potentials_short!$C$10:$C$57,0))*INDEX(Sheet1!D$4:D$35,MATCH('dact EXH_Potentials'!F705,Sheet1!$B$4:$B$35,0))</f>
        <v>2.7512562986431342E-3</v>
      </c>
    </row>
    <row r="706" spans="2:8">
      <c r="B706" s="86" t="s">
        <v>116</v>
      </c>
      <c r="C706" s="89" t="str">
        <f t="shared" si="21"/>
        <v>IMPHTEHDL</v>
      </c>
      <c r="D706" s="89"/>
      <c r="E706" s="89">
        <v>2012</v>
      </c>
      <c r="F706" s="89" t="s">
        <v>119</v>
      </c>
      <c r="G706" s="86">
        <f t="array" ref="G706">INDEX(EXH_Potentials_short!$F$10:$F$57,MATCH('dact EXH_Potentials'!E706&amp;'dact EXH_Potentials'!C706,EXH_Potentials_short!$E$10:$E$57&amp;EXH_Potentials_short!$C$10:$C$57,0))*INDEX(Sheet1!D$4:D$35,MATCH('dact EXH_Potentials'!F706,Sheet1!$B$4:$B$35,0))</f>
        <v>6.3273723834952706E-3</v>
      </c>
      <c r="H706" s="86">
        <f t="array" ref="H706">INDEX(EXH_Potentials_short!G$10:G$57,MATCH('dact EXH_Potentials'!E706&amp;'dact EXH_Potentials'!C706,EXH_Potentials_short!$E$10:$E$57&amp;EXH_Potentials_short!$C$10:$C$57,0))*INDEX(Sheet1!D$4:D$35,MATCH('dact EXH_Potentials'!F706,Sheet1!$B$4:$B$35,0))</f>
        <v>2.0525245402575765E-3</v>
      </c>
    </row>
    <row r="707" spans="2:8">
      <c r="B707" s="86" t="s">
        <v>116</v>
      </c>
      <c r="C707" s="89" t="str">
        <f t="shared" si="21"/>
        <v>IMPHTEHDL</v>
      </c>
      <c r="D707" s="89"/>
      <c r="E707" s="89">
        <v>2012</v>
      </c>
      <c r="F707" s="89" t="s">
        <v>118</v>
      </c>
      <c r="G707" s="86">
        <f t="array" ref="G707">INDEX(EXH_Potentials_short!$F$10:$F$57,MATCH('dact EXH_Potentials'!E707&amp;'dact EXH_Potentials'!C707,EXH_Potentials_short!$E$10:$E$57&amp;EXH_Potentials_short!$C$10:$C$57,0))*INDEX(Sheet1!D$4:D$35,MATCH('dact EXH_Potentials'!F707,Sheet1!$B$4:$B$35,0))</f>
        <v>3.055986236283886E-2</v>
      </c>
      <c r="H707" s="86">
        <f t="array" ref="H707">INDEX(EXH_Potentials_short!G$10:G$57,MATCH('dact EXH_Potentials'!E707&amp;'dact EXH_Potentials'!C707,EXH_Potentials_short!$E$10:$E$57&amp;EXH_Potentials_short!$C$10:$C$57,0))*INDEX(Sheet1!D$4:D$35,MATCH('dact EXH_Potentials'!F707,Sheet1!$B$4:$B$35,0))</f>
        <v>9.9132568220951026E-3</v>
      </c>
    </row>
    <row r="708" spans="2:8">
      <c r="B708" s="86" t="s">
        <v>116</v>
      </c>
      <c r="C708" s="89" t="str">
        <f t="shared" si="21"/>
        <v>IMPHTEHDL</v>
      </c>
      <c r="D708" s="89"/>
      <c r="E708" s="89">
        <v>2012</v>
      </c>
      <c r="F708" s="89" t="s">
        <v>117</v>
      </c>
      <c r="G708" s="86">
        <f t="array" ref="G708">INDEX(EXH_Potentials_short!$F$10:$F$57,MATCH('dact EXH_Potentials'!E708&amp;'dact EXH_Potentials'!C708,EXH_Potentials_short!$E$10:$E$57&amp;EXH_Potentials_short!$C$10:$C$57,0))*INDEX(Sheet1!D$4:D$35,MATCH('dact EXH_Potentials'!F708,Sheet1!$B$4:$B$35,0))</f>
        <v>1.6356930736056922E-2</v>
      </c>
      <c r="H708" s="86">
        <f t="array" ref="H708">INDEX(EXH_Potentials_short!G$10:G$57,MATCH('dact EXH_Potentials'!E708&amp;'dact EXH_Potentials'!C708,EXH_Potentials_short!$E$10:$E$57&amp;EXH_Potentials_short!$C$10:$C$57,0))*INDEX(Sheet1!D$4:D$35,MATCH('dact EXH_Potentials'!F708,Sheet1!$B$4:$B$35,0))</f>
        <v>5.3059942902403305E-3</v>
      </c>
    </row>
    <row r="709" spans="2:8" ht="15" thickBot="1">
      <c r="B709" s="87" t="s">
        <v>116</v>
      </c>
      <c r="C709" s="88" t="str">
        <f t="shared" si="21"/>
        <v>IMPHTEHDL</v>
      </c>
      <c r="D709" s="88"/>
      <c r="E709" s="88">
        <v>2012</v>
      </c>
      <c r="F709" s="88" t="s">
        <v>115</v>
      </c>
      <c r="G709" s="87">
        <f t="array" ref="G709">INDEX(EXH_Potentials_short!$F$10:$F$57,MATCH('dact EXH_Potentials'!E709&amp;'dact EXH_Potentials'!C709,EXH_Potentials_short!$E$10:$E$57&amp;EXH_Potentials_short!$C$10:$C$57,0))*INDEX(Sheet1!D$4:D$35,MATCH('dact EXH_Potentials'!F709,Sheet1!$B$4:$B$35,0))</f>
        <v>6.7312472164843297E-5</v>
      </c>
      <c r="H709" s="87">
        <f t="array" ref="H709">INDEX(EXH_Potentials_short!G$10:G$57,MATCH('dact EXH_Potentials'!E709&amp;'dact EXH_Potentials'!C709,EXH_Potentials_short!$E$10:$E$57&amp;EXH_Potentials_short!$C$10:$C$57,0))*INDEX(Sheet1!D$4:D$35,MATCH('dact EXH_Potentials'!F709,Sheet1!$B$4:$B$35,0))</f>
        <v>2.1835367449548684E-5</v>
      </c>
    </row>
    <row r="710" spans="2:8">
      <c r="B710" s="86" t="s">
        <v>116</v>
      </c>
      <c r="C710" s="89" t="str">
        <f>K50</f>
        <v>IMPHTEHDM</v>
      </c>
      <c r="D710" s="89"/>
      <c r="E710" s="89">
        <v>2012</v>
      </c>
      <c r="F710" s="90" t="s">
        <v>147</v>
      </c>
      <c r="G710" s="86">
        <f t="array" ref="G710">INDEX(EXH_Potentials_short!F$10:F$57,MATCH('dact EXH_Potentials'!E710&amp;'dact EXH_Potentials'!C710,EXH_Potentials_short!$E$10:$E$57&amp;EXH_Potentials_short!$C$10:$C$57,0))*INDEX(Sheet1!D$4:D$35,MATCH('dact EXH_Potentials'!F710,Sheet1!$B$4:$B$35,0))</f>
        <v>1.7390367009098991E-3</v>
      </c>
      <c r="H710" s="86">
        <f t="array" ref="H710">INDEX(EXH_Potentials_short!G$10:G$57,MATCH('dact EXH_Potentials'!E710&amp;'dact EXH_Potentials'!C710,EXH_Potentials_short!$E$10:$E$57&amp;EXH_Potentials_short!$C$10:$C$57,0))*INDEX(Sheet1!D$4:D$35,MATCH('dact EXH_Potentials'!F710,Sheet1!$B$4:$B$35,0))</f>
        <v>1.2431645287855963E-4</v>
      </c>
    </row>
    <row r="711" spans="2:8">
      <c r="B711" s="86" t="s">
        <v>116</v>
      </c>
      <c r="C711" s="89" t="str">
        <f t="shared" ref="C711:C741" si="22">C710</f>
        <v>IMPHTEHDM</v>
      </c>
      <c r="D711" s="89"/>
      <c r="E711" s="89">
        <v>2012</v>
      </c>
      <c r="F711" s="89" t="s">
        <v>146</v>
      </c>
      <c r="G711" s="86">
        <f t="array" ref="G711">INDEX(EXH_Potentials_short!$F$10:$F$57,MATCH('dact EXH_Potentials'!E711&amp;'dact EXH_Potentials'!C711,EXH_Potentials_short!$E$10:$E$57&amp;EXH_Potentials_short!$C$10:$C$57,0))*INDEX(Sheet1!D$4:D$35,MATCH('dact EXH_Potentials'!F711,Sheet1!$B$4:$B$35,0))</f>
        <v>2.8162733239735314E-2</v>
      </c>
      <c r="H711" s="86">
        <f t="array" ref="H711">INDEX(EXH_Potentials_short!G$10:G$57,MATCH('dact EXH_Potentials'!E711&amp;'dact EXH_Potentials'!C711,EXH_Potentials_short!$E$10:$E$57&amp;EXH_Potentials_short!$C$10:$C$57,0))*INDEX(Sheet1!D$4:D$35,MATCH('dact EXH_Potentials'!F711,Sheet1!$B$4:$B$35,0))</f>
        <v>2.0132358896722295E-3</v>
      </c>
    </row>
    <row r="712" spans="2:8">
      <c r="B712" s="86" t="s">
        <v>116</v>
      </c>
      <c r="C712" s="89" t="str">
        <f t="shared" si="22"/>
        <v>IMPHTEHDM</v>
      </c>
      <c r="D712" s="89"/>
      <c r="E712" s="89">
        <v>2012</v>
      </c>
      <c r="F712" s="89" t="s">
        <v>145</v>
      </c>
      <c r="G712" s="86">
        <f t="array" ref="G712">INDEX(EXH_Potentials_short!$F$10:$F$57,MATCH('dact EXH_Potentials'!E712&amp;'dact EXH_Potentials'!C712,EXH_Potentials_short!$E$10:$E$57&amp;EXH_Potentials_short!$C$10:$C$57,0))*INDEX(Sheet1!D$4:D$35,MATCH('dact EXH_Potentials'!F712,Sheet1!$B$4:$B$35,0))</f>
        <v>3.4201055117894688E-2</v>
      </c>
      <c r="H712" s="86">
        <f t="array" ref="H712">INDEX(EXH_Potentials_short!G$10:G$57,MATCH('dact EXH_Potentials'!E712&amp;'dact EXH_Potentials'!C712,EXH_Potentials_short!$E$10:$E$57&amp;EXH_Potentials_short!$C$10:$C$57,0))*INDEX(Sheet1!D$4:D$35,MATCH('dact EXH_Potentials'!F712,Sheet1!$B$4:$B$35,0))</f>
        <v>2.4448902399450065E-3</v>
      </c>
    </row>
    <row r="713" spans="2:8">
      <c r="B713" s="86" t="s">
        <v>116</v>
      </c>
      <c r="C713" s="89" t="str">
        <f t="shared" si="22"/>
        <v>IMPHTEHDM</v>
      </c>
      <c r="D713" s="89"/>
      <c r="E713" s="89">
        <v>2012</v>
      </c>
      <c r="F713" s="89" t="s">
        <v>144</v>
      </c>
      <c r="G713" s="86">
        <f t="array" ref="G713">INDEX(EXH_Potentials_short!$F$10:$F$57,MATCH('dact EXH_Potentials'!E713&amp;'dact EXH_Potentials'!C713,EXH_Potentials_short!$E$10:$E$57&amp;EXH_Potentials_short!$C$10:$C$57,0))*INDEX(Sheet1!D$4:D$35,MATCH('dact EXH_Potentials'!F713,Sheet1!$B$4:$B$35,0))</f>
        <v>7.7773585790692715E-3</v>
      </c>
      <c r="H713" s="86">
        <f t="array" ref="H713">INDEX(EXH_Potentials_short!G$10:G$57,MATCH('dact EXH_Potentials'!E713&amp;'dact EXH_Potentials'!C713,EXH_Potentials_short!$E$10:$E$57&amp;EXH_Potentials_short!$C$10:$C$57,0))*INDEX(Sheet1!D$4:D$35,MATCH('dact EXH_Potentials'!F713,Sheet1!$B$4:$B$35,0))</f>
        <v>5.5597080315133616E-4</v>
      </c>
    </row>
    <row r="714" spans="2:8">
      <c r="B714" s="86" t="s">
        <v>116</v>
      </c>
      <c r="C714" s="89" t="str">
        <f t="shared" si="22"/>
        <v>IMPHTEHDM</v>
      </c>
      <c r="D714" s="89"/>
      <c r="E714" s="89">
        <v>2012</v>
      </c>
      <c r="F714" s="89" t="s">
        <v>143</v>
      </c>
      <c r="G714" s="86">
        <f t="array" ref="G714">INDEX(EXH_Potentials_short!$F$10:$F$57,MATCH('dact EXH_Potentials'!E714&amp;'dact EXH_Potentials'!C714,EXH_Potentials_short!$E$10:$E$57&amp;EXH_Potentials_short!$C$10:$C$57,0))*INDEX(Sheet1!D$4:D$35,MATCH('dact EXH_Potentials'!F714,Sheet1!$B$4:$B$35,0))</f>
        <v>3.8645260020219986E-4</v>
      </c>
      <c r="H714" s="86">
        <f t="array" ref="H714">INDEX(EXH_Potentials_short!G$10:G$57,MATCH('dact EXH_Potentials'!E714&amp;'dact EXH_Potentials'!C714,EXH_Potentials_short!$E$10:$E$57&amp;EXH_Potentials_short!$C$10:$C$57,0))*INDEX(Sheet1!D$4:D$35,MATCH('dact EXH_Potentials'!F714,Sheet1!$B$4:$B$35,0))</f>
        <v>2.7625878417457697E-5</v>
      </c>
    </row>
    <row r="715" spans="2:8">
      <c r="B715" s="86" t="s">
        <v>116</v>
      </c>
      <c r="C715" s="89" t="str">
        <f t="shared" si="22"/>
        <v>IMPHTEHDM</v>
      </c>
      <c r="D715" s="89"/>
      <c r="E715" s="89">
        <v>2012</v>
      </c>
      <c r="F715" s="89" t="s">
        <v>142</v>
      </c>
      <c r="G715" s="86">
        <f t="array" ref="G715">INDEX(EXH_Potentials_short!$F$10:$F$57,MATCH('dact EXH_Potentials'!E715&amp;'dact EXH_Potentials'!C715,EXH_Potentials_short!$E$10:$E$57&amp;EXH_Potentials_short!$C$10:$C$57,0))*INDEX(Sheet1!D$4:D$35,MATCH('dact EXH_Potentials'!F715,Sheet1!$B$4:$B$35,0))</f>
        <v>1.386398703225392E-2</v>
      </c>
      <c r="H715" s="86">
        <f t="array" ref="H715">INDEX(EXH_Potentials_short!G$10:G$57,MATCH('dact EXH_Potentials'!E715&amp;'dact EXH_Potentials'!C715,EXH_Potentials_short!$E$10:$E$57&amp;EXH_Potentials_short!$C$10:$C$57,0))*INDEX(Sheet1!D$4:D$35,MATCH('dact EXH_Potentials'!F715,Sheet1!$B$4:$B$35,0))</f>
        <v>9.9107838822629492E-4</v>
      </c>
    </row>
    <row r="716" spans="2:8">
      <c r="B716" s="86" t="s">
        <v>116</v>
      </c>
      <c r="C716" s="89" t="str">
        <f t="shared" si="22"/>
        <v>IMPHTEHDM</v>
      </c>
      <c r="D716" s="89"/>
      <c r="E716" s="89">
        <v>2012</v>
      </c>
      <c r="F716" s="89" t="s">
        <v>141</v>
      </c>
      <c r="G716" s="86">
        <f t="array" ref="G716">INDEX(EXH_Potentials_short!$F$10:$F$57,MATCH('dact EXH_Potentials'!E716&amp;'dact EXH_Potentials'!C716,EXH_Potentials_short!$E$10:$E$57&amp;EXH_Potentials_short!$C$10:$C$57,0))*INDEX(Sheet1!D$4:D$35,MATCH('dact EXH_Potentials'!F716,Sheet1!$B$4:$B$35,0))</f>
        <v>2.0337068085640769E-2</v>
      </c>
      <c r="H716" s="86">
        <f t="array" ref="H716">INDEX(EXH_Potentials_short!G$10:G$57,MATCH('dact EXH_Potentials'!E716&amp;'dact EXH_Potentials'!C716,EXH_Potentials_short!$E$10:$E$57&amp;EXH_Potentials_short!$C$10:$C$57,0))*INDEX(Sheet1!D$4:D$35,MATCH('dact EXH_Potentials'!F716,Sheet1!$B$4:$B$35,0))</f>
        <v>1.4538118517187113E-3</v>
      </c>
    </row>
    <row r="717" spans="2:8">
      <c r="B717" s="86" t="s">
        <v>116</v>
      </c>
      <c r="C717" s="89" t="str">
        <f t="shared" si="22"/>
        <v>IMPHTEHDM</v>
      </c>
      <c r="D717" s="89"/>
      <c r="E717" s="89">
        <v>2012</v>
      </c>
      <c r="F717" s="89" t="s">
        <v>140</v>
      </c>
      <c r="G717" s="86">
        <f t="array" ref="G717">INDEX(EXH_Potentials_short!$F$10:$F$57,MATCH('dact EXH_Potentials'!E717&amp;'dact EXH_Potentials'!C717,EXH_Potentials_short!$E$10:$E$57&amp;EXH_Potentials_short!$C$10:$C$57,0))*INDEX(Sheet1!D$4:D$35,MATCH('dact EXH_Potentials'!F717,Sheet1!$B$4:$B$35,0))</f>
        <v>1.9322630010109993E-4</v>
      </c>
      <c r="H717" s="86">
        <f t="array" ref="H717">INDEX(EXH_Potentials_short!G$10:G$57,MATCH('dact EXH_Potentials'!E717&amp;'dact EXH_Potentials'!C717,EXH_Potentials_short!$E$10:$E$57&amp;EXH_Potentials_short!$C$10:$C$57,0))*INDEX(Sheet1!D$4:D$35,MATCH('dact EXH_Potentials'!F717,Sheet1!$B$4:$B$35,0))</f>
        <v>1.3812939208728848E-5</v>
      </c>
    </row>
    <row r="718" spans="2:8">
      <c r="B718" s="86" t="s">
        <v>116</v>
      </c>
      <c r="C718" s="89" t="str">
        <f t="shared" si="22"/>
        <v>IMPHTEHDM</v>
      </c>
      <c r="D718" s="89"/>
      <c r="E718" s="89">
        <v>2012</v>
      </c>
      <c r="F718" s="89" t="s">
        <v>139</v>
      </c>
      <c r="G718" s="86">
        <f t="array" ref="G718">INDEX(EXH_Potentials_short!$F$10:$F$57,MATCH('dact EXH_Potentials'!E718&amp;'dact EXH_Potentials'!C718,EXH_Potentials_short!$E$10:$E$57&amp;EXH_Potentials_short!$C$10:$C$57,0))*INDEX(Sheet1!D$4:D$35,MATCH('dact EXH_Potentials'!F718,Sheet1!$B$4:$B$35,0))</f>
        <v>8.2121177542967465E-4</v>
      </c>
      <c r="H718" s="86">
        <f t="array" ref="H718">INDEX(EXH_Potentials_short!G$10:G$57,MATCH('dact EXH_Potentials'!E718&amp;'dact EXH_Potentials'!C718,EXH_Potentials_short!$E$10:$E$57&amp;EXH_Potentials_short!$C$10:$C$57,0))*INDEX(Sheet1!D$4:D$35,MATCH('dact EXH_Potentials'!F718,Sheet1!$B$4:$B$35,0))</f>
        <v>5.870499163709761E-5</v>
      </c>
    </row>
    <row r="719" spans="2:8">
      <c r="B719" s="86" t="s">
        <v>116</v>
      </c>
      <c r="C719" s="89" t="str">
        <f t="shared" si="22"/>
        <v>IMPHTEHDM</v>
      </c>
      <c r="D719" s="89"/>
      <c r="E719" s="89">
        <v>2012</v>
      </c>
      <c r="F719" s="89" t="s">
        <v>138</v>
      </c>
      <c r="G719" s="86">
        <f t="array" ref="G719">INDEX(EXH_Potentials_short!$F$10:$F$57,MATCH('dact EXH_Potentials'!E719&amp;'dact EXH_Potentials'!C719,EXH_Potentials_short!$E$10:$E$57&amp;EXH_Potentials_short!$C$10:$C$57,0))*INDEX(Sheet1!D$4:D$35,MATCH('dact EXH_Potentials'!F719,Sheet1!$B$4:$B$35,0))</f>
        <v>2.2945623137005614E-2</v>
      </c>
      <c r="H719" s="86">
        <f t="array" ref="H719">INDEX(EXH_Potentials_short!G$10:G$57,MATCH('dact EXH_Potentials'!E719&amp;'dact EXH_Potentials'!C719,EXH_Potentials_short!$E$10:$E$57&amp;EXH_Potentials_short!$C$10:$C$57,0))*INDEX(Sheet1!D$4:D$35,MATCH('dact EXH_Potentials'!F719,Sheet1!$B$4:$B$35,0))</f>
        <v>1.6402865310365508E-3</v>
      </c>
    </row>
    <row r="720" spans="2:8">
      <c r="B720" s="86" t="s">
        <v>116</v>
      </c>
      <c r="C720" s="89" t="str">
        <f t="shared" si="22"/>
        <v>IMPHTEHDM</v>
      </c>
      <c r="D720" s="89"/>
      <c r="E720" s="89">
        <v>2012</v>
      </c>
      <c r="F720" s="89" t="s">
        <v>137</v>
      </c>
      <c r="G720" s="86">
        <f t="array" ref="G720">INDEX(EXH_Potentials_short!$F$10:$F$57,MATCH('dact EXH_Potentials'!E720&amp;'dact EXH_Potentials'!C720,EXH_Potentials_short!$E$10:$E$57&amp;EXH_Potentials_short!$C$10:$C$57,0))*INDEX(Sheet1!D$4:D$35,MATCH('dact EXH_Potentials'!F720,Sheet1!$B$4:$B$35,0))</f>
        <v>3.2510324992010058E-2</v>
      </c>
      <c r="H720" s="86">
        <f t="array" ref="H720">INDEX(EXH_Potentials_short!G$10:G$57,MATCH('dact EXH_Potentials'!E720&amp;'dact EXH_Potentials'!C720,EXH_Potentials_short!$E$10:$E$57&amp;EXH_Potentials_short!$C$10:$C$57,0))*INDEX(Sheet1!D$4:D$35,MATCH('dact EXH_Potentials'!F720,Sheet1!$B$4:$B$35,0))</f>
        <v>2.3240270218686286E-3</v>
      </c>
    </row>
    <row r="721" spans="2:8">
      <c r="B721" s="86" t="s">
        <v>116</v>
      </c>
      <c r="C721" s="89" t="str">
        <f t="shared" si="22"/>
        <v>IMPHTEHDM</v>
      </c>
      <c r="D721" s="89"/>
      <c r="E721" s="89">
        <v>2012</v>
      </c>
      <c r="F721" s="89" t="s">
        <v>136</v>
      </c>
      <c r="G721" s="86">
        <f t="array" ref="G721">INDEX(EXH_Potentials_short!$F$10:$F$57,MATCH('dact EXH_Potentials'!E721&amp;'dact EXH_Potentials'!C721,EXH_Potentials_short!$E$10:$E$57&amp;EXH_Potentials_short!$C$10:$C$57,0))*INDEX(Sheet1!D$4:D$35,MATCH('dact EXH_Potentials'!F721,Sheet1!$B$4:$B$35,0))</f>
        <v>1.676238153377042E-2</v>
      </c>
      <c r="H721" s="86">
        <f t="array" ref="H721">INDEX(EXH_Potentials_short!G$10:G$57,MATCH('dact EXH_Potentials'!E721&amp;'dact EXH_Potentials'!C721,EXH_Potentials_short!$E$10:$E$57&amp;EXH_Potentials_short!$C$10:$C$57,0))*INDEX(Sheet1!D$4:D$35,MATCH('dact EXH_Potentials'!F721,Sheet1!$B$4:$B$35,0))</f>
        <v>1.1982724763572278E-3</v>
      </c>
    </row>
    <row r="722" spans="2:8">
      <c r="B722" s="86" t="s">
        <v>116</v>
      </c>
      <c r="C722" s="89" t="str">
        <f t="shared" si="22"/>
        <v>IMPHTEHDM</v>
      </c>
      <c r="D722" s="89"/>
      <c r="E722" s="89">
        <v>2012</v>
      </c>
      <c r="F722" s="89" t="s">
        <v>135</v>
      </c>
      <c r="G722" s="86">
        <f t="array" ref="G722">INDEX(EXH_Potentials_short!$F$10:$F$57,MATCH('dact EXH_Potentials'!E722&amp;'dact EXH_Potentials'!C722,EXH_Potentials_short!$E$10:$E$57&amp;EXH_Potentials_short!$C$10:$C$57,0))*INDEX(Sheet1!D$4:D$35,MATCH('dact EXH_Potentials'!F722,Sheet1!$B$4:$B$35,0))</f>
        <v>4.8306575025274983E-5</v>
      </c>
      <c r="H722" s="86">
        <f t="array" ref="H722">INDEX(EXH_Potentials_short!G$10:G$57,MATCH('dact EXH_Potentials'!E722&amp;'dact EXH_Potentials'!C722,EXH_Potentials_short!$E$10:$E$57&amp;EXH_Potentials_short!$C$10:$C$57,0))*INDEX(Sheet1!D$4:D$35,MATCH('dact EXH_Potentials'!F722,Sheet1!$B$4:$B$35,0))</f>
        <v>3.4532348021822121E-6</v>
      </c>
    </row>
    <row r="723" spans="2:8">
      <c r="B723" s="86" t="s">
        <v>116</v>
      </c>
      <c r="C723" s="89" t="str">
        <f t="shared" si="22"/>
        <v>IMPHTEHDM</v>
      </c>
      <c r="D723" s="89"/>
      <c r="E723" s="89">
        <v>2012</v>
      </c>
      <c r="F723" s="89" t="s">
        <v>134</v>
      </c>
      <c r="G723" s="86">
        <f t="array" ref="G723">INDEX(EXH_Potentials_short!$F$10:$F$57,MATCH('dact EXH_Potentials'!E723&amp;'dact EXH_Potentials'!C723,EXH_Potentials_short!$E$10:$E$57&amp;EXH_Potentials_short!$C$10:$C$57,0))*INDEX(Sheet1!D$4:D$35,MATCH('dact EXH_Potentials'!F723,Sheet1!$B$4:$B$35,0))</f>
        <v>1.1303738555914346E-2</v>
      </c>
      <c r="H723" s="86">
        <f t="array" ref="H723">INDEX(EXH_Potentials_short!G$10:G$57,MATCH('dact EXH_Potentials'!E723&amp;'dact EXH_Potentials'!C723,EXH_Potentials_short!$E$10:$E$57&amp;EXH_Potentials_short!$C$10:$C$57,0))*INDEX(Sheet1!D$4:D$35,MATCH('dact EXH_Potentials'!F723,Sheet1!$B$4:$B$35,0))</f>
        <v>8.0805694371063777E-4</v>
      </c>
    </row>
    <row r="724" spans="2:8">
      <c r="B724" s="86" t="s">
        <v>116</v>
      </c>
      <c r="C724" s="89" t="str">
        <f t="shared" si="22"/>
        <v>IMPHTEHDM</v>
      </c>
      <c r="D724" s="89"/>
      <c r="E724" s="89">
        <v>2012</v>
      </c>
      <c r="F724" s="89" t="s">
        <v>133</v>
      </c>
      <c r="G724" s="86">
        <f t="array" ref="G724">INDEX(EXH_Potentials_short!$F$10:$F$57,MATCH('dact EXH_Potentials'!E724&amp;'dact EXH_Potentials'!C724,EXH_Potentials_short!$E$10:$E$57&amp;EXH_Potentials_short!$C$10:$C$57,0))*INDEX(Sheet1!D$4:D$35,MATCH('dact EXH_Potentials'!F724,Sheet1!$B$4:$B$35,0))</f>
        <v>2.1786265336399019E-2</v>
      </c>
      <c r="H724" s="86">
        <f t="array" ref="H724">INDEX(EXH_Potentials_short!G$10:G$57,MATCH('dact EXH_Potentials'!E724&amp;'dact EXH_Potentials'!C724,EXH_Potentials_short!$E$10:$E$57&amp;EXH_Potentials_short!$C$10:$C$57,0))*INDEX(Sheet1!D$4:D$35,MATCH('dact EXH_Potentials'!F724,Sheet1!$B$4:$B$35,0))</f>
        <v>1.5574088957841779E-3</v>
      </c>
    </row>
    <row r="725" spans="2:8">
      <c r="B725" s="86" t="s">
        <v>116</v>
      </c>
      <c r="C725" s="89" t="str">
        <f t="shared" si="22"/>
        <v>IMPHTEHDM</v>
      </c>
      <c r="D725" s="89"/>
      <c r="E725" s="89">
        <v>2012</v>
      </c>
      <c r="F725" s="89" t="s">
        <v>132</v>
      </c>
      <c r="G725" s="86">
        <f t="array" ref="G725">INDEX(EXH_Potentials_short!$F$10:$F$57,MATCH('dact EXH_Potentials'!E725&amp;'dact EXH_Potentials'!C725,EXH_Potentials_short!$E$10:$E$57&amp;EXH_Potentials_short!$C$10:$C$57,0))*INDEX(Sheet1!D$4:D$35,MATCH('dact EXH_Potentials'!F725,Sheet1!$B$4:$B$35,0))</f>
        <v>4.8306575025274982E-4</v>
      </c>
      <c r="H725" s="86">
        <f t="array" ref="H725">INDEX(EXH_Potentials_short!G$10:G$57,MATCH('dact EXH_Potentials'!E725&amp;'dact EXH_Potentials'!C725,EXH_Potentials_short!$E$10:$E$57&amp;EXH_Potentials_short!$C$10:$C$57,0))*INDEX(Sheet1!D$4:D$35,MATCH('dact EXH_Potentials'!F725,Sheet1!$B$4:$B$35,0))</f>
        <v>3.4532348021822123E-5</v>
      </c>
    </row>
    <row r="726" spans="2:8">
      <c r="B726" s="86" t="s">
        <v>116</v>
      </c>
      <c r="C726" s="89" t="str">
        <f t="shared" si="22"/>
        <v>IMPHTEHDM</v>
      </c>
      <c r="D726" s="89"/>
      <c r="E726" s="89">
        <v>2012</v>
      </c>
      <c r="F726" s="89" t="s">
        <v>131</v>
      </c>
      <c r="G726" s="86">
        <f t="array" ref="G726">INDEX(EXH_Potentials_short!$F$10:$F$57,MATCH('dact EXH_Potentials'!E726&amp;'dact EXH_Potentials'!C726,EXH_Potentials_short!$E$10:$E$57&amp;EXH_Potentials_short!$C$10:$C$57,0))*INDEX(Sheet1!D$4:D$35,MATCH('dact EXH_Potentials'!F726,Sheet1!$B$4:$B$35,0))</f>
        <v>3.0916208016175989E-3</v>
      </c>
      <c r="H726" s="86">
        <f t="array" ref="H726">INDEX(EXH_Potentials_short!G$10:G$57,MATCH('dact EXH_Potentials'!E726&amp;'dact EXH_Potentials'!C726,EXH_Potentials_short!$E$10:$E$57&amp;EXH_Potentials_short!$C$10:$C$57,0))*INDEX(Sheet1!D$4:D$35,MATCH('dact EXH_Potentials'!F726,Sheet1!$B$4:$B$35,0))</f>
        <v>2.2100702733966157E-4</v>
      </c>
    </row>
    <row r="727" spans="2:8">
      <c r="B727" s="86" t="s">
        <v>116</v>
      </c>
      <c r="C727" s="89" t="str">
        <f t="shared" si="22"/>
        <v>IMPHTEHDM</v>
      </c>
      <c r="D727" s="89"/>
      <c r="E727" s="89">
        <v>2012</v>
      </c>
      <c r="F727" s="89" t="s">
        <v>130</v>
      </c>
      <c r="G727" s="86">
        <f t="array" ref="G727">INDEX(EXH_Potentials_short!$F$10:$F$57,MATCH('dact EXH_Potentials'!E727&amp;'dact EXH_Potentials'!C727,EXH_Potentials_short!$E$10:$E$57&amp;EXH_Potentials_short!$C$10:$C$57,0))*INDEX(Sheet1!D$4:D$35,MATCH('dact EXH_Potentials'!F727,Sheet1!$B$4:$B$35,0))</f>
        <v>3.8403727145093609E-2</v>
      </c>
      <c r="H727" s="86">
        <f t="array" ref="H727">INDEX(EXH_Potentials_short!G$10:G$57,MATCH('dact EXH_Potentials'!E727&amp;'dact EXH_Potentials'!C727,EXH_Potentials_short!$E$10:$E$57&amp;EXH_Potentials_short!$C$10:$C$57,0))*INDEX(Sheet1!D$4:D$35,MATCH('dact EXH_Potentials'!F727,Sheet1!$B$4:$B$35,0))</f>
        <v>2.7453216677348589E-3</v>
      </c>
    </row>
    <row r="728" spans="2:8">
      <c r="B728" s="86" t="s">
        <v>116</v>
      </c>
      <c r="C728" s="89" t="str">
        <f t="shared" si="22"/>
        <v>IMPHTEHDM</v>
      </c>
      <c r="D728" s="89"/>
      <c r="E728" s="89">
        <v>2012</v>
      </c>
      <c r="F728" s="89" t="s">
        <v>129</v>
      </c>
      <c r="G728" s="86">
        <f t="array" ref="G728">INDEX(EXH_Potentials_short!$F$10:$F$57,MATCH('dact EXH_Potentials'!E728&amp;'dact EXH_Potentials'!C728,EXH_Potentials_short!$E$10:$E$57&amp;EXH_Potentials_short!$C$10:$C$57,0))*INDEX(Sheet1!D$4:D$35,MATCH('dact EXH_Potentials'!F728,Sheet1!$B$4:$B$35,0))</f>
        <v>2.6085550513648487E-2</v>
      </c>
      <c r="H728" s="86">
        <f t="array" ref="H728">INDEX(EXH_Potentials_short!G$10:G$57,MATCH('dact EXH_Potentials'!E728&amp;'dact EXH_Potentials'!C728,EXH_Potentials_short!$E$10:$E$57&amp;EXH_Potentials_short!$C$10:$C$57,0))*INDEX(Sheet1!D$4:D$35,MATCH('dact EXH_Potentials'!F728,Sheet1!$B$4:$B$35,0))</f>
        <v>1.8647467931783945E-3</v>
      </c>
    </row>
    <row r="729" spans="2:8">
      <c r="B729" s="86" t="s">
        <v>116</v>
      </c>
      <c r="C729" s="89" t="str">
        <f t="shared" si="22"/>
        <v>IMPHTEHDM</v>
      </c>
      <c r="D729" s="89"/>
      <c r="E729" s="89">
        <v>2012</v>
      </c>
      <c r="F729" s="89" t="s">
        <v>128</v>
      </c>
      <c r="G729" s="86">
        <f t="array" ref="G729">INDEX(EXH_Potentials_short!$F$10:$F$57,MATCH('dact EXH_Potentials'!E729&amp;'dact EXH_Potentials'!C729,EXH_Potentials_short!$E$10:$E$57&amp;EXH_Potentials_short!$C$10:$C$57,0))*INDEX(Sheet1!D$4:D$35,MATCH('dact EXH_Potentials'!F729,Sheet1!$B$4:$B$35,0))</f>
        <v>7.7773585790692715E-3</v>
      </c>
      <c r="H729" s="86">
        <f t="array" ref="H729">INDEX(EXH_Potentials_short!G$10:G$57,MATCH('dact EXH_Potentials'!E729&amp;'dact EXH_Potentials'!C729,EXH_Potentials_short!$E$10:$E$57&amp;EXH_Potentials_short!$C$10:$C$57,0))*INDEX(Sheet1!D$4:D$35,MATCH('dact EXH_Potentials'!F729,Sheet1!$B$4:$B$35,0))</f>
        <v>5.5597080315133616E-4</v>
      </c>
    </row>
    <row r="730" spans="2:8">
      <c r="B730" s="86" t="s">
        <v>116</v>
      </c>
      <c r="C730" s="89" t="str">
        <f t="shared" si="22"/>
        <v>IMPHTEHDM</v>
      </c>
      <c r="D730" s="89"/>
      <c r="E730" s="89">
        <v>2012</v>
      </c>
      <c r="F730" s="89" t="s">
        <v>127</v>
      </c>
      <c r="G730" s="86">
        <f t="array" ref="G730">INDEX(EXH_Potentials_short!$F$10:$F$57,MATCH('dact EXH_Potentials'!E730&amp;'dact EXH_Potentials'!C730,EXH_Potentials_short!$E$10:$E$57&amp;EXH_Potentials_short!$C$10:$C$57,0))*INDEX(Sheet1!D$4:D$35,MATCH('dact EXH_Potentials'!F730,Sheet1!$B$4:$B$35,0))</f>
        <v>9.1782492548022471E-4</v>
      </c>
      <c r="H730" s="86">
        <f t="array" ref="H730">INDEX(EXH_Potentials_short!G$10:G$57,MATCH('dact EXH_Potentials'!E730&amp;'dact EXH_Potentials'!C730,EXH_Potentials_short!$E$10:$E$57&amp;EXH_Potentials_short!$C$10:$C$57,0))*INDEX(Sheet1!D$4:D$35,MATCH('dact EXH_Potentials'!F730,Sheet1!$B$4:$B$35,0))</f>
        <v>6.5611461241462036E-5</v>
      </c>
    </row>
    <row r="731" spans="2:8">
      <c r="B731" s="86" t="s">
        <v>116</v>
      </c>
      <c r="C731" s="89" t="str">
        <f t="shared" si="22"/>
        <v>IMPHTEHDM</v>
      </c>
      <c r="D731" s="89"/>
      <c r="E731" s="89">
        <v>2012</v>
      </c>
      <c r="F731" s="89" t="s">
        <v>126</v>
      </c>
      <c r="G731" s="86">
        <f t="array" ref="G731">INDEX(EXH_Potentials_short!$F$10:$F$57,MATCH('dact EXH_Potentials'!E731&amp;'dact EXH_Potentials'!C731,EXH_Potentials_short!$E$10:$E$57&amp;EXH_Potentials_short!$C$10:$C$57,0))*INDEX(Sheet1!D$4:D$35,MATCH('dact EXH_Potentials'!F731,Sheet1!$B$4:$B$35,0))</f>
        <v>1.6134396058441844E-2</v>
      </c>
      <c r="H731" s="86">
        <f t="array" ref="H731">INDEX(EXH_Potentials_short!G$10:G$57,MATCH('dact EXH_Potentials'!E731&amp;'dact EXH_Potentials'!C731,EXH_Potentials_short!$E$10:$E$57&amp;EXH_Potentials_short!$C$10:$C$57,0))*INDEX(Sheet1!D$4:D$35,MATCH('dact EXH_Potentials'!F731,Sheet1!$B$4:$B$35,0))</f>
        <v>1.1533804239288589E-3</v>
      </c>
    </row>
    <row r="732" spans="2:8">
      <c r="B732" s="86" t="s">
        <v>116</v>
      </c>
      <c r="C732" s="89" t="str">
        <f t="shared" si="22"/>
        <v>IMPHTEHDM</v>
      </c>
      <c r="D732" s="89"/>
      <c r="E732" s="89">
        <v>2012</v>
      </c>
      <c r="F732" s="89" t="s">
        <v>125</v>
      </c>
      <c r="G732" s="86">
        <f t="array" ref="G732">INDEX(EXH_Potentials_short!$F$10:$F$57,MATCH('dact EXH_Potentials'!E732&amp;'dact EXH_Potentials'!C732,EXH_Potentials_short!$E$10:$E$57&amp;EXH_Potentials_short!$C$10:$C$57,0))*INDEX(Sheet1!D$4:D$35,MATCH('dact EXH_Potentials'!F732,Sheet1!$B$4:$B$35,0))</f>
        <v>1.2608016081596771E-2</v>
      </c>
      <c r="H732" s="86">
        <f t="array" ref="H732">INDEX(EXH_Potentials_short!G$10:G$57,MATCH('dact EXH_Potentials'!E732&amp;'dact EXH_Potentials'!C732,EXH_Potentials_short!$E$10:$E$57&amp;EXH_Potentials_short!$C$10:$C$57,0))*INDEX(Sheet1!D$4:D$35,MATCH('dact EXH_Potentials'!F732,Sheet1!$B$4:$B$35,0))</f>
        <v>9.0129428336955739E-4</v>
      </c>
    </row>
    <row r="733" spans="2:8">
      <c r="B733" s="86" t="s">
        <v>116</v>
      </c>
      <c r="C733" s="89" t="str">
        <f t="shared" si="22"/>
        <v>IMPHTEHDM</v>
      </c>
      <c r="D733" s="89"/>
      <c r="E733" s="89">
        <v>2012</v>
      </c>
      <c r="F733" s="89" t="s">
        <v>124</v>
      </c>
      <c r="G733" s="86">
        <f t="array" ref="G733">INDEX(EXH_Potentials_short!$F$10:$F$57,MATCH('dact EXH_Potentials'!E733&amp;'dact EXH_Potentials'!C733,EXH_Potentials_short!$E$10:$E$57&amp;EXH_Potentials_short!$C$10:$C$57,0))*INDEX(Sheet1!D$4:D$35,MATCH('dact EXH_Potentials'!F733,Sheet1!$B$4:$B$35,0))</f>
        <v>4.8306575025274982E-4</v>
      </c>
      <c r="H733" s="86">
        <f t="array" ref="H733">INDEX(EXH_Potentials_short!G$10:G$57,MATCH('dact EXH_Potentials'!E733&amp;'dact EXH_Potentials'!C733,EXH_Potentials_short!$E$10:$E$57&amp;EXH_Potentials_short!$C$10:$C$57,0))*INDEX(Sheet1!D$4:D$35,MATCH('dact EXH_Potentials'!F733,Sheet1!$B$4:$B$35,0))</f>
        <v>3.4532348021822123E-5</v>
      </c>
    </row>
    <row r="734" spans="2:8">
      <c r="B734" s="86" t="s">
        <v>116</v>
      </c>
      <c r="C734" s="89" t="str">
        <f t="shared" si="22"/>
        <v>IMPHTEHDM</v>
      </c>
      <c r="D734" s="89"/>
      <c r="E734" s="89">
        <v>2012</v>
      </c>
      <c r="F734" s="89" t="s">
        <v>123</v>
      </c>
      <c r="G734" s="86">
        <f t="array" ref="G734">INDEX(EXH_Potentials_short!$F$10:$F$57,MATCH('dact EXH_Potentials'!E734&amp;'dact EXH_Potentials'!C734,EXH_Potentials_short!$E$10:$E$57&amp;EXH_Potentials_short!$C$10:$C$57,0))*INDEX(Sheet1!D$4:D$35,MATCH('dact EXH_Potentials'!F734,Sheet1!$B$4:$B$35,0))</f>
        <v>3.9611391520725479E-3</v>
      </c>
      <c r="H734" s="86">
        <f t="array" ref="H734">INDEX(EXH_Potentials_short!G$10:G$57,MATCH('dact EXH_Potentials'!E734&amp;'dact EXH_Potentials'!C734,EXH_Potentials_short!$E$10:$E$57&amp;EXH_Potentials_short!$C$10:$C$57,0))*INDEX(Sheet1!D$4:D$35,MATCH('dact EXH_Potentials'!F734,Sheet1!$B$4:$B$35,0))</f>
        <v>2.8316525377894137E-4</v>
      </c>
    </row>
    <row r="735" spans="2:8">
      <c r="B735" s="86" t="s">
        <v>116</v>
      </c>
      <c r="C735" s="89" t="str">
        <f t="shared" si="22"/>
        <v>IMPHTEHDM</v>
      </c>
      <c r="D735" s="89"/>
      <c r="E735" s="89">
        <v>2012</v>
      </c>
      <c r="F735" s="89" t="s">
        <v>122</v>
      </c>
      <c r="G735" s="86">
        <f t="array" ref="G735">INDEX(EXH_Potentials_short!$F$10:$F$57,MATCH('dact EXH_Potentials'!E735&amp;'dact EXH_Potentials'!C735,EXH_Potentials_short!$E$10:$E$57&amp;EXH_Potentials_short!$C$10:$C$57,0))*INDEX(Sheet1!D$4:D$35,MATCH('dact EXH_Potentials'!F735,Sheet1!$B$4:$B$35,0))</f>
        <v>3.8065581119916689E-2</v>
      </c>
      <c r="H735" s="86">
        <f t="array" ref="H735">INDEX(EXH_Potentials_short!G$10:G$57,MATCH('dact EXH_Potentials'!E735&amp;'dact EXH_Potentials'!C735,EXH_Potentials_short!$E$10:$E$57&amp;EXH_Potentials_short!$C$10:$C$57,0))*INDEX(Sheet1!D$4:D$35,MATCH('dact EXH_Potentials'!F735,Sheet1!$B$4:$B$35,0))</f>
        <v>2.7211490241195835E-3</v>
      </c>
    </row>
    <row r="736" spans="2:8">
      <c r="B736" s="86" t="s">
        <v>116</v>
      </c>
      <c r="C736" s="89" t="str">
        <f t="shared" si="22"/>
        <v>IMPHTEHDM</v>
      </c>
      <c r="D736" s="89"/>
      <c r="E736" s="89">
        <v>2012</v>
      </c>
      <c r="F736" s="89" t="s">
        <v>121</v>
      </c>
      <c r="G736" s="86">
        <f t="array" ref="G736">INDEX(EXH_Potentials_short!$F$10:$F$57,MATCH('dact EXH_Potentials'!E736&amp;'dact EXH_Potentials'!C736,EXH_Potentials_short!$E$10:$E$57&amp;EXH_Potentials_short!$C$10:$C$57,0))*INDEX(Sheet1!D$4:D$35,MATCH('dact EXH_Potentials'!F736,Sheet1!$B$4:$B$35,0))</f>
        <v>1.7970045909402294E-2</v>
      </c>
      <c r="H736" s="86">
        <f t="array" ref="H736">INDEX(EXH_Potentials_short!G$10:G$57,MATCH('dact EXH_Potentials'!E736&amp;'dact EXH_Potentials'!C736,EXH_Potentials_short!$E$10:$E$57&amp;EXH_Potentials_short!$C$10:$C$57,0))*INDEX(Sheet1!D$4:D$35,MATCH('dact EXH_Potentials'!F736,Sheet1!$B$4:$B$35,0))</f>
        <v>1.284603346411783E-3</v>
      </c>
    </row>
    <row r="737" spans="2:8">
      <c r="B737" s="86" t="s">
        <v>116</v>
      </c>
      <c r="C737" s="89" t="str">
        <f t="shared" si="22"/>
        <v>IMPHTEHDM</v>
      </c>
      <c r="D737" s="89"/>
      <c r="E737" s="89">
        <v>2012</v>
      </c>
      <c r="F737" s="89" t="s">
        <v>120</v>
      </c>
      <c r="G737" s="86">
        <f t="array" ref="G737">INDEX(EXH_Potentials_short!$F$10:$F$57,MATCH('dact EXH_Potentials'!E737&amp;'dact EXH_Potentials'!C737,EXH_Potentials_short!$E$10:$E$57&amp;EXH_Potentials_short!$C$10:$C$57,0))*INDEX(Sheet1!D$4:D$35,MATCH('dact EXH_Potentials'!F737,Sheet1!$B$4:$B$35,0))</f>
        <v>6.086628453184648E-3</v>
      </c>
      <c r="H737" s="86">
        <f t="array" ref="H737">INDEX(EXH_Potentials_short!G$10:G$57,MATCH('dact EXH_Potentials'!E737&amp;'dact EXH_Potentials'!C737,EXH_Potentials_short!$E$10:$E$57&amp;EXH_Potentials_short!$C$10:$C$57,0))*INDEX(Sheet1!D$4:D$35,MATCH('dact EXH_Potentials'!F737,Sheet1!$B$4:$B$35,0))</f>
        <v>4.3510758507495876E-4</v>
      </c>
    </row>
    <row r="738" spans="2:8">
      <c r="B738" s="86" t="s">
        <v>116</v>
      </c>
      <c r="C738" s="89" t="str">
        <f t="shared" si="22"/>
        <v>IMPHTEHDM</v>
      </c>
      <c r="D738" s="89"/>
      <c r="E738" s="89">
        <v>2012</v>
      </c>
      <c r="F738" s="89" t="s">
        <v>119</v>
      </c>
      <c r="G738" s="86">
        <f t="array" ref="G738">INDEX(EXH_Potentials_short!$F$10:$F$57,MATCH('dact EXH_Potentials'!E738&amp;'dact EXH_Potentials'!C738,EXH_Potentials_short!$E$10:$E$57&amp;EXH_Potentials_short!$C$10:$C$57,0))*INDEX(Sheet1!D$4:D$35,MATCH('dact EXH_Potentials'!F738,Sheet1!$B$4:$B$35,0))</f>
        <v>4.5408180523758487E-3</v>
      </c>
      <c r="H738" s="86">
        <f t="array" ref="H738">INDEX(EXH_Potentials_short!G$10:G$57,MATCH('dact EXH_Potentials'!E738&amp;'dact EXH_Potentials'!C738,EXH_Potentials_short!$E$10:$E$57&amp;EXH_Potentials_short!$C$10:$C$57,0))*INDEX(Sheet1!D$4:D$35,MATCH('dact EXH_Potentials'!F738,Sheet1!$B$4:$B$35,0))</f>
        <v>3.24604071405128E-4</v>
      </c>
    </row>
    <row r="739" spans="2:8">
      <c r="B739" s="86" t="s">
        <v>116</v>
      </c>
      <c r="C739" s="89" t="str">
        <f t="shared" si="22"/>
        <v>IMPHTEHDM</v>
      </c>
      <c r="D739" s="89"/>
      <c r="E739" s="89">
        <v>2012</v>
      </c>
      <c r="F739" s="89" t="s">
        <v>118</v>
      </c>
      <c r="G739" s="86">
        <f t="array" ref="G739">INDEX(EXH_Potentials_short!$F$10:$F$57,MATCH('dact EXH_Potentials'!E739&amp;'dact EXH_Potentials'!C739,EXH_Potentials_short!$E$10:$E$57&amp;EXH_Potentials_short!$C$10:$C$57,0))*INDEX(Sheet1!D$4:D$35,MATCH('dact EXH_Potentials'!F739,Sheet1!$B$4:$B$35,0))</f>
        <v>2.1931185061474841E-2</v>
      </c>
      <c r="H739" s="86">
        <f t="array" ref="H739">INDEX(EXH_Potentials_short!G$10:G$57,MATCH('dact EXH_Potentials'!E739&amp;'dact EXH_Potentials'!C739,EXH_Potentials_short!$E$10:$E$57&amp;EXH_Potentials_short!$C$10:$C$57,0))*INDEX(Sheet1!D$4:D$35,MATCH('dact EXH_Potentials'!F739,Sheet1!$B$4:$B$35,0))</f>
        <v>1.5677686001907244E-3</v>
      </c>
    </row>
    <row r="740" spans="2:8">
      <c r="B740" s="86" t="s">
        <v>116</v>
      </c>
      <c r="C740" s="89" t="str">
        <f t="shared" si="22"/>
        <v>IMPHTEHDM</v>
      </c>
      <c r="D740" s="89"/>
      <c r="E740" s="89">
        <v>2012</v>
      </c>
      <c r="F740" s="89" t="s">
        <v>117</v>
      </c>
      <c r="G740" s="86">
        <f t="array" ref="G740">INDEX(EXH_Potentials_short!$F$10:$F$57,MATCH('dact EXH_Potentials'!E740&amp;'dact EXH_Potentials'!C740,EXH_Potentials_short!$E$10:$E$57&amp;EXH_Potentials_short!$C$10:$C$57,0))*INDEX(Sheet1!D$4:D$35,MATCH('dact EXH_Potentials'!F740,Sheet1!$B$4:$B$35,0))</f>
        <v>1.1738497731141821E-2</v>
      </c>
      <c r="H740" s="86">
        <f t="array" ref="H740">INDEX(EXH_Potentials_short!G$10:G$57,MATCH('dact EXH_Potentials'!E740&amp;'dact EXH_Potentials'!C740,EXH_Potentials_short!$E$10:$E$57&amp;EXH_Potentials_short!$C$10:$C$57,0))*INDEX(Sheet1!D$4:D$35,MATCH('dact EXH_Potentials'!F740,Sheet1!$B$4:$B$35,0))</f>
        <v>8.3913605693027764E-4</v>
      </c>
    </row>
    <row r="741" spans="2:8" ht="15" thickBot="1">
      <c r="B741" s="87" t="s">
        <v>116</v>
      </c>
      <c r="C741" s="88" t="str">
        <f t="shared" si="22"/>
        <v>IMPHTEHDM</v>
      </c>
      <c r="D741" s="88"/>
      <c r="E741" s="88">
        <v>2012</v>
      </c>
      <c r="F741" s="88" t="s">
        <v>115</v>
      </c>
      <c r="G741" s="87">
        <f t="array" ref="G741">INDEX(EXH_Potentials_short!$F$10:$F$57,MATCH('dact EXH_Potentials'!E741&amp;'dact EXH_Potentials'!C741,EXH_Potentials_short!$E$10:$E$57&amp;EXH_Potentials_short!$C$10:$C$57,0))*INDEX(Sheet1!D$4:D$35,MATCH('dact EXH_Potentials'!F741,Sheet1!$B$4:$B$35,0))</f>
        <v>4.8306575025274983E-5</v>
      </c>
      <c r="H741" s="87">
        <f t="array" ref="H741">INDEX(EXH_Potentials_short!G$10:G$57,MATCH('dact EXH_Potentials'!E741&amp;'dact EXH_Potentials'!C741,EXH_Potentials_short!$E$10:$E$57&amp;EXH_Potentials_short!$C$10:$C$57,0))*INDEX(Sheet1!D$4:D$35,MATCH('dact EXH_Potentials'!F741,Sheet1!$B$4:$B$35,0))</f>
        <v>3.4532348021822121E-6</v>
      </c>
    </row>
    <row r="742" spans="2:8">
      <c r="B742" s="86" t="s">
        <v>116</v>
      </c>
      <c r="C742" s="89" t="str">
        <f>K52</f>
        <v>IMPHTEHDH</v>
      </c>
      <c r="D742" s="89"/>
      <c r="E742" s="89">
        <v>2012</v>
      </c>
      <c r="F742" s="90" t="s">
        <v>147</v>
      </c>
      <c r="G742" s="86">
        <f t="array" ref="G742">INDEX(EXH_Potentials_short!F$10:F$57,MATCH('dact EXH_Potentials'!E742&amp;'dact EXH_Potentials'!C742,EXH_Potentials_short!$E$10:$E$57&amp;EXH_Potentials_short!$C$10:$C$57,0))*INDEX(Sheet1!D$4:D$35,MATCH('dact EXH_Potentials'!F742,Sheet1!$B$4:$B$35,0))</f>
        <v>1.0936674041949091E-3</v>
      </c>
      <c r="H742" s="86">
        <f t="array" ref="H742">INDEX(EXH_Potentials_short!G$10:G$57,MATCH('dact EXH_Potentials'!E742&amp;'dact EXH_Potentials'!C742,EXH_Potentials_short!$E$10:$E$57&amp;EXH_Potentials_short!$C$10:$C$57,0))*INDEX(Sheet1!D$4:D$35,MATCH('dact EXH_Potentials'!F742,Sheet1!$B$4:$B$35,0))</f>
        <v>1.4448473375336412E-4</v>
      </c>
    </row>
    <row r="743" spans="2:8">
      <c r="B743" s="86" t="s">
        <v>116</v>
      </c>
      <c r="C743" s="89" t="str">
        <f t="shared" ref="C743:C773" si="23">C742</f>
        <v>IMPHTEHDH</v>
      </c>
      <c r="D743" s="89"/>
      <c r="E743" s="89">
        <v>2012</v>
      </c>
      <c r="F743" s="89" t="s">
        <v>146</v>
      </c>
      <c r="G743" s="86">
        <f t="array" ref="G743">INDEX(EXH_Potentials_short!$F$10:$F$57,MATCH('dact EXH_Potentials'!E743&amp;'dact EXH_Potentials'!C743,EXH_Potentials_short!$E$10:$E$57&amp;EXH_Potentials_short!$C$10:$C$57,0))*INDEX(Sheet1!D$4:D$35,MATCH('dact EXH_Potentials'!F743,Sheet1!$B$4:$B$35,0))</f>
        <v>1.7711336017934225E-2</v>
      </c>
      <c r="H743" s="86">
        <f t="array" ref="H743">INDEX(EXH_Potentials_short!G$10:G$57,MATCH('dact EXH_Potentials'!E743&amp;'dact EXH_Potentials'!C743,EXH_Potentials_short!$E$10:$E$57&amp;EXH_Potentials_short!$C$10:$C$57,0))*INDEX(Sheet1!D$4:D$35,MATCH('dact EXH_Potentials'!F743,Sheet1!$B$4:$B$35,0))</f>
        <v>2.3398499938392021E-3</v>
      </c>
    </row>
    <row r="744" spans="2:8">
      <c r="B744" s="86" t="s">
        <v>116</v>
      </c>
      <c r="C744" s="89" t="str">
        <f t="shared" si="23"/>
        <v>IMPHTEHDH</v>
      </c>
      <c r="D744" s="89"/>
      <c r="E744" s="89">
        <v>2012</v>
      </c>
      <c r="F744" s="89" t="s">
        <v>145</v>
      </c>
      <c r="G744" s="86">
        <f t="array" ref="G744">INDEX(EXH_Potentials_short!$F$10:$F$57,MATCH('dact EXH_Potentials'!E744&amp;'dact EXH_Potentials'!C744,EXH_Potentials_short!$E$10:$E$57&amp;EXH_Potentials_short!$C$10:$C$57,0))*INDEX(Sheet1!D$4:D$35,MATCH('dact EXH_Potentials'!F744,Sheet1!$B$4:$B$35,0))</f>
        <v>2.1508792282499883E-2</v>
      </c>
      <c r="H744" s="86">
        <f t="array" ref="H744">INDEX(EXH_Potentials_short!G$10:G$57,MATCH('dact EXH_Potentials'!E744&amp;'dact EXH_Potentials'!C744,EXH_Potentials_short!$E$10:$E$57&amp;EXH_Potentials_short!$C$10:$C$57,0))*INDEX(Sheet1!D$4:D$35,MATCH('dact EXH_Potentials'!F744,Sheet1!$B$4:$B$35,0))</f>
        <v>2.8415330971494944E-3</v>
      </c>
    </row>
    <row r="745" spans="2:8">
      <c r="B745" s="86" t="s">
        <v>116</v>
      </c>
      <c r="C745" s="89" t="str">
        <f t="shared" si="23"/>
        <v>IMPHTEHDH</v>
      </c>
      <c r="D745" s="89"/>
      <c r="E745" s="89">
        <v>2012</v>
      </c>
      <c r="F745" s="89" t="s">
        <v>144</v>
      </c>
      <c r="G745" s="86">
        <f t="array" ref="G745">INDEX(EXH_Potentials_short!$F$10:$F$57,MATCH('dact EXH_Potentials'!E745&amp;'dact EXH_Potentials'!C745,EXH_Potentials_short!$E$10:$E$57&amp;EXH_Potentials_short!$C$10:$C$57,0))*INDEX(Sheet1!D$4:D$35,MATCH('dact EXH_Potentials'!F745,Sheet1!$B$4:$B$35,0))</f>
        <v>4.8911236687605667E-3</v>
      </c>
      <c r="H745" s="86">
        <f t="array" ref="H745">INDEX(EXH_Potentials_short!G$10:G$57,MATCH('dact EXH_Potentials'!E745&amp;'dact EXH_Potentials'!C745,EXH_Potentials_short!$E$10:$E$57&amp;EXH_Potentials_short!$C$10:$C$57,0))*INDEX(Sheet1!D$4:D$35,MATCH('dact EXH_Potentials'!F745,Sheet1!$B$4:$B$35,0))</f>
        <v>6.4616783706365625E-4</v>
      </c>
    </row>
    <row r="746" spans="2:8">
      <c r="B746" s="86" t="s">
        <v>116</v>
      </c>
      <c r="C746" s="89" t="str">
        <f t="shared" si="23"/>
        <v>IMPHTEHDH</v>
      </c>
      <c r="D746" s="89"/>
      <c r="E746" s="89">
        <v>2012</v>
      </c>
      <c r="F746" s="89" t="s">
        <v>143</v>
      </c>
      <c r="G746" s="86">
        <f t="array" ref="G746">INDEX(EXH_Potentials_short!$F$10:$F$57,MATCH('dact EXH_Potentials'!E746&amp;'dact EXH_Potentials'!C746,EXH_Potentials_short!$E$10:$E$57&amp;EXH_Potentials_short!$C$10:$C$57,0))*INDEX(Sheet1!D$4:D$35,MATCH('dact EXH_Potentials'!F746,Sheet1!$B$4:$B$35,0))</f>
        <v>2.4303720093220204E-4</v>
      </c>
      <c r="H746" s="86">
        <f t="array" ref="H746">INDEX(EXH_Potentials_short!G$10:G$57,MATCH('dact EXH_Potentials'!E746&amp;'dact EXH_Potentials'!C746,EXH_Potentials_short!$E$10:$E$57&amp;EXH_Potentials_short!$C$10:$C$57,0))*INDEX(Sheet1!D$4:D$35,MATCH('dact EXH_Potentials'!F746,Sheet1!$B$4:$B$35,0))</f>
        <v>3.2107718611858695E-5</v>
      </c>
    </row>
    <row r="747" spans="2:8">
      <c r="B747" s="86" t="s">
        <v>116</v>
      </c>
      <c r="C747" s="89" t="str">
        <f t="shared" si="23"/>
        <v>IMPHTEHDH</v>
      </c>
      <c r="D747" s="89"/>
      <c r="E747" s="89">
        <v>2012</v>
      </c>
      <c r="F747" s="89" t="s">
        <v>142</v>
      </c>
      <c r="G747" s="86">
        <f t="array" ref="G747">INDEX(EXH_Potentials_short!$F$10:$F$57,MATCH('dact EXH_Potentials'!E747&amp;'dact EXH_Potentials'!C747,EXH_Potentials_short!$E$10:$E$57&amp;EXH_Potentials_short!$C$10:$C$57,0))*INDEX(Sheet1!D$4:D$35,MATCH('dact EXH_Potentials'!F747,Sheet1!$B$4:$B$35,0))</f>
        <v>8.7189595834427491E-3</v>
      </c>
      <c r="H747" s="86">
        <f t="array" ref="H747">INDEX(EXH_Potentials_short!G$10:G$57,MATCH('dact EXH_Potentials'!E747&amp;'dact EXH_Potentials'!C747,EXH_Potentials_short!$E$10:$E$57&amp;EXH_Potentials_short!$C$10:$C$57,0))*INDEX(Sheet1!D$4:D$35,MATCH('dact EXH_Potentials'!F747,Sheet1!$B$4:$B$35,0))</f>
        <v>1.1518644052004308E-3</v>
      </c>
    </row>
    <row r="748" spans="2:8">
      <c r="B748" s="86" t="s">
        <v>116</v>
      </c>
      <c r="C748" s="89" t="str">
        <f t="shared" si="23"/>
        <v>IMPHTEHDH</v>
      </c>
      <c r="D748" s="89"/>
      <c r="E748" s="89">
        <v>2012</v>
      </c>
      <c r="F748" s="89" t="s">
        <v>141</v>
      </c>
      <c r="G748" s="86">
        <f t="array" ref="G748">INDEX(EXH_Potentials_short!$F$10:$F$57,MATCH('dact EXH_Potentials'!E748&amp;'dact EXH_Potentials'!C748,EXH_Potentials_short!$E$10:$E$57&amp;EXH_Potentials_short!$C$10:$C$57,0))*INDEX(Sheet1!D$4:D$35,MATCH('dact EXH_Potentials'!F748,Sheet1!$B$4:$B$35,0))</f>
        <v>1.2789832699057134E-2</v>
      </c>
      <c r="H748" s="86">
        <f t="array" ref="H748">INDEX(EXH_Potentials_short!G$10:G$57,MATCH('dact EXH_Potentials'!E748&amp;'dact EXH_Potentials'!C748,EXH_Potentials_short!$E$10:$E$57&amp;EXH_Potentials_short!$C$10:$C$57,0))*INDEX(Sheet1!D$4:D$35,MATCH('dact EXH_Potentials'!F748,Sheet1!$B$4:$B$35,0))</f>
        <v>1.6896686919490639E-3</v>
      </c>
    </row>
    <row r="749" spans="2:8">
      <c r="B749" s="86" t="s">
        <v>116</v>
      </c>
      <c r="C749" s="89" t="str">
        <f t="shared" si="23"/>
        <v>IMPHTEHDH</v>
      </c>
      <c r="D749" s="89"/>
      <c r="E749" s="89">
        <v>2012</v>
      </c>
      <c r="F749" s="89" t="s">
        <v>140</v>
      </c>
      <c r="G749" s="86">
        <f t="array" ref="G749">INDEX(EXH_Potentials_short!$F$10:$F$57,MATCH('dact EXH_Potentials'!E749&amp;'dact EXH_Potentials'!C749,EXH_Potentials_short!$E$10:$E$57&amp;EXH_Potentials_short!$C$10:$C$57,0))*INDEX(Sheet1!D$4:D$35,MATCH('dact EXH_Potentials'!F749,Sheet1!$B$4:$B$35,0))</f>
        <v>1.2151860046610102E-4</v>
      </c>
      <c r="H749" s="86">
        <f t="array" ref="H749">INDEX(EXH_Potentials_short!G$10:G$57,MATCH('dact EXH_Potentials'!E749&amp;'dact EXH_Potentials'!C749,EXH_Potentials_short!$E$10:$E$57&amp;EXH_Potentials_short!$C$10:$C$57,0))*INDEX(Sheet1!D$4:D$35,MATCH('dact EXH_Potentials'!F749,Sheet1!$B$4:$B$35,0))</f>
        <v>1.6053859305929347E-5</v>
      </c>
    </row>
    <row r="750" spans="2:8">
      <c r="B750" s="86" t="s">
        <v>116</v>
      </c>
      <c r="C750" s="89" t="str">
        <f t="shared" si="23"/>
        <v>IMPHTEHDH</v>
      </c>
      <c r="D750" s="89"/>
      <c r="E750" s="89">
        <v>2012</v>
      </c>
      <c r="F750" s="89" t="s">
        <v>139</v>
      </c>
      <c r="G750" s="86">
        <f t="array" ref="G750">INDEX(EXH_Potentials_short!$F$10:$F$57,MATCH('dact EXH_Potentials'!E750&amp;'dact EXH_Potentials'!C750,EXH_Potentials_short!$E$10:$E$57&amp;EXH_Potentials_short!$C$10:$C$57,0))*INDEX(Sheet1!D$4:D$35,MATCH('dact EXH_Potentials'!F750,Sheet1!$B$4:$B$35,0))</f>
        <v>5.1645405198092939E-4</v>
      </c>
      <c r="H750" s="86">
        <f t="array" ref="H750">INDEX(EXH_Potentials_short!G$10:G$57,MATCH('dact EXH_Potentials'!E750&amp;'dact EXH_Potentials'!C750,EXH_Potentials_short!$E$10:$E$57&amp;EXH_Potentials_short!$C$10:$C$57,0))*INDEX(Sheet1!D$4:D$35,MATCH('dact EXH_Potentials'!F750,Sheet1!$B$4:$B$35,0))</f>
        <v>6.8228902050199725E-5</v>
      </c>
    </row>
    <row r="751" spans="2:8">
      <c r="B751" s="86" t="s">
        <v>116</v>
      </c>
      <c r="C751" s="89" t="str">
        <f t="shared" si="23"/>
        <v>IMPHTEHDH</v>
      </c>
      <c r="D751" s="89"/>
      <c r="E751" s="89">
        <v>2012</v>
      </c>
      <c r="F751" s="89" t="s">
        <v>138</v>
      </c>
      <c r="G751" s="86">
        <f t="array" ref="G751">INDEX(EXH_Potentials_short!$F$10:$F$57,MATCH('dact EXH_Potentials'!E751&amp;'dact EXH_Potentials'!C751,EXH_Potentials_short!$E$10:$E$57&amp;EXH_Potentials_short!$C$10:$C$57,0))*INDEX(Sheet1!D$4:D$35,MATCH('dact EXH_Potentials'!F751,Sheet1!$B$4:$B$35,0))</f>
        <v>1.4430333805349497E-2</v>
      </c>
      <c r="H751" s="86">
        <f t="array" ref="H751">INDEX(EXH_Potentials_short!G$10:G$57,MATCH('dact EXH_Potentials'!E751&amp;'dact EXH_Potentials'!C751,EXH_Potentials_short!$E$10:$E$57&amp;EXH_Potentials_short!$C$10:$C$57,0))*INDEX(Sheet1!D$4:D$35,MATCH('dact EXH_Potentials'!F751,Sheet1!$B$4:$B$35,0))</f>
        <v>1.9063957925791099E-3</v>
      </c>
    </row>
    <row r="752" spans="2:8">
      <c r="B752" s="86" t="s">
        <v>116</v>
      </c>
      <c r="C752" s="89" t="str">
        <f t="shared" si="23"/>
        <v>IMPHTEHDH</v>
      </c>
      <c r="D752" s="89"/>
      <c r="E752" s="89">
        <v>2012</v>
      </c>
      <c r="F752" s="89" t="s">
        <v>137</v>
      </c>
      <c r="G752" s="86">
        <f t="array" ref="G752">INDEX(EXH_Potentials_short!$F$10:$F$57,MATCH('dact EXH_Potentials'!E752&amp;'dact EXH_Potentials'!C752,EXH_Potentials_short!$E$10:$E$57&amp;EXH_Potentials_short!$C$10:$C$57,0))*INDEX(Sheet1!D$4:D$35,MATCH('dact EXH_Potentials'!F752,Sheet1!$B$4:$B$35,0))</f>
        <v>2.0445504528421497E-2</v>
      </c>
      <c r="H752" s="86">
        <f t="array" ref="H752">INDEX(EXH_Potentials_short!G$10:G$57,MATCH('dact EXH_Potentials'!E752&amp;'dact EXH_Potentials'!C752,EXH_Potentials_short!$E$10:$E$57&amp;EXH_Potentials_short!$C$10:$C$57,0))*INDEX(Sheet1!D$4:D$35,MATCH('dact EXH_Potentials'!F752,Sheet1!$B$4:$B$35,0))</f>
        <v>2.7010618282226127E-3</v>
      </c>
    </row>
    <row r="753" spans="2:8">
      <c r="B753" s="86" t="s">
        <v>116</v>
      </c>
      <c r="C753" s="89" t="str">
        <f t="shared" si="23"/>
        <v>IMPHTEHDH</v>
      </c>
      <c r="D753" s="89"/>
      <c r="E753" s="89">
        <v>2012</v>
      </c>
      <c r="F753" s="89" t="s">
        <v>136</v>
      </c>
      <c r="G753" s="86">
        <f t="array" ref="G753">INDEX(EXH_Potentials_short!$F$10:$F$57,MATCH('dact EXH_Potentials'!E753&amp;'dact EXH_Potentials'!C753,EXH_Potentials_short!$E$10:$E$57&amp;EXH_Potentials_short!$C$10:$C$57,0))*INDEX(Sheet1!D$4:D$35,MATCH('dact EXH_Potentials'!F753,Sheet1!$B$4:$B$35,0))</f>
        <v>1.0541738590434264E-2</v>
      </c>
      <c r="H753" s="86">
        <f t="array" ref="H753">INDEX(EXH_Potentials_short!G$10:G$57,MATCH('dact EXH_Potentials'!E753&amp;'dact EXH_Potentials'!C753,EXH_Potentials_short!$E$10:$E$57&amp;EXH_Potentials_short!$C$10:$C$57,0))*INDEX(Sheet1!D$4:D$35,MATCH('dact EXH_Potentials'!F753,Sheet1!$B$4:$B$35,0))</f>
        <v>1.3926722947893708E-3</v>
      </c>
    </row>
    <row r="754" spans="2:8">
      <c r="B754" s="86" t="s">
        <v>116</v>
      </c>
      <c r="C754" s="89" t="str">
        <f t="shared" si="23"/>
        <v>IMPHTEHDH</v>
      </c>
      <c r="D754" s="89"/>
      <c r="E754" s="89">
        <v>2012</v>
      </c>
      <c r="F754" s="89" t="s">
        <v>135</v>
      </c>
      <c r="G754" s="86">
        <f t="array" ref="G754">INDEX(EXH_Potentials_short!$F$10:$F$57,MATCH('dact EXH_Potentials'!E754&amp;'dact EXH_Potentials'!C754,EXH_Potentials_short!$E$10:$E$57&amp;EXH_Potentials_short!$C$10:$C$57,0))*INDEX(Sheet1!D$4:D$35,MATCH('dact EXH_Potentials'!F754,Sheet1!$B$4:$B$35,0))</f>
        <v>3.0379650116525255E-5</v>
      </c>
      <c r="H754" s="86">
        <f t="array" ref="H754">INDEX(EXH_Potentials_short!G$10:G$57,MATCH('dact EXH_Potentials'!E754&amp;'dact EXH_Potentials'!C754,EXH_Potentials_short!$E$10:$E$57&amp;EXH_Potentials_short!$C$10:$C$57,0))*INDEX(Sheet1!D$4:D$35,MATCH('dact EXH_Potentials'!F754,Sheet1!$B$4:$B$35,0))</f>
        <v>4.0134648264823369E-6</v>
      </c>
    </row>
    <row r="755" spans="2:8">
      <c r="B755" s="86" t="s">
        <v>116</v>
      </c>
      <c r="C755" s="89" t="str">
        <f t="shared" si="23"/>
        <v>IMPHTEHDH</v>
      </c>
      <c r="D755" s="89"/>
      <c r="E755" s="89">
        <v>2012</v>
      </c>
      <c r="F755" s="89" t="s">
        <v>134</v>
      </c>
      <c r="G755" s="86">
        <f t="array" ref="G755">INDEX(EXH_Potentials_short!$F$10:$F$57,MATCH('dact EXH_Potentials'!E755&amp;'dact EXH_Potentials'!C755,EXH_Potentials_short!$E$10:$E$57&amp;EXH_Potentials_short!$C$10:$C$57,0))*INDEX(Sheet1!D$4:D$35,MATCH('dact EXH_Potentials'!F755,Sheet1!$B$4:$B$35,0))</f>
        <v>7.1088381272669107E-3</v>
      </c>
      <c r="H755" s="86">
        <f t="array" ref="H755">INDEX(EXH_Potentials_short!G$10:G$57,MATCH('dact EXH_Potentials'!E755&amp;'dact EXH_Potentials'!C755,EXH_Potentials_short!$E$10:$E$57&amp;EXH_Potentials_short!$C$10:$C$57,0))*INDEX(Sheet1!D$4:D$35,MATCH('dact EXH_Potentials'!F755,Sheet1!$B$4:$B$35,0))</f>
        <v>9.3915076939686689E-4</v>
      </c>
    </row>
    <row r="756" spans="2:8">
      <c r="B756" s="86" t="s">
        <v>116</v>
      </c>
      <c r="C756" s="89" t="str">
        <f t="shared" si="23"/>
        <v>IMPHTEHDH</v>
      </c>
      <c r="D756" s="89"/>
      <c r="E756" s="89">
        <v>2012</v>
      </c>
      <c r="F756" s="89" t="s">
        <v>133</v>
      </c>
      <c r="G756" s="86">
        <f t="array" ref="G756">INDEX(EXH_Potentials_short!$F$10:$F$57,MATCH('dact EXH_Potentials'!E756&amp;'dact EXH_Potentials'!C756,EXH_Potentials_short!$E$10:$E$57&amp;EXH_Potentials_short!$C$10:$C$57,0))*INDEX(Sheet1!D$4:D$35,MATCH('dact EXH_Potentials'!F756,Sheet1!$B$4:$B$35,0))</f>
        <v>1.3701222202552892E-2</v>
      </c>
      <c r="H756" s="86">
        <f t="array" ref="H756">INDEX(EXH_Potentials_short!G$10:G$57,MATCH('dact EXH_Potentials'!E756&amp;'dact EXH_Potentials'!C756,EXH_Potentials_short!$E$10:$E$57&amp;EXH_Potentials_short!$C$10:$C$57,0))*INDEX(Sheet1!D$4:D$35,MATCH('dact EXH_Potentials'!F756,Sheet1!$B$4:$B$35,0))</f>
        <v>1.810072636743534E-3</v>
      </c>
    </row>
    <row r="757" spans="2:8">
      <c r="B757" s="86" t="s">
        <v>116</v>
      </c>
      <c r="C757" s="89" t="str">
        <f t="shared" si="23"/>
        <v>IMPHTEHDH</v>
      </c>
      <c r="D757" s="89"/>
      <c r="E757" s="89">
        <v>2012</v>
      </c>
      <c r="F757" s="89" t="s">
        <v>132</v>
      </c>
      <c r="G757" s="86">
        <f t="array" ref="G757">INDEX(EXH_Potentials_short!$F$10:$F$57,MATCH('dact EXH_Potentials'!E757&amp;'dact EXH_Potentials'!C757,EXH_Potentials_short!$E$10:$E$57&amp;EXH_Potentials_short!$C$10:$C$57,0))*INDEX(Sheet1!D$4:D$35,MATCH('dact EXH_Potentials'!F757,Sheet1!$B$4:$B$35,0))</f>
        <v>3.0379650116525258E-4</v>
      </c>
      <c r="H757" s="86">
        <f t="array" ref="H757">INDEX(EXH_Potentials_short!G$10:G$57,MATCH('dact EXH_Potentials'!E757&amp;'dact EXH_Potentials'!C757,EXH_Potentials_short!$E$10:$E$57&amp;EXH_Potentials_short!$C$10:$C$57,0))*INDEX(Sheet1!D$4:D$35,MATCH('dact EXH_Potentials'!F757,Sheet1!$B$4:$B$35,0))</f>
        <v>4.0134648264823365E-5</v>
      </c>
    </row>
    <row r="758" spans="2:8">
      <c r="B758" s="86" t="s">
        <v>116</v>
      </c>
      <c r="C758" s="89" t="str">
        <f t="shared" si="23"/>
        <v>IMPHTEHDH</v>
      </c>
      <c r="D758" s="89"/>
      <c r="E758" s="89">
        <v>2012</v>
      </c>
      <c r="F758" s="89" t="s">
        <v>131</v>
      </c>
      <c r="G758" s="86">
        <f t="array" ref="G758">INDEX(EXH_Potentials_short!$F$10:$F$57,MATCH('dact EXH_Potentials'!E758&amp;'dact EXH_Potentials'!C758,EXH_Potentials_short!$E$10:$E$57&amp;EXH_Potentials_short!$C$10:$C$57,0))*INDEX(Sheet1!D$4:D$35,MATCH('dact EXH_Potentials'!F758,Sheet1!$B$4:$B$35,0))</f>
        <v>1.9442976074576163E-3</v>
      </c>
      <c r="H758" s="86">
        <f t="array" ref="H758">INDEX(EXH_Potentials_short!G$10:G$57,MATCH('dact EXH_Potentials'!E758&amp;'dact EXH_Potentials'!C758,EXH_Potentials_short!$E$10:$E$57&amp;EXH_Potentials_short!$C$10:$C$57,0))*INDEX(Sheet1!D$4:D$35,MATCH('dact EXH_Potentials'!F758,Sheet1!$B$4:$B$35,0))</f>
        <v>2.5686174889486956E-4</v>
      </c>
    </row>
    <row r="759" spans="2:8">
      <c r="B759" s="86" t="s">
        <v>116</v>
      </c>
      <c r="C759" s="89" t="str">
        <f t="shared" si="23"/>
        <v>IMPHTEHDH</v>
      </c>
      <c r="D759" s="89"/>
      <c r="E759" s="89">
        <v>2012</v>
      </c>
      <c r="F759" s="89" t="s">
        <v>130</v>
      </c>
      <c r="G759" s="86">
        <f t="array" ref="G759">INDEX(EXH_Potentials_short!$F$10:$F$57,MATCH('dact EXH_Potentials'!E759&amp;'dact EXH_Potentials'!C759,EXH_Potentials_short!$E$10:$E$57&amp;EXH_Potentials_short!$C$10:$C$57,0))*INDEX(Sheet1!D$4:D$35,MATCH('dact EXH_Potentials'!F759,Sheet1!$B$4:$B$35,0))</f>
        <v>2.4151821842637582E-2</v>
      </c>
      <c r="H759" s="86">
        <f t="array" ref="H759">INDEX(EXH_Potentials_short!G$10:G$57,MATCH('dact EXH_Potentials'!E759&amp;'dact EXH_Potentials'!C759,EXH_Potentials_short!$E$10:$E$57&amp;EXH_Potentials_short!$C$10:$C$57,0))*INDEX(Sheet1!D$4:D$35,MATCH('dact EXH_Potentials'!F759,Sheet1!$B$4:$B$35,0))</f>
        <v>3.1907045370534581E-3</v>
      </c>
    </row>
    <row r="760" spans="2:8">
      <c r="B760" s="86" t="s">
        <v>116</v>
      </c>
      <c r="C760" s="89" t="str">
        <f t="shared" si="23"/>
        <v>IMPHTEHDH</v>
      </c>
      <c r="D760" s="89"/>
      <c r="E760" s="89">
        <v>2012</v>
      </c>
      <c r="F760" s="89" t="s">
        <v>129</v>
      </c>
      <c r="G760" s="86">
        <f t="array" ref="G760">INDEX(EXH_Potentials_short!$F$10:$F$57,MATCH('dact EXH_Potentials'!E760&amp;'dact EXH_Potentials'!C760,EXH_Potentials_short!$E$10:$E$57&amp;EXH_Potentials_short!$C$10:$C$57,0))*INDEX(Sheet1!D$4:D$35,MATCH('dact EXH_Potentials'!F760,Sheet1!$B$4:$B$35,0))</f>
        <v>1.6405011062923639E-2</v>
      </c>
      <c r="H760" s="86">
        <f t="array" ref="H760">INDEX(EXH_Potentials_short!G$10:G$57,MATCH('dact EXH_Potentials'!E760&amp;'dact EXH_Potentials'!C760,EXH_Potentials_short!$E$10:$E$57&amp;EXH_Potentials_short!$C$10:$C$57,0))*INDEX(Sheet1!D$4:D$35,MATCH('dact EXH_Potentials'!F760,Sheet1!$B$4:$B$35,0))</f>
        <v>2.167271006300462E-3</v>
      </c>
    </row>
    <row r="761" spans="2:8">
      <c r="B761" s="86" t="s">
        <v>116</v>
      </c>
      <c r="C761" s="89" t="str">
        <f t="shared" si="23"/>
        <v>IMPHTEHDH</v>
      </c>
      <c r="D761" s="89"/>
      <c r="E761" s="89">
        <v>2012</v>
      </c>
      <c r="F761" s="89" t="s">
        <v>128</v>
      </c>
      <c r="G761" s="86">
        <f t="array" ref="G761">INDEX(EXH_Potentials_short!$F$10:$F$57,MATCH('dact EXH_Potentials'!E761&amp;'dact EXH_Potentials'!C761,EXH_Potentials_short!$E$10:$E$57&amp;EXH_Potentials_short!$C$10:$C$57,0))*INDEX(Sheet1!D$4:D$35,MATCH('dact EXH_Potentials'!F761,Sheet1!$B$4:$B$35,0))</f>
        <v>4.8911236687605667E-3</v>
      </c>
      <c r="H761" s="86">
        <f t="array" ref="H761">INDEX(EXH_Potentials_short!G$10:G$57,MATCH('dact EXH_Potentials'!E761&amp;'dact EXH_Potentials'!C761,EXH_Potentials_short!$E$10:$E$57&amp;EXH_Potentials_short!$C$10:$C$57,0))*INDEX(Sheet1!D$4:D$35,MATCH('dact EXH_Potentials'!F761,Sheet1!$B$4:$B$35,0))</f>
        <v>6.4616783706365625E-4</v>
      </c>
    </row>
    <row r="762" spans="2:8">
      <c r="B762" s="86" t="s">
        <v>116</v>
      </c>
      <c r="C762" s="89" t="str">
        <f t="shared" si="23"/>
        <v>IMPHTEHDH</v>
      </c>
      <c r="D762" s="89"/>
      <c r="E762" s="89">
        <v>2012</v>
      </c>
      <c r="F762" s="89" t="s">
        <v>127</v>
      </c>
      <c r="G762" s="86">
        <f t="array" ref="G762">INDEX(EXH_Potentials_short!$F$10:$F$57,MATCH('dact EXH_Potentials'!E762&amp;'dact EXH_Potentials'!C762,EXH_Potentials_short!$E$10:$E$57&amp;EXH_Potentials_short!$C$10:$C$57,0))*INDEX(Sheet1!D$4:D$35,MATCH('dact EXH_Potentials'!F762,Sheet1!$B$4:$B$35,0))</f>
        <v>5.7721335221397991E-4</v>
      </c>
      <c r="H762" s="86">
        <f t="array" ref="H762">INDEX(EXH_Potentials_short!G$10:G$57,MATCH('dact EXH_Potentials'!E762&amp;'dact EXH_Potentials'!C762,EXH_Potentials_short!$E$10:$E$57&amp;EXH_Potentials_short!$C$10:$C$57,0))*INDEX(Sheet1!D$4:D$35,MATCH('dact EXH_Potentials'!F762,Sheet1!$B$4:$B$35,0))</f>
        <v>7.6255831703164409E-5</v>
      </c>
    </row>
    <row r="763" spans="2:8">
      <c r="B763" s="86" t="s">
        <v>116</v>
      </c>
      <c r="C763" s="89" t="str">
        <f t="shared" si="23"/>
        <v>IMPHTEHDH</v>
      </c>
      <c r="D763" s="89"/>
      <c r="E763" s="89">
        <v>2012</v>
      </c>
      <c r="F763" s="89" t="s">
        <v>126</v>
      </c>
      <c r="G763" s="86">
        <f t="array" ref="G763">INDEX(EXH_Potentials_short!$F$10:$F$57,MATCH('dact EXH_Potentials'!E763&amp;'dact EXH_Potentials'!C763,EXH_Potentials_short!$E$10:$E$57&amp;EXH_Potentials_short!$C$10:$C$57,0))*INDEX(Sheet1!D$4:D$35,MATCH('dact EXH_Potentials'!F763,Sheet1!$B$4:$B$35,0))</f>
        <v>1.0146803138919436E-2</v>
      </c>
      <c r="H763" s="86">
        <f t="array" ref="H763">INDEX(EXH_Potentials_short!G$10:G$57,MATCH('dact EXH_Potentials'!E763&amp;'dact EXH_Potentials'!C763,EXH_Potentials_short!$E$10:$E$57&amp;EXH_Potentials_short!$C$10:$C$57,0))*INDEX(Sheet1!D$4:D$35,MATCH('dact EXH_Potentials'!F763,Sheet1!$B$4:$B$35,0))</f>
        <v>1.3404972520451007E-3</v>
      </c>
    </row>
    <row r="764" spans="2:8">
      <c r="B764" s="86" t="s">
        <v>116</v>
      </c>
      <c r="C764" s="89" t="str">
        <f t="shared" si="23"/>
        <v>IMPHTEHDH</v>
      </c>
      <c r="D764" s="89"/>
      <c r="E764" s="89">
        <v>2012</v>
      </c>
      <c r="F764" s="89" t="s">
        <v>125</v>
      </c>
      <c r="G764" s="86">
        <f t="array" ref="G764">INDEX(EXH_Potentials_short!$F$10:$F$57,MATCH('dact EXH_Potentials'!E764&amp;'dact EXH_Potentials'!C764,EXH_Potentials_short!$E$10:$E$57&amp;EXH_Potentials_short!$C$10:$C$57,0))*INDEX(Sheet1!D$4:D$35,MATCH('dact EXH_Potentials'!F764,Sheet1!$B$4:$B$35,0))</f>
        <v>7.9290886804130913E-3</v>
      </c>
      <c r="H764" s="86">
        <f t="array" ref="H764">INDEX(EXH_Potentials_short!G$10:G$57,MATCH('dact EXH_Potentials'!E764&amp;'dact EXH_Potentials'!C764,EXH_Potentials_short!$E$10:$E$57&amp;EXH_Potentials_short!$C$10:$C$57,0))*INDEX(Sheet1!D$4:D$35,MATCH('dact EXH_Potentials'!F764,Sheet1!$B$4:$B$35,0))</f>
        <v>1.0475143197118898E-3</v>
      </c>
    </row>
    <row r="765" spans="2:8">
      <c r="B765" s="86" t="s">
        <v>116</v>
      </c>
      <c r="C765" s="89" t="str">
        <f t="shared" si="23"/>
        <v>IMPHTEHDH</v>
      </c>
      <c r="D765" s="89"/>
      <c r="E765" s="89">
        <v>2012</v>
      </c>
      <c r="F765" s="89" t="s">
        <v>124</v>
      </c>
      <c r="G765" s="86">
        <f t="array" ref="G765">INDEX(EXH_Potentials_short!$F$10:$F$57,MATCH('dact EXH_Potentials'!E765&amp;'dact EXH_Potentials'!C765,EXH_Potentials_short!$E$10:$E$57&amp;EXH_Potentials_short!$C$10:$C$57,0))*INDEX(Sheet1!D$4:D$35,MATCH('dact EXH_Potentials'!F765,Sheet1!$B$4:$B$35,0))</f>
        <v>3.0379650116525258E-4</v>
      </c>
      <c r="H765" s="86">
        <f t="array" ref="H765">INDEX(EXH_Potentials_short!G$10:G$57,MATCH('dact EXH_Potentials'!E765&amp;'dact EXH_Potentials'!C765,EXH_Potentials_short!$E$10:$E$57&amp;EXH_Potentials_short!$C$10:$C$57,0))*INDEX(Sheet1!D$4:D$35,MATCH('dact EXH_Potentials'!F765,Sheet1!$B$4:$B$35,0))</f>
        <v>4.0134648264823365E-5</v>
      </c>
    </row>
    <row r="766" spans="2:8">
      <c r="B766" s="86" t="s">
        <v>116</v>
      </c>
      <c r="C766" s="89" t="str">
        <f t="shared" si="23"/>
        <v>IMPHTEHDH</v>
      </c>
      <c r="D766" s="89"/>
      <c r="E766" s="89">
        <v>2012</v>
      </c>
      <c r="F766" s="89" t="s">
        <v>123</v>
      </c>
      <c r="G766" s="86">
        <f t="array" ref="G766">INDEX(EXH_Potentials_short!$F$10:$F$57,MATCH('dact EXH_Potentials'!E766&amp;'dact EXH_Potentials'!C766,EXH_Potentials_short!$E$10:$E$57&amp;EXH_Potentials_short!$C$10:$C$57,0))*INDEX(Sheet1!D$4:D$35,MATCH('dact EXH_Potentials'!F766,Sheet1!$B$4:$B$35,0))</f>
        <v>2.491131309555071E-3</v>
      </c>
      <c r="H766" s="86">
        <f t="array" ref="H766">INDEX(EXH_Potentials_short!G$10:G$57,MATCH('dact EXH_Potentials'!E766&amp;'dact EXH_Potentials'!C766,EXH_Potentials_short!$E$10:$E$57&amp;EXH_Potentials_short!$C$10:$C$57,0))*INDEX(Sheet1!D$4:D$35,MATCH('dact EXH_Potentials'!F766,Sheet1!$B$4:$B$35,0))</f>
        <v>3.2910411577155162E-4</v>
      </c>
    </row>
    <row r="767" spans="2:8">
      <c r="B767" s="86" t="s">
        <v>116</v>
      </c>
      <c r="C767" s="89" t="str">
        <f t="shared" si="23"/>
        <v>IMPHTEHDH</v>
      </c>
      <c r="D767" s="89"/>
      <c r="E767" s="89">
        <v>2012</v>
      </c>
      <c r="F767" s="89" t="s">
        <v>122</v>
      </c>
      <c r="G767" s="86">
        <f t="array" ref="G767">INDEX(EXH_Potentials_short!$F$10:$F$57,MATCH('dact EXH_Potentials'!E767&amp;'dact EXH_Potentials'!C767,EXH_Potentials_short!$E$10:$E$57&amp;EXH_Potentials_short!$C$10:$C$57,0))*INDEX(Sheet1!D$4:D$35,MATCH('dact EXH_Potentials'!F767,Sheet1!$B$4:$B$35,0))</f>
        <v>2.3939164291821902E-2</v>
      </c>
      <c r="H767" s="86">
        <f t="array" ref="H767">INDEX(EXH_Potentials_short!G$10:G$57,MATCH('dact EXH_Potentials'!E767&amp;'dact EXH_Potentials'!C767,EXH_Potentials_short!$E$10:$E$57&amp;EXH_Potentials_short!$C$10:$C$57,0))*INDEX(Sheet1!D$4:D$35,MATCH('dact EXH_Potentials'!F767,Sheet1!$B$4:$B$35,0))</f>
        <v>3.1626102832680815E-3</v>
      </c>
    </row>
    <row r="768" spans="2:8">
      <c r="B768" s="86" t="s">
        <v>116</v>
      </c>
      <c r="C768" s="89" t="str">
        <f t="shared" si="23"/>
        <v>IMPHTEHDH</v>
      </c>
      <c r="D768" s="89"/>
      <c r="E768" s="89">
        <v>2012</v>
      </c>
      <c r="F768" s="89" t="s">
        <v>121</v>
      </c>
      <c r="G768" s="86">
        <f t="array" ref="G768">INDEX(EXH_Potentials_short!$F$10:$F$57,MATCH('dact EXH_Potentials'!E768&amp;'dact EXH_Potentials'!C768,EXH_Potentials_short!$E$10:$E$57&amp;EXH_Potentials_short!$C$10:$C$57,0))*INDEX(Sheet1!D$4:D$35,MATCH('dact EXH_Potentials'!F768,Sheet1!$B$4:$B$35,0))</f>
        <v>1.1301229843347395E-2</v>
      </c>
      <c r="H768" s="86">
        <f t="array" ref="H768">INDEX(EXH_Potentials_short!G$10:G$57,MATCH('dact EXH_Potentials'!E768&amp;'dact EXH_Potentials'!C768,EXH_Potentials_short!$E$10:$E$57&amp;EXH_Potentials_short!$C$10:$C$57,0))*INDEX(Sheet1!D$4:D$35,MATCH('dact EXH_Potentials'!F768,Sheet1!$B$4:$B$35,0))</f>
        <v>1.4930089154514294E-3</v>
      </c>
    </row>
    <row r="769" spans="2:8">
      <c r="B769" s="86" t="s">
        <v>116</v>
      </c>
      <c r="C769" s="89" t="str">
        <f t="shared" si="23"/>
        <v>IMPHTEHDH</v>
      </c>
      <c r="D769" s="89"/>
      <c r="E769" s="89">
        <v>2012</v>
      </c>
      <c r="F769" s="89" t="s">
        <v>120</v>
      </c>
      <c r="G769" s="86">
        <f t="array" ref="G769">INDEX(EXH_Potentials_short!$F$10:$F$57,MATCH('dact EXH_Potentials'!E769&amp;'dact EXH_Potentials'!C769,EXH_Potentials_short!$E$10:$E$57&amp;EXH_Potentials_short!$C$10:$C$57,0))*INDEX(Sheet1!D$4:D$35,MATCH('dact EXH_Potentials'!F769,Sheet1!$B$4:$B$35,0))</f>
        <v>3.8278359146821823E-3</v>
      </c>
      <c r="H769" s="86">
        <f t="array" ref="H769">INDEX(EXH_Potentials_short!G$10:G$57,MATCH('dact EXH_Potentials'!E769&amp;'dact EXH_Potentials'!C769,EXH_Potentials_short!$E$10:$E$57&amp;EXH_Potentials_short!$C$10:$C$57,0))*INDEX(Sheet1!D$4:D$35,MATCH('dact EXH_Potentials'!F769,Sheet1!$B$4:$B$35,0))</f>
        <v>5.0569656813677442E-4</v>
      </c>
    </row>
    <row r="770" spans="2:8">
      <c r="B770" s="86" t="s">
        <v>116</v>
      </c>
      <c r="C770" s="89" t="str">
        <f t="shared" si="23"/>
        <v>IMPHTEHDH</v>
      </c>
      <c r="D770" s="89"/>
      <c r="E770" s="89">
        <v>2012</v>
      </c>
      <c r="F770" s="89" t="s">
        <v>119</v>
      </c>
      <c r="G770" s="86">
        <f t="array" ref="G770">INDEX(EXH_Potentials_short!$F$10:$F$57,MATCH('dact EXH_Potentials'!E770&amp;'dact EXH_Potentials'!C770,EXH_Potentials_short!$E$10:$E$57&amp;EXH_Potentials_short!$C$10:$C$57,0))*INDEX(Sheet1!D$4:D$35,MATCH('dact EXH_Potentials'!F770,Sheet1!$B$4:$B$35,0))</f>
        <v>2.8556871109533745E-3</v>
      </c>
      <c r="H770" s="86">
        <f t="array" ref="H770">INDEX(EXH_Potentials_short!G$10:G$57,MATCH('dact EXH_Potentials'!E770&amp;'dact EXH_Potentials'!C770,EXH_Potentials_short!$E$10:$E$57&amp;EXH_Potentials_short!$C$10:$C$57,0))*INDEX(Sheet1!D$4:D$35,MATCH('dact EXH_Potentials'!F770,Sheet1!$B$4:$B$35,0))</f>
        <v>3.7726569368933969E-4</v>
      </c>
    </row>
    <row r="771" spans="2:8">
      <c r="B771" s="86" t="s">
        <v>116</v>
      </c>
      <c r="C771" s="89" t="str">
        <f t="shared" si="23"/>
        <v>IMPHTEHDH</v>
      </c>
      <c r="D771" s="89"/>
      <c r="E771" s="89">
        <v>2012</v>
      </c>
      <c r="F771" s="89" t="s">
        <v>118</v>
      </c>
      <c r="G771" s="86">
        <f t="array" ref="G771">INDEX(EXH_Potentials_short!$F$10:$F$57,MATCH('dact EXH_Potentials'!E771&amp;'dact EXH_Potentials'!C771,EXH_Potentials_short!$E$10:$E$57&amp;EXH_Potentials_short!$C$10:$C$57,0))*INDEX(Sheet1!D$4:D$35,MATCH('dact EXH_Potentials'!F771,Sheet1!$B$4:$B$35,0))</f>
        <v>1.3792361152902466E-2</v>
      </c>
      <c r="H771" s="86">
        <f t="array" ref="H771">INDEX(EXH_Potentials_short!G$10:G$57,MATCH('dact EXH_Potentials'!E771&amp;'dact EXH_Potentials'!C771,EXH_Potentials_short!$E$10:$E$57&amp;EXH_Potentials_short!$C$10:$C$57,0))*INDEX(Sheet1!D$4:D$35,MATCH('dact EXH_Potentials'!F771,Sheet1!$B$4:$B$35,0))</f>
        <v>1.822113031222981E-3</v>
      </c>
    </row>
    <row r="772" spans="2:8">
      <c r="B772" s="86" t="s">
        <v>116</v>
      </c>
      <c r="C772" s="89" t="str">
        <f t="shared" si="23"/>
        <v>IMPHTEHDH</v>
      </c>
      <c r="D772" s="89"/>
      <c r="E772" s="89">
        <v>2012</v>
      </c>
      <c r="F772" s="89" t="s">
        <v>117</v>
      </c>
      <c r="G772" s="86">
        <f t="array" ref="G772">INDEX(EXH_Potentials_short!$F$10:$F$57,MATCH('dact EXH_Potentials'!E772&amp;'dact EXH_Potentials'!C772,EXH_Potentials_short!$E$10:$E$57&amp;EXH_Potentials_short!$C$10:$C$57,0))*INDEX(Sheet1!D$4:D$35,MATCH('dact EXH_Potentials'!F772,Sheet1!$B$4:$B$35,0))</f>
        <v>7.3822549783156381E-3</v>
      </c>
      <c r="H772" s="86">
        <f t="array" ref="H772">INDEX(EXH_Potentials_short!G$10:G$57,MATCH('dact EXH_Potentials'!E772&amp;'dact EXH_Potentials'!C772,EXH_Potentials_short!$E$10:$E$57&amp;EXH_Potentials_short!$C$10:$C$57,0))*INDEX(Sheet1!D$4:D$35,MATCH('dact EXH_Potentials'!F772,Sheet1!$B$4:$B$35,0))</f>
        <v>9.7527195283520786E-4</v>
      </c>
    </row>
    <row r="773" spans="2:8" ht="15" thickBot="1">
      <c r="B773" s="87" t="s">
        <v>116</v>
      </c>
      <c r="C773" s="88" t="str">
        <f t="shared" si="23"/>
        <v>IMPHTEHDH</v>
      </c>
      <c r="D773" s="88"/>
      <c r="E773" s="88">
        <v>2012</v>
      </c>
      <c r="F773" s="88" t="s">
        <v>115</v>
      </c>
      <c r="G773" s="87">
        <f t="array" ref="G773">INDEX(EXH_Potentials_short!$F$10:$F$57,MATCH('dact EXH_Potentials'!E773&amp;'dact EXH_Potentials'!C773,EXH_Potentials_short!$E$10:$E$57&amp;EXH_Potentials_short!$C$10:$C$57,0))*INDEX(Sheet1!D$4:D$35,MATCH('dact EXH_Potentials'!F773,Sheet1!$B$4:$B$35,0))</f>
        <v>3.0379650116525255E-5</v>
      </c>
      <c r="H773" s="87">
        <f t="array" ref="H773">INDEX(EXH_Potentials_short!G$10:G$57,MATCH('dact EXH_Potentials'!E773&amp;'dact EXH_Potentials'!C773,EXH_Potentials_short!$E$10:$E$57&amp;EXH_Potentials_short!$C$10:$C$57,0))*INDEX(Sheet1!D$4:D$35,MATCH('dact EXH_Potentials'!F773,Sheet1!$B$4:$B$35,0))</f>
        <v>4.0134648264823369E-6</v>
      </c>
    </row>
    <row r="774" spans="2:8">
      <c r="B774" s="86" t="str">
        <f t="shared" ref="B774:C793" si="24">B6</f>
        <v>ACT_BND</v>
      </c>
      <c r="C774" s="86" t="str">
        <f t="shared" si="24"/>
        <v>IMPLTEHCN</v>
      </c>
      <c r="E774" s="86">
        <v>0</v>
      </c>
      <c r="F774" s="86" t="str">
        <f t="shared" ref="F774:F837" si="25">F6</f>
        <v>RWDA</v>
      </c>
      <c r="G774" s="86">
        <v>3</v>
      </c>
      <c r="H774" s="86">
        <v>3</v>
      </c>
    </row>
    <row r="775" spans="2:8">
      <c r="B775" s="86" t="str">
        <f t="shared" si="24"/>
        <v>ACT_BND</v>
      </c>
      <c r="C775" s="86" t="str">
        <f t="shared" si="24"/>
        <v>IMPLTEHCN</v>
      </c>
      <c r="E775" s="86">
        <v>0</v>
      </c>
      <c r="F775" s="86" t="str">
        <f t="shared" si="25"/>
        <v>RWDC</v>
      </c>
      <c r="G775" s="86">
        <v>3</v>
      </c>
      <c r="H775" s="86">
        <v>3</v>
      </c>
    </row>
    <row r="776" spans="2:8">
      <c r="B776" s="86" t="str">
        <f t="shared" si="24"/>
        <v>ACT_BND</v>
      </c>
      <c r="C776" s="86" t="str">
        <f t="shared" si="24"/>
        <v>IMPLTEHCN</v>
      </c>
      <c r="E776" s="86">
        <v>0</v>
      </c>
      <c r="F776" s="86" t="str">
        <f t="shared" si="25"/>
        <v>RWDD</v>
      </c>
      <c r="G776" s="86">
        <v>3</v>
      </c>
      <c r="H776" s="86">
        <v>3</v>
      </c>
    </row>
    <row r="777" spans="2:8">
      <c r="B777" s="86" t="str">
        <f t="shared" si="24"/>
        <v>ACT_BND</v>
      </c>
      <c r="C777" s="86" t="str">
        <f t="shared" si="24"/>
        <v>IMPLTEHCN</v>
      </c>
      <c r="E777" s="86">
        <v>0</v>
      </c>
      <c r="F777" s="86" t="str">
        <f t="shared" si="25"/>
        <v>RWDB</v>
      </c>
      <c r="G777" s="86">
        <v>3</v>
      </c>
      <c r="H777" s="86">
        <v>3</v>
      </c>
    </row>
    <row r="778" spans="2:8">
      <c r="B778" s="86" t="str">
        <f t="shared" si="24"/>
        <v>ACT_BND</v>
      </c>
      <c r="C778" s="86" t="str">
        <f t="shared" si="24"/>
        <v>IMPLTEHCN</v>
      </c>
      <c r="E778" s="86">
        <v>0</v>
      </c>
      <c r="F778" s="86" t="str">
        <f t="shared" si="25"/>
        <v>RNWA</v>
      </c>
      <c r="G778" s="86">
        <v>3</v>
      </c>
      <c r="H778" s="86">
        <v>3</v>
      </c>
    </row>
    <row r="779" spans="2:8">
      <c r="B779" s="86" t="str">
        <f t="shared" si="24"/>
        <v>ACT_BND</v>
      </c>
      <c r="C779" s="86" t="str">
        <f t="shared" si="24"/>
        <v>IMPLTEHCN</v>
      </c>
      <c r="E779" s="86">
        <v>0</v>
      </c>
      <c r="F779" s="86" t="str">
        <f t="shared" si="25"/>
        <v>RNWC</v>
      </c>
      <c r="G779" s="86">
        <v>3</v>
      </c>
      <c r="H779" s="86">
        <v>3</v>
      </c>
    </row>
    <row r="780" spans="2:8">
      <c r="B780" s="86" t="str">
        <f t="shared" si="24"/>
        <v>ACT_BND</v>
      </c>
      <c r="C780" s="86" t="str">
        <f t="shared" si="24"/>
        <v>IMPLTEHCN</v>
      </c>
      <c r="E780" s="86">
        <v>0</v>
      </c>
      <c r="F780" s="86" t="str">
        <f t="shared" si="25"/>
        <v>RNWD</v>
      </c>
      <c r="G780" s="86">
        <v>3</v>
      </c>
      <c r="H780" s="86">
        <v>3</v>
      </c>
    </row>
    <row r="781" spans="2:8">
      <c r="B781" s="86" t="str">
        <f t="shared" si="24"/>
        <v>ACT_BND</v>
      </c>
      <c r="C781" s="86" t="str">
        <f t="shared" si="24"/>
        <v>IMPLTEHCN</v>
      </c>
      <c r="E781" s="86">
        <v>0</v>
      </c>
      <c r="F781" s="86" t="str">
        <f t="shared" si="25"/>
        <v>RNWB</v>
      </c>
      <c r="G781" s="86">
        <v>3</v>
      </c>
      <c r="H781" s="86">
        <v>3</v>
      </c>
    </row>
    <row r="782" spans="2:8">
      <c r="B782" s="86" t="str">
        <f t="shared" si="24"/>
        <v>ACT_BND</v>
      </c>
      <c r="C782" s="86" t="str">
        <f t="shared" si="24"/>
        <v>IMPLTEHCN</v>
      </c>
      <c r="E782" s="86">
        <v>0</v>
      </c>
      <c r="F782" s="86" t="str">
        <f t="shared" si="25"/>
        <v>SWDA</v>
      </c>
      <c r="G782" s="86">
        <v>3</v>
      </c>
      <c r="H782" s="86">
        <v>3</v>
      </c>
    </row>
    <row r="783" spans="2:8">
      <c r="B783" s="86" t="str">
        <f t="shared" si="24"/>
        <v>ACT_BND</v>
      </c>
      <c r="C783" s="86" t="str">
        <f t="shared" si="24"/>
        <v>IMPLTEHCN</v>
      </c>
      <c r="E783" s="86">
        <v>0</v>
      </c>
      <c r="F783" s="86" t="str">
        <f t="shared" si="25"/>
        <v>SWDC</v>
      </c>
      <c r="G783" s="86">
        <v>3</v>
      </c>
      <c r="H783" s="86">
        <v>3</v>
      </c>
    </row>
    <row r="784" spans="2:8">
      <c r="B784" s="86" t="str">
        <f t="shared" si="24"/>
        <v>ACT_BND</v>
      </c>
      <c r="C784" s="86" t="str">
        <f t="shared" si="24"/>
        <v>IMPLTEHCN</v>
      </c>
      <c r="E784" s="86">
        <v>0</v>
      </c>
      <c r="F784" s="86" t="str">
        <f t="shared" si="25"/>
        <v>SWDD</v>
      </c>
      <c r="G784" s="86">
        <v>3</v>
      </c>
      <c r="H784" s="86">
        <v>3</v>
      </c>
    </row>
    <row r="785" spans="2:8">
      <c r="B785" s="86" t="str">
        <f t="shared" si="24"/>
        <v>ACT_BND</v>
      </c>
      <c r="C785" s="86" t="str">
        <f t="shared" si="24"/>
        <v>IMPLTEHCN</v>
      </c>
      <c r="E785" s="86">
        <v>0</v>
      </c>
      <c r="F785" s="86" t="str">
        <f t="shared" si="25"/>
        <v>SWDB</v>
      </c>
      <c r="G785" s="86">
        <v>3</v>
      </c>
      <c r="H785" s="86">
        <v>3</v>
      </c>
    </row>
    <row r="786" spans="2:8">
      <c r="B786" s="86" t="str">
        <f t="shared" si="24"/>
        <v>ACT_BND</v>
      </c>
      <c r="C786" s="86" t="str">
        <f t="shared" si="24"/>
        <v>IMPLTEHCN</v>
      </c>
      <c r="E786" s="86">
        <v>0</v>
      </c>
      <c r="F786" s="86" t="str">
        <f t="shared" si="25"/>
        <v>SNWA</v>
      </c>
      <c r="G786" s="86">
        <v>3</v>
      </c>
      <c r="H786" s="86">
        <v>3</v>
      </c>
    </row>
    <row r="787" spans="2:8">
      <c r="B787" s="86" t="str">
        <f t="shared" si="24"/>
        <v>ACT_BND</v>
      </c>
      <c r="C787" s="86" t="str">
        <f t="shared" si="24"/>
        <v>IMPLTEHCN</v>
      </c>
      <c r="E787" s="86">
        <v>0</v>
      </c>
      <c r="F787" s="86" t="str">
        <f t="shared" si="25"/>
        <v>SNWC</v>
      </c>
      <c r="G787" s="86">
        <v>3</v>
      </c>
      <c r="H787" s="86">
        <v>3</v>
      </c>
    </row>
    <row r="788" spans="2:8">
      <c r="B788" s="86" t="str">
        <f t="shared" si="24"/>
        <v>ACT_BND</v>
      </c>
      <c r="C788" s="86" t="str">
        <f t="shared" si="24"/>
        <v>IMPLTEHCN</v>
      </c>
      <c r="E788" s="86">
        <v>0</v>
      </c>
      <c r="F788" s="86" t="str">
        <f t="shared" si="25"/>
        <v>SNWD</v>
      </c>
      <c r="G788" s="86">
        <v>3</v>
      </c>
      <c r="H788" s="86">
        <v>3</v>
      </c>
    </row>
    <row r="789" spans="2:8">
      <c r="B789" s="86" t="str">
        <f t="shared" si="24"/>
        <v>ACT_BND</v>
      </c>
      <c r="C789" s="86" t="str">
        <f t="shared" si="24"/>
        <v>IMPLTEHCN</v>
      </c>
      <c r="E789" s="86">
        <v>0</v>
      </c>
      <c r="F789" s="86" t="str">
        <f t="shared" si="25"/>
        <v>SNWB</v>
      </c>
      <c r="G789" s="86">
        <v>3</v>
      </c>
      <c r="H789" s="86">
        <v>3</v>
      </c>
    </row>
    <row r="790" spans="2:8">
      <c r="B790" s="86" t="str">
        <f t="shared" si="24"/>
        <v>ACT_BND</v>
      </c>
      <c r="C790" s="86" t="str">
        <f t="shared" si="24"/>
        <v>IMPLTEHCN</v>
      </c>
      <c r="E790" s="86">
        <v>0</v>
      </c>
      <c r="F790" s="86" t="str">
        <f t="shared" si="25"/>
        <v>FWDA</v>
      </c>
      <c r="G790" s="86">
        <v>3</v>
      </c>
      <c r="H790" s="86">
        <v>3</v>
      </c>
    </row>
    <row r="791" spans="2:8">
      <c r="B791" s="86" t="str">
        <f t="shared" si="24"/>
        <v>ACT_BND</v>
      </c>
      <c r="C791" s="86" t="str">
        <f t="shared" si="24"/>
        <v>IMPLTEHCN</v>
      </c>
      <c r="E791" s="86">
        <v>0</v>
      </c>
      <c r="F791" s="86" t="str">
        <f t="shared" si="25"/>
        <v>FWDC</v>
      </c>
      <c r="G791" s="86">
        <v>3</v>
      </c>
      <c r="H791" s="86">
        <v>3</v>
      </c>
    </row>
    <row r="792" spans="2:8">
      <c r="B792" s="86" t="str">
        <f t="shared" si="24"/>
        <v>ACT_BND</v>
      </c>
      <c r="C792" s="86" t="str">
        <f t="shared" si="24"/>
        <v>IMPLTEHCN</v>
      </c>
      <c r="E792" s="86">
        <v>0</v>
      </c>
      <c r="F792" s="86" t="str">
        <f t="shared" si="25"/>
        <v>FWDD</v>
      </c>
      <c r="G792" s="86">
        <v>3</v>
      </c>
      <c r="H792" s="86">
        <v>3</v>
      </c>
    </row>
    <row r="793" spans="2:8">
      <c r="B793" s="86" t="str">
        <f t="shared" si="24"/>
        <v>ACT_BND</v>
      </c>
      <c r="C793" s="86" t="str">
        <f t="shared" si="24"/>
        <v>IMPLTEHCN</v>
      </c>
      <c r="E793" s="86">
        <v>0</v>
      </c>
      <c r="F793" s="86" t="str">
        <f t="shared" si="25"/>
        <v>FWDB</v>
      </c>
      <c r="G793" s="86">
        <v>3</v>
      </c>
      <c r="H793" s="86">
        <v>3</v>
      </c>
    </row>
    <row r="794" spans="2:8">
      <c r="B794" s="86" t="str">
        <f t="shared" ref="B794:C813" si="26">B26</f>
        <v>ACT_BND</v>
      </c>
      <c r="C794" s="86" t="str">
        <f t="shared" si="26"/>
        <v>IMPLTEHCN</v>
      </c>
      <c r="E794" s="86">
        <v>0</v>
      </c>
      <c r="F794" s="86" t="str">
        <f t="shared" si="25"/>
        <v>FNWA</v>
      </c>
      <c r="G794" s="86">
        <v>3</v>
      </c>
      <c r="H794" s="86">
        <v>3</v>
      </c>
    </row>
    <row r="795" spans="2:8">
      <c r="B795" s="86" t="str">
        <f t="shared" si="26"/>
        <v>ACT_BND</v>
      </c>
      <c r="C795" s="86" t="str">
        <f t="shared" si="26"/>
        <v>IMPLTEHCN</v>
      </c>
      <c r="E795" s="86">
        <v>0</v>
      </c>
      <c r="F795" s="86" t="str">
        <f t="shared" si="25"/>
        <v>FNWC</v>
      </c>
      <c r="G795" s="86">
        <v>3</v>
      </c>
      <c r="H795" s="86">
        <v>3</v>
      </c>
    </row>
    <row r="796" spans="2:8">
      <c r="B796" s="86" t="str">
        <f t="shared" si="26"/>
        <v>ACT_BND</v>
      </c>
      <c r="C796" s="86" t="str">
        <f t="shared" si="26"/>
        <v>IMPLTEHCN</v>
      </c>
      <c r="E796" s="86">
        <v>0</v>
      </c>
      <c r="F796" s="86" t="str">
        <f t="shared" si="25"/>
        <v>FNWD</v>
      </c>
      <c r="G796" s="86">
        <v>3</v>
      </c>
      <c r="H796" s="86">
        <v>3</v>
      </c>
    </row>
    <row r="797" spans="2:8">
      <c r="B797" s="86" t="str">
        <f t="shared" si="26"/>
        <v>ACT_BND</v>
      </c>
      <c r="C797" s="86" t="str">
        <f t="shared" si="26"/>
        <v>IMPLTEHCN</v>
      </c>
      <c r="E797" s="86">
        <v>0</v>
      </c>
      <c r="F797" s="86" t="str">
        <f t="shared" si="25"/>
        <v>FNWB</v>
      </c>
      <c r="G797" s="86">
        <v>3</v>
      </c>
      <c r="H797" s="86">
        <v>3</v>
      </c>
    </row>
    <row r="798" spans="2:8">
      <c r="B798" s="86" t="str">
        <f t="shared" si="26"/>
        <v>ACT_BND</v>
      </c>
      <c r="C798" s="86" t="str">
        <f t="shared" si="26"/>
        <v>IMPLTEHCN</v>
      </c>
      <c r="E798" s="86">
        <v>0</v>
      </c>
      <c r="F798" s="86" t="str">
        <f t="shared" si="25"/>
        <v>WWDA</v>
      </c>
      <c r="G798" s="86">
        <v>3</v>
      </c>
      <c r="H798" s="86">
        <v>3</v>
      </c>
    </row>
    <row r="799" spans="2:8">
      <c r="B799" s="86" t="str">
        <f t="shared" si="26"/>
        <v>ACT_BND</v>
      </c>
      <c r="C799" s="86" t="str">
        <f t="shared" si="26"/>
        <v>IMPLTEHCN</v>
      </c>
      <c r="E799" s="86">
        <v>0</v>
      </c>
      <c r="F799" s="86" t="str">
        <f t="shared" si="25"/>
        <v>WWDC</v>
      </c>
      <c r="G799" s="86">
        <v>3</v>
      </c>
      <c r="H799" s="86">
        <v>3</v>
      </c>
    </row>
    <row r="800" spans="2:8">
      <c r="B800" s="86" t="str">
        <f t="shared" si="26"/>
        <v>ACT_BND</v>
      </c>
      <c r="C800" s="86" t="str">
        <f t="shared" si="26"/>
        <v>IMPLTEHCN</v>
      </c>
      <c r="E800" s="86">
        <v>0</v>
      </c>
      <c r="F800" s="86" t="str">
        <f t="shared" si="25"/>
        <v>WWDD</v>
      </c>
      <c r="G800" s="86">
        <v>3</v>
      </c>
      <c r="H800" s="86">
        <v>3</v>
      </c>
    </row>
    <row r="801" spans="2:8">
      <c r="B801" s="86" t="str">
        <f t="shared" si="26"/>
        <v>ACT_BND</v>
      </c>
      <c r="C801" s="86" t="str">
        <f t="shared" si="26"/>
        <v>IMPLTEHCN</v>
      </c>
      <c r="E801" s="86">
        <v>0</v>
      </c>
      <c r="F801" s="86" t="str">
        <f t="shared" si="25"/>
        <v>WWDB</v>
      </c>
      <c r="G801" s="86">
        <v>3</v>
      </c>
      <c r="H801" s="86">
        <v>3</v>
      </c>
    </row>
    <row r="802" spans="2:8">
      <c r="B802" s="86" t="str">
        <f t="shared" si="26"/>
        <v>ACT_BND</v>
      </c>
      <c r="C802" s="86" t="str">
        <f t="shared" si="26"/>
        <v>IMPLTEHCN</v>
      </c>
      <c r="E802" s="86">
        <v>0</v>
      </c>
      <c r="F802" s="86" t="str">
        <f t="shared" si="25"/>
        <v>WNWA</v>
      </c>
      <c r="G802" s="86">
        <v>3</v>
      </c>
      <c r="H802" s="86">
        <v>3</v>
      </c>
    </row>
    <row r="803" spans="2:8">
      <c r="B803" s="86" t="str">
        <f t="shared" si="26"/>
        <v>ACT_BND</v>
      </c>
      <c r="C803" s="86" t="str">
        <f t="shared" si="26"/>
        <v>IMPLTEHCN</v>
      </c>
      <c r="E803" s="86">
        <v>0</v>
      </c>
      <c r="F803" s="86" t="str">
        <f t="shared" si="25"/>
        <v>WNWC</v>
      </c>
      <c r="G803" s="86">
        <v>3</v>
      </c>
      <c r="H803" s="86">
        <v>3</v>
      </c>
    </row>
    <row r="804" spans="2:8">
      <c r="B804" s="86" t="str">
        <f t="shared" si="26"/>
        <v>ACT_BND</v>
      </c>
      <c r="C804" s="86" t="str">
        <f t="shared" si="26"/>
        <v>IMPLTEHCN</v>
      </c>
      <c r="E804" s="86">
        <v>0</v>
      </c>
      <c r="F804" s="86" t="str">
        <f t="shared" si="25"/>
        <v>WNWD</v>
      </c>
      <c r="G804" s="86">
        <v>3</v>
      </c>
      <c r="H804" s="86">
        <v>3</v>
      </c>
    </row>
    <row r="805" spans="2:8">
      <c r="B805" s="86" t="str">
        <f t="shared" si="26"/>
        <v>ACT_BND</v>
      </c>
      <c r="C805" s="86" t="str">
        <f t="shared" si="26"/>
        <v>IMPLTEHCN</v>
      </c>
      <c r="E805" s="86">
        <v>0</v>
      </c>
      <c r="F805" s="86" t="str">
        <f t="shared" si="25"/>
        <v>WNWB</v>
      </c>
      <c r="G805" s="86">
        <v>3</v>
      </c>
      <c r="H805" s="86">
        <v>3</v>
      </c>
    </row>
    <row r="806" spans="2:8">
      <c r="B806" s="86" t="str">
        <f t="shared" si="26"/>
        <v>ACT_BND</v>
      </c>
      <c r="C806" s="86" t="str">
        <f t="shared" si="26"/>
        <v>IMPLTEHCL</v>
      </c>
      <c r="E806" s="86">
        <v>0</v>
      </c>
      <c r="F806" s="86" t="str">
        <f t="shared" si="25"/>
        <v>RWDA</v>
      </c>
      <c r="G806" s="86">
        <v>3</v>
      </c>
      <c r="H806" s="86">
        <v>3</v>
      </c>
    </row>
    <row r="807" spans="2:8">
      <c r="B807" s="86" t="str">
        <f t="shared" si="26"/>
        <v>ACT_BND</v>
      </c>
      <c r="C807" s="86" t="str">
        <f t="shared" si="26"/>
        <v>IMPLTEHCL</v>
      </c>
      <c r="E807" s="86">
        <v>0</v>
      </c>
      <c r="F807" s="86" t="str">
        <f t="shared" si="25"/>
        <v>RWDC</v>
      </c>
      <c r="G807" s="86">
        <v>3</v>
      </c>
      <c r="H807" s="86">
        <v>3</v>
      </c>
    </row>
    <row r="808" spans="2:8">
      <c r="B808" s="86" t="str">
        <f t="shared" si="26"/>
        <v>ACT_BND</v>
      </c>
      <c r="C808" s="86" t="str">
        <f t="shared" si="26"/>
        <v>IMPLTEHCL</v>
      </c>
      <c r="E808" s="86">
        <v>0</v>
      </c>
      <c r="F808" s="86" t="str">
        <f t="shared" si="25"/>
        <v>RWDD</v>
      </c>
      <c r="G808" s="86">
        <v>3</v>
      </c>
      <c r="H808" s="86">
        <v>3</v>
      </c>
    </row>
    <row r="809" spans="2:8">
      <c r="B809" s="86" t="str">
        <f t="shared" si="26"/>
        <v>ACT_BND</v>
      </c>
      <c r="C809" s="86" t="str">
        <f t="shared" si="26"/>
        <v>IMPLTEHCL</v>
      </c>
      <c r="E809" s="86">
        <v>0</v>
      </c>
      <c r="F809" s="86" t="str">
        <f t="shared" si="25"/>
        <v>RWDB</v>
      </c>
      <c r="G809" s="86">
        <v>3</v>
      </c>
      <c r="H809" s="86">
        <v>3</v>
      </c>
    </row>
    <row r="810" spans="2:8">
      <c r="B810" s="86" t="str">
        <f t="shared" si="26"/>
        <v>ACT_BND</v>
      </c>
      <c r="C810" s="86" t="str">
        <f t="shared" si="26"/>
        <v>IMPLTEHCL</v>
      </c>
      <c r="E810" s="86">
        <v>0</v>
      </c>
      <c r="F810" s="86" t="str">
        <f t="shared" si="25"/>
        <v>RNWA</v>
      </c>
      <c r="G810" s="86">
        <v>3</v>
      </c>
      <c r="H810" s="86">
        <v>3</v>
      </c>
    </row>
    <row r="811" spans="2:8">
      <c r="B811" s="86" t="str">
        <f t="shared" si="26"/>
        <v>ACT_BND</v>
      </c>
      <c r="C811" s="86" t="str">
        <f t="shared" si="26"/>
        <v>IMPLTEHCL</v>
      </c>
      <c r="E811" s="86">
        <v>0</v>
      </c>
      <c r="F811" s="86" t="str">
        <f t="shared" si="25"/>
        <v>RNWC</v>
      </c>
      <c r="G811" s="86">
        <v>3</v>
      </c>
      <c r="H811" s="86">
        <v>3</v>
      </c>
    </row>
    <row r="812" spans="2:8">
      <c r="B812" s="86" t="str">
        <f t="shared" si="26"/>
        <v>ACT_BND</v>
      </c>
      <c r="C812" s="86" t="str">
        <f t="shared" si="26"/>
        <v>IMPLTEHCL</v>
      </c>
      <c r="E812" s="86">
        <v>0</v>
      </c>
      <c r="F812" s="86" t="str">
        <f t="shared" si="25"/>
        <v>RNWD</v>
      </c>
      <c r="G812" s="86">
        <v>3</v>
      </c>
      <c r="H812" s="86">
        <v>3</v>
      </c>
    </row>
    <row r="813" spans="2:8">
      <c r="B813" s="86" t="str">
        <f t="shared" si="26"/>
        <v>ACT_BND</v>
      </c>
      <c r="C813" s="86" t="str">
        <f t="shared" si="26"/>
        <v>IMPLTEHCL</v>
      </c>
      <c r="E813" s="86">
        <v>0</v>
      </c>
      <c r="F813" s="86" t="str">
        <f t="shared" si="25"/>
        <v>RNWB</v>
      </c>
      <c r="G813" s="86">
        <v>3</v>
      </c>
      <c r="H813" s="86">
        <v>3</v>
      </c>
    </row>
    <row r="814" spans="2:8">
      <c r="B814" s="86" t="str">
        <f t="shared" ref="B814:C833" si="27">B46</f>
        <v>ACT_BND</v>
      </c>
      <c r="C814" s="86" t="str">
        <f t="shared" si="27"/>
        <v>IMPLTEHCL</v>
      </c>
      <c r="E814" s="86">
        <v>0</v>
      </c>
      <c r="F814" s="86" t="str">
        <f t="shared" si="25"/>
        <v>SWDA</v>
      </c>
      <c r="G814" s="86">
        <v>3</v>
      </c>
      <c r="H814" s="86">
        <v>3</v>
      </c>
    </row>
    <row r="815" spans="2:8">
      <c r="B815" s="86" t="str">
        <f t="shared" si="27"/>
        <v>ACT_BND</v>
      </c>
      <c r="C815" s="86" t="str">
        <f t="shared" si="27"/>
        <v>IMPLTEHCL</v>
      </c>
      <c r="E815" s="86">
        <v>0</v>
      </c>
      <c r="F815" s="86" t="str">
        <f t="shared" si="25"/>
        <v>SWDC</v>
      </c>
      <c r="G815" s="86">
        <v>3</v>
      </c>
      <c r="H815" s="86">
        <v>3</v>
      </c>
    </row>
    <row r="816" spans="2:8">
      <c r="B816" s="86" t="str">
        <f t="shared" si="27"/>
        <v>ACT_BND</v>
      </c>
      <c r="C816" s="86" t="str">
        <f t="shared" si="27"/>
        <v>IMPLTEHCL</v>
      </c>
      <c r="E816" s="86">
        <v>0</v>
      </c>
      <c r="F816" s="86" t="str">
        <f t="shared" si="25"/>
        <v>SWDD</v>
      </c>
      <c r="G816" s="86">
        <v>3</v>
      </c>
      <c r="H816" s="86">
        <v>3</v>
      </c>
    </row>
    <row r="817" spans="2:8">
      <c r="B817" s="86" t="str">
        <f t="shared" si="27"/>
        <v>ACT_BND</v>
      </c>
      <c r="C817" s="86" t="str">
        <f t="shared" si="27"/>
        <v>IMPLTEHCL</v>
      </c>
      <c r="E817" s="86">
        <v>0</v>
      </c>
      <c r="F817" s="86" t="str">
        <f t="shared" si="25"/>
        <v>SWDB</v>
      </c>
      <c r="G817" s="86">
        <v>3</v>
      </c>
      <c r="H817" s="86">
        <v>3</v>
      </c>
    </row>
    <row r="818" spans="2:8">
      <c r="B818" s="86" t="str">
        <f t="shared" si="27"/>
        <v>ACT_BND</v>
      </c>
      <c r="C818" s="86" t="str">
        <f t="shared" si="27"/>
        <v>IMPLTEHCL</v>
      </c>
      <c r="E818" s="86">
        <v>0</v>
      </c>
      <c r="F818" s="86" t="str">
        <f t="shared" si="25"/>
        <v>SNWA</v>
      </c>
      <c r="G818" s="86">
        <v>3</v>
      </c>
      <c r="H818" s="86">
        <v>3</v>
      </c>
    </row>
    <row r="819" spans="2:8">
      <c r="B819" s="86" t="str">
        <f t="shared" si="27"/>
        <v>ACT_BND</v>
      </c>
      <c r="C819" s="86" t="str">
        <f t="shared" si="27"/>
        <v>IMPLTEHCL</v>
      </c>
      <c r="E819" s="86">
        <v>0</v>
      </c>
      <c r="F819" s="86" t="str">
        <f t="shared" si="25"/>
        <v>SNWC</v>
      </c>
      <c r="G819" s="86">
        <v>3</v>
      </c>
      <c r="H819" s="86">
        <v>3</v>
      </c>
    </row>
    <row r="820" spans="2:8">
      <c r="B820" s="86" t="str">
        <f t="shared" si="27"/>
        <v>ACT_BND</v>
      </c>
      <c r="C820" s="86" t="str">
        <f t="shared" si="27"/>
        <v>IMPLTEHCL</v>
      </c>
      <c r="E820" s="86">
        <v>0</v>
      </c>
      <c r="F820" s="86" t="str">
        <f t="shared" si="25"/>
        <v>SNWD</v>
      </c>
      <c r="G820" s="86">
        <v>3</v>
      </c>
      <c r="H820" s="86">
        <v>3</v>
      </c>
    </row>
    <row r="821" spans="2:8">
      <c r="B821" s="86" t="str">
        <f t="shared" si="27"/>
        <v>ACT_BND</v>
      </c>
      <c r="C821" s="86" t="str">
        <f t="shared" si="27"/>
        <v>IMPLTEHCL</v>
      </c>
      <c r="E821" s="86">
        <v>0</v>
      </c>
      <c r="F821" s="86" t="str">
        <f t="shared" si="25"/>
        <v>SNWB</v>
      </c>
      <c r="G821" s="86">
        <v>3</v>
      </c>
      <c r="H821" s="86">
        <v>3</v>
      </c>
    </row>
    <row r="822" spans="2:8">
      <c r="B822" s="86" t="str">
        <f t="shared" si="27"/>
        <v>ACT_BND</v>
      </c>
      <c r="C822" s="86" t="str">
        <f t="shared" si="27"/>
        <v>IMPLTEHCL</v>
      </c>
      <c r="E822" s="86">
        <v>0</v>
      </c>
      <c r="F822" s="86" t="str">
        <f t="shared" si="25"/>
        <v>FWDA</v>
      </c>
      <c r="G822" s="86">
        <v>3</v>
      </c>
      <c r="H822" s="86">
        <v>3</v>
      </c>
    </row>
    <row r="823" spans="2:8">
      <c r="B823" s="86" t="str">
        <f t="shared" si="27"/>
        <v>ACT_BND</v>
      </c>
      <c r="C823" s="86" t="str">
        <f t="shared" si="27"/>
        <v>IMPLTEHCL</v>
      </c>
      <c r="E823" s="86">
        <v>0</v>
      </c>
      <c r="F823" s="86" t="str">
        <f t="shared" si="25"/>
        <v>FWDC</v>
      </c>
      <c r="G823" s="86">
        <v>3</v>
      </c>
      <c r="H823" s="86">
        <v>3</v>
      </c>
    </row>
    <row r="824" spans="2:8">
      <c r="B824" s="86" t="str">
        <f t="shared" si="27"/>
        <v>ACT_BND</v>
      </c>
      <c r="C824" s="86" t="str">
        <f t="shared" si="27"/>
        <v>IMPLTEHCL</v>
      </c>
      <c r="E824" s="86">
        <v>0</v>
      </c>
      <c r="F824" s="86" t="str">
        <f t="shared" si="25"/>
        <v>FWDD</v>
      </c>
      <c r="G824" s="86">
        <v>3</v>
      </c>
      <c r="H824" s="86">
        <v>3</v>
      </c>
    </row>
    <row r="825" spans="2:8">
      <c r="B825" s="86" t="str">
        <f t="shared" si="27"/>
        <v>ACT_BND</v>
      </c>
      <c r="C825" s="86" t="str">
        <f t="shared" si="27"/>
        <v>IMPLTEHCL</v>
      </c>
      <c r="E825" s="86">
        <v>0</v>
      </c>
      <c r="F825" s="86" t="str">
        <f t="shared" si="25"/>
        <v>FWDB</v>
      </c>
      <c r="G825" s="86">
        <v>3</v>
      </c>
      <c r="H825" s="86">
        <v>3</v>
      </c>
    </row>
    <row r="826" spans="2:8">
      <c r="B826" s="86" t="str">
        <f t="shared" si="27"/>
        <v>ACT_BND</v>
      </c>
      <c r="C826" s="86" t="str">
        <f t="shared" si="27"/>
        <v>IMPLTEHCL</v>
      </c>
      <c r="E826" s="86">
        <v>0</v>
      </c>
      <c r="F826" s="86" t="str">
        <f t="shared" si="25"/>
        <v>FNWA</v>
      </c>
      <c r="G826" s="86">
        <v>3</v>
      </c>
      <c r="H826" s="86">
        <v>3</v>
      </c>
    </row>
    <row r="827" spans="2:8">
      <c r="B827" s="86" t="str">
        <f t="shared" si="27"/>
        <v>ACT_BND</v>
      </c>
      <c r="C827" s="86" t="str">
        <f t="shared" si="27"/>
        <v>IMPLTEHCL</v>
      </c>
      <c r="E827" s="86">
        <v>0</v>
      </c>
      <c r="F827" s="86" t="str">
        <f t="shared" si="25"/>
        <v>FNWC</v>
      </c>
      <c r="G827" s="86">
        <v>3</v>
      </c>
      <c r="H827" s="86">
        <v>3</v>
      </c>
    </row>
    <row r="828" spans="2:8">
      <c r="B828" s="86" t="str">
        <f t="shared" si="27"/>
        <v>ACT_BND</v>
      </c>
      <c r="C828" s="86" t="str">
        <f t="shared" si="27"/>
        <v>IMPLTEHCL</v>
      </c>
      <c r="E828" s="86">
        <v>0</v>
      </c>
      <c r="F828" s="86" t="str">
        <f t="shared" si="25"/>
        <v>FNWD</v>
      </c>
      <c r="G828" s="86">
        <v>3</v>
      </c>
      <c r="H828" s="86">
        <v>3</v>
      </c>
    </row>
    <row r="829" spans="2:8">
      <c r="B829" s="86" t="str">
        <f t="shared" si="27"/>
        <v>ACT_BND</v>
      </c>
      <c r="C829" s="86" t="str">
        <f t="shared" si="27"/>
        <v>IMPLTEHCL</v>
      </c>
      <c r="E829" s="86">
        <v>0</v>
      </c>
      <c r="F829" s="86" t="str">
        <f t="shared" si="25"/>
        <v>FNWB</v>
      </c>
      <c r="G829" s="86">
        <v>3</v>
      </c>
      <c r="H829" s="86">
        <v>3</v>
      </c>
    </row>
    <row r="830" spans="2:8">
      <c r="B830" s="86" t="str">
        <f t="shared" si="27"/>
        <v>ACT_BND</v>
      </c>
      <c r="C830" s="86" t="str">
        <f t="shared" si="27"/>
        <v>IMPLTEHCL</v>
      </c>
      <c r="E830" s="86">
        <v>0</v>
      </c>
      <c r="F830" s="86" t="str">
        <f t="shared" si="25"/>
        <v>WWDA</v>
      </c>
      <c r="G830" s="86">
        <v>3</v>
      </c>
      <c r="H830" s="86">
        <v>3</v>
      </c>
    </row>
    <row r="831" spans="2:8">
      <c r="B831" s="86" t="str">
        <f t="shared" si="27"/>
        <v>ACT_BND</v>
      </c>
      <c r="C831" s="86" t="str">
        <f t="shared" si="27"/>
        <v>IMPLTEHCL</v>
      </c>
      <c r="E831" s="86">
        <v>0</v>
      </c>
      <c r="F831" s="86" t="str">
        <f t="shared" si="25"/>
        <v>WWDC</v>
      </c>
      <c r="G831" s="86">
        <v>3</v>
      </c>
      <c r="H831" s="86">
        <v>3</v>
      </c>
    </row>
    <row r="832" spans="2:8">
      <c r="B832" s="86" t="str">
        <f t="shared" si="27"/>
        <v>ACT_BND</v>
      </c>
      <c r="C832" s="86" t="str">
        <f t="shared" si="27"/>
        <v>IMPLTEHCL</v>
      </c>
      <c r="E832" s="86">
        <v>0</v>
      </c>
      <c r="F832" s="86" t="str">
        <f t="shared" si="25"/>
        <v>WWDD</v>
      </c>
      <c r="G832" s="86">
        <v>3</v>
      </c>
      <c r="H832" s="86">
        <v>3</v>
      </c>
    </row>
    <row r="833" spans="2:8">
      <c r="B833" s="86" t="str">
        <f t="shared" si="27"/>
        <v>ACT_BND</v>
      </c>
      <c r="C833" s="86" t="str">
        <f t="shared" si="27"/>
        <v>IMPLTEHCL</v>
      </c>
      <c r="E833" s="86">
        <v>0</v>
      </c>
      <c r="F833" s="86" t="str">
        <f t="shared" si="25"/>
        <v>WWDB</v>
      </c>
      <c r="G833" s="86">
        <v>3</v>
      </c>
      <c r="H833" s="86">
        <v>3</v>
      </c>
    </row>
    <row r="834" spans="2:8">
      <c r="B834" s="86" t="str">
        <f t="shared" ref="B834:C853" si="28">B66</f>
        <v>ACT_BND</v>
      </c>
      <c r="C834" s="86" t="str">
        <f t="shared" si="28"/>
        <v>IMPLTEHCL</v>
      </c>
      <c r="E834" s="86">
        <v>0</v>
      </c>
      <c r="F834" s="86" t="str">
        <f t="shared" si="25"/>
        <v>WNWA</v>
      </c>
      <c r="G834" s="86">
        <v>3</v>
      </c>
      <c r="H834" s="86">
        <v>3</v>
      </c>
    </row>
    <row r="835" spans="2:8">
      <c r="B835" s="86" t="str">
        <f t="shared" si="28"/>
        <v>ACT_BND</v>
      </c>
      <c r="C835" s="86" t="str">
        <f t="shared" si="28"/>
        <v>IMPLTEHCL</v>
      </c>
      <c r="E835" s="86">
        <v>0</v>
      </c>
      <c r="F835" s="86" t="str">
        <f t="shared" si="25"/>
        <v>WNWC</v>
      </c>
      <c r="G835" s="86">
        <v>3</v>
      </c>
      <c r="H835" s="86">
        <v>3</v>
      </c>
    </row>
    <row r="836" spans="2:8">
      <c r="B836" s="86" t="str">
        <f t="shared" si="28"/>
        <v>ACT_BND</v>
      </c>
      <c r="C836" s="86" t="str">
        <f t="shared" si="28"/>
        <v>IMPLTEHCL</v>
      </c>
      <c r="E836" s="86">
        <v>0</v>
      </c>
      <c r="F836" s="86" t="str">
        <f t="shared" si="25"/>
        <v>WNWD</v>
      </c>
      <c r="G836" s="86">
        <v>3</v>
      </c>
      <c r="H836" s="86">
        <v>3</v>
      </c>
    </row>
    <row r="837" spans="2:8">
      <c r="B837" s="86" t="str">
        <f t="shared" si="28"/>
        <v>ACT_BND</v>
      </c>
      <c r="C837" s="86" t="str">
        <f t="shared" si="28"/>
        <v>IMPLTEHCL</v>
      </c>
      <c r="E837" s="86">
        <v>0</v>
      </c>
      <c r="F837" s="86" t="str">
        <f t="shared" si="25"/>
        <v>WNWB</v>
      </c>
      <c r="G837" s="86">
        <v>3</v>
      </c>
      <c r="H837" s="86">
        <v>3</v>
      </c>
    </row>
    <row r="838" spans="2:8">
      <c r="B838" s="86" t="str">
        <f t="shared" si="28"/>
        <v>ACT_BND</v>
      </c>
      <c r="C838" s="86" t="str">
        <f t="shared" si="28"/>
        <v>IMPLTEHCM</v>
      </c>
      <c r="E838" s="86">
        <v>0</v>
      </c>
      <c r="F838" s="86" t="str">
        <f t="shared" ref="F838:F901" si="29">F70</f>
        <v>RWDA</v>
      </c>
      <c r="G838" s="86">
        <v>3</v>
      </c>
      <c r="H838" s="86">
        <v>3</v>
      </c>
    </row>
    <row r="839" spans="2:8">
      <c r="B839" s="86" t="str">
        <f t="shared" si="28"/>
        <v>ACT_BND</v>
      </c>
      <c r="C839" s="86" t="str">
        <f t="shared" si="28"/>
        <v>IMPLTEHCM</v>
      </c>
      <c r="E839" s="86">
        <v>0</v>
      </c>
      <c r="F839" s="86" t="str">
        <f t="shared" si="29"/>
        <v>RWDC</v>
      </c>
      <c r="G839" s="86">
        <v>3</v>
      </c>
      <c r="H839" s="86">
        <v>3</v>
      </c>
    </row>
    <row r="840" spans="2:8">
      <c r="B840" s="86" t="str">
        <f t="shared" si="28"/>
        <v>ACT_BND</v>
      </c>
      <c r="C840" s="86" t="str">
        <f t="shared" si="28"/>
        <v>IMPLTEHCM</v>
      </c>
      <c r="E840" s="86">
        <v>0</v>
      </c>
      <c r="F840" s="86" t="str">
        <f t="shared" si="29"/>
        <v>RWDD</v>
      </c>
      <c r="G840" s="86">
        <v>3</v>
      </c>
      <c r="H840" s="86">
        <v>3</v>
      </c>
    </row>
    <row r="841" spans="2:8">
      <c r="B841" s="86" t="str">
        <f t="shared" si="28"/>
        <v>ACT_BND</v>
      </c>
      <c r="C841" s="86" t="str">
        <f t="shared" si="28"/>
        <v>IMPLTEHCM</v>
      </c>
      <c r="E841" s="86">
        <v>0</v>
      </c>
      <c r="F841" s="86" t="str">
        <f t="shared" si="29"/>
        <v>RWDB</v>
      </c>
      <c r="G841" s="86">
        <v>3</v>
      </c>
      <c r="H841" s="86">
        <v>3</v>
      </c>
    </row>
    <row r="842" spans="2:8">
      <c r="B842" s="86" t="str">
        <f t="shared" si="28"/>
        <v>ACT_BND</v>
      </c>
      <c r="C842" s="86" t="str">
        <f t="shared" si="28"/>
        <v>IMPLTEHCM</v>
      </c>
      <c r="E842" s="86">
        <v>0</v>
      </c>
      <c r="F842" s="86" t="str">
        <f t="shared" si="29"/>
        <v>RNWA</v>
      </c>
      <c r="G842" s="86">
        <v>3</v>
      </c>
      <c r="H842" s="86">
        <v>3</v>
      </c>
    </row>
    <row r="843" spans="2:8">
      <c r="B843" s="86" t="str">
        <f t="shared" si="28"/>
        <v>ACT_BND</v>
      </c>
      <c r="C843" s="86" t="str">
        <f t="shared" si="28"/>
        <v>IMPLTEHCM</v>
      </c>
      <c r="E843" s="86">
        <v>0</v>
      </c>
      <c r="F843" s="86" t="str">
        <f t="shared" si="29"/>
        <v>RNWC</v>
      </c>
      <c r="G843" s="86">
        <v>3</v>
      </c>
      <c r="H843" s="86">
        <v>3</v>
      </c>
    </row>
    <row r="844" spans="2:8">
      <c r="B844" s="86" t="str">
        <f t="shared" si="28"/>
        <v>ACT_BND</v>
      </c>
      <c r="C844" s="86" t="str">
        <f t="shared" si="28"/>
        <v>IMPLTEHCM</v>
      </c>
      <c r="E844" s="86">
        <v>0</v>
      </c>
      <c r="F844" s="86" t="str">
        <f t="shared" si="29"/>
        <v>RNWD</v>
      </c>
      <c r="G844" s="86">
        <v>3</v>
      </c>
      <c r="H844" s="86">
        <v>3</v>
      </c>
    </row>
    <row r="845" spans="2:8">
      <c r="B845" s="86" t="str">
        <f t="shared" si="28"/>
        <v>ACT_BND</v>
      </c>
      <c r="C845" s="86" t="str">
        <f t="shared" si="28"/>
        <v>IMPLTEHCM</v>
      </c>
      <c r="E845" s="86">
        <v>0</v>
      </c>
      <c r="F845" s="86" t="str">
        <f t="shared" si="29"/>
        <v>RNWB</v>
      </c>
      <c r="G845" s="86">
        <v>3</v>
      </c>
      <c r="H845" s="86">
        <v>3</v>
      </c>
    </row>
    <row r="846" spans="2:8">
      <c r="B846" s="86" t="str">
        <f t="shared" si="28"/>
        <v>ACT_BND</v>
      </c>
      <c r="C846" s="86" t="str">
        <f t="shared" si="28"/>
        <v>IMPLTEHCM</v>
      </c>
      <c r="E846" s="86">
        <v>0</v>
      </c>
      <c r="F846" s="86" t="str">
        <f t="shared" si="29"/>
        <v>SWDA</v>
      </c>
      <c r="G846" s="86">
        <v>3</v>
      </c>
      <c r="H846" s="86">
        <v>3</v>
      </c>
    </row>
    <row r="847" spans="2:8">
      <c r="B847" s="86" t="str">
        <f t="shared" si="28"/>
        <v>ACT_BND</v>
      </c>
      <c r="C847" s="86" t="str">
        <f t="shared" si="28"/>
        <v>IMPLTEHCM</v>
      </c>
      <c r="E847" s="86">
        <v>0</v>
      </c>
      <c r="F847" s="86" t="str">
        <f t="shared" si="29"/>
        <v>SWDC</v>
      </c>
      <c r="G847" s="86">
        <v>3</v>
      </c>
      <c r="H847" s="86">
        <v>3</v>
      </c>
    </row>
    <row r="848" spans="2:8">
      <c r="B848" s="86" t="str">
        <f t="shared" si="28"/>
        <v>ACT_BND</v>
      </c>
      <c r="C848" s="86" t="str">
        <f t="shared" si="28"/>
        <v>IMPLTEHCM</v>
      </c>
      <c r="E848" s="86">
        <v>0</v>
      </c>
      <c r="F848" s="86" t="str">
        <f t="shared" si="29"/>
        <v>SWDD</v>
      </c>
      <c r="G848" s="86">
        <v>3</v>
      </c>
      <c r="H848" s="86">
        <v>3</v>
      </c>
    </row>
    <row r="849" spans="2:8">
      <c r="B849" s="86" t="str">
        <f t="shared" si="28"/>
        <v>ACT_BND</v>
      </c>
      <c r="C849" s="86" t="str">
        <f t="shared" si="28"/>
        <v>IMPLTEHCM</v>
      </c>
      <c r="E849" s="86">
        <v>0</v>
      </c>
      <c r="F849" s="86" t="str">
        <f t="shared" si="29"/>
        <v>SWDB</v>
      </c>
      <c r="G849" s="86">
        <v>3</v>
      </c>
      <c r="H849" s="86">
        <v>3</v>
      </c>
    </row>
    <row r="850" spans="2:8">
      <c r="B850" s="86" t="str">
        <f t="shared" si="28"/>
        <v>ACT_BND</v>
      </c>
      <c r="C850" s="86" t="str">
        <f t="shared" si="28"/>
        <v>IMPLTEHCM</v>
      </c>
      <c r="E850" s="86">
        <v>0</v>
      </c>
      <c r="F850" s="86" t="str">
        <f t="shared" si="29"/>
        <v>SNWA</v>
      </c>
      <c r="G850" s="86">
        <v>3</v>
      </c>
      <c r="H850" s="86">
        <v>3</v>
      </c>
    </row>
    <row r="851" spans="2:8">
      <c r="B851" s="86" t="str">
        <f t="shared" si="28"/>
        <v>ACT_BND</v>
      </c>
      <c r="C851" s="86" t="str">
        <f t="shared" si="28"/>
        <v>IMPLTEHCM</v>
      </c>
      <c r="E851" s="86">
        <v>0</v>
      </c>
      <c r="F851" s="86" t="str">
        <f t="shared" si="29"/>
        <v>SNWC</v>
      </c>
      <c r="G851" s="86">
        <v>3</v>
      </c>
      <c r="H851" s="86">
        <v>3</v>
      </c>
    </row>
    <row r="852" spans="2:8">
      <c r="B852" s="86" t="str">
        <f t="shared" si="28"/>
        <v>ACT_BND</v>
      </c>
      <c r="C852" s="86" t="str">
        <f t="shared" si="28"/>
        <v>IMPLTEHCM</v>
      </c>
      <c r="E852" s="86">
        <v>0</v>
      </c>
      <c r="F852" s="86" t="str">
        <f t="shared" si="29"/>
        <v>SNWD</v>
      </c>
      <c r="G852" s="86">
        <v>3</v>
      </c>
      <c r="H852" s="86">
        <v>3</v>
      </c>
    </row>
    <row r="853" spans="2:8">
      <c r="B853" s="86" t="str">
        <f t="shared" si="28"/>
        <v>ACT_BND</v>
      </c>
      <c r="C853" s="86" t="str">
        <f t="shared" si="28"/>
        <v>IMPLTEHCM</v>
      </c>
      <c r="E853" s="86">
        <v>0</v>
      </c>
      <c r="F853" s="86" t="str">
        <f t="shared" si="29"/>
        <v>SNWB</v>
      </c>
      <c r="G853" s="86">
        <v>3</v>
      </c>
      <c r="H853" s="86">
        <v>3</v>
      </c>
    </row>
    <row r="854" spans="2:8">
      <c r="B854" s="86" t="str">
        <f t="shared" ref="B854:C873" si="30">B86</f>
        <v>ACT_BND</v>
      </c>
      <c r="C854" s="86" t="str">
        <f t="shared" si="30"/>
        <v>IMPLTEHCM</v>
      </c>
      <c r="E854" s="86">
        <v>0</v>
      </c>
      <c r="F854" s="86" t="str">
        <f t="shared" si="29"/>
        <v>FWDA</v>
      </c>
      <c r="G854" s="86">
        <v>3</v>
      </c>
      <c r="H854" s="86">
        <v>3</v>
      </c>
    </row>
    <row r="855" spans="2:8">
      <c r="B855" s="86" t="str">
        <f t="shared" si="30"/>
        <v>ACT_BND</v>
      </c>
      <c r="C855" s="86" t="str">
        <f t="shared" si="30"/>
        <v>IMPLTEHCM</v>
      </c>
      <c r="E855" s="86">
        <v>0</v>
      </c>
      <c r="F855" s="86" t="str">
        <f t="shared" si="29"/>
        <v>FWDC</v>
      </c>
      <c r="G855" s="86">
        <v>3</v>
      </c>
      <c r="H855" s="86">
        <v>3</v>
      </c>
    </row>
    <row r="856" spans="2:8">
      <c r="B856" s="86" t="str">
        <f t="shared" si="30"/>
        <v>ACT_BND</v>
      </c>
      <c r="C856" s="86" t="str">
        <f t="shared" si="30"/>
        <v>IMPLTEHCM</v>
      </c>
      <c r="E856" s="86">
        <v>0</v>
      </c>
      <c r="F856" s="86" t="str">
        <f t="shared" si="29"/>
        <v>FWDD</v>
      </c>
      <c r="G856" s="86">
        <v>3</v>
      </c>
      <c r="H856" s="86">
        <v>3</v>
      </c>
    </row>
    <row r="857" spans="2:8">
      <c r="B857" s="86" t="str">
        <f t="shared" si="30"/>
        <v>ACT_BND</v>
      </c>
      <c r="C857" s="86" t="str">
        <f t="shared" si="30"/>
        <v>IMPLTEHCM</v>
      </c>
      <c r="E857" s="86">
        <v>0</v>
      </c>
      <c r="F857" s="86" t="str">
        <f t="shared" si="29"/>
        <v>FWDB</v>
      </c>
      <c r="G857" s="86">
        <v>3</v>
      </c>
      <c r="H857" s="86">
        <v>3</v>
      </c>
    </row>
    <row r="858" spans="2:8">
      <c r="B858" s="86" t="str">
        <f t="shared" si="30"/>
        <v>ACT_BND</v>
      </c>
      <c r="C858" s="86" t="str">
        <f t="shared" si="30"/>
        <v>IMPLTEHCM</v>
      </c>
      <c r="E858" s="86">
        <v>0</v>
      </c>
      <c r="F858" s="86" t="str">
        <f t="shared" si="29"/>
        <v>FNWA</v>
      </c>
      <c r="G858" s="86">
        <v>3</v>
      </c>
      <c r="H858" s="86">
        <v>3</v>
      </c>
    </row>
    <row r="859" spans="2:8">
      <c r="B859" s="86" t="str">
        <f t="shared" si="30"/>
        <v>ACT_BND</v>
      </c>
      <c r="C859" s="86" t="str">
        <f t="shared" si="30"/>
        <v>IMPLTEHCM</v>
      </c>
      <c r="E859" s="86">
        <v>0</v>
      </c>
      <c r="F859" s="86" t="str">
        <f t="shared" si="29"/>
        <v>FNWC</v>
      </c>
      <c r="G859" s="86">
        <v>3</v>
      </c>
      <c r="H859" s="86">
        <v>3</v>
      </c>
    </row>
    <row r="860" spans="2:8">
      <c r="B860" s="86" t="str">
        <f t="shared" si="30"/>
        <v>ACT_BND</v>
      </c>
      <c r="C860" s="86" t="str">
        <f t="shared" si="30"/>
        <v>IMPLTEHCM</v>
      </c>
      <c r="E860" s="86">
        <v>0</v>
      </c>
      <c r="F860" s="86" t="str">
        <f t="shared" si="29"/>
        <v>FNWD</v>
      </c>
      <c r="G860" s="86">
        <v>3</v>
      </c>
      <c r="H860" s="86">
        <v>3</v>
      </c>
    </row>
    <row r="861" spans="2:8">
      <c r="B861" s="86" t="str">
        <f t="shared" si="30"/>
        <v>ACT_BND</v>
      </c>
      <c r="C861" s="86" t="str">
        <f t="shared" si="30"/>
        <v>IMPLTEHCM</v>
      </c>
      <c r="E861" s="86">
        <v>0</v>
      </c>
      <c r="F861" s="86" t="str">
        <f t="shared" si="29"/>
        <v>FNWB</v>
      </c>
      <c r="G861" s="86">
        <v>3</v>
      </c>
      <c r="H861" s="86">
        <v>3</v>
      </c>
    </row>
    <row r="862" spans="2:8">
      <c r="B862" s="86" t="str">
        <f t="shared" si="30"/>
        <v>ACT_BND</v>
      </c>
      <c r="C862" s="86" t="str">
        <f t="shared" si="30"/>
        <v>IMPLTEHCM</v>
      </c>
      <c r="E862" s="86">
        <v>0</v>
      </c>
      <c r="F862" s="86" t="str">
        <f t="shared" si="29"/>
        <v>WWDA</v>
      </c>
      <c r="G862" s="86">
        <v>3</v>
      </c>
      <c r="H862" s="86">
        <v>3</v>
      </c>
    </row>
    <row r="863" spans="2:8">
      <c r="B863" s="86" t="str">
        <f t="shared" si="30"/>
        <v>ACT_BND</v>
      </c>
      <c r="C863" s="86" t="str">
        <f t="shared" si="30"/>
        <v>IMPLTEHCM</v>
      </c>
      <c r="E863" s="86">
        <v>0</v>
      </c>
      <c r="F863" s="86" t="str">
        <f t="shared" si="29"/>
        <v>WWDC</v>
      </c>
      <c r="G863" s="86">
        <v>3</v>
      </c>
      <c r="H863" s="86">
        <v>3</v>
      </c>
    </row>
    <row r="864" spans="2:8">
      <c r="B864" s="86" t="str">
        <f t="shared" si="30"/>
        <v>ACT_BND</v>
      </c>
      <c r="C864" s="86" t="str">
        <f t="shared" si="30"/>
        <v>IMPLTEHCM</v>
      </c>
      <c r="E864" s="86">
        <v>0</v>
      </c>
      <c r="F864" s="86" t="str">
        <f t="shared" si="29"/>
        <v>WWDD</v>
      </c>
      <c r="G864" s="86">
        <v>3</v>
      </c>
      <c r="H864" s="86">
        <v>3</v>
      </c>
    </row>
    <row r="865" spans="2:8">
      <c r="B865" s="86" t="str">
        <f t="shared" si="30"/>
        <v>ACT_BND</v>
      </c>
      <c r="C865" s="86" t="str">
        <f t="shared" si="30"/>
        <v>IMPLTEHCM</v>
      </c>
      <c r="E865" s="86">
        <v>0</v>
      </c>
      <c r="F865" s="86" t="str">
        <f t="shared" si="29"/>
        <v>WWDB</v>
      </c>
      <c r="G865" s="86">
        <v>3</v>
      </c>
      <c r="H865" s="86">
        <v>3</v>
      </c>
    </row>
    <row r="866" spans="2:8">
      <c r="B866" s="86" t="str">
        <f t="shared" si="30"/>
        <v>ACT_BND</v>
      </c>
      <c r="C866" s="86" t="str">
        <f t="shared" si="30"/>
        <v>IMPLTEHCM</v>
      </c>
      <c r="E866" s="86">
        <v>0</v>
      </c>
      <c r="F866" s="86" t="str">
        <f t="shared" si="29"/>
        <v>WNWA</v>
      </c>
      <c r="G866" s="86">
        <v>3</v>
      </c>
      <c r="H866" s="86">
        <v>3</v>
      </c>
    </row>
    <row r="867" spans="2:8">
      <c r="B867" s="86" t="str">
        <f t="shared" si="30"/>
        <v>ACT_BND</v>
      </c>
      <c r="C867" s="86" t="str">
        <f t="shared" si="30"/>
        <v>IMPLTEHCM</v>
      </c>
      <c r="E867" s="86">
        <v>0</v>
      </c>
      <c r="F867" s="86" t="str">
        <f t="shared" si="29"/>
        <v>WNWC</v>
      </c>
      <c r="G867" s="86">
        <v>3</v>
      </c>
      <c r="H867" s="86">
        <v>3</v>
      </c>
    </row>
    <row r="868" spans="2:8">
      <c r="B868" s="86" t="str">
        <f t="shared" si="30"/>
        <v>ACT_BND</v>
      </c>
      <c r="C868" s="86" t="str">
        <f t="shared" si="30"/>
        <v>IMPLTEHCM</v>
      </c>
      <c r="E868" s="86">
        <v>0</v>
      </c>
      <c r="F868" s="86" t="str">
        <f t="shared" si="29"/>
        <v>WNWD</v>
      </c>
      <c r="G868" s="86">
        <v>3</v>
      </c>
      <c r="H868" s="86">
        <v>3</v>
      </c>
    </row>
    <row r="869" spans="2:8">
      <c r="B869" s="86" t="str">
        <f t="shared" si="30"/>
        <v>ACT_BND</v>
      </c>
      <c r="C869" s="86" t="str">
        <f t="shared" si="30"/>
        <v>IMPLTEHCM</v>
      </c>
      <c r="E869" s="86">
        <v>0</v>
      </c>
      <c r="F869" s="86" t="str">
        <f t="shared" si="29"/>
        <v>WNWB</v>
      </c>
      <c r="G869" s="86">
        <v>3</v>
      </c>
      <c r="H869" s="86">
        <v>3</v>
      </c>
    </row>
    <row r="870" spans="2:8">
      <c r="B870" s="86" t="str">
        <f t="shared" si="30"/>
        <v>ACT_BND</v>
      </c>
      <c r="C870" s="86" t="str">
        <f t="shared" si="30"/>
        <v>IMPLTEHCH</v>
      </c>
      <c r="E870" s="86">
        <v>0</v>
      </c>
      <c r="F870" s="86" t="str">
        <f t="shared" si="29"/>
        <v>RWDA</v>
      </c>
      <c r="G870" s="86">
        <v>3</v>
      </c>
      <c r="H870" s="86">
        <v>3</v>
      </c>
    </row>
    <row r="871" spans="2:8">
      <c r="B871" s="86" t="str">
        <f t="shared" si="30"/>
        <v>ACT_BND</v>
      </c>
      <c r="C871" s="86" t="str">
        <f t="shared" si="30"/>
        <v>IMPLTEHCH</v>
      </c>
      <c r="E871" s="86">
        <v>0</v>
      </c>
      <c r="F871" s="86" t="str">
        <f t="shared" si="29"/>
        <v>RWDC</v>
      </c>
      <c r="G871" s="86">
        <v>3</v>
      </c>
      <c r="H871" s="86">
        <v>3</v>
      </c>
    </row>
    <row r="872" spans="2:8">
      <c r="B872" s="86" t="str">
        <f t="shared" si="30"/>
        <v>ACT_BND</v>
      </c>
      <c r="C872" s="86" t="str">
        <f t="shared" si="30"/>
        <v>IMPLTEHCH</v>
      </c>
      <c r="E872" s="86">
        <v>0</v>
      </c>
      <c r="F872" s="86" t="str">
        <f t="shared" si="29"/>
        <v>RWDD</v>
      </c>
      <c r="G872" s="86">
        <v>3</v>
      </c>
      <c r="H872" s="86">
        <v>3</v>
      </c>
    </row>
    <row r="873" spans="2:8">
      <c r="B873" s="86" t="str">
        <f t="shared" si="30"/>
        <v>ACT_BND</v>
      </c>
      <c r="C873" s="86" t="str">
        <f t="shared" si="30"/>
        <v>IMPLTEHCH</v>
      </c>
      <c r="E873" s="86">
        <v>0</v>
      </c>
      <c r="F873" s="86" t="str">
        <f t="shared" si="29"/>
        <v>RWDB</v>
      </c>
      <c r="G873" s="86">
        <v>3</v>
      </c>
      <c r="H873" s="86">
        <v>3</v>
      </c>
    </row>
    <row r="874" spans="2:8">
      <c r="B874" s="86" t="str">
        <f t="shared" ref="B874:C893" si="31">B106</f>
        <v>ACT_BND</v>
      </c>
      <c r="C874" s="86" t="str">
        <f t="shared" si="31"/>
        <v>IMPLTEHCH</v>
      </c>
      <c r="E874" s="86">
        <v>0</v>
      </c>
      <c r="F874" s="86" t="str">
        <f t="shared" si="29"/>
        <v>RNWA</v>
      </c>
      <c r="G874" s="86">
        <v>3</v>
      </c>
      <c r="H874" s="86">
        <v>3</v>
      </c>
    </row>
    <row r="875" spans="2:8">
      <c r="B875" s="86" t="str">
        <f t="shared" si="31"/>
        <v>ACT_BND</v>
      </c>
      <c r="C875" s="86" t="str">
        <f t="shared" si="31"/>
        <v>IMPLTEHCH</v>
      </c>
      <c r="E875" s="86">
        <v>0</v>
      </c>
      <c r="F875" s="86" t="str">
        <f t="shared" si="29"/>
        <v>RNWC</v>
      </c>
      <c r="G875" s="86">
        <v>3</v>
      </c>
      <c r="H875" s="86">
        <v>3</v>
      </c>
    </row>
    <row r="876" spans="2:8">
      <c r="B876" s="86" t="str">
        <f t="shared" si="31"/>
        <v>ACT_BND</v>
      </c>
      <c r="C876" s="86" t="str">
        <f t="shared" si="31"/>
        <v>IMPLTEHCH</v>
      </c>
      <c r="E876" s="86">
        <v>0</v>
      </c>
      <c r="F876" s="86" t="str">
        <f t="shared" si="29"/>
        <v>RNWD</v>
      </c>
      <c r="G876" s="86">
        <v>3</v>
      </c>
      <c r="H876" s="86">
        <v>3</v>
      </c>
    </row>
    <row r="877" spans="2:8">
      <c r="B877" s="86" t="str">
        <f t="shared" si="31"/>
        <v>ACT_BND</v>
      </c>
      <c r="C877" s="86" t="str">
        <f t="shared" si="31"/>
        <v>IMPLTEHCH</v>
      </c>
      <c r="E877" s="86">
        <v>0</v>
      </c>
      <c r="F877" s="86" t="str">
        <f t="shared" si="29"/>
        <v>RNWB</v>
      </c>
      <c r="G877" s="86">
        <v>3</v>
      </c>
      <c r="H877" s="86">
        <v>3</v>
      </c>
    </row>
    <row r="878" spans="2:8">
      <c r="B878" s="86" t="str">
        <f t="shared" si="31"/>
        <v>ACT_BND</v>
      </c>
      <c r="C878" s="86" t="str">
        <f t="shared" si="31"/>
        <v>IMPLTEHCH</v>
      </c>
      <c r="E878" s="86">
        <v>0</v>
      </c>
      <c r="F878" s="86" t="str">
        <f t="shared" si="29"/>
        <v>SWDA</v>
      </c>
      <c r="G878" s="86">
        <v>3</v>
      </c>
      <c r="H878" s="86">
        <v>3</v>
      </c>
    </row>
    <row r="879" spans="2:8">
      <c r="B879" s="86" t="str">
        <f t="shared" si="31"/>
        <v>ACT_BND</v>
      </c>
      <c r="C879" s="86" t="str">
        <f t="shared" si="31"/>
        <v>IMPLTEHCH</v>
      </c>
      <c r="E879" s="86">
        <v>0</v>
      </c>
      <c r="F879" s="86" t="str">
        <f t="shared" si="29"/>
        <v>SWDC</v>
      </c>
      <c r="G879" s="86">
        <v>3</v>
      </c>
      <c r="H879" s="86">
        <v>3</v>
      </c>
    </row>
    <row r="880" spans="2:8">
      <c r="B880" s="86" t="str">
        <f t="shared" si="31"/>
        <v>ACT_BND</v>
      </c>
      <c r="C880" s="86" t="str">
        <f t="shared" si="31"/>
        <v>IMPLTEHCH</v>
      </c>
      <c r="E880" s="86">
        <v>0</v>
      </c>
      <c r="F880" s="86" t="str">
        <f t="shared" si="29"/>
        <v>SWDD</v>
      </c>
      <c r="G880" s="86">
        <v>3</v>
      </c>
      <c r="H880" s="86">
        <v>3</v>
      </c>
    </row>
    <row r="881" spans="2:8">
      <c r="B881" s="86" t="str">
        <f t="shared" si="31"/>
        <v>ACT_BND</v>
      </c>
      <c r="C881" s="86" t="str">
        <f t="shared" si="31"/>
        <v>IMPLTEHCH</v>
      </c>
      <c r="E881" s="86">
        <v>0</v>
      </c>
      <c r="F881" s="86" t="str">
        <f t="shared" si="29"/>
        <v>SWDB</v>
      </c>
      <c r="G881" s="86">
        <v>3</v>
      </c>
      <c r="H881" s="86">
        <v>3</v>
      </c>
    </row>
    <row r="882" spans="2:8">
      <c r="B882" s="86" t="str">
        <f t="shared" si="31"/>
        <v>ACT_BND</v>
      </c>
      <c r="C882" s="86" t="str">
        <f t="shared" si="31"/>
        <v>IMPLTEHCH</v>
      </c>
      <c r="E882" s="86">
        <v>0</v>
      </c>
      <c r="F882" s="86" t="str">
        <f t="shared" si="29"/>
        <v>SNWA</v>
      </c>
      <c r="G882" s="86">
        <v>3</v>
      </c>
      <c r="H882" s="86">
        <v>3</v>
      </c>
    </row>
    <row r="883" spans="2:8">
      <c r="B883" s="86" t="str">
        <f t="shared" si="31"/>
        <v>ACT_BND</v>
      </c>
      <c r="C883" s="86" t="str">
        <f t="shared" si="31"/>
        <v>IMPLTEHCH</v>
      </c>
      <c r="E883" s="86">
        <v>0</v>
      </c>
      <c r="F883" s="86" t="str">
        <f t="shared" si="29"/>
        <v>SNWC</v>
      </c>
      <c r="G883" s="86">
        <v>3</v>
      </c>
      <c r="H883" s="86">
        <v>3</v>
      </c>
    </row>
    <row r="884" spans="2:8">
      <c r="B884" s="86" t="str">
        <f t="shared" si="31"/>
        <v>ACT_BND</v>
      </c>
      <c r="C884" s="86" t="str">
        <f t="shared" si="31"/>
        <v>IMPLTEHCH</v>
      </c>
      <c r="E884" s="86">
        <v>0</v>
      </c>
      <c r="F884" s="86" t="str">
        <f t="shared" si="29"/>
        <v>SNWD</v>
      </c>
      <c r="G884" s="86">
        <v>3</v>
      </c>
      <c r="H884" s="86">
        <v>3</v>
      </c>
    </row>
    <row r="885" spans="2:8">
      <c r="B885" s="86" t="str">
        <f t="shared" si="31"/>
        <v>ACT_BND</v>
      </c>
      <c r="C885" s="86" t="str">
        <f t="shared" si="31"/>
        <v>IMPLTEHCH</v>
      </c>
      <c r="E885" s="86">
        <v>0</v>
      </c>
      <c r="F885" s="86" t="str">
        <f t="shared" si="29"/>
        <v>SNWB</v>
      </c>
      <c r="G885" s="86">
        <v>3</v>
      </c>
      <c r="H885" s="86">
        <v>3</v>
      </c>
    </row>
    <row r="886" spans="2:8">
      <c r="B886" s="86" t="str">
        <f t="shared" si="31"/>
        <v>ACT_BND</v>
      </c>
      <c r="C886" s="86" t="str">
        <f t="shared" si="31"/>
        <v>IMPLTEHCH</v>
      </c>
      <c r="E886" s="86">
        <v>0</v>
      </c>
      <c r="F886" s="86" t="str">
        <f t="shared" si="29"/>
        <v>FWDA</v>
      </c>
      <c r="G886" s="86">
        <v>3</v>
      </c>
      <c r="H886" s="86">
        <v>3</v>
      </c>
    </row>
    <row r="887" spans="2:8">
      <c r="B887" s="86" t="str">
        <f t="shared" si="31"/>
        <v>ACT_BND</v>
      </c>
      <c r="C887" s="86" t="str">
        <f t="shared" si="31"/>
        <v>IMPLTEHCH</v>
      </c>
      <c r="E887" s="86">
        <v>0</v>
      </c>
      <c r="F887" s="86" t="str">
        <f t="shared" si="29"/>
        <v>FWDC</v>
      </c>
      <c r="G887" s="86">
        <v>3</v>
      </c>
      <c r="H887" s="86">
        <v>3</v>
      </c>
    </row>
    <row r="888" spans="2:8">
      <c r="B888" s="86" t="str">
        <f t="shared" si="31"/>
        <v>ACT_BND</v>
      </c>
      <c r="C888" s="86" t="str">
        <f t="shared" si="31"/>
        <v>IMPLTEHCH</v>
      </c>
      <c r="E888" s="86">
        <v>0</v>
      </c>
      <c r="F888" s="86" t="str">
        <f t="shared" si="29"/>
        <v>FWDD</v>
      </c>
      <c r="G888" s="86">
        <v>3</v>
      </c>
      <c r="H888" s="86">
        <v>3</v>
      </c>
    </row>
    <row r="889" spans="2:8">
      <c r="B889" s="86" t="str">
        <f t="shared" si="31"/>
        <v>ACT_BND</v>
      </c>
      <c r="C889" s="86" t="str">
        <f t="shared" si="31"/>
        <v>IMPLTEHCH</v>
      </c>
      <c r="E889" s="86">
        <v>0</v>
      </c>
      <c r="F889" s="86" t="str">
        <f t="shared" si="29"/>
        <v>FWDB</v>
      </c>
      <c r="G889" s="86">
        <v>3</v>
      </c>
      <c r="H889" s="86">
        <v>3</v>
      </c>
    </row>
    <row r="890" spans="2:8">
      <c r="B890" s="86" t="str">
        <f t="shared" si="31"/>
        <v>ACT_BND</v>
      </c>
      <c r="C890" s="86" t="str">
        <f t="shared" si="31"/>
        <v>IMPLTEHCH</v>
      </c>
      <c r="E890" s="86">
        <v>0</v>
      </c>
      <c r="F890" s="86" t="str">
        <f t="shared" si="29"/>
        <v>FNWA</v>
      </c>
      <c r="G890" s="86">
        <v>3</v>
      </c>
      <c r="H890" s="86">
        <v>3</v>
      </c>
    </row>
    <row r="891" spans="2:8">
      <c r="B891" s="86" t="str">
        <f t="shared" si="31"/>
        <v>ACT_BND</v>
      </c>
      <c r="C891" s="86" t="str">
        <f t="shared" si="31"/>
        <v>IMPLTEHCH</v>
      </c>
      <c r="E891" s="86">
        <v>0</v>
      </c>
      <c r="F891" s="86" t="str">
        <f t="shared" si="29"/>
        <v>FNWC</v>
      </c>
      <c r="G891" s="86">
        <v>3</v>
      </c>
      <c r="H891" s="86">
        <v>3</v>
      </c>
    </row>
    <row r="892" spans="2:8">
      <c r="B892" s="86" t="str">
        <f t="shared" si="31"/>
        <v>ACT_BND</v>
      </c>
      <c r="C892" s="86" t="str">
        <f t="shared" si="31"/>
        <v>IMPLTEHCH</v>
      </c>
      <c r="E892" s="86">
        <v>0</v>
      </c>
      <c r="F892" s="86" t="str">
        <f t="shared" si="29"/>
        <v>FNWD</v>
      </c>
      <c r="G892" s="86">
        <v>3</v>
      </c>
      <c r="H892" s="86">
        <v>3</v>
      </c>
    </row>
    <row r="893" spans="2:8">
      <c r="B893" s="86" t="str">
        <f t="shared" si="31"/>
        <v>ACT_BND</v>
      </c>
      <c r="C893" s="86" t="str">
        <f t="shared" si="31"/>
        <v>IMPLTEHCH</v>
      </c>
      <c r="E893" s="86">
        <v>0</v>
      </c>
      <c r="F893" s="86" t="str">
        <f t="shared" si="29"/>
        <v>FNWB</v>
      </c>
      <c r="G893" s="86">
        <v>3</v>
      </c>
      <c r="H893" s="86">
        <v>3</v>
      </c>
    </row>
    <row r="894" spans="2:8">
      <c r="B894" s="86" t="str">
        <f t="shared" ref="B894:C913" si="32">B126</f>
        <v>ACT_BND</v>
      </c>
      <c r="C894" s="86" t="str">
        <f t="shared" si="32"/>
        <v>IMPLTEHCH</v>
      </c>
      <c r="E894" s="86">
        <v>0</v>
      </c>
      <c r="F894" s="86" t="str">
        <f t="shared" si="29"/>
        <v>WWDA</v>
      </c>
      <c r="G894" s="86">
        <v>3</v>
      </c>
      <c r="H894" s="86">
        <v>3</v>
      </c>
    </row>
    <row r="895" spans="2:8">
      <c r="B895" s="86" t="str">
        <f t="shared" si="32"/>
        <v>ACT_BND</v>
      </c>
      <c r="C895" s="86" t="str">
        <f t="shared" si="32"/>
        <v>IMPLTEHCH</v>
      </c>
      <c r="E895" s="86">
        <v>0</v>
      </c>
      <c r="F895" s="86" t="str">
        <f t="shared" si="29"/>
        <v>WWDC</v>
      </c>
      <c r="G895" s="86">
        <v>3</v>
      </c>
      <c r="H895" s="86">
        <v>3</v>
      </c>
    </row>
    <row r="896" spans="2:8">
      <c r="B896" s="86" t="str">
        <f t="shared" si="32"/>
        <v>ACT_BND</v>
      </c>
      <c r="C896" s="86" t="str">
        <f t="shared" si="32"/>
        <v>IMPLTEHCH</v>
      </c>
      <c r="E896" s="86">
        <v>0</v>
      </c>
      <c r="F896" s="86" t="str">
        <f t="shared" si="29"/>
        <v>WWDD</v>
      </c>
      <c r="G896" s="86">
        <v>3</v>
      </c>
      <c r="H896" s="86">
        <v>3</v>
      </c>
    </row>
    <row r="897" spans="2:8">
      <c r="B897" s="86" t="str">
        <f t="shared" si="32"/>
        <v>ACT_BND</v>
      </c>
      <c r="C897" s="86" t="str">
        <f t="shared" si="32"/>
        <v>IMPLTEHCH</v>
      </c>
      <c r="E897" s="86">
        <v>0</v>
      </c>
      <c r="F897" s="86" t="str">
        <f t="shared" si="29"/>
        <v>WWDB</v>
      </c>
      <c r="G897" s="86">
        <v>3</v>
      </c>
      <c r="H897" s="86">
        <v>3</v>
      </c>
    </row>
    <row r="898" spans="2:8">
      <c r="B898" s="86" t="str">
        <f t="shared" si="32"/>
        <v>ACT_BND</v>
      </c>
      <c r="C898" s="86" t="str">
        <f t="shared" si="32"/>
        <v>IMPLTEHCH</v>
      </c>
      <c r="E898" s="86">
        <v>0</v>
      </c>
      <c r="F898" s="86" t="str">
        <f t="shared" si="29"/>
        <v>WNWA</v>
      </c>
      <c r="G898" s="86">
        <v>3</v>
      </c>
      <c r="H898" s="86">
        <v>3</v>
      </c>
    </row>
    <row r="899" spans="2:8">
      <c r="B899" s="86" t="str">
        <f t="shared" si="32"/>
        <v>ACT_BND</v>
      </c>
      <c r="C899" s="86" t="str">
        <f t="shared" si="32"/>
        <v>IMPLTEHCH</v>
      </c>
      <c r="E899" s="86">
        <v>0</v>
      </c>
      <c r="F899" s="86" t="str">
        <f t="shared" si="29"/>
        <v>WNWC</v>
      </c>
      <c r="G899" s="86">
        <v>3</v>
      </c>
      <c r="H899" s="86">
        <v>3</v>
      </c>
    </row>
    <row r="900" spans="2:8">
      <c r="B900" s="86" t="str">
        <f t="shared" si="32"/>
        <v>ACT_BND</v>
      </c>
      <c r="C900" s="86" t="str">
        <f t="shared" si="32"/>
        <v>IMPLTEHCH</v>
      </c>
      <c r="E900" s="86">
        <v>0</v>
      </c>
      <c r="F900" s="86" t="str">
        <f t="shared" si="29"/>
        <v>WNWD</v>
      </c>
      <c r="G900" s="86">
        <v>3</v>
      </c>
      <c r="H900" s="86">
        <v>3</v>
      </c>
    </row>
    <row r="901" spans="2:8">
      <c r="B901" s="86" t="str">
        <f t="shared" si="32"/>
        <v>ACT_BND</v>
      </c>
      <c r="C901" s="86" t="str">
        <f t="shared" si="32"/>
        <v>IMPLTEHCH</v>
      </c>
      <c r="E901" s="86">
        <v>0</v>
      </c>
      <c r="F901" s="86" t="str">
        <f t="shared" si="29"/>
        <v>WNWB</v>
      </c>
      <c r="G901" s="86">
        <v>3</v>
      </c>
      <c r="H901" s="86">
        <v>3</v>
      </c>
    </row>
    <row r="902" spans="2:8">
      <c r="B902" s="86" t="str">
        <f t="shared" si="32"/>
        <v>ACT_BND</v>
      </c>
      <c r="C902" s="86" t="str">
        <f t="shared" si="32"/>
        <v>IMPLTEHDN</v>
      </c>
      <c r="E902" s="86">
        <v>0</v>
      </c>
      <c r="F902" s="86" t="str">
        <f t="shared" ref="F902:F965" si="33">F134</f>
        <v>RWDA</v>
      </c>
      <c r="G902" s="86">
        <v>3</v>
      </c>
      <c r="H902" s="86">
        <v>3</v>
      </c>
    </row>
    <row r="903" spans="2:8">
      <c r="B903" s="86" t="str">
        <f t="shared" si="32"/>
        <v>ACT_BND</v>
      </c>
      <c r="C903" s="86" t="str">
        <f t="shared" si="32"/>
        <v>IMPLTEHDN</v>
      </c>
      <c r="E903" s="86">
        <v>0</v>
      </c>
      <c r="F903" s="86" t="str">
        <f t="shared" si="33"/>
        <v>RWDC</v>
      </c>
      <c r="G903" s="86">
        <v>3</v>
      </c>
      <c r="H903" s="86">
        <v>3</v>
      </c>
    </row>
    <row r="904" spans="2:8">
      <c r="B904" s="86" t="str">
        <f t="shared" si="32"/>
        <v>ACT_BND</v>
      </c>
      <c r="C904" s="86" t="str">
        <f t="shared" si="32"/>
        <v>IMPLTEHDN</v>
      </c>
      <c r="E904" s="86">
        <v>0</v>
      </c>
      <c r="F904" s="86" t="str">
        <f t="shared" si="33"/>
        <v>RWDD</v>
      </c>
      <c r="G904" s="86">
        <v>3</v>
      </c>
      <c r="H904" s="86">
        <v>3</v>
      </c>
    </row>
    <row r="905" spans="2:8">
      <c r="B905" s="86" t="str">
        <f t="shared" si="32"/>
        <v>ACT_BND</v>
      </c>
      <c r="C905" s="86" t="str">
        <f t="shared" si="32"/>
        <v>IMPLTEHDN</v>
      </c>
      <c r="E905" s="86">
        <v>0</v>
      </c>
      <c r="F905" s="86" t="str">
        <f t="shared" si="33"/>
        <v>RWDB</v>
      </c>
      <c r="G905" s="86">
        <v>3</v>
      </c>
      <c r="H905" s="86">
        <v>3</v>
      </c>
    </row>
    <row r="906" spans="2:8">
      <c r="B906" s="86" t="str">
        <f t="shared" si="32"/>
        <v>ACT_BND</v>
      </c>
      <c r="C906" s="86" t="str">
        <f t="shared" si="32"/>
        <v>IMPLTEHDN</v>
      </c>
      <c r="E906" s="86">
        <v>0</v>
      </c>
      <c r="F906" s="86" t="str">
        <f t="shared" si="33"/>
        <v>RNWA</v>
      </c>
      <c r="G906" s="86">
        <v>3</v>
      </c>
      <c r="H906" s="86">
        <v>3</v>
      </c>
    </row>
    <row r="907" spans="2:8">
      <c r="B907" s="86" t="str">
        <f t="shared" si="32"/>
        <v>ACT_BND</v>
      </c>
      <c r="C907" s="86" t="str">
        <f t="shared" si="32"/>
        <v>IMPLTEHDN</v>
      </c>
      <c r="E907" s="86">
        <v>0</v>
      </c>
      <c r="F907" s="86" t="str">
        <f t="shared" si="33"/>
        <v>RNWC</v>
      </c>
      <c r="G907" s="86">
        <v>3</v>
      </c>
      <c r="H907" s="86">
        <v>3</v>
      </c>
    </row>
    <row r="908" spans="2:8">
      <c r="B908" s="86" t="str">
        <f t="shared" si="32"/>
        <v>ACT_BND</v>
      </c>
      <c r="C908" s="86" t="str">
        <f t="shared" si="32"/>
        <v>IMPLTEHDN</v>
      </c>
      <c r="E908" s="86">
        <v>0</v>
      </c>
      <c r="F908" s="86" t="str">
        <f t="shared" si="33"/>
        <v>RNWD</v>
      </c>
      <c r="G908" s="86">
        <v>3</v>
      </c>
      <c r="H908" s="86">
        <v>3</v>
      </c>
    </row>
    <row r="909" spans="2:8">
      <c r="B909" s="86" t="str">
        <f t="shared" si="32"/>
        <v>ACT_BND</v>
      </c>
      <c r="C909" s="86" t="str">
        <f t="shared" si="32"/>
        <v>IMPLTEHDN</v>
      </c>
      <c r="E909" s="86">
        <v>0</v>
      </c>
      <c r="F909" s="86" t="str">
        <f t="shared" si="33"/>
        <v>RNWB</v>
      </c>
      <c r="G909" s="86">
        <v>3</v>
      </c>
      <c r="H909" s="86">
        <v>3</v>
      </c>
    </row>
    <row r="910" spans="2:8">
      <c r="B910" s="86" t="str">
        <f t="shared" si="32"/>
        <v>ACT_BND</v>
      </c>
      <c r="C910" s="86" t="str">
        <f t="shared" si="32"/>
        <v>IMPLTEHDN</v>
      </c>
      <c r="E910" s="86">
        <v>0</v>
      </c>
      <c r="F910" s="86" t="str">
        <f t="shared" si="33"/>
        <v>SWDA</v>
      </c>
      <c r="G910" s="86">
        <v>3</v>
      </c>
      <c r="H910" s="86">
        <v>3</v>
      </c>
    </row>
    <row r="911" spans="2:8">
      <c r="B911" s="86" t="str">
        <f t="shared" si="32"/>
        <v>ACT_BND</v>
      </c>
      <c r="C911" s="86" t="str">
        <f t="shared" si="32"/>
        <v>IMPLTEHDN</v>
      </c>
      <c r="E911" s="86">
        <v>0</v>
      </c>
      <c r="F911" s="86" t="str">
        <f t="shared" si="33"/>
        <v>SWDC</v>
      </c>
      <c r="G911" s="86">
        <v>3</v>
      </c>
      <c r="H911" s="86">
        <v>3</v>
      </c>
    </row>
    <row r="912" spans="2:8">
      <c r="B912" s="86" t="str">
        <f t="shared" si="32"/>
        <v>ACT_BND</v>
      </c>
      <c r="C912" s="86" t="str">
        <f t="shared" si="32"/>
        <v>IMPLTEHDN</v>
      </c>
      <c r="E912" s="86">
        <v>0</v>
      </c>
      <c r="F912" s="86" t="str">
        <f t="shared" si="33"/>
        <v>SWDD</v>
      </c>
      <c r="G912" s="86">
        <v>3</v>
      </c>
      <c r="H912" s="86">
        <v>3</v>
      </c>
    </row>
    <row r="913" spans="2:8">
      <c r="B913" s="86" t="str">
        <f t="shared" si="32"/>
        <v>ACT_BND</v>
      </c>
      <c r="C913" s="86" t="str">
        <f t="shared" si="32"/>
        <v>IMPLTEHDN</v>
      </c>
      <c r="E913" s="86">
        <v>0</v>
      </c>
      <c r="F913" s="86" t="str">
        <f t="shared" si="33"/>
        <v>SWDB</v>
      </c>
      <c r="G913" s="86">
        <v>3</v>
      </c>
      <c r="H913" s="86">
        <v>3</v>
      </c>
    </row>
    <row r="914" spans="2:8">
      <c r="B914" s="86" t="str">
        <f t="shared" ref="B914:C933" si="34">B146</f>
        <v>ACT_BND</v>
      </c>
      <c r="C914" s="86" t="str">
        <f t="shared" si="34"/>
        <v>IMPLTEHDN</v>
      </c>
      <c r="E914" s="86">
        <v>0</v>
      </c>
      <c r="F914" s="86" t="str">
        <f t="shared" si="33"/>
        <v>SNWA</v>
      </c>
      <c r="G914" s="86">
        <v>3</v>
      </c>
      <c r="H914" s="86">
        <v>3</v>
      </c>
    </row>
    <row r="915" spans="2:8">
      <c r="B915" s="86" t="str">
        <f t="shared" si="34"/>
        <v>ACT_BND</v>
      </c>
      <c r="C915" s="86" t="str">
        <f t="shared" si="34"/>
        <v>IMPLTEHDN</v>
      </c>
      <c r="E915" s="86">
        <v>0</v>
      </c>
      <c r="F915" s="86" t="str">
        <f t="shared" si="33"/>
        <v>SNWC</v>
      </c>
      <c r="G915" s="86">
        <v>3</v>
      </c>
      <c r="H915" s="86">
        <v>3</v>
      </c>
    </row>
    <row r="916" spans="2:8">
      <c r="B916" s="86" t="str">
        <f t="shared" si="34"/>
        <v>ACT_BND</v>
      </c>
      <c r="C916" s="86" t="str">
        <f t="shared" si="34"/>
        <v>IMPLTEHDN</v>
      </c>
      <c r="E916" s="86">
        <v>0</v>
      </c>
      <c r="F916" s="86" t="str">
        <f t="shared" si="33"/>
        <v>SNWD</v>
      </c>
      <c r="G916" s="86">
        <v>3</v>
      </c>
      <c r="H916" s="86">
        <v>3</v>
      </c>
    </row>
    <row r="917" spans="2:8">
      <c r="B917" s="86" t="str">
        <f t="shared" si="34"/>
        <v>ACT_BND</v>
      </c>
      <c r="C917" s="86" t="str">
        <f t="shared" si="34"/>
        <v>IMPLTEHDN</v>
      </c>
      <c r="E917" s="86">
        <v>0</v>
      </c>
      <c r="F917" s="86" t="str">
        <f t="shared" si="33"/>
        <v>SNWB</v>
      </c>
      <c r="G917" s="86">
        <v>3</v>
      </c>
      <c r="H917" s="86">
        <v>3</v>
      </c>
    </row>
    <row r="918" spans="2:8">
      <c r="B918" s="86" t="str">
        <f t="shared" si="34"/>
        <v>ACT_BND</v>
      </c>
      <c r="C918" s="86" t="str">
        <f t="shared" si="34"/>
        <v>IMPLTEHDN</v>
      </c>
      <c r="E918" s="86">
        <v>0</v>
      </c>
      <c r="F918" s="86" t="str">
        <f t="shared" si="33"/>
        <v>FWDA</v>
      </c>
      <c r="G918" s="86">
        <v>3</v>
      </c>
      <c r="H918" s="86">
        <v>3</v>
      </c>
    </row>
    <row r="919" spans="2:8">
      <c r="B919" s="86" t="str">
        <f t="shared" si="34"/>
        <v>ACT_BND</v>
      </c>
      <c r="C919" s="86" t="str">
        <f t="shared" si="34"/>
        <v>IMPLTEHDN</v>
      </c>
      <c r="E919" s="86">
        <v>0</v>
      </c>
      <c r="F919" s="86" t="str">
        <f t="shared" si="33"/>
        <v>FWDC</v>
      </c>
      <c r="G919" s="86">
        <v>3</v>
      </c>
      <c r="H919" s="86">
        <v>3</v>
      </c>
    </row>
    <row r="920" spans="2:8">
      <c r="B920" s="86" t="str">
        <f t="shared" si="34"/>
        <v>ACT_BND</v>
      </c>
      <c r="C920" s="86" t="str">
        <f t="shared" si="34"/>
        <v>IMPLTEHDN</v>
      </c>
      <c r="E920" s="86">
        <v>0</v>
      </c>
      <c r="F920" s="86" t="str">
        <f t="shared" si="33"/>
        <v>FWDD</v>
      </c>
      <c r="G920" s="86">
        <v>3</v>
      </c>
      <c r="H920" s="86">
        <v>3</v>
      </c>
    </row>
    <row r="921" spans="2:8">
      <c r="B921" s="86" t="str">
        <f t="shared" si="34"/>
        <v>ACT_BND</v>
      </c>
      <c r="C921" s="86" t="str">
        <f t="shared" si="34"/>
        <v>IMPLTEHDN</v>
      </c>
      <c r="E921" s="86">
        <v>0</v>
      </c>
      <c r="F921" s="86" t="str">
        <f t="shared" si="33"/>
        <v>FWDB</v>
      </c>
      <c r="G921" s="86">
        <v>3</v>
      </c>
      <c r="H921" s="86">
        <v>3</v>
      </c>
    </row>
    <row r="922" spans="2:8">
      <c r="B922" s="86" t="str">
        <f t="shared" si="34"/>
        <v>ACT_BND</v>
      </c>
      <c r="C922" s="86" t="str">
        <f t="shared" si="34"/>
        <v>IMPLTEHDN</v>
      </c>
      <c r="E922" s="86">
        <v>0</v>
      </c>
      <c r="F922" s="86" t="str">
        <f t="shared" si="33"/>
        <v>FNWA</v>
      </c>
      <c r="G922" s="86">
        <v>3</v>
      </c>
      <c r="H922" s="86">
        <v>3</v>
      </c>
    </row>
    <row r="923" spans="2:8">
      <c r="B923" s="86" t="str">
        <f t="shared" si="34"/>
        <v>ACT_BND</v>
      </c>
      <c r="C923" s="86" t="str">
        <f t="shared" si="34"/>
        <v>IMPLTEHDN</v>
      </c>
      <c r="E923" s="86">
        <v>0</v>
      </c>
      <c r="F923" s="86" t="str">
        <f t="shared" si="33"/>
        <v>FNWC</v>
      </c>
      <c r="G923" s="86">
        <v>3</v>
      </c>
      <c r="H923" s="86">
        <v>3</v>
      </c>
    </row>
    <row r="924" spans="2:8">
      <c r="B924" s="86" t="str">
        <f t="shared" si="34"/>
        <v>ACT_BND</v>
      </c>
      <c r="C924" s="86" t="str">
        <f t="shared" si="34"/>
        <v>IMPLTEHDN</v>
      </c>
      <c r="E924" s="86">
        <v>0</v>
      </c>
      <c r="F924" s="86" t="str">
        <f t="shared" si="33"/>
        <v>FNWD</v>
      </c>
      <c r="G924" s="86">
        <v>3</v>
      </c>
      <c r="H924" s="86">
        <v>3</v>
      </c>
    </row>
    <row r="925" spans="2:8">
      <c r="B925" s="86" t="str">
        <f t="shared" si="34"/>
        <v>ACT_BND</v>
      </c>
      <c r="C925" s="86" t="str">
        <f t="shared" si="34"/>
        <v>IMPLTEHDN</v>
      </c>
      <c r="E925" s="86">
        <v>0</v>
      </c>
      <c r="F925" s="86" t="str">
        <f t="shared" si="33"/>
        <v>FNWB</v>
      </c>
      <c r="G925" s="86">
        <v>3</v>
      </c>
      <c r="H925" s="86">
        <v>3</v>
      </c>
    </row>
    <row r="926" spans="2:8">
      <c r="B926" s="86" t="str">
        <f t="shared" si="34"/>
        <v>ACT_BND</v>
      </c>
      <c r="C926" s="86" t="str">
        <f t="shared" si="34"/>
        <v>IMPLTEHDN</v>
      </c>
      <c r="E926" s="86">
        <v>0</v>
      </c>
      <c r="F926" s="86" t="str">
        <f t="shared" si="33"/>
        <v>WWDA</v>
      </c>
      <c r="G926" s="86">
        <v>3</v>
      </c>
      <c r="H926" s="86">
        <v>3</v>
      </c>
    </row>
    <row r="927" spans="2:8">
      <c r="B927" s="86" t="str">
        <f t="shared" si="34"/>
        <v>ACT_BND</v>
      </c>
      <c r="C927" s="86" t="str">
        <f t="shared" si="34"/>
        <v>IMPLTEHDN</v>
      </c>
      <c r="E927" s="86">
        <v>0</v>
      </c>
      <c r="F927" s="86" t="str">
        <f t="shared" si="33"/>
        <v>WWDC</v>
      </c>
      <c r="G927" s="86">
        <v>3</v>
      </c>
      <c r="H927" s="86">
        <v>3</v>
      </c>
    </row>
    <row r="928" spans="2:8">
      <c r="B928" s="86" t="str">
        <f t="shared" si="34"/>
        <v>ACT_BND</v>
      </c>
      <c r="C928" s="86" t="str">
        <f t="shared" si="34"/>
        <v>IMPLTEHDN</v>
      </c>
      <c r="E928" s="86">
        <v>0</v>
      </c>
      <c r="F928" s="86" t="str">
        <f t="shared" si="33"/>
        <v>WWDD</v>
      </c>
      <c r="G928" s="86">
        <v>3</v>
      </c>
      <c r="H928" s="86">
        <v>3</v>
      </c>
    </row>
    <row r="929" spans="2:8">
      <c r="B929" s="86" t="str">
        <f t="shared" si="34"/>
        <v>ACT_BND</v>
      </c>
      <c r="C929" s="86" t="str">
        <f t="shared" si="34"/>
        <v>IMPLTEHDN</v>
      </c>
      <c r="E929" s="86">
        <v>0</v>
      </c>
      <c r="F929" s="86" t="str">
        <f t="shared" si="33"/>
        <v>WWDB</v>
      </c>
      <c r="G929" s="86">
        <v>3</v>
      </c>
      <c r="H929" s="86">
        <v>3</v>
      </c>
    </row>
    <row r="930" spans="2:8">
      <c r="B930" s="86" t="str">
        <f t="shared" si="34"/>
        <v>ACT_BND</v>
      </c>
      <c r="C930" s="86" t="str">
        <f t="shared" si="34"/>
        <v>IMPLTEHDN</v>
      </c>
      <c r="E930" s="86">
        <v>0</v>
      </c>
      <c r="F930" s="86" t="str">
        <f t="shared" si="33"/>
        <v>WNWA</v>
      </c>
      <c r="G930" s="86">
        <v>3</v>
      </c>
      <c r="H930" s="86">
        <v>3</v>
      </c>
    </row>
    <row r="931" spans="2:8">
      <c r="B931" s="86" t="str">
        <f t="shared" si="34"/>
        <v>ACT_BND</v>
      </c>
      <c r="C931" s="86" t="str">
        <f t="shared" si="34"/>
        <v>IMPLTEHDN</v>
      </c>
      <c r="E931" s="86">
        <v>0</v>
      </c>
      <c r="F931" s="86" t="str">
        <f t="shared" si="33"/>
        <v>WNWC</v>
      </c>
      <c r="G931" s="86">
        <v>3</v>
      </c>
      <c r="H931" s="86">
        <v>3</v>
      </c>
    </row>
    <row r="932" spans="2:8">
      <c r="B932" s="86" t="str">
        <f t="shared" si="34"/>
        <v>ACT_BND</v>
      </c>
      <c r="C932" s="86" t="str">
        <f t="shared" si="34"/>
        <v>IMPLTEHDN</v>
      </c>
      <c r="E932" s="86">
        <v>0</v>
      </c>
      <c r="F932" s="86" t="str">
        <f t="shared" si="33"/>
        <v>WNWD</v>
      </c>
      <c r="G932" s="86">
        <v>3</v>
      </c>
      <c r="H932" s="86">
        <v>3</v>
      </c>
    </row>
    <row r="933" spans="2:8">
      <c r="B933" s="86" t="str">
        <f t="shared" si="34"/>
        <v>ACT_BND</v>
      </c>
      <c r="C933" s="86" t="str">
        <f t="shared" si="34"/>
        <v>IMPLTEHDN</v>
      </c>
      <c r="E933" s="86">
        <v>0</v>
      </c>
      <c r="F933" s="86" t="str">
        <f t="shared" si="33"/>
        <v>WNWB</v>
      </c>
      <c r="G933" s="86">
        <v>3</v>
      </c>
      <c r="H933" s="86">
        <v>3</v>
      </c>
    </row>
    <row r="934" spans="2:8">
      <c r="B934" s="86" t="str">
        <f t="shared" ref="B934:C953" si="35">B166</f>
        <v>ACT_BND</v>
      </c>
      <c r="C934" s="86" t="str">
        <f t="shared" si="35"/>
        <v>IMPLTEHDL</v>
      </c>
      <c r="E934" s="86">
        <v>0</v>
      </c>
      <c r="F934" s="86" t="str">
        <f t="shared" si="33"/>
        <v>RWDA</v>
      </c>
      <c r="G934" s="86">
        <v>3</v>
      </c>
      <c r="H934" s="86">
        <v>3</v>
      </c>
    </row>
    <row r="935" spans="2:8">
      <c r="B935" s="86" t="str">
        <f t="shared" si="35"/>
        <v>ACT_BND</v>
      </c>
      <c r="C935" s="86" t="str">
        <f t="shared" si="35"/>
        <v>IMPLTEHDL</v>
      </c>
      <c r="E935" s="86">
        <v>0</v>
      </c>
      <c r="F935" s="86" t="str">
        <f t="shared" si="33"/>
        <v>RWDC</v>
      </c>
      <c r="G935" s="86">
        <v>3</v>
      </c>
      <c r="H935" s="86">
        <v>3</v>
      </c>
    </row>
    <row r="936" spans="2:8">
      <c r="B936" s="86" t="str">
        <f t="shared" si="35"/>
        <v>ACT_BND</v>
      </c>
      <c r="C936" s="86" t="str">
        <f t="shared" si="35"/>
        <v>IMPLTEHDL</v>
      </c>
      <c r="E936" s="86">
        <v>0</v>
      </c>
      <c r="F936" s="86" t="str">
        <f t="shared" si="33"/>
        <v>RWDD</v>
      </c>
      <c r="G936" s="86">
        <v>3</v>
      </c>
      <c r="H936" s="86">
        <v>3</v>
      </c>
    </row>
    <row r="937" spans="2:8">
      <c r="B937" s="86" t="str">
        <f t="shared" si="35"/>
        <v>ACT_BND</v>
      </c>
      <c r="C937" s="86" t="str">
        <f t="shared" si="35"/>
        <v>IMPLTEHDL</v>
      </c>
      <c r="E937" s="86">
        <v>0</v>
      </c>
      <c r="F937" s="86" t="str">
        <f t="shared" si="33"/>
        <v>RWDB</v>
      </c>
      <c r="G937" s="86">
        <v>3</v>
      </c>
      <c r="H937" s="86">
        <v>3</v>
      </c>
    </row>
    <row r="938" spans="2:8">
      <c r="B938" s="86" t="str">
        <f t="shared" si="35"/>
        <v>ACT_BND</v>
      </c>
      <c r="C938" s="86" t="str">
        <f t="shared" si="35"/>
        <v>IMPLTEHDL</v>
      </c>
      <c r="E938" s="86">
        <v>0</v>
      </c>
      <c r="F938" s="86" t="str">
        <f t="shared" si="33"/>
        <v>RNWA</v>
      </c>
      <c r="G938" s="86">
        <v>3</v>
      </c>
      <c r="H938" s="86">
        <v>3</v>
      </c>
    </row>
    <row r="939" spans="2:8">
      <c r="B939" s="86" t="str">
        <f t="shared" si="35"/>
        <v>ACT_BND</v>
      </c>
      <c r="C939" s="86" t="str">
        <f t="shared" si="35"/>
        <v>IMPLTEHDL</v>
      </c>
      <c r="E939" s="86">
        <v>0</v>
      </c>
      <c r="F939" s="86" t="str">
        <f t="shared" si="33"/>
        <v>RNWC</v>
      </c>
      <c r="G939" s="86">
        <v>3</v>
      </c>
      <c r="H939" s="86">
        <v>3</v>
      </c>
    </row>
    <row r="940" spans="2:8">
      <c r="B940" s="86" t="str">
        <f t="shared" si="35"/>
        <v>ACT_BND</v>
      </c>
      <c r="C940" s="86" t="str">
        <f t="shared" si="35"/>
        <v>IMPLTEHDL</v>
      </c>
      <c r="E940" s="86">
        <v>0</v>
      </c>
      <c r="F940" s="86" t="str">
        <f t="shared" si="33"/>
        <v>RNWD</v>
      </c>
      <c r="G940" s="86">
        <v>3</v>
      </c>
      <c r="H940" s="86">
        <v>3</v>
      </c>
    </row>
    <row r="941" spans="2:8">
      <c r="B941" s="86" t="str">
        <f t="shared" si="35"/>
        <v>ACT_BND</v>
      </c>
      <c r="C941" s="86" t="str">
        <f t="shared" si="35"/>
        <v>IMPLTEHDL</v>
      </c>
      <c r="E941" s="86">
        <v>0</v>
      </c>
      <c r="F941" s="86" t="str">
        <f t="shared" si="33"/>
        <v>RNWB</v>
      </c>
      <c r="G941" s="86">
        <v>3</v>
      </c>
      <c r="H941" s="86">
        <v>3</v>
      </c>
    </row>
    <row r="942" spans="2:8">
      <c r="B942" s="86" t="str">
        <f t="shared" si="35"/>
        <v>ACT_BND</v>
      </c>
      <c r="C942" s="86" t="str">
        <f t="shared" si="35"/>
        <v>IMPLTEHDL</v>
      </c>
      <c r="E942" s="86">
        <v>0</v>
      </c>
      <c r="F942" s="86" t="str">
        <f t="shared" si="33"/>
        <v>SWDA</v>
      </c>
      <c r="G942" s="86">
        <v>3</v>
      </c>
      <c r="H942" s="86">
        <v>3</v>
      </c>
    </row>
    <row r="943" spans="2:8">
      <c r="B943" s="86" t="str">
        <f t="shared" si="35"/>
        <v>ACT_BND</v>
      </c>
      <c r="C943" s="86" t="str">
        <f t="shared" si="35"/>
        <v>IMPLTEHDL</v>
      </c>
      <c r="E943" s="86">
        <v>0</v>
      </c>
      <c r="F943" s="86" t="str">
        <f t="shared" si="33"/>
        <v>SWDC</v>
      </c>
      <c r="G943" s="86">
        <v>3</v>
      </c>
      <c r="H943" s="86">
        <v>3</v>
      </c>
    </row>
    <row r="944" spans="2:8">
      <c r="B944" s="86" t="str">
        <f t="shared" si="35"/>
        <v>ACT_BND</v>
      </c>
      <c r="C944" s="86" t="str">
        <f t="shared" si="35"/>
        <v>IMPLTEHDL</v>
      </c>
      <c r="E944" s="86">
        <v>0</v>
      </c>
      <c r="F944" s="86" t="str">
        <f t="shared" si="33"/>
        <v>SWDD</v>
      </c>
      <c r="G944" s="86">
        <v>3</v>
      </c>
      <c r="H944" s="86">
        <v>3</v>
      </c>
    </row>
    <row r="945" spans="2:8">
      <c r="B945" s="86" t="str">
        <f t="shared" si="35"/>
        <v>ACT_BND</v>
      </c>
      <c r="C945" s="86" t="str">
        <f t="shared" si="35"/>
        <v>IMPLTEHDL</v>
      </c>
      <c r="E945" s="86">
        <v>0</v>
      </c>
      <c r="F945" s="86" t="str">
        <f t="shared" si="33"/>
        <v>SWDB</v>
      </c>
      <c r="G945" s="86">
        <v>3</v>
      </c>
      <c r="H945" s="86">
        <v>3</v>
      </c>
    </row>
    <row r="946" spans="2:8">
      <c r="B946" s="86" t="str">
        <f t="shared" si="35"/>
        <v>ACT_BND</v>
      </c>
      <c r="C946" s="86" t="str">
        <f t="shared" si="35"/>
        <v>IMPLTEHDL</v>
      </c>
      <c r="E946" s="86">
        <v>0</v>
      </c>
      <c r="F946" s="86" t="str">
        <f t="shared" si="33"/>
        <v>SNWA</v>
      </c>
      <c r="G946" s="86">
        <v>3</v>
      </c>
      <c r="H946" s="86">
        <v>3</v>
      </c>
    </row>
    <row r="947" spans="2:8">
      <c r="B947" s="86" t="str">
        <f t="shared" si="35"/>
        <v>ACT_BND</v>
      </c>
      <c r="C947" s="86" t="str">
        <f t="shared" si="35"/>
        <v>IMPLTEHDL</v>
      </c>
      <c r="E947" s="86">
        <v>0</v>
      </c>
      <c r="F947" s="86" t="str">
        <f t="shared" si="33"/>
        <v>SNWC</v>
      </c>
      <c r="G947" s="86">
        <v>3</v>
      </c>
      <c r="H947" s="86">
        <v>3</v>
      </c>
    </row>
    <row r="948" spans="2:8">
      <c r="B948" s="86" t="str">
        <f t="shared" si="35"/>
        <v>ACT_BND</v>
      </c>
      <c r="C948" s="86" t="str">
        <f t="shared" si="35"/>
        <v>IMPLTEHDL</v>
      </c>
      <c r="E948" s="86">
        <v>0</v>
      </c>
      <c r="F948" s="86" t="str">
        <f t="shared" si="33"/>
        <v>SNWD</v>
      </c>
      <c r="G948" s="86">
        <v>3</v>
      </c>
      <c r="H948" s="86">
        <v>3</v>
      </c>
    </row>
    <row r="949" spans="2:8">
      <c r="B949" s="86" t="str">
        <f t="shared" si="35"/>
        <v>ACT_BND</v>
      </c>
      <c r="C949" s="86" t="str">
        <f t="shared" si="35"/>
        <v>IMPLTEHDL</v>
      </c>
      <c r="E949" s="86">
        <v>0</v>
      </c>
      <c r="F949" s="86" t="str">
        <f t="shared" si="33"/>
        <v>SNWB</v>
      </c>
      <c r="G949" s="86">
        <v>3</v>
      </c>
      <c r="H949" s="86">
        <v>3</v>
      </c>
    </row>
    <row r="950" spans="2:8">
      <c r="B950" s="86" t="str">
        <f t="shared" si="35"/>
        <v>ACT_BND</v>
      </c>
      <c r="C950" s="86" t="str">
        <f t="shared" si="35"/>
        <v>IMPLTEHDL</v>
      </c>
      <c r="E950" s="86">
        <v>0</v>
      </c>
      <c r="F950" s="86" t="str">
        <f t="shared" si="33"/>
        <v>FWDA</v>
      </c>
      <c r="G950" s="86">
        <v>3</v>
      </c>
      <c r="H950" s="86">
        <v>3</v>
      </c>
    </row>
    <row r="951" spans="2:8">
      <c r="B951" s="86" t="str">
        <f t="shared" si="35"/>
        <v>ACT_BND</v>
      </c>
      <c r="C951" s="86" t="str">
        <f t="shared" si="35"/>
        <v>IMPLTEHDL</v>
      </c>
      <c r="E951" s="86">
        <v>0</v>
      </c>
      <c r="F951" s="86" t="str">
        <f t="shared" si="33"/>
        <v>FWDC</v>
      </c>
      <c r="G951" s="86">
        <v>3</v>
      </c>
      <c r="H951" s="86">
        <v>3</v>
      </c>
    </row>
    <row r="952" spans="2:8">
      <c r="B952" s="86" t="str">
        <f t="shared" si="35"/>
        <v>ACT_BND</v>
      </c>
      <c r="C952" s="86" t="str">
        <f t="shared" si="35"/>
        <v>IMPLTEHDL</v>
      </c>
      <c r="E952" s="86">
        <v>0</v>
      </c>
      <c r="F952" s="86" t="str">
        <f t="shared" si="33"/>
        <v>FWDD</v>
      </c>
      <c r="G952" s="86">
        <v>3</v>
      </c>
      <c r="H952" s="86">
        <v>3</v>
      </c>
    </row>
    <row r="953" spans="2:8">
      <c r="B953" s="86" t="str">
        <f t="shared" si="35"/>
        <v>ACT_BND</v>
      </c>
      <c r="C953" s="86" t="str">
        <f t="shared" si="35"/>
        <v>IMPLTEHDL</v>
      </c>
      <c r="E953" s="86">
        <v>0</v>
      </c>
      <c r="F953" s="86" t="str">
        <f t="shared" si="33"/>
        <v>FWDB</v>
      </c>
      <c r="G953" s="86">
        <v>3</v>
      </c>
      <c r="H953" s="86">
        <v>3</v>
      </c>
    </row>
    <row r="954" spans="2:8">
      <c r="B954" s="86" t="str">
        <f t="shared" ref="B954:C973" si="36">B186</f>
        <v>ACT_BND</v>
      </c>
      <c r="C954" s="86" t="str">
        <f t="shared" si="36"/>
        <v>IMPLTEHDL</v>
      </c>
      <c r="E954" s="86">
        <v>0</v>
      </c>
      <c r="F954" s="86" t="str">
        <f t="shared" si="33"/>
        <v>FNWA</v>
      </c>
      <c r="G954" s="86">
        <v>3</v>
      </c>
      <c r="H954" s="86">
        <v>3</v>
      </c>
    </row>
    <row r="955" spans="2:8">
      <c r="B955" s="86" t="str">
        <f t="shared" si="36"/>
        <v>ACT_BND</v>
      </c>
      <c r="C955" s="86" t="str">
        <f t="shared" si="36"/>
        <v>IMPLTEHDL</v>
      </c>
      <c r="E955" s="86">
        <v>0</v>
      </c>
      <c r="F955" s="86" t="str">
        <f t="shared" si="33"/>
        <v>FNWC</v>
      </c>
      <c r="G955" s="86">
        <v>3</v>
      </c>
      <c r="H955" s="86">
        <v>3</v>
      </c>
    </row>
    <row r="956" spans="2:8">
      <c r="B956" s="86" t="str">
        <f t="shared" si="36"/>
        <v>ACT_BND</v>
      </c>
      <c r="C956" s="86" t="str">
        <f t="shared" si="36"/>
        <v>IMPLTEHDL</v>
      </c>
      <c r="E956" s="86">
        <v>0</v>
      </c>
      <c r="F956" s="86" t="str">
        <f t="shared" si="33"/>
        <v>FNWD</v>
      </c>
      <c r="G956" s="86">
        <v>3</v>
      </c>
      <c r="H956" s="86">
        <v>3</v>
      </c>
    </row>
    <row r="957" spans="2:8">
      <c r="B957" s="86" t="str">
        <f t="shared" si="36"/>
        <v>ACT_BND</v>
      </c>
      <c r="C957" s="86" t="str">
        <f t="shared" si="36"/>
        <v>IMPLTEHDL</v>
      </c>
      <c r="E957" s="86">
        <v>0</v>
      </c>
      <c r="F957" s="86" t="str">
        <f t="shared" si="33"/>
        <v>FNWB</v>
      </c>
      <c r="G957" s="86">
        <v>3</v>
      </c>
      <c r="H957" s="86">
        <v>3</v>
      </c>
    </row>
    <row r="958" spans="2:8">
      <c r="B958" s="86" t="str">
        <f t="shared" si="36"/>
        <v>ACT_BND</v>
      </c>
      <c r="C958" s="86" t="str">
        <f t="shared" si="36"/>
        <v>IMPLTEHDL</v>
      </c>
      <c r="E958" s="86">
        <v>0</v>
      </c>
      <c r="F958" s="86" t="str">
        <f t="shared" si="33"/>
        <v>WWDA</v>
      </c>
      <c r="G958" s="86">
        <v>3</v>
      </c>
      <c r="H958" s="86">
        <v>3</v>
      </c>
    </row>
    <row r="959" spans="2:8">
      <c r="B959" s="86" t="str">
        <f t="shared" si="36"/>
        <v>ACT_BND</v>
      </c>
      <c r="C959" s="86" t="str">
        <f t="shared" si="36"/>
        <v>IMPLTEHDL</v>
      </c>
      <c r="E959" s="86">
        <v>0</v>
      </c>
      <c r="F959" s="86" t="str">
        <f t="shared" si="33"/>
        <v>WWDC</v>
      </c>
      <c r="G959" s="86">
        <v>3</v>
      </c>
      <c r="H959" s="86">
        <v>3</v>
      </c>
    </row>
    <row r="960" spans="2:8">
      <c r="B960" s="86" t="str">
        <f t="shared" si="36"/>
        <v>ACT_BND</v>
      </c>
      <c r="C960" s="86" t="str">
        <f t="shared" si="36"/>
        <v>IMPLTEHDL</v>
      </c>
      <c r="E960" s="86">
        <v>0</v>
      </c>
      <c r="F960" s="86" t="str">
        <f t="shared" si="33"/>
        <v>WWDD</v>
      </c>
      <c r="G960" s="86">
        <v>3</v>
      </c>
      <c r="H960" s="86">
        <v>3</v>
      </c>
    </row>
    <row r="961" spans="2:8">
      <c r="B961" s="86" t="str">
        <f t="shared" si="36"/>
        <v>ACT_BND</v>
      </c>
      <c r="C961" s="86" t="str">
        <f t="shared" si="36"/>
        <v>IMPLTEHDL</v>
      </c>
      <c r="E961" s="86">
        <v>0</v>
      </c>
      <c r="F961" s="86" t="str">
        <f t="shared" si="33"/>
        <v>WWDB</v>
      </c>
      <c r="G961" s="86">
        <v>3</v>
      </c>
      <c r="H961" s="86">
        <v>3</v>
      </c>
    </row>
    <row r="962" spans="2:8">
      <c r="B962" s="86" t="str">
        <f t="shared" si="36"/>
        <v>ACT_BND</v>
      </c>
      <c r="C962" s="86" t="str">
        <f t="shared" si="36"/>
        <v>IMPLTEHDL</v>
      </c>
      <c r="E962" s="86">
        <v>0</v>
      </c>
      <c r="F962" s="86" t="str">
        <f t="shared" si="33"/>
        <v>WNWA</v>
      </c>
      <c r="G962" s="86">
        <v>3</v>
      </c>
      <c r="H962" s="86">
        <v>3</v>
      </c>
    </row>
    <row r="963" spans="2:8">
      <c r="B963" s="86" t="str">
        <f t="shared" si="36"/>
        <v>ACT_BND</v>
      </c>
      <c r="C963" s="86" t="str">
        <f t="shared" si="36"/>
        <v>IMPLTEHDL</v>
      </c>
      <c r="E963" s="86">
        <v>0</v>
      </c>
      <c r="F963" s="86" t="str">
        <f t="shared" si="33"/>
        <v>WNWC</v>
      </c>
      <c r="G963" s="86">
        <v>3</v>
      </c>
      <c r="H963" s="86">
        <v>3</v>
      </c>
    </row>
    <row r="964" spans="2:8">
      <c r="B964" s="86" t="str">
        <f t="shared" si="36"/>
        <v>ACT_BND</v>
      </c>
      <c r="C964" s="86" t="str">
        <f t="shared" si="36"/>
        <v>IMPLTEHDL</v>
      </c>
      <c r="E964" s="86">
        <v>0</v>
      </c>
      <c r="F964" s="86" t="str">
        <f t="shared" si="33"/>
        <v>WNWD</v>
      </c>
      <c r="G964" s="86">
        <v>3</v>
      </c>
      <c r="H964" s="86">
        <v>3</v>
      </c>
    </row>
    <row r="965" spans="2:8">
      <c r="B965" s="86" t="str">
        <f t="shared" si="36"/>
        <v>ACT_BND</v>
      </c>
      <c r="C965" s="86" t="str">
        <f t="shared" si="36"/>
        <v>IMPLTEHDL</v>
      </c>
      <c r="E965" s="86">
        <v>0</v>
      </c>
      <c r="F965" s="86" t="str">
        <f t="shared" si="33"/>
        <v>WNWB</v>
      </c>
      <c r="G965" s="86">
        <v>3</v>
      </c>
      <c r="H965" s="86">
        <v>3</v>
      </c>
    </row>
    <row r="966" spans="2:8">
      <c r="B966" s="86" t="str">
        <f t="shared" si="36"/>
        <v>ACT_BND</v>
      </c>
      <c r="C966" s="86" t="str">
        <f t="shared" si="36"/>
        <v>IMPLTEHDM</v>
      </c>
      <c r="E966" s="86">
        <v>0</v>
      </c>
      <c r="F966" s="86" t="str">
        <f t="shared" ref="F966:F1029" si="37">F198</f>
        <v>RWDA</v>
      </c>
      <c r="G966" s="86">
        <v>3</v>
      </c>
      <c r="H966" s="86">
        <v>3</v>
      </c>
    </row>
    <row r="967" spans="2:8">
      <c r="B967" s="86" t="str">
        <f t="shared" si="36"/>
        <v>ACT_BND</v>
      </c>
      <c r="C967" s="86" t="str">
        <f t="shared" si="36"/>
        <v>IMPLTEHDM</v>
      </c>
      <c r="E967" s="86">
        <v>0</v>
      </c>
      <c r="F967" s="86" t="str">
        <f t="shared" si="37"/>
        <v>RWDC</v>
      </c>
      <c r="G967" s="86">
        <v>3</v>
      </c>
      <c r="H967" s="86">
        <v>3</v>
      </c>
    </row>
    <row r="968" spans="2:8">
      <c r="B968" s="86" t="str">
        <f t="shared" si="36"/>
        <v>ACT_BND</v>
      </c>
      <c r="C968" s="86" t="str">
        <f t="shared" si="36"/>
        <v>IMPLTEHDM</v>
      </c>
      <c r="E968" s="86">
        <v>0</v>
      </c>
      <c r="F968" s="86" t="str">
        <f t="shared" si="37"/>
        <v>RWDD</v>
      </c>
      <c r="G968" s="86">
        <v>3</v>
      </c>
      <c r="H968" s="86">
        <v>3</v>
      </c>
    </row>
    <row r="969" spans="2:8">
      <c r="B969" s="86" t="str">
        <f t="shared" si="36"/>
        <v>ACT_BND</v>
      </c>
      <c r="C969" s="86" t="str">
        <f t="shared" si="36"/>
        <v>IMPLTEHDM</v>
      </c>
      <c r="E969" s="86">
        <v>0</v>
      </c>
      <c r="F969" s="86" t="str">
        <f t="shared" si="37"/>
        <v>RWDB</v>
      </c>
      <c r="G969" s="86">
        <v>3</v>
      </c>
      <c r="H969" s="86">
        <v>3</v>
      </c>
    </row>
    <row r="970" spans="2:8">
      <c r="B970" s="86" t="str">
        <f t="shared" si="36"/>
        <v>ACT_BND</v>
      </c>
      <c r="C970" s="86" t="str">
        <f t="shared" si="36"/>
        <v>IMPLTEHDM</v>
      </c>
      <c r="E970" s="86">
        <v>0</v>
      </c>
      <c r="F970" s="86" t="str">
        <f t="shared" si="37"/>
        <v>RNWA</v>
      </c>
      <c r="G970" s="86">
        <v>3</v>
      </c>
      <c r="H970" s="86">
        <v>3</v>
      </c>
    </row>
    <row r="971" spans="2:8">
      <c r="B971" s="86" t="str">
        <f t="shared" si="36"/>
        <v>ACT_BND</v>
      </c>
      <c r="C971" s="86" t="str">
        <f t="shared" si="36"/>
        <v>IMPLTEHDM</v>
      </c>
      <c r="E971" s="86">
        <v>0</v>
      </c>
      <c r="F971" s="86" t="str">
        <f t="shared" si="37"/>
        <v>RNWC</v>
      </c>
      <c r="G971" s="86">
        <v>3</v>
      </c>
      <c r="H971" s="86">
        <v>3</v>
      </c>
    </row>
    <row r="972" spans="2:8">
      <c r="B972" s="86" t="str">
        <f t="shared" si="36"/>
        <v>ACT_BND</v>
      </c>
      <c r="C972" s="86" t="str">
        <f t="shared" si="36"/>
        <v>IMPLTEHDM</v>
      </c>
      <c r="E972" s="86">
        <v>0</v>
      </c>
      <c r="F972" s="86" t="str">
        <f t="shared" si="37"/>
        <v>RNWD</v>
      </c>
      <c r="G972" s="86">
        <v>3</v>
      </c>
      <c r="H972" s="86">
        <v>3</v>
      </c>
    </row>
    <row r="973" spans="2:8">
      <c r="B973" s="86" t="str">
        <f t="shared" si="36"/>
        <v>ACT_BND</v>
      </c>
      <c r="C973" s="86" t="str">
        <f t="shared" si="36"/>
        <v>IMPLTEHDM</v>
      </c>
      <c r="E973" s="86">
        <v>0</v>
      </c>
      <c r="F973" s="86" t="str">
        <f t="shared" si="37"/>
        <v>RNWB</v>
      </c>
      <c r="G973" s="86">
        <v>3</v>
      </c>
      <c r="H973" s="86">
        <v>3</v>
      </c>
    </row>
    <row r="974" spans="2:8">
      <c r="B974" s="86" t="str">
        <f t="shared" ref="B974:C993" si="38">B206</f>
        <v>ACT_BND</v>
      </c>
      <c r="C974" s="86" t="str">
        <f t="shared" si="38"/>
        <v>IMPLTEHDM</v>
      </c>
      <c r="E974" s="86">
        <v>0</v>
      </c>
      <c r="F974" s="86" t="str">
        <f t="shared" si="37"/>
        <v>SWDA</v>
      </c>
      <c r="G974" s="86">
        <v>3</v>
      </c>
      <c r="H974" s="86">
        <v>3</v>
      </c>
    </row>
    <row r="975" spans="2:8">
      <c r="B975" s="86" t="str">
        <f t="shared" si="38"/>
        <v>ACT_BND</v>
      </c>
      <c r="C975" s="86" t="str">
        <f t="shared" si="38"/>
        <v>IMPLTEHDM</v>
      </c>
      <c r="E975" s="86">
        <v>0</v>
      </c>
      <c r="F975" s="86" t="str">
        <f t="shared" si="37"/>
        <v>SWDC</v>
      </c>
      <c r="G975" s="86">
        <v>3</v>
      </c>
      <c r="H975" s="86">
        <v>3</v>
      </c>
    </row>
    <row r="976" spans="2:8">
      <c r="B976" s="86" t="str">
        <f t="shared" si="38"/>
        <v>ACT_BND</v>
      </c>
      <c r="C976" s="86" t="str">
        <f t="shared" si="38"/>
        <v>IMPLTEHDM</v>
      </c>
      <c r="E976" s="86">
        <v>0</v>
      </c>
      <c r="F976" s="86" t="str">
        <f t="shared" si="37"/>
        <v>SWDD</v>
      </c>
      <c r="G976" s="86">
        <v>3</v>
      </c>
      <c r="H976" s="86">
        <v>3</v>
      </c>
    </row>
    <row r="977" spans="2:8">
      <c r="B977" s="86" t="str">
        <f t="shared" si="38"/>
        <v>ACT_BND</v>
      </c>
      <c r="C977" s="86" t="str">
        <f t="shared" si="38"/>
        <v>IMPLTEHDM</v>
      </c>
      <c r="E977" s="86">
        <v>0</v>
      </c>
      <c r="F977" s="86" t="str">
        <f t="shared" si="37"/>
        <v>SWDB</v>
      </c>
      <c r="G977" s="86">
        <v>3</v>
      </c>
      <c r="H977" s="86">
        <v>3</v>
      </c>
    </row>
    <row r="978" spans="2:8">
      <c r="B978" s="86" t="str">
        <f t="shared" si="38"/>
        <v>ACT_BND</v>
      </c>
      <c r="C978" s="86" t="str">
        <f t="shared" si="38"/>
        <v>IMPLTEHDM</v>
      </c>
      <c r="E978" s="86">
        <v>0</v>
      </c>
      <c r="F978" s="86" t="str">
        <f t="shared" si="37"/>
        <v>SNWA</v>
      </c>
      <c r="G978" s="86">
        <v>3</v>
      </c>
      <c r="H978" s="86">
        <v>3</v>
      </c>
    </row>
    <row r="979" spans="2:8">
      <c r="B979" s="86" t="str">
        <f t="shared" si="38"/>
        <v>ACT_BND</v>
      </c>
      <c r="C979" s="86" t="str">
        <f t="shared" si="38"/>
        <v>IMPLTEHDM</v>
      </c>
      <c r="E979" s="86">
        <v>0</v>
      </c>
      <c r="F979" s="86" t="str">
        <f t="shared" si="37"/>
        <v>SNWC</v>
      </c>
      <c r="G979" s="86">
        <v>3</v>
      </c>
      <c r="H979" s="86">
        <v>3</v>
      </c>
    </row>
    <row r="980" spans="2:8">
      <c r="B980" s="86" t="str">
        <f t="shared" si="38"/>
        <v>ACT_BND</v>
      </c>
      <c r="C980" s="86" t="str">
        <f t="shared" si="38"/>
        <v>IMPLTEHDM</v>
      </c>
      <c r="E980" s="86">
        <v>0</v>
      </c>
      <c r="F980" s="86" t="str">
        <f t="shared" si="37"/>
        <v>SNWD</v>
      </c>
      <c r="G980" s="86">
        <v>3</v>
      </c>
      <c r="H980" s="86">
        <v>3</v>
      </c>
    </row>
    <row r="981" spans="2:8">
      <c r="B981" s="86" t="str">
        <f t="shared" si="38"/>
        <v>ACT_BND</v>
      </c>
      <c r="C981" s="86" t="str">
        <f t="shared" si="38"/>
        <v>IMPLTEHDM</v>
      </c>
      <c r="E981" s="86">
        <v>0</v>
      </c>
      <c r="F981" s="86" t="str">
        <f t="shared" si="37"/>
        <v>SNWB</v>
      </c>
      <c r="G981" s="86">
        <v>3</v>
      </c>
      <c r="H981" s="86">
        <v>3</v>
      </c>
    </row>
    <row r="982" spans="2:8">
      <c r="B982" s="86" t="str">
        <f t="shared" si="38"/>
        <v>ACT_BND</v>
      </c>
      <c r="C982" s="86" t="str">
        <f t="shared" si="38"/>
        <v>IMPLTEHDM</v>
      </c>
      <c r="E982" s="86">
        <v>0</v>
      </c>
      <c r="F982" s="86" t="str">
        <f t="shared" si="37"/>
        <v>FWDA</v>
      </c>
      <c r="G982" s="86">
        <v>3</v>
      </c>
      <c r="H982" s="86">
        <v>3</v>
      </c>
    </row>
    <row r="983" spans="2:8">
      <c r="B983" s="86" t="str">
        <f t="shared" si="38"/>
        <v>ACT_BND</v>
      </c>
      <c r="C983" s="86" t="str">
        <f t="shared" si="38"/>
        <v>IMPLTEHDM</v>
      </c>
      <c r="E983" s="86">
        <v>0</v>
      </c>
      <c r="F983" s="86" t="str">
        <f t="shared" si="37"/>
        <v>FWDC</v>
      </c>
      <c r="G983" s="86">
        <v>3</v>
      </c>
      <c r="H983" s="86">
        <v>3</v>
      </c>
    </row>
    <row r="984" spans="2:8">
      <c r="B984" s="86" t="str">
        <f t="shared" si="38"/>
        <v>ACT_BND</v>
      </c>
      <c r="C984" s="86" t="str">
        <f t="shared" si="38"/>
        <v>IMPLTEHDM</v>
      </c>
      <c r="E984" s="86">
        <v>0</v>
      </c>
      <c r="F984" s="86" t="str">
        <f t="shared" si="37"/>
        <v>FWDD</v>
      </c>
      <c r="G984" s="86">
        <v>3</v>
      </c>
      <c r="H984" s="86">
        <v>3</v>
      </c>
    </row>
    <row r="985" spans="2:8">
      <c r="B985" s="86" t="str">
        <f t="shared" si="38"/>
        <v>ACT_BND</v>
      </c>
      <c r="C985" s="86" t="str">
        <f t="shared" si="38"/>
        <v>IMPLTEHDM</v>
      </c>
      <c r="E985" s="86">
        <v>0</v>
      </c>
      <c r="F985" s="86" t="str">
        <f t="shared" si="37"/>
        <v>FWDB</v>
      </c>
      <c r="G985" s="86">
        <v>3</v>
      </c>
      <c r="H985" s="86">
        <v>3</v>
      </c>
    </row>
    <row r="986" spans="2:8">
      <c r="B986" s="86" t="str">
        <f t="shared" si="38"/>
        <v>ACT_BND</v>
      </c>
      <c r="C986" s="86" t="str">
        <f t="shared" si="38"/>
        <v>IMPLTEHDM</v>
      </c>
      <c r="E986" s="86">
        <v>0</v>
      </c>
      <c r="F986" s="86" t="str">
        <f t="shared" si="37"/>
        <v>FNWA</v>
      </c>
      <c r="G986" s="86">
        <v>3</v>
      </c>
      <c r="H986" s="86">
        <v>3</v>
      </c>
    </row>
    <row r="987" spans="2:8">
      <c r="B987" s="86" t="str">
        <f t="shared" si="38"/>
        <v>ACT_BND</v>
      </c>
      <c r="C987" s="86" t="str">
        <f t="shared" si="38"/>
        <v>IMPLTEHDM</v>
      </c>
      <c r="E987" s="86">
        <v>0</v>
      </c>
      <c r="F987" s="86" t="str">
        <f t="shared" si="37"/>
        <v>FNWC</v>
      </c>
      <c r="G987" s="86">
        <v>3</v>
      </c>
      <c r="H987" s="86">
        <v>3</v>
      </c>
    </row>
    <row r="988" spans="2:8">
      <c r="B988" s="86" t="str">
        <f t="shared" si="38"/>
        <v>ACT_BND</v>
      </c>
      <c r="C988" s="86" t="str">
        <f t="shared" si="38"/>
        <v>IMPLTEHDM</v>
      </c>
      <c r="E988" s="86">
        <v>0</v>
      </c>
      <c r="F988" s="86" t="str">
        <f t="shared" si="37"/>
        <v>FNWD</v>
      </c>
      <c r="G988" s="86">
        <v>3</v>
      </c>
      <c r="H988" s="86">
        <v>3</v>
      </c>
    </row>
    <row r="989" spans="2:8">
      <c r="B989" s="86" t="str">
        <f t="shared" si="38"/>
        <v>ACT_BND</v>
      </c>
      <c r="C989" s="86" t="str">
        <f t="shared" si="38"/>
        <v>IMPLTEHDM</v>
      </c>
      <c r="E989" s="86">
        <v>0</v>
      </c>
      <c r="F989" s="86" t="str">
        <f t="shared" si="37"/>
        <v>FNWB</v>
      </c>
      <c r="G989" s="86">
        <v>3</v>
      </c>
      <c r="H989" s="86">
        <v>3</v>
      </c>
    </row>
    <row r="990" spans="2:8">
      <c r="B990" s="86" t="str">
        <f t="shared" si="38"/>
        <v>ACT_BND</v>
      </c>
      <c r="C990" s="86" t="str">
        <f t="shared" si="38"/>
        <v>IMPLTEHDM</v>
      </c>
      <c r="E990" s="86">
        <v>0</v>
      </c>
      <c r="F990" s="86" t="str">
        <f t="shared" si="37"/>
        <v>WWDA</v>
      </c>
      <c r="G990" s="86">
        <v>3</v>
      </c>
      <c r="H990" s="86">
        <v>3</v>
      </c>
    </row>
    <row r="991" spans="2:8">
      <c r="B991" s="86" t="str">
        <f t="shared" si="38"/>
        <v>ACT_BND</v>
      </c>
      <c r="C991" s="86" t="str">
        <f t="shared" si="38"/>
        <v>IMPLTEHDM</v>
      </c>
      <c r="E991" s="86">
        <v>0</v>
      </c>
      <c r="F991" s="86" t="str">
        <f t="shared" si="37"/>
        <v>WWDC</v>
      </c>
      <c r="G991" s="86">
        <v>3</v>
      </c>
      <c r="H991" s="86">
        <v>3</v>
      </c>
    </row>
    <row r="992" spans="2:8">
      <c r="B992" s="86" t="str">
        <f t="shared" si="38"/>
        <v>ACT_BND</v>
      </c>
      <c r="C992" s="86" t="str">
        <f t="shared" si="38"/>
        <v>IMPLTEHDM</v>
      </c>
      <c r="E992" s="86">
        <v>0</v>
      </c>
      <c r="F992" s="86" t="str">
        <f t="shared" si="37"/>
        <v>WWDD</v>
      </c>
      <c r="G992" s="86">
        <v>3</v>
      </c>
      <c r="H992" s="86">
        <v>3</v>
      </c>
    </row>
    <row r="993" spans="2:8">
      <c r="B993" s="86" t="str">
        <f t="shared" si="38"/>
        <v>ACT_BND</v>
      </c>
      <c r="C993" s="86" t="str">
        <f t="shared" si="38"/>
        <v>IMPLTEHDM</v>
      </c>
      <c r="E993" s="86">
        <v>0</v>
      </c>
      <c r="F993" s="86" t="str">
        <f t="shared" si="37"/>
        <v>WWDB</v>
      </c>
      <c r="G993" s="86">
        <v>3</v>
      </c>
      <c r="H993" s="86">
        <v>3</v>
      </c>
    </row>
    <row r="994" spans="2:8">
      <c r="B994" s="86" t="str">
        <f t="shared" ref="B994:C1013" si="39">B226</f>
        <v>ACT_BND</v>
      </c>
      <c r="C994" s="86" t="str">
        <f t="shared" si="39"/>
        <v>IMPLTEHDM</v>
      </c>
      <c r="E994" s="86">
        <v>0</v>
      </c>
      <c r="F994" s="86" t="str">
        <f t="shared" si="37"/>
        <v>WNWA</v>
      </c>
      <c r="G994" s="86">
        <v>3</v>
      </c>
      <c r="H994" s="86">
        <v>3</v>
      </c>
    </row>
    <row r="995" spans="2:8">
      <c r="B995" s="86" t="str">
        <f t="shared" si="39"/>
        <v>ACT_BND</v>
      </c>
      <c r="C995" s="86" t="str">
        <f t="shared" si="39"/>
        <v>IMPLTEHDM</v>
      </c>
      <c r="E995" s="86">
        <v>0</v>
      </c>
      <c r="F995" s="86" t="str">
        <f t="shared" si="37"/>
        <v>WNWC</v>
      </c>
      <c r="G995" s="86">
        <v>3</v>
      </c>
      <c r="H995" s="86">
        <v>3</v>
      </c>
    </row>
    <row r="996" spans="2:8">
      <c r="B996" s="86" t="str">
        <f t="shared" si="39"/>
        <v>ACT_BND</v>
      </c>
      <c r="C996" s="86" t="str">
        <f t="shared" si="39"/>
        <v>IMPLTEHDM</v>
      </c>
      <c r="E996" s="86">
        <v>0</v>
      </c>
      <c r="F996" s="86" t="str">
        <f t="shared" si="37"/>
        <v>WNWD</v>
      </c>
      <c r="G996" s="86">
        <v>3</v>
      </c>
      <c r="H996" s="86">
        <v>3</v>
      </c>
    </row>
    <row r="997" spans="2:8">
      <c r="B997" s="86" t="str">
        <f t="shared" si="39"/>
        <v>ACT_BND</v>
      </c>
      <c r="C997" s="86" t="str">
        <f t="shared" si="39"/>
        <v>IMPLTEHDM</v>
      </c>
      <c r="E997" s="86">
        <v>0</v>
      </c>
      <c r="F997" s="86" t="str">
        <f t="shared" si="37"/>
        <v>WNWB</v>
      </c>
      <c r="G997" s="86">
        <v>3</v>
      </c>
      <c r="H997" s="86">
        <v>3</v>
      </c>
    </row>
    <row r="998" spans="2:8">
      <c r="B998" s="86" t="str">
        <f t="shared" si="39"/>
        <v>ACT_BND</v>
      </c>
      <c r="C998" s="86" t="str">
        <f t="shared" si="39"/>
        <v>IMPLTEHDH</v>
      </c>
      <c r="E998" s="86">
        <v>0</v>
      </c>
      <c r="F998" s="86" t="str">
        <f t="shared" si="37"/>
        <v>RWDA</v>
      </c>
      <c r="G998" s="86">
        <v>3</v>
      </c>
      <c r="H998" s="86">
        <v>3</v>
      </c>
    </row>
    <row r="999" spans="2:8">
      <c r="B999" s="86" t="str">
        <f t="shared" si="39"/>
        <v>ACT_BND</v>
      </c>
      <c r="C999" s="86" t="str">
        <f t="shared" si="39"/>
        <v>IMPLTEHDH</v>
      </c>
      <c r="E999" s="86">
        <v>0</v>
      </c>
      <c r="F999" s="86" t="str">
        <f t="shared" si="37"/>
        <v>RWDC</v>
      </c>
      <c r="G999" s="86">
        <v>3</v>
      </c>
      <c r="H999" s="86">
        <v>3</v>
      </c>
    </row>
    <row r="1000" spans="2:8">
      <c r="B1000" s="86" t="str">
        <f t="shared" si="39"/>
        <v>ACT_BND</v>
      </c>
      <c r="C1000" s="86" t="str">
        <f t="shared" si="39"/>
        <v>IMPLTEHDH</v>
      </c>
      <c r="E1000" s="86">
        <v>0</v>
      </c>
      <c r="F1000" s="86" t="str">
        <f t="shared" si="37"/>
        <v>RWDD</v>
      </c>
      <c r="G1000" s="86">
        <v>3</v>
      </c>
      <c r="H1000" s="86">
        <v>3</v>
      </c>
    </row>
    <row r="1001" spans="2:8">
      <c r="B1001" s="86" t="str">
        <f t="shared" si="39"/>
        <v>ACT_BND</v>
      </c>
      <c r="C1001" s="86" t="str">
        <f t="shared" si="39"/>
        <v>IMPLTEHDH</v>
      </c>
      <c r="E1001" s="86">
        <v>0</v>
      </c>
      <c r="F1001" s="86" t="str">
        <f t="shared" si="37"/>
        <v>RWDB</v>
      </c>
      <c r="G1001" s="86">
        <v>3</v>
      </c>
      <c r="H1001" s="86">
        <v>3</v>
      </c>
    </row>
    <row r="1002" spans="2:8">
      <c r="B1002" s="86" t="str">
        <f t="shared" si="39"/>
        <v>ACT_BND</v>
      </c>
      <c r="C1002" s="86" t="str">
        <f t="shared" si="39"/>
        <v>IMPLTEHDH</v>
      </c>
      <c r="E1002" s="86">
        <v>0</v>
      </c>
      <c r="F1002" s="86" t="str">
        <f t="shared" si="37"/>
        <v>RNWA</v>
      </c>
      <c r="G1002" s="86">
        <v>3</v>
      </c>
      <c r="H1002" s="86">
        <v>3</v>
      </c>
    </row>
    <row r="1003" spans="2:8">
      <c r="B1003" s="86" t="str">
        <f t="shared" si="39"/>
        <v>ACT_BND</v>
      </c>
      <c r="C1003" s="86" t="str">
        <f t="shared" si="39"/>
        <v>IMPLTEHDH</v>
      </c>
      <c r="E1003" s="86">
        <v>0</v>
      </c>
      <c r="F1003" s="86" t="str">
        <f t="shared" si="37"/>
        <v>RNWC</v>
      </c>
      <c r="G1003" s="86">
        <v>3</v>
      </c>
      <c r="H1003" s="86">
        <v>3</v>
      </c>
    </row>
    <row r="1004" spans="2:8">
      <c r="B1004" s="86" t="str">
        <f t="shared" si="39"/>
        <v>ACT_BND</v>
      </c>
      <c r="C1004" s="86" t="str">
        <f t="shared" si="39"/>
        <v>IMPLTEHDH</v>
      </c>
      <c r="E1004" s="86">
        <v>0</v>
      </c>
      <c r="F1004" s="86" t="str">
        <f t="shared" si="37"/>
        <v>RNWD</v>
      </c>
      <c r="G1004" s="86">
        <v>3</v>
      </c>
      <c r="H1004" s="86">
        <v>3</v>
      </c>
    </row>
    <row r="1005" spans="2:8">
      <c r="B1005" s="86" t="str">
        <f t="shared" si="39"/>
        <v>ACT_BND</v>
      </c>
      <c r="C1005" s="86" t="str">
        <f t="shared" si="39"/>
        <v>IMPLTEHDH</v>
      </c>
      <c r="E1005" s="86">
        <v>0</v>
      </c>
      <c r="F1005" s="86" t="str">
        <f t="shared" si="37"/>
        <v>RNWB</v>
      </c>
      <c r="G1005" s="86">
        <v>3</v>
      </c>
      <c r="H1005" s="86">
        <v>3</v>
      </c>
    </row>
    <row r="1006" spans="2:8">
      <c r="B1006" s="86" t="str">
        <f t="shared" si="39"/>
        <v>ACT_BND</v>
      </c>
      <c r="C1006" s="86" t="str">
        <f t="shared" si="39"/>
        <v>IMPLTEHDH</v>
      </c>
      <c r="E1006" s="86">
        <v>0</v>
      </c>
      <c r="F1006" s="86" t="str">
        <f t="shared" si="37"/>
        <v>SWDA</v>
      </c>
      <c r="G1006" s="86">
        <v>3</v>
      </c>
      <c r="H1006" s="86">
        <v>3</v>
      </c>
    </row>
    <row r="1007" spans="2:8">
      <c r="B1007" s="86" t="str">
        <f t="shared" si="39"/>
        <v>ACT_BND</v>
      </c>
      <c r="C1007" s="86" t="str">
        <f t="shared" si="39"/>
        <v>IMPLTEHDH</v>
      </c>
      <c r="E1007" s="86">
        <v>0</v>
      </c>
      <c r="F1007" s="86" t="str">
        <f t="shared" si="37"/>
        <v>SWDC</v>
      </c>
      <c r="G1007" s="86">
        <v>3</v>
      </c>
      <c r="H1007" s="86">
        <v>3</v>
      </c>
    </row>
    <row r="1008" spans="2:8">
      <c r="B1008" s="86" t="str">
        <f t="shared" si="39"/>
        <v>ACT_BND</v>
      </c>
      <c r="C1008" s="86" t="str">
        <f t="shared" si="39"/>
        <v>IMPLTEHDH</v>
      </c>
      <c r="E1008" s="86">
        <v>0</v>
      </c>
      <c r="F1008" s="86" t="str">
        <f t="shared" si="37"/>
        <v>SWDD</v>
      </c>
      <c r="G1008" s="86">
        <v>3</v>
      </c>
      <c r="H1008" s="86">
        <v>3</v>
      </c>
    </row>
    <row r="1009" spans="2:8">
      <c r="B1009" s="86" t="str">
        <f t="shared" si="39"/>
        <v>ACT_BND</v>
      </c>
      <c r="C1009" s="86" t="str">
        <f t="shared" si="39"/>
        <v>IMPLTEHDH</v>
      </c>
      <c r="E1009" s="86">
        <v>0</v>
      </c>
      <c r="F1009" s="86" t="str">
        <f t="shared" si="37"/>
        <v>SWDB</v>
      </c>
      <c r="G1009" s="86">
        <v>3</v>
      </c>
      <c r="H1009" s="86">
        <v>3</v>
      </c>
    </row>
    <row r="1010" spans="2:8">
      <c r="B1010" s="86" t="str">
        <f t="shared" si="39"/>
        <v>ACT_BND</v>
      </c>
      <c r="C1010" s="86" t="str">
        <f t="shared" si="39"/>
        <v>IMPLTEHDH</v>
      </c>
      <c r="E1010" s="86">
        <v>0</v>
      </c>
      <c r="F1010" s="86" t="str">
        <f t="shared" si="37"/>
        <v>SNWA</v>
      </c>
      <c r="G1010" s="86">
        <v>3</v>
      </c>
      <c r="H1010" s="86">
        <v>3</v>
      </c>
    </row>
    <row r="1011" spans="2:8">
      <c r="B1011" s="86" t="str">
        <f t="shared" si="39"/>
        <v>ACT_BND</v>
      </c>
      <c r="C1011" s="86" t="str">
        <f t="shared" si="39"/>
        <v>IMPLTEHDH</v>
      </c>
      <c r="E1011" s="86">
        <v>0</v>
      </c>
      <c r="F1011" s="86" t="str">
        <f t="shared" si="37"/>
        <v>SNWC</v>
      </c>
      <c r="G1011" s="86">
        <v>3</v>
      </c>
      <c r="H1011" s="86">
        <v>3</v>
      </c>
    </row>
    <row r="1012" spans="2:8">
      <c r="B1012" s="86" t="str">
        <f t="shared" si="39"/>
        <v>ACT_BND</v>
      </c>
      <c r="C1012" s="86" t="str">
        <f t="shared" si="39"/>
        <v>IMPLTEHDH</v>
      </c>
      <c r="E1012" s="86">
        <v>0</v>
      </c>
      <c r="F1012" s="86" t="str">
        <f t="shared" si="37"/>
        <v>SNWD</v>
      </c>
      <c r="G1012" s="86">
        <v>3</v>
      </c>
      <c r="H1012" s="86">
        <v>3</v>
      </c>
    </row>
    <row r="1013" spans="2:8">
      <c r="B1013" s="86" t="str">
        <f t="shared" si="39"/>
        <v>ACT_BND</v>
      </c>
      <c r="C1013" s="86" t="str">
        <f t="shared" si="39"/>
        <v>IMPLTEHDH</v>
      </c>
      <c r="E1013" s="86">
        <v>0</v>
      </c>
      <c r="F1013" s="86" t="str">
        <f t="shared" si="37"/>
        <v>SNWB</v>
      </c>
      <c r="G1013" s="86">
        <v>3</v>
      </c>
      <c r="H1013" s="86">
        <v>3</v>
      </c>
    </row>
    <row r="1014" spans="2:8">
      <c r="B1014" s="86" t="str">
        <f t="shared" ref="B1014:C1033" si="40">B246</f>
        <v>ACT_BND</v>
      </c>
      <c r="C1014" s="86" t="str">
        <f t="shared" si="40"/>
        <v>IMPLTEHDH</v>
      </c>
      <c r="E1014" s="86">
        <v>0</v>
      </c>
      <c r="F1014" s="86" t="str">
        <f t="shared" si="37"/>
        <v>FWDA</v>
      </c>
      <c r="G1014" s="86">
        <v>3</v>
      </c>
      <c r="H1014" s="86">
        <v>3</v>
      </c>
    </row>
    <row r="1015" spans="2:8">
      <c r="B1015" s="86" t="str">
        <f t="shared" si="40"/>
        <v>ACT_BND</v>
      </c>
      <c r="C1015" s="86" t="str">
        <f t="shared" si="40"/>
        <v>IMPLTEHDH</v>
      </c>
      <c r="E1015" s="86">
        <v>0</v>
      </c>
      <c r="F1015" s="86" t="str">
        <f t="shared" si="37"/>
        <v>FWDC</v>
      </c>
      <c r="G1015" s="86">
        <v>3</v>
      </c>
      <c r="H1015" s="86">
        <v>3</v>
      </c>
    </row>
    <row r="1016" spans="2:8">
      <c r="B1016" s="86" t="str">
        <f t="shared" si="40"/>
        <v>ACT_BND</v>
      </c>
      <c r="C1016" s="86" t="str">
        <f t="shared" si="40"/>
        <v>IMPLTEHDH</v>
      </c>
      <c r="E1016" s="86">
        <v>0</v>
      </c>
      <c r="F1016" s="86" t="str">
        <f t="shared" si="37"/>
        <v>FWDD</v>
      </c>
      <c r="G1016" s="86">
        <v>3</v>
      </c>
      <c r="H1016" s="86">
        <v>3</v>
      </c>
    </row>
    <row r="1017" spans="2:8">
      <c r="B1017" s="86" t="str">
        <f t="shared" si="40"/>
        <v>ACT_BND</v>
      </c>
      <c r="C1017" s="86" t="str">
        <f t="shared" si="40"/>
        <v>IMPLTEHDH</v>
      </c>
      <c r="E1017" s="86">
        <v>0</v>
      </c>
      <c r="F1017" s="86" t="str">
        <f t="shared" si="37"/>
        <v>FWDB</v>
      </c>
      <c r="G1017" s="86">
        <v>3</v>
      </c>
      <c r="H1017" s="86">
        <v>3</v>
      </c>
    </row>
    <row r="1018" spans="2:8">
      <c r="B1018" s="86" t="str">
        <f t="shared" si="40"/>
        <v>ACT_BND</v>
      </c>
      <c r="C1018" s="86" t="str">
        <f t="shared" si="40"/>
        <v>IMPLTEHDH</v>
      </c>
      <c r="E1018" s="86">
        <v>0</v>
      </c>
      <c r="F1018" s="86" t="str">
        <f t="shared" si="37"/>
        <v>FNWA</v>
      </c>
      <c r="G1018" s="86">
        <v>3</v>
      </c>
      <c r="H1018" s="86">
        <v>3</v>
      </c>
    </row>
    <row r="1019" spans="2:8">
      <c r="B1019" s="86" t="str">
        <f t="shared" si="40"/>
        <v>ACT_BND</v>
      </c>
      <c r="C1019" s="86" t="str">
        <f t="shared" si="40"/>
        <v>IMPLTEHDH</v>
      </c>
      <c r="E1019" s="86">
        <v>0</v>
      </c>
      <c r="F1019" s="86" t="str">
        <f t="shared" si="37"/>
        <v>FNWC</v>
      </c>
      <c r="G1019" s="86">
        <v>3</v>
      </c>
      <c r="H1019" s="86">
        <v>3</v>
      </c>
    </row>
    <row r="1020" spans="2:8">
      <c r="B1020" s="86" t="str">
        <f t="shared" si="40"/>
        <v>ACT_BND</v>
      </c>
      <c r="C1020" s="86" t="str">
        <f t="shared" si="40"/>
        <v>IMPLTEHDH</v>
      </c>
      <c r="E1020" s="86">
        <v>0</v>
      </c>
      <c r="F1020" s="86" t="str">
        <f t="shared" si="37"/>
        <v>FNWD</v>
      </c>
      <c r="G1020" s="86">
        <v>3</v>
      </c>
      <c r="H1020" s="86">
        <v>3</v>
      </c>
    </row>
    <row r="1021" spans="2:8">
      <c r="B1021" s="86" t="str">
        <f t="shared" si="40"/>
        <v>ACT_BND</v>
      </c>
      <c r="C1021" s="86" t="str">
        <f t="shared" si="40"/>
        <v>IMPLTEHDH</v>
      </c>
      <c r="E1021" s="86">
        <v>0</v>
      </c>
      <c r="F1021" s="86" t="str">
        <f t="shared" si="37"/>
        <v>FNWB</v>
      </c>
      <c r="G1021" s="86">
        <v>3</v>
      </c>
      <c r="H1021" s="86">
        <v>3</v>
      </c>
    </row>
    <row r="1022" spans="2:8">
      <c r="B1022" s="86" t="str">
        <f t="shared" si="40"/>
        <v>ACT_BND</v>
      </c>
      <c r="C1022" s="86" t="str">
        <f t="shared" si="40"/>
        <v>IMPLTEHDH</v>
      </c>
      <c r="E1022" s="86">
        <v>0</v>
      </c>
      <c r="F1022" s="86" t="str">
        <f t="shared" si="37"/>
        <v>WWDA</v>
      </c>
      <c r="G1022" s="86">
        <v>3</v>
      </c>
      <c r="H1022" s="86">
        <v>3</v>
      </c>
    </row>
    <row r="1023" spans="2:8">
      <c r="B1023" s="86" t="str">
        <f t="shared" si="40"/>
        <v>ACT_BND</v>
      </c>
      <c r="C1023" s="86" t="str">
        <f t="shared" si="40"/>
        <v>IMPLTEHDH</v>
      </c>
      <c r="E1023" s="86">
        <v>0</v>
      </c>
      <c r="F1023" s="86" t="str">
        <f t="shared" si="37"/>
        <v>WWDC</v>
      </c>
      <c r="G1023" s="86">
        <v>3</v>
      </c>
      <c r="H1023" s="86">
        <v>3</v>
      </c>
    </row>
    <row r="1024" spans="2:8">
      <c r="B1024" s="86" t="str">
        <f t="shared" si="40"/>
        <v>ACT_BND</v>
      </c>
      <c r="C1024" s="86" t="str">
        <f t="shared" si="40"/>
        <v>IMPLTEHDH</v>
      </c>
      <c r="E1024" s="86">
        <v>0</v>
      </c>
      <c r="F1024" s="86" t="str">
        <f t="shared" si="37"/>
        <v>WWDD</v>
      </c>
      <c r="G1024" s="86">
        <v>3</v>
      </c>
      <c r="H1024" s="86">
        <v>3</v>
      </c>
    </row>
    <row r="1025" spans="2:8">
      <c r="B1025" s="86" t="str">
        <f t="shared" si="40"/>
        <v>ACT_BND</v>
      </c>
      <c r="C1025" s="86" t="str">
        <f t="shared" si="40"/>
        <v>IMPLTEHDH</v>
      </c>
      <c r="E1025" s="86">
        <v>0</v>
      </c>
      <c r="F1025" s="86" t="str">
        <f t="shared" si="37"/>
        <v>WWDB</v>
      </c>
      <c r="G1025" s="86">
        <v>3</v>
      </c>
      <c r="H1025" s="86">
        <v>3</v>
      </c>
    </row>
    <row r="1026" spans="2:8">
      <c r="B1026" s="86" t="str">
        <f t="shared" si="40"/>
        <v>ACT_BND</v>
      </c>
      <c r="C1026" s="86" t="str">
        <f t="shared" si="40"/>
        <v>IMPLTEHDH</v>
      </c>
      <c r="E1026" s="86">
        <v>0</v>
      </c>
      <c r="F1026" s="86" t="str">
        <f t="shared" si="37"/>
        <v>WNWA</v>
      </c>
      <c r="G1026" s="86">
        <v>3</v>
      </c>
      <c r="H1026" s="86">
        <v>3</v>
      </c>
    </row>
    <row r="1027" spans="2:8">
      <c r="B1027" s="86" t="str">
        <f t="shared" si="40"/>
        <v>ACT_BND</v>
      </c>
      <c r="C1027" s="86" t="str">
        <f t="shared" si="40"/>
        <v>IMPLTEHDH</v>
      </c>
      <c r="E1027" s="86">
        <v>0</v>
      </c>
      <c r="F1027" s="86" t="str">
        <f t="shared" si="37"/>
        <v>WNWC</v>
      </c>
      <c r="G1027" s="86">
        <v>3</v>
      </c>
      <c r="H1027" s="86">
        <v>3</v>
      </c>
    </row>
    <row r="1028" spans="2:8">
      <c r="B1028" s="86" t="str">
        <f t="shared" si="40"/>
        <v>ACT_BND</v>
      </c>
      <c r="C1028" s="86" t="str">
        <f t="shared" si="40"/>
        <v>IMPLTEHDH</v>
      </c>
      <c r="E1028" s="86">
        <v>0</v>
      </c>
      <c r="F1028" s="86" t="str">
        <f t="shared" si="37"/>
        <v>WNWD</v>
      </c>
      <c r="G1028" s="86">
        <v>3</v>
      </c>
      <c r="H1028" s="86">
        <v>3</v>
      </c>
    </row>
    <row r="1029" spans="2:8">
      <c r="B1029" s="86" t="str">
        <f t="shared" si="40"/>
        <v>ACT_BND</v>
      </c>
      <c r="C1029" s="86" t="str">
        <f t="shared" si="40"/>
        <v>IMPLTEHDH</v>
      </c>
      <c r="E1029" s="86">
        <v>0</v>
      </c>
      <c r="F1029" s="86" t="str">
        <f t="shared" si="37"/>
        <v>WNWB</v>
      </c>
      <c r="G1029" s="86">
        <v>3</v>
      </c>
      <c r="H1029" s="86">
        <v>3</v>
      </c>
    </row>
    <row r="1030" spans="2:8">
      <c r="B1030" s="86" t="str">
        <f t="shared" si="40"/>
        <v>ACT_BND</v>
      </c>
      <c r="C1030" s="86" t="str">
        <f t="shared" si="40"/>
        <v>IMPMTEHCN</v>
      </c>
      <c r="E1030" s="86">
        <v>0</v>
      </c>
      <c r="F1030" s="86" t="str">
        <f t="shared" ref="F1030:F1093" si="41">F262</f>
        <v>RWDA</v>
      </c>
      <c r="G1030" s="86">
        <v>3</v>
      </c>
      <c r="H1030" s="86">
        <v>3</v>
      </c>
    </row>
    <row r="1031" spans="2:8">
      <c r="B1031" s="86" t="str">
        <f t="shared" si="40"/>
        <v>ACT_BND</v>
      </c>
      <c r="C1031" s="86" t="str">
        <f t="shared" si="40"/>
        <v>IMPMTEHCN</v>
      </c>
      <c r="E1031" s="86">
        <v>0</v>
      </c>
      <c r="F1031" s="86" t="str">
        <f t="shared" si="41"/>
        <v>RWDC</v>
      </c>
      <c r="G1031" s="86">
        <v>3</v>
      </c>
      <c r="H1031" s="86">
        <v>3</v>
      </c>
    </row>
    <row r="1032" spans="2:8">
      <c r="B1032" s="86" t="str">
        <f t="shared" si="40"/>
        <v>ACT_BND</v>
      </c>
      <c r="C1032" s="86" t="str">
        <f t="shared" si="40"/>
        <v>IMPMTEHCN</v>
      </c>
      <c r="E1032" s="86">
        <v>0</v>
      </c>
      <c r="F1032" s="86" t="str">
        <f t="shared" si="41"/>
        <v>RWDD</v>
      </c>
      <c r="G1032" s="86">
        <v>3</v>
      </c>
      <c r="H1032" s="86">
        <v>3</v>
      </c>
    </row>
    <row r="1033" spans="2:8">
      <c r="B1033" s="86" t="str">
        <f t="shared" si="40"/>
        <v>ACT_BND</v>
      </c>
      <c r="C1033" s="86" t="str">
        <f t="shared" si="40"/>
        <v>IMPMTEHCN</v>
      </c>
      <c r="E1033" s="86">
        <v>0</v>
      </c>
      <c r="F1033" s="86" t="str">
        <f t="shared" si="41"/>
        <v>RWDB</v>
      </c>
      <c r="G1033" s="86">
        <v>3</v>
      </c>
      <c r="H1033" s="86">
        <v>3</v>
      </c>
    </row>
    <row r="1034" spans="2:8">
      <c r="B1034" s="86" t="str">
        <f t="shared" ref="B1034:C1053" si="42">B266</f>
        <v>ACT_BND</v>
      </c>
      <c r="C1034" s="86" t="str">
        <f t="shared" si="42"/>
        <v>IMPMTEHCN</v>
      </c>
      <c r="E1034" s="86">
        <v>0</v>
      </c>
      <c r="F1034" s="86" t="str">
        <f t="shared" si="41"/>
        <v>RNWA</v>
      </c>
      <c r="G1034" s="86">
        <v>3</v>
      </c>
      <c r="H1034" s="86">
        <v>3</v>
      </c>
    </row>
    <row r="1035" spans="2:8">
      <c r="B1035" s="86" t="str">
        <f t="shared" si="42"/>
        <v>ACT_BND</v>
      </c>
      <c r="C1035" s="86" t="str">
        <f t="shared" si="42"/>
        <v>IMPMTEHCN</v>
      </c>
      <c r="E1035" s="86">
        <v>0</v>
      </c>
      <c r="F1035" s="86" t="str">
        <f t="shared" si="41"/>
        <v>RNWC</v>
      </c>
      <c r="G1035" s="86">
        <v>3</v>
      </c>
      <c r="H1035" s="86">
        <v>3</v>
      </c>
    </row>
    <row r="1036" spans="2:8">
      <c r="B1036" s="86" t="str">
        <f t="shared" si="42"/>
        <v>ACT_BND</v>
      </c>
      <c r="C1036" s="86" t="str">
        <f t="shared" si="42"/>
        <v>IMPMTEHCN</v>
      </c>
      <c r="E1036" s="86">
        <v>0</v>
      </c>
      <c r="F1036" s="86" t="str">
        <f t="shared" si="41"/>
        <v>RNWD</v>
      </c>
      <c r="G1036" s="86">
        <v>3</v>
      </c>
      <c r="H1036" s="86">
        <v>3</v>
      </c>
    </row>
    <row r="1037" spans="2:8">
      <c r="B1037" s="86" t="str">
        <f t="shared" si="42"/>
        <v>ACT_BND</v>
      </c>
      <c r="C1037" s="86" t="str">
        <f t="shared" si="42"/>
        <v>IMPMTEHCN</v>
      </c>
      <c r="E1037" s="86">
        <v>0</v>
      </c>
      <c r="F1037" s="86" t="str">
        <f t="shared" si="41"/>
        <v>RNWB</v>
      </c>
      <c r="G1037" s="86">
        <v>3</v>
      </c>
      <c r="H1037" s="86">
        <v>3</v>
      </c>
    </row>
    <row r="1038" spans="2:8">
      <c r="B1038" s="86" t="str">
        <f t="shared" si="42"/>
        <v>ACT_BND</v>
      </c>
      <c r="C1038" s="86" t="str">
        <f t="shared" si="42"/>
        <v>IMPMTEHCN</v>
      </c>
      <c r="E1038" s="86">
        <v>0</v>
      </c>
      <c r="F1038" s="86" t="str">
        <f t="shared" si="41"/>
        <v>SWDA</v>
      </c>
      <c r="G1038" s="86">
        <v>3</v>
      </c>
      <c r="H1038" s="86">
        <v>3</v>
      </c>
    </row>
    <row r="1039" spans="2:8">
      <c r="B1039" s="86" t="str">
        <f t="shared" si="42"/>
        <v>ACT_BND</v>
      </c>
      <c r="C1039" s="86" t="str">
        <f t="shared" si="42"/>
        <v>IMPMTEHCN</v>
      </c>
      <c r="E1039" s="86">
        <v>0</v>
      </c>
      <c r="F1039" s="86" t="str">
        <f t="shared" si="41"/>
        <v>SWDC</v>
      </c>
      <c r="G1039" s="86">
        <v>3</v>
      </c>
      <c r="H1039" s="86">
        <v>3</v>
      </c>
    </row>
    <row r="1040" spans="2:8">
      <c r="B1040" s="86" t="str">
        <f t="shared" si="42"/>
        <v>ACT_BND</v>
      </c>
      <c r="C1040" s="86" t="str">
        <f t="shared" si="42"/>
        <v>IMPMTEHCN</v>
      </c>
      <c r="E1040" s="86">
        <v>0</v>
      </c>
      <c r="F1040" s="86" t="str">
        <f t="shared" si="41"/>
        <v>SWDD</v>
      </c>
      <c r="G1040" s="86">
        <v>3</v>
      </c>
      <c r="H1040" s="86">
        <v>3</v>
      </c>
    </row>
    <row r="1041" spans="2:8">
      <c r="B1041" s="86" t="str">
        <f t="shared" si="42"/>
        <v>ACT_BND</v>
      </c>
      <c r="C1041" s="86" t="str">
        <f t="shared" si="42"/>
        <v>IMPMTEHCN</v>
      </c>
      <c r="E1041" s="86">
        <v>0</v>
      </c>
      <c r="F1041" s="86" t="str">
        <f t="shared" si="41"/>
        <v>SWDB</v>
      </c>
      <c r="G1041" s="86">
        <v>3</v>
      </c>
      <c r="H1041" s="86">
        <v>3</v>
      </c>
    </row>
    <row r="1042" spans="2:8">
      <c r="B1042" s="86" t="str">
        <f t="shared" si="42"/>
        <v>ACT_BND</v>
      </c>
      <c r="C1042" s="86" t="str">
        <f t="shared" si="42"/>
        <v>IMPMTEHCN</v>
      </c>
      <c r="E1042" s="86">
        <v>0</v>
      </c>
      <c r="F1042" s="86" t="str">
        <f t="shared" si="41"/>
        <v>SNWA</v>
      </c>
      <c r="G1042" s="86">
        <v>3</v>
      </c>
      <c r="H1042" s="86">
        <v>3</v>
      </c>
    </row>
    <row r="1043" spans="2:8">
      <c r="B1043" s="86" t="str">
        <f t="shared" si="42"/>
        <v>ACT_BND</v>
      </c>
      <c r="C1043" s="86" t="str">
        <f t="shared" si="42"/>
        <v>IMPMTEHCN</v>
      </c>
      <c r="E1043" s="86">
        <v>0</v>
      </c>
      <c r="F1043" s="86" t="str">
        <f t="shared" si="41"/>
        <v>SNWC</v>
      </c>
      <c r="G1043" s="86">
        <v>3</v>
      </c>
      <c r="H1043" s="86">
        <v>3</v>
      </c>
    </row>
    <row r="1044" spans="2:8">
      <c r="B1044" s="86" t="str">
        <f t="shared" si="42"/>
        <v>ACT_BND</v>
      </c>
      <c r="C1044" s="86" t="str">
        <f t="shared" si="42"/>
        <v>IMPMTEHCN</v>
      </c>
      <c r="E1044" s="86">
        <v>0</v>
      </c>
      <c r="F1044" s="86" t="str">
        <f t="shared" si="41"/>
        <v>SNWD</v>
      </c>
      <c r="G1044" s="86">
        <v>3</v>
      </c>
      <c r="H1044" s="86">
        <v>3</v>
      </c>
    </row>
    <row r="1045" spans="2:8">
      <c r="B1045" s="86" t="str">
        <f t="shared" si="42"/>
        <v>ACT_BND</v>
      </c>
      <c r="C1045" s="86" t="str">
        <f t="shared" si="42"/>
        <v>IMPMTEHCN</v>
      </c>
      <c r="E1045" s="86">
        <v>0</v>
      </c>
      <c r="F1045" s="86" t="str">
        <f t="shared" si="41"/>
        <v>SNWB</v>
      </c>
      <c r="G1045" s="86">
        <v>3</v>
      </c>
      <c r="H1045" s="86">
        <v>3</v>
      </c>
    </row>
    <row r="1046" spans="2:8">
      <c r="B1046" s="86" t="str">
        <f t="shared" si="42"/>
        <v>ACT_BND</v>
      </c>
      <c r="C1046" s="86" t="str">
        <f t="shared" si="42"/>
        <v>IMPMTEHCN</v>
      </c>
      <c r="E1046" s="86">
        <v>0</v>
      </c>
      <c r="F1046" s="86" t="str">
        <f t="shared" si="41"/>
        <v>FWDA</v>
      </c>
      <c r="G1046" s="86">
        <v>3</v>
      </c>
      <c r="H1046" s="86">
        <v>3</v>
      </c>
    </row>
    <row r="1047" spans="2:8">
      <c r="B1047" s="86" t="str">
        <f t="shared" si="42"/>
        <v>ACT_BND</v>
      </c>
      <c r="C1047" s="86" t="str">
        <f t="shared" si="42"/>
        <v>IMPMTEHCN</v>
      </c>
      <c r="E1047" s="86">
        <v>0</v>
      </c>
      <c r="F1047" s="86" t="str">
        <f t="shared" si="41"/>
        <v>FWDC</v>
      </c>
      <c r="G1047" s="86">
        <v>3</v>
      </c>
      <c r="H1047" s="86">
        <v>3</v>
      </c>
    </row>
    <row r="1048" spans="2:8">
      <c r="B1048" s="86" t="str">
        <f t="shared" si="42"/>
        <v>ACT_BND</v>
      </c>
      <c r="C1048" s="86" t="str">
        <f t="shared" si="42"/>
        <v>IMPMTEHCN</v>
      </c>
      <c r="E1048" s="86">
        <v>0</v>
      </c>
      <c r="F1048" s="86" t="str">
        <f t="shared" si="41"/>
        <v>FWDD</v>
      </c>
      <c r="G1048" s="86">
        <v>3</v>
      </c>
      <c r="H1048" s="86">
        <v>3</v>
      </c>
    </row>
    <row r="1049" spans="2:8">
      <c r="B1049" s="86" t="str">
        <f t="shared" si="42"/>
        <v>ACT_BND</v>
      </c>
      <c r="C1049" s="86" t="str">
        <f t="shared" si="42"/>
        <v>IMPMTEHCN</v>
      </c>
      <c r="E1049" s="86">
        <v>0</v>
      </c>
      <c r="F1049" s="86" t="str">
        <f t="shared" si="41"/>
        <v>FWDB</v>
      </c>
      <c r="G1049" s="86">
        <v>3</v>
      </c>
      <c r="H1049" s="86">
        <v>3</v>
      </c>
    </row>
    <row r="1050" spans="2:8">
      <c r="B1050" s="86" t="str">
        <f t="shared" si="42"/>
        <v>ACT_BND</v>
      </c>
      <c r="C1050" s="86" t="str">
        <f t="shared" si="42"/>
        <v>IMPMTEHCN</v>
      </c>
      <c r="E1050" s="86">
        <v>0</v>
      </c>
      <c r="F1050" s="86" t="str">
        <f t="shared" si="41"/>
        <v>FNWA</v>
      </c>
      <c r="G1050" s="86">
        <v>3</v>
      </c>
      <c r="H1050" s="86">
        <v>3</v>
      </c>
    </row>
    <row r="1051" spans="2:8">
      <c r="B1051" s="86" t="str">
        <f t="shared" si="42"/>
        <v>ACT_BND</v>
      </c>
      <c r="C1051" s="86" t="str">
        <f t="shared" si="42"/>
        <v>IMPMTEHCN</v>
      </c>
      <c r="E1051" s="86">
        <v>0</v>
      </c>
      <c r="F1051" s="86" t="str">
        <f t="shared" si="41"/>
        <v>FNWC</v>
      </c>
      <c r="G1051" s="86">
        <v>3</v>
      </c>
      <c r="H1051" s="86">
        <v>3</v>
      </c>
    </row>
    <row r="1052" spans="2:8">
      <c r="B1052" s="86" t="str">
        <f t="shared" si="42"/>
        <v>ACT_BND</v>
      </c>
      <c r="C1052" s="86" t="str">
        <f t="shared" si="42"/>
        <v>IMPMTEHCN</v>
      </c>
      <c r="E1052" s="86">
        <v>0</v>
      </c>
      <c r="F1052" s="86" t="str">
        <f t="shared" si="41"/>
        <v>FNWD</v>
      </c>
      <c r="G1052" s="86">
        <v>3</v>
      </c>
      <c r="H1052" s="86">
        <v>3</v>
      </c>
    </row>
    <row r="1053" spans="2:8">
      <c r="B1053" s="86" t="str">
        <f t="shared" si="42"/>
        <v>ACT_BND</v>
      </c>
      <c r="C1053" s="86" t="str">
        <f t="shared" si="42"/>
        <v>IMPMTEHCN</v>
      </c>
      <c r="E1053" s="86">
        <v>0</v>
      </c>
      <c r="F1053" s="86" t="str">
        <f t="shared" si="41"/>
        <v>FNWB</v>
      </c>
      <c r="G1053" s="86">
        <v>3</v>
      </c>
      <c r="H1053" s="86">
        <v>3</v>
      </c>
    </row>
    <row r="1054" spans="2:8">
      <c r="B1054" s="86" t="str">
        <f t="shared" ref="B1054:C1073" si="43">B286</f>
        <v>ACT_BND</v>
      </c>
      <c r="C1054" s="86" t="str">
        <f t="shared" si="43"/>
        <v>IMPMTEHCN</v>
      </c>
      <c r="E1054" s="86">
        <v>0</v>
      </c>
      <c r="F1054" s="86" t="str">
        <f t="shared" si="41"/>
        <v>WWDA</v>
      </c>
      <c r="G1054" s="86">
        <v>3</v>
      </c>
      <c r="H1054" s="86">
        <v>3</v>
      </c>
    </row>
    <row r="1055" spans="2:8">
      <c r="B1055" s="86" t="str">
        <f t="shared" si="43"/>
        <v>ACT_BND</v>
      </c>
      <c r="C1055" s="86" t="str">
        <f t="shared" si="43"/>
        <v>IMPMTEHCN</v>
      </c>
      <c r="E1055" s="86">
        <v>0</v>
      </c>
      <c r="F1055" s="86" t="str">
        <f t="shared" si="41"/>
        <v>WWDC</v>
      </c>
      <c r="G1055" s="86">
        <v>3</v>
      </c>
      <c r="H1055" s="86">
        <v>3</v>
      </c>
    </row>
    <row r="1056" spans="2:8">
      <c r="B1056" s="86" t="str">
        <f t="shared" si="43"/>
        <v>ACT_BND</v>
      </c>
      <c r="C1056" s="86" t="str">
        <f t="shared" si="43"/>
        <v>IMPMTEHCN</v>
      </c>
      <c r="E1056" s="86">
        <v>0</v>
      </c>
      <c r="F1056" s="86" t="str">
        <f t="shared" si="41"/>
        <v>WWDD</v>
      </c>
      <c r="G1056" s="86">
        <v>3</v>
      </c>
      <c r="H1056" s="86">
        <v>3</v>
      </c>
    </row>
    <row r="1057" spans="2:8">
      <c r="B1057" s="86" t="str">
        <f t="shared" si="43"/>
        <v>ACT_BND</v>
      </c>
      <c r="C1057" s="86" t="str">
        <f t="shared" si="43"/>
        <v>IMPMTEHCN</v>
      </c>
      <c r="E1057" s="86">
        <v>0</v>
      </c>
      <c r="F1057" s="86" t="str">
        <f t="shared" si="41"/>
        <v>WWDB</v>
      </c>
      <c r="G1057" s="86">
        <v>3</v>
      </c>
      <c r="H1057" s="86">
        <v>3</v>
      </c>
    </row>
    <row r="1058" spans="2:8">
      <c r="B1058" s="86" t="str">
        <f t="shared" si="43"/>
        <v>ACT_BND</v>
      </c>
      <c r="C1058" s="86" t="str">
        <f t="shared" si="43"/>
        <v>IMPMTEHCN</v>
      </c>
      <c r="E1058" s="86">
        <v>0</v>
      </c>
      <c r="F1058" s="86" t="str">
        <f t="shared" si="41"/>
        <v>WNWA</v>
      </c>
      <c r="G1058" s="86">
        <v>3</v>
      </c>
      <c r="H1058" s="86">
        <v>3</v>
      </c>
    </row>
    <row r="1059" spans="2:8">
      <c r="B1059" s="86" t="str">
        <f t="shared" si="43"/>
        <v>ACT_BND</v>
      </c>
      <c r="C1059" s="86" t="str">
        <f t="shared" si="43"/>
        <v>IMPMTEHCN</v>
      </c>
      <c r="E1059" s="86">
        <v>0</v>
      </c>
      <c r="F1059" s="86" t="str">
        <f t="shared" si="41"/>
        <v>WNWC</v>
      </c>
      <c r="G1059" s="86">
        <v>3</v>
      </c>
      <c r="H1059" s="86">
        <v>3</v>
      </c>
    </row>
    <row r="1060" spans="2:8">
      <c r="B1060" s="86" t="str">
        <f t="shared" si="43"/>
        <v>ACT_BND</v>
      </c>
      <c r="C1060" s="86" t="str">
        <f t="shared" si="43"/>
        <v>IMPMTEHCN</v>
      </c>
      <c r="E1060" s="86">
        <v>0</v>
      </c>
      <c r="F1060" s="86" t="str">
        <f t="shared" si="41"/>
        <v>WNWD</v>
      </c>
      <c r="G1060" s="86">
        <v>3</v>
      </c>
      <c r="H1060" s="86">
        <v>3</v>
      </c>
    </row>
    <row r="1061" spans="2:8">
      <c r="B1061" s="86" t="str">
        <f t="shared" si="43"/>
        <v>ACT_BND</v>
      </c>
      <c r="C1061" s="86" t="str">
        <f t="shared" si="43"/>
        <v>IMPMTEHCN</v>
      </c>
      <c r="E1061" s="86">
        <v>0</v>
      </c>
      <c r="F1061" s="86" t="str">
        <f t="shared" si="41"/>
        <v>WNWB</v>
      </c>
      <c r="G1061" s="86">
        <v>3</v>
      </c>
      <c r="H1061" s="86">
        <v>3</v>
      </c>
    </row>
    <row r="1062" spans="2:8">
      <c r="B1062" s="86" t="str">
        <f t="shared" si="43"/>
        <v>ACT_BND</v>
      </c>
      <c r="C1062" s="86" t="str">
        <f t="shared" si="43"/>
        <v>IMPMTEHCL</v>
      </c>
      <c r="E1062" s="86">
        <v>0</v>
      </c>
      <c r="F1062" s="86" t="str">
        <f t="shared" si="41"/>
        <v>RWDA</v>
      </c>
      <c r="G1062" s="86">
        <v>3</v>
      </c>
      <c r="H1062" s="86">
        <v>3</v>
      </c>
    </row>
    <row r="1063" spans="2:8">
      <c r="B1063" s="86" t="str">
        <f t="shared" si="43"/>
        <v>ACT_BND</v>
      </c>
      <c r="C1063" s="86" t="str">
        <f t="shared" si="43"/>
        <v>IMPMTEHCL</v>
      </c>
      <c r="E1063" s="86">
        <v>0</v>
      </c>
      <c r="F1063" s="86" t="str">
        <f t="shared" si="41"/>
        <v>RWDC</v>
      </c>
      <c r="G1063" s="86">
        <v>3</v>
      </c>
      <c r="H1063" s="86">
        <v>3</v>
      </c>
    </row>
    <row r="1064" spans="2:8">
      <c r="B1064" s="86" t="str">
        <f t="shared" si="43"/>
        <v>ACT_BND</v>
      </c>
      <c r="C1064" s="86" t="str">
        <f t="shared" si="43"/>
        <v>IMPMTEHCL</v>
      </c>
      <c r="E1064" s="86">
        <v>0</v>
      </c>
      <c r="F1064" s="86" t="str">
        <f t="shared" si="41"/>
        <v>RWDD</v>
      </c>
      <c r="G1064" s="86">
        <v>3</v>
      </c>
      <c r="H1064" s="86">
        <v>3</v>
      </c>
    </row>
    <row r="1065" spans="2:8">
      <c r="B1065" s="86" t="str">
        <f t="shared" si="43"/>
        <v>ACT_BND</v>
      </c>
      <c r="C1065" s="86" t="str">
        <f t="shared" si="43"/>
        <v>IMPMTEHCL</v>
      </c>
      <c r="E1065" s="86">
        <v>0</v>
      </c>
      <c r="F1065" s="86" t="str">
        <f t="shared" si="41"/>
        <v>RWDB</v>
      </c>
      <c r="G1065" s="86">
        <v>3</v>
      </c>
      <c r="H1065" s="86">
        <v>3</v>
      </c>
    </row>
    <row r="1066" spans="2:8">
      <c r="B1066" s="86" t="str">
        <f t="shared" si="43"/>
        <v>ACT_BND</v>
      </c>
      <c r="C1066" s="86" t="str">
        <f t="shared" si="43"/>
        <v>IMPMTEHCL</v>
      </c>
      <c r="E1066" s="86">
        <v>0</v>
      </c>
      <c r="F1066" s="86" t="str">
        <f t="shared" si="41"/>
        <v>RNWA</v>
      </c>
      <c r="G1066" s="86">
        <v>3</v>
      </c>
      <c r="H1066" s="86">
        <v>3</v>
      </c>
    </row>
    <row r="1067" spans="2:8">
      <c r="B1067" s="86" t="str">
        <f t="shared" si="43"/>
        <v>ACT_BND</v>
      </c>
      <c r="C1067" s="86" t="str">
        <f t="shared" si="43"/>
        <v>IMPMTEHCL</v>
      </c>
      <c r="E1067" s="86">
        <v>0</v>
      </c>
      <c r="F1067" s="86" t="str">
        <f t="shared" si="41"/>
        <v>RNWC</v>
      </c>
      <c r="G1067" s="86">
        <v>3</v>
      </c>
      <c r="H1067" s="86">
        <v>3</v>
      </c>
    </row>
    <row r="1068" spans="2:8">
      <c r="B1068" s="86" t="str">
        <f t="shared" si="43"/>
        <v>ACT_BND</v>
      </c>
      <c r="C1068" s="86" t="str">
        <f t="shared" si="43"/>
        <v>IMPMTEHCL</v>
      </c>
      <c r="E1068" s="86">
        <v>0</v>
      </c>
      <c r="F1068" s="86" t="str">
        <f t="shared" si="41"/>
        <v>RNWD</v>
      </c>
      <c r="G1068" s="86">
        <v>3</v>
      </c>
      <c r="H1068" s="86">
        <v>3</v>
      </c>
    </row>
    <row r="1069" spans="2:8">
      <c r="B1069" s="86" t="str">
        <f t="shared" si="43"/>
        <v>ACT_BND</v>
      </c>
      <c r="C1069" s="86" t="str">
        <f t="shared" si="43"/>
        <v>IMPMTEHCL</v>
      </c>
      <c r="E1069" s="86">
        <v>0</v>
      </c>
      <c r="F1069" s="86" t="str">
        <f t="shared" si="41"/>
        <v>RNWB</v>
      </c>
      <c r="G1069" s="86">
        <v>3</v>
      </c>
      <c r="H1069" s="86">
        <v>3</v>
      </c>
    </row>
    <row r="1070" spans="2:8">
      <c r="B1070" s="86" t="str">
        <f t="shared" si="43"/>
        <v>ACT_BND</v>
      </c>
      <c r="C1070" s="86" t="str">
        <f t="shared" si="43"/>
        <v>IMPMTEHCL</v>
      </c>
      <c r="E1070" s="86">
        <v>0</v>
      </c>
      <c r="F1070" s="86" t="str">
        <f t="shared" si="41"/>
        <v>SWDA</v>
      </c>
      <c r="G1070" s="86">
        <v>3</v>
      </c>
      <c r="H1070" s="86">
        <v>3</v>
      </c>
    </row>
    <row r="1071" spans="2:8">
      <c r="B1071" s="86" t="str">
        <f t="shared" si="43"/>
        <v>ACT_BND</v>
      </c>
      <c r="C1071" s="86" t="str">
        <f t="shared" si="43"/>
        <v>IMPMTEHCL</v>
      </c>
      <c r="E1071" s="86">
        <v>0</v>
      </c>
      <c r="F1071" s="86" t="str">
        <f t="shared" si="41"/>
        <v>SWDC</v>
      </c>
      <c r="G1071" s="86">
        <v>3</v>
      </c>
      <c r="H1071" s="86">
        <v>3</v>
      </c>
    </row>
    <row r="1072" spans="2:8">
      <c r="B1072" s="86" t="str">
        <f t="shared" si="43"/>
        <v>ACT_BND</v>
      </c>
      <c r="C1072" s="86" t="str">
        <f t="shared" si="43"/>
        <v>IMPMTEHCL</v>
      </c>
      <c r="E1072" s="86">
        <v>0</v>
      </c>
      <c r="F1072" s="86" t="str">
        <f t="shared" si="41"/>
        <v>SWDD</v>
      </c>
      <c r="G1072" s="86">
        <v>3</v>
      </c>
      <c r="H1072" s="86">
        <v>3</v>
      </c>
    </row>
    <row r="1073" spans="2:8">
      <c r="B1073" s="86" t="str">
        <f t="shared" si="43"/>
        <v>ACT_BND</v>
      </c>
      <c r="C1073" s="86" t="str">
        <f t="shared" si="43"/>
        <v>IMPMTEHCL</v>
      </c>
      <c r="E1073" s="86">
        <v>0</v>
      </c>
      <c r="F1073" s="86" t="str">
        <f t="shared" si="41"/>
        <v>SWDB</v>
      </c>
      <c r="G1073" s="86">
        <v>3</v>
      </c>
      <c r="H1073" s="86">
        <v>3</v>
      </c>
    </row>
    <row r="1074" spans="2:8">
      <c r="B1074" s="86" t="str">
        <f t="shared" ref="B1074:C1093" si="44">B306</f>
        <v>ACT_BND</v>
      </c>
      <c r="C1074" s="86" t="str">
        <f t="shared" si="44"/>
        <v>IMPMTEHCL</v>
      </c>
      <c r="E1074" s="86">
        <v>0</v>
      </c>
      <c r="F1074" s="86" t="str">
        <f t="shared" si="41"/>
        <v>SNWA</v>
      </c>
      <c r="G1074" s="86">
        <v>3</v>
      </c>
      <c r="H1074" s="86">
        <v>3</v>
      </c>
    </row>
    <row r="1075" spans="2:8">
      <c r="B1075" s="86" t="str">
        <f t="shared" si="44"/>
        <v>ACT_BND</v>
      </c>
      <c r="C1075" s="86" t="str">
        <f t="shared" si="44"/>
        <v>IMPMTEHCL</v>
      </c>
      <c r="E1075" s="86">
        <v>0</v>
      </c>
      <c r="F1075" s="86" t="str">
        <f t="shared" si="41"/>
        <v>SNWC</v>
      </c>
      <c r="G1075" s="86">
        <v>3</v>
      </c>
      <c r="H1075" s="86">
        <v>3</v>
      </c>
    </row>
    <row r="1076" spans="2:8">
      <c r="B1076" s="86" t="str">
        <f t="shared" si="44"/>
        <v>ACT_BND</v>
      </c>
      <c r="C1076" s="86" t="str">
        <f t="shared" si="44"/>
        <v>IMPMTEHCL</v>
      </c>
      <c r="E1076" s="86">
        <v>0</v>
      </c>
      <c r="F1076" s="86" t="str">
        <f t="shared" si="41"/>
        <v>SNWD</v>
      </c>
      <c r="G1076" s="86">
        <v>3</v>
      </c>
      <c r="H1076" s="86">
        <v>3</v>
      </c>
    </row>
    <row r="1077" spans="2:8">
      <c r="B1077" s="86" t="str">
        <f t="shared" si="44"/>
        <v>ACT_BND</v>
      </c>
      <c r="C1077" s="86" t="str">
        <f t="shared" si="44"/>
        <v>IMPMTEHCL</v>
      </c>
      <c r="E1077" s="86">
        <v>0</v>
      </c>
      <c r="F1077" s="86" t="str">
        <f t="shared" si="41"/>
        <v>SNWB</v>
      </c>
      <c r="G1077" s="86">
        <v>3</v>
      </c>
      <c r="H1077" s="86">
        <v>3</v>
      </c>
    </row>
    <row r="1078" spans="2:8">
      <c r="B1078" s="86" t="str">
        <f t="shared" si="44"/>
        <v>ACT_BND</v>
      </c>
      <c r="C1078" s="86" t="str">
        <f t="shared" si="44"/>
        <v>IMPMTEHCL</v>
      </c>
      <c r="E1078" s="86">
        <v>0</v>
      </c>
      <c r="F1078" s="86" t="str">
        <f t="shared" si="41"/>
        <v>FWDA</v>
      </c>
      <c r="G1078" s="86">
        <v>3</v>
      </c>
      <c r="H1078" s="86">
        <v>3</v>
      </c>
    </row>
    <row r="1079" spans="2:8">
      <c r="B1079" s="86" t="str">
        <f t="shared" si="44"/>
        <v>ACT_BND</v>
      </c>
      <c r="C1079" s="86" t="str">
        <f t="shared" si="44"/>
        <v>IMPMTEHCL</v>
      </c>
      <c r="E1079" s="86">
        <v>0</v>
      </c>
      <c r="F1079" s="86" t="str">
        <f t="shared" si="41"/>
        <v>FWDC</v>
      </c>
      <c r="G1079" s="86">
        <v>3</v>
      </c>
      <c r="H1079" s="86">
        <v>3</v>
      </c>
    </row>
    <row r="1080" spans="2:8">
      <c r="B1080" s="86" t="str">
        <f t="shared" si="44"/>
        <v>ACT_BND</v>
      </c>
      <c r="C1080" s="86" t="str">
        <f t="shared" si="44"/>
        <v>IMPMTEHCL</v>
      </c>
      <c r="E1080" s="86">
        <v>0</v>
      </c>
      <c r="F1080" s="86" t="str">
        <f t="shared" si="41"/>
        <v>FWDD</v>
      </c>
      <c r="G1080" s="86">
        <v>3</v>
      </c>
      <c r="H1080" s="86">
        <v>3</v>
      </c>
    </row>
    <row r="1081" spans="2:8">
      <c r="B1081" s="86" t="str">
        <f t="shared" si="44"/>
        <v>ACT_BND</v>
      </c>
      <c r="C1081" s="86" t="str">
        <f t="shared" si="44"/>
        <v>IMPMTEHCL</v>
      </c>
      <c r="E1081" s="86">
        <v>0</v>
      </c>
      <c r="F1081" s="86" t="str">
        <f t="shared" si="41"/>
        <v>FWDB</v>
      </c>
      <c r="G1081" s="86">
        <v>3</v>
      </c>
      <c r="H1081" s="86">
        <v>3</v>
      </c>
    </row>
    <row r="1082" spans="2:8">
      <c r="B1082" s="86" t="str">
        <f t="shared" si="44"/>
        <v>ACT_BND</v>
      </c>
      <c r="C1082" s="86" t="str">
        <f t="shared" si="44"/>
        <v>IMPMTEHCL</v>
      </c>
      <c r="E1082" s="86">
        <v>0</v>
      </c>
      <c r="F1082" s="86" t="str">
        <f t="shared" si="41"/>
        <v>FNWA</v>
      </c>
      <c r="G1082" s="86">
        <v>3</v>
      </c>
      <c r="H1082" s="86">
        <v>3</v>
      </c>
    </row>
    <row r="1083" spans="2:8">
      <c r="B1083" s="86" t="str">
        <f t="shared" si="44"/>
        <v>ACT_BND</v>
      </c>
      <c r="C1083" s="86" t="str">
        <f t="shared" si="44"/>
        <v>IMPMTEHCL</v>
      </c>
      <c r="E1083" s="86">
        <v>0</v>
      </c>
      <c r="F1083" s="86" t="str">
        <f t="shared" si="41"/>
        <v>FNWC</v>
      </c>
      <c r="G1083" s="86">
        <v>3</v>
      </c>
      <c r="H1083" s="86">
        <v>3</v>
      </c>
    </row>
    <row r="1084" spans="2:8">
      <c r="B1084" s="86" t="str">
        <f t="shared" si="44"/>
        <v>ACT_BND</v>
      </c>
      <c r="C1084" s="86" t="str">
        <f t="shared" si="44"/>
        <v>IMPMTEHCL</v>
      </c>
      <c r="E1084" s="86">
        <v>0</v>
      </c>
      <c r="F1084" s="86" t="str">
        <f t="shared" si="41"/>
        <v>FNWD</v>
      </c>
      <c r="G1084" s="86">
        <v>3</v>
      </c>
      <c r="H1084" s="86">
        <v>3</v>
      </c>
    </row>
    <row r="1085" spans="2:8">
      <c r="B1085" s="86" t="str">
        <f t="shared" si="44"/>
        <v>ACT_BND</v>
      </c>
      <c r="C1085" s="86" t="str">
        <f t="shared" si="44"/>
        <v>IMPMTEHCL</v>
      </c>
      <c r="E1085" s="86">
        <v>0</v>
      </c>
      <c r="F1085" s="86" t="str">
        <f t="shared" si="41"/>
        <v>FNWB</v>
      </c>
      <c r="G1085" s="86">
        <v>3</v>
      </c>
      <c r="H1085" s="86">
        <v>3</v>
      </c>
    </row>
    <row r="1086" spans="2:8">
      <c r="B1086" s="86" t="str">
        <f t="shared" si="44"/>
        <v>ACT_BND</v>
      </c>
      <c r="C1086" s="86" t="str">
        <f t="shared" si="44"/>
        <v>IMPMTEHCL</v>
      </c>
      <c r="E1086" s="86">
        <v>0</v>
      </c>
      <c r="F1086" s="86" t="str">
        <f t="shared" si="41"/>
        <v>WWDA</v>
      </c>
      <c r="G1086" s="86">
        <v>3</v>
      </c>
      <c r="H1086" s="86">
        <v>3</v>
      </c>
    </row>
    <row r="1087" spans="2:8">
      <c r="B1087" s="86" t="str">
        <f t="shared" si="44"/>
        <v>ACT_BND</v>
      </c>
      <c r="C1087" s="86" t="str">
        <f t="shared" si="44"/>
        <v>IMPMTEHCL</v>
      </c>
      <c r="E1087" s="86">
        <v>0</v>
      </c>
      <c r="F1087" s="86" t="str">
        <f t="shared" si="41"/>
        <v>WWDC</v>
      </c>
      <c r="G1087" s="86">
        <v>3</v>
      </c>
      <c r="H1087" s="86">
        <v>3</v>
      </c>
    </row>
    <row r="1088" spans="2:8">
      <c r="B1088" s="86" t="str">
        <f t="shared" si="44"/>
        <v>ACT_BND</v>
      </c>
      <c r="C1088" s="86" t="str">
        <f t="shared" si="44"/>
        <v>IMPMTEHCL</v>
      </c>
      <c r="E1088" s="86">
        <v>0</v>
      </c>
      <c r="F1088" s="86" t="str">
        <f t="shared" si="41"/>
        <v>WWDD</v>
      </c>
      <c r="G1088" s="86">
        <v>3</v>
      </c>
      <c r="H1088" s="86">
        <v>3</v>
      </c>
    </row>
    <row r="1089" spans="2:8">
      <c r="B1089" s="86" t="str">
        <f t="shared" si="44"/>
        <v>ACT_BND</v>
      </c>
      <c r="C1089" s="86" t="str">
        <f t="shared" si="44"/>
        <v>IMPMTEHCL</v>
      </c>
      <c r="E1089" s="86">
        <v>0</v>
      </c>
      <c r="F1089" s="86" t="str">
        <f t="shared" si="41"/>
        <v>WWDB</v>
      </c>
      <c r="G1089" s="86">
        <v>3</v>
      </c>
      <c r="H1089" s="86">
        <v>3</v>
      </c>
    </row>
    <row r="1090" spans="2:8">
      <c r="B1090" s="86" t="str">
        <f t="shared" si="44"/>
        <v>ACT_BND</v>
      </c>
      <c r="C1090" s="86" t="str">
        <f t="shared" si="44"/>
        <v>IMPMTEHCL</v>
      </c>
      <c r="E1090" s="86">
        <v>0</v>
      </c>
      <c r="F1090" s="86" t="str">
        <f t="shared" si="41"/>
        <v>WNWA</v>
      </c>
      <c r="G1090" s="86">
        <v>3</v>
      </c>
      <c r="H1090" s="86">
        <v>3</v>
      </c>
    </row>
    <row r="1091" spans="2:8">
      <c r="B1091" s="86" t="str">
        <f t="shared" si="44"/>
        <v>ACT_BND</v>
      </c>
      <c r="C1091" s="86" t="str">
        <f t="shared" si="44"/>
        <v>IMPMTEHCL</v>
      </c>
      <c r="E1091" s="86">
        <v>0</v>
      </c>
      <c r="F1091" s="86" t="str">
        <f t="shared" si="41"/>
        <v>WNWC</v>
      </c>
      <c r="G1091" s="86">
        <v>3</v>
      </c>
      <c r="H1091" s="86">
        <v>3</v>
      </c>
    </row>
    <row r="1092" spans="2:8">
      <c r="B1092" s="86" t="str">
        <f t="shared" si="44"/>
        <v>ACT_BND</v>
      </c>
      <c r="C1092" s="86" t="str">
        <f t="shared" si="44"/>
        <v>IMPMTEHCL</v>
      </c>
      <c r="E1092" s="86">
        <v>0</v>
      </c>
      <c r="F1092" s="86" t="str">
        <f t="shared" si="41"/>
        <v>WNWD</v>
      </c>
      <c r="G1092" s="86">
        <v>3</v>
      </c>
      <c r="H1092" s="86">
        <v>3</v>
      </c>
    </row>
    <row r="1093" spans="2:8">
      <c r="B1093" s="86" t="str">
        <f t="shared" si="44"/>
        <v>ACT_BND</v>
      </c>
      <c r="C1093" s="86" t="str">
        <f t="shared" si="44"/>
        <v>IMPMTEHCL</v>
      </c>
      <c r="E1093" s="86">
        <v>0</v>
      </c>
      <c r="F1093" s="86" t="str">
        <f t="shared" si="41"/>
        <v>WNWB</v>
      </c>
      <c r="G1093" s="86">
        <v>3</v>
      </c>
      <c r="H1093" s="86">
        <v>3</v>
      </c>
    </row>
    <row r="1094" spans="2:8">
      <c r="B1094" s="86" t="str">
        <f t="shared" ref="B1094:C1113" si="45">B326</f>
        <v>ACT_BND</v>
      </c>
      <c r="C1094" s="86" t="str">
        <f t="shared" si="45"/>
        <v>IMPMTEHCM</v>
      </c>
      <c r="E1094" s="86">
        <v>0</v>
      </c>
      <c r="F1094" s="86" t="str">
        <f t="shared" ref="F1094:F1157" si="46">F326</f>
        <v>RWDA</v>
      </c>
      <c r="G1094" s="86">
        <v>3</v>
      </c>
      <c r="H1094" s="86">
        <v>3</v>
      </c>
    </row>
    <row r="1095" spans="2:8">
      <c r="B1095" s="86" t="str">
        <f t="shared" si="45"/>
        <v>ACT_BND</v>
      </c>
      <c r="C1095" s="86" t="str">
        <f t="shared" si="45"/>
        <v>IMPMTEHCM</v>
      </c>
      <c r="E1095" s="86">
        <v>0</v>
      </c>
      <c r="F1095" s="86" t="str">
        <f t="shared" si="46"/>
        <v>RWDC</v>
      </c>
      <c r="G1095" s="86">
        <v>3</v>
      </c>
      <c r="H1095" s="86">
        <v>3</v>
      </c>
    </row>
    <row r="1096" spans="2:8">
      <c r="B1096" s="86" t="str">
        <f t="shared" si="45"/>
        <v>ACT_BND</v>
      </c>
      <c r="C1096" s="86" t="str">
        <f t="shared" si="45"/>
        <v>IMPMTEHCM</v>
      </c>
      <c r="E1096" s="86">
        <v>0</v>
      </c>
      <c r="F1096" s="86" t="str">
        <f t="shared" si="46"/>
        <v>RWDD</v>
      </c>
      <c r="G1096" s="86">
        <v>3</v>
      </c>
      <c r="H1096" s="86">
        <v>3</v>
      </c>
    </row>
    <row r="1097" spans="2:8">
      <c r="B1097" s="86" t="str">
        <f t="shared" si="45"/>
        <v>ACT_BND</v>
      </c>
      <c r="C1097" s="86" t="str">
        <f t="shared" si="45"/>
        <v>IMPMTEHCM</v>
      </c>
      <c r="E1097" s="86">
        <v>0</v>
      </c>
      <c r="F1097" s="86" t="str">
        <f t="shared" si="46"/>
        <v>RWDB</v>
      </c>
      <c r="G1097" s="86">
        <v>3</v>
      </c>
      <c r="H1097" s="86">
        <v>3</v>
      </c>
    </row>
    <row r="1098" spans="2:8">
      <c r="B1098" s="86" t="str">
        <f t="shared" si="45"/>
        <v>ACT_BND</v>
      </c>
      <c r="C1098" s="86" t="str">
        <f t="shared" si="45"/>
        <v>IMPMTEHCM</v>
      </c>
      <c r="E1098" s="86">
        <v>0</v>
      </c>
      <c r="F1098" s="86" t="str">
        <f t="shared" si="46"/>
        <v>RNWA</v>
      </c>
      <c r="G1098" s="86">
        <v>3</v>
      </c>
      <c r="H1098" s="86">
        <v>3</v>
      </c>
    </row>
    <row r="1099" spans="2:8">
      <c r="B1099" s="86" t="str">
        <f t="shared" si="45"/>
        <v>ACT_BND</v>
      </c>
      <c r="C1099" s="86" t="str">
        <f t="shared" si="45"/>
        <v>IMPMTEHCM</v>
      </c>
      <c r="E1099" s="86">
        <v>0</v>
      </c>
      <c r="F1099" s="86" t="str">
        <f t="shared" si="46"/>
        <v>RNWC</v>
      </c>
      <c r="G1099" s="86">
        <v>3</v>
      </c>
      <c r="H1099" s="86">
        <v>3</v>
      </c>
    </row>
    <row r="1100" spans="2:8">
      <c r="B1100" s="86" t="str">
        <f t="shared" si="45"/>
        <v>ACT_BND</v>
      </c>
      <c r="C1100" s="86" t="str">
        <f t="shared" si="45"/>
        <v>IMPMTEHCM</v>
      </c>
      <c r="E1100" s="86">
        <v>0</v>
      </c>
      <c r="F1100" s="86" t="str">
        <f t="shared" si="46"/>
        <v>RNWD</v>
      </c>
      <c r="G1100" s="86">
        <v>3</v>
      </c>
      <c r="H1100" s="86">
        <v>3</v>
      </c>
    </row>
    <row r="1101" spans="2:8">
      <c r="B1101" s="86" t="str">
        <f t="shared" si="45"/>
        <v>ACT_BND</v>
      </c>
      <c r="C1101" s="86" t="str">
        <f t="shared" si="45"/>
        <v>IMPMTEHCM</v>
      </c>
      <c r="E1101" s="86">
        <v>0</v>
      </c>
      <c r="F1101" s="86" t="str">
        <f t="shared" si="46"/>
        <v>RNWB</v>
      </c>
      <c r="G1101" s="86">
        <v>3</v>
      </c>
      <c r="H1101" s="86">
        <v>3</v>
      </c>
    </row>
    <row r="1102" spans="2:8">
      <c r="B1102" s="86" t="str">
        <f t="shared" si="45"/>
        <v>ACT_BND</v>
      </c>
      <c r="C1102" s="86" t="str">
        <f t="shared" si="45"/>
        <v>IMPMTEHCM</v>
      </c>
      <c r="E1102" s="86">
        <v>0</v>
      </c>
      <c r="F1102" s="86" t="str">
        <f t="shared" si="46"/>
        <v>SWDA</v>
      </c>
      <c r="G1102" s="86">
        <v>3</v>
      </c>
      <c r="H1102" s="86">
        <v>3</v>
      </c>
    </row>
    <row r="1103" spans="2:8">
      <c r="B1103" s="86" t="str">
        <f t="shared" si="45"/>
        <v>ACT_BND</v>
      </c>
      <c r="C1103" s="86" t="str">
        <f t="shared" si="45"/>
        <v>IMPMTEHCM</v>
      </c>
      <c r="E1103" s="86">
        <v>0</v>
      </c>
      <c r="F1103" s="86" t="str">
        <f t="shared" si="46"/>
        <v>SWDC</v>
      </c>
      <c r="G1103" s="86">
        <v>3</v>
      </c>
      <c r="H1103" s="86">
        <v>3</v>
      </c>
    </row>
    <row r="1104" spans="2:8">
      <c r="B1104" s="86" t="str">
        <f t="shared" si="45"/>
        <v>ACT_BND</v>
      </c>
      <c r="C1104" s="86" t="str">
        <f t="shared" si="45"/>
        <v>IMPMTEHCM</v>
      </c>
      <c r="E1104" s="86">
        <v>0</v>
      </c>
      <c r="F1104" s="86" t="str">
        <f t="shared" si="46"/>
        <v>SWDD</v>
      </c>
      <c r="G1104" s="86">
        <v>3</v>
      </c>
      <c r="H1104" s="86">
        <v>3</v>
      </c>
    </row>
    <row r="1105" spans="2:8">
      <c r="B1105" s="86" t="str">
        <f t="shared" si="45"/>
        <v>ACT_BND</v>
      </c>
      <c r="C1105" s="86" t="str">
        <f t="shared" si="45"/>
        <v>IMPMTEHCM</v>
      </c>
      <c r="E1105" s="86">
        <v>0</v>
      </c>
      <c r="F1105" s="86" t="str">
        <f t="shared" si="46"/>
        <v>SWDB</v>
      </c>
      <c r="G1105" s="86">
        <v>3</v>
      </c>
      <c r="H1105" s="86">
        <v>3</v>
      </c>
    </row>
    <row r="1106" spans="2:8">
      <c r="B1106" s="86" t="str">
        <f t="shared" si="45"/>
        <v>ACT_BND</v>
      </c>
      <c r="C1106" s="86" t="str">
        <f t="shared" si="45"/>
        <v>IMPMTEHCM</v>
      </c>
      <c r="E1106" s="86">
        <v>0</v>
      </c>
      <c r="F1106" s="86" t="str">
        <f t="shared" si="46"/>
        <v>SNWA</v>
      </c>
      <c r="G1106" s="86">
        <v>3</v>
      </c>
      <c r="H1106" s="86">
        <v>3</v>
      </c>
    </row>
    <row r="1107" spans="2:8">
      <c r="B1107" s="86" t="str">
        <f t="shared" si="45"/>
        <v>ACT_BND</v>
      </c>
      <c r="C1107" s="86" t="str">
        <f t="shared" si="45"/>
        <v>IMPMTEHCM</v>
      </c>
      <c r="E1107" s="86">
        <v>0</v>
      </c>
      <c r="F1107" s="86" t="str">
        <f t="shared" si="46"/>
        <v>SNWC</v>
      </c>
      <c r="G1107" s="86">
        <v>3</v>
      </c>
      <c r="H1107" s="86">
        <v>3</v>
      </c>
    </row>
    <row r="1108" spans="2:8">
      <c r="B1108" s="86" t="str">
        <f t="shared" si="45"/>
        <v>ACT_BND</v>
      </c>
      <c r="C1108" s="86" t="str">
        <f t="shared" si="45"/>
        <v>IMPMTEHCM</v>
      </c>
      <c r="E1108" s="86">
        <v>0</v>
      </c>
      <c r="F1108" s="86" t="str">
        <f t="shared" si="46"/>
        <v>SNWD</v>
      </c>
      <c r="G1108" s="86">
        <v>3</v>
      </c>
      <c r="H1108" s="86">
        <v>3</v>
      </c>
    </row>
    <row r="1109" spans="2:8">
      <c r="B1109" s="86" t="str">
        <f t="shared" si="45"/>
        <v>ACT_BND</v>
      </c>
      <c r="C1109" s="86" t="str">
        <f t="shared" si="45"/>
        <v>IMPMTEHCM</v>
      </c>
      <c r="E1109" s="86">
        <v>0</v>
      </c>
      <c r="F1109" s="86" t="str">
        <f t="shared" si="46"/>
        <v>SNWB</v>
      </c>
      <c r="G1109" s="86">
        <v>3</v>
      </c>
      <c r="H1109" s="86">
        <v>3</v>
      </c>
    </row>
    <row r="1110" spans="2:8">
      <c r="B1110" s="86" t="str">
        <f t="shared" si="45"/>
        <v>ACT_BND</v>
      </c>
      <c r="C1110" s="86" t="str">
        <f t="shared" si="45"/>
        <v>IMPMTEHCM</v>
      </c>
      <c r="E1110" s="86">
        <v>0</v>
      </c>
      <c r="F1110" s="86" t="str">
        <f t="shared" si="46"/>
        <v>FWDA</v>
      </c>
      <c r="G1110" s="86">
        <v>3</v>
      </c>
      <c r="H1110" s="86">
        <v>3</v>
      </c>
    </row>
    <row r="1111" spans="2:8">
      <c r="B1111" s="86" t="str">
        <f t="shared" si="45"/>
        <v>ACT_BND</v>
      </c>
      <c r="C1111" s="86" t="str">
        <f t="shared" si="45"/>
        <v>IMPMTEHCM</v>
      </c>
      <c r="E1111" s="86">
        <v>0</v>
      </c>
      <c r="F1111" s="86" t="str">
        <f t="shared" si="46"/>
        <v>FWDC</v>
      </c>
      <c r="G1111" s="86">
        <v>3</v>
      </c>
      <c r="H1111" s="86">
        <v>3</v>
      </c>
    </row>
    <row r="1112" spans="2:8">
      <c r="B1112" s="86" t="str">
        <f t="shared" si="45"/>
        <v>ACT_BND</v>
      </c>
      <c r="C1112" s="86" t="str">
        <f t="shared" si="45"/>
        <v>IMPMTEHCM</v>
      </c>
      <c r="E1112" s="86">
        <v>0</v>
      </c>
      <c r="F1112" s="86" t="str">
        <f t="shared" si="46"/>
        <v>FWDD</v>
      </c>
      <c r="G1112" s="86">
        <v>3</v>
      </c>
      <c r="H1112" s="86">
        <v>3</v>
      </c>
    </row>
    <row r="1113" spans="2:8">
      <c r="B1113" s="86" t="str">
        <f t="shared" si="45"/>
        <v>ACT_BND</v>
      </c>
      <c r="C1113" s="86" t="str">
        <f t="shared" si="45"/>
        <v>IMPMTEHCM</v>
      </c>
      <c r="E1113" s="86">
        <v>0</v>
      </c>
      <c r="F1113" s="86" t="str">
        <f t="shared" si="46"/>
        <v>FWDB</v>
      </c>
      <c r="G1113" s="86">
        <v>3</v>
      </c>
      <c r="H1113" s="86">
        <v>3</v>
      </c>
    </row>
    <row r="1114" spans="2:8">
      <c r="B1114" s="86" t="str">
        <f t="shared" ref="B1114:C1133" si="47">B346</f>
        <v>ACT_BND</v>
      </c>
      <c r="C1114" s="86" t="str">
        <f t="shared" si="47"/>
        <v>IMPMTEHCM</v>
      </c>
      <c r="E1114" s="86">
        <v>0</v>
      </c>
      <c r="F1114" s="86" t="str">
        <f t="shared" si="46"/>
        <v>FNWA</v>
      </c>
      <c r="G1114" s="86">
        <v>3</v>
      </c>
      <c r="H1114" s="86">
        <v>3</v>
      </c>
    </row>
    <row r="1115" spans="2:8">
      <c r="B1115" s="86" t="str">
        <f t="shared" si="47"/>
        <v>ACT_BND</v>
      </c>
      <c r="C1115" s="86" t="str">
        <f t="shared" si="47"/>
        <v>IMPMTEHCM</v>
      </c>
      <c r="E1115" s="86">
        <v>0</v>
      </c>
      <c r="F1115" s="86" t="str">
        <f t="shared" si="46"/>
        <v>FNWC</v>
      </c>
      <c r="G1115" s="86">
        <v>3</v>
      </c>
      <c r="H1115" s="86">
        <v>3</v>
      </c>
    </row>
    <row r="1116" spans="2:8">
      <c r="B1116" s="86" t="str">
        <f t="shared" si="47"/>
        <v>ACT_BND</v>
      </c>
      <c r="C1116" s="86" t="str">
        <f t="shared" si="47"/>
        <v>IMPMTEHCM</v>
      </c>
      <c r="E1116" s="86">
        <v>0</v>
      </c>
      <c r="F1116" s="86" t="str">
        <f t="shared" si="46"/>
        <v>FNWD</v>
      </c>
      <c r="G1116" s="86">
        <v>3</v>
      </c>
      <c r="H1116" s="86">
        <v>3</v>
      </c>
    </row>
    <row r="1117" spans="2:8">
      <c r="B1117" s="86" t="str">
        <f t="shared" si="47"/>
        <v>ACT_BND</v>
      </c>
      <c r="C1117" s="86" t="str">
        <f t="shared" si="47"/>
        <v>IMPMTEHCM</v>
      </c>
      <c r="E1117" s="86">
        <v>0</v>
      </c>
      <c r="F1117" s="86" t="str">
        <f t="shared" si="46"/>
        <v>FNWB</v>
      </c>
      <c r="G1117" s="86">
        <v>3</v>
      </c>
      <c r="H1117" s="86">
        <v>3</v>
      </c>
    </row>
    <row r="1118" spans="2:8">
      <c r="B1118" s="86" t="str">
        <f t="shared" si="47"/>
        <v>ACT_BND</v>
      </c>
      <c r="C1118" s="86" t="str">
        <f t="shared" si="47"/>
        <v>IMPMTEHCM</v>
      </c>
      <c r="E1118" s="86">
        <v>0</v>
      </c>
      <c r="F1118" s="86" t="str">
        <f t="shared" si="46"/>
        <v>WWDA</v>
      </c>
      <c r="G1118" s="86">
        <v>3</v>
      </c>
      <c r="H1118" s="86">
        <v>3</v>
      </c>
    </row>
    <row r="1119" spans="2:8">
      <c r="B1119" s="86" t="str">
        <f t="shared" si="47"/>
        <v>ACT_BND</v>
      </c>
      <c r="C1119" s="86" t="str">
        <f t="shared" si="47"/>
        <v>IMPMTEHCM</v>
      </c>
      <c r="E1119" s="86">
        <v>0</v>
      </c>
      <c r="F1119" s="86" t="str">
        <f t="shared" si="46"/>
        <v>WWDC</v>
      </c>
      <c r="G1119" s="86">
        <v>3</v>
      </c>
      <c r="H1119" s="86">
        <v>3</v>
      </c>
    </row>
    <row r="1120" spans="2:8">
      <c r="B1120" s="86" t="str">
        <f t="shared" si="47"/>
        <v>ACT_BND</v>
      </c>
      <c r="C1120" s="86" t="str">
        <f t="shared" si="47"/>
        <v>IMPMTEHCM</v>
      </c>
      <c r="E1120" s="86">
        <v>0</v>
      </c>
      <c r="F1120" s="86" t="str">
        <f t="shared" si="46"/>
        <v>WWDD</v>
      </c>
      <c r="G1120" s="86">
        <v>3</v>
      </c>
      <c r="H1120" s="86">
        <v>3</v>
      </c>
    </row>
    <row r="1121" spans="2:8">
      <c r="B1121" s="86" t="str">
        <f t="shared" si="47"/>
        <v>ACT_BND</v>
      </c>
      <c r="C1121" s="86" t="str">
        <f t="shared" si="47"/>
        <v>IMPMTEHCM</v>
      </c>
      <c r="E1121" s="86">
        <v>0</v>
      </c>
      <c r="F1121" s="86" t="str">
        <f t="shared" si="46"/>
        <v>WWDB</v>
      </c>
      <c r="G1121" s="86">
        <v>3</v>
      </c>
      <c r="H1121" s="86">
        <v>3</v>
      </c>
    </row>
    <row r="1122" spans="2:8">
      <c r="B1122" s="86" t="str">
        <f t="shared" si="47"/>
        <v>ACT_BND</v>
      </c>
      <c r="C1122" s="86" t="str">
        <f t="shared" si="47"/>
        <v>IMPMTEHCM</v>
      </c>
      <c r="E1122" s="86">
        <v>0</v>
      </c>
      <c r="F1122" s="86" t="str">
        <f t="shared" si="46"/>
        <v>WNWA</v>
      </c>
      <c r="G1122" s="86">
        <v>3</v>
      </c>
      <c r="H1122" s="86">
        <v>3</v>
      </c>
    </row>
    <row r="1123" spans="2:8">
      <c r="B1123" s="86" t="str">
        <f t="shared" si="47"/>
        <v>ACT_BND</v>
      </c>
      <c r="C1123" s="86" t="str">
        <f t="shared" si="47"/>
        <v>IMPMTEHCM</v>
      </c>
      <c r="E1123" s="86">
        <v>0</v>
      </c>
      <c r="F1123" s="86" t="str">
        <f t="shared" si="46"/>
        <v>WNWC</v>
      </c>
      <c r="G1123" s="86">
        <v>3</v>
      </c>
      <c r="H1123" s="86">
        <v>3</v>
      </c>
    </row>
    <row r="1124" spans="2:8">
      <c r="B1124" s="86" t="str">
        <f t="shared" si="47"/>
        <v>ACT_BND</v>
      </c>
      <c r="C1124" s="86" t="str">
        <f t="shared" si="47"/>
        <v>IMPMTEHCM</v>
      </c>
      <c r="E1124" s="86">
        <v>0</v>
      </c>
      <c r="F1124" s="86" t="str">
        <f t="shared" si="46"/>
        <v>WNWD</v>
      </c>
      <c r="G1124" s="86">
        <v>3</v>
      </c>
      <c r="H1124" s="86">
        <v>3</v>
      </c>
    </row>
    <row r="1125" spans="2:8">
      <c r="B1125" s="86" t="str">
        <f t="shared" si="47"/>
        <v>ACT_BND</v>
      </c>
      <c r="C1125" s="86" t="str">
        <f t="shared" si="47"/>
        <v>IMPMTEHCM</v>
      </c>
      <c r="E1125" s="86">
        <v>0</v>
      </c>
      <c r="F1125" s="86" t="str">
        <f t="shared" si="46"/>
        <v>WNWB</v>
      </c>
      <c r="G1125" s="86">
        <v>3</v>
      </c>
      <c r="H1125" s="86">
        <v>3</v>
      </c>
    </row>
    <row r="1126" spans="2:8">
      <c r="B1126" s="86" t="str">
        <f t="shared" si="47"/>
        <v>ACT_BND</v>
      </c>
      <c r="C1126" s="86" t="str">
        <f t="shared" si="47"/>
        <v>IMPMTEHCH</v>
      </c>
      <c r="E1126" s="86">
        <v>0</v>
      </c>
      <c r="F1126" s="86" t="str">
        <f t="shared" si="46"/>
        <v>RWDA</v>
      </c>
      <c r="G1126" s="86">
        <v>3</v>
      </c>
      <c r="H1126" s="86">
        <v>3</v>
      </c>
    </row>
    <row r="1127" spans="2:8">
      <c r="B1127" s="86" t="str">
        <f t="shared" si="47"/>
        <v>ACT_BND</v>
      </c>
      <c r="C1127" s="86" t="str">
        <f t="shared" si="47"/>
        <v>IMPMTEHCH</v>
      </c>
      <c r="E1127" s="86">
        <v>0</v>
      </c>
      <c r="F1127" s="86" t="str">
        <f t="shared" si="46"/>
        <v>RWDC</v>
      </c>
      <c r="G1127" s="86">
        <v>3</v>
      </c>
      <c r="H1127" s="86">
        <v>3</v>
      </c>
    </row>
    <row r="1128" spans="2:8">
      <c r="B1128" s="86" t="str">
        <f t="shared" si="47"/>
        <v>ACT_BND</v>
      </c>
      <c r="C1128" s="86" t="str">
        <f t="shared" si="47"/>
        <v>IMPMTEHCH</v>
      </c>
      <c r="E1128" s="86">
        <v>0</v>
      </c>
      <c r="F1128" s="86" t="str">
        <f t="shared" si="46"/>
        <v>RWDD</v>
      </c>
      <c r="G1128" s="86">
        <v>3</v>
      </c>
      <c r="H1128" s="86">
        <v>3</v>
      </c>
    </row>
    <row r="1129" spans="2:8">
      <c r="B1129" s="86" t="str">
        <f t="shared" si="47"/>
        <v>ACT_BND</v>
      </c>
      <c r="C1129" s="86" t="str">
        <f t="shared" si="47"/>
        <v>IMPMTEHCH</v>
      </c>
      <c r="E1129" s="86">
        <v>0</v>
      </c>
      <c r="F1129" s="86" t="str">
        <f t="shared" si="46"/>
        <v>RWDB</v>
      </c>
      <c r="G1129" s="86">
        <v>3</v>
      </c>
      <c r="H1129" s="86">
        <v>3</v>
      </c>
    </row>
    <row r="1130" spans="2:8">
      <c r="B1130" s="86" t="str">
        <f t="shared" si="47"/>
        <v>ACT_BND</v>
      </c>
      <c r="C1130" s="86" t="str">
        <f t="shared" si="47"/>
        <v>IMPMTEHCH</v>
      </c>
      <c r="E1130" s="86">
        <v>0</v>
      </c>
      <c r="F1130" s="86" t="str">
        <f t="shared" si="46"/>
        <v>RNWA</v>
      </c>
      <c r="G1130" s="86">
        <v>3</v>
      </c>
      <c r="H1130" s="86">
        <v>3</v>
      </c>
    </row>
    <row r="1131" spans="2:8">
      <c r="B1131" s="86" t="str">
        <f t="shared" si="47"/>
        <v>ACT_BND</v>
      </c>
      <c r="C1131" s="86" t="str">
        <f t="shared" si="47"/>
        <v>IMPMTEHCH</v>
      </c>
      <c r="E1131" s="86">
        <v>0</v>
      </c>
      <c r="F1131" s="86" t="str">
        <f t="shared" si="46"/>
        <v>RNWC</v>
      </c>
      <c r="G1131" s="86">
        <v>3</v>
      </c>
      <c r="H1131" s="86">
        <v>3</v>
      </c>
    </row>
    <row r="1132" spans="2:8">
      <c r="B1132" s="86" t="str">
        <f t="shared" si="47"/>
        <v>ACT_BND</v>
      </c>
      <c r="C1132" s="86" t="str">
        <f t="shared" si="47"/>
        <v>IMPMTEHCH</v>
      </c>
      <c r="E1132" s="86">
        <v>0</v>
      </c>
      <c r="F1132" s="86" t="str">
        <f t="shared" si="46"/>
        <v>RNWD</v>
      </c>
      <c r="G1132" s="86">
        <v>3</v>
      </c>
      <c r="H1132" s="86">
        <v>3</v>
      </c>
    </row>
    <row r="1133" spans="2:8">
      <c r="B1133" s="86" t="str">
        <f t="shared" si="47"/>
        <v>ACT_BND</v>
      </c>
      <c r="C1133" s="86" t="str">
        <f t="shared" si="47"/>
        <v>IMPMTEHCH</v>
      </c>
      <c r="E1133" s="86">
        <v>0</v>
      </c>
      <c r="F1133" s="86" t="str">
        <f t="shared" si="46"/>
        <v>RNWB</v>
      </c>
      <c r="G1133" s="86">
        <v>3</v>
      </c>
      <c r="H1133" s="86">
        <v>3</v>
      </c>
    </row>
    <row r="1134" spans="2:8">
      <c r="B1134" s="86" t="str">
        <f t="shared" ref="B1134:C1153" si="48">B366</f>
        <v>ACT_BND</v>
      </c>
      <c r="C1134" s="86" t="str">
        <f t="shared" si="48"/>
        <v>IMPMTEHCH</v>
      </c>
      <c r="E1134" s="86">
        <v>0</v>
      </c>
      <c r="F1134" s="86" t="str">
        <f t="shared" si="46"/>
        <v>SWDA</v>
      </c>
      <c r="G1134" s="86">
        <v>3</v>
      </c>
      <c r="H1134" s="86">
        <v>3</v>
      </c>
    </row>
    <row r="1135" spans="2:8">
      <c r="B1135" s="86" t="str">
        <f t="shared" si="48"/>
        <v>ACT_BND</v>
      </c>
      <c r="C1135" s="86" t="str">
        <f t="shared" si="48"/>
        <v>IMPMTEHCH</v>
      </c>
      <c r="E1135" s="86">
        <v>0</v>
      </c>
      <c r="F1135" s="86" t="str">
        <f t="shared" si="46"/>
        <v>SWDC</v>
      </c>
      <c r="G1135" s="86">
        <v>3</v>
      </c>
      <c r="H1135" s="86">
        <v>3</v>
      </c>
    </row>
    <row r="1136" spans="2:8">
      <c r="B1136" s="86" t="str">
        <f t="shared" si="48"/>
        <v>ACT_BND</v>
      </c>
      <c r="C1136" s="86" t="str">
        <f t="shared" si="48"/>
        <v>IMPMTEHCH</v>
      </c>
      <c r="E1136" s="86">
        <v>0</v>
      </c>
      <c r="F1136" s="86" t="str">
        <f t="shared" si="46"/>
        <v>SWDD</v>
      </c>
      <c r="G1136" s="86">
        <v>3</v>
      </c>
      <c r="H1136" s="86">
        <v>3</v>
      </c>
    </row>
    <row r="1137" spans="2:8">
      <c r="B1137" s="86" t="str">
        <f t="shared" si="48"/>
        <v>ACT_BND</v>
      </c>
      <c r="C1137" s="86" t="str">
        <f t="shared" si="48"/>
        <v>IMPMTEHCH</v>
      </c>
      <c r="E1137" s="86">
        <v>0</v>
      </c>
      <c r="F1137" s="86" t="str">
        <f t="shared" si="46"/>
        <v>SWDB</v>
      </c>
      <c r="G1137" s="86">
        <v>3</v>
      </c>
      <c r="H1137" s="86">
        <v>3</v>
      </c>
    </row>
    <row r="1138" spans="2:8">
      <c r="B1138" s="86" t="str">
        <f t="shared" si="48"/>
        <v>ACT_BND</v>
      </c>
      <c r="C1138" s="86" t="str">
        <f t="shared" si="48"/>
        <v>IMPMTEHCH</v>
      </c>
      <c r="E1138" s="86">
        <v>0</v>
      </c>
      <c r="F1138" s="86" t="str">
        <f t="shared" si="46"/>
        <v>SNWA</v>
      </c>
      <c r="G1138" s="86">
        <v>3</v>
      </c>
      <c r="H1138" s="86">
        <v>3</v>
      </c>
    </row>
    <row r="1139" spans="2:8">
      <c r="B1139" s="86" t="str">
        <f t="shared" si="48"/>
        <v>ACT_BND</v>
      </c>
      <c r="C1139" s="86" t="str">
        <f t="shared" si="48"/>
        <v>IMPMTEHCH</v>
      </c>
      <c r="E1139" s="86">
        <v>0</v>
      </c>
      <c r="F1139" s="86" t="str">
        <f t="shared" si="46"/>
        <v>SNWC</v>
      </c>
      <c r="G1139" s="86">
        <v>3</v>
      </c>
      <c r="H1139" s="86">
        <v>3</v>
      </c>
    </row>
    <row r="1140" spans="2:8">
      <c r="B1140" s="86" t="str">
        <f t="shared" si="48"/>
        <v>ACT_BND</v>
      </c>
      <c r="C1140" s="86" t="str">
        <f t="shared" si="48"/>
        <v>IMPMTEHCH</v>
      </c>
      <c r="E1140" s="86">
        <v>0</v>
      </c>
      <c r="F1140" s="86" t="str">
        <f t="shared" si="46"/>
        <v>SNWD</v>
      </c>
      <c r="G1140" s="86">
        <v>3</v>
      </c>
      <c r="H1140" s="86">
        <v>3</v>
      </c>
    </row>
    <row r="1141" spans="2:8">
      <c r="B1141" s="86" t="str">
        <f t="shared" si="48"/>
        <v>ACT_BND</v>
      </c>
      <c r="C1141" s="86" t="str">
        <f t="shared" si="48"/>
        <v>IMPMTEHCH</v>
      </c>
      <c r="E1141" s="86">
        <v>0</v>
      </c>
      <c r="F1141" s="86" t="str">
        <f t="shared" si="46"/>
        <v>SNWB</v>
      </c>
      <c r="G1141" s="86">
        <v>3</v>
      </c>
      <c r="H1141" s="86">
        <v>3</v>
      </c>
    </row>
    <row r="1142" spans="2:8">
      <c r="B1142" s="86" t="str">
        <f t="shared" si="48"/>
        <v>ACT_BND</v>
      </c>
      <c r="C1142" s="86" t="str">
        <f t="shared" si="48"/>
        <v>IMPMTEHCH</v>
      </c>
      <c r="E1142" s="86">
        <v>0</v>
      </c>
      <c r="F1142" s="86" t="str">
        <f t="shared" si="46"/>
        <v>FWDA</v>
      </c>
      <c r="G1142" s="86">
        <v>3</v>
      </c>
      <c r="H1142" s="86">
        <v>3</v>
      </c>
    </row>
    <row r="1143" spans="2:8">
      <c r="B1143" s="86" t="str">
        <f t="shared" si="48"/>
        <v>ACT_BND</v>
      </c>
      <c r="C1143" s="86" t="str">
        <f t="shared" si="48"/>
        <v>IMPMTEHCH</v>
      </c>
      <c r="E1143" s="86">
        <v>0</v>
      </c>
      <c r="F1143" s="86" t="str">
        <f t="shared" si="46"/>
        <v>FWDC</v>
      </c>
      <c r="G1143" s="86">
        <v>3</v>
      </c>
      <c r="H1143" s="86">
        <v>3</v>
      </c>
    </row>
    <row r="1144" spans="2:8">
      <c r="B1144" s="86" t="str">
        <f t="shared" si="48"/>
        <v>ACT_BND</v>
      </c>
      <c r="C1144" s="86" t="str">
        <f t="shared" si="48"/>
        <v>IMPMTEHCH</v>
      </c>
      <c r="E1144" s="86">
        <v>0</v>
      </c>
      <c r="F1144" s="86" t="str">
        <f t="shared" si="46"/>
        <v>FWDD</v>
      </c>
      <c r="G1144" s="86">
        <v>3</v>
      </c>
      <c r="H1144" s="86">
        <v>3</v>
      </c>
    </row>
    <row r="1145" spans="2:8">
      <c r="B1145" s="86" t="str">
        <f t="shared" si="48"/>
        <v>ACT_BND</v>
      </c>
      <c r="C1145" s="86" t="str">
        <f t="shared" si="48"/>
        <v>IMPMTEHCH</v>
      </c>
      <c r="E1145" s="86">
        <v>0</v>
      </c>
      <c r="F1145" s="86" t="str">
        <f t="shared" si="46"/>
        <v>FWDB</v>
      </c>
      <c r="G1145" s="86">
        <v>3</v>
      </c>
      <c r="H1145" s="86">
        <v>3</v>
      </c>
    </row>
    <row r="1146" spans="2:8">
      <c r="B1146" s="86" t="str">
        <f t="shared" si="48"/>
        <v>ACT_BND</v>
      </c>
      <c r="C1146" s="86" t="str">
        <f t="shared" si="48"/>
        <v>IMPMTEHCH</v>
      </c>
      <c r="E1146" s="86">
        <v>0</v>
      </c>
      <c r="F1146" s="86" t="str">
        <f t="shared" si="46"/>
        <v>FNWA</v>
      </c>
      <c r="G1146" s="86">
        <v>3</v>
      </c>
      <c r="H1146" s="86">
        <v>3</v>
      </c>
    </row>
    <row r="1147" spans="2:8">
      <c r="B1147" s="86" t="str">
        <f t="shared" si="48"/>
        <v>ACT_BND</v>
      </c>
      <c r="C1147" s="86" t="str">
        <f t="shared" si="48"/>
        <v>IMPMTEHCH</v>
      </c>
      <c r="E1147" s="86">
        <v>0</v>
      </c>
      <c r="F1147" s="86" t="str">
        <f t="shared" si="46"/>
        <v>FNWC</v>
      </c>
      <c r="G1147" s="86">
        <v>3</v>
      </c>
      <c r="H1147" s="86">
        <v>3</v>
      </c>
    </row>
    <row r="1148" spans="2:8">
      <c r="B1148" s="86" t="str">
        <f t="shared" si="48"/>
        <v>ACT_BND</v>
      </c>
      <c r="C1148" s="86" t="str">
        <f t="shared" si="48"/>
        <v>IMPMTEHCH</v>
      </c>
      <c r="E1148" s="86">
        <v>0</v>
      </c>
      <c r="F1148" s="86" t="str">
        <f t="shared" si="46"/>
        <v>FNWD</v>
      </c>
      <c r="G1148" s="86">
        <v>3</v>
      </c>
      <c r="H1148" s="86">
        <v>3</v>
      </c>
    </row>
    <row r="1149" spans="2:8">
      <c r="B1149" s="86" t="str">
        <f t="shared" si="48"/>
        <v>ACT_BND</v>
      </c>
      <c r="C1149" s="86" t="str">
        <f t="shared" si="48"/>
        <v>IMPMTEHCH</v>
      </c>
      <c r="E1149" s="86">
        <v>0</v>
      </c>
      <c r="F1149" s="86" t="str">
        <f t="shared" si="46"/>
        <v>FNWB</v>
      </c>
      <c r="G1149" s="86">
        <v>3</v>
      </c>
      <c r="H1149" s="86">
        <v>3</v>
      </c>
    </row>
    <row r="1150" spans="2:8">
      <c r="B1150" s="86" t="str">
        <f t="shared" si="48"/>
        <v>ACT_BND</v>
      </c>
      <c r="C1150" s="86" t="str">
        <f t="shared" si="48"/>
        <v>IMPMTEHCH</v>
      </c>
      <c r="E1150" s="86">
        <v>0</v>
      </c>
      <c r="F1150" s="86" t="str">
        <f t="shared" si="46"/>
        <v>WWDA</v>
      </c>
      <c r="G1150" s="86">
        <v>3</v>
      </c>
      <c r="H1150" s="86">
        <v>3</v>
      </c>
    </row>
    <row r="1151" spans="2:8">
      <c r="B1151" s="86" t="str">
        <f t="shared" si="48"/>
        <v>ACT_BND</v>
      </c>
      <c r="C1151" s="86" t="str">
        <f t="shared" si="48"/>
        <v>IMPMTEHCH</v>
      </c>
      <c r="E1151" s="86">
        <v>0</v>
      </c>
      <c r="F1151" s="86" t="str">
        <f t="shared" si="46"/>
        <v>WWDC</v>
      </c>
      <c r="G1151" s="86">
        <v>3</v>
      </c>
      <c r="H1151" s="86">
        <v>3</v>
      </c>
    </row>
    <row r="1152" spans="2:8">
      <c r="B1152" s="86" t="str">
        <f t="shared" si="48"/>
        <v>ACT_BND</v>
      </c>
      <c r="C1152" s="86" t="str">
        <f t="shared" si="48"/>
        <v>IMPMTEHCH</v>
      </c>
      <c r="E1152" s="86">
        <v>0</v>
      </c>
      <c r="F1152" s="86" t="str">
        <f t="shared" si="46"/>
        <v>WWDD</v>
      </c>
      <c r="G1152" s="86">
        <v>3</v>
      </c>
      <c r="H1152" s="86">
        <v>3</v>
      </c>
    </row>
    <row r="1153" spans="2:8">
      <c r="B1153" s="86" t="str">
        <f t="shared" si="48"/>
        <v>ACT_BND</v>
      </c>
      <c r="C1153" s="86" t="str">
        <f t="shared" si="48"/>
        <v>IMPMTEHCH</v>
      </c>
      <c r="E1153" s="86">
        <v>0</v>
      </c>
      <c r="F1153" s="86" t="str">
        <f t="shared" si="46"/>
        <v>WWDB</v>
      </c>
      <c r="G1153" s="86">
        <v>3</v>
      </c>
      <c r="H1153" s="86">
        <v>3</v>
      </c>
    </row>
    <row r="1154" spans="2:8">
      <c r="B1154" s="86" t="str">
        <f t="shared" ref="B1154:C1173" si="49">B386</f>
        <v>ACT_BND</v>
      </c>
      <c r="C1154" s="86" t="str">
        <f t="shared" si="49"/>
        <v>IMPMTEHCH</v>
      </c>
      <c r="E1154" s="86">
        <v>0</v>
      </c>
      <c r="F1154" s="86" t="str">
        <f t="shared" si="46"/>
        <v>WNWA</v>
      </c>
      <c r="G1154" s="86">
        <v>3</v>
      </c>
      <c r="H1154" s="86">
        <v>3</v>
      </c>
    </row>
    <row r="1155" spans="2:8">
      <c r="B1155" s="86" t="str">
        <f t="shared" si="49"/>
        <v>ACT_BND</v>
      </c>
      <c r="C1155" s="86" t="str">
        <f t="shared" si="49"/>
        <v>IMPMTEHCH</v>
      </c>
      <c r="E1155" s="86">
        <v>0</v>
      </c>
      <c r="F1155" s="86" t="str">
        <f t="shared" si="46"/>
        <v>WNWC</v>
      </c>
      <c r="G1155" s="86">
        <v>3</v>
      </c>
      <c r="H1155" s="86">
        <v>3</v>
      </c>
    </row>
    <row r="1156" spans="2:8">
      <c r="B1156" s="86" t="str">
        <f t="shared" si="49"/>
        <v>ACT_BND</v>
      </c>
      <c r="C1156" s="86" t="str">
        <f t="shared" si="49"/>
        <v>IMPMTEHCH</v>
      </c>
      <c r="E1156" s="86">
        <v>0</v>
      </c>
      <c r="F1156" s="86" t="str">
        <f t="shared" si="46"/>
        <v>WNWD</v>
      </c>
      <c r="G1156" s="86">
        <v>3</v>
      </c>
      <c r="H1156" s="86">
        <v>3</v>
      </c>
    </row>
    <row r="1157" spans="2:8">
      <c r="B1157" s="86" t="str">
        <f t="shared" si="49"/>
        <v>ACT_BND</v>
      </c>
      <c r="C1157" s="86" t="str">
        <f t="shared" si="49"/>
        <v>IMPMTEHCH</v>
      </c>
      <c r="E1157" s="86">
        <v>0</v>
      </c>
      <c r="F1157" s="86" t="str">
        <f t="shared" si="46"/>
        <v>WNWB</v>
      </c>
      <c r="G1157" s="86">
        <v>3</v>
      </c>
      <c r="H1157" s="86">
        <v>3</v>
      </c>
    </row>
    <row r="1158" spans="2:8">
      <c r="B1158" s="86" t="str">
        <f t="shared" si="49"/>
        <v>ACT_BND</v>
      </c>
      <c r="C1158" s="86" t="str">
        <f t="shared" si="49"/>
        <v>IMPMTEHDN</v>
      </c>
      <c r="E1158" s="86">
        <v>0</v>
      </c>
      <c r="F1158" s="86" t="str">
        <f t="shared" ref="F1158:F1221" si="50">F390</f>
        <v>RWDA</v>
      </c>
      <c r="G1158" s="86">
        <v>3</v>
      </c>
      <c r="H1158" s="86">
        <v>3</v>
      </c>
    </row>
    <row r="1159" spans="2:8">
      <c r="B1159" s="86" t="str">
        <f t="shared" si="49"/>
        <v>ACT_BND</v>
      </c>
      <c r="C1159" s="86" t="str">
        <f t="shared" si="49"/>
        <v>IMPMTEHDN</v>
      </c>
      <c r="E1159" s="86">
        <v>0</v>
      </c>
      <c r="F1159" s="86" t="str">
        <f t="shared" si="50"/>
        <v>RWDC</v>
      </c>
      <c r="G1159" s="86">
        <v>3</v>
      </c>
      <c r="H1159" s="86">
        <v>3</v>
      </c>
    </row>
    <row r="1160" spans="2:8">
      <c r="B1160" s="86" t="str">
        <f t="shared" si="49"/>
        <v>ACT_BND</v>
      </c>
      <c r="C1160" s="86" t="str">
        <f t="shared" si="49"/>
        <v>IMPMTEHDN</v>
      </c>
      <c r="E1160" s="86">
        <v>0</v>
      </c>
      <c r="F1160" s="86" t="str">
        <f t="shared" si="50"/>
        <v>RWDD</v>
      </c>
      <c r="G1160" s="86">
        <v>3</v>
      </c>
      <c r="H1160" s="86">
        <v>3</v>
      </c>
    </row>
    <row r="1161" spans="2:8">
      <c r="B1161" s="86" t="str">
        <f t="shared" si="49"/>
        <v>ACT_BND</v>
      </c>
      <c r="C1161" s="86" t="str">
        <f t="shared" si="49"/>
        <v>IMPMTEHDN</v>
      </c>
      <c r="E1161" s="86">
        <v>0</v>
      </c>
      <c r="F1161" s="86" t="str">
        <f t="shared" si="50"/>
        <v>RWDB</v>
      </c>
      <c r="G1161" s="86">
        <v>3</v>
      </c>
      <c r="H1161" s="86">
        <v>3</v>
      </c>
    </row>
    <row r="1162" spans="2:8">
      <c r="B1162" s="86" t="str">
        <f t="shared" si="49"/>
        <v>ACT_BND</v>
      </c>
      <c r="C1162" s="86" t="str">
        <f t="shared" si="49"/>
        <v>IMPMTEHDN</v>
      </c>
      <c r="E1162" s="86">
        <v>0</v>
      </c>
      <c r="F1162" s="86" t="str">
        <f t="shared" si="50"/>
        <v>RNWA</v>
      </c>
      <c r="G1162" s="86">
        <v>3</v>
      </c>
      <c r="H1162" s="86">
        <v>3</v>
      </c>
    </row>
    <row r="1163" spans="2:8">
      <c r="B1163" s="86" t="str">
        <f t="shared" si="49"/>
        <v>ACT_BND</v>
      </c>
      <c r="C1163" s="86" t="str">
        <f t="shared" si="49"/>
        <v>IMPMTEHDN</v>
      </c>
      <c r="E1163" s="86">
        <v>0</v>
      </c>
      <c r="F1163" s="86" t="str">
        <f t="shared" si="50"/>
        <v>RNWC</v>
      </c>
      <c r="G1163" s="86">
        <v>3</v>
      </c>
      <c r="H1163" s="86">
        <v>3</v>
      </c>
    </row>
    <row r="1164" spans="2:8">
      <c r="B1164" s="86" t="str">
        <f t="shared" si="49"/>
        <v>ACT_BND</v>
      </c>
      <c r="C1164" s="86" t="str">
        <f t="shared" si="49"/>
        <v>IMPMTEHDN</v>
      </c>
      <c r="E1164" s="86">
        <v>0</v>
      </c>
      <c r="F1164" s="86" t="str">
        <f t="shared" si="50"/>
        <v>RNWD</v>
      </c>
      <c r="G1164" s="86">
        <v>3</v>
      </c>
      <c r="H1164" s="86">
        <v>3</v>
      </c>
    </row>
    <row r="1165" spans="2:8">
      <c r="B1165" s="86" t="str">
        <f t="shared" si="49"/>
        <v>ACT_BND</v>
      </c>
      <c r="C1165" s="86" t="str">
        <f t="shared" si="49"/>
        <v>IMPMTEHDN</v>
      </c>
      <c r="E1165" s="86">
        <v>0</v>
      </c>
      <c r="F1165" s="86" t="str">
        <f t="shared" si="50"/>
        <v>RNWB</v>
      </c>
      <c r="G1165" s="86">
        <v>3</v>
      </c>
      <c r="H1165" s="86">
        <v>3</v>
      </c>
    </row>
    <row r="1166" spans="2:8">
      <c r="B1166" s="86" t="str">
        <f t="shared" si="49"/>
        <v>ACT_BND</v>
      </c>
      <c r="C1166" s="86" t="str">
        <f t="shared" si="49"/>
        <v>IMPMTEHDN</v>
      </c>
      <c r="E1166" s="86">
        <v>0</v>
      </c>
      <c r="F1166" s="86" t="str">
        <f t="shared" si="50"/>
        <v>SWDA</v>
      </c>
      <c r="G1166" s="86">
        <v>3</v>
      </c>
      <c r="H1166" s="86">
        <v>3</v>
      </c>
    </row>
    <row r="1167" spans="2:8">
      <c r="B1167" s="86" t="str">
        <f t="shared" si="49"/>
        <v>ACT_BND</v>
      </c>
      <c r="C1167" s="86" t="str">
        <f t="shared" si="49"/>
        <v>IMPMTEHDN</v>
      </c>
      <c r="E1167" s="86">
        <v>0</v>
      </c>
      <c r="F1167" s="86" t="str">
        <f t="shared" si="50"/>
        <v>SWDC</v>
      </c>
      <c r="G1167" s="86">
        <v>3</v>
      </c>
      <c r="H1167" s="86">
        <v>3</v>
      </c>
    </row>
    <row r="1168" spans="2:8">
      <c r="B1168" s="86" t="str">
        <f t="shared" si="49"/>
        <v>ACT_BND</v>
      </c>
      <c r="C1168" s="86" t="str">
        <f t="shared" si="49"/>
        <v>IMPMTEHDN</v>
      </c>
      <c r="E1168" s="86">
        <v>0</v>
      </c>
      <c r="F1168" s="86" t="str">
        <f t="shared" si="50"/>
        <v>SWDD</v>
      </c>
      <c r="G1168" s="86">
        <v>3</v>
      </c>
      <c r="H1168" s="86">
        <v>3</v>
      </c>
    </row>
    <row r="1169" spans="2:8">
      <c r="B1169" s="86" t="str">
        <f t="shared" si="49"/>
        <v>ACT_BND</v>
      </c>
      <c r="C1169" s="86" t="str">
        <f t="shared" si="49"/>
        <v>IMPMTEHDN</v>
      </c>
      <c r="E1169" s="86">
        <v>0</v>
      </c>
      <c r="F1169" s="86" t="str">
        <f t="shared" si="50"/>
        <v>SWDB</v>
      </c>
      <c r="G1169" s="86">
        <v>3</v>
      </c>
      <c r="H1169" s="86">
        <v>3</v>
      </c>
    </row>
    <row r="1170" spans="2:8">
      <c r="B1170" s="86" t="str">
        <f t="shared" si="49"/>
        <v>ACT_BND</v>
      </c>
      <c r="C1170" s="86" t="str">
        <f t="shared" si="49"/>
        <v>IMPMTEHDN</v>
      </c>
      <c r="E1170" s="86">
        <v>0</v>
      </c>
      <c r="F1170" s="86" t="str">
        <f t="shared" si="50"/>
        <v>SNWA</v>
      </c>
      <c r="G1170" s="86">
        <v>3</v>
      </c>
      <c r="H1170" s="86">
        <v>3</v>
      </c>
    </row>
    <row r="1171" spans="2:8">
      <c r="B1171" s="86" t="str">
        <f t="shared" si="49"/>
        <v>ACT_BND</v>
      </c>
      <c r="C1171" s="86" t="str">
        <f t="shared" si="49"/>
        <v>IMPMTEHDN</v>
      </c>
      <c r="E1171" s="86">
        <v>0</v>
      </c>
      <c r="F1171" s="86" t="str">
        <f t="shared" si="50"/>
        <v>SNWC</v>
      </c>
      <c r="G1171" s="86">
        <v>3</v>
      </c>
      <c r="H1171" s="86">
        <v>3</v>
      </c>
    </row>
    <row r="1172" spans="2:8">
      <c r="B1172" s="86" t="str">
        <f t="shared" si="49"/>
        <v>ACT_BND</v>
      </c>
      <c r="C1172" s="86" t="str">
        <f t="shared" si="49"/>
        <v>IMPMTEHDN</v>
      </c>
      <c r="E1172" s="86">
        <v>0</v>
      </c>
      <c r="F1172" s="86" t="str">
        <f t="shared" si="50"/>
        <v>SNWD</v>
      </c>
      <c r="G1172" s="86">
        <v>3</v>
      </c>
      <c r="H1172" s="86">
        <v>3</v>
      </c>
    </row>
    <row r="1173" spans="2:8">
      <c r="B1173" s="86" t="str">
        <f t="shared" si="49"/>
        <v>ACT_BND</v>
      </c>
      <c r="C1173" s="86" t="str">
        <f t="shared" si="49"/>
        <v>IMPMTEHDN</v>
      </c>
      <c r="E1173" s="86">
        <v>0</v>
      </c>
      <c r="F1173" s="86" t="str">
        <f t="shared" si="50"/>
        <v>SNWB</v>
      </c>
      <c r="G1173" s="86">
        <v>3</v>
      </c>
      <c r="H1173" s="86">
        <v>3</v>
      </c>
    </row>
    <row r="1174" spans="2:8">
      <c r="B1174" s="86" t="str">
        <f t="shared" ref="B1174:C1193" si="51">B406</f>
        <v>ACT_BND</v>
      </c>
      <c r="C1174" s="86" t="str">
        <f t="shared" si="51"/>
        <v>IMPMTEHDN</v>
      </c>
      <c r="E1174" s="86">
        <v>0</v>
      </c>
      <c r="F1174" s="86" t="str">
        <f t="shared" si="50"/>
        <v>FWDA</v>
      </c>
      <c r="G1174" s="86">
        <v>3</v>
      </c>
      <c r="H1174" s="86">
        <v>3</v>
      </c>
    </row>
    <row r="1175" spans="2:8">
      <c r="B1175" s="86" t="str">
        <f t="shared" si="51"/>
        <v>ACT_BND</v>
      </c>
      <c r="C1175" s="86" t="str">
        <f t="shared" si="51"/>
        <v>IMPMTEHDN</v>
      </c>
      <c r="E1175" s="86">
        <v>0</v>
      </c>
      <c r="F1175" s="86" t="str">
        <f t="shared" si="50"/>
        <v>FWDC</v>
      </c>
      <c r="G1175" s="86">
        <v>3</v>
      </c>
      <c r="H1175" s="86">
        <v>3</v>
      </c>
    </row>
    <row r="1176" spans="2:8">
      <c r="B1176" s="86" t="str">
        <f t="shared" si="51"/>
        <v>ACT_BND</v>
      </c>
      <c r="C1176" s="86" t="str">
        <f t="shared" si="51"/>
        <v>IMPMTEHDN</v>
      </c>
      <c r="E1176" s="86">
        <v>0</v>
      </c>
      <c r="F1176" s="86" t="str">
        <f t="shared" si="50"/>
        <v>FWDD</v>
      </c>
      <c r="G1176" s="86">
        <v>3</v>
      </c>
      <c r="H1176" s="86">
        <v>3</v>
      </c>
    </row>
    <row r="1177" spans="2:8">
      <c r="B1177" s="86" t="str">
        <f t="shared" si="51"/>
        <v>ACT_BND</v>
      </c>
      <c r="C1177" s="86" t="str">
        <f t="shared" si="51"/>
        <v>IMPMTEHDN</v>
      </c>
      <c r="E1177" s="86">
        <v>0</v>
      </c>
      <c r="F1177" s="86" t="str">
        <f t="shared" si="50"/>
        <v>FWDB</v>
      </c>
      <c r="G1177" s="86">
        <v>3</v>
      </c>
      <c r="H1177" s="86">
        <v>3</v>
      </c>
    </row>
    <row r="1178" spans="2:8">
      <c r="B1178" s="86" t="str">
        <f t="shared" si="51"/>
        <v>ACT_BND</v>
      </c>
      <c r="C1178" s="86" t="str">
        <f t="shared" si="51"/>
        <v>IMPMTEHDN</v>
      </c>
      <c r="E1178" s="86">
        <v>0</v>
      </c>
      <c r="F1178" s="86" t="str">
        <f t="shared" si="50"/>
        <v>FNWA</v>
      </c>
      <c r="G1178" s="86">
        <v>3</v>
      </c>
      <c r="H1178" s="86">
        <v>3</v>
      </c>
    </row>
    <row r="1179" spans="2:8">
      <c r="B1179" s="86" t="str">
        <f t="shared" si="51"/>
        <v>ACT_BND</v>
      </c>
      <c r="C1179" s="86" t="str">
        <f t="shared" si="51"/>
        <v>IMPMTEHDN</v>
      </c>
      <c r="E1179" s="86">
        <v>0</v>
      </c>
      <c r="F1179" s="86" t="str">
        <f t="shared" si="50"/>
        <v>FNWC</v>
      </c>
      <c r="G1179" s="86">
        <v>3</v>
      </c>
      <c r="H1179" s="86">
        <v>3</v>
      </c>
    </row>
    <row r="1180" spans="2:8">
      <c r="B1180" s="86" t="str">
        <f t="shared" si="51"/>
        <v>ACT_BND</v>
      </c>
      <c r="C1180" s="86" t="str">
        <f t="shared" si="51"/>
        <v>IMPMTEHDN</v>
      </c>
      <c r="E1180" s="86">
        <v>0</v>
      </c>
      <c r="F1180" s="86" t="str">
        <f t="shared" si="50"/>
        <v>FNWD</v>
      </c>
      <c r="G1180" s="86">
        <v>3</v>
      </c>
      <c r="H1180" s="86">
        <v>3</v>
      </c>
    </row>
    <row r="1181" spans="2:8">
      <c r="B1181" s="86" t="str">
        <f t="shared" si="51"/>
        <v>ACT_BND</v>
      </c>
      <c r="C1181" s="86" t="str">
        <f t="shared" si="51"/>
        <v>IMPMTEHDN</v>
      </c>
      <c r="E1181" s="86">
        <v>0</v>
      </c>
      <c r="F1181" s="86" t="str">
        <f t="shared" si="50"/>
        <v>FNWB</v>
      </c>
      <c r="G1181" s="86">
        <v>3</v>
      </c>
      <c r="H1181" s="86">
        <v>3</v>
      </c>
    </row>
    <row r="1182" spans="2:8">
      <c r="B1182" s="86" t="str">
        <f t="shared" si="51"/>
        <v>ACT_BND</v>
      </c>
      <c r="C1182" s="86" t="str">
        <f t="shared" si="51"/>
        <v>IMPMTEHDN</v>
      </c>
      <c r="E1182" s="86">
        <v>0</v>
      </c>
      <c r="F1182" s="86" t="str">
        <f t="shared" si="50"/>
        <v>WWDA</v>
      </c>
      <c r="G1182" s="86">
        <v>3</v>
      </c>
      <c r="H1182" s="86">
        <v>3</v>
      </c>
    </row>
    <row r="1183" spans="2:8">
      <c r="B1183" s="86" t="str">
        <f t="shared" si="51"/>
        <v>ACT_BND</v>
      </c>
      <c r="C1183" s="86" t="str">
        <f t="shared" si="51"/>
        <v>IMPMTEHDN</v>
      </c>
      <c r="E1183" s="86">
        <v>0</v>
      </c>
      <c r="F1183" s="86" t="str">
        <f t="shared" si="50"/>
        <v>WWDC</v>
      </c>
      <c r="G1183" s="86">
        <v>3</v>
      </c>
      <c r="H1183" s="86">
        <v>3</v>
      </c>
    </row>
    <row r="1184" spans="2:8">
      <c r="B1184" s="86" t="str">
        <f t="shared" si="51"/>
        <v>ACT_BND</v>
      </c>
      <c r="C1184" s="86" t="str">
        <f t="shared" si="51"/>
        <v>IMPMTEHDN</v>
      </c>
      <c r="E1184" s="86">
        <v>0</v>
      </c>
      <c r="F1184" s="86" t="str">
        <f t="shared" si="50"/>
        <v>WWDD</v>
      </c>
      <c r="G1184" s="86">
        <v>3</v>
      </c>
      <c r="H1184" s="86">
        <v>3</v>
      </c>
    </row>
    <row r="1185" spans="2:8">
      <c r="B1185" s="86" t="str">
        <f t="shared" si="51"/>
        <v>ACT_BND</v>
      </c>
      <c r="C1185" s="86" t="str">
        <f t="shared" si="51"/>
        <v>IMPMTEHDN</v>
      </c>
      <c r="E1185" s="86">
        <v>0</v>
      </c>
      <c r="F1185" s="86" t="str">
        <f t="shared" si="50"/>
        <v>WWDB</v>
      </c>
      <c r="G1185" s="86">
        <v>3</v>
      </c>
      <c r="H1185" s="86">
        <v>3</v>
      </c>
    </row>
    <row r="1186" spans="2:8">
      <c r="B1186" s="86" t="str">
        <f t="shared" si="51"/>
        <v>ACT_BND</v>
      </c>
      <c r="C1186" s="86" t="str">
        <f t="shared" si="51"/>
        <v>IMPMTEHDN</v>
      </c>
      <c r="E1186" s="86">
        <v>0</v>
      </c>
      <c r="F1186" s="86" t="str">
        <f t="shared" si="50"/>
        <v>WNWA</v>
      </c>
      <c r="G1186" s="86">
        <v>3</v>
      </c>
      <c r="H1186" s="86">
        <v>3</v>
      </c>
    </row>
    <row r="1187" spans="2:8">
      <c r="B1187" s="86" t="str">
        <f t="shared" si="51"/>
        <v>ACT_BND</v>
      </c>
      <c r="C1187" s="86" t="str">
        <f t="shared" si="51"/>
        <v>IMPMTEHDN</v>
      </c>
      <c r="E1187" s="86">
        <v>0</v>
      </c>
      <c r="F1187" s="86" t="str">
        <f t="shared" si="50"/>
        <v>WNWC</v>
      </c>
      <c r="G1187" s="86">
        <v>3</v>
      </c>
      <c r="H1187" s="86">
        <v>3</v>
      </c>
    </row>
    <row r="1188" spans="2:8">
      <c r="B1188" s="86" t="str">
        <f t="shared" si="51"/>
        <v>ACT_BND</v>
      </c>
      <c r="C1188" s="86" t="str">
        <f t="shared" si="51"/>
        <v>IMPMTEHDN</v>
      </c>
      <c r="E1188" s="86">
        <v>0</v>
      </c>
      <c r="F1188" s="86" t="str">
        <f t="shared" si="50"/>
        <v>WNWD</v>
      </c>
      <c r="G1188" s="86">
        <v>3</v>
      </c>
      <c r="H1188" s="86">
        <v>3</v>
      </c>
    </row>
    <row r="1189" spans="2:8">
      <c r="B1189" s="86" t="str">
        <f t="shared" si="51"/>
        <v>ACT_BND</v>
      </c>
      <c r="C1189" s="86" t="str">
        <f t="shared" si="51"/>
        <v>IMPMTEHDN</v>
      </c>
      <c r="E1189" s="86">
        <v>0</v>
      </c>
      <c r="F1189" s="86" t="str">
        <f t="shared" si="50"/>
        <v>WNWB</v>
      </c>
      <c r="G1189" s="86">
        <v>3</v>
      </c>
      <c r="H1189" s="86">
        <v>3</v>
      </c>
    </row>
    <row r="1190" spans="2:8">
      <c r="B1190" s="86" t="str">
        <f t="shared" si="51"/>
        <v>ACT_BND</v>
      </c>
      <c r="C1190" s="86" t="str">
        <f t="shared" si="51"/>
        <v>IMPMTEHDL</v>
      </c>
      <c r="E1190" s="86">
        <v>0</v>
      </c>
      <c r="F1190" s="86" t="str">
        <f t="shared" si="50"/>
        <v>RWDA</v>
      </c>
      <c r="G1190" s="86">
        <v>3</v>
      </c>
      <c r="H1190" s="86">
        <v>3</v>
      </c>
    </row>
    <row r="1191" spans="2:8">
      <c r="B1191" s="86" t="str">
        <f t="shared" si="51"/>
        <v>ACT_BND</v>
      </c>
      <c r="C1191" s="86" t="str">
        <f t="shared" si="51"/>
        <v>IMPMTEHDL</v>
      </c>
      <c r="E1191" s="86">
        <v>0</v>
      </c>
      <c r="F1191" s="86" t="str">
        <f t="shared" si="50"/>
        <v>RWDC</v>
      </c>
      <c r="G1191" s="86">
        <v>3</v>
      </c>
      <c r="H1191" s="86">
        <v>3</v>
      </c>
    </row>
    <row r="1192" spans="2:8">
      <c r="B1192" s="86" t="str">
        <f t="shared" si="51"/>
        <v>ACT_BND</v>
      </c>
      <c r="C1192" s="86" t="str">
        <f t="shared" si="51"/>
        <v>IMPMTEHDL</v>
      </c>
      <c r="E1192" s="86">
        <v>0</v>
      </c>
      <c r="F1192" s="86" t="str">
        <f t="shared" si="50"/>
        <v>RWDD</v>
      </c>
      <c r="G1192" s="86">
        <v>3</v>
      </c>
      <c r="H1192" s="86">
        <v>3</v>
      </c>
    </row>
    <row r="1193" spans="2:8">
      <c r="B1193" s="86" t="str">
        <f t="shared" si="51"/>
        <v>ACT_BND</v>
      </c>
      <c r="C1193" s="86" t="str">
        <f t="shared" si="51"/>
        <v>IMPMTEHDL</v>
      </c>
      <c r="E1193" s="86">
        <v>0</v>
      </c>
      <c r="F1193" s="86" t="str">
        <f t="shared" si="50"/>
        <v>RWDB</v>
      </c>
      <c r="G1193" s="86">
        <v>3</v>
      </c>
      <c r="H1193" s="86">
        <v>3</v>
      </c>
    </row>
    <row r="1194" spans="2:8">
      <c r="B1194" s="86" t="str">
        <f t="shared" ref="B1194:C1213" si="52">B426</f>
        <v>ACT_BND</v>
      </c>
      <c r="C1194" s="86" t="str">
        <f t="shared" si="52"/>
        <v>IMPMTEHDL</v>
      </c>
      <c r="E1194" s="86">
        <v>0</v>
      </c>
      <c r="F1194" s="86" t="str">
        <f t="shared" si="50"/>
        <v>RNWA</v>
      </c>
      <c r="G1194" s="86">
        <v>3</v>
      </c>
      <c r="H1194" s="86">
        <v>3</v>
      </c>
    </row>
    <row r="1195" spans="2:8">
      <c r="B1195" s="86" t="str">
        <f t="shared" si="52"/>
        <v>ACT_BND</v>
      </c>
      <c r="C1195" s="86" t="str">
        <f t="shared" si="52"/>
        <v>IMPMTEHDL</v>
      </c>
      <c r="E1195" s="86">
        <v>0</v>
      </c>
      <c r="F1195" s="86" t="str">
        <f t="shared" si="50"/>
        <v>RNWC</v>
      </c>
      <c r="G1195" s="86">
        <v>3</v>
      </c>
      <c r="H1195" s="86">
        <v>3</v>
      </c>
    </row>
    <row r="1196" spans="2:8">
      <c r="B1196" s="86" t="str">
        <f t="shared" si="52"/>
        <v>ACT_BND</v>
      </c>
      <c r="C1196" s="86" t="str">
        <f t="shared" si="52"/>
        <v>IMPMTEHDL</v>
      </c>
      <c r="E1196" s="86">
        <v>0</v>
      </c>
      <c r="F1196" s="86" t="str">
        <f t="shared" si="50"/>
        <v>RNWD</v>
      </c>
      <c r="G1196" s="86">
        <v>3</v>
      </c>
      <c r="H1196" s="86">
        <v>3</v>
      </c>
    </row>
    <row r="1197" spans="2:8">
      <c r="B1197" s="86" t="str">
        <f t="shared" si="52"/>
        <v>ACT_BND</v>
      </c>
      <c r="C1197" s="86" t="str">
        <f t="shared" si="52"/>
        <v>IMPMTEHDL</v>
      </c>
      <c r="E1197" s="86">
        <v>0</v>
      </c>
      <c r="F1197" s="86" t="str">
        <f t="shared" si="50"/>
        <v>RNWB</v>
      </c>
      <c r="G1197" s="86">
        <v>3</v>
      </c>
      <c r="H1197" s="86">
        <v>3</v>
      </c>
    </row>
    <row r="1198" spans="2:8">
      <c r="B1198" s="86" t="str">
        <f t="shared" si="52"/>
        <v>ACT_BND</v>
      </c>
      <c r="C1198" s="86" t="str">
        <f t="shared" si="52"/>
        <v>IMPMTEHDL</v>
      </c>
      <c r="E1198" s="86">
        <v>0</v>
      </c>
      <c r="F1198" s="86" t="str">
        <f t="shared" si="50"/>
        <v>SWDA</v>
      </c>
      <c r="G1198" s="86">
        <v>3</v>
      </c>
      <c r="H1198" s="86">
        <v>3</v>
      </c>
    </row>
    <row r="1199" spans="2:8">
      <c r="B1199" s="86" t="str">
        <f t="shared" si="52"/>
        <v>ACT_BND</v>
      </c>
      <c r="C1199" s="86" t="str">
        <f t="shared" si="52"/>
        <v>IMPMTEHDL</v>
      </c>
      <c r="E1199" s="86">
        <v>0</v>
      </c>
      <c r="F1199" s="86" t="str">
        <f t="shared" si="50"/>
        <v>SWDC</v>
      </c>
      <c r="G1199" s="86">
        <v>3</v>
      </c>
      <c r="H1199" s="86">
        <v>3</v>
      </c>
    </row>
    <row r="1200" spans="2:8">
      <c r="B1200" s="86" t="str">
        <f t="shared" si="52"/>
        <v>ACT_BND</v>
      </c>
      <c r="C1200" s="86" t="str">
        <f t="shared" si="52"/>
        <v>IMPMTEHDL</v>
      </c>
      <c r="E1200" s="86">
        <v>0</v>
      </c>
      <c r="F1200" s="86" t="str">
        <f t="shared" si="50"/>
        <v>SWDD</v>
      </c>
      <c r="G1200" s="86">
        <v>3</v>
      </c>
      <c r="H1200" s="86">
        <v>3</v>
      </c>
    </row>
    <row r="1201" spans="2:8">
      <c r="B1201" s="86" t="str">
        <f t="shared" si="52"/>
        <v>ACT_BND</v>
      </c>
      <c r="C1201" s="86" t="str">
        <f t="shared" si="52"/>
        <v>IMPMTEHDL</v>
      </c>
      <c r="E1201" s="86">
        <v>0</v>
      </c>
      <c r="F1201" s="86" t="str">
        <f t="shared" si="50"/>
        <v>SWDB</v>
      </c>
      <c r="G1201" s="86">
        <v>3</v>
      </c>
      <c r="H1201" s="86">
        <v>3</v>
      </c>
    </row>
    <row r="1202" spans="2:8">
      <c r="B1202" s="86" t="str">
        <f t="shared" si="52"/>
        <v>ACT_BND</v>
      </c>
      <c r="C1202" s="86" t="str">
        <f t="shared" si="52"/>
        <v>IMPMTEHDL</v>
      </c>
      <c r="E1202" s="86">
        <v>0</v>
      </c>
      <c r="F1202" s="86" t="str">
        <f t="shared" si="50"/>
        <v>SNWA</v>
      </c>
      <c r="G1202" s="86">
        <v>3</v>
      </c>
      <c r="H1202" s="86">
        <v>3</v>
      </c>
    </row>
    <row r="1203" spans="2:8">
      <c r="B1203" s="86" t="str">
        <f t="shared" si="52"/>
        <v>ACT_BND</v>
      </c>
      <c r="C1203" s="86" t="str">
        <f t="shared" si="52"/>
        <v>IMPMTEHDL</v>
      </c>
      <c r="E1203" s="86">
        <v>0</v>
      </c>
      <c r="F1203" s="86" t="str">
        <f t="shared" si="50"/>
        <v>SNWC</v>
      </c>
      <c r="G1203" s="86">
        <v>3</v>
      </c>
      <c r="H1203" s="86">
        <v>3</v>
      </c>
    </row>
    <row r="1204" spans="2:8">
      <c r="B1204" s="86" t="str">
        <f t="shared" si="52"/>
        <v>ACT_BND</v>
      </c>
      <c r="C1204" s="86" t="str">
        <f t="shared" si="52"/>
        <v>IMPMTEHDL</v>
      </c>
      <c r="E1204" s="86">
        <v>0</v>
      </c>
      <c r="F1204" s="86" t="str">
        <f t="shared" si="50"/>
        <v>SNWD</v>
      </c>
      <c r="G1204" s="86">
        <v>3</v>
      </c>
      <c r="H1204" s="86">
        <v>3</v>
      </c>
    </row>
    <row r="1205" spans="2:8">
      <c r="B1205" s="86" t="str">
        <f t="shared" si="52"/>
        <v>ACT_BND</v>
      </c>
      <c r="C1205" s="86" t="str">
        <f t="shared" si="52"/>
        <v>IMPMTEHDL</v>
      </c>
      <c r="E1205" s="86">
        <v>0</v>
      </c>
      <c r="F1205" s="86" t="str">
        <f t="shared" si="50"/>
        <v>SNWB</v>
      </c>
      <c r="G1205" s="86">
        <v>3</v>
      </c>
      <c r="H1205" s="86">
        <v>3</v>
      </c>
    </row>
    <row r="1206" spans="2:8">
      <c r="B1206" s="86" t="str">
        <f t="shared" si="52"/>
        <v>ACT_BND</v>
      </c>
      <c r="C1206" s="86" t="str">
        <f t="shared" si="52"/>
        <v>IMPMTEHDL</v>
      </c>
      <c r="E1206" s="86">
        <v>0</v>
      </c>
      <c r="F1206" s="86" t="str">
        <f t="shared" si="50"/>
        <v>FWDA</v>
      </c>
      <c r="G1206" s="86">
        <v>3</v>
      </c>
      <c r="H1206" s="86">
        <v>3</v>
      </c>
    </row>
    <row r="1207" spans="2:8">
      <c r="B1207" s="86" t="str">
        <f t="shared" si="52"/>
        <v>ACT_BND</v>
      </c>
      <c r="C1207" s="86" t="str">
        <f t="shared" si="52"/>
        <v>IMPMTEHDL</v>
      </c>
      <c r="E1207" s="86">
        <v>0</v>
      </c>
      <c r="F1207" s="86" t="str">
        <f t="shared" si="50"/>
        <v>FWDC</v>
      </c>
      <c r="G1207" s="86">
        <v>3</v>
      </c>
      <c r="H1207" s="86">
        <v>3</v>
      </c>
    </row>
    <row r="1208" spans="2:8">
      <c r="B1208" s="86" t="str">
        <f t="shared" si="52"/>
        <v>ACT_BND</v>
      </c>
      <c r="C1208" s="86" t="str">
        <f t="shared" si="52"/>
        <v>IMPMTEHDL</v>
      </c>
      <c r="E1208" s="86">
        <v>0</v>
      </c>
      <c r="F1208" s="86" t="str">
        <f t="shared" si="50"/>
        <v>FWDD</v>
      </c>
      <c r="G1208" s="86">
        <v>3</v>
      </c>
      <c r="H1208" s="86">
        <v>3</v>
      </c>
    </row>
    <row r="1209" spans="2:8">
      <c r="B1209" s="86" t="str">
        <f t="shared" si="52"/>
        <v>ACT_BND</v>
      </c>
      <c r="C1209" s="86" t="str">
        <f t="shared" si="52"/>
        <v>IMPMTEHDL</v>
      </c>
      <c r="E1209" s="86">
        <v>0</v>
      </c>
      <c r="F1209" s="86" t="str">
        <f t="shared" si="50"/>
        <v>FWDB</v>
      </c>
      <c r="G1209" s="86">
        <v>3</v>
      </c>
      <c r="H1209" s="86">
        <v>3</v>
      </c>
    </row>
    <row r="1210" spans="2:8">
      <c r="B1210" s="86" t="str">
        <f t="shared" si="52"/>
        <v>ACT_BND</v>
      </c>
      <c r="C1210" s="86" t="str">
        <f t="shared" si="52"/>
        <v>IMPMTEHDL</v>
      </c>
      <c r="E1210" s="86">
        <v>0</v>
      </c>
      <c r="F1210" s="86" t="str">
        <f t="shared" si="50"/>
        <v>FNWA</v>
      </c>
      <c r="G1210" s="86">
        <v>3</v>
      </c>
      <c r="H1210" s="86">
        <v>3</v>
      </c>
    </row>
    <row r="1211" spans="2:8">
      <c r="B1211" s="86" t="str">
        <f t="shared" si="52"/>
        <v>ACT_BND</v>
      </c>
      <c r="C1211" s="86" t="str">
        <f t="shared" si="52"/>
        <v>IMPMTEHDL</v>
      </c>
      <c r="E1211" s="86">
        <v>0</v>
      </c>
      <c r="F1211" s="86" t="str">
        <f t="shared" si="50"/>
        <v>FNWC</v>
      </c>
      <c r="G1211" s="86">
        <v>3</v>
      </c>
      <c r="H1211" s="86">
        <v>3</v>
      </c>
    </row>
    <row r="1212" spans="2:8">
      <c r="B1212" s="86" t="str">
        <f t="shared" si="52"/>
        <v>ACT_BND</v>
      </c>
      <c r="C1212" s="86" t="str">
        <f t="shared" si="52"/>
        <v>IMPMTEHDL</v>
      </c>
      <c r="E1212" s="86">
        <v>0</v>
      </c>
      <c r="F1212" s="86" t="str">
        <f t="shared" si="50"/>
        <v>FNWD</v>
      </c>
      <c r="G1212" s="86">
        <v>3</v>
      </c>
      <c r="H1212" s="86">
        <v>3</v>
      </c>
    </row>
    <row r="1213" spans="2:8">
      <c r="B1213" s="86" t="str">
        <f t="shared" si="52"/>
        <v>ACT_BND</v>
      </c>
      <c r="C1213" s="86" t="str">
        <f t="shared" si="52"/>
        <v>IMPMTEHDL</v>
      </c>
      <c r="E1213" s="86">
        <v>0</v>
      </c>
      <c r="F1213" s="86" t="str">
        <f t="shared" si="50"/>
        <v>FNWB</v>
      </c>
      <c r="G1213" s="86">
        <v>3</v>
      </c>
      <c r="H1213" s="86">
        <v>3</v>
      </c>
    </row>
    <row r="1214" spans="2:8">
      <c r="B1214" s="86" t="str">
        <f t="shared" ref="B1214:C1233" si="53">B446</f>
        <v>ACT_BND</v>
      </c>
      <c r="C1214" s="86" t="str">
        <f t="shared" si="53"/>
        <v>IMPMTEHDL</v>
      </c>
      <c r="E1214" s="86">
        <v>0</v>
      </c>
      <c r="F1214" s="86" t="str">
        <f t="shared" si="50"/>
        <v>WWDA</v>
      </c>
      <c r="G1214" s="86">
        <v>3</v>
      </c>
      <c r="H1214" s="86">
        <v>3</v>
      </c>
    </row>
    <row r="1215" spans="2:8">
      <c r="B1215" s="86" t="str">
        <f t="shared" si="53"/>
        <v>ACT_BND</v>
      </c>
      <c r="C1215" s="86" t="str">
        <f t="shared" si="53"/>
        <v>IMPMTEHDL</v>
      </c>
      <c r="E1215" s="86">
        <v>0</v>
      </c>
      <c r="F1215" s="86" t="str">
        <f t="shared" si="50"/>
        <v>WWDC</v>
      </c>
      <c r="G1215" s="86">
        <v>3</v>
      </c>
      <c r="H1215" s="86">
        <v>3</v>
      </c>
    </row>
    <row r="1216" spans="2:8">
      <c r="B1216" s="86" t="str">
        <f t="shared" si="53"/>
        <v>ACT_BND</v>
      </c>
      <c r="C1216" s="86" t="str">
        <f t="shared" si="53"/>
        <v>IMPMTEHDL</v>
      </c>
      <c r="E1216" s="86">
        <v>0</v>
      </c>
      <c r="F1216" s="86" t="str">
        <f t="shared" si="50"/>
        <v>WWDD</v>
      </c>
      <c r="G1216" s="86">
        <v>3</v>
      </c>
      <c r="H1216" s="86">
        <v>3</v>
      </c>
    </row>
    <row r="1217" spans="2:8">
      <c r="B1217" s="86" t="str">
        <f t="shared" si="53"/>
        <v>ACT_BND</v>
      </c>
      <c r="C1217" s="86" t="str">
        <f t="shared" si="53"/>
        <v>IMPMTEHDL</v>
      </c>
      <c r="E1217" s="86">
        <v>0</v>
      </c>
      <c r="F1217" s="86" t="str">
        <f t="shared" si="50"/>
        <v>WWDB</v>
      </c>
      <c r="G1217" s="86">
        <v>3</v>
      </c>
      <c r="H1217" s="86">
        <v>3</v>
      </c>
    </row>
    <row r="1218" spans="2:8">
      <c r="B1218" s="86" t="str">
        <f t="shared" si="53"/>
        <v>ACT_BND</v>
      </c>
      <c r="C1218" s="86" t="str">
        <f t="shared" si="53"/>
        <v>IMPMTEHDL</v>
      </c>
      <c r="E1218" s="86">
        <v>0</v>
      </c>
      <c r="F1218" s="86" t="str">
        <f t="shared" si="50"/>
        <v>WNWA</v>
      </c>
      <c r="G1218" s="86">
        <v>3</v>
      </c>
      <c r="H1218" s="86">
        <v>3</v>
      </c>
    </row>
    <row r="1219" spans="2:8">
      <c r="B1219" s="86" t="str">
        <f t="shared" si="53"/>
        <v>ACT_BND</v>
      </c>
      <c r="C1219" s="86" t="str">
        <f t="shared" si="53"/>
        <v>IMPMTEHDL</v>
      </c>
      <c r="E1219" s="86">
        <v>0</v>
      </c>
      <c r="F1219" s="86" t="str">
        <f t="shared" si="50"/>
        <v>WNWC</v>
      </c>
      <c r="G1219" s="86">
        <v>3</v>
      </c>
      <c r="H1219" s="86">
        <v>3</v>
      </c>
    </row>
    <row r="1220" spans="2:8">
      <c r="B1220" s="86" t="str">
        <f t="shared" si="53"/>
        <v>ACT_BND</v>
      </c>
      <c r="C1220" s="86" t="str">
        <f t="shared" si="53"/>
        <v>IMPMTEHDL</v>
      </c>
      <c r="E1220" s="86">
        <v>0</v>
      </c>
      <c r="F1220" s="86" t="str">
        <f t="shared" si="50"/>
        <v>WNWD</v>
      </c>
      <c r="G1220" s="86">
        <v>3</v>
      </c>
      <c r="H1220" s="86">
        <v>3</v>
      </c>
    </row>
    <row r="1221" spans="2:8">
      <c r="B1221" s="86" t="str">
        <f t="shared" si="53"/>
        <v>ACT_BND</v>
      </c>
      <c r="C1221" s="86" t="str">
        <f t="shared" si="53"/>
        <v>IMPMTEHDL</v>
      </c>
      <c r="E1221" s="86">
        <v>0</v>
      </c>
      <c r="F1221" s="86" t="str">
        <f t="shared" si="50"/>
        <v>WNWB</v>
      </c>
      <c r="G1221" s="86">
        <v>3</v>
      </c>
      <c r="H1221" s="86">
        <v>3</v>
      </c>
    </row>
    <row r="1222" spans="2:8">
      <c r="B1222" s="86" t="str">
        <f t="shared" si="53"/>
        <v>ACT_BND</v>
      </c>
      <c r="C1222" s="86" t="str">
        <f t="shared" si="53"/>
        <v>IMPMTEHDM</v>
      </c>
      <c r="E1222" s="86">
        <v>0</v>
      </c>
      <c r="F1222" s="86" t="str">
        <f t="shared" ref="F1222:F1285" si="54">F454</f>
        <v>RWDA</v>
      </c>
      <c r="G1222" s="86">
        <v>3</v>
      </c>
      <c r="H1222" s="86">
        <v>3</v>
      </c>
    </row>
    <row r="1223" spans="2:8">
      <c r="B1223" s="86" t="str">
        <f t="shared" si="53"/>
        <v>ACT_BND</v>
      </c>
      <c r="C1223" s="86" t="str">
        <f t="shared" si="53"/>
        <v>IMPMTEHDM</v>
      </c>
      <c r="E1223" s="86">
        <v>0</v>
      </c>
      <c r="F1223" s="86" t="str">
        <f t="shared" si="54"/>
        <v>RWDC</v>
      </c>
      <c r="G1223" s="86">
        <v>3</v>
      </c>
      <c r="H1223" s="86">
        <v>3</v>
      </c>
    </row>
    <row r="1224" spans="2:8">
      <c r="B1224" s="86" t="str">
        <f t="shared" si="53"/>
        <v>ACT_BND</v>
      </c>
      <c r="C1224" s="86" t="str">
        <f t="shared" si="53"/>
        <v>IMPMTEHDM</v>
      </c>
      <c r="E1224" s="86">
        <v>0</v>
      </c>
      <c r="F1224" s="86" t="str">
        <f t="shared" si="54"/>
        <v>RWDD</v>
      </c>
      <c r="G1224" s="86">
        <v>3</v>
      </c>
      <c r="H1224" s="86">
        <v>3</v>
      </c>
    </row>
    <row r="1225" spans="2:8">
      <c r="B1225" s="86" t="str">
        <f t="shared" si="53"/>
        <v>ACT_BND</v>
      </c>
      <c r="C1225" s="86" t="str">
        <f t="shared" si="53"/>
        <v>IMPMTEHDM</v>
      </c>
      <c r="E1225" s="86">
        <v>0</v>
      </c>
      <c r="F1225" s="86" t="str">
        <f t="shared" si="54"/>
        <v>RWDB</v>
      </c>
      <c r="G1225" s="86">
        <v>3</v>
      </c>
      <c r="H1225" s="86">
        <v>3</v>
      </c>
    </row>
    <row r="1226" spans="2:8">
      <c r="B1226" s="86" t="str">
        <f t="shared" si="53"/>
        <v>ACT_BND</v>
      </c>
      <c r="C1226" s="86" t="str">
        <f t="shared" si="53"/>
        <v>IMPMTEHDM</v>
      </c>
      <c r="E1226" s="86">
        <v>0</v>
      </c>
      <c r="F1226" s="86" t="str">
        <f t="shared" si="54"/>
        <v>RNWA</v>
      </c>
      <c r="G1226" s="86">
        <v>3</v>
      </c>
      <c r="H1226" s="86">
        <v>3</v>
      </c>
    </row>
    <row r="1227" spans="2:8">
      <c r="B1227" s="86" t="str">
        <f t="shared" si="53"/>
        <v>ACT_BND</v>
      </c>
      <c r="C1227" s="86" t="str">
        <f t="shared" si="53"/>
        <v>IMPMTEHDM</v>
      </c>
      <c r="E1227" s="86">
        <v>0</v>
      </c>
      <c r="F1227" s="86" t="str">
        <f t="shared" si="54"/>
        <v>RNWC</v>
      </c>
      <c r="G1227" s="86">
        <v>3</v>
      </c>
      <c r="H1227" s="86">
        <v>3</v>
      </c>
    </row>
    <row r="1228" spans="2:8">
      <c r="B1228" s="86" t="str">
        <f t="shared" si="53"/>
        <v>ACT_BND</v>
      </c>
      <c r="C1228" s="86" t="str">
        <f t="shared" si="53"/>
        <v>IMPMTEHDM</v>
      </c>
      <c r="E1228" s="86">
        <v>0</v>
      </c>
      <c r="F1228" s="86" t="str">
        <f t="shared" si="54"/>
        <v>RNWD</v>
      </c>
      <c r="G1228" s="86">
        <v>3</v>
      </c>
      <c r="H1228" s="86">
        <v>3</v>
      </c>
    </row>
    <row r="1229" spans="2:8">
      <c r="B1229" s="86" t="str">
        <f t="shared" si="53"/>
        <v>ACT_BND</v>
      </c>
      <c r="C1229" s="86" t="str">
        <f t="shared" si="53"/>
        <v>IMPMTEHDM</v>
      </c>
      <c r="E1229" s="86">
        <v>0</v>
      </c>
      <c r="F1229" s="86" t="str">
        <f t="shared" si="54"/>
        <v>RNWB</v>
      </c>
      <c r="G1229" s="86">
        <v>3</v>
      </c>
      <c r="H1229" s="86">
        <v>3</v>
      </c>
    </row>
    <row r="1230" spans="2:8">
      <c r="B1230" s="86" t="str">
        <f t="shared" si="53"/>
        <v>ACT_BND</v>
      </c>
      <c r="C1230" s="86" t="str">
        <f t="shared" si="53"/>
        <v>IMPMTEHDM</v>
      </c>
      <c r="E1230" s="86">
        <v>0</v>
      </c>
      <c r="F1230" s="86" t="str">
        <f t="shared" si="54"/>
        <v>SWDA</v>
      </c>
      <c r="G1230" s="86">
        <v>3</v>
      </c>
      <c r="H1230" s="86">
        <v>3</v>
      </c>
    </row>
    <row r="1231" spans="2:8">
      <c r="B1231" s="86" t="str">
        <f t="shared" si="53"/>
        <v>ACT_BND</v>
      </c>
      <c r="C1231" s="86" t="str">
        <f t="shared" si="53"/>
        <v>IMPMTEHDM</v>
      </c>
      <c r="E1231" s="86">
        <v>0</v>
      </c>
      <c r="F1231" s="86" t="str">
        <f t="shared" si="54"/>
        <v>SWDC</v>
      </c>
      <c r="G1231" s="86">
        <v>3</v>
      </c>
      <c r="H1231" s="86">
        <v>3</v>
      </c>
    </row>
    <row r="1232" spans="2:8">
      <c r="B1232" s="86" t="str">
        <f t="shared" si="53"/>
        <v>ACT_BND</v>
      </c>
      <c r="C1232" s="86" t="str">
        <f t="shared" si="53"/>
        <v>IMPMTEHDM</v>
      </c>
      <c r="E1232" s="86">
        <v>0</v>
      </c>
      <c r="F1232" s="86" t="str">
        <f t="shared" si="54"/>
        <v>SWDD</v>
      </c>
      <c r="G1232" s="86">
        <v>3</v>
      </c>
      <c r="H1232" s="86">
        <v>3</v>
      </c>
    </row>
    <row r="1233" spans="2:8">
      <c r="B1233" s="86" t="str">
        <f t="shared" si="53"/>
        <v>ACT_BND</v>
      </c>
      <c r="C1233" s="86" t="str">
        <f t="shared" si="53"/>
        <v>IMPMTEHDM</v>
      </c>
      <c r="E1233" s="86">
        <v>0</v>
      </c>
      <c r="F1233" s="86" t="str">
        <f t="shared" si="54"/>
        <v>SWDB</v>
      </c>
      <c r="G1233" s="86">
        <v>3</v>
      </c>
      <c r="H1233" s="86">
        <v>3</v>
      </c>
    </row>
    <row r="1234" spans="2:8">
      <c r="B1234" s="86" t="str">
        <f t="shared" ref="B1234:C1253" si="55">B466</f>
        <v>ACT_BND</v>
      </c>
      <c r="C1234" s="86" t="str">
        <f t="shared" si="55"/>
        <v>IMPMTEHDM</v>
      </c>
      <c r="E1234" s="86">
        <v>0</v>
      </c>
      <c r="F1234" s="86" t="str">
        <f t="shared" si="54"/>
        <v>SNWA</v>
      </c>
      <c r="G1234" s="86">
        <v>3</v>
      </c>
      <c r="H1234" s="86">
        <v>3</v>
      </c>
    </row>
    <row r="1235" spans="2:8">
      <c r="B1235" s="86" t="str">
        <f t="shared" si="55"/>
        <v>ACT_BND</v>
      </c>
      <c r="C1235" s="86" t="str">
        <f t="shared" si="55"/>
        <v>IMPMTEHDM</v>
      </c>
      <c r="E1235" s="86">
        <v>0</v>
      </c>
      <c r="F1235" s="86" t="str">
        <f t="shared" si="54"/>
        <v>SNWC</v>
      </c>
      <c r="G1235" s="86">
        <v>3</v>
      </c>
      <c r="H1235" s="86">
        <v>3</v>
      </c>
    </row>
    <row r="1236" spans="2:8">
      <c r="B1236" s="86" t="str">
        <f t="shared" si="55"/>
        <v>ACT_BND</v>
      </c>
      <c r="C1236" s="86" t="str">
        <f t="shared" si="55"/>
        <v>IMPMTEHDM</v>
      </c>
      <c r="E1236" s="86">
        <v>0</v>
      </c>
      <c r="F1236" s="86" t="str">
        <f t="shared" si="54"/>
        <v>SNWD</v>
      </c>
      <c r="G1236" s="86">
        <v>3</v>
      </c>
      <c r="H1236" s="86">
        <v>3</v>
      </c>
    </row>
    <row r="1237" spans="2:8">
      <c r="B1237" s="86" t="str">
        <f t="shared" si="55"/>
        <v>ACT_BND</v>
      </c>
      <c r="C1237" s="86" t="str">
        <f t="shared" si="55"/>
        <v>IMPMTEHDM</v>
      </c>
      <c r="E1237" s="86">
        <v>0</v>
      </c>
      <c r="F1237" s="86" t="str">
        <f t="shared" si="54"/>
        <v>SNWB</v>
      </c>
      <c r="G1237" s="86">
        <v>3</v>
      </c>
      <c r="H1237" s="86">
        <v>3</v>
      </c>
    </row>
    <row r="1238" spans="2:8">
      <c r="B1238" s="86" t="str">
        <f t="shared" si="55"/>
        <v>ACT_BND</v>
      </c>
      <c r="C1238" s="86" t="str">
        <f t="shared" si="55"/>
        <v>IMPMTEHDM</v>
      </c>
      <c r="E1238" s="86">
        <v>0</v>
      </c>
      <c r="F1238" s="86" t="str">
        <f t="shared" si="54"/>
        <v>FWDA</v>
      </c>
      <c r="G1238" s="86">
        <v>3</v>
      </c>
      <c r="H1238" s="86">
        <v>3</v>
      </c>
    </row>
    <row r="1239" spans="2:8">
      <c r="B1239" s="86" t="str">
        <f t="shared" si="55"/>
        <v>ACT_BND</v>
      </c>
      <c r="C1239" s="86" t="str">
        <f t="shared" si="55"/>
        <v>IMPMTEHDM</v>
      </c>
      <c r="E1239" s="86">
        <v>0</v>
      </c>
      <c r="F1239" s="86" t="str">
        <f t="shared" si="54"/>
        <v>FWDC</v>
      </c>
      <c r="G1239" s="86">
        <v>3</v>
      </c>
      <c r="H1239" s="86">
        <v>3</v>
      </c>
    </row>
    <row r="1240" spans="2:8">
      <c r="B1240" s="86" t="str">
        <f t="shared" si="55"/>
        <v>ACT_BND</v>
      </c>
      <c r="C1240" s="86" t="str">
        <f t="shared" si="55"/>
        <v>IMPMTEHDM</v>
      </c>
      <c r="E1240" s="86">
        <v>0</v>
      </c>
      <c r="F1240" s="86" t="str">
        <f t="shared" si="54"/>
        <v>FWDD</v>
      </c>
      <c r="G1240" s="86">
        <v>3</v>
      </c>
      <c r="H1240" s="86">
        <v>3</v>
      </c>
    </row>
    <row r="1241" spans="2:8">
      <c r="B1241" s="86" t="str">
        <f t="shared" si="55"/>
        <v>ACT_BND</v>
      </c>
      <c r="C1241" s="86" t="str">
        <f t="shared" si="55"/>
        <v>IMPMTEHDM</v>
      </c>
      <c r="E1241" s="86">
        <v>0</v>
      </c>
      <c r="F1241" s="86" t="str">
        <f t="shared" si="54"/>
        <v>FWDB</v>
      </c>
      <c r="G1241" s="86">
        <v>3</v>
      </c>
      <c r="H1241" s="86">
        <v>3</v>
      </c>
    </row>
    <row r="1242" spans="2:8">
      <c r="B1242" s="86" t="str">
        <f t="shared" si="55"/>
        <v>ACT_BND</v>
      </c>
      <c r="C1242" s="86" t="str">
        <f t="shared" si="55"/>
        <v>IMPMTEHDM</v>
      </c>
      <c r="E1242" s="86">
        <v>0</v>
      </c>
      <c r="F1242" s="86" t="str">
        <f t="shared" si="54"/>
        <v>FNWA</v>
      </c>
      <c r="G1242" s="86">
        <v>3</v>
      </c>
      <c r="H1242" s="86">
        <v>3</v>
      </c>
    </row>
    <row r="1243" spans="2:8">
      <c r="B1243" s="86" t="str">
        <f t="shared" si="55"/>
        <v>ACT_BND</v>
      </c>
      <c r="C1243" s="86" t="str">
        <f t="shared" si="55"/>
        <v>IMPMTEHDM</v>
      </c>
      <c r="E1243" s="86">
        <v>0</v>
      </c>
      <c r="F1243" s="86" t="str">
        <f t="shared" si="54"/>
        <v>FNWC</v>
      </c>
      <c r="G1243" s="86">
        <v>3</v>
      </c>
      <c r="H1243" s="86">
        <v>3</v>
      </c>
    </row>
    <row r="1244" spans="2:8">
      <c r="B1244" s="86" t="str">
        <f t="shared" si="55"/>
        <v>ACT_BND</v>
      </c>
      <c r="C1244" s="86" t="str">
        <f t="shared" si="55"/>
        <v>IMPMTEHDM</v>
      </c>
      <c r="E1244" s="86">
        <v>0</v>
      </c>
      <c r="F1244" s="86" t="str">
        <f t="shared" si="54"/>
        <v>FNWD</v>
      </c>
      <c r="G1244" s="86">
        <v>3</v>
      </c>
      <c r="H1244" s="86">
        <v>3</v>
      </c>
    </row>
    <row r="1245" spans="2:8">
      <c r="B1245" s="86" t="str">
        <f t="shared" si="55"/>
        <v>ACT_BND</v>
      </c>
      <c r="C1245" s="86" t="str">
        <f t="shared" si="55"/>
        <v>IMPMTEHDM</v>
      </c>
      <c r="E1245" s="86">
        <v>0</v>
      </c>
      <c r="F1245" s="86" t="str">
        <f t="shared" si="54"/>
        <v>FNWB</v>
      </c>
      <c r="G1245" s="86">
        <v>3</v>
      </c>
      <c r="H1245" s="86">
        <v>3</v>
      </c>
    </row>
    <row r="1246" spans="2:8">
      <c r="B1246" s="86" t="str">
        <f t="shared" si="55"/>
        <v>ACT_BND</v>
      </c>
      <c r="C1246" s="86" t="str">
        <f t="shared" si="55"/>
        <v>IMPMTEHDM</v>
      </c>
      <c r="E1246" s="86">
        <v>0</v>
      </c>
      <c r="F1246" s="86" t="str">
        <f t="shared" si="54"/>
        <v>WWDA</v>
      </c>
      <c r="G1246" s="86">
        <v>3</v>
      </c>
      <c r="H1246" s="86">
        <v>3</v>
      </c>
    </row>
    <row r="1247" spans="2:8">
      <c r="B1247" s="86" t="str">
        <f t="shared" si="55"/>
        <v>ACT_BND</v>
      </c>
      <c r="C1247" s="86" t="str">
        <f t="shared" si="55"/>
        <v>IMPMTEHDM</v>
      </c>
      <c r="E1247" s="86">
        <v>0</v>
      </c>
      <c r="F1247" s="86" t="str">
        <f t="shared" si="54"/>
        <v>WWDC</v>
      </c>
      <c r="G1247" s="86">
        <v>3</v>
      </c>
      <c r="H1247" s="86">
        <v>3</v>
      </c>
    </row>
    <row r="1248" spans="2:8">
      <c r="B1248" s="86" t="str">
        <f t="shared" si="55"/>
        <v>ACT_BND</v>
      </c>
      <c r="C1248" s="86" t="str">
        <f t="shared" si="55"/>
        <v>IMPMTEHDM</v>
      </c>
      <c r="E1248" s="86">
        <v>0</v>
      </c>
      <c r="F1248" s="86" t="str">
        <f t="shared" si="54"/>
        <v>WWDD</v>
      </c>
      <c r="G1248" s="86">
        <v>3</v>
      </c>
      <c r="H1248" s="86">
        <v>3</v>
      </c>
    </row>
    <row r="1249" spans="2:8">
      <c r="B1249" s="86" t="str">
        <f t="shared" si="55"/>
        <v>ACT_BND</v>
      </c>
      <c r="C1249" s="86" t="str">
        <f t="shared" si="55"/>
        <v>IMPMTEHDM</v>
      </c>
      <c r="E1249" s="86">
        <v>0</v>
      </c>
      <c r="F1249" s="86" t="str">
        <f t="shared" si="54"/>
        <v>WWDB</v>
      </c>
      <c r="G1249" s="86">
        <v>3</v>
      </c>
      <c r="H1249" s="86">
        <v>3</v>
      </c>
    </row>
    <row r="1250" spans="2:8">
      <c r="B1250" s="86" t="str">
        <f t="shared" si="55"/>
        <v>ACT_BND</v>
      </c>
      <c r="C1250" s="86" t="str">
        <f t="shared" si="55"/>
        <v>IMPMTEHDM</v>
      </c>
      <c r="E1250" s="86">
        <v>0</v>
      </c>
      <c r="F1250" s="86" t="str">
        <f t="shared" si="54"/>
        <v>WNWA</v>
      </c>
      <c r="G1250" s="86">
        <v>3</v>
      </c>
      <c r="H1250" s="86">
        <v>3</v>
      </c>
    </row>
    <row r="1251" spans="2:8">
      <c r="B1251" s="86" t="str">
        <f t="shared" si="55"/>
        <v>ACT_BND</v>
      </c>
      <c r="C1251" s="86" t="str">
        <f t="shared" si="55"/>
        <v>IMPMTEHDM</v>
      </c>
      <c r="E1251" s="86">
        <v>0</v>
      </c>
      <c r="F1251" s="86" t="str">
        <f t="shared" si="54"/>
        <v>WNWC</v>
      </c>
      <c r="G1251" s="86">
        <v>3</v>
      </c>
      <c r="H1251" s="86">
        <v>3</v>
      </c>
    </row>
    <row r="1252" spans="2:8">
      <c r="B1252" s="86" t="str">
        <f t="shared" si="55"/>
        <v>ACT_BND</v>
      </c>
      <c r="C1252" s="86" t="str">
        <f t="shared" si="55"/>
        <v>IMPMTEHDM</v>
      </c>
      <c r="E1252" s="86">
        <v>0</v>
      </c>
      <c r="F1252" s="86" t="str">
        <f t="shared" si="54"/>
        <v>WNWD</v>
      </c>
      <c r="G1252" s="86">
        <v>3</v>
      </c>
      <c r="H1252" s="86">
        <v>3</v>
      </c>
    </row>
    <row r="1253" spans="2:8">
      <c r="B1253" s="86" t="str">
        <f t="shared" si="55"/>
        <v>ACT_BND</v>
      </c>
      <c r="C1253" s="86" t="str">
        <f t="shared" si="55"/>
        <v>IMPMTEHDM</v>
      </c>
      <c r="E1253" s="86">
        <v>0</v>
      </c>
      <c r="F1253" s="86" t="str">
        <f t="shared" si="54"/>
        <v>WNWB</v>
      </c>
      <c r="G1253" s="86">
        <v>3</v>
      </c>
      <c r="H1253" s="86">
        <v>3</v>
      </c>
    </row>
    <row r="1254" spans="2:8">
      <c r="B1254" s="86" t="str">
        <f t="shared" ref="B1254:C1273" si="56">B486</f>
        <v>ACT_BND</v>
      </c>
      <c r="C1254" s="86" t="str">
        <f t="shared" si="56"/>
        <v>IMPMTEHDH</v>
      </c>
      <c r="E1254" s="86">
        <v>0</v>
      </c>
      <c r="F1254" s="86" t="str">
        <f t="shared" si="54"/>
        <v>RWDA</v>
      </c>
      <c r="G1254" s="86">
        <v>3</v>
      </c>
      <c r="H1254" s="86">
        <v>3</v>
      </c>
    </row>
    <row r="1255" spans="2:8">
      <c r="B1255" s="86" t="str">
        <f t="shared" si="56"/>
        <v>ACT_BND</v>
      </c>
      <c r="C1255" s="86" t="str">
        <f t="shared" si="56"/>
        <v>IMPMTEHDH</v>
      </c>
      <c r="E1255" s="86">
        <v>0</v>
      </c>
      <c r="F1255" s="86" t="str">
        <f t="shared" si="54"/>
        <v>RWDC</v>
      </c>
      <c r="G1255" s="86">
        <v>3</v>
      </c>
      <c r="H1255" s="86">
        <v>3</v>
      </c>
    </row>
    <row r="1256" spans="2:8">
      <c r="B1256" s="86" t="str">
        <f t="shared" si="56"/>
        <v>ACT_BND</v>
      </c>
      <c r="C1256" s="86" t="str">
        <f t="shared" si="56"/>
        <v>IMPMTEHDH</v>
      </c>
      <c r="E1256" s="86">
        <v>0</v>
      </c>
      <c r="F1256" s="86" t="str">
        <f t="shared" si="54"/>
        <v>RWDD</v>
      </c>
      <c r="G1256" s="86">
        <v>3</v>
      </c>
      <c r="H1256" s="86">
        <v>3</v>
      </c>
    </row>
    <row r="1257" spans="2:8">
      <c r="B1257" s="86" t="str">
        <f t="shared" si="56"/>
        <v>ACT_BND</v>
      </c>
      <c r="C1257" s="86" t="str">
        <f t="shared" si="56"/>
        <v>IMPMTEHDH</v>
      </c>
      <c r="E1257" s="86">
        <v>0</v>
      </c>
      <c r="F1257" s="86" t="str">
        <f t="shared" si="54"/>
        <v>RWDB</v>
      </c>
      <c r="G1257" s="86">
        <v>3</v>
      </c>
      <c r="H1257" s="86">
        <v>3</v>
      </c>
    </row>
    <row r="1258" spans="2:8">
      <c r="B1258" s="86" t="str">
        <f t="shared" si="56"/>
        <v>ACT_BND</v>
      </c>
      <c r="C1258" s="86" t="str">
        <f t="shared" si="56"/>
        <v>IMPMTEHDH</v>
      </c>
      <c r="E1258" s="86">
        <v>0</v>
      </c>
      <c r="F1258" s="86" t="str">
        <f t="shared" si="54"/>
        <v>RNWA</v>
      </c>
      <c r="G1258" s="86">
        <v>3</v>
      </c>
      <c r="H1258" s="86">
        <v>3</v>
      </c>
    </row>
    <row r="1259" spans="2:8">
      <c r="B1259" s="86" t="str">
        <f t="shared" si="56"/>
        <v>ACT_BND</v>
      </c>
      <c r="C1259" s="86" t="str">
        <f t="shared" si="56"/>
        <v>IMPMTEHDH</v>
      </c>
      <c r="E1259" s="86">
        <v>0</v>
      </c>
      <c r="F1259" s="86" t="str">
        <f t="shared" si="54"/>
        <v>RNWC</v>
      </c>
      <c r="G1259" s="86">
        <v>3</v>
      </c>
      <c r="H1259" s="86">
        <v>3</v>
      </c>
    </row>
    <row r="1260" spans="2:8">
      <c r="B1260" s="86" t="str">
        <f t="shared" si="56"/>
        <v>ACT_BND</v>
      </c>
      <c r="C1260" s="86" t="str">
        <f t="shared" si="56"/>
        <v>IMPMTEHDH</v>
      </c>
      <c r="E1260" s="86">
        <v>0</v>
      </c>
      <c r="F1260" s="86" t="str">
        <f t="shared" si="54"/>
        <v>RNWD</v>
      </c>
      <c r="G1260" s="86">
        <v>3</v>
      </c>
      <c r="H1260" s="86">
        <v>3</v>
      </c>
    </row>
    <row r="1261" spans="2:8">
      <c r="B1261" s="86" t="str">
        <f t="shared" si="56"/>
        <v>ACT_BND</v>
      </c>
      <c r="C1261" s="86" t="str">
        <f t="shared" si="56"/>
        <v>IMPMTEHDH</v>
      </c>
      <c r="E1261" s="86">
        <v>0</v>
      </c>
      <c r="F1261" s="86" t="str">
        <f t="shared" si="54"/>
        <v>RNWB</v>
      </c>
      <c r="G1261" s="86">
        <v>3</v>
      </c>
      <c r="H1261" s="86">
        <v>3</v>
      </c>
    </row>
    <row r="1262" spans="2:8">
      <c r="B1262" s="86" t="str">
        <f t="shared" si="56"/>
        <v>ACT_BND</v>
      </c>
      <c r="C1262" s="86" t="str">
        <f t="shared" si="56"/>
        <v>IMPMTEHDH</v>
      </c>
      <c r="E1262" s="86">
        <v>0</v>
      </c>
      <c r="F1262" s="86" t="str">
        <f t="shared" si="54"/>
        <v>SWDA</v>
      </c>
      <c r="G1262" s="86">
        <v>3</v>
      </c>
      <c r="H1262" s="86">
        <v>3</v>
      </c>
    </row>
    <row r="1263" spans="2:8">
      <c r="B1263" s="86" t="str">
        <f t="shared" si="56"/>
        <v>ACT_BND</v>
      </c>
      <c r="C1263" s="86" t="str">
        <f t="shared" si="56"/>
        <v>IMPMTEHDH</v>
      </c>
      <c r="E1263" s="86">
        <v>0</v>
      </c>
      <c r="F1263" s="86" t="str">
        <f t="shared" si="54"/>
        <v>SWDC</v>
      </c>
      <c r="G1263" s="86">
        <v>3</v>
      </c>
      <c r="H1263" s="86">
        <v>3</v>
      </c>
    </row>
    <row r="1264" spans="2:8">
      <c r="B1264" s="86" t="str">
        <f t="shared" si="56"/>
        <v>ACT_BND</v>
      </c>
      <c r="C1264" s="86" t="str">
        <f t="shared" si="56"/>
        <v>IMPMTEHDH</v>
      </c>
      <c r="E1264" s="86">
        <v>0</v>
      </c>
      <c r="F1264" s="86" t="str">
        <f t="shared" si="54"/>
        <v>SWDD</v>
      </c>
      <c r="G1264" s="86">
        <v>3</v>
      </c>
      <c r="H1264" s="86">
        <v>3</v>
      </c>
    </row>
    <row r="1265" spans="2:8">
      <c r="B1265" s="86" t="str">
        <f t="shared" si="56"/>
        <v>ACT_BND</v>
      </c>
      <c r="C1265" s="86" t="str">
        <f t="shared" si="56"/>
        <v>IMPMTEHDH</v>
      </c>
      <c r="E1265" s="86">
        <v>0</v>
      </c>
      <c r="F1265" s="86" t="str">
        <f t="shared" si="54"/>
        <v>SWDB</v>
      </c>
      <c r="G1265" s="86">
        <v>3</v>
      </c>
      <c r="H1265" s="86">
        <v>3</v>
      </c>
    </row>
    <row r="1266" spans="2:8">
      <c r="B1266" s="86" t="str">
        <f t="shared" si="56"/>
        <v>ACT_BND</v>
      </c>
      <c r="C1266" s="86" t="str">
        <f t="shared" si="56"/>
        <v>IMPMTEHDH</v>
      </c>
      <c r="E1266" s="86">
        <v>0</v>
      </c>
      <c r="F1266" s="86" t="str">
        <f t="shared" si="54"/>
        <v>SNWA</v>
      </c>
      <c r="G1266" s="86">
        <v>3</v>
      </c>
      <c r="H1266" s="86">
        <v>3</v>
      </c>
    </row>
    <row r="1267" spans="2:8">
      <c r="B1267" s="86" t="str">
        <f t="shared" si="56"/>
        <v>ACT_BND</v>
      </c>
      <c r="C1267" s="86" t="str">
        <f t="shared" si="56"/>
        <v>IMPMTEHDH</v>
      </c>
      <c r="E1267" s="86">
        <v>0</v>
      </c>
      <c r="F1267" s="86" t="str">
        <f t="shared" si="54"/>
        <v>SNWC</v>
      </c>
      <c r="G1267" s="86">
        <v>3</v>
      </c>
      <c r="H1267" s="86">
        <v>3</v>
      </c>
    </row>
    <row r="1268" spans="2:8">
      <c r="B1268" s="86" t="str">
        <f t="shared" si="56"/>
        <v>ACT_BND</v>
      </c>
      <c r="C1268" s="86" t="str">
        <f t="shared" si="56"/>
        <v>IMPMTEHDH</v>
      </c>
      <c r="E1268" s="86">
        <v>0</v>
      </c>
      <c r="F1268" s="86" t="str">
        <f t="shared" si="54"/>
        <v>SNWD</v>
      </c>
      <c r="G1268" s="86">
        <v>3</v>
      </c>
      <c r="H1268" s="86">
        <v>3</v>
      </c>
    </row>
    <row r="1269" spans="2:8">
      <c r="B1269" s="86" t="str">
        <f t="shared" si="56"/>
        <v>ACT_BND</v>
      </c>
      <c r="C1269" s="86" t="str">
        <f t="shared" si="56"/>
        <v>IMPMTEHDH</v>
      </c>
      <c r="E1269" s="86">
        <v>0</v>
      </c>
      <c r="F1269" s="86" t="str">
        <f t="shared" si="54"/>
        <v>SNWB</v>
      </c>
      <c r="G1269" s="86">
        <v>3</v>
      </c>
      <c r="H1269" s="86">
        <v>3</v>
      </c>
    </row>
    <row r="1270" spans="2:8">
      <c r="B1270" s="86" t="str">
        <f t="shared" si="56"/>
        <v>ACT_BND</v>
      </c>
      <c r="C1270" s="86" t="str">
        <f t="shared" si="56"/>
        <v>IMPMTEHDH</v>
      </c>
      <c r="E1270" s="86">
        <v>0</v>
      </c>
      <c r="F1270" s="86" t="str">
        <f t="shared" si="54"/>
        <v>FWDA</v>
      </c>
      <c r="G1270" s="86">
        <v>3</v>
      </c>
      <c r="H1270" s="86">
        <v>3</v>
      </c>
    </row>
    <row r="1271" spans="2:8">
      <c r="B1271" s="86" t="str">
        <f t="shared" si="56"/>
        <v>ACT_BND</v>
      </c>
      <c r="C1271" s="86" t="str">
        <f t="shared" si="56"/>
        <v>IMPMTEHDH</v>
      </c>
      <c r="E1271" s="86">
        <v>0</v>
      </c>
      <c r="F1271" s="86" t="str">
        <f t="shared" si="54"/>
        <v>FWDC</v>
      </c>
      <c r="G1271" s="86">
        <v>3</v>
      </c>
      <c r="H1271" s="86">
        <v>3</v>
      </c>
    </row>
    <row r="1272" spans="2:8">
      <c r="B1272" s="86" t="str">
        <f t="shared" si="56"/>
        <v>ACT_BND</v>
      </c>
      <c r="C1272" s="86" t="str">
        <f t="shared" si="56"/>
        <v>IMPMTEHDH</v>
      </c>
      <c r="E1272" s="86">
        <v>0</v>
      </c>
      <c r="F1272" s="86" t="str">
        <f t="shared" si="54"/>
        <v>FWDD</v>
      </c>
      <c r="G1272" s="86">
        <v>3</v>
      </c>
      <c r="H1272" s="86">
        <v>3</v>
      </c>
    </row>
    <row r="1273" spans="2:8">
      <c r="B1273" s="86" t="str">
        <f t="shared" si="56"/>
        <v>ACT_BND</v>
      </c>
      <c r="C1273" s="86" t="str">
        <f t="shared" si="56"/>
        <v>IMPMTEHDH</v>
      </c>
      <c r="E1273" s="86">
        <v>0</v>
      </c>
      <c r="F1273" s="86" t="str">
        <f t="shared" si="54"/>
        <v>FWDB</v>
      </c>
      <c r="G1273" s="86">
        <v>3</v>
      </c>
      <c r="H1273" s="86">
        <v>3</v>
      </c>
    </row>
    <row r="1274" spans="2:8">
      <c r="B1274" s="86" t="str">
        <f t="shared" ref="B1274:C1293" si="57">B506</f>
        <v>ACT_BND</v>
      </c>
      <c r="C1274" s="86" t="str">
        <f t="shared" si="57"/>
        <v>IMPMTEHDH</v>
      </c>
      <c r="E1274" s="86">
        <v>0</v>
      </c>
      <c r="F1274" s="86" t="str">
        <f t="shared" si="54"/>
        <v>FNWA</v>
      </c>
      <c r="G1274" s="86">
        <v>3</v>
      </c>
      <c r="H1274" s="86">
        <v>3</v>
      </c>
    </row>
    <row r="1275" spans="2:8">
      <c r="B1275" s="86" t="str">
        <f t="shared" si="57"/>
        <v>ACT_BND</v>
      </c>
      <c r="C1275" s="86" t="str">
        <f t="shared" si="57"/>
        <v>IMPMTEHDH</v>
      </c>
      <c r="E1275" s="86">
        <v>0</v>
      </c>
      <c r="F1275" s="86" t="str">
        <f t="shared" si="54"/>
        <v>FNWC</v>
      </c>
      <c r="G1275" s="86">
        <v>3</v>
      </c>
      <c r="H1275" s="86">
        <v>3</v>
      </c>
    </row>
    <row r="1276" spans="2:8">
      <c r="B1276" s="86" t="str">
        <f t="shared" si="57"/>
        <v>ACT_BND</v>
      </c>
      <c r="C1276" s="86" t="str">
        <f t="shared" si="57"/>
        <v>IMPMTEHDH</v>
      </c>
      <c r="E1276" s="86">
        <v>0</v>
      </c>
      <c r="F1276" s="86" t="str">
        <f t="shared" si="54"/>
        <v>FNWD</v>
      </c>
      <c r="G1276" s="86">
        <v>3</v>
      </c>
      <c r="H1276" s="86">
        <v>3</v>
      </c>
    </row>
    <row r="1277" spans="2:8">
      <c r="B1277" s="86" t="str">
        <f t="shared" si="57"/>
        <v>ACT_BND</v>
      </c>
      <c r="C1277" s="86" t="str">
        <f t="shared" si="57"/>
        <v>IMPMTEHDH</v>
      </c>
      <c r="E1277" s="86">
        <v>0</v>
      </c>
      <c r="F1277" s="86" t="str">
        <f t="shared" si="54"/>
        <v>FNWB</v>
      </c>
      <c r="G1277" s="86">
        <v>3</v>
      </c>
      <c r="H1277" s="86">
        <v>3</v>
      </c>
    </row>
    <row r="1278" spans="2:8">
      <c r="B1278" s="86" t="str">
        <f t="shared" si="57"/>
        <v>ACT_BND</v>
      </c>
      <c r="C1278" s="86" t="str">
        <f t="shared" si="57"/>
        <v>IMPMTEHDH</v>
      </c>
      <c r="E1278" s="86">
        <v>0</v>
      </c>
      <c r="F1278" s="86" t="str">
        <f t="shared" si="54"/>
        <v>WWDA</v>
      </c>
      <c r="G1278" s="86">
        <v>3</v>
      </c>
      <c r="H1278" s="86">
        <v>3</v>
      </c>
    </row>
    <row r="1279" spans="2:8">
      <c r="B1279" s="86" t="str">
        <f t="shared" si="57"/>
        <v>ACT_BND</v>
      </c>
      <c r="C1279" s="86" t="str">
        <f t="shared" si="57"/>
        <v>IMPMTEHDH</v>
      </c>
      <c r="E1279" s="86">
        <v>0</v>
      </c>
      <c r="F1279" s="86" t="str">
        <f t="shared" si="54"/>
        <v>WWDC</v>
      </c>
      <c r="G1279" s="86">
        <v>3</v>
      </c>
      <c r="H1279" s="86">
        <v>3</v>
      </c>
    </row>
    <row r="1280" spans="2:8">
      <c r="B1280" s="86" t="str">
        <f t="shared" si="57"/>
        <v>ACT_BND</v>
      </c>
      <c r="C1280" s="86" t="str">
        <f t="shared" si="57"/>
        <v>IMPMTEHDH</v>
      </c>
      <c r="E1280" s="86">
        <v>0</v>
      </c>
      <c r="F1280" s="86" t="str">
        <f t="shared" si="54"/>
        <v>WWDD</v>
      </c>
      <c r="G1280" s="86">
        <v>3</v>
      </c>
      <c r="H1280" s="86">
        <v>3</v>
      </c>
    </row>
    <row r="1281" spans="2:8">
      <c r="B1281" s="86" t="str">
        <f t="shared" si="57"/>
        <v>ACT_BND</v>
      </c>
      <c r="C1281" s="86" t="str">
        <f t="shared" si="57"/>
        <v>IMPMTEHDH</v>
      </c>
      <c r="E1281" s="86">
        <v>0</v>
      </c>
      <c r="F1281" s="86" t="str">
        <f t="shared" si="54"/>
        <v>WWDB</v>
      </c>
      <c r="G1281" s="86">
        <v>3</v>
      </c>
      <c r="H1281" s="86">
        <v>3</v>
      </c>
    </row>
    <row r="1282" spans="2:8">
      <c r="B1282" s="86" t="str">
        <f t="shared" si="57"/>
        <v>ACT_BND</v>
      </c>
      <c r="C1282" s="86" t="str">
        <f t="shared" si="57"/>
        <v>IMPMTEHDH</v>
      </c>
      <c r="E1282" s="86">
        <v>0</v>
      </c>
      <c r="F1282" s="86" t="str">
        <f t="shared" si="54"/>
        <v>WNWA</v>
      </c>
      <c r="G1282" s="86">
        <v>3</v>
      </c>
      <c r="H1282" s="86">
        <v>3</v>
      </c>
    </row>
    <row r="1283" spans="2:8">
      <c r="B1283" s="86" t="str">
        <f t="shared" si="57"/>
        <v>ACT_BND</v>
      </c>
      <c r="C1283" s="86" t="str">
        <f t="shared" si="57"/>
        <v>IMPMTEHDH</v>
      </c>
      <c r="E1283" s="86">
        <v>0</v>
      </c>
      <c r="F1283" s="86" t="str">
        <f t="shared" si="54"/>
        <v>WNWC</v>
      </c>
      <c r="G1283" s="86">
        <v>3</v>
      </c>
      <c r="H1283" s="86">
        <v>3</v>
      </c>
    </row>
    <row r="1284" spans="2:8">
      <c r="B1284" s="86" t="str">
        <f t="shared" si="57"/>
        <v>ACT_BND</v>
      </c>
      <c r="C1284" s="86" t="str">
        <f t="shared" si="57"/>
        <v>IMPMTEHDH</v>
      </c>
      <c r="E1284" s="86">
        <v>0</v>
      </c>
      <c r="F1284" s="86" t="str">
        <f t="shared" si="54"/>
        <v>WNWD</v>
      </c>
      <c r="G1284" s="86">
        <v>3</v>
      </c>
      <c r="H1284" s="86">
        <v>3</v>
      </c>
    </row>
    <row r="1285" spans="2:8">
      <c r="B1285" s="86" t="str">
        <f t="shared" si="57"/>
        <v>ACT_BND</v>
      </c>
      <c r="C1285" s="86" t="str">
        <f t="shared" si="57"/>
        <v>IMPMTEHDH</v>
      </c>
      <c r="E1285" s="86">
        <v>0</v>
      </c>
      <c r="F1285" s="86" t="str">
        <f t="shared" si="54"/>
        <v>WNWB</v>
      </c>
      <c r="G1285" s="86">
        <v>3</v>
      </c>
      <c r="H1285" s="86">
        <v>3</v>
      </c>
    </row>
    <row r="1286" spans="2:8">
      <c r="B1286" s="86" t="str">
        <f t="shared" si="57"/>
        <v>ACT_BND</v>
      </c>
      <c r="C1286" s="86" t="str">
        <f t="shared" si="57"/>
        <v>IMPHTEHCN</v>
      </c>
      <c r="E1286" s="86">
        <v>0</v>
      </c>
      <c r="F1286" s="86" t="str">
        <f t="shared" ref="F1286:F1349" si="58">F518</f>
        <v>RWDA</v>
      </c>
      <c r="G1286" s="86">
        <v>3</v>
      </c>
      <c r="H1286" s="86">
        <v>3</v>
      </c>
    </row>
    <row r="1287" spans="2:8">
      <c r="B1287" s="86" t="str">
        <f t="shared" si="57"/>
        <v>ACT_BND</v>
      </c>
      <c r="C1287" s="86" t="str">
        <f t="shared" si="57"/>
        <v>IMPHTEHCN</v>
      </c>
      <c r="E1287" s="86">
        <v>0</v>
      </c>
      <c r="F1287" s="86" t="str">
        <f t="shared" si="58"/>
        <v>RWDC</v>
      </c>
      <c r="G1287" s="86">
        <v>3</v>
      </c>
      <c r="H1287" s="86">
        <v>3</v>
      </c>
    </row>
    <row r="1288" spans="2:8">
      <c r="B1288" s="86" t="str">
        <f t="shared" si="57"/>
        <v>ACT_BND</v>
      </c>
      <c r="C1288" s="86" t="str">
        <f t="shared" si="57"/>
        <v>IMPHTEHCN</v>
      </c>
      <c r="E1288" s="86">
        <v>0</v>
      </c>
      <c r="F1288" s="86" t="str">
        <f t="shared" si="58"/>
        <v>RWDD</v>
      </c>
      <c r="G1288" s="86">
        <v>3</v>
      </c>
      <c r="H1288" s="86">
        <v>3</v>
      </c>
    </row>
    <row r="1289" spans="2:8">
      <c r="B1289" s="86" t="str">
        <f t="shared" si="57"/>
        <v>ACT_BND</v>
      </c>
      <c r="C1289" s="86" t="str">
        <f t="shared" si="57"/>
        <v>IMPHTEHCN</v>
      </c>
      <c r="E1289" s="86">
        <v>0</v>
      </c>
      <c r="F1289" s="86" t="str">
        <f t="shared" si="58"/>
        <v>RWDB</v>
      </c>
      <c r="G1289" s="86">
        <v>3</v>
      </c>
      <c r="H1289" s="86">
        <v>3</v>
      </c>
    </row>
    <row r="1290" spans="2:8">
      <c r="B1290" s="86" t="str">
        <f t="shared" si="57"/>
        <v>ACT_BND</v>
      </c>
      <c r="C1290" s="86" t="str">
        <f t="shared" si="57"/>
        <v>IMPHTEHCN</v>
      </c>
      <c r="E1290" s="86">
        <v>0</v>
      </c>
      <c r="F1290" s="86" t="str">
        <f t="shared" si="58"/>
        <v>RNWA</v>
      </c>
      <c r="G1290" s="86">
        <v>3</v>
      </c>
      <c r="H1290" s="86">
        <v>3</v>
      </c>
    </row>
    <row r="1291" spans="2:8">
      <c r="B1291" s="86" t="str">
        <f t="shared" si="57"/>
        <v>ACT_BND</v>
      </c>
      <c r="C1291" s="86" t="str">
        <f t="shared" si="57"/>
        <v>IMPHTEHCN</v>
      </c>
      <c r="E1291" s="86">
        <v>0</v>
      </c>
      <c r="F1291" s="86" t="str">
        <f t="shared" si="58"/>
        <v>RNWC</v>
      </c>
      <c r="G1291" s="86">
        <v>3</v>
      </c>
      <c r="H1291" s="86">
        <v>3</v>
      </c>
    </row>
    <row r="1292" spans="2:8">
      <c r="B1292" s="86" t="str">
        <f t="shared" si="57"/>
        <v>ACT_BND</v>
      </c>
      <c r="C1292" s="86" t="str">
        <f t="shared" si="57"/>
        <v>IMPHTEHCN</v>
      </c>
      <c r="E1292" s="86">
        <v>0</v>
      </c>
      <c r="F1292" s="86" t="str">
        <f t="shared" si="58"/>
        <v>RNWD</v>
      </c>
      <c r="G1292" s="86">
        <v>3</v>
      </c>
      <c r="H1292" s="86">
        <v>3</v>
      </c>
    </row>
    <row r="1293" spans="2:8">
      <c r="B1293" s="86" t="str">
        <f t="shared" si="57"/>
        <v>ACT_BND</v>
      </c>
      <c r="C1293" s="86" t="str">
        <f t="shared" si="57"/>
        <v>IMPHTEHCN</v>
      </c>
      <c r="E1293" s="86">
        <v>0</v>
      </c>
      <c r="F1293" s="86" t="str">
        <f t="shared" si="58"/>
        <v>RNWB</v>
      </c>
      <c r="G1293" s="86">
        <v>3</v>
      </c>
      <c r="H1293" s="86">
        <v>3</v>
      </c>
    </row>
    <row r="1294" spans="2:8">
      <c r="B1294" s="86" t="str">
        <f t="shared" ref="B1294:C1313" si="59">B526</f>
        <v>ACT_BND</v>
      </c>
      <c r="C1294" s="86" t="str">
        <f t="shared" si="59"/>
        <v>IMPHTEHCN</v>
      </c>
      <c r="E1294" s="86">
        <v>0</v>
      </c>
      <c r="F1294" s="86" t="str">
        <f t="shared" si="58"/>
        <v>SWDA</v>
      </c>
      <c r="G1294" s="86">
        <v>3</v>
      </c>
      <c r="H1294" s="86">
        <v>3</v>
      </c>
    </row>
    <row r="1295" spans="2:8">
      <c r="B1295" s="86" t="str">
        <f t="shared" si="59"/>
        <v>ACT_BND</v>
      </c>
      <c r="C1295" s="86" t="str">
        <f t="shared" si="59"/>
        <v>IMPHTEHCN</v>
      </c>
      <c r="E1295" s="86">
        <v>0</v>
      </c>
      <c r="F1295" s="86" t="str">
        <f t="shared" si="58"/>
        <v>SWDC</v>
      </c>
      <c r="G1295" s="86">
        <v>3</v>
      </c>
      <c r="H1295" s="86">
        <v>3</v>
      </c>
    </row>
    <row r="1296" spans="2:8">
      <c r="B1296" s="86" t="str">
        <f t="shared" si="59"/>
        <v>ACT_BND</v>
      </c>
      <c r="C1296" s="86" t="str">
        <f t="shared" si="59"/>
        <v>IMPHTEHCN</v>
      </c>
      <c r="E1296" s="86">
        <v>0</v>
      </c>
      <c r="F1296" s="86" t="str">
        <f t="shared" si="58"/>
        <v>SWDD</v>
      </c>
      <c r="G1296" s="86">
        <v>3</v>
      </c>
      <c r="H1296" s="86">
        <v>3</v>
      </c>
    </row>
    <row r="1297" spans="2:8">
      <c r="B1297" s="86" t="str">
        <f t="shared" si="59"/>
        <v>ACT_BND</v>
      </c>
      <c r="C1297" s="86" t="str">
        <f t="shared" si="59"/>
        <v>IMPHTEHCN</v>
      </c>
      <c r="E1297" s="86">
        <v>0</v>
      </c>
      <c r="F1297" s="86" t="str">
        <f t="shared" si="58"/>
        <v>SWDB</v>
      </c>
      <c r="G1297" s="86">
        <v>3</v>
      </c>
      <c r="H1297" s="86">
        <v>3</v>
      </c>
    </row>
    <row r="1298" spans="2:8">
      <c r="B1298" s="86" t="str">
        <f t="shared" si="59"/>
        <v>ACT_BND</v>
      </c>
      <c r="C1298" s="86" t="str">
        <f t="shared" si="59"/>
        <v>IMPHTEHCN</v>
      </c>
      <c r="E1298" s="86">
        <v>0</v>
      </c>
      <c r="F1298" s="86" t="str">
        <f t="shared" si="58"/>
        <v>SNWA</v>
      </c>
      <c r="G1298" s="86">
        <v>3</v>
      </c>
      <c r="H1298" s="86">
        <v>3</v>
      </c>
    </row>
    <row r="1299" spans="2:8">
      <c r="B1299" s="86" t="str">
        <f t="shared" si="59"/>
        <v>ACT_BND</v>
      </c>
      <c r="C1299" s="86" t="str">
        <f t="shared" si="59"/>
        <v>IMPHTEHCN</v>
      </c>
      <c r="E1299" s="86">
        <v>0</v>
      </c>
      <c r="F1299" s="86" t="str">
        <f t="shared" si="58"/>
        <v>SNWC</v>
      </c>
      <c r="G1299" s="86">
        <v>3</v>
      </c>
      <c r="H1299" s="86">
        <v>3</v>
      </c>
    </row>
    <row r="1300" spans="2:8">
      <c r="B1300" s="86" t="str">
        <f t="shared" si="59"/>
        <v>ACT_BND</v>
      </c>
      <c r="C1300" s="86" t="str">
        <f t="shared" si="59"/>
        <v>IMPHTEHCN</v>
      </c>
      <c r="E1300" s="86">
        <v>0</v>
      </c>
      <c r="F1300" s="86" t="str">
        <f t="shared" si="58"/>
        <v>SNWD</v>
      </c>
      <c r="G1300" s="86">
        <v>3</v>
      </c>
      <c r="H1300" s="86">
        <v>3</v>
      </c>
    </row>
    <row r="1301" spans="2:8">
      <c r="B1301" s="86" t="str">
        <f t="shared" si="59"/>
        <v>ACT_BND</v>
      </c>
      <c r="C1301" s="86" t="str">
        <f t="shared" si="59"/>
        <v>IMPHTEHCN</v>
      </c>
      <c r="E1301" s="86">
        <v>0</v>
      </c>
      <c r="F1301" s="86" t="str">
        <f t="shared" si="58"/>
        <v>SNWB</v>
      </c>
      <c r="G1301" s="86">
        <v>3</v>
      </c>
      <c r="H1301" s="86">
        <v>3</v>
      </c>
    </row>
    <row r="1302" spans="2:8">
      <c r="B1302" s="86" t="str">
        <f t="shared" si="59"/>
        <v>ACT_BND</v>
      </c>
      <c r="C1302" s="86" t="str">
        <f t="shared" si="59"/>
        <v>IMPHTEHCN</v>
      </c>
      <c r="E1302" s="86">
        <v>0</v>
      </c>
      <c r="F1302" s="86" t="str">
        <f t="shared" si="58"/>
        <v>FWDA</v>
      </c>
      <c r="G1302" s="86">
        <v>3</v>
      </c>
      <c r="H1302" s="86">
        <v>3</v>
      </c>
    </row>
    <row r="1303" spans="2:8">
      <c r="B1303" s="86" t="str">
        <f t="shared" si="59"/>
        <v>ACT_BND</v>
      </c>
      <c r="C1303" s="86" t="str">
        <f t="shared" si="59"/>
        <v>IMPHTEHCN</v>
      </c>
      <c r="E1303" s="86">
        <v>0</v>
      </c>
      <c r="F1303" s="86" t="str">
        <f t="shared" si="58"/>
        <v>FWDC</v>
      </c>
      <c r="G1303" s="86">
        <v>3</v>
      </c>
      <c r="H1303" s="86">
        <v>3</v>
      </c>
    </row>
    <row r="1304" spans="2:8">
      <c r="B1304" s="86" t="str">
        <f t="shared" si="59"/>
        <v>ACT_BND</v>
      </c>
      <c r="C1304" s="86" t="str">
        <f t="shared" si="59"/>
        <v>IMPHTEHCN</v>
      </c>
      <c r="E1304" s="86">
        <v>0</v>
      </c>
      <c r="F1304" s="86" t="str">
        <f t="shared" si="58"/>
        <v>FWDD</v>
      </c>
      <c r="G1304" s="86">
        <v>3</v>
      </c>
      <c r="H1304" s="86">
        <v>3</v>
      </c>
    </row>
    <row r="1305" spans="2:8">
      <c r="B1305" s="86" t="str">
        <f t="shared" si="59"/>
        <v>ACT_BND</v>
      </c>
      <c r="C1305" s="86" t="str">
        <f t="shared" si="59"/>
        <v>IMPHTEHCN</v>
      </c>
      <c r="E1305" s="86">
        <v>0</v>
      </c>
      <c r="F1305" s="86" t="str">
        <f t="shared" si="58"/>
        <v>FWDB</v>
      </c>
      <c r="G1305" s="86">
        <v>3</v>
      </c>
      <c r="H1305" s="86">
        <v>3</v>
      </c>
    </row>
    <row r="1306" spans="2:8">
      <c r="B1306" s="86" t="str">
        <f t="shared" si="59"/>
        <v>ACT_BND</v>
      </c>
      <c r="C1306" s="86" t="str">
        <f t="shared" si="59"/>
        <v>IMPHTEHCN</v>
      </c>
      <c r="E1306" s="86">
        <v>0</v>
      </c>
      <c r="F1306" s="86" t="str">
        <f t="shared" si="58"/>
        <v>FNWA</v>
      </c>
      <c r="G1306" s="86">
        <v>3</v>
      </c>
      <c r="H1306" s="86">
        <v>3</v>
      </c>
    </row>
    <row r="1307" spans="2:8">
      <c r="B1307" s="86" t="str">
        <f t="shared" si="59"/>
        <v>ACT_BND</v>
      </c>
      <c r="C1307" s="86" t="str">
        <f t="shared" si="59"/>
        <v>IMPHTEHCN</v>
      </c>
      <c r="E1307" s="86">
        <v>0</v>
      </c>
      <c r="F1307" s="86" t="str">
        <f t="shared" si="58"/>
        <v>FNWC</v>
      </c>
      <c r="G1307" s="86">
        <v>3</v>
      </c>
      <c r="H1307" s="86">
        <v>3</v>
      </c>
    </row>
    <row r="1308" spans="2:8">
      <c r="B1308" s="86" t="str">
        <f t="shared" si="59"/>
        <v>ACT_BND</v>
      </c>
      <c r="C1308" s="86" t="str">
        <f t="shared" si="59"/>
        <v>IMPHTEHCN</v>
      </c>
      <c r="E1308" s="86">
        <v>0</v>
      </c>
      <c r="F1308" s="86" t="str">
        <f t="shared" si="58"/>
        <v>FNWD</v>
      </c>
      <c r="G1308" s="86">
        <v>3</v>
      </c>
      <c r="H1308" s="86">
        <v>3</v>
      </c>
    </row>
    <row r="1309" spans="2:8">
      <c r="B1309" s="86" t="str">
        <f t="shared" si="59"/>
        <v>ACT_BND</v>
      </c>
      <c r="C1309" s="86" t="str">
        <f t="shared" si="59"/>
        <v>IMPHTEHCN</v>
      </c>
      <c r="E1309" s="86">
        <v>0</v>
      </c>
      <c r="F1309" s="86" t="str">
        <f t="shared" si="58"/>
        <v>FNWB</v>
      </c>
      <c r="G1309" s="86">
        <v>3</v>
      </c>
      <c r="H1309" s="86">
        <v>3</v>
      </c>
    </row>
    <row r="1310" spans="2:8">
      <c r="B1310" s="86" t="str">
        <f t="shared" si="59"/>
        <v>ACT_BND</v>
      </c>
      <c r="C1310" s="86" t="str">
        <f t="shared" si="59"/>
        <v>IMPHTEHCN</v>
      </c>
      <c r="E1310" s="86">
        <v>0</v>
      </c>
      <c r="F1310" s="86" t="str">
        <f t="shared" si="58"/>
        <v>WWDA</v>
      </c>
      <c r="G1310" s="86">
        <v>3</v>
      </c>
      <c r="H1310" s="86">
        <v>3</v>
      </c>
    </row>
    <row r="1311" spans="2:8">
      <c r="B1311" s="86" t="str">
        <f t="shared" si="59"/>
        <v>ACT_BND</v>
      </c>
      <c r="C1311" s="86" t="str">
        <f t="shared" si="59"/>
        <v>IMPHTEHCN</v>
      </c>
      <c r="E1311" s="86">
        <v>0</v>
      </c>
      <c r="F1311" s="86" t="str">
        <f t="shared" si="58"/>
        <v>WWDC</v>
      </c>
      <c r="G1311" s="86">
        <v>3</v>
      </c>
      <c r="H1311" s="86">
        <v>3</v>
      </c>
    </row>
    <row r="1312" spans="2:8">
      <c r="B1312" s="86" t="str">
        <f t="shared" si="59"/>
        <v>ACT_BND</v>
      </c>
      <c r="C1312" s="86" t="str">
        <f t="shared" si="59"/>
        <v>IMPHTEHCN</v>
      </c>
      <c r="E1312" s="86">
        <v>0</v>
      </c>
      <c r="F1312" s="86" t="str">
        <f t="shared" si="58"/>
        <v>WWDD</v>
      </c>
      <c r="G1312" s="86">
        <v>3</v>
      </c>
      <c r="H1312" s="86">
        <v>3</v>
      </c>
    </row>
    <row r="1313" spans="2:8">
      <c r="B1313" s="86" t="str">
        <f t="shared" si="59"/>
        <v>ACT_BND</v>
      </c>
      <c r="C1313" s="86" t="str">
        <f t="shared" si="59"/>
        <v>IMPHTEHCN</v>
      </c>
      <c r="E1313" s="86">
        <v>0</v>
      </c>
      <c r="F1313" s="86" t="str">
        <f t="shared" si="58"/>
        <v>WWDB</v>
      </c>
      <c r="G1313" s="86">
        <v>3</v>
      </c>
      <c r="H1313" s="86">
        <v>3</v>
      </c>
    </row>
    <row r="1314" spans="2:8">
      <c r="B1314" s="86" t="str">
        <f t="shared" ref="B1314:C1333" si="60">B546</f>
        <v>ACT_BND</v>
      </c>
      <c r="C1314" s="86" t="str">
        <f t="shared" si="60"/>
        <v>IMPHTEHCN</v>
      </c>
      <c r="E1314" s="86">
        <v>0</v>
      </c>
      <c r="F1314" s="86" t="str">
        <f t="shared" si="58"/>
        <v>WNWA</v>
      </c>
      <c r="G1314" s="86">
        <v>3</v>
      </c>
      <c r="H1314" s="86">
        <v>3</v>
      </c>
    </row>
    <row r="1315" spans="2:8">
      <c r="B1315" s="86" t="str">
        <f t="shared" si="60"/>
        <v>ACT_BND</v>
      </c>
      <c r="C1315" s="86" t="str">
        <f t="shared" si="60"/>
        <v>IMPHTEHCN</v>
      </c>
      <c r="E1315" s="86">
        <v>0</v>
      </c>
      <c r="F1315" s="86" t="str">
        <f t="shared" si="58"/>
        <v>WNWC</v>
      </c>
      <c r="G1315" s="86">
        <v>3</v>
      </c>
      <c r="H1315" s="86">
        <v>3</v>
      </c>
    </row>
    <row r="1316" spans="2:8">
      <c r="B1316" s="86" t="str">
        <f t="shared" si="60"/>
        <v>ACT_BND</v>
      </c>
      <c r="C1316" s="86" t="str">
        <f t="shared" si="60"/>
        <v>IMPHTEHCN</v>
      </c>
      <c r="E1316" s="86">
        <v>0</v>
      </c>
      <c r="F1316" s="86" t="str">
        <f t="shared" si="58"/>
        <v>WNWD</v>
      </c>
      <c r="G1316" s="86">
        <v>3</v>
      </c>
      <c r="H1316" s="86">
        <v>3</v>
      </c>
    </row>
    <row r="1317" spans="2:8">
      <c r="B1317" s="86" t="str">
        <f t="shared" si="60"/>
        <v>ACT_BND</v>
      </c>
      <c r="C1317" s="86" t="str">
        <f t="shared" si="60"/>
        <v>IMPHTEHCN</v>
      </c>
      <c r="E1317" s="86">
        <v>0</v>
      </c>
      <c r="F1317" s="86" t="str">
        <f t="shared" si="58"/>
        <v>WNWB</v>
      </c>
      <c r="G1317" s="86">
        <v>3</v>
      </c>
      <c r="H1317" s="86">
        <v>3</v>
      </c>
    </row>
    <row r="1318" spans="2:8">
      <c r="B1318" s="86" t="str">
        <f t="shared" si="60"/>
        <v>ACT_BND</v>
      </c>
      <c r="C1318" s="86" t="str">
        <f t="shared" si="60"/>
        <v>IMPHTEHCL</v>
      </c>
      <c r="E1318" s="86">
        <v>0</v>
      </c>
      <c r="F1318" s="86" t="str">
        <f t="shared" si="58"/>
        <v>RWDA</v>
      </c>
      <c r="G1318" s="86">
        <v>3</v>
      </c>
      <c r="H1318" s="86">
        <v>3</v>
      </c>
    </row>
    <row r="1319" spans="2:8">
      <c r="B1319" s="86" t="str">
        <f t="shared" si="60"/>
        <v>ACT_BND</v>
      </c>
      <c r="C1319" s="86" t="str">
        <f t="shared" si="60"/>
        <v>IMPHTEHCL</v>
      </c>
      <c r="E1319" s="86">
        <v>0</v>
      </c>
      <c r="F1319" s="86" t="str">
        <f t="shared" si="58"/>
        <v>RWDC</v>
      </c>
      <c r="G1319" s="86">
        <v>3</v>
      </c>
      <c r="H1319" s="86">
        <v>3</v>
      </c>
    </row>
    <row r="1320" spans="2:8">
      <c r="B1320" s="86" t="str">
        <f t="shared" si="60"/>
        <v>ACT_BND</v>
      </c>
      <c r="C1320" s="86" t="str">
        <f t="shared" si="60"/>
        <v>IMPHTEHCL</v>
      </c>
      <c r="E1320" s="86">
        <v>0</v>
      </c>
      <c r="F1320" s="86" t="str">
        <f t="shared" si="58"/>
        <v>RWDD</v>
      </c>
      <c r="G1320" s="86">
        <v>3</v>
      </c>
      <c r="H1320" s="86">
        <v>3</v>
      </c>
    </row>
    <row r="1321" spans="2:8">
      <c r="B1321" s="86" t="str">
        <f t="shared" si="60"/>
        <v>ACT_BND</v>
      </c>
      <c r="C1321" s="86" t="str">
        <f t="shared" si="60"/>
        <v>IMPHTEHCL</v>
      </c>
      <c r="E1321" s="86">
        <v>0</v>
      </c>
      <c r="F1321" s="86" t="str">
        <f t="shared" si="58"/>
        <v>RWDB</v>
      </c>
      <c r="G1321" s="86">
        <v>3</v>
      </c>
      <c r="H1321" s="86">
        <v>3</v>
      </c>
    </row>
    <row r="1322" spans="2:8">
      <c r="B1322" s="86" t="str">
        <f t="shared" si="60"/>
        <v>ACT_BND</v>
      </c>
      <c r="C1322" s="86" t="str">
        <f t="shared" si="60"/>
        <v>IMPHTEHCL</v>
      </c>
      <c r="E1322" s="86">
        <v>0</v>
      </c>
      <c r="F1322" s="86" t="str">
        <f t="shared" si="58"/>
        <v>RNWA</v>
      </c>
      <c r="G1322" s="86">
        <v>3</v>
      </c>
      <c r="H1322" s="86">
        <v>3</v>
      </c>
    </row>
    <row r="1323" spans="2:8">
      <c r="B1323" s="86" t="str">
        <f t="shared" si="60"/>
        <v>ACT_BND</v>
      </c>
      <c r="C1323" s="86" t="str">
        <f t="shared" si="60"/>
        <v>IMPHTEHCL</v>
      </c>
      <c r="E1323" s="86">
        <v>0</v>
      </c>
      <c r="F1323" s="86" t="str">
        <f t="shared" si="58"/>
        <v>RNWC</v>
      </c>
      <c r="G1323" s="86">
        <v>3</v>
      </c>
      <c r="H1323" s="86">
        <v>3</v>
      </c>
    </row>
    <row r="1324" spans="2:8">
      <c r="B1324" s="86" t="str">
        <f t="shared" si="60"/>
        <v>ACT_BND</v>
      </c>
      <c r="C1324" s="86" t="str">
        <f t="shared" si="60"/>
        <v>IMPHTEHCL</v>
      </c>
      <c r="E1324" s="86">
        <v>0</v>
      </c>
      <c r="F1324" s="86" t="str">
        <f t="shared" si="58"/>
        <v>RNWD</v>
      </c>
      <c r="G1324" s="86">
        <v>3</v>
      </c>
      <c r="H1324" s="86">
        <v>3</v>
      </c>
    </row>
    <row r="1325" spans="2:8">
      <c r="B1325" s="86" t="str">
        <f t="shared" si="60"/>
        <v>ACT_BND</v>
      </c>
      <c r="C1325" s="86" t="str">
        <f t="shared" si="60"/>
        <v>IMPHTEHCL</v>
      </c>
      <c r="E1325" s="86">
        <v>0</v>
      </c>
      <c r="F1325" s="86" t="str">
        <f t="shared" si="58"/>
        <v>RNWB</v>
      </c>
      <c r="G1325" s="86">
        <v>3</v>
      </c>
      <c r="H1325" s="86">
        <v>3</v>
      </c>
    </row>
    <row r="1326" spans="2:8">
      <c r="B1326" s="86" t="str">
        <f t="shared" si="60"/>
        <v>ACT_BND</v>
      </c>
      <c r="C1326" s="86" t="str">
        <f t="shared" si="60"/>
        <v>IMPHTEHCL</v>
      </c>
      <c r="E1326" s="86">
        <v>0</v>
      </c>
      <c r="F1326" s="86" t="str">
        <f t="shared" si="58"/>
        <v>SWDA</v>
      </c>
      <c r="G1326" s="86">
        <v>3</v>
      </c>
      <c r="H1326" s="86">
        <v>3</v>
      </c>
    </row>
    <row r="1327" spans="2:8">
      <c r="B1327" s="86" t="str">
        <f t="shared" si="60"/>
        <v>ACT_BND</v>
      </c>
      <c r="C1327" s="86" t="str">
        <f t="shared" si="60"/>
        <v>IMPHTEHCL</v>
      </c>
      <c r="E1327" s="86">
        <v>0</v>
      </c>
      <c r="F1327" s="86" t="str">
        <f t="shared" si="58"/>
        <v>SWDC</v>
      </c>
      <c r="G1327" s="86">
        <v>3</v>
      </c>
      <c r="H1327" s="86">
        <v>3</v>
      </c>
    </row>
    <row r="1328" spans="2:8">
      <c r="B1328" s="86" t="str">
        <f t="shared" si="60"/>
        <v>ACT_BND</v>
      </c>
      <c r="C1328" s="86" t="str">
        <f t="shared" si="60"/>
        <v>IMPHTEHCL</v>
      </c>
      <c r="E1328" s="86">
        <v>0</v>
      </c>
      <c r="F1328" s="86" t="str">
        <f t="shared" si="58"/>
        <v>SWDD</v>
      </c>
      <c r="G1328" s="86">
        <v>3</v>
      </c>
      <c r="H1328" s="86">
        <v>3</v>
      </c>
    </row>
    <row r="1329" spans="2:8">
      <c r="B1329" s="86" t="str">
        <f t="shared" si="60"/>
        <v>ACT_BND</v>
      </c>
      <c r="C1329" s="86" t="str">
        <f t="shared" si="60"/>
        <v>IMPHTEHCL</v>
      </c>
      <c r="E1329" s="86">
        <v>0</v>
      </c>
      <c r="F1329" s="86" t="str">
        <f t="shared" si="58"/>
        <v>SWDB</v>
      </c>
      <c r="G1329" s="86">
        <v>3</v>
      </c>
      <c r="H1329" s="86">
        <v>3</v>
      </c>
    </row>
    <row r="1330" spans="2:8">
      <c r="B1330" s="86" t="str">
        <f t="shared" si="60"/>
        <v>ACT_BND</v>
      </c>
      <c r="C1330" s="86" t="str">
        <f t="shared" si="60"/>
        <v>IMPHTEHCL</v>
      </c>
      <c r="E1330" s="86">
        <v>0</v>
      </c>
      <c r="F1330" s="86" t="str">
        <f t="shared" si="58"/>
        <v>SNWA</v>
      </c>
      <c r="G1330" s="86">
        <v>3</v>
      </c>
      <c r="H1330" s="86">
        <v>3</v>
      </c>
    </row>
    <row r="1331" spans="2:8">
      <c r="B1331" s="86" t="str">
        <f t="shared" si="60"/>
        <v>ACT_BND</v>
      </c>
      <c r="C1331" s="86" t="str">
        <f t="shared" si="60"/>
        <v>IMPHTEHCL</v>
      </c>
      <c r="E1331" s="86">
        <v>0</v>
      </c>
      <c r="F1331" s="86" t="str">
        <f t="shared" si="58"/>
        <v>SNWC</v>
      </c>
      <c r="G1331" s="86">
        <v>3</v>
      </c>
      <c r="H1331" s="86">
        <v>3</v>
      </c>
    </row>
    <row r="1332" spans="2:8">
      <c r="B1332" s="86" t="str">
        <f t="shared" si="60"/>
        <v>ACT_BND</v>
      </c>
      <c r="C1332" s="86" t="str">
        <f t="shared" si="60"/>
        <v>IMPHTEHCL</v>
      </c>
      <c r="E1332" s="86">
        <v>0</v>
      </c>
      <c r="F1332" s="86" t="str">
        <f t="shared" si="58"/>
        <v>SNWD</v>
      </c>
      <c r="G1332" s="86">
        <v>3</v>
      </c>
      <c r="H1332" s="86">
        <v>3</v>
      </c>
    </row>
    <row r="1333" spans="2:8">
      <c r="B1333" s="86" t="str">
        <f t="shared" si="60"/>
        <v>ACT_BND</v>
      </c>
      <c r="C1333" s="86" t="str">
        <f t="shared" si="60"/>
        <v>IMPHTEHCL</v>
      </c>
      <c r="E1333" s="86">
        <v>0</v>
      </c>
      <c r="F1333" s="86" t="str">
        <f t="shared" si="58"/>
        <v>SNWB</v>
      </c>
      <c r="G1333" s="86">
        <v>3</v>
      </c>
      <c r="H1333" s="86">
        <v>3</v>
      </c>
    </row>
    <row r="1334" spans="2:8">
      <c r="B1334" s="86" t="str">
        <f t="shared" ref="B1334:C1353" si="61">B566</f>
        <v>ACT_BND</v>
      </c>
      <c r="C1334" s="86" t="str">
        <f t="shared" si="61"/>
        <v>IMPHTEHCL</v>
      </c>
      <c r="E1334" s="86">
        <v>0</v>
      </c>
      <c r="F1334" s="86" t="str">
        <f t="shared" si="58"/>
        <v>FWDA</v>
      </c>
      <c r="G1334" s="86">
        <v>3</v>
      </c>
      <c r="H1334" s="86">
        <v>3</v>
      </c>
    </row>
    <row r="1335" spans="2:8">
      <c r="B1335" s="86" t="str">
        <f t="shared" si="61"/>
        <v>ACT_BND</v>
      </c>
      <c r="C1335" s="86" t="str">
        <f t="shared" si="61"/>
        <v>IMPHTEHCL</v>
      </c>
      <c r="E1335" s="86">
        <v>0</v>
      </c>
      <c r="F1335" s="86" t="str">
        <f t="shared" si="58"/>
        <v>FWDC</v>
      </c>
      <c r="G1335" s="86">
        <v>3</v>
      </c>
      <c r="H1335" s="86">
        <v>3</v>
      </c>
    </row>
    <row r="1336" spans="2:8">
      <c r="B1336" s="86" t="str">
        <f t="shared" si="61"/>
        <v>ACT_BND</v>
      </c>
      <c r="C1336" s="86" t="str">
        <f t="shared" si="61"/>
        <v>IMPHTEHCL</v>
      </c>
      <c r="E1336" s="86">
        <v>0</v>
      </c>
      <c r="F1336" s="86" t="str">
        <f t="shared" si="58"/>
        <v>FWDD</v>
      </c>
      <c r="G1336" s="86">
        <v>3</v>
      </c>
      <c r="H1336" s="86">
        <v>3</v>
      </c>
    </row>
    <row r="1337" spans="2:8">
      <c r="B1337" s="86" t="str">
        <f t="shared" si="61"/>
        <v>ACT_BND</v>
      </c>
      <c r="C1337" s="86" t="str">
        <f t="shared" si="61"/>
        <v>IMPHTEHCL</v>
      </c>
      <c r="E1337" s="86">
        <v>0</v>
      </c>
      <c r="F1337" s="86" t="str">
        <f t="shared" si="58"/>
        <v>FWDB</v>
      </c>
      <c r="G1337" s="86">
        <v>3</v>
      </c>
      <c r="H1337" s="86">
        <v>3</v>
      </c>
    </row>
    <row r="1338" spans="2:8">
      <c r="B1338" s="86" t="str">
        <f t="shared" si="61"/>
        <v>ACT_BND</v>
      </c>
      <c r="C1338" s="86" t="str">
        <f t="shared" si="61"/>
        <v>IMPHTEHCL</v>
      </c>
      <c r="E1338" s="86">
        <v>0</v>
      </c>
      <c r="F1338" s="86" t="str">
        <f t="shared" si="58"/>
        <v>FNWA</v>
      </c>
      <c r="G1338" s="86">
        <v>3</v>
      </c>
      <c r="H1338" s="86">
        <v>3</v>
      </c>
    </row>
    <row r="1339" spans="2:8">
      <c r="B1339" s="86" t="str">
        <f t="shared" si="61"/>
        <v>ACT_BND</v>
      </c>
      <c r="C1339" s="86" t="str">
        <f t="shared" si="61"/>
        <v>IMPHTEHCL</v>
      </c>
      <c r="E1339" s="86">
        <v>0</v>
      </c>
      <c r="F1339" s="86" t="str">
        <f t="shared" si="58"/>
        <v>FNWC</v>
      </c>
      <c r="G1339" s="86">
        <v>3</v>
      </c>
      <c r="H1339" s="86">
        <v>3</v>
      </c>
    </row>
    <row r="1340" spans="2:8">
      <c r="B1340" s="86" t="str">
        <f t="shared" si="61"/>
        <v>ACT_BND</v>
      </c>
      <c r="C1340" s="86" t="str">
        <f t="shared" si="61"/>
        <v>IMPHTEHCL</v>
      </c>
      <c r="E1340" s="86">
        <v>0</v>
      </c>
      <c r="F1340" s="86" t="str">
        <f t="shared" si="58"/>
        <v>FNWD</v>
      </c>
      <c r="G1340" s="86">
        <v>3</v>
      </c>
      <c r="H1340" s="86">
        <v>3</v>
      </c>
    </row>
    <row r="1341" spans="2:8">
      <c r="B1341" s="86" t="str">
        <f t="shared" si="61"/>
        <v>ACT_BND</v>
      </c>
      <c r="C1341" s="86" t="str">
        <f t="shared" si="61"/>
        <v>IMPHTEHCL</v>
      </c>
      <c r="E1341" s="86">
        <v>0</v>
      </c>
      <c r="F1341" s="86" t="str">
        <f t="shared" si="58"/>
        <v>FNWB</v>
      </c>
      <c r="G1341" s="86">
        <v>3</v>
      </c>
      <c r="H1341" s="86">
        <v>3</v>
      </c>
    </row>
    <row r="1342" spans="2:8">
      <c r="B1342" s="86" t="str">
        <f t="shared" si="61"/>
        <v>ACT_BND</v>
      </c>
      <c r="C1342" s="86" t="str">
        <f t="shared" si="61"/>
        <v>IMPHTEHCL</v>
      </c>
      <c r="E1342" s="86">
        <v>0</v>
      </c>
      <c r="F1342" s="86" t="str">
        <f t="shared" si="58"/>
        <v>WWDA</v>
      </c>
      <c r="G1342" s="86">
        <v>3</v>
      </c>
      <c r="H1342" s="86">
        <v>3</v>
      </c>
    </row>
    <row r="1343" spans="2:8">
      <c r="B1343" s="86" t="str">
        <f t="shared" si="61"/>
        <v>ACT_BND</v>
      </c>
      <c r="C1343" s="86" t="str">
        <f t="shared" si="61"/>
        <v>IMPHTEHCL</v>
      </c>
      <c r="E1343" s="86">
        <v>0</v>
      </c>
      <c r="F1343" s="86" t="str">
        <f t="shared" si="58"/>
        <v>WWDC</v>
      </c>
      <c r="G1343" s="86">
        <v>3</v>
      </c>
      <c r="H1343" s="86">
        <v>3</v>
      </c>
    </row>
    <row r="1344" spans="2:8">
      <c r="B1344" s="86" t="str">
        <f t="shared" si="61"/>
        <v>ACT_BND</v>
      </c>
      <c r="C1344" s="86" t="str">
        <f t="shared" si="61"/>
        <v>IMPHTEHCL</v>
      </c>
      <c r="E1344" s="86">
        <v>0</v>
      </c>
      <c r="F1344" s="86" t="str">
        <f t="shared" si="58"/>
        <v>WWDD</v>
      </c>
      <c r="G1344" s="86">
        <v>3</v>
      </c>
      <c r="H1344" s="86">
        <v>3</v>
      </c>
    </row>
    <row r="1345" spans="2:8">
      <c r="B1345" s="86" t="str">
        <f t="shared" si="61"/>
        <v>ACT_BND</v>
      </c>
      <c r="C1345" s="86" t="str">
        <f t="shared" si="61"/>
        <v>IMPHTEHCL</v>
      </c>
      <c r="E1345" s="86">
        <v>0</v>
      </c>
      <c r="F1345" s="86" t="str">
        <f t="shared" si="58"/>
        <v>WWDB</v>
      </c>
      <c r="G1345" s="86">
        <v>3</v>
      </c>
      <c r="H1345" s="86">
        <v>3</v>
      </c>
    </row>
    <row r="1346" spans="2:8">
      <c r="B1346" s="86" t="str">
        <f t="shared" si="61"/>
        <v>ACT_BND</v>
      </c>
      <c r="C1346" s="86" t="str">
        <f t="shared" si="61"/>
        <v>IMPHTEHCL</v>
      </c>
      <c r="E1346" s="86">
        <v>0</v>
      </c>
      <c r="F1346" s="86" t="str">
        <f t="shared" si="58"/>
        <v>WNWA</v>
      </c>
      <c r="G1346" s="86">
        <v>3</v>
      </c>
      <c r="H1346" s="86">
        <v>3</v>
      </c>
    </row>
    <row r="1347" spans="2:8">
      <c r="B1347" s="86" t="str">
        <f t="shared" si="61"/>
        <v>ACT_BND</v>
      </c>
      <c r="C1347" s="86" t="str">
        <f t="shared" si="61"/>
        <v>IMPHTEHCL</v>
      </c>
      <c r="E1347" s="86">
        <v>0</v>
      </c>
      <c r="F1347" s="86" t="str">
        <f t="shared" si="58"/>
        <v>WNWC</v>
      </c>
      <c r="G1347" s="86">
        <v>3</v>
      </c>
      <c r="H1347" s="86">
        <v>3</v>
      </c>
    </row>
    <row r="1348" spans="2:8">
      <c r="B1348" s="86" t="str">
        <f t="shared" si="61"/>
        <v>ACT_BND</v>
      </c>
      <c r="C1348" s="86" t="str">
        <f t="shared" si="61"/>
        <v>IMPHTEHCL</v>
      </c>
      <c r="E1348" s="86">
        <v>0</v>
      </c>
      <c r="F1348" s="86" t="str">
        <f t="shared" si="58"/>
        <v>WNWD</v>
      </c>
      <c r="G1348" s="86">
        <v>3</v>
      </c>
      <c r="H1348" s="86">
        <v>3</v>
      </c>
    </row>
    <row r="1349" spans="2:8">
      <c r="B1349" s="86" t="str">
        <f t="shared" si="61"/>
        <v>ACT_BND</v>
      </c>
      <c r="C1349" s="86" t="str">
        <f t="shared" si="61"/>
        <v>IMPHTEHCL</v>
      </c>
      <c r="E1349" s="86">
        <v>0</v>
      </c>
      <c r="F1349" s="86" t="str">
        <f t="shared" si="58"/>
        <v>WNWB</v>
      </c>
      <c r="G1349" s="86">
        <v>3</v>
      </c>
      <c r="H1349" s="86">
        <v>3</v>
      </c>
    </row>
    <row r="1350" spans="2:8">
      <c r="B1350" s="86" t="str">
        <f t="shared" si="61"/>
        <v>ACT_BND</v>
      </c>
      <c r="C1350" s="86" t="str">
        <f t="shared" si="61"/>
        <v>IMPHTEHCM</v>
      </c>
      <c r="E1350" s="86">
        <v>0</v>
      </c>
      <c r="F1350" s="86" t="str">
        <f t="shared" ref="F1350:F1413" si="62">F582</f>
        <v>RWDA</v>
      </c>
      <c r="G1350" s="86">
        <v>3</v>
      </c>
      <c r="H1350" s="86">
        <v>3</v>
      </c>
    </row>
    <row r="1351" spans="2:8">
      <c r="B1351" s="86" t="str">
        <f t="shared" si="61"/>
        <v>ACT_BND</v>
      </c>
      <c r="C1351" s="86" t="str">
        <f t="shared" si="61"/>
        <v>IMPHTEHCM</v>
      </c>
      <c r="E1351" s="86">
        <v>0</v>
      </c>
      <c r="F1351" s="86" t="str">
        <f t="shared" si="62"/>
        <v>RWDC</v>
      </c>
      <c r="G1351" s="86">
        <v>3</v>
      </c>
      <c r="H1351" s="86">
        <v>3</v>
      </c>
    </row>
    <row r="1352" spans="2:8">
      <c r="B1352" s="86" t="str">
        <f t="shared" si="61"/>
        <v>ACT_BND</v>
      </c>
      <c r="C1352" s="86" t="str">
        <f t="shared" si="61"/>
        <v>IMPHTEHCM</v>
      </c>
      <c r="E1352" s="86">
        <v>0</v>
      </c>
      <c r="F1352" s="86" t="str">
        <f t="shared" si="62"/>
        <v>RWDD</v>
      </c>
      <c r="G1352" s="86">
        <v>3</v>
      </c>
      <c r="H1352" s="86">
        <v>3</v>
      </c>
    </row>
    <row r="1353" spans="2:8">
      <c r="B1353" s="86" t="str">
        <f t="shared" si="61"/>
        <v>ACT_BND</v>
      </c>
      <c r="C1353" s="86" t="str">
        <f t="shared" si="61"/>
        <v>IMPHTEHCM</v>
      </c>
      <c r="E1353" s="86">
        <v>0</v>
      </c>
      <c r="F1353" s="86" t="str">
        <f t="shared" si="62"/>
        <v>RWDB</v>
      </c>
      <c r="G1353" s="86">
        <v>3</v>
      </c>
      <c r="H1353" s="86">
        <v>3</v>
      </c>
    </row>
    <row r="1354" spans="2:8">
      <c r="B1354" s="86" t="str">
        <f t="shared" ref="B1354:C1373" si="63">B586</f>
        <v>ACT_BND</v>
      </c>
      <c r="C1354" s="86" t="str">
        <f t="shared" si="63"/>
        <v>IMPHTEHCM</v>
      </c>
      <c r="E1354" s="86">
        <v>0</v>
      </c>
      <c r="F1354" s="86" t="str">
        <f t="shared" si="62"/>
        <v>RNWA</v>
      </c>
      <c r="G1354" s="86">
        <v>3</v>
      </c>
      <c r="H1354" s="86">
        <v>3</v>
      </c>
    </row>
    <row r="1355" spans="2:8">
      <c r="B1355" s="86" t="str">
        <f t="shared" si="63"/>
        <v>ACT_BND</v>
      </c>
      <c r="C1355" s="86" t="str">
        <f t="shared" si="63"/>
        <v>IMPHTEHCM</v>
      </c>
      <c r="E1355" s="86">
        <v>0</v>
      </c>
      <c r="F1355" s="86" t="str">
        <f t="shared" si="62"/>
        <v>RNWC</v>
      </c>
      <c r="G1355" s="86">
        <v>3</v>
      </c>
      <c r="H1355" s="86">
        <v>3</v>
      </c>
    </row>
    <row r="1356" spans="2:8">
      <c r="B1356" s="86" t="str">
        <f t="shared" si="63"/>
        <v>ACT_BND</v>
      </c>
      <c r="C1356" s="86" t="str">
        <f t="shared" si="63"/>
        <v>IMPHTEHCM</v>
      </c>
      <c r="E1356" s="86">
        <v>0</v>
      </c>
      <c r="F1356" s="86" t="str">
        <f t="shared" si="62"/>
        <v>RNWD</v>
      </c>
      <c r="G1356" s="86">
        <v>3</v>
      </c>
      <c r="H1356" s="86">
        <v>3</v>
      </c>
    </row>
    <row r="1357" spans="2:8">
      <c r="B1357" s="86" t="str">
        <f t="shared" si="63"/>
        <v>ACT_BND</v>
      </c>
      <c r="C1357" s="86" t="str">
        <f t="shared" si="63"/>
        <v>IMPHTEHCM</v>
      </c>
      <c r="E1357" s="86">
        <v>0</v>
      </c>
      <c r="F1357" s="86" t="str">
        <f t="shared" si="62"/>
        <v>RNWB</v>
      </c>
      <c r="G1357" s="86">
        <v>3</v>
      </c>
      <c r="H1357" s="86">
        <v>3</v>
      </c>
    </row>
    <row r="1358" spans="2:8">
      <c r="B1358" s="86" t="str">
        <f t="shared" si="63"/>
        <v>ACT_BND</v>
      </c>
      <c r="C1358" s="86" t="str">
        <f t="shared" si="63"/>
        <v>IMPHTEHCM</v>
      </c>
      <c r="E1358" s="86">
        <v>0</v>
      </c>
      <c r="F1358" s="86" t="str">
        <f t="shared" si="62"/>
        <v>SWDA</v>
      </c>
      <c r="G1358" s="86">
        <v>3</v>
      </c>
      <c r="H1358" s="86">
        <v>3</v>
      </c>
    </row>
    <row r="1359" spans="2:8">
      <c r="B1359" s="86" t="str">
        <f t="shared" si="63"/>
        <v>ACT_BND</v>
      </c>
      <c r="C1359" s="86" t="str">
        <f t="shared" si="63"/>
        <v>IMPHTEHCM</v>
      </c>
      <c r="E1359" s="86">
        <v>0</v>
      </c>
      <c r="F1359" s="86" t="str">
        <f t="shared" si="62"/>
        <v>SWDC</v>
      </c>
      <c r="G1359" s="86">
        <v>3</v>
      </c>
      <c r="H1359" s="86">
        <v>3</v>
      </c>
    </row>
    <row r="1360" spans="2:8">
      <c r="B1360" s="86" t="str">
        <f t="shared" si="63"/>
        <v>ACT_BND</v>
      </c>
      <c r="C1360" s="86" t="str">
        <f t="shared" si="63"/>
        <v>IMPHTEHCM</v>
      </c>
      <c r="E1360" s="86">
        <v>0</v>
      </c>
      <c r="F1360" s="86" t="str">
        <f t="shared" si="62"/>
        <v>SWDD</v>
      </c>
      <c r="G1360" s="86">
        <v>3</v>
      </c>
      <c r="H1360" s="86">
        <v>3</v>
      </c>
    </row>
    <row r="1361" spans="2:8">
      <c r="B1361" s="86" t="str">
        <f t="shared" si="63"/>
        <v>ACT_BND</v>
      </c>
      <c r="C1361" s="86" t="str">
        <f t="shared" si="63"/>
        <v>IMPHTEHCM</v>
      </c>
      <c r="E1361" s="86">
        <v>0</v>
      </c>
      <c r="F1361" s="86" t="str">
        <f t="shared" si="62"/>
        <v>SWDB</v>
      </c>
      <c r="G1361" s="86">
        <v>3</v>
      </c>
      <c r="H1361" s="86">
        <v>3</v>
      </c>
    </row>
    <row r="1362" spans="2:8">
      <c r="B1362" s="86" t="str">
        <f t="shared" si="63"/>
        <v>ACT_BND</v>
      </c>
      <c r="C1362" s="86" t="str">
        <f t="shared" si="63"/>
        <v>IMPHTEHCM</v>
      </c>
      <c r="E1362" s="86">
        <v>0</v>
      </c>
      <c r="F1362" s="86" t="str">
        <f t="shared" si="62"/>
        <v>SNWA</v>
      </c>
      <c r="G1362" s="86">
        <v>3</v>
      </c>
      <c r="H1362" s="86">
        <v>3</v>
      </c>
    </row>
    <row r="1363" spans="2:8">
      <c r="B1363" s="86" t="str">
        <f t="shared" si="63"/>
        <v>ACT_BND</v>
      </c>
      <c r="C1363" s="86" t="str">
        <f t="shared" si="63"/>
        <v>IMPHTEHCM</v>
      </c>
      <c r="E1363" s="86">
        <v>0</v>
      </c>
      <c r="F1363" s="86" t="str">
        <f t="shared" si="62"/>
        <v>SNWC</v>
      </c>
      <c r="G1363" s="86">
        <v>3</v>
      </c>
      <c r="H1363" s="86">
        <v>3</v>
      </c>
    </row>
    <row r="1364" spans="2:8">
      <c r="B1364" s="86" t="str">
        <f t="shared" si="63"/>
        <v>ACT_BND</v>
      </c>
      <c r="C1364" s="86" t="str">
        <f t="shared" si="63"/>
        <v>IMPHTEHCM</v>
      </c>
      <c r="E1364" s="86">
        <v>0</v>
      </c>
      <c r="F1364" s="86" t="str">
        <f t="shared" si="62"/>
        <v>SNWD</v>
      </c>
      <c r="G1364" s="86">
        <v>3</v>
      </c>
      <c r="H1364" s="86">
        <v>3</v>
      </c>
    </row>
    <row r="1365" spans="2:8">
      <c r="B1365" s="86" t="str">
        <f t="shared" si="63"/>
        <v>ACT_BND</v>
      </c>
      <c r="C1365" s="86" t="str">
        <f t="shared" si="63"/>
        <v>IMPHTEHCM</v>
      </c>
      <c r="E1365" s="86">
        <v>0</v>
      </c>
      <c r="F1365" s="86" t="str">
        <f t="shared" si="62"/>
        <v>SNWB</v>
      </c>
      <c r="G1365" s="86">
        <v>3</v>
      </c>
      <c r="H1365" s="86">
        <v>3</v>
      </c>
    </row>
    <row r="1366" spans="2:8">
      <c r="B1366" s="86" t="str">
        <f t="shared" si="63"/>
        <v>ACT_BND</v>
      </c>
      <c r="C1366" s="86" t="str">
        <f t="shared" si="63"/>
        <v>IMPHTEHCM</v>
      </c>
      <c r="E1366" s="86">
        <v>0</v>
      </c>
      <c r="F1366" s="86" t="str">
        <f t="shared" si="62"/>
        <v>FWDA</v>
      </c>
      <c r="G1366" s="86">
        <v>3</v>
      </c>
      <c r="H1366" s="86">
        <v>3</v>
      </c>
    </row>
    <row r="1367" spans="2:8">
      <c r="B1367" s="86" t="str">
        <f t="shared" si="63"/>
        <v>ACT_BND</v>
      </c>
      <c r="C1367" s="86" t="str">
        <f t="shared" si="63"/>
        <v>IMPHTEHCM</v>
      </c>
      <c r="E1367" s="86">
        <v>0</v>
      </c>
      <c r="F1367" s="86" t="str">
        <f t="shared" si="62"/>
        <v>FWDC</v>
      </c>
      <c r="G1367" s="86">
        <v>3</v>
      </c>
      <c r="H1367" s="86">
        <v>3</v>
      </c>
    </row>
    <row r="1368" spans="2:8">
      <c r="B1368" s="86" t="str">
        <f t="shared" si="63"/>
        <v>ACT_BND</v>
      </c>
      <c r="C1368" s="86" t="str">
        <f t="shared" si="63"/>
        <v>IMPHTEHCM</v>
      </c>
      <c r="E1368" s="86">
        <v>0</v>
      </c>
      <c r="F1368" s="86" t="str">
        <f t="shared" si="62"/>
        <v>FWDD</v>
      </c>
      <c r="G1368" s="86">
        <v>3</v>
      </c>
      <c r="H1368" s="86">
        <v>3</v>
      </c>
    </row>
    <row r="1369" spans="2:8">
      <c r="B1369" s="86" t="str">
        <f t="shared" si="63"/>
        <v>ACT_BND</v>
      </c>
      <c r="C1369" s="86" t="str">
        <f t="shared" si="63"/>
        <v>IMPHTEHCM</v>
      </c>
      <c r="E1369" s="86">
        <v>0</v>
      </c>
      <c r="F1369" s="86" t="str">
        <f t="shared" si="62"/>
        <v>FWDB</v>
      </c>
      <c r="G1369" s="86">
        <v>3</v>
      </c>
      <c r="H1369" s="86">
        <v>3</v>
      </c>
    </row>
    <row r="1370" spans="2:8">
      <c r="B1370" s="86" t="str">
        <f t="shared" si="63"/>
        <v>ACT_BND</v>
      </c>
      <c r="C1370" s="86" t="str">
        <f t="shared" si="63"/>
        <v>IMPHTEHCM</v>
      </c>
      <c r="E1370" s="86">
        <v>0</v>
      </c>
      <c r="F1370" s="86" t="str">
        <f t="shared" si="62"/>
        <v>FNWA</v>
      </c>
      <c r="G1370" s="86">
        <v>3</v>
      </c>
      <c r="H1370" s="86">
        <v>3</v>
      </c>
    </row>
    <row r="1371" spans="2:8">
      <c r="B1371" s="86" t="str">
        <f t="shared" si="63"/>
        <v>ACT_BND</v>
      </c>
      <c r="C1371" s="86" t="str">
        <f t="shared" si="63"/>
        <v>IMPHTEHCM</v>
      </c>
      <c r="E1371" s="86">
        <v>0</v>
      </c>
      <c r="F1371" s="86" t="str">
        <f t="shared" si="62"/>
        <v>FNWC</v>
      </c>
      <c r="G1371" s="86">
        <v>3</v>
      </c>
      <c r="H1371" s="86">
        <v>3</v>
      </c>
    </row>
    <row r="1372" spans="2:8">
      <c r="B1372" s="86" t="str">
        <f t="shared" si="63"/>
        <v>ACT_BND</v>
      </c>
      <c r="C1372" s="86" t="str">
        <f t="shared" si="63"/>
        <v>IMPHTEHCM</v>
      </c>
      <c r="E1372" s="86">
        <v>0</v>
      </c>
      <c r="F1372" s="86" t="str">
        <f t="shared" si="62"/>
        <v>FNWD</v>
      </c>
      <c r="G1372" s="86">
        <v>3</v>
      </c>
      <c r="H1372" s="86">
        <v>3</v>
      </c>
    </row>
    <row r="1373" spans="2:8">
      <c r="B1373" s="86" t="str">
        <f t="shared" si="63"/>
        <v>ACT_BND</v>
      </c>
      <c r="C1373" s="86" t="str">
        <f t="shared" si="63"/>
        <v>IMPHTEHCM</v>
      </c>
      <c r="E1373" s="86">
        <v>0</v>
      </c>
      <c r="F1373" s="86" t="str">
        <f t="shared" si="62"/>
        <v>FNWB</v>
      </c>
      <c r="G1373" s="86">
        <v>3</v>
      </c>
      <c r="H1373" s="86">
        <v>3</v>
      </c>
    </row>
    <row r="1374" spans="2:8">
      <c r="B1374" s="86" t="str">
        <f t="shared" ref="B1374:C1393" si="64">B606</f>
        <v>ACT_BND</v>
      </c>
      <c r="C1374" s="86" t="str">
        <f t="shared" si="64"/>
        <v>IMPHTEHCM</v>
      </c>
      <c r="E1374" s="86">
        <v>0</v>
      </c>
      <c r="F1374" s="86" t="str">
        <f t="shared" si="62"/>
        <v>WWDA</v>
      </c>
      <c r="G1374" s="86">
        <v>3</v>
      </c>
      <c r="H1374" s="86">
        <v>3</v>
      </c>
    </row>
    <row r="1375" spans="2:8">
      <c r="B1375" s="86" t="str">
        <f t="shared" si="64"/>
        <v>ACT_BND</v>
      </c>
      <c r="C1375" s="86" t="str">
        <f t="shared" si="64"/>
        <v>IMPHTEHCM</v>
      </c>
      <c r="E1375" s="86">
        <v>0</v>
      </c>
      <c r="F1375" s="86" t="str">
        <f t="shared" si="62"/>
        <v>WWDC</v>
      </c>
      <c r="G1375" s="86">
        <v>3</v>
      </c>
      <c r="H1375" s="86">
        <v>3</v>
      </c>
    </row>
    <row r="1376" spans="2:8">
      <c r="B1376" s="86" t="str">
        <f t="shared" si="64"/>
        <v>ACT_BND</v>
      </c>
      <c r="C1376" s="86" t="str">
        <f t="shared" si="64"/>
        <v>IMPHTEHCM</v>
      </c>
      <c r="E1376" s="86">
        <v>0</v>
      </c>
      <c r="F1376" s="86" t="str">
        <f t="shared" si="62"/>
        <v>WWDD</v>
      </c>
      <c r="G1376" s="86">
        <v>3</v>
      </c>
      <c r="H1376" s="86">
        <v>3</v>
      </c>
    </row>
    <row r="1377" spans="2:8">
      <c r="B1377" s="86" t="str">
        <f t="shared" si="64"/>
        <v>ACT_BND</v>
      </c>
      <c r="C1377" s="86" t="str">
        <f t="shared" si="64"/>
        <v>IMPHTEHCM</v>
      </c>
      <c r="E1377" s="86">
        <v>0</v>
      </c>
      <c r="F1377" s="86" t="str">
        <f t="shared" si="62"/>
        <v>WWDB</v>
      </c>
      <c r="G1377" s="86">
        <v>3</v>
      </c>
      <c r="H1377" s="86">
        <v>3</v>
      </c>
    </row>
    <row r="1378" spans="2:8">
      <c r="B1378" s="86" t="str">
        <f t="shared" si="64"/>
        <v>ACT_BND</v>
      </c>
      <c r="C1378" s="86" t="str">
        <f t="shared" si="64"/>
        <v>IMPHTEHCM</v>
      </c>
      <c r="E1378" s="86">
        <v>0</v>
      </c>
      <c r="F1378" s="86" t="str">
        <f t="shared" si="62"/>
        <v>WNWA</v>
      </c>
      <c r="G1378" s="86">
        <v>3</v>
      </c>
      <c r="H1378" s="86">
        <v>3</v>
      </c>
    </row>
    <row r="1379" spans="2:8">
      <c r="B1379" s="86" t="str">
        <f t="shared" si="64"/>
        <v>ACT_BND</v>
      </c>
      <c r="C1379" s="86" t="str">
        <f t="shared" si="64"/>
        <v>IMPHTEHCM</v>
      </c>
      <c r="E1379" s="86">
        <v>0</v>
      </c>
      <c r="F1379" s="86" t="str">
        <f t="shared" si="62"/>
        <v>WNWC</v>
      </c>
      <c r="G1379" s="86">
        <v>3</v>
      </c>
      <c r="H1379" s="86">
        <v>3</v>
      </c>
    </row>
    <row r="1380" spans="2:8">
      <c r="B1380" s="86" t="str">
        <f t="shared" si="64"/>
        <v>ACT_BND</v>
      </c>
      <c r="C1380" s="86" t="str">
        <f t="shared" si="64"/>
        <v>IMPHTEHCM</v>
      </c>
      <c r="E1380" s="86">
        <v>0</v>
      </c>
      <c r="F1380" s="86" t="str">
        <f t="shared" si="62"/>
        <v>WNWD</v>
      </c>
      <c r="G1380" s="86">
        <v>3</v>
      </c>
      <c r="H1380" s="86">
        <v>3</v>
      </c>
    </row>
    <row r="1381" spans="2:8">
      <c r="B1381" s="86" t="str">
        <f t="shared" si="64"/>
        <v>ACT_BND</v>
      </c>
      <c r="C1381" s="86" t="str">
        <f t="shared" si="64"/>
        <v>IMPHTEHCM</v>
      </c>
      <c r="E1381" s="86">
        <v>0</v>
      </c>
      <c r="F1381" s="86" t="str">
        <f t="shared" si="62"/>
        <v>WNWB</v>
      </c>
      <c r="G1381" s="86">
        <v>3</v>
      </c>
      <c r="H1381" s="86">
        <v>3</v>
      </c>
    </row>
    <row r="1382" spans="2:8">
      <c r="B1382" s="86" t="str">
        <f t="shared" si="64"/>
        <v>ACT_BND</v>
      </c>
      <c r="C1382" s="86" t="str">
        <f t="shared" si="64"/>
        <v>IMPHTEHCH</v>
      </c>
      <c r="E1382" s="86">
        <v>0</v>
      </c>
      <c r="F1382" s="86" t="str">
        <f t="shared" si="62"/>
        <v>RWDA</v>
      </c>
      <c r="G1382" s="86">
        <v>3</v>
      </c>
      <c r="H1382" s="86">
        <v>3</v>
      </c>
    </row>
    <row r="1383" spans="2:8">
      <c r="B1383" s="86" t="str">
        <f t="shared" si="64"/>
        <v>ACT_BND</v>
      </c>
      <c r="C1383" s="86" t="str">
        <f t="shared" si="64"/>
        <v>IMPHTEHCH</v>
      </c>
      <c r="E1383" s="86">
        <v>0</v>
      </c>
      <c r="F1383" s="86" t="str">
        <f t="shared" si="62"/>
        <v>RWDC</v>
      </c>
      <c r="G1383" s="86">
        <v>3</v>
      </c>
      <c r="H1383" s="86">
        <v>3</v>
      </c>
    </row>
    <row r="1384" spans="2:8">
      <c r="B1384" s="86" t="str">
        <f t="shared" si="64"/>
        <v>ACT_BND</v>
      </c>
      <c r="C1384" s="86" t="str">
        <f t="shared" si="64"/>
        <v>IMPHTEHCH</v>
      </c>
      <c r="E1384" s="86">
        <v>0</v>
      </c>
      <c r="F1384" s="86" t="str">
        <f t="shared" si="62"/>
        <v>RWDD</v>
      </c>
      <c r="G1384" s="86">
        <v>3</v>
      </c>
      <c r="H1384" s="86">
        <v>3</v>
      </c>
    </row>
    <row r="1385" spans="2:8">
      <c r="B1385" s="86" t="str">
        <f t="shared" si="64"/>
        <v>ACT_BND</v>
      </c>
      <c r="C1385" s="86" t="str">
        <f t="shared" si="64"/>
        <v>IMPHTEHCH</v>
      </c>
      <c r="E1385" s="86">
        <v>0</v>
      </c>
      <c r="F1385" s="86" t="str">
        <f t="shared" si="62"/>
        <v>RWDB</v>
      </c>
      <c r="G1385" s="86">
        <v>3</v>
      </c>
      <c r="H1385" s="86">
        <v>3</v>
      </c>
    </row>
    <row r="1386" spans="2:8">
      <c r="B1386" s="86" t="str">
        <f t="shared" si="64"/>
        <v>ACT_BND</v>
      </c>
      <c r="C1386" s="86" t="str">
        <f t="shared" si="64"/>
        <v>IMPHTEHCH</v>
      </c>
      <c r="E1386" s="86">
        <v>0</v>
      </c>
      <c r="F1386" s="86" t="str">
        <f t="shared" si="62"/>
        <v>RNWA</v>
      </c>
      <c r="G1386" s="86">
        <v>3</v>
      </c>
      <c r="H1386" s="86">
        <v>3</v>
      </c>
    </row>
    <row r="1387" spans="2:8">
      <c r="B1387" s="86" t="str">
        <f t="shared" si="64"/>
        <v>ACT_BND</v>
      </c>
      <c r="C1387" s="86" t="str">
        <f t="shared" si="64"/>
        <v>IMPHTEHCH</v>
      </c>
      <c r="E1387" s="86">
        <v>0</v>
      </c>
      <c r="F1387" s="86" t="str">
        <f t="shared" si="62"/>
        <v>RNWC</v>
      </c>
      <c r="G1387" s="86">
        <v>3</v>
      </c>
      <c r="H1387" s="86">
        <v>3</v>
      </c>
    </row>
    <row r="1388" spans="2:8">
      <c r="B1388" s="86" t="str">
        <f t="shared" si="64"/>
        <v>ACT_BND</v>
      </c>
      <c r="C1388" s="86" t="str">
        <f t="shared" si="64"/>
        <v>IMPHTEHCH</v>
      </c>
      <c r="E1388" s="86">
        <v>0</v>
      </c>
      <c r="F1388" s="86" t="str">
        <f t="shared" si="62"/>
        <v>RNWD</v>
      </c>
      <c r="G1388" s="86">
        <v>3</v>
      </c>
      <c r="H1388" s="86">
        <v>3</v>
      </c>
    </row>
    <row r="1389" spans="2:8">
      <c r="B1389" s="86" t="str">
        <f t="shared" si="64"/>
        <v>ACT_BND</v>
      </c>
      <c r="C1389" s="86" t="str">
        <f t="shared" si="64"/>
        <v>IMPHTEHCH</v>
      </c>
      <c r="E1389" s="86">
        <v>0</v>
      </c>
      <c r="F1389" s="86" t="str">
        <f t="shared" si="62"/>
        <v>RNWB</v>
      </c>
      <c r="G1389" s="86">
        <v>3</v>
      </c>
      <c r="H1389" s="86">
        <v>3</v>
      </c>
    </row>
    <row r="1390" spans="2:8">
      <c r="B1390" s="86" t="str">
        <f t="shared" si="64"/>
        <v>ACT_BND</v>
      </c>
      <c r="C1390" s="86" t="str">
        <f t="shared" si="64"/>
        <v>IMPHTEHCH</v>
      </c>
      <c r="E1390" s="86">
        <v>0</v>
      </c>
      <c r="F1390" s="86" t="str">
        <f t="shared" si="62"/>
        <v>SWDA</v>
      </c>
      <c r="G1390" s="86">
        <v>3</v>
      </c>
      <c r="H1390" s="86">
        <v>3</v>
      </c>
    </row>
    <row r="1391" spans="2:8">
      <c r="B1391" s="86" t="str">
        <f t="shared" si="64"/>
        <v>ACT_BND</v>
      </c>
      <c r="C1391" s="86" t="str">
        <f t="shared" si="64"/>
        <v>IMPHTEHCH</v>
      </c>
      <c r="E1391" s="86">
        <v>0</v>
      </c>
      <c r="F1391" s="86" t="str">
        <f t="shared" si="62"/>
        <v>SWDC</v>
      </c>
      <c r="G1391" s="86">
        <v>3</v>
      </c>
      <c r="H1391" s="86">
        <v>3</v>
      </c>
    </row>
    <row r="1392" spans="2:8">
      <c r="B1392" s="86" t="str">
        <f t="shared" si="64"/>
        <v>ACT_BND</v>
      </c>
      <c r="C1392" s="86" t="str">
        <f t="shared" si="64"/>
        <v>IMPHTEHCH</v>
      </c>
      <c r="E1392" s="86">
        <v>0</v>
      </c>
      <c r="F1392" s="86" t="str">
        <f t="shared" si="62"/>
        <v>SWDD</v>
      </c>
      <c r="G1392" s="86">
        <v>3</v>
      </c>
      <c r="H1392" s="86">
        <v>3</v>
      </c>
    </row>
    <row r="1393" spans="2:8">
      <c r="B1393" s="86" t="str">
        <f t="shared" si="64"/>
        <v>ACT_BND</v>
      </c>
      <c r="C1393" s="86" t="str">
        <f t="shared" si="64"/>
        <v>IMPHTEHCH</v>
      </c>
      <c r="E1393" s="86">
        <v>0</v>
      </c>
      <c r="F1393" s="86" t="str">
        <f t="shared" si="62"/>
        <v>SWDB</v>
      </c>
      <c r="G1393" s="86">
        <v>3</v>
      </c>
      <c r="H1393" s="86">
        <v>3</v>
      </c>
    </row>
    <row r="1394" spans="2:8">
      <c r="B1394" s="86" t="str">
        <f t="shared" ref="B1394:C1413" si="65">B626</f>
        <v>ACT_BND</v>
      </c>
      <c r="C1394" s="86" t="str">
        <f t="shared" si="65"/>
        <v>IMPHTEHCH</v>
      </c>
      <c r="E1394" s="86">
        <v>0</v>
      </c>
      <c r="F1394" s="86" t="str">
        <f t="shared" si="62"/>
        <v>SNWA</v>
      </c>
      <c r="G1394" s="86">
        <v>3</v>
      </c>
      <c r="H1394" s="86">
        <v>3</v>
      </c>
    </row>
    <row r="1395" spans="2:8">
      <c r="B1395" s="86" t="str">
        <f t="shared" si="65"/>
        <v>ACT_BND</v>
      </c>
      <c r="C1395" s="86" t="str">
        <f t="shared" si="65"/>
        <v>IMPHTEHCH</v>
      </c>
      <c r="E1395" s="86">
        <v>0</v>
      </c>
      <c r="F1395" s="86" t="str">
        <f t="shared" si="62"/>
        <v>SNWC</v>
      </c>
      <c r="G1395" s="86">
        <v>3</v>
      </c>
      <c r="H1395" s="86">
        <v>3</v>
      </c>
    </row>
    <row r="1396" spans="2:8">
      <c r="B1396" s="86" t="str">
        <f t="shared" si="65"/>
        <v>ACT_BND</v>
      </c>
      <c r="C1396" s="86" t="str">
        <f t="shared" si="65"/>
        <v>IMPHTEHCH</v>
      </c>
      <c r="E1396" s="86">
        <v>0</v>
      </c>
      <c r="F1396" s="86" t="str">
        <f t="shared" si="62"/>
        <v>SNWD</v>
      </c>
      <c r="G1396" s="86">
        <v>3</v>
      </c>
      <c r="H1396" s="86">
        <v>3</v>
      </c>
    </row>
    <row r="1397" spans="2:8">
      <c r="B1397" s="86" t="str">
        <f t="shared" si="65"/>
        <v>ACT_BND</v>
      </c>
      <c r="C1397" s="86" t="str">
        <f t="shared" si="65"/>
        <v>IMPHTEHCH</v>
      </c>
      <c r="E1397" s="86">
        <v>0</v>
      </c>
      <c r="F1397" s="86" t="str">
        <f t="shared" si="62"/>
        <v>SNWB</v>
      </c>
      <c r="G1397" s="86">
        <v>3</v>
      </c>
      <c r="H1397" s="86">
        <v>3</v>
      </c>
    </row>
    <row r="1398" spans="2:8">
      <c r="B1398" s="86" t="str">
        <f t="shared" si="65"/>
        <v>ACT_BND</v>
      </c>
      <c r="C1398" s="86" t="str">
        <f t="shared" si="65"/>
        <v>IMPHTEHCH</v>
      </c>
      <c r="E1398" s="86">
        <v>0</v>
      </c>
      <c r="F1398" s="86" t="str">
        <f t="shared" si="62"/>
        <v>FWDA</v>
      </c>
      <c r="G1398" s="86">
        <v>3</v>
      </c>
      <c r="H1398" s="86">
        <v>3</v>
      </c>
    </row>
    <row r="1399" spans="2:8">
      <c r="B1399" s="86" t="str">
        <f t="shared" si="65"/>
        <v>ACT_BND</v>
      </c>
      <c r="C1399" s="86" t="str">
        <f t="shared" si="65"/>
        <v>IMPHTEHCH</v>
      </c>
      <c r="E1399" s="86">
        <v>0</v>
      </c>
      <c r="F1399" s="86" t="str">
        <f t="shared" si="62"/>
        <v>FWDC</v>
      </c>
      <c r="G1399" s="86">
        <v>3</v>
      </c>
      <c r="H1399" s="86">
        <v>3</v>
      </c>
    </row>
    <row r="1400" spans="2:8">
      <c r="B1400" s="86" t="str">
        <f t="shared" si="65"/>
        <v>ACT_BND</v>
      </c>
      <c r="C1400" s="86" t="str">
        <f t="shared" si="65"/>
        <v>IMPHTEHCH</v>
      </c>
      <c r="E1400" s="86">
        <v>0</v>
      </c>
      <c r="F1400" s="86" t="str">
        <f t="shared" si="62"/>
        <v>FWDD</v>
      </c>
      <c r="G1400" s="86">
        <v>3</v>
      </c>
      <c r="H1400" s="86">
        <v>3</v>
      </c>
    </row>
    <row r="1401" spans="2:8">
      <c r="B1401" s="86" t="str">
        <f t="shared" si="65"/>
        <v>ACT_BND</v>
      </c>
      <c r="C1401" s="86" t="str">
        <f t="shared" si="65"/>
        <v>IMPHTEHCH</v>
      </c>
      <c r="E1401" s="86">
        <v>0</v>
      </c>
      <c r="F1401" s="86" t="str">
        <f t="shared" si="62"/>
        <v>FWDB</v>
      </c>
      <c r="G1401" s="86">
        <v>3</v>
      </c>
      <c r="H1401" s="86">
        <v>3</v>
      </c>
    </row>
    <row r="1402" spans="2:8">
      <c r="B1402" s="86" t="str">
        <f t="shared" si="65"/>
        <v>ACT_BND</v>
      </c>
      <c r="C1402" s="86" t="str">
        <f t="shared" si="65"/>
        <v>IMPHTEHCH</v>
      </c>
      <c r="E1402" s="86">
        <v>0</v>
      </c>
      <c r="F1402" s="86" t="str">
        <f t="shared" si="62"/>
        <v>FNWA</v>
      </c>
      <c r="G1402" s="86">
        <v>3</v>
      </c>
      <c r="H1402" s="86">
        <v>3</v>
      </c>
    </row>
    <row r="1403" spans="2:8">
      <c r="B1403" s="86" t="str">
        <f t="shared" si="65"/>
        <v>ACT_BND</v>
      </c>
      <c r="C1403" s="86" t="str">
        <f t="shared" si="65"/>
        <v>IMPHTEHCH</v>
      </c>
      <c r="E1403" s="86">
        <v>0</v>
      </c>
      <c r="F1403" s="86" t="str">
        <f t="shared" si="62"/>
        <v>FNWC</v>
      </c>
      <c r="G1403" s="86">
        <v>3</v>
      </c>
      <c r="H1403" s="86">
        <v>3</v>
      </c>
    </row>
    <row r="1404" spans="2:8">
      <c r="B1404" s="86" t="str">
        <f t="shared" si="65"/>
        <v>ACT_BND</v>
      </c>
      <c r="C1404" s="86" t="str">
        <f t="shared" si="65"/>
        <v>IMPHTEHCH</v>
      </c>
      <c r="E1404" s="86">
        <v>0</v>
      </c>
      <c r="F1404" s="86" t="str">
        <f t="shared" si="62"/>
        <v>FNWD</v>
      </c>
      <c r="G1404" s="86">
        <v>3</v>
      </c>
      <c r="H1404" s="86">
        <v>3</v>
      </c>
    </row>
    <row r="1405" spans="2:8">
      <c r="B1405" s="86" t="str">
        <f t="shared" si="65"/>
        <v>ACT_BND</v>
      </c>
      <c r="C1405" s="86" t="str">
        <f t="shared" si="65"/>
        <v>IMPHTEHCH</v>
      </c>
      <c r="E1405" s="86">
        <v>0</v>
      </c>
      <c r="F1405" s="86" t="str">
        <f t="shared" si="62"/>
        <v>FNWB</v>
      </c>
      <c r="G1405" s="86">
        <v>3</v>
      </c>
      <c r="H1405" s="86">
        <v>3</v>
      </c>
    </row>
    <row r="1406" spans="2:8">
      <c r="B1406" s="86" t="str">
        <f t="shared" si="65"/>
        <v>ACT_BND</v>
      </c>
      <c r="C1406" s="86" t="str">
        <f t="shared" si="65"/>
        <v>IMPHTEHCH</v>
      </c>
      <c r="E1406" s="86">
        <v>0</v>
      </c>
      <c r="F1406" s="86" t="str">
        <f t="shared" si="62"/>
        <v>WWDA</v>
      </c>
      <c r="G1406" s="86">
        <v>3</v>
      </c>
      <c r="H1406" s="86">
        <v>3</v>
      </c>
    </row>
    <row r="1407" spans="2:8">
      <c r="B1407" s="86" t="str">
        <f t="shared" si="65"/>
        <v>ACT_BND</v>
      </c>
      <c r="C1407" s="86" t="str">
        <f t="shared" si="65"/>
        <v>IMPHTEHCH</v>
      </c>
      <c r="E1407" s="86">
        <v>0</v>
      </c>
      <c r="F1407" s="86" t="str">
        <f t="shared" si="62"/>
        <v>WWDC</v>
      </c>
      <c r="G1407" s="86">
        <v>3</v>
      </c>
      <c r="H1407" s="86">
        <v>3</v>
      </c>
    </row>
    <row r="1408" spans="2:8">
      <c r="B1408" s="86" t="str">
        <f t="shared" si="65"/>
        <v>ACT_BND</v>
      </c>
      <c r="C1408" s="86" t="str">
        <f t="shared" si="65"/>
        <v>IMPHTEHCH</v>
      </c>
      <c r="E1408" s="86">
        <v>0</v>
      </c>
      <c r="F1408" s="86" t="str">
        <f t="shared" si="62"/>
        <v>WWDD</v>
      </c>
      <c r="G1408" s="86">
        <v>3</v>
      </c>
      <c r="H1408" s="86">
        <v>3</v>
      </c>
    </row>
    <row r="1409" spans="2:8">
      <c r="B1409" s="86" t="str">
        <f t="shared" si="65"/>
        <v>ACT_BND</v>
      </c>
      <c r="C1409" s="86" t="str">
        <f t="shared" si="65"/>
        <v>IMPHTEHCH</v>
      </c>
      <c r="E1409" s="86">
        <v>0</v>
      </c>
      <c r="F1409" s="86" t="str">
        <f t="shared" si="62"/>
        <v>WWDB</v>
      </c>
      <c r="G1409" s="86">
        <v>3</v>
      </c>
      <c r="H1409" s="86">
        <v>3</v>
      </c>
    </row>
    <row r="1410" spans="2:8">
      <c r="B1410" s="86" t="str">
        <f t="shared" si="65"/>
        <v>ACT_BND</v>
      </c>
      <c r="C1410" s="86" t="str">
        <f t="shared" si="65"/>
        <v>IMPHTEHCH</v>
      </c>
      <c r="E1410" s="86">
        <v>0</v>
      </c>
      <c r="F1410" s="86" t="str">
        <f t="shared" si="62"/>
        <v>WNWA</v>
      </c>
      <c r="G1410" s="86">
        <v>3</v>
      </c>
      <c r="H1410" s="86">
        <v>3</v>
      </c>
    </row>
    <row r="1411" spans="2:8">
      <c r="B1411" s="86" t="str">
        <f t="shared" si="65"/>
        <v>ACT_BND</v>
      </c>
      <c r="C1411" s="86" t="str">
        <f t="shared" si="65"/>
        <v>IMPHTEHCH</v>
      </c>
      <c r="E1411" s="86">
        <v>0</v>
      </c>
      <c r="F1411" s="86" t="str">
        <f t="shared" si="62"/>
        <v>WNWC</v>
      </c>
      <c r="G1411" s="86">
        <v>3</v>
      </c>
      <c r="H1411" s="86">
        <v>3</v>
      </c>
    </row>
    <row r="1412" spans="2:8">
      <c r="B1412" s="86" t="str">
        <f t="shared" si="65"/>
        <v>ACT_BND</v>
      </c>
      <c r="C1412" s="86" t="str">
        <f t="shared" si="65"/>
        <v>IMPHTEHCH</v>
      </c>
      <c r="E1412" s="86">
        <v>0</v>
      </c>
      <c r="F1412" s="86" t="str">
        <f t="shared" si="62"/>
        <v>WNWD</v>
      </c>
      <c r="G1412" s="86">
        <v>3</v>
      </c>
      <c r="H1412" s="86">
        <v>3</v>
      </c>
    </row>
    <row r="1413" spans="2:8">
      <c r="B1413" s="86" t="str">
        <f t="shared" si="65"/>
        <v>ACT_BND</v>
      </c>
      <c r="C1413" s="86" t="str">
        <f t="shared" si="65"/>
        <v>IMPHTEHCH</v>
      </c>
      <c r="E1413" s="86">
        <v>0</v>
      </c>
      <c r="F1413" s="86" t="str">
        <f t="shared" si="62"/>
        <v>WNWB</v>
      </c>
      <c r="G1413" s="86">
        <v>3</v>
      </c>
      <c r="H1413" s="86">
        <v>3</v>
      </c>
    </row>
    <row r="1414" spans="2:8">
      <c r="B1414" s="86" t="str">
        <f t="shared" ref="B1414:C1433" si="66">B646</f>
        <v>ACT_BND</v>
      </c>
      <c r="C1414" s="86" t="str">
        <f t="shared" si="66"/>
        <v>IMPHTEHDN</v>
      </c>
      <c r="E1414" s="86">
        <v>0</v>
      </c>
      <c r="F1414" s="86" t="str">
        <f t="shared" ref="F1414:F1477" si="67">F646</f>
        <v>RWDA</v>
      </c>
      <c r="G1414" s="86">
        <v>3</v>
      </c>
      <c r="H1414" s="86">
        <v>3</v>
      </c>
    </row>
    <row r="1415" spans="2:8">
      <c r="B1415" s="86" t="str">
        <f t="shared" si="66"/>
        <v>ACT_BND</v>
      </c>
      <c r="C1415" s="86" t="str">
        <f t="shared" si="66"/>
        <v>IMPHTEHDN</v>
      </c>
      <c r="E1415" s="86">
        <v>0</v>
      </c>
      <c r="F1415" s="86" t="str">
        <f t="shared" si="67"/>
        <v>RWDC</v>
      </c>
      <c r="G1415" s="86">
        <v>3</v>
      </c>
      <c r="H1415" s="86">
        <v>3</v>
      </c>
    </row>
    <row r="1416" spans="2:8">
      <c r="B1416" s="86" t="str">
        <f t="shared" si="66"/>
        <v>ACT_BND</v>
      </c>
      <c r="C1416" s="86" t="str">
        <f t="shared" si="66"/>
        <v>IMPHTEHDN</v>
      </c>
      <c r="E1416" s="86">
        <v>0</v>
      </c>
      <c r="F1416" s="86" t="str">
        <f t="shared" si="67"/>
        <v>RWDD</v>
      </c>
      <c r="G1416" s="86">
        <v>3</v>
      </c>
      <c r="H1416" s="86">
        <v>3</v>
      </c>
    </row>
    <row r="1417" spans="2:8">
      <c r="B1417" s="86" t="str">
        <f t="shared" si="66"/>
        <v>ACT_BND</v>
      </c>
      <c r="C1417" s="86" t="str">
        <f t="shared" si="66"/>
        <v>IMPHTEHDN</v>
      </c>
      <c r="E1417" s="86">
        <v>0</v>
      </c>
      <c r="F1417" s="86" t="str">
        <f t="shared" si="67"/>
        <v>RWDB</v>
      </c>
      <c r="G1417" s="86">
        <v>3</v>
      </c>
      <c r="H1417" s="86">
        <v>3</v>
      </c>
    </row>
    <row r="1418" spans="2:8">
      <c r="B1418" s="86" t="str">
        <f t="shared" si="66"/>
        <v>ACT_BND</v>
      </c>
      <c r="C1418" s="86" t="str">
        <f t="shared" si="66"/>
        <v>IMPHTEHDN</v>
      </c>
      <c r="E1418" s="86">
        <v>0</v>
      </c>
      <c r="F1418" s="86" t="str">
        <f t="shared" si="67"/>
        <v>RNWA</v>
      </c>
      <c r="G1418" s="86">
        <v>3</v>
      </c>
      <c r="H1418" s="86">
        <v>3</v>
      </c>
    </row>
    <row r="1419" spans="2:8">
      <c r="B1419" s="86" t="str">
        <f t="shared" si="66"/>
        <v>ACT_BND</v>
      </c>
      <c r="C1419" s="86" t="str">
        <f t="shared" si="66"/>
        <v>IMPHTEHDN</v>
      </c>
      <c r="E1419" s="86">
        <v>0</v>
      </c>
      <c r="F1419" s="86" t="str">
        <f t="shared" si="67"/>
        <v>RNWC</v>
      </c>
      <c r="G1419" s="86">
        <v>3</v>
      </c>
      <c r="H1419" s="86">
        <v>3</v>
      </c>
    </row>
    <row r="1420" spans="2:8">
      <c r="B1420" s="86" t="str">
        <f t="shared" si="66"/>
        <v>ACT_BND</v>
      </c>
      <c r="C1420" s="86" t="str">
        <f t="shared" si="66"/>
        <v>IMPHTEHDN</v>
      </c>
      <c r="E1420" s="86">
        <v>0</v>
      </c>
      <c r="F1420" s="86" t="str">
        <f t="shared" si="67"/>
        <v>RNWD</v>
      </c>
      <c r="G1420" s="86">
        <v>3</v>
      </c>
      <c r="H1420" s="86">
        <v>3</v>
      </c>
    </row>
    <row r="1421" spans="2:8">
      <c r="B1421" s="86" t="str">
        <f t="shared" si="66"/>
        <v>ACT_BND</v>
      </c>
      <c r="C1421" s="86" t="str">
        <f t="shared" si="66"/>
        <v>IMPHTEHDN</v>
      </c>
      <c r="E1421" s="86">
        <v>0</v>
      </c>
      <c r="F1421" s="86" t="str">
        <f t="shared" si="67"/>
        <v>RNWB</v>
      </c>
      <c r="G1421" s="86">
        <v>3</v>
      </c>
      <c r="H1421" s="86">
        <v>3</v>
      </c>
    </row>
    <row r="1422" spans="2:8">
      <c r="B1422" s="86" t="str">
        <f t="shared" si="66"/>
        <v>ACT_BND</v>
      </c>
      <c r="C1422" s="86" t="str">
        <f t="shared" si="66"/>
        <v>IMPHTEHDN</v>
      </c>
      <c r="E1422" s="86">
        <v>0</v>
      </c>
      <c r="F1422" s="86" t="str">
        <f t="shared" si="67"/>
        <v>SWDA</v>
      </c>
      <c r="G1422" s="86">
        <v>3</v>
      </c>
      <c r="H1422" s="86">
        <v>3</v>
      </c>
    </row>
    <row r="1423" spans="2:8">
      <c r="B1423" s="86" t="str">
        <f t="shared" si="66"/>
        <v>ACT_BND</v>
      </c>
      <c r="C1423" s="86" t="str">
        <f t="shared" si="66"/>
        <v>IMPHTEHDN</v>
      </c>
      <c r="E1423" s="86">
        <v>0</v>
      </c>
      <c r="F1423" s="86" t="str">
        <f t="shared" si="67"/>
        <v>SWDC</v>
      </c>
      <c r="G1423" s="86">
        <v>3</v>
      </c>
      <c r="H1423" s="86">
        <v>3</v>
      </c>
    </row>
    <row r="1424" spans="2:8">
      <c r="B1424" s="86" t="str">
        <f t="shared" si="66"/>
        <v>ACT_BND</v>
      </c>
      <c r="C1424" s="86" t="str">
        <f t="shared" si="66"/>
        <v>IMPHTEHDN</v>
      </c>
      <c r="E1424" s="86">
        <v>0</v>
      </c>
      <c r="F1424" s="86" t="str">
        <f t="shared" si="67"/>
        <v>SWDD</v>
      </c>
      <c r="G1424" s="86">
        <v>3</v>
      </c>
      <c r="H1424" s="86">
        <v>3</v>
      </c>
    </row>
    <row r="1425" spans="2:8">
      <c r="B1425" s="86" t="str">
        <f t="shared" si="66"/>
        <v>ACT_BND</v>
      </c>
      <c r="C1425" s="86" t="str">
        <f t="shared" si="66"/>
        <v>IMPHTEHDN</v>
      </c>
      <c r="E1425" s="86">
        <v>0</v>
      </c>
      <c r="F1425" s="86" t="str">
        <f t="shared" si="67"/>
        <v>SWDB</v>
      </c>
      <c r="G1425" s="86">
        <v>3</v>
      </c>
      <c r="H1425" s="86">
        <v>3</v>
      </c>
    </row>
    <row r="1426" spans="2:8">
      <c r="B1426" s="86" t="str">
        <f t="shared" si="66"/>
        <v>ACT_BND</v>
      </c>
      <c r="C1426" s="86" t="str">
        <f t="shared" si="66"/>
        <v>IMPHTEHDN</v>
      </c>
      <c r="E1426" s="86">
        <v>0</v>
      </c>
      <c r="F1426" s="86" t="str">
        <f t="shared" si="67"/>
        <v>SNWA</v>
      </c>
      <c r="G1426" s="86">
        <v>3</v>
      </c>
      <c r="H1426" s="86">
        <v>3</v>
      </c>
    </row>
    <row r="1427" spans="2:8">
      <c r="B1427" s="86" t="str">
        <f t="shared" si="66"/>
        <v>ACT_BND</v>
      </c>
      <c r="C1427" s="86" t="str">
        <f t="shared" si="66"/>
        <v>IMPHTEHDN</v>
      </c>
      <c r="E1427" s="86">
        <v>0</v>
      </c>
      <c r="F1427" s="86" t="str">
        <f t="shared" si="67"/>
        <v>SNWC</v>
      </c>
      <c r="G1427" s="86">
        <v>3</v>
      </c>
      <c r="H1427" s="86">
        <v>3</v>
      </c>
    </row>
    <row r="1428" spans="2:8">
      <c r="B1428" s="86" t="str">
        <f t="shared" si="66"/>
        <v>ACT_BND</v>
      </c>
      <c r="C1428" s="86" t="str">
        <f t="shared" si="66"/>
        <v>IMPHTEHDN</v>
      </c>
      <c r="E1428" s="86">
        <v>0</v>
      </c>
      <c r="F1428" s="86" t="str">
        <f t="shared" si="67"/>
        <v>SNWD</v>
      </c>
      <c r="G1428" s="86">
        <v>3</v>
      </c>
      <c r="H1428" s="86">
        <v>3</v>
      </c>
    </row>
    <row r="1429" spans="2:8">
      <c r="B1429" s="86" t="str">
        <f t="shared" si="66"/>
        <v>ACT_BND</v>
      </c>
      <c r="C1429" s="86" t="str">
        <f t="shared" si="66"/>
        <v>IMPHTEHDN</v>
      </c>
      <c r="E1429" s="86">
        <v>0</v>
      </c>
      <c r="F1429" s="86" t="str">
        <f t="shared" si="67"/>
        <v>SNWB</v>
      </c>
      <c r="G1429" s="86">
        <v>3</v>
      </c>
      <c r="H1429" s="86">
        <v>3</v>
      </c>
    </row>
    <row r="1430" spans="2:8">
      <c r="B1430" s="86" t="str">
        <f t="shared" si="66"/>
        <v>ACT_BND</v>
      </c>
      <c r="C1430" s="86" t="str">
        <f t="shared" si="66"/>
        <v>IMPHTEHDN</v>
      </c>
      <c r="E1430" s="86">
        <v>0</v>
      </c>
      <c r="F1430" s="86" t="str">
        <f t="shared" si="67"/>
        <v>FWDA</v>
      </c>
      <c r="G1430" s="86">
        <v>3</v>
      </c>
      <c r="H1430" s="86">
        <v>3</v>
      </c>
    </row>
    <row r="1431" spans="2:8">
      <c r="B1431" s="86" t="str">
        <f t="shared" si="66"/>
        <v>ACT_BND</v>
      </c>
      <c r="C1431" s="86" t="str">
        <f t="shared" si="66"/>
        <v>IMPHTEHDN</v>
      </c>
      <c r="E1431" s="86">
        <v>0</v>
      </c>
      <c r="F1431" s="86" t="str">
        <f t="shared" si="67"/>
        <v>FWDC</v>
      </c>
      <c r="G1431" s="86">
        <v>3</v>
      </c>
      <c r="H1431" s="86">
        <v>3</v>
      </c>
    </row>
    <row r="1432" spans="2:8">
      <c r="B1432" s="86" t="str">
        <f t="shared" si="66"/>
        <v>ACT_BND</v>
      </c>
      <c r="C1432" s="86" t="str">
        <f t="shared" si="66"/>
        <v>IMPHTEHDN</v>
      </c>
      <c r="E1432" s="86">
        <v>0</v>
      </c>
      <c r="F1432" s="86" t="str">
        <f t="shared" si="67"/>
        <v>FWDD</v>
      </c>
      <c r="G1432" s="86">
        <v>3</v>
      </c>
      <c r="H1432" s="86">
        <v>3</v>
      </c>
    </row>
    <row r="1433" spans="2:8">
      <c r="B1433" s="86" t="str">
        <f t="shared" si="66"/>
        <v>ACT_BND</v>
      </c>
      <c r="C1433" s="86" t="str">
        <f t="shared" si="66"/>
        <v>IMPHTEHDN</v>
      </c>
      <c r="E1433" s="86">
        <v>0</v>
      </c>
      <c r="F1433" s="86" t="str">
        <f t="shared" si="67"/>
        <v>FWDB</v>
      </c>
      <c r="G1433" s="86">
        <v>3</v>
      </c>
      <c r="H1433" s="86">
        <v>3</v>
      </c>
    </row>
    <row r="1434" spans="2:8">
      <c r="B1434" s="86" t="str">
        <f t="shared" ref="B1434:C1453" si="68">B666</f>
        <v>ACT_BND</v>
      </c>
      <c r="C1434" s="86" t="str">
        <f t="shared" si="68"/>
        <v>IMPHTEHDN</v>
      </c>
      <c r="E1434" s="86">
        <v>0</v>
      </c>
      <c r="F1434" s="86" t="str">
        <f t="shared" si="67"/>
        <v>FNWA</v>
      </c>
      <c r="G1434" s="86">
        <v>3</v>
      </c>
      <c r="H1434" s="86">
        <v>3</v>
      </c>
    </row>
    <row r="1435" spans="2:8">
      <c r="B1435" s="86" t="str">
        <f t="shared" si="68"/>
        <v>ACT_BND</v>
      </c>
      <c r="C1435" s="86" t="str">
        <f t="shared" si="68"/>
        <v>IMPHTEHDN</v>
      </c>
      <c r="E1435" s="86">
        <v>0</v>
      </c>
      <c r="F1435" s="86" t="str">
        <f t="shared" si="67"/>
        <v>FNWC</v>
      </c>
      <c r="G1435" s="86">
        <v>3</v>
      </c>
      <c r="H1435" s="86">
        <v>3</v>
      </c>
    </row>
    <row r="1436" spans="2:8">
      <c r="B1436" s="86" t="str">
        <f t="shared" si="68"/>
        <v>ACT_BND</v>
      </c>
      <c r="C1436" s="86" t="str">
        <f t="shared" si="68"/>
        <v>IMPHTEHDN</v>
      </c>
      <c r="E1436" s="86">
        <v>0</v>
      </c>
      <c r="F1436" s="86" t="str">
        <f t="shared" si="67"/>
        <v>FNWD</v>
      </c>
      <c r="G1436" s="86">
        <v>3</v>
      </c>
      <c r="H1436" s="86">
        <v>3</v>
      </c>
    </row>
    <row r="1437" spans="2:8">
      <c r="B1437" s="86" t="str">
        <f t="shared" si="68"/>
        <v>ACT_BND</v>
      </c>
      <c r="C1437" s="86" t="str">
        <f t="shared" si="68"/>
        <v>IMPHTEHDN</v>
      </c>
      <c r="E1437" s="86">
        <v>0</v>
      </c>
      <c r="F1437" s="86" t="str">
        <f t="shared" si="67"/>
        <v>FNWB</v>
      </c>
      <c r="G1437" s="86">
        <v>3</v>
      </c>
      <c r="H1437" s="86">
        <v>3</v>
      </c>
    </row>
    <row r="1438" spans="2:8">
      <c r="B1438" s="86" t="str">
        <f t="shared" si="68"/>
        <v>ACT_BND</v>
      </c>
      <c r="C1438" s="86" t="str">
        <f t="shared" si="68"/>
        <v>IMPHTEHDN</v>
      </c>
      <c r="E1438" s="86">
        <v>0</v>
      </c>
      <c r="F1438" s="86" t="str">
        <f t="shared" si="67"/>
        <v>WWDA</v>
      </c>
      <c r="G1438" s="86">
        <v>3</v>
      </c>
      <c r="H1438" s="86">
        <v>3</v>
      </c>
    </row>
    <row r="1439" spans="2:8">
      <c r="B1439" s="86" t="str">
        <f t="shared" si="68"/>
        <v>ACT_BND</v>
      </c>
      <c r="C1439" s="86" t="str">
        <f t="shared" si="68"/>
        <v>IMPHTEHDN</v>
      </c>
      <c r="E1439" s="86">
        <v>0</v>
      </c>
      <c r="F1439" s="86" t="str">
        <f t="shared" si="67"/>
        <v>WWDC</v>
      </c>
      <c r="G1439" s="86">
        <v>3</v>
      </c>
      <c r="H1439" s="86">
        <v>3</v>
      </c>
    </row>
    <row r="1440" spans="2:8">
      <c r="B1440" s="86" t="str">
        <f t="shared" si="68"/>
        <v>ACT_BND</v>
      </c>
      <c r="C1440" s="86" t="str">
        <f t="shared" si="68"/>
        <v>IMPHTEHDN</v>
      </c>
      <c r="E1440" s="86">
        <v>0</v>
      </c>
      <c r="F1440" s="86" t="str">
        <f t="shared" si="67"/>
        <v>WWDD</v>
      </c>
      <c r="G1440" s="86">
        <v>3</v>
      </c>
      <c r="H1440" s="86">
        <v>3</v>
      </c>
    </row>
    <row r="1441" spans="2:8">
      <c r="B1441" s="86" t="str">
        <f t="shared" si="68"/>
        <v>ACT_BND</v>
      </c>
      <c r="C1441" s="86" t="str">
        <f t="shared" si="68"/>
        <v>IMPHTEHDN</v>
      </c>
      <c r="E1441" s="86">
        <v>0</v>
      </c>
      <c r="F1441" s="86" t="str">
        <f t="shared" si="67"/>
        <v>WWDB</v>
      </c>
      <c r="G1441" s="86">
        <v>3</v>
      </c>
      <c r="H1441" s="86">
        <v>3</v>
      </c>
    </row>
    <row r="1442" spans="2:8">
      <c r="B1442" s="86" t="str">
        <f t="shared" si="68"/>
        <v>ACT_BND</v>
      </c>
      <c r="C1442" s="86" t="str">
        <f t="shared" si="68"/>
        <v>IMPHTEHDN</v>
      </c>
      <c r="E1442" s="86">
        <v>0</v>
      </c>
      <c r="F1442" s="86" t="str">
        <f t="shared" si="67"/>
        <v>WNWA</v>
      </c>
      <c r="G1442" s="86">
        <v>3</v>
      </c>
      <c r="H1442" s="86">
        <v>3</v>
      </c>
    </row>
    <row r="1443" spans="2:8">
      <c r="B1443" s="86" t="str">
        <f t="shared" si="68"/>
        <v>ACT_BND</v>
      </c>
      <c r="C1443" s="86" t="str">
        <f t="shared" si="68"/>
        <v>IMPHTEHDN</v>
      </c>
      <c r="E1443" s="86">
        <v>0</v>
      </c>
      <c r="F1443" s="86" t="str">
        <f t="shared" si="67"/>
        <v>WNWC</v>
      </c>
      <c r="G1443" s="86">
        <v>3</v>
      </c>
      <c r="H1443" s="86">
        <v>3</v>
      </c>
    </row>
    <row r="1444" spans="2:8">
      <c r="B1444" s="86" t="str">
        <f t="shared" si="68"/>
        <v>ACT_BND</v>
      </c>
      <c r="C1444" s="86" t="str">
        <f t="shared" si="68"/>
        <v>IMPHTEHDN</v>
      </c>
      <c r="E1444" s="86">
        <v>0</v>
      </c>
      <c r="F1444" s="86" t="str">
        <f t="shared" si="67"/>
        <v>WNWD</v>
      </c>
      <c r="G1444" s="86">
        <v>3</v>
      </c>
      <c r="H1444" s="86">
        <v>3</v>
      </c>
    </row>
    <row r="1445" spans="2:8">
      <c r="B1445" s="86" t="str">
        <f t="shared" si="68"/>
        <v>ACT_BND</v>
      </c>
      <c r="C1445" s="86" t="str">
        <f t="shared" si="68"/>
        <v>IMPHTEHDN</v>
      </c>
      <c r="E1445" s="86">
        <v>0</v>
      </c>
      <c r="F1445" s="86" t="str">
        <f t="shared" si="67"/>
        <v>WNWB</v>
      </c>
      <c r="G1445" s="86">
        <v>3</v>
      </c>
      <c r="H1445" s="86">
        <v>3</v>
      </c>
    </row>
    <row r="1446" spans="2:8">
      <c r="B1446" s="86" t="str">
        <f t="shared" si="68"/>
        <v>ACT_BND</v>
      </c>
      <c r="C1446" s="86" t="str">
        <f t="shared" si="68"/>
        <v>IMPHTEHDL</v>
      </c>
      <c r="E1446" s="86">
        <v>0</v>
      </c>
      <c r="F1446" s="86" t="str">
        <f t="shared" si="67"/>
        <v>RWDA</v>
      </c>
      <c r="G1446" s="86">
        <v>3</v>
      </c>
      <c r="H1446" s="86">
        <v>3</v>
      </c>
    </row>
    <row r="1447" spans="2:8">
      <c r="B1447" s="86" t="str">
        <f t="shared" si="68"/>
        <v>ACT_BND</v>
      </c>
      <c r="C1447" s="86" t="str">
        <f t="shared" si="68"/>
        <v>IMPHTEHDL</v>
      </c>
      <c r="E1447" s="86">
        <v>0</v>
      </c>
      <c r="F1447" s="86" t="str">
        <f t="shared" si="67"/>
        <v>RWDC</v>
      </c>
      <c r="G1447" s="86">
        <v>3</v>
      </c>
      <c r="H1447" s="86">
        <v>3</v>
      </c>
    </row>
    <row r="1448" spans="2:8">
      <c r="B1448" s="86" t="str">
        <f t="shared" si="68"/>
        <v>ACT_BND</v>
      </c>
      <c r="C1448" s="86" t="str">
        <f t="shared" si="68"/>
        <v>IMPHTEHDL</v>
      </c>
      <c r="E1448" s="86">
        <v>0</v>
      </c>
      <c r="F1448" s="86" t="str">
        <f t="shared" si="67"/>
        <v>RWDD</v>
      </c>
      <c r="G1448" s="86">
        <v>3</v>
      </c>
      <c r="H1448" s="86">
        <v>3</v>
      </c>
    </row>
    <row r="1449" spans="2:8">
      <c r="B1449" s="86" t="str">
        <f t="shared" si="68"/>
        <v>ACT_BND</v>
      </c>
      <c r="C1449" s="86" t="str">
        <f t="shared" si="68"/>
        <v>IMPHTEHDL</v>
      </c>
      <c r="E1449" s="86">
        <v>0</v>
      </c>
      <c r="F1449" s="86" t="str">
        <f t="shared" si="67"/>
        <v>RWDB</v>
      </c>
      <c r="G1449" s="86">
        <v>3</v>
      </c>
      <c r="H1449" s="86">
        <v>3</v>
      </c>
    </row>
    <row r="1450" spans="2:8">
      <c r="B1450" s="86" t="str">
        <f t="shared" si="68"/>
        <v>ACT_BND</v>
      </c>
      <c r="C1450" s="86" t="str">
        <f t="shared" si="68"/>
        <v>IMPHTEHDL</v>
      </c>
      <c r="E1450" s="86">
        <v>0</v>
      </c>
      <c r="F1450" s="86" t="str">
        <f t="shared" si="67"/>
        <v>RNWA</v>
      </c>
      <c r="G1450" s="86">
        <v>3</v>
      </c>
      <c r="H1450" s="86">
        <v>3</v>
      </c>
    </row>
    <row r="1451" spans="2:8">
      <c r="B1451" s="86" t="str">
        <f t="shared" si="68"/>
        <v>ACT_BND</v>
      </c>
      <c r="C1451" s="86" t="str">
        <f t="shared" si="68"/>
        <v>IMPHTEHDL</v>
      </c>
      <c r="E1451" s="86">
        <v>0</v>
      </c>
      <c r="F1451" s="86" t="str">
        <f t="shared" si="67"/>
        <v>RNWC</v>
      </c>
      <c r="G1451" s="86">
        <v>3</v>
      </c>
      <c r="H1451" s="86">
        <v>3</v>
      </c>
    </row>
    <row r="1452" spans="2:8">
      <c r="B1452" s="86" t="str">
        <f t="shared" si="68"/>
        <v>ACT_BND</v>
      </c>
      <c r="C1452" s="86" t="str">
        <f t="shared" si="68"/>
        <v>IMPHTEHDL</v>
      </c>
      <c r="E1452" s="86">
        <v>0</v>
      </c>
      <c r="F1452" s="86" t="str">
        <f t="shared" si="67"/>
        <v>RNWD</v>
      </c>
      <c r="G1452" s="86">
        <v>3</v>
      </c>
      <c r="H1452" s="86">
        <v>3</v>
      </c>
    </row>
    <row r="1453" spans="2:8">
      <c r="B1453" s="86" t="str">
        <f t="shared" si="68"/>
        <v>ACT_BND</v>
      </c>
      <c r="C1453" s="86" t="str">
        <f t="shared" si="68"/>
        <v>IMPHTEHDL</v>
      </c>
      <c r="E1453" s="86">
        <v>0</v>
      </c>
      <c r="F1453" s="86" t="str">
        <f t="shared" si="67"/>
        <v>RNWB</v>
      </c>
      <c r="G1453" s="86">
        <v>3</v>
      </c>
      <c r="H1453" s="86">
        <v>3</v>
      </c>
    </row>
    <row r="1454" spans="2:8">
      <c r="B1454" s="86" t="str">
        <f t="shared" ref="B1454:C1473" si="69">B686</f>
        <v>ACT_BND</v>
      </c>
      <c r="C1454" s="86" t="str">
        <f t="shared" si="69"/>
        <v>IMPHTEHDL</v>
      </c>
      <c r="E1454" s="86">
        <v>0</v>
      </c>
      <c r="F1454" s="86" t="str">
        <f t="shared" si="67"/>
        <v>SWDA</v>
      </c>
      <c r="G1454" s="86">
        <v>3</v>
      </c>
      <c r="H1454" s="86">
        <v>3</v>
      </c>
    </row>
    <row r="1455" spans="2:8">
      <c r="B1455" s="86" t="str">
        <f t="shared" si="69"/>
        <v>ACT_BND</v>
      </c>
      <c r="C1455" s="86" t="str">
        <f t="shared" si="69"/>
        <v>IMPHTEHDL</v>
      </c>
      <c r="E1455" s="86">
        <v>0</v>
      </c>
      <c r="F1455" s="86" t="str">
        <f t="shared" si="67"/>
        <v>SWDC</v>
      </c>
      <c r="G1455" s="86">
        <v>3</v>
      </c>
      <c r="H1455" s="86">
        <v>3</v>
      </c>
    </row>
    <row r="1456" spans="2:8">
      <c r="B1456" s="86" t="str">
        <f t="shared" si="69"/>
        <v>ACT_BND</v>
      </c>
      <c r="C1456" s="86" t="str">
        <f t="shared" si="69"/>
        <v>IMPHTEHDL</v>
      </c>
      <c r="E1456" s="86">
        <v>0</v>
      </c>
      <c r="F1456" s="86" t="str">
        <f t="shared" si="67"/>
        <v>SWDD</v>
      </c>
      <c r="G1456" s="86">
        <v>3</v>
      </c>
      <c r="H1456" s="86">
        <v>3</v>
      </c>
    </row>
    <row r="1457" spans="2:8">
      <c r="B1457" s="86" t="str">
        <f t="shared" si="69"/>
        <v>ACT_BND</v>
      </c>
      <c r="C1457" s="86" t="str">
        <f t="shared" si="69"/>
        <v>IMPHTEHDL</v>
      </c>
      <c r="E1457" s="86">
        <v>0</v>
      </c>
      <c r="F1457" s="86" t="str">
        <f t="shared" si="67"/>
        <v>SWDB</v>
      </c>
      <c r="G1457" s="86">
        <v>3</v>
      </c>
      <c r="H1457" s="86">
        <v>3</v>
      </c>
    </row>
    <row r="1458" spans="2:8">
      <c r="B1458" s="86" t="str">
        <f t="shared" si="69"/>
        <v>ACT_BND</v>
      </c>
      <c r="C1458" s="86" t="str">
        <f t="shared" si="69"/>
        <v>IMPHTEHDL</v>
      </c>
      <c r="E1458" s="86">
        <v>0</v>
      </c>
      <c r="F1458" s="86" t="str">
        <f t="shared" si="67"/>
        <v>SNWA</v>
      </c>
      <c r="G1458" s="86">
        <v>3</v>
      </c>
      <c r="H1458" s="86">
        <v>3</v>
      </c>
    </row>
    <row r="1459" spans="2:8">
      <c r="B1459" s="86" t="str">
        <f t="shared" si="69"/>
        <v>ACT_BND</v>
      </c>
      <c r="C1459" s="86" t="str">
        <f t="shared" si="69"/>
        <v>IMPHTEHDL</v>
      </c>
      <c r="E1459" s="86">
        <v>0</v>
      </c>
      <c r="F1459" s="86" t="str">
        <f t="shared" si="67"/>
        <v>SNWC</v>
      </c>
      <c r="G1459" s="86">
        <v>3</v>
      </c>
      <c r="H1459" s="86">
        <v>3</v>
      </c>
    </row>
    <row r="1460" spans="2:8">
      <c r="B1460" s="86" t="str">
        <f t="shared" si="69"/>
        <v>ACT_BND</v>
      </c>
      <c r="C1460" s="86" t="str">
        <f t="shared" si="69"/>
        <v>IMPHTEHDL</v>
      </c>
      <c r="E1460" s="86">
        <v>0</v>
      </c>
      <c r="F1460" s="86" t="str">
        <f t="shared" si="67"/>
        <v>SNWD</v>
      </c>
      <c r="G1460" s="86">
        <v>3</v>
      </c>
      <c r="H1460" s="86">
        <v>3</v>
      </c>
    </row>
    <row r="1461" spans="2:8">
      <c r="B1461" s="86" t="str">
        <f t="shared" si="69"/>
        <v>ACT_BND</v>
      </c>
      <c r="C1461" s="86" t="str">
        <f t="shared" si="69"/>
        <v>IMPHTEHDL</v>
      </c>
      <c r="E1461" s="86">
        <v>0</v>
      </c>
      <c r="F1461" s="86" t="str">
        <f t="shared" si="67"/>
        <v>SNWB</v>
      </c>
      <c r="G1461" s="86">
        <v>3</v>
      </c>
      <c r="H1461" s="86">
        <v>3</v>
      </c>
    </row>
    <row r="1462" spans="2:8">
      <c r="B1462" s="86" t="str">
        <f t="shared" si="69"/>
        <v>ACT_BND</v>
      </c>
      <c r="C1462" s="86" t="str">
        <f t="shared" si="69"/>
        <v>IMPHTEHDL</v>
      </c>
      <c r="E1462" s="86">
        <v>0</v>
      </c>
      <c r="F1462" s="86" t="str">
        <f t="shared" si="67"/>
        <v>FWDA</v>
      </c>
      <c r="G1462" s="86">
        <v>3</v>
      </c>
      <c r="H1462" s="86">
        <v>3</v>
      </c>
    </row>
    <row r="1463" spans="2:8">
      <c r="B1463" s="86" t="str">
        <f t="shared" si="69"/>
        <v>ACT_BND</v>
      </c>
      <c r="C1463" s="86" t="str">
        <f t="shared" si="69"/>
        <v>IMPHTEHDL</v>
      </c>
      <c r="E1463" s="86">
        <v>0</v>
      </c>
      <c r="F1463" s="86" t="str">
        <f t="shared" si="67"/>
        <v>FWDC</v>
      </c>
      <c r="G1463" s="86">
        <v>3</v>
      </c>
      <c r="H1463" s="86">
        <v>3</v>
      </c>
    </row>
    <row r="1464" spans="2:8">
      <c r="B1464" s="86" t="str">
        <f t="shared" si="69"/>
        <v>ACT_BND</v>
      </c>
      <c r="C1464" s="86" t="str">
        <f t="shared" si="69"/>
        <v>IMPHTEHDL</v>
      </c>
      <c r="E1464" s="86">
        <v>0</v>
      </c>
      <c r="F1464" s="86" t="str">
        <f t="shared" si="67"/>
        <v>FWDD</v>
      </c>
      <c r="G1464" s="86">
        <v>3</v>
      </c>
      <c r="H1464" s="86">
        <v>3</v>
      </c>
    </row>
    <row r="1465" spans="2:8">
      <c r="B1465" s="86" t="str">
        <f t="shared" si="69"/>
        <v>ACT_BND</v>
      </c>
      <c r="C1465" s="86" t="str">
        <f t="shared" si="69"/>
        <v>IMPHTEHDL</v>
      </c>
      <c r="E1465" s="86">
        <v>0</v>
      </c>
      <c r="F1465" s="86" t="str">
        <f t="shared" si="67"/>
        <v>FWDB</v>
      </c>
      <c r="G1465" s="86">
        <v>3</v>
      </c>
      <c r="H1465" s="86">
        <v>3</v>
      </c>
    </row>
    <row r="1466" spans="2:8">
      <c r="B1466" s="86" t="str">
        <f t="shared" si="69"/>
        <v>ACT_BND</v>
      </c>
      <c r="C1466" s="86" t="str">
        <f t="shared" si="69"/>
        <v>IMPHTEHDL</v>
      </c>
      <c r="E1466" s="86">
        <v>0</v>
      </c>
      <c r="F1466" s="86" t="str">
        <f t="shared" si="67"/>
        <v>FNWA</v>
      </c>
      <c r="G1466" s="86">
        <v>3</v>
      </c>
      <c r="H1466" s="86">
        <v>3</v>
      </c>
    </row>
    <row r="1467" spans="2:8">
      <c r="B1467" s="86" t="str">
        <f t="shared" si="69"/>
        <v>ACT_BND</v>
      </c>
      <c r="C1467" s="86" t="str">
        <f t="shared" si="69"/>
        <v>IMPHTEHDL</v>
      </c>
      <c r="E1467" s="86">
        <v>0</v>
      </c>
      <c r="F1467" s="86" t="str">
        <f t="shared" si="67"/>
        <v>FNWC</v>
      </c>
      <c r="G1467" s="86">
        <v>3</v>
      </c>
      <c r="H1467" s="86">
        <v>3</v>
      </c>
    </row>
    <row r="1468" spans="2:8">
      <c r="B1468" s="86" t="str">
        <f t="shared" si="69"/>
        <v>ACT_BND</v>
      </c>
      <c r="C1468" s="86" t="str">
        <f t="shared" si="69"/>
        <v>IMPHTEHDL</v>
      </c>
      <c r="E1468" s="86">
        <v>0</v>
      </c>
      <c r="F1468" s="86" t="str">
        <f t="shared" si="67"/>
        <v>FNWD</v>
      </c>
      <c r="G1468" s="86">
        <v>3</v>
      </c>
      <c r="H1468" s="86">
        <v>3</v>
      </c>
    </row>
    <row r="1469" spans="2:8">
      <c r="B1469" s="86" t="str">
        <f t="shared" si="69"/>
        <v>ACT_BND</v>
      </c>
      <c r="C1469" s="86" t="str">
        <f t="shared" si="69"/>
        <v>IMPHTEHDL</v>
      </c>
      <c r="E1469" s="86">
        <v>0</v>
      </c>
      <c r="F1469" s="86" t="str">
        <f t="shared" si="67"/>
        <v>FNWB</v>
      </c>
      <c r="G1469" s="86">
        <v>3</v>
      </c>
      <c r="H1469" s="86">
        <v>3</v>
      </c>
    </row>
    <row r="1470" spans="2:8">
      <c r="B1470" s="86" t="str">
        <f t="shared" si="69"/>
        <v>ACT_BND</v>
      </c>
      <c r="C1470" s="86" t="str">
        <f t="shared" si="69"/>
        <v>IMPHTEHDL</v>
      </c>
      <c r="E1470" s="86">
        <v>0</v>
      </c>
      <c r="F1470" s="86" t="str">
        <f t="shared" si="67"/>
        <v>WWDA</v>
      </c>
      <c r="G1470" s="86">
        <v>3</v>
      </c>
      <c r="H1470" s="86">
        <v>3</v>
      </c>
    </row>
    <row r="1471" spans="2:8">
      <c r="B1471" s="86" t="str">
        <f t="shared" si="69"/>
        <v>ACT_BND</v>
      </c>
      <c r="C1471" s="86" t="str">
        <f t="shared" si="69"/>
        <v>IMPHTEHDL</v>
      </c>
      <c r="E1471" s="86">
        <v>0</v>
      </c>
      <c r="F1471" s="86" t="str">
        <f t="shared" si="67"/>
        <v>WWDC</v>
      </c>
      <c r="G1471" s="86">
        <v>3</v>
      </c>
      <c r="H1471" s="86">
        <v>3</v>
      </c>
    </row>
    <row r="1472" spans="2:8">
      <c r="B1472" s="86" t="str">
        <f t="shared" si="69"/>
        <v>ACT_BND</v>
      </c>
      <c r="C1472" s="86" t="str">
        <f t="shared" si="69"/>
        <v>IMPHTEHDL</v>
      </c>
      <c r="E1472" s="86">
        <v>0</v>
      </c>
      <c r="F1472" s="86" t="str">
        <f t="shared" si="67"/>
        <v>WWDD</v>
      </c>
      <c r="G1472" s="86">
        <v>3</v>
      </c>
      <c r="H1472" s="86">
        <v>3</v>
      </c>
    </row>
    <row r="1473" spans="2:8">
      <c r="B1473" s="86" t="str">
        <f t="shared" si="69"/>
        <v>ACT_BND</v>
      </c>
      <c r="C1473" s="86" t="str">
        <f t="shared" si="69"/>
        <v>IMPHTEHDL</v>
      </c>
      <c r="E1473" s="86">
        <v>0</v>
      </c>
      <c r="F1473" s="86" t="str">
        <f t="shared" si="67"/>
        <v>WWDB</v>
      </c>
      <c r="G1473" s="86">
        <v>3</v>
      </c>
      <c r="H1473" s="86">
        <v>3</v>
      </c>
    </row>
    <row r="1474" spans="2:8">
      <c r="B1474" s="86" t="str">
        <f t="shared" ref="B1474:C1493" si="70">B706</f>
        <v>ACT_BND</v>
      </c>
      <c r="C1474" s="86" t="str">
        <f t="shared" si="70"/>
        <v>IMPHTEHDL</v>
      </c>
      <c r="E1474" s="86">
        <v>0</v>
      </c>
      <c r="F1474" s="86" t="str">
        <f t="shared" si="67"/>
        <v>WNWA</v>
      </c>
      <c r="G1474" s="86">
        <v>3</v>
      </c>
      <c r="H1474" s="86">
        <v>3</v>
      </c>
    </row>
    <row r="1475" spans="2:8">
      <c r="B1475" s="86" t="str">
        <f t="shared" si="70"/>
        <v>ACT_BND</v>
      </c>
      <c r="C1475" s="86" t="str">
        <f t="shared" si="70"/>
        <v>IMPHTEHDL</v>
      </c>
      <c r="E1475" s="86">
        <v>0</v>
      </c>
      <c r="F1475" s="86" t="str">
        <f t="shared" si="67"/>
        <v>WNWC</v>
      </c>
      <c r="G1475" s="86">
        <v>3</v>
      </c>
      <c r="H1475" s="86">
        <v>3</v>
      </c>
    </row>
    <row r="1476" spans="2:8">
      <c r="B1476" s="86" t="str">
        <f t="shared" si="70"/>
        <v>ACT_BND</v>
      </c>
      <c r="C1476" s="86" t="str">
        <f t="shared" si="70"/>
        <v>IMPHTEHDL</v>
      </c>
      <c r="E1476" s="86">
        <v>0</v>
      </c>
      <c r="F1476" s="86" t="str">
        <f t="shared" si="67"/>
        <v>WNWD</v>
      </c>
      <c r="G1476" s="86">
        <v>3</v>
      </c>
      <c r="H1476" s="86">
        <v>3</v>
      </c>
    </row>
    <row r="1477" spans="2:8">
      <c r="B1477" s="86" t="str">
        <f t="shared" si="70"/>
        <v>ACT_BND</v>
      </c>
      <c r="C1477" s="86" t="str">
        <f t="shared" si="70"/>
        <v>IMPHTEHDL</v>
      </c>
      <c r="E1477" s="86">
        <v>0</v>
      </c>
      <c r="F1477" s="86" t="str">
        <f t="shared" si="67"/>
        <v>WNWB</v>
      </c>
      <c r="G1477" s="86">
        <v>3</v>
      </c>
      <c r="H1477" s="86">
        <v>3</v>
      </c>
    </row>
    <row r="1478" spans="2:8">
      <c r="B1478" s="86" t="str">
        <f t="shared" si="70"/>
        <v>ACT_BND</v>
      </c>
      <c r="C1478" s="86" t="str">
        <f t="shared" si="70"/>
        <v>IMPHTEHDM</v>
      </c>
      <c r="E1478" s="86">
        <v>0</v>
      </c>
      <c r="F1478" s="86" t="str">
        <f t="shared" ref="F1478:F1541" si="71">F710</f>
        <v>RWDA</v>
      </c>
      <c r="G1478" s="86">
        <v>3</v>
      </c>
      <c r="H1478" s="86">
        <v>3</v>
      </c>
    </row>
    <row r="1479" spans="2:8">
      <c r="B1479" s="86" t="str">
        <f t="shared" si="70"/>
        <v>ACT_BND</v>
      </c>
      <c r="C1479" s="86" t="str">
        <f t="shared" si="70"/>
        <v>IMPHTEHDM</v>
      </c>
      <c r="E1479" s="86">
        <v>0</v>
      </c>
      <c r="F1479" s="86" t="str">
        <f t="shared" si="71"/>
        <v>RWDC</v>
      </c>
      <c r="G1479" s="86">
        <v>3</v>
      </c>
      <c r="H1479" s="86">
        <v>3</v>
      </c>
    </row>
    <row r="1480" spans="2:8">
      <c r="B1480" s="86" t="str">
        <f t="shared" si="70"/>
        <v>ACT_BND</v>
      </c>
      <c r="C1480" s="86" t="str">
        <f t="shared" si="70"/>
        <v>IMPHTEHDM</v>
      </c>
      <c r="E1480" s="86">
        <v>0</v>
      </c>
      <c r="F1480" s="86" t="str">
        <f t="shared" si="71"/>
        <v>RWDD</v>
      </c>
      <c r="G1480" s="86">
        <v>3</v>
      </c>
      <c r="H1480" s="86">
        <v>3</v>
      </c>
    </row>
    <row r="1481" spans="2:8">
      <c r="B1481" s="86" t="str">
        <f t="shared" si="70"/>
        <v>ACT_BND</v>
      </c>
      <c r="C1481" s="86" t="str">
        <f t="shared" si="70"/>
        <v>IMPHTEHDM</v>
      </c>
      <c r="E1481" s="86">
        <v>0</v>
      </c>
      <c r="F1481" s="86" t="str">
        <f t="shared" si="71"/>
        <v>RWDB</v>
      </c>
      <c r="G1481" s="86">
        <v>3</v>
      </c>
      <c r="H1481" s="86">
        <v>3</v>
      </c>
    </row>
    <row r="1482" spans="2:8">
      <c r="B1482" s="86" t="str">
        <f t="shared" si="70"/>
        <v>ACT_BND</v>
      </c>
      <c r="C1482" s="86" t="str">
        <f t="shared" si="70"/>
        <v>IMPHTEHDM</v>
      </c>
      <c r="E1482" s="86">
        <v>0</v>
      </c>
      <c r="F1482" s="86" t="str">
        <f t="shared" si="71"/>
        <v>RNWA</v>
      </c>
      <c r="G1482" s="86">
        <v>3</v>
      </c>
      <c r="H1482" s="86">
        <v>3</v>
      </c>
    </row>
    <row r="1483" spans="2:8">
      <c r="B1483" s="86" t="str">
        <f t="shared" si="70"/>
        <v>ACT_BND</v>
      </c>
      <c r="C1483" s="86" t="str">
        <f t="shared" si="70"/>
        <v>IMPHTEHDM</v>
      </c>
      <c r="E1483" s="86">
        <v>0</v>
      </c>
      <c r="F1483" s="86" t="str">
        <f t="shared" si="71"/>
        <v>RNWC</v>
      </c>
      <c r="G1483" s="86">
        <v>3</v>
      </c>
      <c r="H1483" s="86">
        <v>3</v>
      </c>
    </row>
    <row r="1484" spans="2:8">
      <c r="B1484" s="86" t="str">
        <f t="shared" si="70"/>
        <v>ACT_BND</v>
      </c>
      <c r="C1484" s="86" t="str">
        <f t="shared" si="70"/>
        <v>IMPHTEHDM</v>
      </c>
      <c r="E1484" s="86">
        <v>0</v>
      </c>
      <c r="F1484" s="86" t="str">
        <f t="shared" si="71"/>
        <v>RNWD</v>
      </c>
      <c r="G1484" s="86">
        <v>3</v>
      </c>
      <c r="H1484" s="86">
        <v>3</v>
      </c>
    </row>
    <row r="1485" spans="2:8">
      <c r="B1485" s="86" t="str">
        <f t="shared" si="70"/>
        <v>ACT_BND</v>
      </c>
      <c r="C1485" s="86" t="str">
        <f t="shared" si="70"/>
        <v>IMPHTEHDM</v>
      </c>
      <c r="E1485" s="86">
        <v>0</v>
      </c>
      <c r="F1485" s="86" t="str">
        <f t="shared" si="71"/>
        <v>RNWB</v>
      </c>
      <c r="G1485" s="86">
        <v>3</v>
      </c>
      <c r="H1485" s="86">
        <v>3</v>
      </c>
    </row>
    <row r="1486" spans="2:8">
      <c r="B1486" s="86" t="str">
        <f t="shared" si="70"/>
        <v>ACT_BND</v>
      </c>
      <c r="C1486" s="86" t="str">
        <f t="shared" si="70"/>
        <v>IMPHTEHDM</v>
      </c>
      <c r="E1486" s="86">
        <v>0</v>
      </c>
      <c r="F1486" s="86" t="str">
        <f t="shared" si="71"/>
        <v>SWDA</v>
      </c>
      <c r="G1486" s="86">
        <v>3</v>
      </c>
      <c r="H1486" s="86">
        <v>3</v>
      </c>
    </row>
    <row r="1487" spans="2:8">
      <c r="B1487" s="86" t="str">
        <f t="shared" si="70"/>
        <v>ACT_BND</v>
      </c>
      <c r="C1487" s="86" t="str">
        <f t="shared" si="70"/>
        <v>IMPHTEHDM</v>
      </c>
      <c r="E1487" s="86">
        <v>0</v>
      </c>
      <c r="F1487" s="86" t="str">
        <f t="shared" si="71"/>
        <v>SWDC</v>
      </c>
      <c r="G1487" s="86">
        <v>3</v>
      </c>
      <c r="H1487" s="86">
        <v>3</v>
      </c>
    </row>
    <row r="1488" spans="2:8">
      <c r="B1488" s="86" t="str">
        <f t="shared" si="70"/>
        <v>ACT_BND</v>
      </c>
      <c r="C1488" s="86" t="str">
        <f t="shared" si="70"/>
        <v>IMPHTEHDM</v>
      </c>
      <c r="E1488" s="86">
        <v>0</v>
      </c>
      <c r="F1488" s="86" t="str">
        <f t="shared" si="71"/>
        <v>SWDD</v>
      </c>
      <c r="G1488" s="86">
        <v>3</v>
      </c>
      <c r="H1488" s="86">
        <v>3</v>
      </c>
    </row>
    <row r="1489" spans="2:8">
      <c r="B1489" s="86" t="str">
        <f t="shared" si="70"/>
        <v>ACT_BND</v>
      </c>
      <c r="C1489" s="86" t="str">
        <f t="shared" si="70"/>
        <v>IMPHTEHDM</v>
      </c>
      <c r="E1489" s="86">
        <v>0</v>
      </c>
      <c r="F1489" s="86" t="str">
        <f t="shared" si="71"/>
        <v>SWDB</v>
      </c>
      <c r="G1489" s="86">
        <v>3</v>
      </c>
      <c r="H1489" s="86">
        <v>3</v>
      </c>
    </row>
    <row r="1490" spans="2:8">
      <c r="B1490" s="86" t="str">
        <f t="shared" si="70"/>
        <v>ACT_BND</v>
      </c>
      <c r="C1490" s="86" t="str">
        <f t="shared" si="70"/>
        <v>IMPHTEHDM</v>
      </c>
      <c r="E1490" s="86">
        <v>0</v>
      </c>
      <c r="F1490" s="86" t="str">
        <f t="shared" si="71"/>
        <v>SNWA</v>
      </c>
      <c r="G1490" s="86">
        <v>3</v>
      </c>
      <c r="H1490" s="86">
        <v>3</v>
      </c>
    </row>
    <row r="1491" spans="2:8">
      <c r="B1491" s="86" t="str">
        <f t="shared" si="70"/>
        <v>ACT_BND</v>
      </c>
      <c r="C1491" s="86" t="str">
        <f t="shared" si="70"/>
        <v>IMPHTEHDM</v>
      </c>
      <c r="E1491" s="86">
        <v>0</v>
      </c>
      <c r="F1491" s="86" t="str">
        <f t="shared" si="71"/>
        <v>SNWC</v>
      </c>
      <c r="G1491" s="86">
        <v>3</v>
      </c>
      <c r="H1491" s="86">
        <v>3</v>
      </c>
    </row>
    <row r="1492" spans="2:8">
      <c r="B1492" s="86" t="str">
        <f t="shared" si="70"/>
        <v>ACT_BND</v>
      </c>
      <c r="C1492" s="86" t="str">
        <f t="shared" si="70"/>
        <v>IMPHTEHDM</v>
      </c>
      <c r="E1492" s="86">
        <v>0</v>
      </c>
      <c r="F1492" s="86" t="str">
        <f t="shared" si="71"/>
        <v>SNWD</v>
      </c>
      <c r="G1492" s="86">
        <v>3</v>
      </c>
      <c r="H1492" s="86">
        <v>3</v>
      </c>
    </row>
    <row r="1493" spans="2:8">
      <c r="B1493" s="86" t="str">
        <f t="shared" si="70"/>
        <v>ACT_BND</v>
      </c>
      <c r="C1493" s="86" t="str">
        <f t="shared" si="70"/>
        <v>IMPHTEHDM</v>
      </c>
      <c r="E1493" s="86">
        <v>0</v>
      </c>
      <c r="F1493" s="86" t="str">
        <f t="shared" si="71"/>
        <v>SNWB</v>
      </c>
      <c r="G1493" s="86">
        <v>3</v>
      </c>
      <c r="H1493" s="86">
        <v>3</v>
      </c>
    </row>
    <row r="1494" spans="2:8">
      <c r="B1494" s="86" t="str">
        <f t="shared" ref="B1494:C1513" si="72">B726</f>
        <v>ACT_BND</v>
      </c>
      <c r="C1494" s="86" t="str">
        <f t="shared" si="72"/>
        <v>IMPHTEHDM</v>
      </c>
      <c r="E1494" s="86">
        <v>0</v>
      </c>
      <c r="F1494" s="86" t="str">
        <f t="shared" si="71"/>
        <v>FWDA</v>
      </c>
      <c r="G1494" s="86">
        <v>3</v>
      </c>
      <c r="H1494" s="86">
        <v>3</v>
      </c>
    </row>
    <row r="1495" spans="2:8">
      <c r="B1495" s="86" t="str">
        <f t="shared" si="72"/>
        <v>ACT_BND</v>
      </c>
      <c r="C1495" s="86" t="str">
        <f t="shared" si="72"/>
        <v>IMPHTEHDM</v>
      </c>
      <c r="E1495" s="86">
        <v>0</v>
      </c>
      <c r="F1495" s="86" t="str">
        <f t="shared" si="71"/>
        <v>FWDC</v>
      </c>
      <c r="G1495" s="86">
        <v>3</v>
      </c>
      <c r="H1495" s="86">
        <v>3</v>
      </c>
    </row>
    <row r="1496" spans="2:8">
      <c r="B1496" s="86" t="str">
        <f t="shared" si="72"/>
        <v>ACT_BND</v>
      </c>
      <c r="C1496" s="86" t="str">
        <f t="shared" si="72"/>
        <v>IMPHTEHDM</v>
      </c>
      <c r="E1496" s="86">
        <v>0</v>
      </c>
      <c r="F1496" s="86" t="str">
        <f t="shared" si="71"/>
        <v>FWDD</v>
      </c>
      <c r="G1496" s="86">
        <v>3</v>
      </c>
      <c r="H1496" s="86">
        <v>3</v>
      </c>
    </row>
    <row r="1497" spans="2:8">
      <c r="B1497" s="86" t="str">
        <f t="shared" si="72"/>
        <v>ACT_BND</v>
      </c>
      <c r="C1497" s="86" t="str">
        <f t="shared" si="72"/>
        <v>IMPHTEHDM</v>
      </c>
      <c r="E1497" s="86">
        <v>0</v>
      </c>
      <c r="F1497" s="86" t="str">
        <f t="shared" si="71"/>
        <v>FWDB</v>
      </c>
      <c r="G1497" s="86">
        <v>3</v>
      </c>
      <c r="H1497" s="86">
        <v>3</v>
      </c>
    </row>
    <row r="1498" spans="2:8">
      <c r="B1498" s="86" t="str">
        <f t="shared" si="72"/>
        <v>ACT_BND</v>
      </c>
      <c r="C1498" s="86" t="str">
        <f t="shared" si="72"/>
        <v>IMPHTEHDM</v>
      </c>
      <c r="E1498" s="86">
        <v>0</v>
      </c>
      <c r="F1498" s="86" t="str">
        <f t="shared" si="71"/>
        <v>FNWA</v>
      </c>
      <c r="G1498" s="86">
        <v>3</v>
      </c>
      <c r="H1498" s="86">
        <v>3</v>
      </c>
    </row>
    <row r="1499" spans="2:8">
      <c r="B1499" s="86" t="str">
        <f t="shared" si="72"/>
        <v>ACT_BND</v>
      </c>
      <c r="C1499" s="86" t="str">
        <f t="shared" si="72"/>
        <v>IMPHTEHDM</v>
      </c>
      <c r="E1499" s="86">
        <v>0</v>
      </c>
      <c r="F1499" s="86" t="str">
        <f t="shared" si="71"/>
        <v>FNWC</v>
      </c>
      <c r="G1499" s="86">
        <v>3</v>
      </c>
      <c r="H1499" s="86">
        <v>3</v>
      </c>
    </row>
    <row r="1500" spans="2:8">
      <c r="B1500" s="86" t="str">
        <f t="shared" si="72"/>
        <v>ACT_BND</v>
      </c>
      <c r="C1500" s="86" t="str">
        <f t="shared" si="72"/>
        <v>IMPHTEHDM</v>
      </c>
      <c r="E1500" s="86">
        <v>0</v>
      </c>
      <c r="F1500" s="86" t="str">
        <f t="shared" si="71"/>
        <v>FNWD</v>
      </c>
      <c r="G1500" s="86">
        <v>3</v>
      </c>
      <c r="H1500" s="86">
        <v>3</v>
      </c>
    </row>
    <row r="1501" spans="2:8">
      <c r="B1501" s="86" t="str">
        <f t="shared" si="72"/>
        <v>ACT_BND</v>
      </c>
      <c r="C1501" s="86" t="str">
        <f t="shared" si="72"/>
        <v>IMPHTEHDM</v>
      </c>
      <c r="E1501" s="86">
        <v>0</v>
      </c>
      <c r="F1501" s="86" t="str">
        <f t="shared" si="71"/>
        <v>FNWB</v>
      </c>
      <c r="G1501" s="86">
        <v>3</v>
      </c>
      <c r="H1501" s="86">
        <v>3</v>
      </c>
    </row>
    <row r="1502" spans="2:8">
      <c r="B1502" s="86" t="str">
        <f t="shared" si="72"/>
        <v>ACT_BND</v>
      </c>
      <c r="C1502" s="86" t="str">
        <f t="shared" si="72"/>
        <v>IMPHTEHDM</v>
      </c>
      <c r="E1502" s="86">
        <v>0</v>
      </c>
      <c r="F1502" s="86" t="str">
        <f t="shared" si="71"/>
        <v>WWDA</v>
      </c>
      <c r="G1502" s="86">
        <v>3</v>
      </c>
      <c r="H1502" s="86">
        <v>3</v>
      </c>
    </row>
    <row r="1503" spans="2:8">
      <c r="B1503" s="86" t="str">
        <f t="shared" si="72"/>
        <v>ACT_BND</v>
      </c>
      <c r="C1503" s="86" t="str">
        <f t="shared" si="72"/>
        <v>IMPHTEHDM</v>
      </c>
      <c r="E1503" s="86">
        <v>0</v>
      </c>
      <c r="F1503" s="86" t="str">
        <f t="shared" si="71"/>
        <v>WWDC</v>
      </c>
      <c r="G1503" s="86">
        <v>3</v>
      </c>
      <c r="H1503" s="86">
        <v>3</v>
      </c>
    </row>
    <row r="1504" spans="2:8">
      <c r="B1504" s="86" t="str">
        <f t="shared" si="72"/>
        <v>ACT_BND</v>
      </c>
      <c r="C1504" s="86" t="str">
        <f t="shared" si="72"/>
        <v>IMPHTEHDM</v>
      </c>
      <c r="E1504" s="86">
        <v>0</v>
      </c>
      <c r="F1504" s="86" t="str">
        <f t="shared" si="71"/>
        <v>WWDD</v>
      </c>
      <c r="G1504" s="86">
        <v>3</v>
      </c>
      <c r="H1504" s="86">
        <v>3</v>
      </c>
    </row>
    <row r="1505" spans="2:8">
      <c r="B1505" s="86" t="str">
        <f t="shared" si="72"/>
        <v>ACT_BND</v>
      </c>
      <c r="C1505" s="86" t="str">
        <f t="shared" si="72"/>
        <v>IMPHTEHDM</v>
      </c>
      <c r="E1505" s="86">
        <v>0</v>
      </c>
      <c r="F1505" s="86" t="str">
        <f t="shared" si="71"/>
        <v>WWDB</v>
      </c>
      <c r="G1505" s="86">
        <v>3</v>
      </c>
      <c r="H1505" s="86">
        <v>3</v>
      </c>
    </row>
    <row r="1506" spans="2:8">
      <c r="B1506" s="86" t="str">
        <f t="shared" si="72"/>
        <v>ACT_BND</v>
      </c>
      <c r="C1506" s="86" t="str">
        <f t="shared" si="72"/>
        <v>IMPHTEHDM</v>
      </c>
      <c r="E1506" s="86">
        <v>0</v>
      </c>
      <c r="F1506" s="86" t="str">
        <f t="shared" si="71"/>
        <v>WNWA</v>
      </c>
      <c r="G1506" s="86">
        <v>3</v>
      </c>
      <c r="H1506" s="86">
        <v>3</v>
      </c>
    </row>
    <row r="1507" spans="2:8">
      <c r="B1507" s="86" t="str">
        <f t="shared" si="72"/>
        <v>ACT_BND</v>
      </c>
      <c r="C1507" s="86" t="str">
        <f t="shared" si="72"/>
        <v>IMPHTEHDM</v>
      </c>
      <c r="E1507" s="86">
        <v>0</v>
      </c>
      <c r="F1507" s="86" t="str">
        <f t="shared" si="71"/>
        <v>WNWC</v>
      </c>
      <c r="G1507" s="86">
        <v>3</v>
      </c>
      <c r="H1507" s="86">
        <v>3</v>
      </c>
    </row>
    <row r="1508" spans="2:8">
      <c r="B1508" s="86" t="str">
        <f t="shared" si="72"/>
        <v>ACT_BND</v>
      </c>
      <c r="C1508" s="86" t="str">
        <f t="shared" si="72"/>
        <v>IMPHTEHDM</v>
      </c>
      <c r="E1508" s="86">
        <v>0</v>
      </c>
      <c r="F1508" s="86" t="str">
        <f t="shared" si="71"/>
        <v>WNWD</v>
      </c>
      <c r="G1508" s="86">
        <v>3</v>
      </c>
      <c r="H1508" s="86">
        <v>3</v>
      </c>
    </row>
    <row r="1509" spans="2:8">
      <c r="B1509" s="86" t="str">
        <f t="shared" si="72"/>
        <v>ACT_BND</v>
      </c>
      <c r="C1509" s="86" t="str">
        <f t="shared" si="72"/>
        <v>IMPHTEHDM</v>
      </c>
      <c r="E1509" s="86">
        <v>0</v>
      </c>
      <c r="F1509" s="86" t="str">
        <f t="shared" si="71"/>
        <v>WNWB</v>
      </c>
      <c r="G1509" s="86">
        <v>3</v>
      </c>
      <c r="H1509" s="86">
        <v>3</v>
      </c>
    </row>
    <row r="1510" spans="2:8">
      <c r="B1510" s="86" t="str">
        <f t="shared" si="72"/>
        <v>ACT_BND</v>
      </c>
      <c r="C1510" s="86" t="str">
        <f t="shared" si="72"/>
        <v>IMPHTEHDH</v>
      </c>
      <c r="E1510" s="86">
        <v>0</v>
      </c>
      <c r="F1510" s="86" t="str">
        <f t="shared" si="71"/>
        <v>RWDA</v>
      </c>
      <c r="G1510" s="86">
        <v>3</v>
      </c>
      <c r="H1510" s="86">
        <v>3</v>
      </c>
    </row>
    <row r="1511" spans="2:8">
      <c r="B1511" s="86" t="str">
        <f t="shared" si="72"/>
        <v>ACT_BND</v>
      </c>
      <c r="C1511" s="86" t="str">
        <f t="shared" si="72"/>
        <v>IMPHTEHDH</v>
      </c>
      <c r="E1511" s="86">
        <v>0</v>
      </c>
      <c r="F1511" s="86" t="str">
        <f t="shared" si="71"/>
        <v>RWDC</v>
      </c>
      <c r="G1511" s="86">
        <v>3</v>
      </c>
      <c r="H1511" s="86">
        <v>3</v>
      </c>
    </row>
    <row r="1512" spans="2:8">
      <c r="B1512" s="86" t="str">
        <f t="shared" si="72"/>
        <v>ACT_BND</v>
      </c>
      <c r="C1512" s="86" t="str">
        <f t="shared" si="72"/>
        <v>IMPHTEHDH</v>
      </c>
      <c r="E1512" s="86">
        <v>0</v>
      </c>
      <c r="F1512" s="86" t="str">
        <f t="shared" si="71"/>
        <v>RWDD</v>
      </c>
      <c r="G1512" s="86">
        <v>3</v>
      </c>
      <c r="H1512" s="86">
        <v>3</v>
      </c>
    </row>
    <row r="1513" spans="2:8">
      <c r="B1513" s="86" t="str">
        <f t="shared" si="72"/>
        <v>ACT_BND</v>
      </c>
      <c r="C1513" s="86" t="str">
        <f t="shared" si="72"/>
        <v>IMPHTEHDH</v>
      </c>
      <c r="E1513" s="86">
        <v>0</v>
      </c>
      <c r="F1513" s="86" t="str">
        <f t="shared" si="71"/>
        <v>RWDB</v>
      </c>
      <c r="G1513" s="86">
        <v>3</v>
      </c>
      <c r="H1513" s="86">
        <v>3</v>
      </c>
    </row>
    <row r="1514" spans="2:8">
      <c r="B1514" s="86" t="str">
        <f t="shared" ref="B1514:C1533" si="73">B746</f>
        <v>ACT_BND</v>
      </c>
      <c r="C1514" s="86" t="str">
        <f t="shared" si="73"/>
        <v>IMPHTEHDH</v>
      </c>
      <c r="E1514" s="86">
        <v>0</v>
      </c>
      <c r="F1514" s="86" t="str">
        <f t="shared" si="71"/>
        <v>RNWA</v>
      </c>
      <c r="G1514" s="86">
        <v>3</v>
      </c>
      <c r="H1514" s="86">
        <v>3</v>
      </c>
    </row>
    <row r="1515" spans="2:8">
      <c r="B1515" s="86" t="str">
        <f t="shared" si="73"/>
        <v>ACT_BND</v>
      </c>
      <c r="C1515" s="86" t="str">
        <f t="shared" si="73"/>
        <v>IMPHTEHDH</v>
      </c>
      <c r="E1515" s="86">
        <v>0</v>
      </c>
      <c r="F1515" s="86" t="str">
        <f t="shared" si="71"/>
        <v>RNWC</v>
      </c>
      <c r="G1515" s="86">
        <v>3</v>
      </c>
      <c r="H1515" s="86">
        <v>3</v>
      </c>
    </row>
    <row r="1516" spans="2:8">
      <c r="B1516" s="86" t="str">
        <f t="shared" si="73"/>
        <v>ACT_BND</v>
      </c>
      <c r="C1516" s="86" t="str">
        <f t="shared" si="73"/>
        <v>IMPHTEHDH</v>
      </c>
      <c r="E1516" s="86">
        <v>0</v>
      </c>
      <c r="F1516" s="86" t="str">
        <f t="shared" si="71"/>
        <v>RNWD</v>
      </c>
      <c r="G1516" s="86">
        <v>3</v>
      </c>
      <c r="H1516" s="86">
        <v>3</v>
      </c>
    </row>
    <row r="1517" spans="2:8">
      <c r="B1517" s="86" t="str">
        <f t="shared" si="73"/>
        <v>ACT_BND</v>
      </c>
      <c r="C1517" s="86" t="str">
        <f t="shared" si="73"/>
        <v>IMPHTEHDH</v>
      </c>
      <c r="E1517" s="86">
        <v>0</v>
      </c>
      <c r="F1517" s="86" t="str">
        <f t="shared" si="71"/>
        <v>RNWB</v>
      </c>
      <c r="G1517" s="86">
        <v>3</v>
      </c>
      <c r="H1517" s="86">
        <v>3</v>
      </c>
    </row>
    <row r="1518" spans="2:8">
      <c r="B1518" s="86" t="str">
        <f t="shared" si="73"/>
        <v>ACT_BND</v>
      </c>
      <c r="C1518" s="86" t="str">
        <f t="shared" si="73"/>
        <v>IMPHTEHDH</v>
      </c>
      <c r="E1518" s="86">
        <v>0</v>
      </c>
      <c r="F1518" s="86" t="str">
        <f t="shared" si="71"/>
        <v>SWDA</v>
      </c>
      <c r="G1518" s="86">
        <v>3</v>
      </c>
      <c r="H1518" s="86">
        <v>3</v>
      </c>
    </row>
    <row r="1519" spans="2:8">
      <c r="B1519" s="86" t="str">
        <f t="shared" si="73"/>
        <v>ACT_BND</v>
      </c>
      <c r="C1519" s="86" t="str">
        <f t="shared" si="73"/>
        <v>IMPHTEHDH</v>
      </c>
      <c r="E1519" s="86">
        <v>0</v>
      </c>
      <c r="F1519" s="86" t="str">
        <f t="shared" si="71"/>
        <v>SWDC</v>
      </c>
      <c r="G1519" s="86">
        <v>3</v>
      </c>
      <c r="H1519" s="86">
        <v>3</v>
      </c>
    </row>
    <row r="1520" spans="2:8">
      <c r="B1520" s="86" t="str">
        <f t="shared" si="73"/>
        <v>ACT_BND</v>
      </c>
      <c r="C1520" s="86" t="str">
        <f t="shared" si="73"/>
        <v>IMPHTEHDH</v>
      </c>
      <c r="E1520" s="86">
        <v>0</v>
      </c>
      <c r="F1520" s="86" t="str">
        <f t="shared" si="71"/>
        <v>SWDD</v>
      </c>
      <c r="G1520" s="86">
        <v>3</v>
      </c>
      <c r="H1520" s="86">
        <v>3</v>
      </c>
    </row>
    <row r="1521" spans="2:8">
      <c r="B1521" s="86" t="str">
        <f t="shared" si="73"/>
        <v>ACT_BND</v>
      </c>
      <c r="C1521" s="86" t="str">
        <f t="shared" si="73"/>
        <v>IMPHTEHDH</v>
      </c>
      <c r="E1521" s="86">
        <v>0</v>
      </c>
      <c r="F1521" s="86" t="str">
        <f t="shared" si="71"/>
        <v>SWDB</v>
      </c>
      <c r="G1521" s="86">
        <v>3</v>
      </c>
      <c r="H1521" s="86">
        <v>3</v>
      </c>
    </row>
    <row r="1522" spans="2:8">
      <c r="B1522" s="86" t="str">
        <f t="shared" si="73"/>
        <v>ACT_BND</v>
      </c>
      <c r="C1522" s="86" t="str">
        <f t="shared" si="73"/>
        <v>IMPHTEHDH</v>
      </c>
      <c r="E1522" s="86">
        <v>0</v>
      </c>
      <c r="F1522" s="86" t="str">
        <f t="shared" si="71"/>
        <v>SNWA</v>
      </c>
      <c r="G1522" s="86">
        <v>3</v>
      </c>
      <c r="H1522" s="86">
        <v>3</v>
      </c>
    </row>
    <row r="1523" spans="2:8">
      <c r="B1523" s="86" t="str">
        <f t="shared" si="73"/>
        <v>ACT_BND</v>
      </c>
      <c r="C1523" s="86" t="str">
        <f t="shared" si="73"/>
        <v>IMPHTEHDH</v>
      </c>
      <c r="E1523" s="86">
        <v>0</v>
      </c>
      <c r="F1523" s="86" t="str">
        <f t="shared" si="71"/>
        <v>SNWC</v>
      </c>
      <c r="G1523" s="86">
        <v>3</v>
      </c>
      <c r="H1523" s="86">
        <v>3</v>
      </c>
    </row>
    <row r="1524" spans="2:8">
      <c r="B1524" s="86" t="str">
        <f t="shared" si="73"/>
        <v>ACT_BND</v>
      </c>
      <c r="C1524" s="86" t="str">
        <f t="shared" si="73"/>
        <v>IMPHTEHDH</v>
      </c>
      <c r="E1524" s="86">
        <v>0</v>
      </c>
      <c r="F1524" s="86" t="str">
        <f t="shared" si="71"/>
        <v>SNWD</v>
      </c>
      <c r="G1524" s="86">
        <v>3</v>
      </c>
      <c r="H1524" s="86">
        <v>3</v>
      </c>
    </row>
    <row r="1525" spans="2:8">
      <c r="B1525" s="86" t="str">
        <f t="shared" si="73"/>
        <v>ACT_BND</v>
      </c>
      <c r="C1525" s="86" t="str">
        <f t="shared" si="73"/>
        <v>IMPHTEHDH</v>
      </c>
      <c r="E1525" s="86">
        <v>0</v>
      </c>
      <c r="F1525" s="86" t="str">
        <f t="shared" si="71"/>
        <v>SNWB</v>
      </c>
      <c r="G1525" s="86">
        <v>3</v>
      </c>
      <c r="H1525" s="86">
        <v>3</v>
      </c>
    </row>
    <row r="1526" spans="2:8">
      <c r="B1526" s="86" t="str">
        <f t="shared" si="73"/>
        <v>ACT_BND</v>
      </c>
      <c r="C1526" s="86" t="str">
        <f t="shared" si="73"/>
        <v>IMPHTEHDH</v>
      </c>
      <c r="E1526" s="86">
        <v>0</v>
      </c>
      <c r="F1526" s="86" t="str">
        <f t="shared" si="71"/>
        <v>FWDA</v>
      </c>
      <c r="G1526" s="86">
        <v>3</v>
      </c>
      <c r="H1526" s="86">
        <v>3</v>
      </c>
    </row>
    <row r="1527" spans="2:8">
      <c r="B1527" s="86" t="str">
        <f t="shared" si="73"/>
        <v>ACT_BND</v>
      </c>
      <c r="C1527" s="86" t="str">
        <f t="shared" si="73"/>
        <v>IMPHTEHDH</v>
      </c>
      <c r="E1527" s="86">
        <v>0</v>
      </c>
      <c r="F1527" s="86" t="str">
        <f t="shared" si="71"/>
        <v>FWDC</v>
      </c>
      <c r="G1527" s="86">
        <v>3</v>
      </c>
      <c r="H1527" s="86">
        <v>3</v>
      </c>
    </row>
    <row r="1528" spans="2:8">
      <c r="B1528" s="86" t="str">
        <f t="shared" si="73"/>
        <v>ACT_BND</v>
      </c>
      <c r="C1528" s="86" t="str">
        <f t="shared" si="73"/>
        <v>IMPHTEHDH</v>
      </c>
      <c r="E1528" s="86">
        <v>0</v>
      </c>
      <c r="F1528" s="86" t="str">
        <f t="shared" si="71"/>
        <v>FWDD</v>
      </c>
      <c r="G1528" s="86">
        <v>3</v>
      </c>
      <c r="H1528" s="86">
        <v>3</v>
      </c>
    </row>
    <row r="1529" spans="2:8">
      <c r="B1529" s="86" t="str">
        <f t="shared" si="73"/>
        <v>ACT_BND</v>
      </c>
      <c r="C1529" s="86" t="str">
        <f t="shared" si="73"/>
        <v>IMPHTEHDH</v>
      </c>
      <c r="E1529" s="86">
        <v>0</v>
      </c>
      <c r="F1529" s="86" t="str">
        <f t="shared" si="71"/>
        <v>FWDB</v>
      </c>
      <c r="G1529" s="86">
        <v>3</v>
      </c>
      <c r="H1529" s="86">
        <v>3</v>
      </c>
    </row>
    <row r="1530" spans="2:8">
      <c r="B1530" s="86" t="str">
        <f t="shared" si="73"/>
        <v>ACT_BND</v>
      </c>
      <c r="C1530" s="86" t="str">
        <f t="shared" si="73"/>
        <v>IMPHTEHDH</v>
      </c>
      <c r="E1530" s="86">
        <v>0</v>
      </c>
      <c r="F1530" s="86" t="str">
        <f t="shared" si="71"/>
        <v>FNWA</v>
      </c>
      <c r="G1530" s="86">
        <v>3</v>
      </c>
      <c r="H1530" s="86">
        <v>3</v>
      </c>
    </row>
    <row r="1531" spans="2:8">
      <c r="B1531" s="86" t="str">
        <f t="shared" si="73"/>
        <v>ACT_BND</v>
      </c>
      <c r="C1531" s="86" t="str">
        <f t="shared" si="73"/>
        <v>IMPHTEHDH</v>
      </c>
      <c r="E1531" s="86">
        <v>0</v>
      </c>
      <c r="F1531" s="86" t="str">
        <f t="shared" si="71"/>
        <v>FNWC</v>
      </c>
      <c r="G1531" s="86">
        <v>3</v>
      </c>
      <c r="H1531" s="86">
        <v>3</v>
      </c>
    </row>
    <row r="1532" spans="2:8">
      <c r="B1532" s="86" t="str">
        <f t="shared" si="73"/>
        <v>ACT_BND</v>
      </c>
      <c r="C1532" s="86" t="str">
        <f t="shared" si="73"/>
        <v>IMPHTEHDH</v>
      </c>
      <c r="E1532" s="86">
        <v>0</v>
      </c>
      <c r="F1532" s="86" t="str">
        <f t="shared" si="71"/>
        <v>FNWD</v>
      </c>
      <c r="G1532" s="86">
        <v>3</v>
      </c>
      <c r="H1532" s="86">
        <v>3</v>
      </c>
    </row>
    <row r="1533" spans="2:8">
      <c r="B1533" s="86" t="str">
        <f t="shared" si="73"/>
        <v>ACT_BND</v>
      </c>
      <c r="C1533" s="86" t="str">
        <f t="shared" si="73"/>
        <v>IMPHTEHDH</v>
      </c>
      <c r="E1533" s="86">
        <v>0</v>
      </c>
      <c r="F1533" s="86" t="str">
        <f t="shared" si="71"/>
        <v>FNWB</v>
      </c>
      <c r="G1533" s="86">
        <v>3</v>
      </c>
      <c r="H1533" s="86">
        <v>3</v>
      </c>
    </row>
    <row r="1534" spans="2:8">
      <c r="B1534" s="86" t="str">
        <f t="shared" ref="B1534:C1541" si="74">B766</f>
        <v>ACT_BND</v>
      </c>
      <c r="C1534" s="86" t="str">
        <f t="shared" si="74"/>
        <v>IMPHTEHDH</v>
      </c>
      <c r="E1534" s="86">
        <v>0</v>
      </c>
      <c r="F1534" s="86" t="str">
        <f t="shared" si="71"/>
        <v>WWDA</v>
      </c>
      <c r="G1534" s="86">
        <v>3</v>
      </c>
      <c r="H1534" s="86">
        <v>3</v>
      </c>
    </row>
    <row r="1535" spans="2:8">
      <c r="B1535" s="86" t="str">
        <f t="shared" si="74"/>
        <v>ACT_BND</v>
      </c>
      <c r="C1535" s="86" t="str">
        <f t="shared" si="74"/>
        <v>IMPHTEHDH</v>
      </c>
      <c r="E1535" s="86">
        <v>0</v>
      </c>
      <c r="F1535" s="86" t="str">
        <f t="shared" si="71"/>
        <v>WWDC</v>
      </c>
      <c r="G1535" s="86">
        <v>3</v>
      </c>
      <c r="H1535" s="86">
        <v>3</v>
      </c>
    </row>
    <row r="1536" spans="2:8">
      <c r="B1536" s="86" t="str">
        <f t="shared" si="74"/>
        <v>ACT_BND</v>
      </c>
      <c r="C1536" s="86" t="str">
        <f t="shared" si="74"/>
        <v>IMPHTEHDH</v>
      </c>
      <c r="E1536" s="86">
        <v>0</v>
      </c>
      <c r="F1536" s="86" t="str">
        <f t="shared" si="71"/>
        <v>WWDD</v>
      </c>
      <c r="G1536" s="86">
        <v>3</v>
      </c>
      <c r="H1536" s="86">
        <v>3</v>
      </c>
    </row>
    <row r="1537" spans="2:8">
      <c r="B1537" s="86" t="str">
        <f t="shared" si="74"/>
        <v>ACT_BND</v>
      </c>
      <c r="C1537" s="86" t="str">
        <f t="shared" si="74"/>
        <v>IMPHTEHDH</v>
      </c>
      <c r="E1537" s="86">
        <v>0</v>
      </c>
      <c r="F1537" s="86" t="str">
        <f t="shared" si="71"/>
        <v>WWDB</v>
      </c>
      <c r="G1537" s="86">
        <v>3</v>
      </c>
      <c r="H1537" s="86">
        <v>3</v>
      </c>
    </row>
    <row r="1538" spans="2:8">
      <c r="B1538" s="86" t="str">
        <f t="shared" si="74"/>
        <v>ACT_BND</v>
      </c>
      <c r="C1538" s="86" t="str">
        <f t="shared" si="74"/>
        <v>IMPHTEHDH</v>
      </c>
      <c r="E1538" s="86">
        <v>0</v>
      </c>
      <c r="F1538" s="86" t="str">
        <f t="shared" si="71"/>
        <v>WNWA</v>
      </c>
      <c r="G1538" s="86">
        <v>3</v>
      </c>
      <c r="H1538" s="86">
        <v>3</v>
      </c>
    </row>
    <row r="1539" spans="2:8">
      <c r="B1539" s="86" t="str">
        <f t="shared" si="74"/>
        <v>ACT_BND</v>
      </c>
      <c r="C1539" s="86" t="str">
        <f t="shared" si="74"/>
        <v>IMPHTEHDH</v>
      </c>
      <c r="E1539" s="86">
        <v>0</v>
      </c>
      <c r="F1539" s="86" t="str">
        <f t="shared" si="71"/>
        <v>WNWC</v>
      </c>
      <c r="G1539" s="86">
        <v>3</v>
      </c>
      <c r="H1539" s="86">
        <v>3</v>
      </c>
    </row>
    <row r="1540" spans="2:8">
      <c r="B1540" s="86" t="str">
        <f t="shared" si="74"/>
        <v>ACT_BND</v>
      </c>
      <c r="C1540" s="86" t="str">
        <f t="shared" si="74"/>
        <v>IMPHTEHDH</v>
      </c>
      <c r="E1540" s="86">
        <v>0</v>
      </c>
      <c r="F1540" s="86" t="str">
        <f t="shared" si="71"/>
        <v>WNWD</v>
      </c>
      <c r="G1540" s="86">
        <v>3</v>
      </c>
      <c r="H1540" s="86">
        <v>3</v>
      </c>
    </row>
    <row r="1541" spans="2:8">
      <c r="B1541" s="86" t="str">
        <f t="shared" si="74"/>
        <v>ACT_BND</v>
      </c>
      <c r="C1541" s="86" t="str">
        <f t="shared" si="74"/>
        <v>IMPHTEHDH</v>
      </c>
      <c r="E1541" s="86">
        <v>0</v>
      </c>
      <c r="F1541" s="86" t="str">
        <f t="shared" si="71"/>
        <v>WNWB</v>
      </c>
      <c r="G1541" s="86">
        <v>3</v>
      </c>
      <c r="H1541" s="86">
        <v>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B050"/>
  </sheetPr>
  <dimension ref="B4:N72"/>
  <sheetViews>
    <sheetView workbookViewId="0">
      <selection activeCell="I7" sqref="I7"/>
    </sheetView>
  </sheetViews>
  <sheetFormatPr defaultColWidth="9.109375" defaultRowHeight="14.4"/>
  <cols>
    <col min="1" max="1" width="9.109375" style="86"/>
    <col min="2" max="2" width="23.5546875" style="86" bestFit="1" customWidth="1"/>
    <col min="3" max="3" width="12.44140625" style="86" bestFit="1" customWidth="1"/>
    <col min="4" max="4" width="9" style="86" bestFit="1" customWidth="1"/>
    <col min="5" max="5" width="8.88671875" style="86" customWidth="1"/>
    <col min="6" max="6" width="14" style="86" customWidth="1"/>
    <col min="7" max="11" width="9.109375" style="86"/>
    <col min="12" max="12" width="10.5546875" style="86" bestFit="1" customWidth="1"/>
    <col min="13" max="16384" width="9.109375" style="86"/>
  </cols>
  <sheetData>
    <row r="4" spans="2:14">
      <c r="E4" s="114" t="s">
        <v>201</v>
      </c>
    </row>
    <row r="5" spans="2:14">
      <c r="C5" s="101"/>
      <c r="D5" s="113"/>
      <c r="E5" s="112"/>
      <c r="F5" s="97"/>
    </row>
    <row r="6" spans="2:14">
      <c r="B6" s="99"/>
      <c r="C6" s="98"/>
      <c r="F6" s="97"/>
    </row>
    <row r="7" spans="2:14" ht="15" thickBot="1">
      <c r="B7" s="96" t="s">
        <v>6</v>
      </c>
      <c r="C7" s="96" t="s">
        <v>2</v>
      </c>
      <c r="D7" s="96" t="s">
        <v>3</v>
      </c>
      <c r="E7" s="96" t="s">
        <v>1</v>
      </c>
      <c r="F7" s="94" t="s">
        <v>11</v>
      </c>
      <c r="G7" s="94" t="s">
        <v>12</v>
      </c>
    </row>
    <row r="8" spans="2:14" ht="28.8">
      <c r="B8" s="93" t="s">
        <v>150</v>
      </c>
      <c r="C8" s="93"/>
      <c r="D8" s="93"/>
      <c r="E8" s="93"/>
      <c r="F8" s="93"/>
      <c r="G8" s="93"/>
    </row>
    <row r="9" spans="2:14" ht="15" customHeight="1" thickBot="1">
      <c r="B9" s="92" t="s">
        <v>149</v>
      </c>
      <c r="C9" s="92"/>
      <c r="D9" s="92"/>
      <c r="E9" s="92"/>
      <c r="F9" s="92" t="s">
        <v>148</v>
      </c>
      <c r="G9" s="92" t="s">
        <v>148</v>
      </c>
    </row>
    <row r="10" spans="2:14">
      <c r="B10" s="101" t="s">
        <v>116</v>
      </c>
      <c r="C10" s="102" t="str">
        <f>"IMP"&amp;L10</f>
        <v>IMPLTEHCN</v>
      </c>
      <c r="D10" s="102"/>
      <c r="E10" s="101">
        <v>2012</v>
      </c>
      <c r="F10" s="103">
        <f>EXH_potentials_Data!E14/1000</f>
        <v>0.27295039460942849</v>
      </c>
      <c r="G10" s="109">
        <f>EXH_potentials_Data!E6/1000</f>
        <v>4.9995036261983254E-2</v>
      </c>
      <c r="L10" s="111" t="s">
        <v>199</v>
      </c>
      <c r="M10" s="111" t="s">
        <v>198</v>
      </c>
      <c r="N10" s="111" t="s">
        <v>148</v>
      </c>
    </row>
    <row r="11" spans="2:14">
      <c r="B11" s="101" t="s">
        <v>116</v>
      </c>
      <c r="C11" s="102" t="str">
        <f>C10</f>
        <v>IMPLTEHCN</v>
      </c>
      <c r="D11" s="102"/>
      <c r="E11" s="107">
        <v>0</v>
      </c>
      <c r="F11" s="106">
        <v>3</v>
      </c>
      <c r="G11" s="105">
        <v>3</v>
      </c>
      <c r="L11" s="104"/>
      <c r="M11" s="104"/>
      <c r="N11" s="104"/>
    </row>
    <row r="12" spans="2:14">
      <c r="B12" s="101" t="s">
        <v>116</v>
      </c>
      <c r="C12" s="102" t="str">
        <f>"IMP"&amp;L12</f>
        <v>IMPLTEHCL</v>
      </c>
      <c r="D12" s="102"/>
      <c r="E12" s="101">
        <v>2012</v>
      </c>
      <c r="F12" s="103">
        <f>EXH_potentials_Data!E15/1000</f>
        <v>0.27681849243662598</v>
      </c>
      <c r="G12" s="109">
        <f>EXH_potentials_Data!E7/1000</f>
        <v>0.32784507502025201</v>
      </c>
      <c r="L12" s="104" t="s">
        <v>197</v>
      </c>
      <c r="M12" s="104" t="s">
        <v>196</v>
      </c>
      <c r="N12" s="104" t="s">
        <v>148</v>
      </c>
    </row>
    <row r="13" spans="2:14">
      <c r="B13" s="101" t="s">
        <v>116</v>
      </c>
      <c r="C13" s="102" t="str">
        <f>C12</f>
        <v>IMPLTEHCL</v>
      </c>
      <c r="D13" s="102"/>
      <c r="E13" s="107">
        <v>0</v>
      </c>
      <c r="F13" s="106">
        <v>3</v>
      </c>
      <c r="G13" s="105">
        <v>3</v>
      </c>
      <c r="L13" s="104"/>
      <c r="M13" s="104"/>
      <c r="N13" s="104"/>
    </row>
    <row r="14" spans="2:14">
      <c r="B14" s="101" t="s">
        <v>116</v>
      </c>
      <c r="C14" s="102" t="str">
        <f>"IMP"&amp;L14</f>
        <v>IMPLTEHCM</v>
      </c>
      <c r="D14" s="102"/>
      <c r="E14" s="101">
        <v>2012</v>
      </c>
      <c r="F14" s="103">
        <f>EXH_potentials_Data!E16/1000</f>
        <v>0</v>
      </c>
      <c r="G14" s="109">
        <f>EXH_potentials_Data!E8/1000</f>
        <v>7.9332960886059241E-3</v>
      </c>
      <c r="L14" s="104" t="s">
        <v>195</v>
      </c>
      <c r="M14" s="104" t="s">
        <v>194</v>
      </c>
      <c r="N14" s="104" t="s">
        <v>148</v>
      </c>
    </row>
    <row r="15" spans="2:14">
      <c r="B15" s="101" t="s">
        <v>116</v>
      </c>
      <c r="C15" s="102" t="str">
        <f>C14</f>
        <v>IMPLTEHCM</v>
      </c>
      <c r="D15" s="102"/>
      <c r="E15" s="107">
        <v>0</v>
      </c>
      <c r="F15" s="106">
        <v>3</v>
      </c>
      <c r="G15" s="105">
        <v>3</v>
      </c>
      <c r="L15" s="104"/>
      <c r="M15" s="104"/>
      <c r="N15" s="104"/>
    </row>
    <row r="16" spans="2:14">
      <c r="B16" s="101" t="s">
        <v>116</v>
      </c>
      <c r="C16" s="102" t="str">
        <f>"IMP"&amp;L16</f>
        <v>IMPLTEHCH</v>
      </c>
      <c r="D16" s="102"/>
      <c r="E16" s="101">
        <v>2012</v>
      </c>
      <c r="F16" s="103">
        <f>EXH_potentials_Data!E17/1000</f>
        <v>3.3281548486055949E-3</v>
      </c>
      <c r="G16" s="109">
        <f>EXH_potentials_Data!E9/1000</f>
        <v>2.76218392476429E-3</v>
      </c>
      <c r="L16" s="104" t="s">
        <v>193</v>
      </c>
      <c r="M16" s="104" t="s">
        <v>192</v>
      </c>
      <c r="N16" s="104" t="s">
        <v>148</v>
      </c>
    </row>
    <row r="17" spans="2:14">
      <c r="B17" s="101" t="s">
        <v>116</v>
      </c>
      <c r="C17" s="102" t="str">
        <f>C16</f>
        <v>IMPLTEHCH</v>
      </c>
      <c r="D17" s="102"/>
      <c r="E17" s="107">
        <v>0</v>
      </c>
      <c r="F17" s="106">
        <v>3</v>
      </c>
      <c r="G17" s="105">
        <v>3</v>
      </c>
      <c r="L17" s="104"/>
      <c r="M17" s="104"/>
      <c r="N17" s="104"/>
    </row>
    <row r="18" spans="2:14">
      <c r="B18" s="101" t="s">
        <v>116</v>
      </c>
      <c r="C18" s="102" t="str">
        <f>"IMP"&amp;L18</f>
        <v>IMPLTEHDN</v>
      </c>
      <c r="D18" s="102"/>
      <c r="E18" s="101">
        <v>2012</v>
      </c>
      <c r="F18" s="103">
        <f>EXH_potentials_Data!E18/1000</f>
        <v>5.3946006742934725E-2</v>
      </c>
      <c r="G18" s="109">
        <f>EXH_potentials_Data!E10/1000</f>
        <v>5.5536709274248919E-2</v>
      </c>
      <c r="L18" s="104" t="s">
        <v>191</v>
      </c>
      <c r="M18" s="104" t="s">
        <v>190</v>
      </c>
      <c r="N18" s="104" t="s">
        <v>148</v>
      </c>
    </row>
    <row r="19" spans="2:14">
      <c r="B19" s="101" t="s">
        <v>116</v>
      </c>
      <c r="C19" s="102" t="str">
        <f>C18</f>
        <v>IMPLTEHDN</v>
      </c>
      <c r="D19" s="102"/>
      <c r="E19" s="107">
        <v>0</v>
      </c>
      <c r="F19" s="106">
        <v>3</v>
      </c>
      <c r="G19" s="105">
        <v>3</v>
      </c>
      <c r="L19" s="104"/>
      <c r="M19" s="104"/>
      <c r="N19" s="104"/>
    </row>
    <row r="20" spans="2:14">
      <c r="B20" s="101" t="s">
        <v>116</v>
      </c>
      <c r="C20" s="102" t="str">
        <f>"IMP"&amp;L20</f>
        <v>IMPLTEHDL</v>
      </c>
      <c r="D20" s="102"/>
      <c r="E20" s="101">
        <v>2012</v>
      </c>
      <c r="F20" s="103">
        <f>EXH_potentials_Data!E19/1000</f>
        <v>2.341549239773821E-2</v>
      </c>
      <c r="G20" s="109">
        <f>EXH_potentials_Data!E11/1000</f>
        <v>4.0987048596866006E-2</v>
      </c>
      <c r="L20" s="104" t="s">
        <v>189</v>
      </c>
      <c r="M20" s="104" t="s">
        <v>188</v>
      </c>
      <c r="N20" s="110" t="s">
        <v>148</v>
      </c>
    </row>
    <row r="21" spans="2:14">
      <c r="B21" s="101" t="s">
        <v>116</v>
      </c>
      <c r="C21" s="102" t="str">
        <f>C20</f>
        <v>IMPLTEHDL</v>
      </c>
      <c r="D21" s="102"/>
      <c r="E21" s="107">
        <v>0</v>
      </c>
      <c r="F21" s="106">
        <v>3</v>
      </c>
      <c r="G21" s="105">
        <v>3</v>
      </c>
      <c r="L21" s="104"/>
      <c r="M21" s="104"/>
      <c r="N21" s="104"/>
    </row>
    <row r="22" spans="2:14">
      <c r="B22" s="101" t="s">
        <v>116</v>
      </c>
      <c r="C22" s="102" t="str">
        <f>"IMP"&amp;L22</f>
        <v>IMPLTEHDM</v>
      </c>
      <c r="D22" s="102"/>
      <c r="E22" s="101">
        <v>2012</v>
      </c>
      <c r="F22" s="103">
        <f>EXH_potentials_Data!E20/1000</f>
        <v>1.5724514159120136E-2</v>
      </c>
      <c r="G22" s="109">
        <f>EXH_potentials_Data!E12/1000</f>
        <v>1.9968151436951059E-2</v>
      </c>
      <c r="L22" s="104" t="s">
        <v>187</v>
      </c>
      <c r="M22" s="104" t="s">
        <v>186</v>
      </c>
      <c r="N22" s="104" t="s">
        <v>148</v>
      </c>
    </row>
    <row r="23" spans="2:14">
      <c r="B23" s="101" t="s">
        <v>116</v>
      </c>
      <c r="C23" s="102" t="str">
        <f>C22</f>
        <v>IMPLTEHDM</v>
      </c>
      <c r="D23" s="102"/>
      <c r="E23" s="107">
        <v>0</v>
      </c>
      <c r="F23" s="106">
        <v>3</v>
      </c>
      <c r="G23" s="105">
        <v>3</v>
      </c>
      <c r="L23" s="104"/>
      <c r="M23" s="104"/>
      <c r="N23" s="104"/>
    </row>
    <row r="24" spans="2:14">
      <c r="B24" s="101" t="s">
        <v>116</v>
      </c>
      <c r="C24" s="102" t="str">
        <f>"IMP"&amp;L24</f>
        <v>IMPLTEHDH</v>
      </c>
      <c r="D24" s="102"/>
      <c r="E24" s="101">
        <v>2012</v>
      </c>
      <c r="F24" s="103">
        <f>EXH_potentials_Data!E21/1000</f>
        <v>1.6257819872573021E-2</v>
      </c>
      <c r="G24" s="109">
        <f>EXH_potentials_Data!E13/1000</f>
        <v>7.8561030754626608E-4</v>
      </c>
      <c r="L24" s="104" t="s">
        <v>185</v>
      </c>
      <c r="M24" s="104" t="s">
        <v>184</v>
      </c>
      <c r="N24" s="104" t="s">
        <v>148</v>
      </c>
    </row>
    <row r="25" spans="2:14">
      <c r="B25" s="101" t="s">
        <v>116</v>
      </c>
      <c r="C25" s="102" t="str">
        <f>C24</f>
        <v>IMPLTEHDH</v>
      </c>
      <c r="D25" s="102"/>
      <c r="E25" s="107">
        <v>0</v>
      </c>
      <c r="F25" s="106">
        <v>3</v>
      </c>
      <c r="G25" s="105">
        <v>3</v>
      </c>
      <c r="L25" s="104"/>
      <c r="M25" s="104"/>
      <c r="N25" s="104"/>
    </row>
    <row r="26" spans="2:14">
      <c r="B26" s="101" t="s">
        <v>116</v>
      </c>
      <c r="C26" s="102" t="str">
        <f>"IMP"&amp;L26</f>
        <v>IMPMTEHCN</v>
      </c>
      <c r="D26" s="102"/>
      <c r="E26" s="101">
        <v>2012</v>
      </c>
      <c r="F26" s="103">
        <f>EXH_potentials_Data!F14/1000</f>
        <v>3.2133867477627337E-2</v>
      </c>
      <c r="G26" s="103">
        <f>EXH_potentials_Data!F6/1000</f>
        <v>1.9977717808930578E-2</v>
      </c>
      <c r="L26" s="104" t="s">
        <v>183</v>
      </c>
      <c r="M26" s="104" t="s">
        <v>182</v>
      </c>
      <c r="N26" s="104" t="s">
        <v>148</v>
      </c>
    </row>
    <row r="27" spans="2:14">
      <c r="B27" s="101" t="s">
        <v>116</v>
      </c>
      <c r="C27" s="102" t="str">
        <f>C26</f>
        <v>IMPMTEHCN</v>
      </c>
      <c r="D27" s="102"/>
      <c r="E27" s="107">
        <v>0</v>
      </c>
      <c r="F27" s="106">
        <v>3</v>
      </c>
      <c r="G27" s="105">
        <v>3</v>
      </c>
      <c r="L27" s="104"/>
      <c r="M27" s="104"/>
      <c r="N27" s="104"/>
    </row>
    <row r="28" spans="2:14">
      <c r="B28" s="101" t="s">
        <v>116</v>
      </c>
      <c r="C28" s="102" t="str">
        <f>"IMP"&amp;L28</f>
        <v>IMPMTEHCL</v>
      </c>
      <c r="D28" s="102"/>
      <c r="E28" s="101">
        <v>2012</v>
      </c>
      <c r="F28" s="103">
        <f>EXH_potentials_Data!F15/1000</f>
        <v>0.45159623562214118</v>
      </c>
      <c r="G28" s="103">
        <f>EXH_potentials_Data!F7/1000</f>
        <v>0.53770236954256767</v>
      </c>
      <c r="L28" s="104" t="s">
        <v>181</v>
      </c>
      <c r="M28" s="104" t="s">
        <v>180</v>
      </c>
      <c r="N28" s="104" t="s">
        <v>148</v>
      </c>
    </row>
    <row r="29" spans="2:14">
      <c r="B29" s="101" t="s">
        <v>116</v>
      </c>
      <c r="C29" s="102" t="str">
        <f>C28</f>
        <v>IMPMTEHCL</v>
      </c>
      <c r="D29" s="102"/>
      <c r="E29" s="107">
        <v>0</v>
      </c>
      <c r="F29" s="106">
        <v>3</v>
      </c>
      <c r="G29" s="105">
        <v>3</v>
      </c>
      <c r="L29" s="104"/>
      <c r="M29" s="104"/>
      <c r="N29" s="104"/>
    </row>
    <row r="30" spans="2:14">
      <c r="B30" s="101" t="s">
        <v>116</v>
      </c>
      <c r="C30" s="102" t="str">
        <f>"IMP"&amp;L30</f>
        <v>IMPMTEHCM</v>
      </c>
      <c r="D30" s="102"/>
      <c r="E30" s="101">
        <v>2012</v>
      </c>
      <c r="F30" s="103">
        <f>EXH_potentials_Data!F16/1000</f>
        <v>1.7136809035865921E-2</v>
      </c>
      <c r="G30" s="103">
        <f>EXH_potentials_Data!F8/1000</f>
        <v>8.9198121978573807E-3</v>
      </c>
      <c r="L30" s="104" t="s">
        <v>179</v>
      </c>
      <c r="M30" s="104" t="s">
        <v>178</v>
      </c>
      <c r="N30" s="104" t="s">
        <v>148</v>
      </c>
    </row>
    <row r="31" spans="2:14">
      <c r="B31" s="101" t="s">
        <v>116</v>
      </c>
      <c r="C31" s="102" t="str">
        <f>C30</f>
        <v>IMPMTEHCM</v>
      </c>
      <c r="D31" s="102"/>
      <c r="E31" s="107">
        <v>0</v>
      </c>
      <c r="F31" s="106">
        <v>3</v>
      </c>
      <c r="G31" s="105">
        <v>3</v>
      </c>
      <c r="L31" s="104"/>
      <c r="M31" s="104"/>
      <c r="N31" s="104"/>
    </row>
    <row r="32" spans="2:14">
      <c r="B32" s="101" t="s">
        <v>116</v>
      </c>
      <c r="C32" s="102" t="str">
        <f>"IMP"&amp;L32</f>
        <v>IMPMTEHCH</v>
      </c>
      <c r="D32" s="102"/>
      <c r="E32" s="101">
        <v>2012</v>
      </c>
      <c r="F32" s="103">
        <f>EXH_potentials_Data!F17/1000</f>
        <v>3.9701207013896501E-3</v>
      </c>
      <c r="G32" s="103">
        <f>EXH_potentials_Data!F9/1000</f>
        <v>0</v>
      </c>
      <c r="L32" s="104" t="s">
        <v>177</v>
      </c>
      <c r="M32" s="104" t="s">
        <v>176</v>
      </c>
      <c r="N32" s="104" t="s">
        <v>148</v>
      </c>
    </row>
    <row r="33" spans="2:14">
      <c r="B33" s="101" t="s">
        <v>116</v>
      </c>
      <c r="C33" s="102" t="str">
        <f>C32</f>
        <v>IMPMTEHCH</v>
      </c>
      <c r="D33" s="102"/>
      <c r="E33" s="107">
        <v>0</v>
      </c>
      <c r="F33" s="106">
        <v>3</v>
      </c>
      <c r="G33" s="105">
        <v>3</v>
      </c>
      <c r="L33" s="104"/>
      <c r="M33" s="104"/>
      <c r="N33" s="104"/>
    </row>
    <row r="34" spans="2:14">
      <c r="B34" s="101" t="s">
        <v>116</v>
      </c>
      <c r="C34" s="102" t="str">
        <f>"IMP"&amp;L34</f>
        <v>IMPMTEHDN</v>
      </c>
      <c r="D34" s="102"/>
      <c r="E34" s="101">
        <v>2012</v>
      </c>
      <c r="F34" s="103">
        <f>EXH_potentials_Data!F18/1000</f>
        <v>2.0092000950440045E-2</v>
      </c>
      <c r="G34" s="103">
        <f>EXH_potentials_Data!F10/1000</f>
        <v>8.320437614271415E-3</v>
      </c>
      <c r="L34" s="104" t="s">
        <v>175</v>
      </c>
      <c r="M34" s="104" t="s">
        <v>174</v>
      </c>
      <c r="N34" s="104" t="s">
        <v>148</v>
      </c>
    </row>
    <row r="35" spans="2:14">
      <c r="B35" s="101" t="s">
        <v>116</v>
      </c>
      <c r="C35" s="102" t="str">
        <f>C34</f>
        <v>IMPMTEHDN</v>
      </c>
      <c r="D35" s="102"/>
      <c r="E35" s="107">
        <v>0</v>
      </c>
      <c r="F35" s="106">
        <v>3</v>
      </c>
      <c r="G35" s="105">
        <v>3</v>
      </c>
      <c r="L35" s="104"/>
      <c r="M35" s="104"/>
      <c r="N35" s="104"/>
    </row>
    <row r="36" spans="2:14">
      <c r="B36" s="101" t="s">
        <v>116</v>
      </c>
      <c r="C36" s="102" t="str">
        <f>"IMP"&amp;L36</f>
        <v>IMPMTEHDL</v>
      </c>
      <c r="D36" s="102"/>
      <c r="E36" s="101">
        <v>2012</v>
      </c>
      <c r="F36" s="103">
        <f>EXH_potentials_Data!F19/1000</f>
        <v>6.8476486014886605E-3</v>
      </c>
      <c r="G36" s="103">
        <f>EXH_potentials_Data!F11/1000</f>
        <v>7.4282490931964302E-3</v>
      </c>
      <c r="L36" s="104" t="s">
        <v>173</v>
      </c>
      <c r="M36" s="104" t="s">
        <v>172</v>
      </c>
      <c r="N36" s="110" t="s">
        <v>148</v>
      </c>
    </row>
    <row r="37" spans="2:14">
      <c r="B37" s="101" t="s">
        <v>116</v>
      </c>
      <c r="C37" s="102" t="str">
        <f>C36</f>
        <v>IMPMTEHDL</v>
      </c>
      <c r="D37" s="102"/>
      <c r="E37" s="107">
        <v>0</v>
      </c>
      <c r="F37" s="106">
        <v>3</v>
      </c>
      <c r="G37" s="105">
        <v>3</v>
      </c>
      <c r="L37" s="104"/>
      <c r="M37" s="104"/>
      <c r="N37" s="104"/>
    </row>
    <row r="38" spans="2:14">
      <c r="B38" s="101" t="s">
        <v>116</v>
      </c>
      <c r="C38" s="102" t="str">
        <f>"IMP"&amp;L38</f>
        <v>IMPMTEHDM</v>
      </c>
      <c r="D38" s="102"/>
      <c r="E38" s="101">
        <v>2012</v>
      </c>
      <c r="F38" s="103">
        <f>EXH_potentials_Data!F20/1000</f>
        <v>4.9199066094473047E-2</v>
      </c>
      <c r="G38" s="103">
        <f>EXH_potentials_Data!F12/1000</f>
        <v>0</v>
      </c>
      <c r="L38" s="104" t="s">
        <v>171</v>
      </c>
      <c r="M38" s="104" t="s">
        <v>170</v>
      </c>
      <c r="N38" s="104" t="s">
        <v>148</v>
      </c>
    </row>
    <row r="39" spans="2:14">
      <c r="B39" s="101" t="s">
        <v>116</v>
      </c>
      <c r="C39" s="102" t="str">
        <f>C38</f>
        <v>IMPMTEHDM</v>
      </c>
      <c r="D39" s="102"/>
      <c r="E39" s="107">
        <v>0</v>
      </c>
      <c r="F39" s="106">
        <v>3</v>
      </c>
      <c r="G39" s="105">
        <v>3</v>
      </c>
      <c r="L39" s="104"/>
      <c r="M39" s="104"/>
      <c r="N39" s="104"/>
    </row>
    <row r="40" spans="2:14">
      <c r="B40" s="101" t="s">
        <v>116</v>
      </c>
      <c r="C40" s="102" t="str">
        <f>"IMP"&amp;L40</f>
        <v>IMPMTEHDH</v>
      </c>
      <c r="D40" s="102"/>
      <c r="E40" s="101">
        <v>2012</v>
      </c>
      <c r="F40" s="103">
        <f>EXH_potentials_Data!F21/1000</f>
        <v>7.9841342215503486E-2</v>
      </c>
      <c r="G40" s="103">
        <f>EXH_potentials_Data!F13/1000</f>
        <v>2.140754927485768E-2</v>
      </c>
      <c r="L40" s="104" t="s">
        <v>169</v>
      </c>
      <c r="M40" s="104" t="s">
        <v>168</v>
      </c>
      <c r="N40" s="104" t="s">
        <v>148</v>
      </c>
    </row>
    <row r="41" spans="2:14">
      <c r="B41" s="101" t="s">
        <v>116</v>
      </c>
      <c r="C41" s="102" t="str">
        <f>C40</f>
        <v>IMPMTEHDH</v>
      </c>
      <c r="D41" s="102"/>
      <c r="E41" s="107">
        <v>0</v>
      </c>
      <c r="F41" s="106">
        <v>3</v>
      </c>
      <c r="G41" s="105">
        <v>3</v>
      </c>
      <c r="L41" s="104"/>
      <c r="M41" s="104"/>
      <c r="N41" s="104"/>
    </row>
    <row r="42" spans="2:14">
      <c r="B42" s="101" t="s">
        <v>116</v>
      </c>
      <c r="C42" s="102" t="str">
        <f>"IMP"&amp;L42</f>
        <v>IMPHTEHCN</v>
      </c>
      <c r="D42" s="102"/>
      <c r="E42" s="101">
        <v>2012</v>
      </c>
      <c r="F42" s="103">
        <f>EXH_potentials_Data!G14/1000</f>
        <v>2.0664586394160782</v>
      </c>
      <c r="G42" s="109">
        <f>EXH_potentials_Data!G6/1000</f>
        <v>0.13235766754516118</v>
      </c>
      <c r="L42" s="104" t="s">
        <v>167</v>
      </c>
      <c r="M42" s="104" t="s">
        <v>166</v>
      </c>
      <c r="N42" s="104" t="s">
        <v>148</v>
      </c>
    </row>
    <row r="43" spans="2:14">
      <c r="B43" s="101" t="s">
        <v>116</v>
      </c>
      <c r="C43" s="102" t="str">
        <f>C42</f>
        <v>IMPHTEHCN</v>
      </c>
      <c r="D43" s="102"/>
      <c r="E43" s="107">
        <v>0</v>
      </c>
      <c r="F43" s="106">
        <v>3</v>
      </c>
      <c r="G43" s="105">
        <v>3</v>
      </c>
      <c r="L43" s="104"/>
      <c r="M43" s="104"/>
      <c r="N43" s="104"/>
    </row>
    <row r="44" spans="2:14">
      <c r="B44" s="101" t="s">
        <v>116</v>
      </c>
      <c r="C44" s="102" t="str">
        <f>"IMP"&amp;L44</f>
        <v>IMPHTEHCL</v>
      </c>
      <c r="D44" s="102"/>
      <c r="E44" s="101">
        <v>2012</v>
      </c>
      <c r="F44" s="103">
        <f>EXH_potentials_Data!G15/1000</f>
        <v>0.24435878526493862</v>
      </c>
      <c r="G44" s="109">
        <f>EXH_potentials_Data!G7/1000</f>
        <v>0.26857118479086628</v>
      </c>
      <c r="L44" s="104" t="s">
        <v>165</v>
      </c>
      <c r="M44" s="104" t="s">
        <v>164</v>
      </c>
      <c r="N44" s="104" t="s">
        <v>148</v>
      </c>
    </row>
    <row r="45" spans="2:14">
      <c r="B45" s="101" t="s">
        <v>116</v>
      </c>
      <c r="C45" s="102" t="str">
        <f>C44</f>
        <v>IMPHTEHCL</v>
      </c>
      <c r="D45" s="102"/>
      <c r="E45" s="107">
        <v>0</v>
      </c>
      <c r="F45" s="106">
        <v>3</v>
      </c>
      <c r="G45" s="105">
        <v>3</v>
      </c>
      <c r="L45" s="104"/>
      <c r="M45" s="104"/>
      <c r="N45" s="104"/>
    </row>
    <row r="46" spans="2:14">
      <c r="B46" s="101" t="s">
        <v>116</v>
      </c>
      <c r="C46" s="102" t="str">
        <f>"IMP"&amp;L46</f>
        <v>IMPHTEHCM</v>
      </c>
      <c r="D46" s="102"/>
      <c r="E46" s="101">
        <v>2012</v>
      </c>
      <c r="F46" s="103">
        <f>EXH_potentials_Data!G16/1000</f>
        <v>1.9584479327511128E-2</v>
      </c>
      <c r="G46" s="109">
        <f>EXH_potentials_Data!G8/1000</f>
        <v>1.9463762676351252E-2</v>
      </c>
      <c r="L46" s="104" t="s">
        <v>163</v>
      </c>
      <c r="M46" s="104" t="s">
        <v>162</v>
      </c>
      <c r="N46" s="104" t="s">
        <v>148</v>
      </c>
    </row>
    <row r="47" spans="2:14">
      <c r="B47" s="101" t="s">
        <v>116</v>
      </c>
      <c r="C47" s="102" t="str">
        <f>C46</f>
        <v>IMPHTEHCM</v>
      </c>
      <c r="D47" s="102"/>
      <c r="E47" s="107">
        <v>0</v>
      </c>
      <c r="F47" s="106">
        <v>3</v>
      </c>
      <c r="G47" s="105">
        <v>3</v>
      </c>
      <c r="L47" s="104"/>
      <c r="M47" s="104"/>
      <c r="N47" s="104"/>
    </row>
    <row r="48" spans="2:14">
      <c r="B48" s="101" t="s">
        <v>116</v>
      </c>
      <c r="C48" s="102" t="str">
        <f>"IMP"&amp;L48</f>
        <v>IMPHTEHCH</v>
      </c>
      <c r="D48" s="102"/>
      <c r="E48" s="101">
        <v>2012</v>
      </c>
      <c r="F48" s="103">
        <f>EXH_potentials_Data!G17/1000</f>
        <v>1.9568587913981462E-2</v>
      </c>
      <c r="G48" s="109">
        <f>EXH_potentials_Data!G9/1000</f>
        <v>1.1171002202108904E-2</v>
      </c>
      <c r="L48" s="104" t="s">
        <v>161</v>
      </c>
      <c r="M48" s="104" t="s">
        <v>160</v>
      </c>
      <c r="N48" s="104" t="s">
        <v>148</v>
      </c>
    </row>
    <row r="49" spans="2:14">
      <c r="B49" s="101" t="s">
        <v>116</v>
      </c>
      <c r="C49" s="102" t="str">
        <f>C48</f>
        <v>IMPHTEHCH</v>
      </c>
      <c r="D49" s="102"/>
      <c r="E49" s="107">
        <v>0</v>
      </c>
      <c r="F49" s="106">
        <v>3</v>
      </c>
      <c r="G49" s="105">
        <v>3</v>
      </c>
      <c r="L49" s="104"/>
      <c r="M49" s="104"/>
      <c r="N49" s="104"/>
    </row>
    <row r="50" spans="2:14">
      <c r="B50" s="101" t="s">
        <v>116</v>
      </c>
      <c r="C50" s="102" t="str">
        <f>"IMP"&amp;L50</f>
        <v>IMPHTEHDN</v>
      </c>
      <c r="D50" s="102"/>
      <c r="E50" s="101">
        <v>2012</v>
      </c>
      <c r="F50" s="103">
        <f>EXH_potentials_Data!G18/1000</f>
        <v>0.43827950307710728</v>
      </c>
      <c r="G50" s="109">
        <f>EXH_potentials_Data!G10/1000</f>
        <v>0.45981811736000178</v>
      </c>
      <c r="L50" s="104" t="s">
        <v>159</v>
      </c>
      <c r="M50" s="104" t="s">
        <v>158</v>
      </c>
      <c r="N50" s="104" t="s">
        <v>148</v>
      </c>
    </row>
    <row r="51" spans="2:14">
      <c r="B51" s="101" t="s">
        <v>116</v>
      </c>
      <c r="C51" s="102" t="str">
        <f>C50</f>
        <v>IMPHTEHDN</v>
      </c>
      <c r="D51" s="102"/>
      <c r="E51" s="107">
        <v>0</v>
      </c>
      <c r="F51" s="106">
        <v>3</v>
      </c>
      <c r="G51" s="105">
        <v>3</v>
      </c>
      <c r="L51" s="104"/>
      <c r="M51" s="104"/>
      <c r="N51" s="104"/>
    </row>
    <row r="52" spans="2:14">
      <c r="B52" s="101" t="s">
        <v>116</v>
      </c>
      <c r="C52" s="102" t="str">
        <f>"IMP"&amp;L52</f>
        <v>IMPHTEHDL</v>
      </c>
      <c r="D52" s="102"/>
      <c r="E52" s="101">
        <v>2012</v>
      </c>
      <c r="F52" s="103">
        <f>EXH_potentials_Data!G19/1000</f>
        <v>0.58965725616402731</v>
      </c>
      <c r="G52" s="109">
        <f>EXH_potentials_Data!G11/1000</f>
        <v>0.19127781885804648</v>
      </c>
      <c r="L52" s="104" t="s">
        <v>157</v>
      </c>
      <c r="M52" s="104" t="s">
        <v>156</v>
      </c>
      <c r="N52" s="110" t="s">
        <v>148</v>
      </c>
    </row>
    <row r="53" spans="2:14">
      <c r="B53" s="101" t="s">
        <v>116</v>
      </c>
      <c r="C53" s="102" t="str">
        <f>C52</f>
        <v>IMPHTEHDL</v>
      </c>
      <c r="D53" s="102"/>
      <c r="E53" s="107">
        <v>0</v>
      </c>
      <c r="F53" s="106">
        <v>3</v>
      </c>
      <c r="G53" s="105">
        <v>3</v>
      </c>
      <c r="L53" s="104"/>
      <c r="M53" s="104"/>
      <c r="N53" s="104"/>
    </row>
    <row r="54" spans="2:14">
      <c r="B54" s="101" t="s">
        <v>116</v>
      </c>
      <c r="C54" s="102" t="str">
        <f>"IMP"&amp;L54</f>
        <v>IMPHTEHDM</v>
      </c>
      <c r="D54" s="102"/>
      <c r="E54" s="101">
        <v>2012</v>
      </c>
      <c r="F54" s="103">
        <f>EXH_potentials_Data!G20/1000</f>
        <v>0.42316559722140884</v>
      </c>
      <c r="G54" s="109">
        <f>EXH_potentials_Data!G12/1000</f>
        <v>3.025033686711618E-2</v>
      </c>
      <c r="L54" s="104" t="s">
        <v>155</v>
      </c>
      <c r="M54" s="104" t="s">
        <v>154</v>
      </c>
      <c r="N54" s="104" t="s">
        <v>148</v>
      </c>
    </row>
    <row r="55" spans="2:14">
      <c r="B55" s="101" t="s">
        <v>116</v>
      </c>
      <c r="C55" s="102" t="str">
        <f>C54</f>
        <v>IMPHTEHDM</v>
      </c>
      <c r="D55" s="102"/>
      <c r="E55" s="107">
        <v>0</v>
      </c>
      <c r="F55" s="106">
        <v>3</v>
      </c>
      <c r="G55" s="105">
        <v>3</v>
      </c>
      <c r="L55" s="104"/>
      <c r="M55" s="104"/>
      <c r="N55" s="104"/>
    </row>
    <row r="56" spans="2:14" ht="15" thickBot="1">
      <c r="B56" s="101" t="s">
        <v>116</v>
      </c>
      <c r="C56" s="102" t="str">
        <f>"IMP"&amp;L56</f>
        <v>IMPHTEHDH</v>
      </c>
      <c r="D56" s="102"/>
      <c r="E56" s="101">
        <v>2012</v>
      </c>
      <c r="F56" s="103">
        <f>EXH_potentials_Data!G21/1000</f>
        <v>0.26612573502076126</v>
      </c>
      <c r="G56" s="109">
        <f>EXH_potentials_Data!G13/1000</f>
        <v>3.5157951879985272E-2</v>
      </c>
      <c r="L56" s="108" t="s">
        <v>153</v>
      </c>
      <c r="M56" s="108" t="s">
        <v>152</v>
      </c>
      <c r="N56" s="108" t="s">
        <v>148</v>
      </c>
    </row>
    <row r="57" spans="2:14">
      <c r="B57" s="101" t="s">
        <v>116</v>
      </c>
      <c r="C57" s="102" t="str">
        <f>C56</f>
        <v>IMPHTEHDH</v>
      </c>
      <c r="D57" s="102"/>
      <c r="E57" s="107">
        <v>0</v>
      </c>
      <c r="F57" s="106">
        <v>3</v>
      </c>
      <c r="G57" s="105">
        <v>3</v>
      </c>
      <c r="L57" s="104"/>
      <c r="M57" s="104"/>
      <c r="N57" s="104"/>
    </row>
    <row r="58" spans="2:14">
      <c r="C58" s="102"/>
      <c r="D58" s="97"/>
      <c r="E58" s="101"/>
      <c r="F58" s="100"/>
      <c r="G58" s="103"/>
    </row>
    <row r="59" spans="2:14">
      <c r="C59" s="102"/>
      <c r="D59" s="97"/>
      <c r="E59" s="101"/>
      <c r="F59" s="100"/>
    </row>
    <row r="60" spans="2:14">
      <c r="C60" s="102"/>
      <c r="D60" s="97"/>
      <c r="E60" s="101"/>
      <c r="F60" s="100"/>
    </row>
    <row r="61" spans="2:14">
      <c r="C61" s="102"/>
      <c r="D61" s="97"/>
      <c r="E61" s="101"/>
      <c r="F61" s="100"/>
    </row>
    <row r="62" spans="2:14">
      <c r="C62" s="102"/>
      <c r="D62" s="97"/>
      <c r="E62" s="101"/>
      <c r="F62" s="100"/>
    </row>
    <row r="63" spans="2:14">
      <c r="C63" s="97"/>
      <c r="D63" s="97"/>
      <c r="E63" s="101"/>
      <c r="F63" s="100"/>
    </row>
    <row r="64" spans="2:14">
      <c r="C64" s="97"/>
      <c r="D64" s="97"/>
      <c r="E64" s="101"/>
      <c r="F64" s="100"/>
    </row>
    <row r="65" spans="3:6">
      <c r="C65" s="97"/>
      <c r="D65" s="97"/>
      <c r="E65" s="101"/>
      <c r="F65" s="100"/>
    </row>
    <row r="66" spans="3:6">
      <c r="C66" s="97"/>
      <c r="D66" s="97"/>
      <c r="E66" s="101"/>
      <c r="F66" s="100"/>
    </row>
    <row r="67" spans="3:6">
      <c r="C67" s="97"/>
      <c r="D67" s="97"/>
      <c r="E67" s="101"/>
      <c r="F67" s="100"/>
    </row>
    <row r="68" spans="3:6">
      <c r="C68" s="97"/>
      <c r="D68" s="97"/>
      <c r="E68" s="101"/>
      <c r="F68" s="100"/>
    </row>
    <row r="69" spans="3:6">
      <c r="C69" s="97"/>
      <c r="D69" s="97"/>
      <c r="E69" s="101"/>
      <c r="F69" s="100"/>
    </row>
    <row r="70" spans="3:6">
      <c r="C70" s="97"/>
      <c r="D70" s="97"/>
      <c r="E70" s="101"/>
      <c r="F70" s="100"/>
    </row>
    <row r="71" spans="3:6">
      <c r="C71" s="97"/>
      <c r="D71" s="97"/>
      <c r="E71" s="101"/>
      <c r="F71" s="100"/>
    </row>
    <row r="72" spans="3:6">
      <c r="C72" s="97"/>
      <c r="D72" s="97"/>
      <c r="E72" s="101"/>
      <c r="F72" s="100"/>
    </row>
  </sheetData>
  <pageMargins left="0.7" right="0.7" top="0.75" bottom="0.75" header="0.3" footer="0.3"/>
  <pageSetup orientation="portrait" horizontalDpi="1200" verticalDpi="12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70C0"/>
  </sheetPr>
  <dimension ref="B1:AI71"/>
  <sheetViews>
    <sheetView topLeftCell="D13" zoomScale="80" zoomScaleNormal="80" workbookViewId="0">
      <selection activeCell="Q40" sqref="Q40"/>
    </sheetView>
  </sheetViews>
  <sheetFormatPr defaultColWidth="9.109375" defaultRowHeight="14.4"/>
  <cols>
    <col min="1" max="1" width="9.109375" style="97"/>
    <col min="2" max="2" width="15.109375" style="97" bestFit="1" customWidth="1"/>
    <col min="3" max="3" width="29.109375" style="97" bestFit="1" customWidth="1"/>
    <col min="4" max="4" width="22.44140625" style="97" bestFit="1" customWidth="1"/>
    <col min="5" max="6" width="10.5546875" style="97" bestFit="1" customWidth="1"/>
    <col min="7" max="7" width="11.5546875" style="97" bestFit="1" customWidth="1"/>
    <col min="8" max="9" width="10.5546875" style="97" bestFit="1" customWidth="1"/>
    <col min="10" max="10" width="11.5546875" style="97" bestFit="1" customWidth="1"/>
    <col min="11" max="12" width="10.5546875" style="97" bestFit="1" customWidth="1"/>
    <col min="13" max="13" width="11.5546875" style="97" bestFit="1" customWidth="1"/>
    <col min="14" max="15" width="10.5546875" style="97" bestFit="1" customWidth="1"/>
    <col min="16" max="16" width="11.5546875" style="97" bestFit="1" customWidth="1"/>
    <col min="17" max="20" width="9.109375" style="97"/>
    <col min="21" max="21" width="15.109375" style="97" bestFit="1" customWidth="1"/>
    <col min="22" max="22" width="22.5546875" style="97" bestFit="1" customWidth="1"/>
    <col min="23" max="23" width="24.44140625" style="97" bestFit="1" customWidth="1"/>
    <col min="24" max="24" width="11.44140625" style="97" bestFit="1" customWidth="1"/>
    <col min="25" max="26" width="10.33203125" style="97" bestFit="1" customWidth="1"/>
    <col min="27" max="27" width="11.44140625" style="97" bestFit="1" customWidth="1"/>
    <col min="28" max="29" width="10.33203125" style="97" bestFit="1" customWidth="1"/>
    <col min="30" max="30" width="11.44140625" style="97" bestFit="1" customWidth="1"/>
    <col min="31" max="32" width="10.33203125" style="97" bestFit="1" customWidth="1"/>
    <col min="33" max="33" width="11.44140625" style="97" bestFit="1" customWidth="1"/>
    <col min="34" max="16384" width="9.109375" style="97"/>
  </cols>
  <sheetData>
    <row r="1" spans="2:33" ht="19.2" thickTop="1" thickBot="1">
      <c r="B1" s="203"/>
      <c r="C1" s="202"/>
      <c r="D1" s="202"/>
      <c r="E1" s="526" t="s">
        <v>228</v>
      </c>
      <c r="F1" s="527"/>
      <c r="G1" s="527"/>
      <c r="H1" s="527"/>
      <c r="I1" s="527"/>
      <c r="J1" s="527"/>
      <c r="K1" s="527"/>
      <c r="L1" s="527"/>
      <c r="M1" s="527"/>
      <c r="N1" s="527"/>
      <c r="O1" s="527"/>
      <c r="P1" s="528"/>
      <c r="S1" s="203"/>
      <c r="T1" s="202"/>
      <c r="U1" s="202"/>
      <c r="V1" s="526" t="s">
        <v>227</v>
      </c>
      <c r="W1" s="527"/>
      <c r="X1" s="527"/>
      <c r="Y1" s="527"/>
      <c r="Z1" s="527"/>
      <c r="AA1" s="527"/>
      <c r="AB1" s="527"/>
      <c r="AC1" s="527"/>
      <c r="AD1" s="527"/>
      <c r="AE1" s="527"/>
      <c r="AF1" s="527"/>
      <c r="AG1" s="528"/>
    </row>
    <row r="2" spans="2:33" ht="15.6" thickTop="1" thickBot="1">
      <c r="B2" s="201"/>
      <c r="C2" s="122"/>
      <c r="D2" s="122"/>
      <c r="E2" s="529" t="s">
        <v>221</v>
      </c>
      <c r="F2" s="530"/>
      <c r="G2" s="531"/>
      <c r="H2" s="532" t="s">
        <v>220</v>
      </c>
      <c r="I2" s="533"/>
      <c r="J2" s="534"/>
      <c r="K2" s="535" t="s">
        <v>219</v>
      </c>
      <c r="L2" s="536"/>
      <c r="M2" s="537"/>
      <c r="N2" s="538" t="s">
        <v>218</v>
      </c>
      <c r="O2" s="538"/>
      <c r="P2" s="539"/>
      <c r="S2" s="201"/>
      <c r="T2" s="122"/>
      <c r="U2" s="122"/>
      <c r="V2" s="529" t="s">
        <v>221</v>
      </c>
      <c r="W2" s="530"/>
      <c r="X2" s="531"/>
      <c r="Y2" s="532" t="s">
        <v>220</v>
      </c>
      <c r="Z2" s="533"/>
      <c r="AA2" s="534"/>
      <c r="AB2" s="535" t="s">
        <v>219</v>
      </c>
      <c r="AC2" s="536"/>
      <c r="AD2" s="537"/>
      <c r="AE2" s="538" t="s">
        <v>218</v>
      </c>
      <c r="AF2" s="538"/>
      <c r="AG2" s="539"/>
    </row>
    <row r="3" spans="2:33" ht="15" thickBot="1">
      <c r="B3" s="201"/>
      <c r="C3" s="122"/>
      <c r="D3" s="122"/>
      <c r="E3" s="200" t="s">
        <v>217</v>
      </c>
      <c r="F3" s="199" t="s">
        <v>216</v>
      </c>
      <c r="G3" s="198" t="s">
        <v>215</v>
      </c>
      <c r="H3" s="197" t="s">
        <v>217</v>
      </c>
      <c r="I3" s="196" t="s">
        <v>216</v>
      </c>
      <c r="J3" s="195" t="s">
        <v>215</v>
      </c>
      <c r="K3" s="194" t="s">
        <v>217</v>
      </c>
      <c r="L3" s="193" t="s">
        <v>216</v>
      </c>
      <c r="M3" s="192" t="s">
        <v>215</v>
      </c>
      <c r="N3" s="191" t="s">
        <v>217</v>
      </c>
      <c r="O3" s="190" t="s">
        <v>216</v>
      </c>
      <c r="P3" s="189" t="s">
        <v>215</v>
      </c>
      <c r="Q3" s="197" t="s">
        <v>217</v>
      </c>
      <c r="S3" s="201"/>
      <c r="T3" s="122"/>
      <c r="U3" s="122"/>
      <c r="V3" s="200" t="s">
        <v>217</v>
      </c>
      <c r="W3" s="199" t="s">
        <v>216</v>
      </c>
      <c r="X3" s="198" t="s">
        <v>215</v>
      </c>
      <c r="Y3" s="197" t="s">
        <v>217</v>
      </c>
      <c r="Z3" s="196" t="s">
        <v>216</v>
      </c>
      <c r="AA3" s="195" t="s">
        <v>215</v>
      </c>
      <c r="AB3" s="194" t="s">
        <v>217</v>
      </c>
      <c r="AC3" s="193" t="s">
        <v>216</v>
      </c>
      <c r="AD3" s="192" t="s">
        <v>215</v>
      </c>
      <c r="AE3" s="191" t="s">
        <v>217</v>
      </c>
      <c r="AF3" s="190" t="s">
        <v>216</v>
      </c>
      <c r="AG3" s="189" t="s">
        <v>215</v>
      </c>
    </row>
    <row r="4" spans="2:33">
      <c r="B4" s="540" t="s">
        <v>12</v>
      </c>
      <c r="C4" s="542" t="s">
        <v>214</v>
      </c>
      <c r="D4" s="187" t="s">
        <v>212</v>
      </c>
      <c r="E4" s="255">
        <v>52.644517963746573</v>
      </c>
      <c r="F4" s="254">
        <v>21.543309982281983</v>
      </c>
      <c r="G4" s="253">
        <v>135.77321037844555</v>
      </c>
      <c r="H4" s="252">
        <v>49.995036261983252</v>
      </c>
      <c r="I4" s="251">
        <v>19.977717808930578</v>
      </c>
      <c r="J4" s="250">
        <v>132.35766754516118</v>
      </c>
      <c r="K4" s="249">
        <v>47.779096362739281</v>
      </c>
      <c r="L4" s="248">
        <v>18.774644366780585</v>
      </c>
      <c r="M4" s="247">
        <v>128.74197275200629</v>
      </c>
      <c r="N4" s="246">
        <v>43.907789574458846</v>
      </c>
      <c r="O4" s="245">
        <v>15.846187525072136</v>
      </c>
      <c r="P4" s="244">
        <v>123.13236683560132</v>
      </c>
      <c r="Q4" s="252">
        <f>SUMIFS(Export_from_GIS!AD$4:AD$633,Export_from_GIS!$B$4:$B$633,EH_pot_to_TIMES_DK!$B$4,Export_from_GIS!$C$4:$C$633,EH_pot_to_TIMES_DK!$C$4,Export_from_GIS!$D$4:$D$633,"Inside_DH")</f>
        <v>0</v>
      </c>
      <c r="S4" s="540" t="s">
        <v>12</v>
      </c>
      <c r="T4" s="542" t="s">
        <v>214</v>
      </c>
      <c r="U4" s="187" t="s">
        <v>212</v>
      </c>
      <c r="V4" s="267">
        <v>0</v>
      </c>
      <c r="W4" s="266">
        <v>0</v>
      </c>
      <c r="X4" s="265">
        <v>0</v>
      </c>
      <c r="Y4" s="264">
        <v>0</v>
      </c>
      <c r="Z4" s="263">
        <v>0</v>
      </c>
      <c r="AA4" s="262">
        <v>0</v>
      </c>
      <c r="AB4" s="261">
        <v>0</v>
      </c>
      <c r="AC4" s="260">
        <v>0</v>
      </c>
      <c r="AD4" s="259">
        <v>0</v>
      </c>
      <c r="AE4" s="258">
        <v>0</v>
      </c>
      <c r="AF4" s="257">
        <v>0</v>
      </c>
      <c r="AG4" s="256">
        <v>0</v>
      </c>
    </row>
    <row r="5" spans="2:33">
      <c r="B5" s="519"/>
      <c r="C5" s="521"/>
      <c r="D5" s="122" t="s">
        <v>211</v>
      </c>
      <c r="E5" s="230">
        <v>344.62398094172926</v>
      </c>
      <c r="F5" s="229">
        <v>598.05699552037061</v>
      </c>
      <c r="G5" s="228">
        <v>324.18999394044499</v>
      </c>
      <c r="H5" s="227">
        <v>344.01584611504478</v>
      </c>
      <c r="I5" s="226">
        <v>555.74756450856125</v>
      </c>
      <c r="J5" s="225">
        <v>316.23896107010358</v>
      </c>
      <c r="K5" s="224">
        <v>343.54661341267479</v>
      </c>
      <c r="L5" s="223">
        <v>525.20729669322338</v>
      </c>
      <c r="M5" s="222">
        <v>308.14451581737882</v>
      </c>
      <c r="N5" s="221">
        <v>342.59262304635655</v>
      </c>
      <c r="O5" s="220">
        <v>426.62578170079036</v>
      </c>
      <c r="P5" s="219">
        <v>294.19592722970538</v>
      </c>
      <c r="S5" s="519"/>
      <c r="T5" s="521"/>
      <c r="U5" s="122" t="s">
        <v>211</v>
      </c>
      <c r="V5" s="161">
        <v>245273.13648959657</v>
      </c>
      <c r="W5" s="160">
        <v>420286.28631179169</v>
      </c>
      <c r="X5" s="159">
        <v>230313.15731728298</v>
      </c>
      <c r="Y5" s="158">
        <v>245017.43773881134</v>
      </c>
      <c r="Z5" s="157">
        <v>390713.37342758593</v>
      </c>
      <c r="AA5" s="156">
        <v>225162.77393222036</v>
      </c>
      <c r="AB5" s="155">
        <v>244822.33174036338</v>
      </c>
      <c r="AC5" s="154">
        <v>369445.24162810278</v>
      </c>
      <c r="AD5" s="153">
        <v>219834.54133230436</v>
      </c>
      <c r="AE5" s="152">
        <v>244408.53077830398</v>
      </c>
      <c r="AF5" s="151">
        <v>299936.39967907057</v>
      </c>
      <c r="AG5" s="150">
        <v>210977.71557255875</v>
      </c>
    </row>
    <row r="6" spans="2:33">
      <c r="B6" s="519"/>
      <c r="C6" s="521" t="s">
        <v>213</v>
      </c>
      <c r="D6" s="122" t="s">
        <v>212</v>
      </c>
      <c r="E6" s="230">
        <v>58.515105842531781</v>
      </c>
      <c r="F6" s="229">
        <v>8.9779839219178914</v>
      </c>
      <c r="G6" s="228">
        <v>465.33762765681701</v>
      </c>
      <c r="H6" s="227">
        <v>55.536709274248921</v>
      </c>
      <c r="I6" s="226">
        <v>8.3204376142714143</v>
      </c>
      <c r="J6" s="225">
        <v>459.81811736000179</v>
      </c>
      <c r="K6" s="224">
        <v>53.378529743353504</v>
      </c>
      <c r="L6" s="223">
        <v>7.8276717175874655</v>
      </c>
      <c r="M6" s="222">
        <v>454.55358725712938</v>
      </c>
      <c r="N6" s="221">
        <v>48.722141311433248</v>
      </c>
      <c r="O6" s="220">
        <v>6.8204119700948302</v>
      </c>
      <c r="P6" s="219">
        <v>444.48300540301847</v>
      </c>
      <c r="S6" s="519"/>
      <c r="T6" s="521" t="s">
        <v>213</v>
      </c>
      <c r="U6" s="122" t="s">
        <v>212</v>
      </c>
      <c r="V6" s="161">
        <v>0</v>
      </c>
      <c r="W6" s="160">
        <v>0</v>
      </c>
      <c r="X6" s="159">
        <v>0</v>
      </c>
      <c r="Y6" s="158">
        <v>0</v>
      </c>
      <c r="Z6" s="157">
        <v>0</v>
      </c>
      <c r="AA6" s="156">
        <v>0</v>
      </c>
      <c r="AB6" s="155">
        <v>0</v>
      </c>
      <c r="AC6" s="154">
        <v>0</v>
      </c>
      <c r="AD6" s="153">
        <v>0</v>
      </c>
      <c r="AE6" s="152">
        <v>0</v>
      </c>
      <c r="AF6" s="151">
        <v>0</v>
      </c>
      <c r="AG6" s="150">
        <v>0</v>
      </c>
    </row>
    <row r="7" spans="2:33" ht="15" thickBot="1">
      <c r="B7" s="541"/>
      <c r="C7" s="543"/>
      <c r="D7" s="174" t="s">
        <v>211</v>
      </c>
      <c r="E7" s="242">
        <v>90.99520823119019</v>
      </c>
      <c r="F7" s="241">
        <v>64.149914062652726</v>
      </c>
      <c r="G7" s="240">
        <v>378.81397972298737</v>
      </c>
      <c r="H7" s="239">
        <v>85.519545655949244</v>
      </c>
      <c r="I7" s="238">
        <v>58.963747721448996</v>
      </c>
      <c r="J7" s="237">
        <v>369.00886133876685</v>
      </c>
      <c r="K7" s="236">
        <v>81.426518532695098</v>
      </c>
      <c r="L7" s="235">
        <v>54.699807705659779</v>
      </c>
      <c r="M7" s="234">
        <v>358.99272122772237</v>
      </c>
      <c r="N7" s="233">
        <v>72.732828536561513</v>
      </c>
      <c r="O7" s="232">
        <v>47.301057382963492</v>
      </c>
      <c r="P7" s="231">
        <v>340.74723497264506</v>
      </c>
      <c r="S7" s="541"/>
      <c r="T7" s="543"/>
      <c r="U7" s="174" t="s">
        <v>211</v>
      </c>
      <c r="V7" s="173">
        <v>123214.20050860503</v>
      </c>
      <c r="W7" s="172">
        <v>328844.63692058169</v>
      </c>
      <c r="X7" s="171">
        <v>786286.8141027228</v>
      </c>
      <c r="Y7" s="170">
        <v>116182.63520784563</v>
      </c>
      <c r="Z7" s="169">
        <v>300326.30824203091</v>
      </c>
      <c r="AA7" s="168">
        <v>764526.52209468174</v>
      </c>
      <c r="AB7" s="167">
        <v>110891.82663122285</v>
      </c>
      <c r="AC7" s="166">
        <v>275919.77210971847</v>
      </c>
      <c r="AD7" s="165">
        <v>744164.12426067959</v>
      </c>
      <c r="AE7" s="164">
        <v>99859.247039158741</v>
      </c>
      <c r="AF7" s="163">
        <v>236622.05090312494</v>
      </c>
      <c r="AG7" s="162">
        <v>700511.2911019607</v>
      </c>
    </row>
    <row r="8" spans="2:33">
      <c r="B8" s="519" t="s">
        <v>11</v>
      </c>
      <c r="C8" s="521" t="s">
        <v>214</v>
      </c>
      <c r="D8" s="122" t="s">
        <v>212</v>
      </c>
      <c r="E8" s="230">
        <v>295.79357043699906</v>
      </c>
      <c r="F8" s="229">
        <v>34.551661988798656</v>
      </c>
      <c r="G8" s="228">
        <v>2142.8217542280049</v>
      </c>
      <c r="H8" s="227">
        <v>272.95039460942849</v>
      </c>
      <c r="I8" s="226">
        <v>32.133867477627334</v>
      </c>
      <c r="J8" s="225">
        <v>2066.4586394160783</v>
      </c>
      <c r="K8" s="224">
        <v>257.00998259024379</v>
      </c>
      <c r="L8" s="223">
        <v>30.266180607098882</v>
      </c>
      <c r="M8" s="222">
        <v>2009.9195127846783</v>
      </c>
      <c r="N8" s="221">
        <v>219.97272217717122</v>
      </c>
      <c r="O8" s="220">
        <v>26.62992337795103</v>
      </c>
      <c r="P8" s="219">
        <v>1755.6823512661038</v>
      </c>
      <c r="S8" s="519" t="s">
        <v>11</v>
      </c>
      <c r="T8" s="521" t="s">
        <v>214</v>
      </c>
      <c r="U8" s="122" t="s">
        <v>212</v>
      </c>
      <c r="V8" s="161">
        <v>0</v>
      </c>
      <c r="W8" s="160">
        <v>0</v>
      </c>
      <c r="X8" s="159">
        <v>0</v>
      </c>
      <c r="Y8" s="158">
        <v>0</v>
      </c>
      <c r="Z8" s="157">
        <v>0</v>
      </c>
      <c r="AA8" s="156">
        <v>0</v>
      </c>
      <c r="AB8" s="155">
        <v>0</v>
      </c>
      <c r="AC8" s="154">
        <v>0</v>
      </c>
      <c r="AD8" s="153">
        <v>0</v>
      </c>
      <c r="AE8" s="152">
        <v>0</v>
      </c>
      <c r="AF8" s="151">
        <v>0</v>
      </c>
      <c r="AG8" s="150">
        <v>0</v>
      </c>
    </row>
    <row r="9" spans="2:33">
      <c r="B9" s="519"/>
      <c r="C9" s="521"/>
      <c r="D9" s="122" t="s">
        <v>211</v>
      </c>
      <c r="E9" s="230">
        <v>295.65989008025133</v>
      </c>
      <c r="F9" s="229">
        <v>526.28481161150899</v>
      </c>
      <c r="G9" s="228">
        <v>350.06201663750744</v>
      </c>
      <c r="H9" s="227">
        <v>294.35993914419566</v>
      </c>
      <c r="I9" s="226">
        <v>488.57413505824593</v>
      </c>
      <c r="J9" s="225">
        <v>340.19098296945208</v>
      </c>
      <c r="K9" s="224">
        <v>293.44669234701246</v>
      </c>
      <c r="L9" s="223">
        <v>461.24726652638321</v>
      </c>
      <c r="M9" s="222">
        <v>330.36511777721057</v>
      </c>
      <c r="N9" s="221">
        <v>291.06207857926574</v>
      </c>
      <c r="O9" s="220">
        <v>375.70972574722265</v>
      </c>
      <c r="P9" s="219">
        <v>313.0516876547988</v>
      </c>
      <c r="S9" s="519"/>
      <c r="T9" s="521"/>
      <c r="U9" s="122" t="s">
        <v>211</v>
      </c>
      <c r="V9" s="161">
        <v>62490.920484411618</v>
      </c>
      <c r="W9" s="160">
        <v>129000.65248579986</v>
      </c>
      <c r="X9" s="159">
        <v>281736.24176697899</v>
      </c>
      <c r="Y9" s="158">
        <v>59477.157034009215</v>
      </c>
      <c r="Z9" s="157">
        <v>119047.7228540244</v>
      </c>
      <c r="AA9" s="156">
        <v>274672.59335365368</v>
      </c>
      <c r="AB9" s="155">
        <v>57369.169632720106</v>
      </c>
      <c r="AC9" s="154">
        <v>111422.2518970191</v>
      </c>
      <c r="AD9" s="153">
        <v>267697.67989115405</v>
      </c>
      <c r="AE9" s="152">
        <v>52240.1952770184</v>
      </c>
      <c r="AF9" s="151">
        <v>94555.73019965709</v>
      </c>
      <c r="AG9" s="150">
        <v>255893.61109818571</v>
      </c>
    </row>
    <row r="10" spans="2:33">
      <c r="B10" s="519"/>
      <c r="C10" s="521" t="s">
        <v>213</v>
      </c>
      <c r="D10" s="122" t="s">
        <v>212</v>
      </c>
      <c r="E10" s="230">
        <v>57.395074400882464</v>
      </c>
      <c r="F10" s="229">
        <v>21.635813604916809</v>
      </c>
      <c r="G10" s="228">
        <v>449.95331875213043</v>
      </c>
      <c r="H10" s="227">
        <v>53.946006742934728</v>
      </c>
      <c r="I10" s="226">
        <v>20.092000950440045</v>
      </c>
      <c r="J10" s="225">
        <v>438.27950307710728</v>
      </c>
      <c r="K10" s="224">
        <v>51.510021340720371</v>
      </c>
      <c r="L10" s="223">
        <v>18.922380505558476</v>
      </c>
      <c r="M10" s="222">
        <v>427.91138167093879</v>
      </c>
      <c r="N10" s="221">
        <v>45.08704146351009</v>
      </c>
      <c r="O10" s="220">
        <v>16.571772159388544</v>
      </c>
      <c r="P10" s="219">
        <v>399.7208006830391</v>
      </c>
      <c r="S10" s="519"/>
      <c r="T10" s="521" t="s">
        <v>213</v>
      </c>
      <c r="U10" s="122" t="s">
        <v>212</v>
      </c>
      <c r="V10" s="161">
        <v>0</v>
      </c>
      <c r="W10" s="160">
        <v>0</v>
      </c>
      <c r="X10" s="159">
        <v>0</v>
      </c>
      <c r="Y10" s="158">
        <v>0</v>
      </c>
      <c r="Z10" s="157">
        <v>0</v>
      </c>
      <c r="AA10" s="156">
        <v>0</v>
      </c>
      <c r="AB10" s="155">
        <v>0</v>
      </c>
      <c r="AC10" s="154">
        <v>0</v>
      </c>
      <c r="AD10" s="153">
        <v>0</v>
      </c>
      <c r="AE10" s="152">
        <v>0</v>
      </c>
      <c r="AF10" s="151">
        <v>0</v>
      </c>
      <c r="AG10" s="150">
        <v>0</v>
      </c>
    </row>
    <row r="11" spans="2:33" ht="15" thickBot="1">
      <c r="B11" s="520"/>
      <c r="C11" s="522"/>
      <c r="D11" s="137" t="s">
        <v>211</v>
      </c>
      <c r="E11" s="218">
        <v>138.68432610266652</v>
      </c>
      <c r="F11" s="217">
        <v>202.50140930755052</v>
      </c>
      <c r="G11" s="216">
        <v>1486.8459886836456</v>
      </c>
      <c r="H11" s="215">
        <v>132.36978724621181</v>
      </c>
      <c r="I11" s="214">
        <v>185.77807936047247</v>
      </c>
      <c r="J11" s="213">
        <v>1459.2930773138141</v>
      </c>
      <c r="K11" s="212">
        <v>127.89528677055779</v>
      </c>
      <c r="L11" s="211">
        <v>171.98852987770636</v>
      </c>
      <c r="M11" s="210">
        <v>1433.268651232924</v>
      </c>
      <c r="N11" s="209">
        <v>116.7349936712404</v>
      </c>
      <c r="O11" s="208">
        <v>148.16987943651571</v>
      </c>
      <c r="P11" s="207">
        <v>1362.0768952250744</v>
      </c>
      <c r="S11" s="520"/>
      <c r="T11" s="522"/>
      <c r="U11" s="137" t="s">
        <v>211</v>
      </c>
      <c r="V11" s="136">
        <v>395008.34678067605</v>
      </c>
      <c r="W11" s="135">
        <v>594777.80703966785</v>
      </c>
      <c r="X11" s="134">
        <v>5819202.6465125326</v>
      </c>
      <c r="Y11" s="133">
        <v>379567.28423505102</v>
      </c>
      <c r="Z11" s="132">
        <v>542271.26360741979</v>
      </c>
      <c r="AA11" s="131">
        <v>5720504.1320369011</v>
      </c>
      <c r="AB11" s="130">
        <v>368584.84249758319</v>
      </c>
      <c r="AC11" s="129">
        <v>498135.91123735078</v>
      </c>
      <c r="AD11" s="128">
        <v>5621963.3352345759</v>
      </c>
      <c r="AE11" s="127">
        <v>340685.92655381875</v>
      </c>
      <c r="AF11" s="126">
        <v>424796.96153652633</v>
      </c>
      <c r="AG11" s="125">
        <v>5405610.0644292347</v>
      </c>
    </row>
    <row r="12" spans="2:33" ht="15" thickTop="1"/>
    <row r="13" spans="2:33" ht="15" thickBot="1"/>
    <row r="14" spans="2:33" ht="19.2" thickTop="1" thickBot="1">
      <c r="B14" s="203"/>
      <c r="C14" s="202"/>
      <c r="D14" s="202"/>
      <c r="E14" s="526" t="s">
        <v>226</v>
      </c>
      <c r="F14" s="527"/>
      <c r="G14" s="527"/>
      <c r="H14" s="527"/>
      <c r="I14" s="527"/>
      <c r="J14" s="527"/>
      <c r="K14" s="527"/>
      <c r="L14" s="527"/>
      <c r="M14" s="527"/>
      <c r="N14" s="527"/>
      <c r="O14" s="527"/>
      <c r="P14" s="528"/>
    </row>
    <row r="15" spans="2:33" ht="15.6" thickTop="1" thickBot="1">
      <c r="B15" s="201"/>
      <c r="C15" s="122"/>
      <c r="D15" s="122"/>
      <c r="E15" s="529" t="s">
        <v>221</v>
      </c>
      <c r="F15" s="530"/>
      <c r="G15" s="531"/>
      <c r="H15" s="532" t="s">
        <v>220</v>
      </c>
      <c r="I15" s="533"/>
      <c r="J15" s="534"/>
      <c r="K15" s="535" t="s">
        <v>219</v>
      </c>
      <c r="L15" s="536"/>
      <c r="M15" s="537"/>
      <c r="N15" s="538" t="s">
        <v>218</v>
      </c>
      <c r="O15" s="538"/>
      <c r="P15" s="539"/>
    </row>
    <row r="16" spans="2:33" ht="15" thickBot="1">
      <c r="B16" s="201"/>
      <c r="C16" s="122"/>
      <c r="D16" s="122"/>
      <c r="E16" s="200" t="s">
        <v>217</v>
      </c>
      <c r="F16" s="199" t="s">
        <v>216</v>
      </c>
      <c r="G16" s="198" t="s">
        <v>215</v>
      </c>
      <c r="H16" s="197" t="s">
        <v>217</v>
      </c>
      <c r="I16" s="196" t="s">
        <v>216</v>
      </c>
      <c r="J16" s="195" t="s">
        <v>215</v>
      </c>
      <c r="K16" s="194" t="s">
        <v>217</v>
      </c>
      <c r="L16" s="193" t="s">
        <v>216</v>
      </c>
      <c r="M16" s="192" t="s">
        <v>215</v>
      </c>
      <c r="N16" s="191" t="s">
        <v>217</v>
      </c>
      <c r="O16" s="190" t="s">
        <v>216</v>
      </c>
      <c r="P16" s="189" t="s">
        <v>215</v>
      </c>
    </row>
    <row r="17" spans="2:18">
      <c r="B17" s="540" t="s">
        <v>12</v>
      </c>
      <c r="C17" s="542" t="s">
        <v>214</v>
      </c>
      <c r="D17" s="187" t="s">
        <v>212</v>
      </c>
      <c r="E17" s="255">
        <v>0</v>
      </c>
      <c r="F17" s="254">
        <v>0</v>
      </c>
      <c r="G17" s="253">
        <v>0</v>
      </c>
      <c r="H17" s="252">
        <v>0</v>
      </c>
      <c r="I17" s="251">
        <v>0</v>
      </c>
      <c r="J17" s="250">
        <v>0</v>
      </c>
      <c r="K17" s="249">
        <v>0</v>
      </c>
      <c r="L17" s="248">
        <v>0</v>
      </c>
      <c r="M17" s="247">
        <v>0</v>
      </c>
      <c r="N17" s="246">
        <v>0</v>
      </c>
      <c r="O17" s="245">
        <v>0</v>
      </c>
      <c r="P17" s="244">
        <v>0</v>
      </c>
    </row>
    <row r="18" spans="2:18">
      <c r="B18" s="519"/>
      <c r="C18" s="521"/>
      <c r="D18" s="122" t="s">
        <v>211</v>
      </c>
      <c r="E18" s="230">
        <f t="shared" ref="E18:P18" si="0">V5/E5</f>
        <v>711.71233011514823</v>
      </c>
      <c r="F18" s="229">
        <f t="shared" si="0"/>
        <v>702.75289723197659</v>
      </c>
      <c r="G18" s="228">
        <f t="shared" si="0"/>
        <v>710.4264833034681</v>
      </c>
      <c r="H18" s="227">
        <f t="shared" si="0"/>
        <v>712.22718518865349</v>
      </c>
      <c r="I18" s="226">
        <f t="shared" si="0"/>
        <v>703.0410898392106</v>
      </c>
      <c r="J18" s="225">
        <f t="shared" si="0"/>
        <v>712.00200370727396</v>
      </c>
      <c r="K18" s="224">
        <f t="shared" si="0"/>
        <v>712.63206267231658</v>
      </c>
      <c r="L18" s="223">
        <f t="shared" si="0"/>
        <v>703.42747321710931</v>
      </c>
      <c r="M18" s="222">
        <f t="shared" si="0"/>
        <v>713.41377194130826</v>
      </c>
      <c r="N18" s="221">
        <f t="shared" si="0"/>
        <v>713.40862101760092</v>
      </c>
      <c r="O18" s="220">
        <f t="shared" si="0"/>
        <v>703.04330526706872</v>
      </c>
      <c r="P18" s="219">
        <f t="shared" si="0"/>
        <v>717.13336605040547</v>
      </c>
    </row>
    <row r="19" spans="2:18">
      <c r="B19" s="519"/>
      <c r="C19" s="521" t="s">
        <v>213</v>
      </c>
      <c r="D19" s="122" t="s">
        <v>212</v>
      </c>
      <c r="E19" s="230">
        <v>0</v>
      </c>
      <c r="F19" s="229">
        <v>0</v>
      </c>
      <c r="G19" s="228">
        <v>0</v>
      </c>
      <c r="H19" s="227">
        <v>0</v>
      </c>
      <c r="I19" s="226">
        <v>0</v>
      </c>
      <c r="J19" s="225">
        <v>0</v>
      </c>
      <c r="K19" s="224">
        <v>0</v>
      </c>
      <c r="L19" s="223">
        <v>0</v>
      </c>
      <c r="M19" s="222">
        <v>0</v>
      </c>
      <c r="N19" s="221">
        <v>0</v>
      </c>
      <c r="O19" s="220">
        <v>0</v>
      </c>
      <c r="P19" s="219">
        <v>0</v>
      </c>
    </row>
    <row r="20" spans="2:18" ht="15" thickBot="1">
      <c r="B20" s="541"/>
      <c r="C20" s="543"/>
      <c r="D20" s="174" t="s">
        <v>211</v>
      </c>
      <c r="E20" s="242">
        <f t="shared" ref="E20:P20" si="1">V7/E7</f>
        <v>1354.0735045691254</v>
      </c>
      <c r="F20" s="241">
        <f t="shared" si="1"/>
        <v>5126.1898277745458</v>
      </c>
      <c r="G20" s="240">
        <f t="shared" si="1"/>
        <v>2075.6541632325852</v>
      </c>
      <c r="H20" s="239">
        <f t="shared" si="1"/>
        <v>1358.550660164356</v>
      </c>
      <c r="I20" s="238">
        <f t="shared" si="1"/>
        <v>5093.4060307835971</v>
      </c>
      <c r="J20" s="237">
        <f t="shared" si="1"/>
        <v>2071.837839668603</v>
      </c>
      <c r="K20" s="236">
        <f t="shared" si="1"/>
        <v>1361.8637838076866</v>
      </c>
      <c r="L20" s="235">
        <f t="shared" si="1"/>
        <v>5044.2548828406416</v>
      </c>
      <c r="M20" s="234">
        <f t="shared" si="1"/>
        <v>2072.92259774991</v>
      </c>
      <c r="N20" s="233">
        <f t="shared" si="1"/>
        <v>1372.9597631276124</v>
      </c>
      <c r="O20" s="232">
        <f t="shared" si="1"/>
        <v>5002.4685280788144</v>
      </c>
      <c r="P20" s="231">
        <f t="shared" si="1"/>
        <v>2055.8091723273915</v>
      </c>
    </row>
    <row r="21" spans="2:18">
      <c r="B21" s="519" t="s">
        <v>11</v>
      </c>
      <c r="C21" s="521" t="s">
        <v>214</v>
      </c>
      <c r="D21" s="122" t="s">
        <v>212</v>
      </c>
      <c r="E21" s="230">
        <v>0</v>
      </c>
      <c r="F21" s="229">
        <v>0</v>
      </c>
      <c r="G21" s="228">
        <v>0</v>
      </c>
      <c r="H21" s="227">
        <v>0</v>
      </c>
      <c r="I21" s="226">
        <v>0</v>
      </c>
      <c r="J21" s="225">
        <v>0</v>
      </c>
      <c r="K21" s="224">
        <v>0</v>
      </c>
      <c r="L21" s="223">
        <v>0</v>
      </c>
      <c r="M21" s="222">
        <v>0</v>
      </c>
      <c r="N21" s="221">
        <v>0</v>
      </c>
      <c r="O21" s="220">
        <v>0</v>
      </c>
      <c r="P21" s="219">
        <v>0</v>
      </c>
    </row>
    <row r="22" spans="2:18">
      <c r="B22" s="519"/>
      <c r="C22" s="521"/>
      <c r="D22" s="122" t="s">
        <v>211</v>
      </c>
      <c r="E22" s="230">
        <f t="shared" ref="E22:P22" si="2">V9/E9</f>
        <v>211.36083243300141</v>
      </c>
      <c r="F22" s="229">
        <f t="shared" si="2"/>
        <v>245.11566672576728</v>
      </c>
      <c r="G22" s="228">
        <f t="shared" si="2"/>
        <v>804.81808473016815</v>
      </c>
      <c r="H22" s="227">
        <f t="shared" si="2"/>
        <v>202.0558816764588</v>
      </c>
      <c r="I22" s="226">
        <f t="shared" si="2"/>
        <v>243.66358002114046</v>
      </c>
      <c r="J22" s="225">
        <f t="shared" si="2"/>
        <v>807.4070363538068</v>
      </c>
      <c r="K22" s="224">
        <f t="shared" si="2"/>
        <v>195.50116300128121</v>
      </c>
      <c r="L22" s="223">
        <f t="shared" si="2"/>
        <v>241.56728935464764</v>
      </c>
      <c r="M22" s="222">
        <f t="shared" si="2"/>
        <v>810.30855101258669</v>
      </c>
      <c r="N22" s="221">
        <f t="shared" si="2"/>
        <v>179.48128293460147</v>
      </c>
      <c r="O22" s="220">
        <f t="shared" si="2"/>
        <v>251.67229837237204</v>
      </c>
      <c r="P22" s="219">
        <f t="shared" si="2"/>
        <v>817.41648804129386</v>
      </c>
    </row>
    <row r="23" spans="2:18">
      <c r="B23" s="519"/>
      <c r="C23" s="521" t="s">
        <v>213</v>
      </c>
      <c r="D23" s="122" t="s">
        <v>212</v>
      </c>
      <c r="E23" s="230">
        <v>0</v>
      </c>
      <c r="F23" s="229">
        <v>0</v>
      </c>
      <c r="G23" s="228">
        <v>0</v>
      </c>
      <c r="H23" s="227">
        <v>0</v>
      </c>
      <c r="I23" s="226">
        <v>0</v>
      </c>
      <c r="J23" s="225">
        <v>0</v>
      </c>
      <c r="K23" s="224">
        <v>0</v>
      </c>
      <c r="L23" s="223">
        <v>0</v>
      </c>
      <c r="M23" s="222">
        <v>0</v>
      </c>
      <c r="N23" s="221">
        <v>0</v>
      </c>
      <c r="O23" s="220">
        <v>0</v>
      </c>
      <c r="P23" s="219">
        <v>0</v>
      </c>
    </row>
    <row r="24" spans="2:18" ht="15" thickBot="1">
      <c r="B24" s="520"/>
      <c r="C24" s="522"/>
      <c r="D24" s="137" t="s">
        <v>211</v>
      </c>
      <c r="E24" s="218">
        <f t="shared" ref="E24:P24" si="3">V11/E11</f>
        <v>2848.2551552960326</v>
      </c>
      <c r="F24" s="217">
        <f t="shared" si="3"/>
        <v>2937.1539145011316</v>
      </c>
      <c r="G24" s="216">
        <f t="shared" si="3"/>
        <v>3913.7897877805535</v>
      </c>
      <c r="H24" s="215">
        <f t="shared" si="3"/>
        <v>2867.4767266116728</v>
      </c>
      <c r="I24" s="214">
        <f t="shared" si="3"/>
        <v>2918.9195273960695</v>
      </c>
      <c r="J24" s="213">
        <f t="shared" si="3"/>
        <v>3920.0515790610671</v>
      </c>
      <c r="K24" s="212">
        <f t="shared" si="3"/>
        <v>2881.9267058591363</v>
      </c>
      <c r="L24" s="211">
        <f t="shared" si="3"/>
        <v>2896.33216582265</v>
      </c>
      <c r="M24" s="210">
        <f t="shared" si="3"/>
        <v>3922.4770111300909</v>
      </c>
      <c r="N24" s="209">
        <f t="shared" si="3"/>
        <v>2918.4558617725984</v>
      </c>
      <c r="O24" s="208">
        <f t="shared" si="3"/>
        <v>2866.9589470681399</v>
      </c>
      <c r="P24" s="207">
        <f t="shared" si="3"/>
        <v>3968.652638760158</v>
      </c>
    </row>
    <row r="25" spans="2:18" ht="15" thickTop="1"/>
    <row r="27" spans="2:18" ht="15" thickBot="1"/>
    <row r="28" spans="2:18" ht="19.2" thickTop="1" thickBot="1">
      <c r="B28" s="203"/>
      <c r="C28" s="202"/>
      <c r="D28" s="202"/>
      <c r="E28" s="526" t="s">
        <v>225</v>
      </c>
      <c r="F28" s="527"/>
      <c r="G28" s="527"/>
      <c r="H28" s="527"/>
      <c r="I28" s="527"/>
      <c r="J28" s="527"/>
      <c r="K28" s="527"/>
      <c r="L28" s="527"/>
      <c r="M28" s="527"/>
      <c r="N28" s="527"/>
      <c r="O28" s="527"/>
      <c r="P28" s="528"/>
    </row>
    <row r="29" spans="2:18" ht="15.6" thickTop="1" thickBot="1">
      <c r="B29" s="201"/>
      <c r="C29" s="122"/>
      <c r="D29" s="122"/>
      <c r="E29" s="529" t="s">
        <v>221</v>
      </c>
      <c r="F29" s="530"/>
      <c r="G29" s="531"/>
      <c r="H29" s="532" t="s">
        <v>220</v>
      </c>
      <c r="I29" s="533"/>
      <c r="J29" s="534"/>
      <c r="K29" s="535" t="s">
        <v>219</v>
      </c>
      <c r="L29" s="536"/>
      <c r="M29" s="537"/>
      <c r="N29" s="538" t="s">
        <v>218</v>
      </c>
      <c r="O29" s="538"/>
      <c r="P29" s="539"/>
    </row>
    <row r="30" spans="2:18" ht="15" thickBot="1">
      <c r="B30" s="201"/>
      <c r="C30" s="122"/>
      <c r="D30" s="122"/>
      <c r="E30" s="200" t="s">
        <v>217</v>
      </c>
      <c r="F30" s="199" t="s">
        <v>216</v>
      </c>
      <c r="G30" s="198" t="s">
        <v>215</v>
      </c>
      <c r="H30" s="197" t="s">
        <v>217</v>
      </c>
      <c r="I30" s="196" t="s">
        <v>216</v>
      </c>
      <c r="J30" s="195" t="s">
        <v>215</v>
      </c>
      <c r="K30" s="194" t="s">
        <v>217</v>
      </c>
      <c r="L30" s="193" t="s">
        <v>216</v>
      </c>
      <c r="M30" s="192" t="s">
        <v>215</v>
      </c>
      <c r="N30" s="191" t="s">
        <v>217</v>
      </c>
      <c r="O30" s="190" t="s">
        <v>216</v>
      </c>
      <c r="P30" s="189" t="s">
        <v>215</v>
      </c>
    </row>
    <row r="31" spans="2:18">
      <c r="B31" s="540" t="s">
        <v>12</v>
      </c>
      <c r="C31" s="542" t="s">
        <v>214</v>
      </c>
      <c r="D31" s="187" t="s">
        <v>212</v>
      </c>
      <c r="E31" s="255">
        <f t="shared" ref="E31:P31" si="4">E4/3.6/$R$32*1000</f>
        <v>8.1241540067510147</v>
      </c>
      <c r="F31" s="254">
        <f t="shared" si="4"/>
        <v>3.3245848738089476</v>
      </c>
      <c r="G31" s="253">
        <f t="shared" si="4"/>
        <v>20.952655922599618</v>
      </c>
      <c r="H31" s="252">
        <f t="shared" si="4"/>
        <v>7.7152833737628468</v>
      </c>
      <c r="I31" s="251">
        <f t="shared" si="4"/>
        <v>3.0829811433534844</v>
      </c>
      <c r="J31" s="250">
        <f t="shared" si="4"/>
        <v>20.425565979191536</v>
      </c>
      <c r="K31" s="249">
        <f t="shared" si="4"/>
        <v>7.373317339928902</v>
      </c>
      <c r="L31" s="248">
        <f t="shared" si="4"/>
        <v>2.8973216615402135</v>
      </c>
      <c r="M31" s="247">
        <f t="shared" si="4"/>
        <v>19.867588387655289</v>
      </c>
      <c r="N31" s="246">
        <f t="shared" si="4"/>
        <v>6.775893452848587</v>
      </c>
      <c r="O31" s="245">
        <f t="shared" si="4"/>
        <v>2.4453993094247126</v>
      </c>
      <c r="P31" s="244">
        <f t="shared" si="4"/>
        <v>19.001908462284153</v>
      </c>
      <c r="R31" s="97" t="s">
        <v>224</v>
      </c>
    </row>
    <row r="32" spans="2:18">
      <c r="B32" s="519"/>
      <c r="C32" s="521"/>
      <c r="D32" s="122" t="s">
        <v>211</v>
      </c>
      <c r="E32" s="230">
        <f t="shared" ref="E32:P32" si="5">E5/3.6/$R$32*1000</f>
        <v>53.182713108291559</v>
      </c>
      <c r="F32" s="229">
        <f t="shared" si="5"/>
        <v>92.292746222279419</v>
      </c>
      <c r="G32" s="228">
        <f t="shared" si="5"/>
        <v>50.029320052537805</v>
      </c>
      <c r="H32" s="227">
        <f t="shared" si="5"/>
        <v>53.088865141210619</v>
      </c>
      <c r="I32" s="226">
        <f t="shared" si="5"/>
        <v>85.763513041444639</v>
      </c>
      <c r="J32" s="225">
        <f t="shared" si="5"/>
        <v>48.802308807114755</v>
      </c>
      <c r="K32" s="224">
        <f t="shared" si="5"/>
        <v>53.016452687141168</v>
      </c>
      <c r="L32" s="223">
        <f t="shared" si="5"/>
        <v>81.050508748954229</v>
      </c>
      <c r="M32" s="222">
        <f t="shared" si="5"/>
        <v>47.55316602120044</v>
      </c>
      <c r="N32" s="221">
        <f t="shared" si="5"/>
        <v>52.869231951598231</v>
      </c>
      <c r="O32" s="220">
        <f t="shared" si="5"/>
        <v>65.837311990862702</v>
      </c>
      <c r="P32" s="219">
        <f t="shared" si="5"/>
        <v>45.400606053966882</v>
      </c>
      <c r="R32" s="243">
        <v>1800</v>
      </c>
    </row>
    <row r="33" spans="2:35">
      <c r="B33" s="519"/>
      <c r="C33" s="521" t="s">
        <v>213</v>
      </c>
      <c r="D33" s="122" t="s">
        <v>212</v>
      </c>
      <c r="E33" s="230">
        <f t="shared" ref="E33:P33" si="6">E6/3.6/$R$32*1000</f>
        <v>9.0301089263166325</v>
      </c>
      <c r="F33" s="229">
        <f t="shared" si="6"/>
        <v>1.3854913459749831</v>
      </c>
      <c r="G33" s="228">
        <f t="shared" si="6"/>
        <v>71.811362292718655</v>
      </c>
      <c r="H33" s="227">
        <f t="shared" si="6"/>
        <v>8.5704798262729813</v>
      </c>
      <c r="I33" s="226">
        <f t="shared" si="6"/>
        <v>1.284018150350527</v>
      </c>
      <c r="J33" s="225">
        <f t="shared" si="6"/>
        <v>70.959586012345952</v>
      </c>
      <c r="K33" s="224">
        <f t="shared" si="6"/>
        <v>8.2374274295298608</v>
      </c>
      <c r="L33" s="223">
        <f t="shared" si="6"/>
        <v>1.2079740304918927</v>
      </c>
      <c r="M33" s="222">
        <f t="shared" si="6"/>
        <v>70.147158527334767</v>
      </c>
      <c r="N33" s="221">
        <f t="shared" si="6"/>
        <v>7.5188489678137733</v>
      </c>
      <c r="O33" s="220">
        <f t="shared" si="6"/>
        <v>1.0525327114343872</v>
      </c>
      <c r="P33" s="219">
        <f t="shared" si="6"/>
        <v>68.5930563893547</v>
      </c>
    </row>
    <row r="34" spans="2:35" ht="15" thickBot="1">
      <c r="B34" s="541"/>
      <c r="C34" s="543"/>
      <c r="D34" s="174" t="s">
        <v>211</v>
      </c>
      <c r="E34" s="242">
        <f t="shared" ref="E34:P34" si="7">E7/3.6/$R$32*1000</f>
        <v>14.042470406047869</v>
      </c>
      <c r="F34" s="241">
        <f t="shared" si="7"/>
        <v>9.8996780960883832</v>
      </c>
      <c r="G34" s="240">
        <f t="shared" si="7"/>
        <v>58.458947488115328</v>
      </c>
      <c r="H34" s="239">
        <f t="shared" si="7"/>
        <v>13.197460749374883</v>
      </c>
      <c r="I34" s="238">
        <f t="shared" si="7"/>
        <v>9.0993437841742288</v>
      </c>
      <c r="J34" s="237">
        <f t="shared" si="7"/>
        <v>56.945811934994879</v>
      </c>
      <c r="K34" s="236">
        <f t="shared" si="7"/>
        <v>12.565820761218379</v>
      </c>
      <c r="L34" s="235">
        <f t="shared" si="7"/>
        <v>8.4413283496388551</v>
      </c>
      <c r="M34" s="234">
        <f t="shared" si="7"/>
        <v>55.400111300574437</v>
      </c>
      <c r="N34" s="233">
        <f t="shared" si="7"/>
        <v>11.224201934654554</v>
      </c>
      <c r="O34" s="232">
        <f t="shared" si="7"/>
        <v>7.2995458924326373</v>
      </c>
      <c r="P34" s="231">
        <f t="shared" si="7"/>
        <v>52.584449841457577</v>
      </c>
    </row>
    <row r="35" spans="2:35">
      <c r="B35" s="519" t="s">
        <v>11</v>
      </c>
      <c r="C35" s="521" t="s">
        <v>214</v>
      </c>
      <c r="D35" s="122" t="s">
        <v>212</v>
      </c>
      <c r="E35" s="230">
        <f t="shared" ref="E35:P35" si="8">E8/3.6/$R$32*1000</f>
        <v>45.647155931635652</v>
      </c>
      <c r="F35" s="229">
        <f t="shared" si="8"/>
        <v>5.3320466032096698</v>
      </c>
      <c r="G35" s="228">
        <f t="shared" si="8"/>
        <v>330.68236947963038</v>
      </c>
      <c r="H35" s="227">
        <f t="shared" si="8"/>
        <v>42.121974476763654</v>
      </c>
      <c r="I35" s="226">
        <f t="shared" si="8"/>
        <v>4.9589301663005143</v>
      </c>
      <c r="J35" s="225">
        <f t="shared" si="8"/>
        <v>318.8979381814936</v>
      </c>
      <c r="K35" s="224">
        <f t="shared" si="8"/>
        <v>39.662034350346268</v>
      </c>
      <c r="L35" s="223">
        <f t="shared" si="8"/>
        <v>4.6707068838115564</v>
      </c>
      <c r="M35" s="222">
        <f t="shared" si="8"/>
        <v>310.17276431862319</v>
      </c>
      <c r="N35" s="221">
        <f t="shared" si="8"/>
        <v>33.946407743390616</v>
      </c>
      <c r="O35" s="220">
        <f t="shared" si="8"/>
        <v>4.109556076844294</v>
      </c>
      <c r="P35" s="219">
        <f t="shared" si="8"/>
        <v>270.93863445464564</v>
      </c>
    </row>
    <row r="36" spans="2:35">
      <c r="B36" s="519"/>
      <c r="C36" s="521"/>
      <c r="D36" s="122" t="s">
        <v>211</v>
      </c>
      <c r="E36" s="230">
        <f t="shared" ref="E36:P36" si="9">E9/3.6/$R$32*1000</f>
        <v>45.626526246952359</v>
      </c>
      <c r="F36" s="229">
        <f t="shared" si="9"/>
        <v>81.216791915356325</v>
      </c>
      <c r="G36" s="228">
        <f t="shared" si="9"/>
        <v>54.021916147763491</v>
      </c>
      <c r="H36" s="227">
        <f t="shared" si="9"/>
        <v>45.425916534598102</v>
      </c>
      <c r="I36" s="226">
        <f t="shared" si="9"/>
        <v>75.397243064544128</v>
      </c>
      <c r="J36" s="225">
        <f t="shared" si="9"/>
        <v>52.498608482940135</v>
      </c>
      <c r="K36" s="224">
        <f t="shared" si="9"/>
        <v>45.284983386884633</v>
      </c>
      <c r="L36" s="223">
        <f t="shared" si="9"/>
        <v>71.180133723207291</v>
      </c>
      <c r="M36" s="222">
        <f t="shared" si="9"/>
        <v>50.982271261915216</v>
      </c>
      <c r="N36" s="221">
        <f t="shared" si="9"/>
        <v>44.916987435071874</v>
      </c>
      <c r="O36" s="220">
        <f t="shared" si="9"/>
        <v>57.979895948645471</v>
      </c>
      <c r="P36" s="219">
        <f t="shared" si="9"/>
        <v>48.310445625740556</v>
      </c>
    </row>
    <row r="37" spans="2:35">
      <c r="B37" s="519"/>
      <c r="C37" s="521" t="s">
        <v>213</v>
      </c>
      <c r="D37" s="122" t="s">
        <v>212</v>
      </c>
      <c r="E37" s="230">
        <f t="shared" ref="E37:P37" si="10">E10/3.6/$R$32*1000</f>
        <v>8.8572645680374169</v>
      </c>
      <c r="F37" s="229">
        <f t="shared" si="10"/>
        <v>3.3388601242155564</v>
      </c>
      <c r="G37" s="228">
        <f t="shared" si="10"/>
        <v>69.437240548168276</v>
      </c>
      <c r="H37" s="227">
        <f t="shared" si="10"/>
        <v>8.3250010405763462</v>
      </c>
      <c r="I37" s="226">
        <f t="shared" si="10"/>
        <v>3.1006174306234633</v>
      </c>
      <c r="J37" s="225">
        <f t="shared" si="10"/>
        <v>67.635725783504213</v>
      </c>
      <c r="K37" s="224">
        <f t="shared" si="10"/>
        <v>7.9490773673951187</v>
      </c>
      <c r="L37" s="223">
        <f t="shared" si="10"/>
        <v>2.920120448388654</v>
      </c>
      <c r="M37" s="222">
        <f t="shared" si="10"/>
        <v>66.035707047984374</v>
      </c>
      <c r="N37" s="221">
        <f t="shared" si="10"/>
        <v>6.9578767690601993</v>
      </c>
      <c r="O37" s="220">
        <f t="shared" si="10"/>
        <v>2.5573722468192202</v>
      </c>
      <c r="P37" s="219">
        <f t="shared" si="10"/>
        <v>61.685308747382571</v>
      </c>
    </row>
    <row r="38" spans="2:35" ht="15" thickBot="1">
      <c r="B38" s="520"/>
      <c r="C38" s="522"/>
      <c r="D38" s="137" t="s">
        <v>211</v>
      </c>
      <c r="E38" s="218">
        <f t="shared" ref="E38:P38" si="11">E11/3.6/$R$32*1000</f>
        <v>21.401902176337423</v>
      </c>
      <c r="F38" s="217">
        <f t="shared" si="11"/>
        <v>31.250217485733103</v>
      </c>
      <c r="G38" s="216">
        <f t="shared" si="11"/>
        <v>229.45154146352556</v>
      </c>
      <c r="H38" s="215">
        <f t="shared" si="11"/>
        <v>20.427436303427747</v>
      </c>
      <c r="I38" s="214">
        <f t="shared" si="11"/>
        <v>28.669456691430938</v>
      </c>
      <c r="J38" s="213">
        <f t="shared" si="11"/>
        <v>225.19954896818118</v>
      </c>
      <c r="K38" s="212">
        <f t="shared" si="11"/>
        <v>19.73692697076509</v>
      </c>
      <c r="L38" s="211">
        <f t="shared" si="11"/>
        <v>26.541439795942335</v>
      </c>
      <c r="M38" s="210">
        <f t="shared" si="11"/>
        <v>221.18343383224135</v>
      </c>
      <c r="N38" s="209">
        <f t="shared" si="11"/>
        <v>18.014659517166727</v>
      </c>
      <c r="O38" s="208">
        <f t="shared" si="11"/>
        <v>22.865722135264768</v>
      </c>
      <c r="P38" s="207">
        <f t="shared" si="11"/>
        <v>210.19705173226458</v>
      </c>
    </row>
    <row r="39" spans="2:35" ht="21.6" thickTop="1">
      <c r="U39" s="116" t="s">
        <v>205</v>
      </c>
      <c r="V39" s="97" t="s">
        <v>204</v>
      </c>
      <c r="W39" s="97" t="s">
        <v>223</v>
      </c>
      <c r="Z39" s="116"/>
      <c r="AF39" s="206"/>
    </row>
    <row r="40" spans="2:35">
      <c r="U40" s="97">
        <v>0.1</v>
      </c>
      <c r="V40" s="97">
        <f>V41</f>
        <v>1400</v>
      </c>
      <c r="W40" s="97">
        <f>W41</f>
        <v>1.4E-3</v>
      </c>
      <c r="AE40" s="188"/>
      <c r="AF40" s="188"/>
      <c r="AG40" s="188"/>
    </row>
    <row r="41" spans="2:35" ht="17.25" customHeight="1" thickBot="1">
      <c r="U41" s="97">
        <v>1.9</v>
      </c>
      <c r="V41" s="97">
        <v>1400</v>
      </c>
      <c r="W41" s="97">
        <f t="shared" ref="W41:W49" si="12">V41/10^6</f>
        <v>1.4E-3</v>
      </c>
      <c r="AE41" s="188"/>
      <c r="AF41" s="205"/>
      <c r="AI41" s="204"/>
    </row>
    <row r="42" spans="2:35" ht="16.5" customHeight="1" thickTop="1" thickBot="1">
      <c r="B42" s="203"/>
      <c r="C42" s="202"/>
      <c r="D42" s="202"/>
      <c r="E42" s="526" t="s">
        <v>222</v>
      </c>
      <c r="F42" s="527"/>
      <c r="G42" s="527"/>
      <c r="H42" s="527"/>
      <c r="I42" s="527"/>
      <c r="J42" s="527"/>
      <c r="K42" s="527"/>
      <c r="L42" s="527"/>
      <c r="M42" s="527"/>
      <c r="N42" s="527"/>
      <c r="O42" s="527"/>
      <c r="P42" s="528"/>
      <c r="U42" s="97">
        <v>3.3</v>
      </c>
      <c r="V42" s="97">
        <v>900</v>
      </c>
      <c r="W42" s="97">
        <f t="shared" si="12"/>
        <v>8.9999999999999998E-4</v>
      </c>
      <c r="AE42" s="188"/>
      <c r="AF42" s="188"/>
      <c r="AG42" s="188"/>
    </row>
    <row r="43" spans="2:35" ht="15.6" thickTop="1" thickBot="1">
      <c r="B43" s="201"/>
      <c r="C43" s="122"/>
      <c r="D43" s="122"/>
      <c r="E43" s="529" t="s">
        <v>221</v>
      </c>
      <c r="F43" s="530"/>
      <c r="G43" s="531"/>
      <c r="H43" s="532" t="s">
        <v>220</v>
      </c>
      <c r="I43" s="533"/>
      <c r="J43" s="534"/>
      <c r="K43" s="535" t="s">
        <v>219</v>
      </c>
      <c r="L43" s="536"/>
      <c r="M43" s="537"/>
      <c r="N43" s="538" t="s">
        <v>218</v>
      </c>
      <c r="O43" s="538"/>
      <c r="P43" s="539"/>
      <c r="U43" s="97">
        <v>5.4</v>
      </c>
      <c r="V43" s="97">
        <v>800</v>
      </c>
      <c r="W43" s="97">
        <f t="shared" si="12"/>
        <v>8.0000000000000004E-4</v>
      </c>
      <c r="AE43" s="188"/>
      <c r="AF43" s="188"/>
      <c r="AG43" s="188"/>
    </row>
    <row r="44" spans="2:35" ht="15" thickBot="1">
      <c r="B44" s="201"/>
      <c r="C44" s="122"/>
      <c r="D44" s="122"/>
      <c r="E44" s="200" t="s">
        <v>217</v>
      </c>
      <c r="F44" s="199" t="s">
        <v>216</v>
      </c>
      <c r="G44" s="198" t="s">
        <v>215</v>
      </c>
      <c r="H44" s="197" t="s">
        <v>217</v>
      </c>
      <c r="I44" s="196" t="s">
        <v>216</v>
      </c>
      <c r="J44" s="195" t="s">
        <v>215</v>
      </c>
      <c r="K44" s="194" t="s">
        <v>217</v>
      </c>
      <c r="L44" s="193" t="s">
        <v>216</v>
      </c>
      <c r="M44" s="192" t="s">
        <v>215</v>
      </c>
      <c r="N44" s="191" t="s">
        <v>217</v>
      </c>
      <c r="O44" s="190" t="s">
        <v>216</v>
      </c>
      <c r="P44" s="189" t="s">
        <v>215</v>
      </c>
      <c r="U44" s="97">
        <v>11</v>
      </c>
      <c r="V44" s="97">
        <v>450</v>
      </c>
      <c r="W44" s="97">
        <f t="shared" si="12"/>
        <v>4.4999999999999999E-4</v>
      </c>
      <c r="AE44" s="188"/>
      <c r="AF44" s="188"/>
      <c r="AG44" s="188"/>
    </row>
    <row r="45" spans="2:35">
      <c r="B45" s="540" t="s">
        <v>12</v>
      </c>
      <c r="C45" s="542" t="s">
        <v>214</v>
      </c>
      <c r="D45" s="187" t="s">
        <v>212</v>
      </c>
      <c r="E45" s="186">
        <f t="shared" ref="E45:P45" si="13">INDEX($W$40:$W$50,MATCH(E31,$U$40:$U$50,1))*E17</f>
        <v>0</v>
      </c>
      <c r="F45" s="185">
        <f t="shared" si="13"/>
        <v>0</v>
      </c>
      <c r="G45" s="184">
        <f t="shared" si="13"/>
        <v>0</v>
      </c>
      <c r="H45" s="183">
        <f t="shared" si="13"/>
        <v>0</v>
      </c>
      <c r="I45" s="182">
        <f t="shared" si="13"/>
        <v>0</v>
      </c>
      <c r="J45" s="181">
        <f t="shared" si="13"/>
        <v>0</v>
      </c>
      <c r="K45" s="180">
        <f t="shared" si="13"/>
        <v>0</v>
      </c>
      <c r="L45" s="179">
        <f t="shared" si="13"/>
        <v>0</v>
      </c>
      <c r="M45" s="178">
        <f t="shared" si="13"/>
        <v>0</v>
      </c>
      <c r="N45" s="177">
        <f t="shared" si="13"/>
        <v>0</v>
      </c>
      <c r="O45" s="176">
        <f t="shared" si="13"/>
        <v>0</v>
      </c>
      <c r="P45" s="175">
        <f t="shared" si="13"/>
        <v>0</v>
      </c>
      <c r="U45" s="97">
        <v>21</v>
      </c>
      <c r="V45" s="97">
        <v>350</v>
      </c>
      <c r="W45" s="97">
        <f t="shared" si="12"/>
        <v>3.5E-4</v>
      </c>
    </row>
    <row r="46" spans="2:35">
      <c r="B46" s="519"/>
      <c r="C46" s="521"/>
      <c r="D46" s="122" t="s">
        <v>211</v>
      </c>
      <c r="E46" s="161">
        <f t="shared" ref="E46:P46" si="14">INDEX($W$40:$W$50,MATCH(E32,$U$40:$U$50,1))*E18</f>
        <v>0.14234246602302966</v>
      </c>
      <c r="F46" s="160">
        <f t="shared" si="14"/>
        <v>0.13352305047407556</v>
      </c>
      <c r="G46" s="159">
        <f t="shared" si="14"/>
        <v>0.17760662082586703</v>
      </c>
      <c r="H46" s="158">
        <f t="shared" si="14"/>
        <v>0.14244543703773072</v>
      </c>
      <c r="I46" s="157">
        <f t="shared" si="14"/>
        <v>0.13357780706945002</v>
      </c>
      <c r="J46" s="156">
        <f t="shared" si="14"/>
        <v>0.17800050092681849</v>
      </c>
      <c r="K46" s="155">
        <f t="shared" si="14"/>
        <v>0.14252641253446333</v>
      </c>
      <c r="L46" s="154">
        <f t="shared" si="14"/>
        <v>0.13365121991125078</v>
      </c>
      <c r="M46" s="153">
        <f t="shared" si="14"/>
        <v>0.17835344298532707</v>
      </c>
      <c r="N46" s="152">
        <f t="shared" si="14"/>
        <v>0.14268172420352018</v>
      </c>
      <c r="O46" s="151">
        <f t="shared" si="14"/>
        <v>0.14060866105341374</v>
      </c>
      <c r="P46" s="150">
        <f t="shared" si="14"/>
        <v>0.17928334151260136</v>
      </c>
      <c r="U46" s="97">
        <v>32</v>
      </c>
      <c r="V46" s="97">
        <v>250</v>
      </c>
      <c r="W46" s="97">
        <f t="shared" si="12"/>
        <v>2.5000000000000001E-4</v>
      </c>
    </row>
    <row r="47" spans="2:35">
      <c r="B47" s="519"/>
      <c r="C47" s="521" t="s">
        <v>213</v>
      </c>
      <c r="D47" s="122" t="s">
        <v>212</v>
      </c>
      <c r="E47" s="149">
        <f t="shared" ref="E47:P47" si="15">INDEX($W$40:$W$50,MATCH(E33,$U$40:$U$50,1))*E19</f>
        <v>0</v>
      </c>
      <c r="F47" s="148">
        <f t="shared" si="15"/>
        <v>0</v>
      </c>
      <c r="G47" s="147">
        <f t="shared" si="15"/>
        <v>0</v>
      </c>
      <c r="H47" s="146">
        <f t="shared" si="15"/>
        <v>0</v>
      </c>
      <c r="I47" s="145">
        <f t="shared" si="15"/>
        <v>0</v>
      </c>
      <c r="J47" s="144">
        <f t="shared" si="15"/>
        <v>0</v>
      </c>
      <c r="K47" s="143">
        <f t="shared" si="15"/>
        <v>0</v>
      </c>
      <c r="L47" s="142">
        <f t="shared" si="15"/>
        <v>0</v>
      </c>
      <c r="M47" s="141">
        <f t="shared" si="15"/>
        <v>0</v>
      </c>
      <c r="N47" s="140">
        <f t="shared" si="15"/>
        <v>0</v>
      </c>
      <c r="O47" s="139">
        <f t="shared" si="15"/>
        <v>0</v>
      </c>
      <c r="P47" s="138">
        <f t="shared" si="15"/>
        <v>0</v>
      </c>
      <c r="U47" s="97">
        <v>40</v>
      </c>
      <c r="V47" s="97">
        <v>250</v>
      </c>
      <c r="W47" s="97">
        <f t="shared" si="12"/>
        <v>2.5000000000000001E-4</v>
      </c>
    </row>
    <row r="48" spans="2:35" ht="15" thickBot="1">
      <c r="B48" s="541"/>
      <c r="C48" s="543"/>
      <c r="D48" s="174" t="s">
        <v>211</v>
      </c>
      <c r="E48" s="173">
        <f t="shared" ref="E48:P48" si="16">INDEX($W$40:$W$50,MATCH(E34,$U$40:$U$50,1))*E20</f>
        <v>0.6093330770561064</v>
      </c>
      <c r="F48" s="172">
        <f t="shared" si="16"/>
        <v>4.1009518622196373</v>
      </c>
      <c r="G48" s="171">
        <f t="shared" si="16"/>
        <v>0.41513083264651707</v>
      </c>
      <c r="H48" s="170">
        <f t="shared" si="16"/>
        <v>0.61134779707396025</v>
      </c>
      <c r="I48" s="169">
        <f t="shared" si="16"/>
        <v>4.0747248246268777</v>
      </c>
      <c r="J48" s="168">
        <f t="shared" si="16"/>
        <v>0.41436756793372065</v>
      </c>
      <c r="K48" s="167">
        <f t="shared" si="16"/>
        <v>0.61283870271345897</v>
      </c>
      <c r="L48" s="166">
        <f t="shared" si="16"/>
        <v>4.0354039062725136</v>
      </c>
      <c r="M48" s="165">
        <f t="shared" si="16"/>
        <v>0.41458451954998199</v>
      </c>
      <c r="N48" s="164">
        <f t="shared" si="16"/>
        <v>0.61783189340742561</v>
      </c>
      <c r="O48" s="163">
        <f t="shared" si="16"/>
        <v>4.001974822463052</v>
      </c>
      <c r="P48" s="162">
        <f t="shared" si="16"/>
        <v>0.41116183446547833</v>
      </c>
      <c r="U48" s="97">
        <v>52</v>
      </c>
      <c r="V48" s="97">
        <v>200</v>
      </c>
      <c r="W48" s="97">
        <f t="shared" si="12"/>
        <v>2.0000000000000001E-4</v>
      </c>
    </row>
    <row r="49" spans="2:23">
      <c r="B49" s="519" t="s">
        <v>11</v>
      </c>
      <c r="C49" s="521" t="s">
        <v>214</v>
      </c>
      <c r="D49" s="122" t="s">
        <v>212</v>
      </c>
      <c r="E49" s="149">
        <f t="shared" ref="E49:P49" si="17">INDEX($W$40:$W$50,MATCH(E35,$U$40:$U$50,1))*E21</f>
        <v>0</v>
      </c>
      <c r="F49" s="148">
        <f t="shared" si="17"/>
        <v>0</v>
      </c>
      <c r="G49" s="147">
        <f t="shared" si="17"/>
        <v>0</v>
      </c>
      <c r="H49" s="146">
        <f t="shared" si="17"/>
        <v>0</v>
      </c>
      <c r="I49" s="145">
        <f t="shared" si="17"/>
        <v>0</v>
      </c>
      <c r="J49" s="144">
        <f t="shared" si="17"/>
        <v>0</v>
      </c>
      <c r="K49" s="143">
        <f t="shared" si="17"/>
        <v>0</v>
      </c>
      <c r="L49" s="142">
        <f t="shared" si="17"/>
        <v>0</v>
      </c>
      <c r="M49" s="141">
        <f t="shared" si="17"/>
        <v>0</v>
      </c>
      <c r="N49" s="140">
        <f t="shared" si="17"/>
        <v>0</v>
      </c>
      <c r="O49" s="139">
        <f t="shared" si="17"/>
        <v>0</v>
      </c>
      <c r="P49" s="138">
        <f t="shared" si="17"/>
        <v>0</v>
      </c>
      <c r="U49" s="97">
        <v>67</v>
      </c>
      <c r="V49" s="97">
        <v>190</v>
      </c>
      <c r="W49" s="97">
        <f t="shared" si="12"/>
        <v>1.9000000000000001E-4</v>
      </c>
    </row>
    <row r="50" spans="2:23">
      <c r="B50" s="519"/>
      <c r="C50" s="521"/>
      <c r="D50" s="122" t="s">
        <v>211</v>
      </c>
      <c r="E50" s="161">
        <f t="shared" ref="E50:P50" si="18">INDEX($W$40:$W$50,MATCH(E36,$U$40:$U$50,1))*E22</f>
        <v>5.2840208108250353E-2</v>
      </c>
      <c r="F50" s="160">
        <f t="shared" si="18"/>
        <v>4.6571976677895789E-2</v>
      </c>
      <c r="G50" s="159">
        <f t="shared" si="18"/>
        <v>0.16096361694603364</v>
      </c>
      <c r="H50" s="158">
        <f t="shared" si="18"/>
        <v>5.05139704191147E-2</v>
      </c>
      <c r="I50" s="157">
        <f t="shared" si="18"/>
        <v>4.6296080204016689E-2</v>
      </c>
      <c r="J50" s="156">
        <f t="shared" si="18"/>
        <v>0.16148140727076138</v>
      </c>
      <c r="K50" s="155">
        <f t="shared" si="18"/>
        <v>4.8875290750320308E-2</v>
      </c>
      <c r="L50" s="154">
        <f t="shared" si="18"/>
        <v>4.5897784977383053E-2</v>
      </c>
      <c r="M50" s="153">
        <f t="shared" si="18"/>
        <v>0.20257713775314667</v>
      </c>
      <c r="N50" s="152">
        <f t="shared" si="18"/>
        <v>4.4870320733650368E-2</v>
      </c>
      <c r="O50" s="151">
        <f t="shared" si="18"/>
        <v>5.0334459674474412E-2</v>
      </c>
      <c r="P50" s="150">
        <f t="shared" si="18"/>
        <v>0.20435412201032346</v>
      </c>
      <c r="U50" s="97">
        <v>1000</v>
      </c>
      <c r="V50" s="97">
        <f>V49</f>
        <v>190</v>
      </c>
      <c r="W50" s="97">
        <f>W49</f>
        <v>1.9000000000000001E-4</v>
      </c>
    </row>
    <row r="51" spans="2:23">
      <c r="B51" s="519"/>
      <c r="C51" s="521" t="s">
        <v>213</v>
      </c>
      <c r="D51" s="122" t="s">
        <v>212</v>
      </c>
      <c r="E51" s="149">
        <f t="shared" ref="E51:P51" si="19">INDEX($W$40:$W$50,MATCH(E37,$U$40:$U$50,1))*E23</f>
        <v>0</v>
      </c>
      <c r="F51" s="148">
        <f t="shared" si="19"/>
        <v>0</v>
      </c>
      <c r="G51" s="147">
        <f t="shared" si="19"/>
        <v>0</v>
      </c>
      <c r="H51" s="146">
        <f t="shared" si="19"/>
        <v>0</v>
      </c>
      <c r="I51" s="145">
        <f t="shared" si="19"/>
        <v>0</v>
      </c>
      <c r="J51" s="144">
        <f t="shared" si="19"/>
        <v>0</v>
      </c>
      <c r="K51" s="143">
        <f t="shared" si="19"/>
        <v>0</v>
      </c>
      <c r="L51" s="142">
        <f t="shared" si="19"/>
        <v>0</v>
      </c>
      <c r="M51" s="141">
        <f t="shared" si="19"/>
        <v>0</v>
      </c>
      <c r="N51" s="140">
        <f t="shared" si="19"/>
        <v>0</v>
      </c>
      <c r="O51" s="139">
        <f t="shared" si="19"/>
        <v>0</v>
      </c>
      <c r="P51" s="138">
        <f t="shared" si="19"/>
        <v>0</v>
      </c>
    </row>
    <row r="52" spans="2:23" ht="15" thickBot="1">
      <c r="B52" s="520"/>
      <c r="C52" s="522"/>
      <c r="D52" s="137" t="s">
        <v>211</v>
      </c>
      <c r="E52" s="136">
        <f t="shared" ref="E52:P52" si="20">INDEX($W$40:$W$50,MATCH(E38,$U$40:$U$50,1))*E24</f>
        <v>0.99688930435361145</v>
      </c>
      <c r="F52" s="135">
        <f t="shared" si="20"/>
        <v>1.028003870075396</v>
      </c>
      <c r="G52" s="134">
        <f t="shared" si="20"/>
        <v>0.74362005967830525</v>
      </c>
      <c r="H52" s="133">
        <f t="shared" si="20"/>
        <v>1.2903645269752528</v>
      </c>
      <c r="I52" s="132">
        <f t="shared" si="20"/>
        <v>1.0216218345886243</v>
      </c>
      <c r="J52" s="131">
        <f t="shared" si="20"/>
        <v>0.7448098000216028</v>
      </c>
      <c r="K52" s="130">
        <f t="shared" si="20"/>
        <v>1.2968670176366113</v>
      </c>
      <c r="L52" s="129">
        <f t="shared" si="20"/>
        <v>1.0137162580379275</v>
      </c>
      <c r="M52" s="128">
        <f t="shared" si="20"/>
        <v>0.74527063211471734</v>
      </c>
      <c r="N52" s="127">
        <f t="shared" si="20"/>
        <v>1.3133051377976692</v>
      </c>
      <c r="O52" s="126">
        <f t="shared" si="20"/>
        <v>1.0034356314738488</v>
      </c>
      <c r="P52" s="125">
        <f t="shared" si="20"/>
        <v>0.75404400136443006</v>
      </c>
    </row>
    <row r="53" spans="2:23" ht="15" thickTop="1"/>
    <row r="55" spans="2:23">
      <c r="B55" s="523" t="s">
        <v>210</v>
      </c>
      <c r="C55" s="124" t="s">
        <v>209</v>
      </c>
      <c r="D55" s="123">
        <f>0.46*7.45</f>
        <v>3.427</v>
      </c>
    </row>
    <row r="56" spans="2:23">
      <c r="B56" s="524"/>
      <c r="C56" s="122" t="s">
        <v>208</v>
      </c>
      <c r="D56" s="121">
        <v>0.1192</v>
      </c>
    </row>
    <row r="57" spans="2:23" ht="15.6">
      <c r="B57" s="524"/>
      <c r="C57" s="120" t="s">
        <v>207</v>
      </c>
      <c r="D57" s="119">
        <f>SUM(D55:D56)</f>
        <v>3.5462000000000002</v>
      </c>
    </row>
    <row r="58" spans="2:23">
      <c r="B58" s="525"/>
      <c r="C58" s="118" t="s">
        <v>206</v>
      </c>
      <c r="D58" s="117">
        <v>3.7249999999999998E-2</v>
      </c>
      <c r="U58" s="116" t="s">
        <v>205</v>
      </c>
      <c r="V58" s="97" t="s">
        <v>204</v>
      </c>
      <c r="W58" s="97" t="s">
        <v>203</v>
      </c>
    </row>
    <row r="59" spans="2:23">
      <c r="U59" s="97">
        <v>0.5</v>
      </c>
      <c r="W59" s="97">
        <f t="shared" ref="W59:W71" si="21">1901.4*U59^(-0.563)</f>
        <v>2809.0105940958811</v>
      </c>
    </row>
    <row r="60" spans="2:23">
      <c r="U60" s="97">
        <v>0.8</v>
      </c>
      <c r="W60" s="97">
        <f t="shared" si="21"/>
        <v>2155.9258850784131</v>
      </c>
    </row>
    <row r="61" spans="2:23">
      <c r="U61" s="97">
        <v>1</v>
      </c>
      <c r="W61" s="97">
        <f t="shared" si="21"/>
        <v>1901.4</v>
      </c>
    </row>
    <row r="62" spans="2:23">
      <c r="U62" s="97">
        <v>1.5</v>
      </c>
      <c r="W62" s="97">
        <f t="shared" si="21"/>
        <v>1513.3316349093143</v>
      </c>
    </row>
    <row r="63" spans="2:23">
      <c r="U63" s="97">
        <v>1.9</v>
      </c>
      <c r="V63" s="97">
        <v>1400</v>
      </c>
      <c r="W63" s="97">
        <f t="shared" si="21"/>
        <v>1324.7539168106568</v>
      </c>
    </row>
    <row r="64" spans="2:23">
      <c r="U64" s="97">
        <v>3.3</v>
      </c>
      <c r="V64" s="97">
        <v>900</v>
      </c>
      <c r="W64" s="97">
        <f t="shared" si="21"/>
        <v>970.84554355095463</v>
      </c>
    </row>
    <row r="65" spans="21:26">
      <c r="U65" s="97">
        <v>5.4</v>
      </c>
      <c r="V65" s="97">
        <v>800</v>
      </c>
      <c r="W65" s="97">
        <f t="shared" si="21"/>
        <v>735.75937200736576</v>
      </c>
    </row>
    <row r="66" spans="21:26">
      <c r="U66" s="97">
        <v>11</v>
      </c>
      <c r="V66" s="97">
        <v>450</v>
      </c>
      <c r="W66" s="97">
        <f t="shared" si="21"/>
        <v>492.91201883682896</v>
      </c>
    </row>
    <row r="67" spans="21:26" ht="17.399999999999999">
      <c r="U67" s="97">
        <v>21</v>
      </c>
      <c r="V67" s="97">
        <v>350</v>
      </c>
      <c r="W67" s="97">
        <f t="shared" si="21"/>
        <v>342.50272144195634</v>
      </c>
      <c r="Z67" s="115" t="s">
        <v>202</v>
      </c>
    </row>
    <row r="68" spans="21:26">
      <c r="U68" s="97">
        <v>32</v>
      </c>
      <c r="V68" s="97">
        <v>250</v>
      </c>
      <c r="W68" s="97">
        <f t="shared" si="21"/>
        <v>270.1929741138697</v>
      </c>
    </row>
    <row r="69" spans="21:26">
      <c r="U69" s="97">
        <v>40</v>
      </c>
      <c r="V69" s="97">
        <v>250</v>
      </c>
      <c r="W69" s="97">
        <f t="shared" si="21"/>
        <v>238.29433309180138</v>
      </c>
    </row>
    <row r="70" spans="21:26">
      <c r="U70" s="97">
        <v>52</v>
      </c>
      <c r="V70" s="97">
        <v>200</v>
      </c>
      <c r="W70" s="97">
        <f t="shared" si="21"/>
        <v>205.57183242337879</v>
      </c>
    </row>
    <row r="71" spans="21:26">
      <c r="U71" s="97">
        <v>67</v>
      </c>
      <c r="V71" s="97">
        <v>190</v>
      </c>
      <c r="W71" s="97">
        <f t="shared" si="21"/>
        <v>178.23515808150322</v>
      </c>
    </row>
  </sheetData>
  <mergeCells count="56">
    <mergeCell ref="E1:P1"/>
    <mergeCell ref="V1:AG1"/>
    <mergeCell ref="E2:G2"/>
    <mergeCell ref="H2:J2"/>
    <mergeCell ref="K2:M2"/>
    <mergeCell ref="N2:P2"/>
    <mergeCell ref="V2:X2"/>
    <mergeCell ref="Y2:AA2"/>
    <mergeCell ref="AB2:AD2"/>
    <mergeCell ref="AE2:AG2"/>
    <mergeCell ref="B4:B7"/>
    <mergeCell ref="C4:C5"/>
    <mergeCell ref="S4:S7"/>
    <mergeCell ref="T4:T5"/>
    <mergeCell ref="C6:C7"/>
    <mergeCell ref="T6:T7"/>
    <mergeCell ref="B8:B11"/>
    <mergeCell ref="C8:C9"/>
    <mergeCell ref="S8:S11"/>
    <mergeCell ref="T8:T9"/>
    <mergeCell ref="C10:C11"/>
    <mergeCell ref="T10:T11"/>
    <mergeCell ref="E14:P14"/>
    <mergeCell ref="E15:G15"/>
    <mergeCell ref="H15:J15"/>
    <mergeCell ref="K15:M15"/>
    <mergeCell ref="N15:P15"/>
    <mergeCell ref="B17:B20"/>
    <mergeCell ref="C17:C18"/>
    <mergeCell ref="C19:C20"/>
    <mergeCell ref="B21:B24"/>
    <mergeCell ref="C21:C22"/>
    <mergeCell ref="C23:C24"/>
    <mergeCell ref="E28:P28"/>
    <mergeCell ref="E29:G29"/>
    <mergeCell ref="H29:J29"/>
    <mergeCell ref="K29:M29"/>
    <mergeCell ref="N29:P29"/>
    <mergeCell ref="B31:B34"/>
    <mergeCell ref="C31:C32"/>
    <mergeCell ref="C33:C34"/>
    <mergeCell ref="B35:B38"/>
    <mergeCell ref="C35:C36"/>
    <mergeCell ref="C37:C38"/>
    <mergeCell ref="B49:B52"/>
    <mergeCell ref="C49:C50"/>
    <mergeCell ref="C51:C52"/>
    <mergeCell ref="B55:B58"/>
    <mergeCell ref="E42:P42"/>
    <mergeCell ref="E43:G43"/>
    <mergeCell ref="H43:J43"/>
    <mergeCell ref="K43:M43"/>
    <mergeCell ref="N43:P43"/>
    <mergeCell ref="B45:B48"/>
    <mergeCell ref="C45:C46"/>
    <mergeCell ref="C47:C48"/>
  </mergeCells>
  <pageMargins left="0.7" right="0.7" top="0.75" bottom="0.75" header="0.3" footer="0.3"/>
  <pageSetup orientation="portrait" horizontalDpi="1200" verticalDpi="120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70C0"/>
  </sheetPr>
  <dimension ref="B2:P46"/>
  <sheetViews>
    <sheetView workbookViewId="0">
      <selection activeCell="K8" sqref="K8"/>
    </sheetView>
  </sheetViews>
  <sheetFormatPr defaultColWidth="9.109375" defaultRowHeight="14.4"/>
  <cols>
    <col min="1" max="3" width="9.109375" style="86"/>
    <col min="4" max="4" width="25.33203125" style="86" bestFit="1" customWidth="1"/>
    <col min="5" max="5" width="12" style="86" bestFit="1" customWidth="1"/>
    <col min="6" max="6" width="12.88671875" style="86" bestFit="1" customWidth="1"/>
    <col min="7" max="7" width="12.44140625" style="86" bestFit="1" customWidth="1"/>
    <col min="8" max="8" width="8" style="86" bestFit="1" customWidth="1"/>
    <col min="9" max="9" width="8.88671875" style="86" bestFit="1" customWidth="1"/>
    <col min="10" max="10" width="8.44140625" style="86" bestFit="1" customWidth="1"/>
    <col min="11" max="11" width="8.88671875" style="86" bestFit="1" customWidth="1"/>
    <col min="12" max="12" width="9.6640625" style="86" bestFit="1" customWidth="1"/>
    <col min="13" max="13" width="9.33203125" style="86" bestFit="1" customWidth="1"/>
    <col min="14" max="14" width="8.44140625" style="86" bestFit="1" customWidth="1"/>
    <col min="15" max="15" width="9.33203125" style="86" bestFit="1" customWidth="1"/>
    <col min="16" max="16" width="8.88671875" style="86" bestFit="1" customWidth="1"/>
    <col min="17" max="16384" width="9.109375" style="86"/>
  </cols>
  <sheetData>
    <row r="2" spans="2:7" ht="15" thickBot="1"/>
    <row r="3" spans="2:7" ht="18.600000000000001" thickBot="1">
      <c r="B3" s="322"/>
      <c r="C3" s="187"/>
      <c r="D3" s="187"/>
      <c r="E3" s="547" t="s">
        <v>228</v>
      </c>
      <c r="F3" s="548"/>
      <c r="G3" s="549"/>
    </row>
    <row r="4" spans="2:7" ht="15.6" thickTop="1" thickBot="1">
      <c r="B4" s="321"/>
      <c r="C4" s="122"/>
      <c r="D4" s="122"/>
      <c r="E4" s="544" t="s">
        <v>231</v>
      </c>
      <c r="F4" s="545"/>
      <c r="G4" s="546"/>
    </row>
    <row r="5" spans="2:7" ht="15" thickBot="1">
      <c r="B5" s="321"/>
      <c r="C5" s="122"/>
      <c r="D5" s="122"/>
      <c r="E5" s="337" t="str">
        <f t="shared" ref="E5:E21" si="0">H30</f>
        <v>LTEH_LS</v>
      </c>
      <c r="F5" s="336" t="str">
        <f t="shared" ref="F5:F21" si="1">I30</f>
        <v>MTEH_LS</v>
      </c>
      <c r="G5" s="335" t="str">
        <f t="shared" ref="G5:G21" si="2">J30</f>
        <v>HTEH_LS</v>
      </c>
    </row>
    <row r="6" spans="2:7">
      <c r="B6" s="308" t="str">
        <f>Export_from_GIS!B4</f>
        <v>DKE</v>
      </c>
      <c r="C6" s="307" t="str">
        <f>Export_from_GIS!C4</f>
        <v>Central</v>
      </c>
      <c r="D6" s="187" t="str">
        <f>Export_from_GIS!CL1</f>
        <v>Potentials at 0 costs</v>
      </c>
      <c r="E6" s="332">
        <f t="shared" si="0"/>
        <v>49.995036261983252</v>
      </c>
      <c r="F6" s="332">
        <f t="shared" si="1"/>
        <v>19.977717808930578</v>
      </c>
      <c r="G6" s="331">
        <f t="shared" si="2"/>
        <v>132.35766754516118</v>
      </c>
    </row>
    <row r="7" spans="2:7">
      <c r="B7" s="285" t="str">
        <f>Export_from_GIS!B5</f>
        <v>DKE</v>
      </c>
      <c r="C7" s="284" t="str">
        <f>Export_from_GIS!C5</f>
        <v>Central</v>
      </c>
      <c r="D7" s="122" t="str">
        <f>Export_from_GIS!CX1</f>
        <v>Potentials at low costs</v>
      </c>
      <c r="E7" s="330">
        <f t="shared" si="0"/>
        <v>327.84507502025201</v>
      </c>
      <c r="F7" s="330">
        <f t="shared" si="1"/>
        <v>537.70236954256768</v>
      </c>
      <c r="G7" s="329">
        <f t="shared" si="2"/>
        <v>268.57118479086625</v>
      </c>
    </row>
    <row r="8" spans="2:7">
      <c r="B8" s="285" t="str">
        <f>Export_from_GIS!B6</f>
        <v>DKE</v>
      </c>
      <c r="C8" s="284" t="str">
        <f>Export_from_GIS!C6</f>
        <v>Central</v>
      </c>
      <c r="D8" s="122" t="str">
        <f>Export_from_GIS!DJ1</f>
        <v>Potentials at medium costs</v>
      </c>
      <c r="E8" s="330">
        <f t="shared" si="0"/>
        <v>7.9332960886059238</v>
      </c>
      <c r="F8" s="330">
        <f t="shared" si="1"/>
        <v>8.9198121978573806</v>
      </c>
      <c r="G8" s="329">
        <f t="shared" si="2"/>
        <v>19.463762676351251</v>
      </c>
    </row>
    <row r="9" spans="2:7" ht="15" thickBot="1">
      <c r="B9" s="285" t="str">
        <f>Export_from_GIS!B7</f>
        <v>DKE</v>
      </c>
      <c r="C9" s="284" t="str">
        <f>Export_from_GIS!C7</f>
        <v>Central</v>
      </c>
      <c r="D9" s="306" t="str">
        <f>Export_from_GIS!DV1</f>
        <v>Potentials at high costs</v>
      </c>
      <c r="E9" s="334">
        <f t="shared" si="0"/>
        <v>2.7621839247642899</v>
      </c>
      <c r="F9" s="334">
        <f t="shared" si="1"/>
        <v>0</v>
      </c>
      <c r="G9" s="333">
        <f t="shared" si="2"/>
        <v>11.171002202108903</v>
      </c>
    </row>
    <row r="10" spans="2:7">
      <c r="B10" s="285" t="str">
        <f>Export_from_GIS!B12</f>
        <v>DKE</v>
      </c>
      <c r="C10" s="293" t="s">
        <v>213</v>
      </c>
      <c r="D10" s="124" t="str">
        <f>$D$6</f>
        <v>Potentials at 0 costs</v>
      </c>
      <c r="E10" s="332">
        <f t="shared" si="0"/>
        <v>55.536709274248921</v>
      </c>
      <c r="F10" s="332">
        <f t="shared" si="1"/>
        <v>8.3204376142714143</v>
      </c>
      <c r="G10" s="331">
        <f t="shared" si="2"/>
        <v>459.81811736000179</v>
      </c>
    </row>
    <row r="11" spans="2:7">
      <c r="B11" s="285" t="str">
        <f>Export_from_GIS!B17</f>
        <v>DKE</v>
      </c>
      <c r="C11" s="284" t="s">
        <v>213</v>
      </c>
      <c r="D11" s="122" t="str">
        <f>$D$7</f>
        <v>Potentials at low costs</v>
      </c>
      <c r="E11" s="330">
        <f t="shared" si="0"/>
        <v>40.987048596866003</v>
      </c>
      <c r="F11" s="330">
        <f t="shared" si="1"/>
        <v>7.4282490931964302</v>
      </c>
      <c r="G11" s="329">
        <f t="shared" si="2"/>
        <v>191.27781885804649</v>
      </c>
    </row>
    <row r="12" spans="2:7">
      <c r="B12" s="285" t="str">
        <f>Export_from_GIS!B18</f>
        <v>DKE</v>
      </c>
      <c r="C12" s="284" t="s">
        <v>213</v>
      </c>
      <c r="D12" s="122" t="str">
        <f>$D$8</f>
        <v>Potentials at medium costs</v>
      </c>
      <c r="E12" s="330">
        <f t="shared" si="0"/>
        <v>19.968151436951057</v>
      </c>
      <c r="F12" s="330">
        <f t="shared" si="1"/>
        <v>0</v>
      </c>
      <c r="G12" s="329">
        <f t="shared" si="2"/>
        <v>30.250336867116179</v>
      </c>
    </row>
    <row r="13" spans="2:7" ht="15" thickBot="1">
      <c r="B13" s="276" t="str">
        <f>Export_from_GIS!B19</f>
        <v>DKE</v>
      </c>
      <c r="C13" s="275" t="s">
        <v>213</v>
      </c>
      <c r="D13" s="174" t="str">
        <f>$D$9</f>
        <v>Potentials at high costs</v>
      </c>
      <c r="E13" s="334">
        <f t="shared" si="0"/>
        <v>0.78561030754626604</v>
      </c>
      <c r="F13" s="334">
        <f t="shared" si="1"/>
        <v>21.407549274857679</v>
      </c>
      <c r="G13" s="333">
        <f t="shared" si="2"/>
        <v>35.157951879985269</v>
      </c>
    </row>
    <row r="14" spans="2:7">
      <c r="B14" s="285" t="s">
        <v>11</v>
      </c>
      <c r="C14" s="284" t="str">
        <f>Export_from_GIS!C20</f>
        <v>Central</v>
      </c>
      <c r="D14" s="122" t="str">
        <f>$D$6</f>
        <v>Potentials at 0 costs</v>
      </c>
      <c r="E14" s="332">
        <f t="shared" si="0"/>
        <v>272.95039460942849</v>
      </c>
      <c r="F14" s="332">
        <f t="shared" si="1"/>
        <v>32.133867477627334</v>
      </c>
      <c r="G14" s="331">
        <f t="shared" si="2"/>
        <v>2066.4586394160783</v>
      </c>
    </row>
    <row r="15" spans="2:7">
      <c r="B15" s="285" t="s">
        <v>11</v>
      </c>
      <c r="C15" s="284" t="str">
        <f>Export_from_GIS!C21</f>
        <v>Central</v>
      </c>
      <c r="D15" s="122" t="str">
        <f>$D$7</f>
        <v>Potentials at low costs</v>
      </c>
      <c r="E15" s="330">
        <f t="shared" si="0"/>
        <v>276.818492436626</v>
      </c>
      <c r="F15" s="330">
        <f t="shared" si="1"/>
        <v>451.59623562214119</v>
      </c>
      <c r="G15" s="329">
        <f t="shared" si="2"/>
        <v>244.35878526493863</v>
      </c>
    </row>
    <row r="16" spans="2:7">
      <c r="B16" s="285" t="s">
        <v>11</v>
      </c>
      <c r="C16" s="284" t="str">
        <f>Export_from_GIS!C22</f>
        <v>Central</v>
      </c>
      <c r="D16" s="122" t="str">
        <f>$D$8</f>
        <v>Potentials at medium costs</v>
      </c>
      <c r="E16" s="330">
        <f t="shared" si="0"/>
        <v>0</v>
      </c>
      <c r="F16" s="330">
        <f t="shared" si="1"/>
        <v>17.13680903586592</v>
      </c>
      <c r="G16" s="329">
        <f t="shared" si="2"/>
        <v>19.584479327511129</v>
      </c>
    </row>
    <row r="17" spans="2:16" ht="15" thickBot="1">
      <c r="B17" s="285" t="s">
        <v>11</v>
      </c>
      <c r="C17" s="284" t="str">
        <f>Export_from_GIS!C23</f>
        <v>Central</v>
      </c>
      <c r="D17" s="306" t="str">
        <f>$D$9</f>
        <v>Potentials at high costs</v>
      </c>
      <c r="E17" s="334">
        <f t="shared" si="0"/>
        <v>3.3281548486055947</v>
      </c>
      <c r="F17" s="334">
        <f t="shared" si="1"/>
        <v>3.97012070138965</v>
      </c>
      <c r="G17" s="333">
        <f t="shared" si="2"/>
        <v>19.56858791398146</v>
      </c>
    </row>
    <row r="18" spans="2:16">
      <c r="B18" s="285" t="s">
        <v>11</v>
      </c>
      <c r="C18" s="293" t="s">
        <v>213</v>
      </c>
      <c r="D18" s="124" t="str">
        <f>$D$6</f>
        <v>Potentials at 0 costs</v>
      </c>
      <c r="E18" s="332">
        <f t="shared" si="0"/>
        <v>53.946006742934728</v>
      </c>
      <c r="F18" s="332">
        <f t="shared" si="1"/>
        <v>20.092000950440045</v>
      </c>
      <c r="G18" s="331">
        <f t="shared" si="2"/>
        <v>438.27950307710728</v>
      </c>
    </row>
    <row r="19" spans="2:16">
      <c r="B19" s="285" t="s">
        <v>11</v>
      </c>
      <c r="C19" s="284" t="s">
        <v>213</v>
      </c>
      <c r="D19" s="122" t="str">
        <f>$D$7</f>
        <v>Potentials at low costs</v>
      </c>
      <c r="E19" s="330">
        <f t="shared" si="0"/>
        <v>23.415492397738209</v>
      </c>
      <c r="F19" s="330">
        <f t="shared" si="1"/>
        <v>6.8476486014886602</v>
      </c>
      <c r="G19" s="329">
        <f t="shared" si="2"/>
        <v>589.65725616402733</v>
      </c>
    </row>
    <row r="20" spans="2:16">
      <c r="B20" s="285" t="s">
        <v>11</v>
      </c>
      <c r="C20" s="284" t="s">
        <v>213</v>
      </c>
      <c r="D20" s="122" t="str">
        <f>$D$8</f>
        <v>Potentials at medium costs</v>
      </c>
      <c r="E20" s="330">
        <f t="shared" si="0"/>
        <v>15.724514159120137</v>
      </c>
      <c r="F20" s="330">
        <f t="shared" si="1"/>
        <v>49.199066094473046</v>
      </c>
      <c r="G20" s="329">
        <f t="shared" si="2"/>
        <v>423.16559722140886</v>
      </c>
    </row>
    <row r="21" spans="2:16" ht="15" thickBot="1">
      <c r="B21" s="276" t="s">
        <v>11</v>
      </c>
      <c r="C21" s="275" t="s">
        <v>213</v>
      </c>
      <c r="D21" s="174" t="str">
        <f>$D$9</f>
        <v>Potentials at high costs</v>
      </c>
      <c r="E21" s="328">
        <f t="shared" si="0"/>
        <v>16.25781987257302</v>
      </c>
      <c r="F21" s="328">
        <f t="shared" si="1"/>
        <v>79.841342215503488</v>
      </c>
      <c r="G21" s="327">
        <f t="shared" si="2"/>
        <v>266.12573502076128</v>
      </c>
    </row>
    <row r="22" spans="2:16">
      <c r="E22" s="323"/>
      <c r="F22" s="323"/>
      <c r="G22" s="323"/>
      <c r="H22" s="323"/>
      <c r="I22" s="323"/>
      <c r="J22" s="323"/>
      <c r="K22" s="323"/>
      <c r="L22" s="323"/>
      <c r="M22" s="323"/>
      <c r="N22" s="323"/>
      <c r="O22" s="323"/>
      <c r="P22" s="323"/>
    </row>
    <row r="23" spans="2:16">
      <c r="B23" s="326" t="s">
        <v>230</v>
      </c>
      <c r="E23" s="323"/>
      <c r="F23" s="323"/>
      <c r="G23" s="323"/>
    </row>
    <row r="24" spans="2:16">
      <c r="B24" s="325" t="s">
        <v>229</v>
      </c>
      <c r="C24" s="324"/>
      <c r="D24" s="324"/>
      <c r="E24" s="323"/>
      <c r="F24" s="323"/>
      <c r="G24" s="323"/>
    </row>
    <row r="25" spans="2:16">
      <c r="E25" s="323"/>
      <c r="F25" s="323"/>
      <c r="G25" s="323"/>
    </row>
    <row r="27" spans="2:16" ht="15" thickBot="1"/>
    <row r="28" spans="2:16" ht="18.600000000000001" thickBot="1">
      <c r="B28" s="322"/>
      <c r="C28" s="187"/>
      <c r="D28" s="187"/>
      <c r="E28" s="547" t="s">
        <v>228</v>
      </c>
      <c r="F28" s="548"/>
      <c r="G28" s="548"/>
      <c r="H28" s="548"/>
      <c r="I28" s="548"/>
      <c r="J28" s="548"/>
      <c r="K28" s="548"/>
      <c r="L28" s="548"/>
      <c r="M28" s="548"/>
      <c r="N28" s="548"/>
      <c r="O28" s="548"/>
      <c r="P28" s="549"/>
    </row>
    <row r="29" spans="2:16" ht="15.6" thickTop="1" thickBot="1">
      <c r="B29" s="321"/>
      <c r="C29" s="122"/>
      <c r="D29" s="122"/>
      <c r="E29" s="529" t="s">
        <v>221</v>
      </c>
      <c r="F29" s="530"/>
      <c r="G29" s="531"/>
      <c r="H29" s="532" t="s">
        <v>220</v>
      </c>
      <c r="I29" s="533"/>
      <c r="J29" s="534"/>
      <c r="K29" s="535" t="s">
        <v>219</v>
      </c>
      <c r="L29" s="536"/>
      <c r="M29" s="537"/>
      <c r="N29" s="538" t="s">
        <v>218</v>
      </c>
      <c r="O29" s="538"/>
      <c r="P29" s="550"/>
    </row>
    <row r="30" spans="2:16" ht="15" thickBot="1">
      <c r="B30" s="321"/>
      <c r="C30" s="122"/>
      <c r="D30" s="122"/>
      <c r="E30" s="320" t="str">
        <f>Export_from_GIS!DV3</f>
        <v>LTEH_no_eff</v>
      </c>
      <c r="F30" s="319" t="str">
        <f>Export_from_GIS!DW3</f>
        <v>MTEH_no_eff</v>
      </c>
      <c r="G30" s="318" t="str">
        <f>Export_from_GIS!DX3</f>
        <v>HTEH_no_eff</v>
      </c>
      <c r="H30" s="317" t="str">
        <f>Export_from_GIS!DY3</f>
        <v>LTEH_LS</v>
      </c>
      <c r="I30" s="316" t="str">
        <f>Export_from_GIS!DZ3</f>
        <v>MTEH_LS</v>
      </c>
      <c r="J30" s="315" t="str">
        <f>Export_from_GIS!EA3</f>
        <v>HTEH_LS</v>
      </c>
      <c r="K30" s="314" t="str">
        <f>Export_from_GIS!EB3</f>
        <v>LTEH_MS</v>
      </c>
      <c r="L30" s="313" t="str">
        <f>Export_from_GIS!EC3</f>
        <v>MTEH_MS</v>
      </c>
      <c r="M30" s="312" t="str">
        <f>Export_from_GIS!ED3</f>
        <v>HTEH_MS</v>
      </c>
      <c r="N30" s="311" t="str">
        <f>Export_from_GIS!EE3</f>
        <v>LTEH_HS</v>
      </c>
      <c r="O30" s="310" t="str">
        <f>Export_from_GIS!EF3</f>
        <v>MTEH_HS</v>
      </c>
      <c r="P30" s="309" t="str">
        <f>Export_from_GIS!EG3</f>
        <v>HTEH_HS</v>
      </c>
    </row>
    <row r="31" spans="2:16">
      <c r="B31" s="308" t="str">
        <f>Export_from_GIS!B29</f>
        <v>DKE</v>
      </c>
      <c r="C31" s="307" t="str">
        <f>Export_from_GIS!C29</f>
        <v>Central</v>
      </c>
      <c r="D31" s="187" t="str">
        <f>Export_from_GIS!CL1</f>
        <v>Potentials at 0 costs</v>
      </c>
      <c r="E31" s="292">
        <f>SUMIFS(Export_from_GIS!CL$4:CL$633,Export_from_GIS!$B$4:$B$633,EXH_potentials_Data!$B31,Export_from_GIS!$C$4:$C$633,EXH_potentials_Data!$C31)</f>
        <v>52.644517963746573</v>
      </c>
      <c r="F31" s="254">
        <f>SUMIFS(Export_from_GIS!CM$4:CM$633,Export_from_GIS!$B$4:$B$633,EXH_potentials_Data!$B31,Export_from_GIS!$C$4:$C$633,EXH_potentials_Data!$C31)</f>
        <v>21.543309982281983</v>
      </c>
      <c r="G31" s="291">
        <f>SUMIFS(Export_from_GIS!CN$4:CN$633,Export_from_GIS!$B$4:$B$633,EXH_potentials_Data!$B31,Export_from_GIS!$C$4:$C$633,EXH_potentials_Data!$C31)</f>
        <v>135.77321037844555</v>
      </c>
      <c r="H31" s="290">
        <f>SUMIFS(Export_from_GIS!CO$4:CO$633,Export_from_GIS!$B$4:$B$633,EXH_potentials_Data!$B31,Export_from_GIS!$C$4:$C$633,EXH_potentials_Data!$C31)</f>
        <v>49.995036261983252</v>
      </c>
      <c r="I31" s="251">
        <f>SUMIFS(Export_from_GIS!CP$4:CP$633,Export_from_GIS!$B$4:$B$633,EXH_potentials_Data!$B31,Export_from_GIS!$C$4:$C$633,EXH_potentials_Data!$C31)</f>
        <v>19.977717808930578</v>
      </c>
      <c r="J31" s="289">
        <f>SUMIFS(Export_from_GIS!CQ$4:CQ$633,Export_from_GIS!$B$4:$B$633,EXH_potentials_Data!$B31,Export_from_GIS!$C$4:$C$633,EXH_potentials_Data!$C31)</f>
        <v>132.35766754516118</v>
      </c>
      <c r="K31" s="288">
        <f>SUMIFS(Export_from_GIS!CR$4:CR$633,Export_from_GIS!$B$4:$B$633,EXH_potentials_Data!$B31,Export_from_GIS!$C$4:$C$633,EXH_potentials_Data!$C31)</f>
        <v>47.779096362739281</v>
      </c>
      <c r="L31" s="248">
        <f>SUMIFS(Export_from_GIS!CS$4:CS$633,Export_from_GIS!$B$4:$B$633,EXH_potentials_Data!$B31,Export_from_GIS!$C$4:$C$633,EXH_potentials_Data!$C31)</f>
        <v>18.774644366780585</v>
      </c>
      <c r="M31" s="287">
        <f>SUMIFS(Export_from_GIS!CT$4:CT$633,Export_from_GIS!$B$4:$B$633,EXH_potentials_Data!$B31,Export_from_GIS!$C$4:$C$633,EXH_potentials_Data!$C31)</f>
        <v>128.74197275200629</v>
      </c>
      <c r="N31" s="246">
        <f>SUMIFS(Export_from_GIS!CU$4:CU$633,Export_from_GIS!$B$4:$B$633,EXH_potentials_Data!$B31,Export_from_GIS!$C$4:$C$633,EXH_potentials_Data!$C31)</f>
        <v>43.907789574458846</v>
      </c>
      <c r="O31" s="245">
        <f>SUMIFS(Export_from_GIS!CV$4:CV$633,Export_from_GIS!$B$4:$B$633,EXH_potentials_Data!$B31,Export_from_GIS!$C$4:$C$633,EXH_potentials_Data!$C31)</f>
        <v>15.846187525072136</v>
      </c>
      <c r="P31" s="286">
        <f>SUMIFS(Export_from_GIS!CW$4:CW$633,Export_from_GIS!$B$4:$B$633,EXH_potentials_Data!$B31,Export_from_GIS!$C$4:$C$633,EXH_potentials_Data!$C31)</f>
        <v>123.13236683560132</v>
      </c>
    </row>
    <row r="32" spans="2:16">
      <c r="B32" s="285" t="str">
        <f>Export_from_GIS!B30</f>
        <v>DKE</v>
      </c>
      <c r="C32" s="284" t="str">
        <f>Export_from_GIS!C30</f>
        <v>Central</v>
      </c>
      <c r="D32" s="122" t="str">
        <f>Export_from_GIS!CX1</f>
        <v>Potentials at low costs</v>
      </c>
      <c r="E32" s="283">
        <f>SUMIFS(Export_from_GIS!CX$4:CX$633,Export_from_GIS!$B$4:$B$633,EXH_potentials_Data!$B32,Export_from_GIS!$C$4:$C$633,EXH_potentials_Data!$C32)</f>
        <v>327.84507502025201</v>
      </c>
      <c r="F32" s="229">
        <f>SUMIFS(Export_from_GIS!CY$4:CY$633,Export_from_GIS!$B$4:$B$633,EXH_potentials_Data!$B32,Export_from_GIS!$C$4:$C$633,EXH_potentials_Data!$C32)</f>
        <v>578.36375941533117</v>
      </c>
      <c r="G32" s="282">
        <f>SUMIFS(Export_from_GIS!CZ$4:CZ$633,Export_from_GIS!$B$4:$B$633,EXH_potentials_Data!$B32,Export_from_GIS!$C$4:$C$633,EXH_potentials_Data!$C32)</f>
        <v>275.25583880828498</v>
      </c>
      <c r="H32" s="281">
        <f>SUMIFS(Export_from_GIS!DA$4:DA$633,Export_from_GIS!$B$4:$B$633,EXH_potentials_Data!$B32,Export_from_GIS!$C$4:$C$633,EXH_potentials_Data!$C32)</f>
        <v>327.84507502025201</v>
      </c>
      <c r="I32" s="226">
        <f>SUMIFS(Export_from_GIS!DB$4:DB$633,Export_from_GIS!$B$4:$B$633,EXH_potentials_Data!$B32,Export_from_GIS!$C$4:$C$633,EXH_potentials_Data!$C32)</f>
        <v>537.70236954256768</v>
      </c>
      <c r="J32" s="280">
        <f>SUMIFS(Export_from_GIS!DC$4:DC$633,Export_from_GIS!$B$4:$B$633,EXH_potentials_Data!$B32,Export_from_GIS!$C$4:$C$633,EXH_potentials_Data!$C32)</f>
        <v>268.57118479086625</v>
      </c>
      <c r="K32" s="279">
        <f>SUMIFS(Export_from_GIS!DD$4:DD$633,Export_from_GIS!$B$4:$B$633,EXH_potentials_Data!$B32,Export_from_GIS!$C$4:$C$633,EXH_potentials_Data!$C32)</f>
        <v>327.84507502025201</v>
      </c>
      <c r="L32" s="223">
        <f>SUMIFS(Export_from_GIS!DE$4:DE$633,Export_from_GIS!$B$4:$B$633,EXH_potentials_Data!$B32,Export_from_GIS!$C$4:$C$633,EXH_potentials_Data!$C32)</f>
        <v>508.55088745147208</v>
      </c>
      <c r="M32" s="278">
        <f>SUMIFS(Export_from_GIS!DF$4:DF$633,Export_from_GIS!$B$4:$B$633,EXH_potentials_Data!$B32,Export_from_GIS!$C$4:$C$633,EXH_potentials_Data!$C32)</f>
        <v>261.71580495131968</v>
      </c>
      <c r="N32" s="221">
        <f>SUMIFS(Export_from_GIS!DG$4:DG$633,Export_from_GIS!$B$4:$B$633,EXH_potentials_Data!$B32,Export_from_GIS!$C$4:$C$633,EXH_potentials_Data!$C32)</f>
        <v>327.84507502025201</v>
      </c>
      <c r="O32" s="220">
        <f>SUMIFS(Export_from_GIS!DH$4:DH$633,Export_from_GIS!$B$4:$B$633,EXH_potentials_Data!$B32,Export_from_GIS!$C$4:$C$633,EXH_potentials_Data!$C32)</f>
        <v>412.27392362495868</v>
      </c>
      <c r="P32" s="277">
        <f>SUMIFS(Export_from_GIS!DI$4:DI$633,Export_from_GIS!$B$4:$B$633,EXH_potentials_Data!$B32,Export_from_GIS!$C$4:$C$633,EXH_potentials_Data!$C32)</f>
        <v>250.08422695604349</v>
      </c>
    </row>
    <row r="33" spans="2:16">
      <c r="B33" s="285" t="str">
        <f>Export_from_GIS!B31</f>
        <v>DKE</v>
      </c>
      <c r="C33" s="284" t="str">
        <f>Export_from_GIS!C31</f>
        <v>Central</v>
      </c>
      <c r="D33" s="122" t="str">
        <f>Export_from_GIS!DJ1</f>
        <v>Potentials at medium costs</v>
      </c>
      <c r="E33" s="283">
        <f>SUMIFS(Export_from_GIS!DJ$4:DJ$633,Export_from_GIS!$B$4:$B$633,EXH_potentials_Data!$B33,Export_from_GIS!$C$4:$C$633,EXH_potentials_Data!$C33)</f>
        <v>8.0070775816835766</v>
      </c>
      <c r="F33" s="229">
        <f>SUMIFS(Export_from_GIS!DK$4:DK$633,Export_from_GIS!$B$4:$B$633,EXH_potentials_Data!$B33,Export_from_GIS!$C$4:$C$633,EXH_potentials_Data!$C33)</f>
        <v>9.8344125665461792</v>
      </c>
      <c r="G33" s="282">
        <f>SUMIFS(Export_from_GIS!DL$4:DL$633,Export_from_GIS!$B$4:$B$633,EXH_potentials_Data!$B33,Export_from_GIS!$C$4:$C$633,EXH_potentials_Data!$C33)</f>
        <v>20.147558564491199</v>
      </c>
      <c r="H33" s="281">
        <f>SUMIFS(Export_from_GIS!DM$4:DM$633,Export_from_GIS!$B$4:$B$633,EXH_potentials_Data!$B33,Export_from_GIS!$C$4:$C$633,EXH_potentials_Data!$C33)</f>
        <v>7.9332960886059238</v>
      </c>
      <c r="I33" s="226">
        <f>SUMIFS(Export_from_GIS!DN$4:DN$633,Export_from_GIS!$B$4:$B$633,EXH_potentials_Data!$B33,Export_from_GIS!$C$4:$C$633,EXH_potentials_Data!$C33)</f>
        <v>8.9198121978573806</v>
      </c>
      <c r="J33" s="280">
        <f>SUMIFS(Export_from_GIS!DO$4:DO$633,Export_from_GIS!$B$4:$B$633,EXH_potentials_Data!$B33,Export_from_GIS!$C$4:$C$633,EXH_potentials_Data!$C33)</f>
        <v>19.463762676351251</v>
      </c>
      <c r="K33" s="279">
        <f>SUMIFS(Export_from_GIS!DP$4:DP$633,Export_from_GIS!$B$4:$B$633,EXH_potentials_Data!$B33,Export_from_GIS!$C$4:$C$633,EXH_potentials_Data!$C33)</f>
        <v>7.881872623733619</v>
      </c>
      <c r="L33" s="223">
        <f>SUMIFS(Export_from_GIS!DQ$4:DQ$633,Export_from_GIS!$B$4:$B$633,EXH_potentials_Data!$B33,Export_from_GIS!$C$4:$C$633,EXH_potentials_Data!$C33)</f>
        <v>8.1281419862504194</v>
      </c>
      <c r="M33" s="278">
        <f>SUMIFS(Export_from_GIS!DR$4:DR$633,Export_from_GIS!$B$4:$B$633,EXH_potentials_Data!$B33,Export_from_GIS!$C$4:$C$633,EXH_potentials_Data!$C33)</f>
        <v>18.83922317683794</v>
      </c>
      <c r="N33" s="221">
        <f>SUMIFS(Export_from_GIS!DS$4:DS$633,Export_from_GIS!$B$4:$B$633,EXH_potentials_Data!$B33,Export_from_GIS!$C$4:$C$633,EXH_potentials_Data!$C33)</f>
        <v>7.7647165559375866</v>
      </c>
      <c r="O33" s="220">
        <f>SUMIFS(Export_from_GIS!DT$4:DT$633,Export_from_GIS!$B$4:$B$633,EXH_potentials_Data!$B33,Export_from_GIS!$C$4:$C$633,EXH_potentials_Data!$C33)</f>
        <v>6.8840887965823203</v>
      </c>
      <c r="P33" s="277">
        <f>SUMIFS(Export_from_GIS!DU$4:DU$633,Export_from_GIS!$B$4:$B$633,EXH_potentials_Data!$B33,Export_from_GIS!$C$4:$C$633,EXH_potentials_Data!$C33)</f>
        <v>16.189801809983543</v>
      </c>
    </row>
    <row r="34" spans="2:16" ht="15" thickBot="1">
      <c r="B34" s="285" t="str">
        <f>Export_from_GIS!B32</f>
        <v>DKE</v>
      </c>
      <c r="C34" s="284" t="str">
        <f>Export_from_GIS!C32</f>
        <v>Central</v>
      </c>
      <c r="D34" s="306" t="str">
        <f>Export_from_GIS!DV1</f>
        <v>Potentials at high costs</v>
      </c>
      <c r="E34" s="305">
        <f>SUMIFS(Export_from_GIS!DV$4:DV$633,Export_from_GIS!$B$4:$B$633,EXH_potentials_Data!$B34,Export_from_GIS!$C$4:$C$633,EXH_potentials_Data!$C34)</f>
        <v>2.8234411090184302</v>
      </c>
      <c r="F34" s="304">
        <f>SUMIFS(Export_from_GIS!DW$4:DW$633,Export_from_GIS!$B$4:$B$633,EXH_potentials_Data!$B34,Export_from_GIS!$C$4:$C$633,EXH_potentials_Data!$C34)</f>
        <v>4.5893925310548802</v>
      </c>
      <c r="G34" s="303">
        <f>SUMIFS(Export_from_GIS!DX$4:DX$633,Export_from_GIS!$B$4:$B$633,EXH_potentials_Data!$B34,Export_from_GIS!$C$4:$C$633,EXH_potentials_Data!$C34)</f>
        <v>15.740395576083976</v>
      </c>
      <c r="H34" s="302">
        <f>SUMIFS(Export_from_GIS!DY$4:DY$633,Export_from_GIS!$B$4:$B$633,EXH_potentials_Data!$B34,Export_from_GIS!$C$4:$C$633,EXH_potentials_Data!$C34)</f>
        <v>2.7621839247642899</v>
      </c>
      <c r="I34" s="301">
        <f>SUMIFS(Export_from_GIS!DZ$4:DZ$633,Export_from_GIS!$B$4:$B$633,EXH_potentials_Data!$B34,Export_from_GIS!$C$4:$C$633,EXH_potentials_Data!$C34)</f>
        <v>0</v>
      </c>
      <c r="J34" s="300">
        <f>SUMIFS(Export_from_GIS!EA$4:EA$633,Export_from_GIS!$B$4:$B$633,EXH_potentials_Data!$B34,Export_from_GIS!$C$4:$C$633,EXH_potentials_Data!$C34)</f>
        <v>11.171002202108903</v>
      </c>
      <c r="K34" s="299">
        <f>SUMIFS(Export_from_GIS!EB$4:EB$633,Export_from_GIS!$B$4:$B$633,EXH_potentials_Data!$B34,Export_from_GIS!$C$4:$C$633,EXH_potentials_Data!$C34)</f>
        <v>2.7185680824688299</v>
      </c>
      <c r="L34" s="298">
        <f>SUMIFS(Export_from_GIS!EC$4:EC$633,Export_from_GIS!$B$4:$B$633,EXH_potentials_Data!$B34,Export_from_GIS!$C$4:$C$633,EXH_potentials_Data!$C34)</f>
        <v>0</v>
      </c>
      <c r="M34" s="297">
        <f>SUMIFS(Export_from_GIS!ED$4:ED$633,Export_from_GIS!$B$4:$B$633,EXH_potentials_Data!$B34,Export_from_GIS!$C$4:$C$633,EXH_potentials_Data!$C34)</f>
        <v>10.926687971133159</v>
      </c>
      <c r="N34" s="296">
        <f>SUMIFS(Export_from_GIS!EE$4:EE$633,Export_from_GIS!$B$4:$B$633,EXH_potentials_Data!$B34,Export_from_GIS!$C$4:$C$633,EXH_potentials_Data!$C34)</f>
        <v>2.57884369806307</v>
      </c>
      <c r="O34" s="295">
        <f>SUMIFS(Export_from_GIS!EF$4:EF$633,Export_from_GIS!$B$4:$B$633,EXH_potentials_Data!$B34,Export_from_GIS!$C$4:$C$633,EXH_potentials_Data!$C34)</f>
        <v>0</v>
      </c>
      <c r="P34" s="294">
        <f>SUMIFS(Export_from_GIS!EG$4:EG$633,Export_from_GIS!$B$4:$B$633,EXH_potentials_Data!$B34,Export_from_GIS!$C$4:$C$633,EXH_potentials_Data!$C34)</f>
        <v>11.914022084916477</v>
      </c>
    </row>
    <row r="35" spans="2:16">
      <c r="B35" s="285" t="str">
        <f>Export_from_GIS!B37</f>
        <v>DKE</v>
      </c>
      <c r="C35" s="293" t="s">
        <v>213</v>
      </c>
      <c r="D35" s="124" t="str">
        <f>$D$6</f>
        <v>Potentials at 0 costs</v>
      </c>
      <c r="E35" s="292">
        <f>SUMIFS(Export_from_GIS!CL$4:CL$633,Export_from_GIS!$B$4:$B$633,EXH_potentials_Data!$B35,Export_from_GIS!$C$4:$C$633,EXH_potentials_Data!$C35)</f>
        <v>58.515105842531781</v>
      </c>
      <c r="F35" s="254">
        <f>SUMIFS(Export_from_GIS!CM$4:CM$633,Export_from_GIS!$B$4:$B$633,EXH_potentials_Data!$B35,Export_from_GIS!$C$4:$C$633,EXH_potentials_Data!$C35)</f>
        <v>8.9779839219178914</v>
      </c>
      <c r="G35" s="291">
        <f>SUMIFS(Export_from_GIS!CN$4:CN$633,Export_from_GIS!$B$4:$B$633,EXH_potentials_Data!$B35,Export_from_GIS!$C$4:$C$633,EXH_potentials_Data!$C35)</f>
        <v>465.33762765681701</v>
      </c>
      <c r="H35" s="290">
        <f>SUMIFS(Export_from_GIS!CO$4:CO$633,Export_from_GIS!$B$4:$B$633,EXH_potentials_Data!$B35,Export_from_GIS!$C$4:$C$633,EXH_potentials_Data!$C35)</f>
        <v>55.536709274248921</v>
      </c>
      <c r="I35" s="251">
        <f>SUMIFS(Export_from_GIS!CP$4:CP$633,Export_from_GIS!$B$4:$B$633,EXH_potentials_Data!$B35,Export_from_GIS!$C$4:$C$633,EXH_potentials_Data!$C35)</f>
        <v>8.3204376142714143</v>
      </c>
      <c r="J35" s="289">
        <f>SUMIFS(Export_from_GIS!CQ$4:CQ$633,Export_from_GIS!$B$4:$B$633,EXH_potentials_Data!$B35,Export_from_GIS!$C$4:$C$633,EXH_potentials_Data!$C35)</f>
        <v>459.81811736000179</v>
      </c>
      <c r="K35" s="288">
        <f>SUMIFS(Export_from_GIS!CR$4:CR$633,Export_from_GIS!$B$4:$B$633,EXH_potentials_Data!$B35,Export_from_GIS!$C$4:$C$633,EXH_potentials_Data!$C35)</f>
        <v>53.378529743353504</v>
      </c>
      <c r="L35" s="248">
        <f>SUMIFS(Export_from_GIS!CS$4:CS$633,Export_from_GIS!$B$4:$B$633,EXH_potentials_Data!$B35,Export_from_GIS!$C$4:$C$633,EXH_potentials_Data!$C35)</f>
        <v>7.8276717175874655</v>
      </c>
      <c r="M35" s="287">
        <f>SUMIFS(Export_from_GIS!CT$4:CT$633,Export_from_GIS!$B$4:$B$633,EXH_potentials_Data!$B35,Export_from_GIS!$C$4:$C$633,EXH_potentials_Data!$C35)</f>
        <v>454.55358725712938</v>
      </c>
      <c r="N35" s="246">
        <f>SUMIFS(Export_from_GIS!CU$4:CU$633,Export_from_GIS!$B$4:$B$633,EXH_potentials_Data!$B35,Export_from_GIS!$C$4:$C$633,EXH_potentials_Data!$C35)</f>
        <v>48.722141311433248</v>
      </c>
      <c r="O35" s="245">
        <f>SUMIFS(Export_from_GIS!CV$4:CV$633,Export_from_GIS!$B$4:$B$633,EXH_potentials_Data!$B35,Export_from_GIS!$C$4:$C$633,EXH_potentials_Data!$C35)</f>
        <v>6.8204119700948302</v>
      </c>
      <c r="P35" s="286">
        <f>SUMIFS(Export_from_GIS!CW$4:CW$633,Export_from_GIS!$B$4:$B$633,EXH_potentials_Data!$B35,Export_from_GIS!$C$4:$C$633,EXH_potentials_Data!$C35)</f>
        <v>444.48300540301847</v>
      </c>
    </row>
    <row r="36" spans="2:16">
      <c r="B36" s="285" t="str">
        <f>Export_from_GIS!B42</f>
        <v>DKE</v>
      </c>
      <c r="C36" s="284" t="s">
        <v>213</v>
      </c>
      <c r="D36" s="122" t="str">
        <f>$D$7</f>
        <v>Potentials at low costs</v>
      </c>
      <c r="E36" s="283">
        <f>SUMIFS(Export_from_GIS!CX$4:CX$633,Export_from_GIS!$B$4:$B$633,EXH_potentials_Data!$B36,Export_from_GIS!$C$4:$C$633,EXH_potentials_Data!$C36)</f>
        <v>43.799335836236096</v>
      </c>
      <c r="F36" s="229">
        <f>SUMIFS(Export_from_GIS!CY$4:CY$633,Export_from_GIS!$B$4:$B$633,EXH_potentials_Data!$B36,Export_from_GIS!$C$4:$C$633,EXH_potentials_Data!$C36)</f>
        <v>8.0961842977617806</v>
      </c>
      <c r="G36" s="282">
        <f>SUMIFS(Export_from_GIS!CZ$4:CZ$633,Export_from_GIS!$B$4:$B$633,EXH_potentials_Data!$B36,Export_from_GIS!$C$4:$C$633,EXH_potentials_Data!$C36)</f>
        <v>196.39480192473627</v>
      </c>
      <c r="H36" s="281">
        <f>SUMIFS(Export_from_GIS!DA$4:DA$633,Export_from_GIS!$B$4:$B$633,EXH_potentials_Data!$B36,Export_from_GIS!$C$4:$C$633,EXH_potentials_Data!$C36)</f>
        <v>40.987048596866003</v>
      </c>
      <c r="I36" s="226">
        <f>SUMIFS(Export_from_GIS!DB$4:DB$633,Export_from_GIS!$B$4:$B$633,EXH_potentials_Data!$B36,Export_from_GIS!$C$4:$C$633,EXH_potentials_Data!$C36)</f>
        <v>7.4282490931964302</v>
      </c>
      <c r="J36" s="280">
        <f>SUMIFS(Export_from_GIS!DC$4:DC$633,Export_from_GIS!$B$4:$B$633,EXH_potentials_Data!$B36,Export_from_GIS!$C$4:$C$633,EXH_potentials_Data!$C36)</f>
        <v>191.27781885804649</v>
      </c>
      <c r="K36" s="279">
        <f>SUMIFS(Export_from_GIS!DD$4:DD$633,Export_from_GIS!$B$4:$B$633,EXH_potentials_Data!$B36,Export_from_GIS!$C$4:$C$633,EXH_potentials_Data!$C36)</f>
        <v>39.022669553156902</v>
      </c>
      <c r="L36" s="223">
        <f>SUMIFS(Export_from_GIS!DE$4:DE$633,Export_from_GIS!$B$4:$B$633,EXH_potentials_Data!$B36,Export_from_GIS!$C$4:$C$633,EXH_potentials_Data!$C36)</f>
        <v>6.96271849607513</v>
      </c>
      <c r="M36" s="278">
        <f>SUMIFS(Export_from_GIS!DF$4:DF$633,Export_from_GIS!$B$4:$B$633,EXH_potentials_Data!$B36,Export_from_GIS!$C$4:$C$633,EXH_potentials_Data!$C36)</f>
        <v>185.64129238099542</v>
      </c>
      <c r="N36" s="221">
        <f>SUMIFS(Export_from_GIS!DG$4:DG$633,Export_from_GIS!$B$4:$B$633,EXH_potentials_Data!$B36,Export_from_GIS!$C$4:$C$633,EXH_potentials_Data!$C36)</f>
        <v>34.3589730960297</v>
      </c>
      <c r="O36" s="220">
        <f>SUMIFS(Export_from_GIS!DH$4:DH$633,Export_from_GIS!$B$4:$B$633,EXH_potentials_Data!$B36,Export_from_GIS!$C$4:$C$633,EXH_potentials_Data!$C36)</f>
        <v>0</v>
      </c>
      <c r="P36" s="277">
        <f>SUMIFS(Export_from_GIS!DI$4:DI$633,Export_from_GIS!$B$4:$B$633,EXH_potentials_Data!$B36,Export_from_GIS!$C$4:$C$633,EXH_potentials_Data!$C36)</f>
        <v>178.05163326643293</v>
      </c>
    </row>
    <row r="37" spans="2:16">
      <c r="B37" s="285" t="str">
        <f>Export_from_GIS!B43</f>
        <v>DKE</v>
      </c>
      <c r="C37" s="284" t="s">
        <v>213</v>
      </c>
      <c r="D37" s="122" t="str">
        <f>$D$8</f>
        <v>Potentials at medium costs</v>
      </c>
      <c r="E37" s="283">
        <f>SUMIFS(Export_from_GIS!DJ$4:DJ$633,Export_from_GIS!$B$4:$B$633,EXH_potentials_Data!$B37,Export_from_GIS!$C$4:$C$633,EXH_potentials_Data!$C37)</f>
        <v>21.023573449548181</v>
      </c>
      <c r="F37" s="229">
        <f>SUMIFS(Export_from_GIS!DK$4:DK$633,Export_from_GIS!$B$4:$B$633,EXH_potentials_Data!$B37,Export_from_GIS!$C$4:$C$633,EXH_potentials_Data!$C37)</f>
        <v>0</v>
      </c>
      <c r="G37" s="282">
        <f>SUMIFS(Export_from_GIS!DL$4:DL$633,Export_from_GIS!$B$4:$B$633,EXH_potentials_Data!$B37,Export_from_GIS!$C$4:$C$633,EXH_potentials_Data!$C37)</f>
        <v>30.999263788757617</v>
      </c>
      <c r="H37" s="281">
        <f>SUMIFS(Export_from_GIS!DM$4:DM$633,Export_from_GIS!$B$4:$B$633,EXH_potentials_Data!$B37,Export_from_GIS!$C$4:$C$633,EXH_potentials_Data!$C37)</f>
        <v>19.968151436951057</v>
      </c>
      <c r="I37" s="226">
        <f>SUMIFS(Export_from_GIS!DN$4:DN$633,Export_from_GIS!$B$4:$B$633,EXH_potentials_Data!$B37,Export_from_GIS!$C$4:$C$633,EXH_potentials_Data!$C37)</f>
        <v>0</v>
      </c>
      <c r="J37" s="280">
        <f>SUMIFS(Export_from_GIS!DO$4:DO$633,Export_from_GIS!$B$4:$B$633,EXH_potentials_Data!$B37,Export_from_GIS!$C$4:$C$633,EXH_potentials_Data!$C37)</f>
        <v>30.250336867116179</v>
      </c>
      <c r="K37" s="279">
        <f>SUMIFS(Export_from_GIS!DP$4:DP$633,Export_from_GIS!$B$4:$B$633,EXH_potentials_Data!$B37,Export_from_GIS!$C$4:$C$633,EXH_potentials_Data!$C37)</f>
        <v>19.054587221746011</v>
      </c>
      <c r="L37" s="223">
        <f>SUMIFS(Export_from_GIS!DQ$4:DQ$633,Export_from_GIS!$B$4:$B$633,EXH_potentials_Data!$B37,Export_from_GIS!$C$4:$C$633,EXH_potentials_Data!$C37)</f>
        <v>0</v>
      </c>
      <c r="M37" s="278">
        <f>SUMIFS(Export_from_GIS!DR$4:DR$633,Export_from_GIS!$B$4:$B$633,EXH_potentials_Data!$B37,Export_from_GIS!$C$4:$C$633,EXH_potentials_Data!$C37)</f>
        <v>29.659021138605198</v>
      </c>
      <c r="N37" s="221">
        <f>SUMIFS(Export_from_GIS!DS$4:DS$633,Export_from_GIS!$B$4:$B$633,EXH_potentials_Data!$B37,Export_from_GIS!$C$4:$C$633,EXH_potentials_Data!$C37)</f>
        <v>14.9807455308373</v>
      </c>
      <c r="O37" s="220">
        <f>SUMIFS(Export_from_GIS!DT$4:DT$633,Export_from_GIS!$B$4:$B$633,EXH_potentials_Data!$B37,Export_from_GIS!$C$4:$C$633,EXH_potentials_Data!$C37)</f>
        <v>5.9021183530683299</v>
      </c>
      <c r="P37" s="277">
        <f>SUMIFS(Export_from_GIS!DU$4:DU$633,Export_from_GIS!$B$4:$B$633,EXH_potentials_Data!$B37,Export_from_GIS!$C$4:$C$633,EXH_potentials_Data!$C37)</f>
        <v>26.13729099615221</v>
      </c>
    </row>
    <row r="38" spans="2:16" ht="15" thickBot="1">
      <c r="B38" s="276" t="str">
        <f>Export_from_GIS!B44</f>
        <v>DKE</v>
      </c>
      <c r="C38" s="275" t="s">
        <v>213</v>
      </c>
      <c r="D38" s="174" t="str">
        <f>$D$9</f>
        <v>Potentials at high costs</v>
      </c>
      <c r="E38" s="305">
        <f>SUMIFS(Export_from_GIS!DV$4:DV$633,Export_from_GIS!$B$4:$B$633,EXH_potentials_Data!$B38,Export_from_GIS!$C$4:$C$633,EXH_potentials_Data!$C38)</f>
        <v>0.84715853442644895</v>
      </c>
      <c r="F38" s="304">
        <f>SUMIFS(Export_from_GIS!DW$4:DW$633,Export_from_GIS!$B$4:$B$633,EXH_potentials_Data!$B38,Export_from_GIS!$C$4:$C$633,EXH_potentials_Data!$C38)</f>
        <v>23.602590159710779</v>
      </c>
      <c r="G38" s="303">
        <f>SUMIFS(Export_from_GIS!DX$4:DX$633,Export_from_GIS!$B$4:$B$633,EXH_potentials_Data!$B38,Export_from_GIS!$C$4:$C$633,EXH_potentials_Data!$C38)</f>
        <v>36.249149043308982</v>
      </c>
      <c r="H38" s="302">
        <f>SUMIFS(Export_from_GIS!DY$4:DY$633,Export_from_GIS!$B$4:$B$633,EXH_potentials_Data!$B38,Export_from_GIS!$C$4:$C$633,EXH_potentials_Data!$C38)</f>
        <v>0.78561030754626604</v>
      </c>
      <c r="I38" s="301">
        <f>SUMIFS(Export_from_GIS!DZ$4:DZ$633,Export_from_GIS!$B$4:$B$633,EXH_potentials_Data!$B38,Export_from_GIS!$C$4:$C$633,EXH_potentials_Data!$C38)</f>
        <v>21.407549274857679</v>
      </c>
      <c r="J38" s="300">
        <f>SUMIFS(Export_from_GIS!EA$4:EA$633,Export_from_GIS!$B$4:$B$633,EXH_potentials_Data!$B38,Export_from_GIS!$C$4:$C$633,EXH_potentials_Data!$C38)</f>
        <v>35.157951879985269</v>
      </c>
      <c r="K38" s="299">
        <f>SUMIFS(Export_from_GIS!EB$4:EB$633,Export_from_GIS!$B$4:$B$633,EXH_potentials_Data!$B38,Export_from_GIS!$C$4:$C$633,EXH_potentials_Data!$C38)</f>
        <v>0.74190410314274502</v>
      </c>
      <c r="L38" s="298">
        <f>SUMIFS(Export_from_GIS!EC$4:EC$633,Export_from_GIS!$B$4:$B$633,EXH_potentials_Data!$B38,Export_from_GIS!$C$4:$C$633,EXH_potentials_Data!$C38)</f>
        <v>19.507540767000918</v>
      </c>
      <c r="M38" s="297">
        <f>SUMIFS(Export_from_GIS!ED$4:ED$633,Export_from_GIS!$B$4:$B$633,EXH_potentials_Data!$B38,Export_from_GIS!$C$4:$C$633,EXH_potentials_Data!$C38)</f>
        <v>34.13250568938151</v>
      </c>
      <c r="N38" s="296">
        <f>SUMIFS(Export_from_GIS!EE$4:EE$633,Export_from_GIS!$B$4:$B$633,EXH_potentials_Data!$B38,Export_from_GIS!$C$4:$C$633,EXH_potentials_Data!$C38)</f>
        <v>2.6382407813006798</v>
      </c>
      <c r="O38" s="295">
        <f>SUMIFS(Export_from_GIS!EF$4:EF$633,Export_from_GIS!$B$4:$B$633,EXH_potentials_Data!$B38,Export_from_GIS!$C$4:$C$633,EXH_potentials_Data!$C38)</f>
        <v>0</v>
      </c>
      <c r="P38" s="294">
        <f>SUMIFS(Export_from_GIS!EG$4:EG$633,Export_from_GIS!$B$4:$B$633,EXH_potentials_Data!$B38,Export_from_GIS!$C$4:$C$633,EXH_potentials_Data!$C38)</f>
        <v>32.021255968614327</v>
      </c>
    </row>
    <row r="39" spans="2:16">
      <c r="B39" s="285" t="s">
        <v>11</v>
      </c>
      <c r="C39" s="284" t="str">
        <f>Export_from_GIS!C45</f>
        <v>Central</v>
      </c>
      <c r="D39" s="122" t="str">
        <f>$D$6</f>
        <v>Potentials at 0 costs</v>
      </c>
      <c r="E39" s="292">
        <f>SUMIFS(Export_from_GIS!CL$4:CL$633,Export_from_GIS!$B$4:$B$633,EXH_potentials_Data!$B39,Export_from_GIS!$C$4:$C$633,EXH_potentials_Data!$C39)</f>
        <v>295.79357043699906</v>
      </c>
      <c r="F39" s="254">
        <f>SUMIFS(Export_from_GIS!CM$4:CM$633,Export_from_GIS!$B$4:$B$633,EXH_potentials_Data!$B39,Export_from_GIS!$C$4:$C$633,EXH_potentials_Data!$C39)</f>
        <v>34.551661988798656</v>
      </c>
      <c r="G39" s="291">
        <f>SUMIFS(Export_from_GIS!CN$4:CN$633,Export_from_GIS!$B$4:$B$633,EXH_potentials_Data!$B39,Export_from_GIS!$C$4:$C$633,EXH_potentials_Data!$C39)</f>
        <v>2142.8217542280049</v>
      </c>
      <c r="H39" s="290">
        <f>SUMIFS(Export_from_GIS!CO$4:CO$633,Export_from_GIS!$B$4:$B$633,EXH_potentials_Data!$B39,Export_from_GIS!$C$4:$C$633,EXH_potentials_Data!$C39)</f>
        <v>272.95039460942849</v>
      </c>
      <c r="I39" s="251">
        <f>SUMIFS(Export_from_GIS!CP$4:CP$633,Export_from_GIS!$B$4:$B$633,EXH_potentials_Data!$B39,Export_from_GIS!$C$4:$C$633,EXH_potentials_Data!$C39)</f>
        <v>32.133867477627334</v>
      </c>
      <c r="J39" s="289">
        <f>SUMIFS(Export_from_GIS!CQ$4:CQ$633,Export_from_GIS!$B$4:$B$633,EXH_potentials_Data!$B39,Export_from_GIS!$C$4:$C$633,EXH_potentials_Data!$C39)</f>
        <v>2066.4586394160783</v>
      </c>
      <c r="K39" s="288">
        <f>SUMIFS(Export_from_GIS!CR$4:CR$633,Export_from_GIS!$B$4:$B$633,EXH_potentials_Data!$B39,Export_from_GIS!$C$4:$C$633,EXH_potentials_Data!$C39)</f>
        <v>257.00998259024379</v>
      </c>
      <c r="L39" s="248">
        <f>SUMIFS(Export_from_GIS!CS$4:CS$633,Export_from_GIS!$B$4:$B$633,EXH_potentials_Data!$B39,Export_from_GIS!$C$4:$C$633,EXH_potentials_Data!$C39)</f>
        <v>30.266180607098882</v>
      </c>
      <c r="M39" s="287">
        <f>SUMIFS(Export_from_GIS!CT$4:CT$633,Export_from_GIS!$B$4:$B$633,EXH_potentials_Data!$B39,Export_from_GIS!$C$4:$C$633,EXH_potentials_Data!$C39)</f>
        <v>2009.9195127846783</v>
      </c>
      <c r="N39" s="246">
        <f>SUMIFS(Export_from_GIS!CU$4:CU$633,Export_from_GIS!$B$4:$B$633,EXH_potentials_Data!$B39,Export_from_GIS!$C$4:$C$633,EXH_potentials_Data!$C39)</f>
        <v>219.97272217717122</v>
      </c>
      <c r="O39" s="245">
        <f>SUMIFS(Export_from_GIS!CV$4:CV$633,Export_from_GIS!$B$4:$B$633,EXH_potentials_Data!$B39,Export_from_GIS!$C$4:$C$633,EXH_potentials_Data!$C39)</f>
        <v>26.62992337795103</v>
      </c>
      <c r="P39" s="286">
        <f>SUMIFS(Export_from_GIS!CW$4:CW$633,Export_from_GIS!$B$4:$B$633,EXH_potentials_Data!$B39,Export_from_GIS!$C$4:$C$633,EXH_potentials_Data!$C39)</f>
        <v>1755.6823512661038</v>
      </c>
    </row>
    <row r="40" spans="2:16">
      <c r="B40" s="285" t="s">
        <v>11</v>
      </c>
      <c r="C40" s="284" t="str">
        <f>Export_from_GIS!C46</f>
        <v>Central</v>
      </c>
      <c r="D40" s="122" t="str">
        <f>$D$7</f>
        <v>Potentials at low costs</v>
      </c>
      <c r="E40" s="283">
        <f>SUMIFS(Export_from_GIS!CX$4:CX$633,Export_from_GIS!$B$4:$B$633,EXH_potentials_Data!$B40,Export_from_GIS!$C$4:$C$633,EXH_potentials_Data!$C40)</f>
        <v>276.96142586655236</v>
      </c>
      <c r="F40" s="229">
        <f>SUMIFS(Export_from_GIS!CY$4:CY$633,Export_from_GIS!$B$4:$B$633,EXH_potentials_Data!$B40,Export_from_GIS!$C$4:$C$633,EXH_potentials_Data!$C40)</f>
        <v>485.96568715002417</v>
      </c>
      <c r="G40" s="282">
        <f>SUMIFS(Export_from_GIS!CZ$4:CZ$633,Export_from_GIS!$B$4:$B$633,EXH_potentials_Data!$B40,Export_from_GIS!$C$4:$C$633,EXH_potentials_Data!$C40)</f>
        <v>251.63616063244083</v>
      </c>
      <c r="H40" s="281">
        <f>SUMIFS(Export_from_GIS!DA$4:DA$633,Export_from_GIS!$B$4:$B$633,EXH_potentials_Data!$B40,Export_from_GIS!$C$4:$C$633,EXH_potentials_Data!$C40)</f>
        <v>276.818492436626</v>
      </c>
      <c r="I40" s="226">
        <f>SUMIFS(Export_from_GIS!DB$4:DB$633,Export_from_GIS!$B$4:$B$633,EXH_potentials_Data!$B40,Export_from_GIS!$C$4:$C$633,EXH_potentials_Data!$C40)</f>
        <v>451.59623562214119</v>
      </c>
      <c r="J40" s="280">
        <f>SUMIFS(Export_from_GIS!DC$4:DC$633,Export_from_GIS!$B$4:$B$633,EXH_potentials_Data!$B40,Export_from_GIS!$C$4:$C$633,EXH_potentials_Data!$C40)</f>
        <v>244.35878526493863</v>
      </c>
      <c r="K40" s="279">
        <f>SUMIFS(Export_from_GIS!DD$4:DD$633,Export_from_GIS!$B$4:$B$633,EXH_potentials_Data!$B40,Export_from_GIS!$C$4:$C$633,EXH_potentials_Data!$C40)</f>
        <v>276.71672213793659</v>
      </c>
      <c r="L40" s="223">
        <f>SUMIFS(Export_from_GIS!DE$4:DE$633,Export_from_GIS!$B$4:$B$633,EXH_potentials_Data!$B40,Export_from_GIS!$C$4:$C$633,EXH_potentials_Data!$C40)</f>
        <v>426.8313630239831</v>
      </c>
      <c r="M40" s="278">
        <f>SUMIFS(Export_from_GIS!DF$4:DF$633,Export_from_GIS!$B$4:$B$633,EXH_potentials_Data!$B40,Export_from_GIS!$C$4:$C$633,EXH_potentials_Data!$C40)</f>
        <v>236.99975342660085</v>
      </c>
      <c r="N40" s="221">
        <f>SUMIFS(Export_from_GIS!DG$4:DG$633,Export_from_GIS!$B$4:$B$633,EXH_potentials_Data!$B40,Export_from_GIS!$C$4:$C$633,EXH_potentials_Data!$C40)</f>
        <v>276.39069857432315</v>
      </c>
      <c r="O40" s="220">
        <f>SUMIFS(Export_from_GIS!DH$4:DH$633,Export_from_GIS!$B$4:$B$633,EXH_potentials_Data!$B40,Export_from_GIS!$C$4:$C$633,EXH_potentials_Data!$C40)</f>
        <v>335.58607868915999</v>
      </c>
      <c r="P40" s="277">
        <f>SUMIFS(Export_from_GIS!DI$4:DI$633,Export_from_GIS!$B$4:$B$633,EXH_potentials_Data!$B40,Export_from_GIS!$C$4:$C$633,EXH_potentials_Data!$C40)</f>
        <v>224.21154549589102</v>
      </c>
    </row>
    <row r="41" spans="2:16">
      <c r="B41" s="285" t="s">
        <v>11</v>
      </c>
      <c r="C41" s="284" t="str">
        <f>Export_from_GIS!C47</f>
        <v>Central</v>
      </c>
      <c r="D41" s="122" t="str">
        <f>$D$8</f>
        <v>Potentials at medium costs</v>
      </c>
      <c r="E41" s="283">
        <f>SUMIFS(Export_from_GIS!DJ$4:DJ$633,Export_from_GIS!$B$4:$B$633,EXH_potentials_Data!$B41,Export_from_GIS!$C$4:$C$633,EXH_potentials_Data!$C41)</f>
        <v>0</v>
      </c>
      <c r="F41" s="229">
        <f>SUMIFS(Export_from_GIS!DK$4:DK$633,Export_from_GIS!$B$4:$B$633,EXH_potentials_Data!$B41,Export_from_GIS!$C$4:$C$633,EXH_potentials_Data!$C41)</f>
        <v>18.695228239481921</v>
      </c>
      <c r="G41" s="282">
        <f>SUMIFS(Export_from_GIS!DL$4:DL$633,Export_from_GIS!$B$4:$B$633,EXH_potentials_Data!$B41,Export_from_GIS!$C$4:$C$633,EXH_potentials_Data!$C41)</f>
        <v>20.043653980524912</v>
      </c>
      <c r="H41" s="281">
        <f>SUMIFS(Export_from_GIS!DM$4:DM$633,Export_from_GIS!$B$4:$B$633,EXH_potentials_Data!$B41,Export_from_GIS!$C$4:$C$633,EXH_potentials_Data!$C41)</f>
        <v>0</v>
      </c>
      <c r="I41" s="226">
        <f>SUMIFS(Export_from_GIS!DN$4:DN$633,Export_from_GIS!$B$4:$B$633,EXH_potentials_Data!$B41,Export_from_GIS!$C$4:$C$633,EXH_potentials_Data!$C41)</f>
        <v>17.13680903586592</v>
      </c>
      <c r="J41" s="280">
        <f>SUMIFS(Export_from_GIS!DO$4:DO$633,Export_from_GIS!$B$4:$B$633,EXH_potentials_Data!$B41,Export_from_GIS!$C$4:$C$633,EXH_potentials_Data!$C41)</f>
        <v>19.584479327511129</v>
      </c>
      <c r="K41" s="279">
        <f>SUMIFS(Export_from_GIS!DP$4:DP$633,Export_from_GIS!$B$4:$B$633,EXH_potentials_Data!$B41,Export_from_GIS!$C$4:$C$633,EXH_potentials_Data!$C41)</f>
        <v>0</v>
      </c>
      <c r="L41" s="223">
        <f>SUMIFS(Export_from_GIS!DQ$4:DQ$633,Export_from_GIS!$B$4:$B$633,EXH_potentials_Data!$B41,Export_from_GIS!$C$4:$C$633,EXH_potentials_Data!$C41)</f>
        <v>16.02664806935762</v>
      </c>
      <c r="M41" s="278">
        <f>SUMIFS(Export_from_GIS!DR$4:DR$633,Export_from_GIS!$B$4:$B$633,EXH_potentials_Data!$B41,Export_from_GIS!$C$4:$C$633,EXH_potentials_Data!$C41)</f>
        <v>19.133639242201987</v>
      </c>
      <c r="N41" s="221">
        <f>SUMIFS(Export_from_GIS!DS$4:DS$633,Export_from_GIS!$B$4:$B$633,EXH_potentials_Data!$B41,Export_from_GIS!$C$4:$C$633,EXH_potentials_Data!$C41)</f>
        <v>0</v>
      </c>
      <c r="O41" s="220">
        <f>SUMIFS(Export_from_GIS!DT$4:DT$633,Export_from_GIS!$B$4:$B$633,EXH_potentials_Data!$B41,Export_from_GIS!$C$4:$C$633,EXH_potentials_Data!$C41)</f>
        <v>24.29303983124343</v>
      </c>
      <c r="P41" s="277">
        <f>SUMIFS(Export_from_GIS!DU$4:DU$633,Export_from_GIS!$B$4:$B$633,EXH_potentials_Data!$B41,Export_from_GIS!$C$4:$C$633,EXH_potentials_Data!$C41)</f>
        <v>18.4132925230411</v>
      </c>
    </row>
    <row r="42" spans="2:16" ht="15" thickBot="1">
      <c r="B42" s="285" t="s">
        <v>11</v>
      </c>
      <c r="C42" s="284" t="str">
        <f>Export_from_GIS!C48</f>
        <v>Central</v>
      </c>
      <c r="D42" s="306" t="str">
        <f>$D$9</f>
        <v>Potentials at high costs</v>
      </c>
      <c r="E42" s="305">
        <f>SUMIFS(Export_from_GIS!DV$4:DV$633,Export_from_GIS!$B$4:$B$633,EXH_potentials_Data!$B42,Export_from_GIS!$C$4:$C$633,EXH_potentials_Data!$C42)</f>
        <v>3.4347334012716457</v>
      </c>
      <c r="F42" s="304">
        <f>SUMIFS(Export_from_GIS!DW$4:DW$633,Export_from_GIS!$B$4:$B$633,EXH_potentials_Data!$B42,Export_from_GIS!$C$4:$C$633,EXH_potentials_Data!$C42)</f>
        <v>10.883382075851472</v>
      </c>
      <c r="G42" s="303">
        <f>SUMIFS(Export_from_GIS!DX$4:DX$633,Export_from_GIS!$B$4:$B$633,EXH_potentials_Data!$B42,Export_from_GIS!$C$4:$C$633,EXH_potentials_Data!$C42)</f>
        <v>20.202964031957421</v>
      </c>
      <c r="H42" s="302">
        <f>SUMIFS(Export_from_GIS!DY$4:DY$633,Export_from_GIS!$B$4:$B$633,EXH_potentials_Data!$B42,Export_from_GIS!$C$4:$C$633,EXH_potentials_Data!$C42)</f>
        <v>3.3281548486055947</v>
      </c>
      <c r="I42" s="301">
        <f>SUMIFS(Export_from_GIS!DZ$4:DZ$633,Export_from_GIS!$B$4:$B$633,EXH_potentials_Data!$B42,Export_from_GIS!$C$4:$C$633,EXH_potentials_Data!$C42)</f>
        <v>3.97012070138965</v>
      </c>
      <c r="J42" s="300">
        <f>SUMIFS(Export_from_GIS!EA$4:EA$633,Export_from_GIS!$B$4:$B$633,EXH_potentials_Data!$B42,Export_from_GIS!$C$4:$C$633,EXH_potentials_Data!$C42)</f>
        <v>19.56858791398146</v>
      </c>
      <c r="K42" s="299">
        <f>SUMIFS(Export_from_GIS!EB$4:EB$633,Export_from_GIS!$B$4:$B$633,EXH_potentials_Data!$B42,Export_from_GIS!$C$4:$C$633,EXH_potentials_Data!$C42)</f>
        <v>3.252356442466068</v>
      </c>
      <c r="L42" s="298">
        <f>SUMIFS(Export_from_GIS!EC$4:EC$633,Export_from_GIS!$B$4:$B$633,EXH_potentials_Data!$B42,Export_from_GIS!$C$4:$C$633,EXH_potentials_Data!$C42)</f>
        <v>0.65670212595513999</v>
      </c>
      <c r="M42" s="297">
        <f>SUMIFS(Export_from_GIS!ED$4:ED$633,Export_from_GIS!$B$4:$B$633,EXH_potentials_Data!$B42,Export_from_GIS!$C$4:$C$633,EXH_potentials_Data!$C42)</f>
        <v>19.015164114005341</v>
      </c>
      <c r="N42" s="296">
        <f>SUMIFS(Export_from_GIS!EE$4:EE$633,Export_from_GIS!$B$4:$B$633,EXH_potentials_Data!$B42,Export_from_GIS!$C$4:$C$633,EXH_potentials_Data!$C42)</f>
        <v>0</v>
      </c>
      <c r="O42" s="295">
        <f>SUMIFS(Export_from_GIS!EF$4:EF$633,Export_from_GIS!$B$4:$B$633,EXH_potentials_Data!$B42,Export_from_GIS!$C$4:$C$633,EXH_potentials_Data!$C42)</f>
        <v>0</v>
      </c>
      <c r="P42" s="294">
        <f>SUMIFS(Export_from_GIS!EG$4:EG$633,Export_from_GIS!$B$4:$B$633,EXH_potentials_Data!$B42,Export_from_GIS!$C$4:$C$633,EXH_potentials_Data!$C42)</f>
        <v>17.727854317118929</v>
      </c>
    </row>
    <row r="43" spans="2:16">
      <c r="B43" s="285" t="s">
        <v>11</v>
      </c>
      <c r="C43" s="293" t="s">
        <v>213</v>
      </c>
      <c r="D43" s="124" t="str">
        <f>$D$6</f>
        <v>Potentials at 0 costs</v>
      </c>
      <c r="E43" s="292">
        <f>SUMIFS(Export_from_GIS!CL$4:CL$633,Export_from_GIS!$B$4:$B$633,EXH_potentials_Data!$B43,Export_from_GIS!$C$4:$C$633,EXH_potentials_Data!$C43)</f>
        <v>57.395074400882464</v>
      </c>
      <c r="F43" s="254">
        <f>SUMIFS(Export_from_GIS!CM$4:CM$633,Export_from_GIS!$B$4:$B$633,EXH_potentials_Data!$B43,Export_from_GIS!$C$4:$C$633,EXH_potentials_Data!$C43)</f>
        <v>21.635813604916809</v>
      </c>
      <c r="G43" s="291">
        <f>SUMIFS(Export_from_GIS!CN$4:CN$633,Export_from_GIS!$B$4:$B$633,EXH_potentials_Data!$B43,Export_from_GIS!$C$4:$C$633,EXH_potentials_Data!$C43)</f>
        <v>449.95331875213043</v>
      </c>
      <c r="H43" s="290">
        <f>SUMIFS(Export_from_GIS!CO$4:CO$633,Export_from_GIS!$B$4:$B$633,EXH_potentials_Data!$B43,Export_from_GIS!$C$4:$C$633,EXH_potentials_Data!$C43)</f>
        <v>53.946006742934728</v>
      </c>
      <c r="I43" s="251">
        <f>SUMIFS(Export_from_GIS!CP$4:CP$633,Export_from_GIS!$B$4:$B$633,EXH_potentials_Data!$B43,Export_from_GIS!$C$4:$C$633,EXH_potentials_Data!$C43)</f>
        <v>20.092000950440045</v>
      </c>
      <c r="J43" s="289">
        <f>SUMIFS(Export_from_GIS!CQ$4:CQ$633,Export_from_GIS!$B$4:$B$633,EXH_potentials_Data!$B43,Export_from_GIS!$C$4:$C$633,EXH_potentials_Data!$C43)</f>
        <v>438.27950307710728</v>
      </c>
      <c r="K43" s="288">
        <f>SUMIFS(Export_from_GIS!CR$4:CR$633,Export_from_GIS!$B$4:$B$633,EXH_potentials_Data!$B43,Export_from_GIS!$C$4:$C$633,EXH_potentials_Data!$C43)</f>
        <v>51.510021340720371</v>
      </c>
      <c r="L43" s="248">
        <f>SUMIFS(Export_from_GIS!CS$4:CS$633,Export_from_GIS!$B$4:$B$633,EXH_potentials_Data!$B43,Export_from_GIS!$C$4:$C$633,EXH_potentials_Data!$C43)</f>
        <v>18.922380505558476</v>
      </c>
      <c r="M43" s="287">
        <f>SUMIFS(Export_from_GIS!CT$4:CT$633,Export_from_GIS!$B$4:$B$633,EXH_potentials_Data!$B43,Export_from_GIS!$C$4:$C$633,EXH_potentials_Data!$C43)</f>
        <v>427.91138167093879</v>
      </c>
      <c r="N43" s="246">
        <f>SUMIFS(Export_from_GIS!CU$4:CU$633,Export_from_GIS!$B$4:$B$633,EXH_potentials_Data!$B43,Export_from_GIS!$C$4:$C$633,EXH_potentials_Data!$C43)</f>
        <v>45.08704146351009</v>
      </c>
      <c r="O43" s="245">
        <f>SUMIFS(Export_from_GIS!CV$4:CV$633,Export_from_GIS!$B$4:$B$633,EXH_potentials_Data!$B43,Export_from_GIS!$C$4:$C$633,EXH_potentials_Data!$C43)</f>
        <v>16.571772159388544</v>
      </c>
      <c r="P43" s="286">
        <f>SUMIFS(Export_from_GIS!CW$4:CW$633,Export_from_GIS!$B$4:$B$633,EXH_potentials_Data!$B43,Export_from_GIS!$C$4:$C$633,EXH_potentials_Data!$C43)</f>
        <v>399.7208006830391</v>
      </c>
    </row>
    <row r="44" spans="2:16">
      <c r="B44" s="285" t="s">
        <v>11</v>
      </c>
      <c r="C44" s="284" t="s">
        <v>213</v>
      </c>
      <c r="D44" s="122" t="str">
        <f>$D$7</f>
        <v>Potentials at low costs</v>
      </c>
      <c r="E44" s="283">
        <f>SUMIFS(Export_from_GIS!CX$4:CX$633,Export_from_GIS!$B$4:$B$633,EXH_potentials_Data!$B44,Export_from_GIS!$C$4:$C$633,EXH_potentials_Data!$C44)</f>
        <v>24.028650441902251</v>
      </c>
      <c r="F44" s="229">
        <f>SUMIFS(Export_from_GIS!CY$4:CY$633,Export_from_GIS!$B$4:$B$633,EXH_potentials_Data!$B44,Export_from_GIS!$C$4:$C$633,EXH_potentials_Data!$C44)</f>
        <v>32.073192440104158</v>
      </c>
      <c r="G44" s="282">
        <f>SUMIFS(Export_from_GIS!CZ$4:CZ$633,Export_from_GIS!$B$4:$B$633,EXH_potentials_Data!$B44,Export_from_GIS!$C$4:$C$633,EXH_potentials_Data!$C44)</f>
        <v>620.93862840595409</v>
      </c>
      <c r="H44" s="281">
        <f>SUMIFS(Export_from_GIS!DA$4:DA$633,Export_from_GIS!$B$4:$B$633,EXH_potentials_Data!$B44,Export_from_GIS!$C$4:$C$633,EXH_potentials_Data!$C44)</f>
        <v>23.415492397738209</v>
      </c>
      <c r="I44" s="226">
        <f>SUMIFS(Export_from_GIS!DB$4:DB$633,Export_from_GIS!$B$4:$B$633,EXH_potentials_Data!$B44,Export_from_GIS!$C$4:$C$633,EXH_potentials_Data!$C44)</f>
        <v>6.8476486014886602</v>
      </c>
      <c r="J44" s="280">
        <f>SUMIFS(Export_from_GIS!DC$4:DC$633,Export_from_GIS!$B$4:$B$633,EXH_potentials_Data!$B44,Export_from_GIS!$C$4:$C$633,EXH_potentials_Data!$C44)</f>
        <v>589.65725616402733</v>
      </c>
      <c r="K44" s="279">
        <f>SUMIFS(Export_from_GIS!DD$4:DD$633,Export_from_GIS!$B$4:$B$633,EXH_potentials_Data!$B44,Export_from_GIS!$C$4:$C$633,EXH_potentials_Data!$C44)</f>
        <v>22.988139821502671</v>
      </c>
      <c r="L44" s="223">
        <f>SUMIFS(Export_from_GIS!DE$4:DE$633,Export_from_GIS!$B$4:$B$633,EXH_potentials_Data!$B44,Export_from_GIS!$C$4:$C$633,EXH_potentials_Data!$C44)</f>
        <v>6.4185044112046201</v>
      </c>
      <c r="M44" s="278">
        <f>SUMIFS(Export_from_GIS!DF$4:DF$633,Export_from_GIS!$B$4:$B$633,EXH_potentials_Data!$B44,Export_from_GIS!$C$4:$C$633,EXH_potentials_Data!$C44)</f>
        <v>582.62131079673736</v>
      </c>
      <c r="N44" s="221">
        <f>SUMIFS(Export_from_GIS!DG$4:DG$633,Export_from_GIS!$B$4:$B$633,EXH_potentials_Data!$B44,Export_from_GIS!$C$4:$C$633,EXH_potentials_Data!$C44)</f>
        <v>22.014519169557349</v>
      </c>
      <c r="O44" s="220">
        <f>SUMIFS(Export_from_GIS!DH$4:DH$633,Export_from_GIS!$B$4:$B$633,EXH_potentials_Data!$B44,Export_from_GIS!$C$4:$C$633,EXH_potentials_Data!$C44)</f>
        <v>2.8430105619404502</v>
      </c>
      <c r="P44" s="277">
        <f>SUMIFS(Export_from_GIS!DI$4:DI$633,Export_from_GIS!$B$4:$B$633,EXH_potentials_Data!$B44,Export_from_GIS!$C$4:$C$633,EXH_potentials_Data!$C44)</f>
        <v>551.45597695246556</v>
      </c>
    </row>
    <row r="45" spans="2:16">
      <c r="B45" s="285" t="s">
        <v>11</v>
      </c>
      <c r="C45" s="284" t="s">
        <v>213</v>
      </c>
      <c r="D45" s="122" t="str">
        <f>$D$8</f>
        <v>Potentials at medium costs</v>
      </c>
      <c r="E45" s="283">
        <f>SUMIFS(Export_from_GIS!DJ$4:DJ$633,Export_from_GIS!$B$4:$B$633,EXH_potentials_Data!$B45,Export_from_GIS!$C$4:$C$633,EXH_potentials_Data!$C45)</f>
        <v>16.735314634465716</v>
      </c>
      <c r="F45" s="229">
        <f>SUMIFS(Export_from_GIS!DK$4:DK$633,Export_from_GIS!$B$4:$B$633,EXH_potentials_Data!$B45,Export_from_GIS!$C$4:$C$633,EXH_potentials_Data!$C45)</f>
        <v>34.121493585288256</v>
      </c>
      <c r="G45" s="282">
        <f>SUMIFS(Export_from_GIS!DL$4:DL$633,Export_from_GIS!$B$4:$B$633,EXH_potentials_Data!$B45,Export_from_GIS!$C$4:$C$633,EXH_potentials_Data!$C45)</f>
        <v>454.36728677632993</v>
      </c>
      <c r="H45" s="281">
        <f>SUMIFS(Export_from_GIS!DM$4:DM$633,Export_from_GIS!$B$4:$B$633,EXH_potentials_Data!$B45,Export_from_GIS!$C$4:$C$633,EXH_potentials_Data!$C45)</f>
        <v>15.724514159120137</v>
      </c>
      <c r="I45" s="226">
        <f>SUMIFS(Export_from_GIS!DN$4:DN$633,Export_from_GIS!$B$4:$B$633,EXH_potentials_Data!$B45,Export_from_GIS!$C$4:$C$633,EXH_potentials_Data!$C45)</f>
        <v>49.199066094473046</v>
      </c>
      <c r="J45" s="280">
        <f>SUMIFS(Export_from_GIS!DO$4:DO$633,Export_from_GIS!$B$4:$B$633,EXH_potentials_Data!$B45,Export_from_GIS!$C$4:$C$633,EXH_potentials_Data!$C45)</f>
        <v>423.16559722140886</v>
      </c>
      <c r="K45" s="279">
        <f>SUMIFS(Export_from_GIS!DP$4:DP$633,Export_from_GIS!$B$4:$B$633,EXH_potentials_Data!$B45,Export_from_GIS!$C$4:$C$633,EXH_potentials_Data!$C45)</f>
        <v>15.0156033510954</v>
      </c>
      <c r="L45" s="223">
        <f>SUMIFS(Export_from_GIS!DQ$4:DQ$633,Export_from_GIS!$B$4:$B$633,EXH_potentials_Data!$B45,Export_from_GIS!$C$4:$C$633,EXH_potentials_Data!$C45)</f>
        <v>45.124938180655548</v>
      </c>
      <c r="M45" s="278">
        <f>SUMIFS(Export_from_GIS!DR$4:DR$633,Export_from_GIS!$B$4:$B$633,EXH_potentials_Data!$B45,Export_from_GIS!$C$4:$C$633,EXH_potentials_Data!$C45)</f>
        <v>415.87107470720269</v>
      </c>
      <c r="N45" s="221">
        <f>SUMIFS(Export_from_GIS!DS$4:DS$633,Export_from_GIS!$B$4:$B$633,EXH_potentials_Data!$B45,Export_from_GIS!$C$4:$C$633,EXH_potentials_Data!$C45)</f>
        <v>6.1209822597901375</v>
      </c>
      <c r="O45" s="220">
        <f>SUMIFS(Export_from_GIS!DT$4:DT$633,Export_from_GIS!$B$4:$B$633,EXH_potentials_Data!$B45,Export_from_GIS!$C$4:$C$633,EXH_potentials_Data!$C45)</f>
        <v>41.146784071116578</v>
      </c>
      <c r="P45" s="277">
        <f>SUMIFS(Export_from_GIS!DU$4:DU$633,Export_from_GIS!$B$4:$B$633,EXH_potentials_Data!$B45,Export_from_GIS!$C$4:$C$633,EXH_potentials_Data!$C45)</f>
        <v>383.63979209765228</v>
      </c>
    </row>
    <row r="46" spans="2:16" ht="15" thickBot="1">
      <c r="B46" s="276" t="s">
        <v>11</v>
      </c>
      <c r="C46" s="275" t="s">
        <v>213</v>
      </c>
      <c r="D46" s="174" t="str">
        <f>$D$9</f>
        <v>Potentials at high costs</v>
      </c>
      <c r="E46" s="274">
        <f>SUMIFS(Export_from_GIS!DV$4:DV$633,Export_from_GIS!$B$4:$B$633,EXH_potentials_Data!$B46,Export_from_GIS!$C$4:$C$633,EXH_potentials_Data!$C46)</f>
        <v>16.574389640700797</v>
      </c>
      <c r="F46" s="241">
        <f>SUMIFS(Export_from_GIS!DW$4:DW$633,Export_from_GIS!$B$4:$B$633,EXH_potentials_Data!$B46,Export_from_GIS!$C$4:$C$633,EXH_potentials_Data!$C46)</f>
        <v>100.7575015389823</v>
      </c>
      <c r="G46" s="273">
        <f>SUMIFS(Export_from_GIS!DX$4:DX$633,Export_from_GIS!$B$4:$B$633,EXH_potentials_Data!$B46,Export_from_GIS!$C$4:$C$633,EXH_potentials_Data!$C46)</f>
        <v>235.15558984427415</v>
      </c>
      <c r="H46" s="272">
        <f>SUMIFS(Export_from_GIS!DY$4:DY$633,Export_from_GIS!$B$4:$B$633,EXH_potentials_Data!$B46,Export_from_GIS!$C$4:$C$633,EXH_potentials_Data!$C46)</f>
        <v>16.25781987257302</v>
      </c>
      <c r="I46" s="238">
        <f>SUMIFS(Export_from_GIS!DZ$4:DZ$633,Export_from_GIS!$B$4:$B$633,EXH_potentials_Data!$B46,Export_from_GIS!$C$4:$C$633,EXH_potentials_Data!$C46)</f>
        <v>79.841342215503488</v>
      </c>
      <c r="J46" s="271">
        <f>SUMIFS(Export_from_GIS!EA$4:EA$633,Export_from_GIS!$B$4:$B$633,EXH_potentials_Data!$B46,Export_from_GIS!$C$4:$C$633,EXH_potentials_Data!$C46)</f>
        <v>266.12573502076128</v>
      </c>
      <c r="K46" s="270">
        <f>SUMIFS(Export_from_GIS!EB$4:EB$633,Export_from_GIS!$B$4:$B$633,EXH_potentials_Data!$B46,Export_from_GIS!$C$4:$C$633,EXH_potentials_Data!$C46)</f>
        <v>16.25781987257302</v>
      </c>
      <c r="L46" s="235">
        <f>SUMIFS(Export_from_GIS!EC$4:EC$633,Export_from_GIS!$B$4:$B$633,EXH_potentials_Data!$B46,Export_from_GIS!$C$4:$C$633,EXH_potentials_Data!$C46)</f>
        <v>60.285777178401673</v>
      </c>
      <c r="M46" s="269">
        <f>SUMIFS(Export_from_GIS!ED$4:ED$633,Export_from_GIS!$B$4:$B$633,EXH_potentials_Data!$B46,Export_from_GIS!$C$4:$C$633,EXH_potentials_Data!$C46)</f>
        <v>256.54567644584637</v>
      </c>
      <c r="N46" s="233">
        <f>SUMIFS(Export_from_GIS!EE$4:EE$633,Export_from_GIS!$B$4:$B$633,EXH_potentials_Data!$B46,Export_from_GIS!$C$4:$C$633,EXH_potentials_Data!$C46)</f>
        <v>23.344059994062491</v>
      </c>
      <c r="O46" s="232">
        <f>SUMIFS(Export_from_GIS!EF$4:EF$633,Export_from_GIS!$B$4:$B$633,EXH_potentials_Data!$B46,Export_from_GIS!$C$4:$C$633,EXH_potentials_Data!$C46)</f>
        <v>50.462542205715671</v>
      </c>
      <c r="P46" s="268">
        <f>SUMIFS(Export_from_GIS!EG$4:EG$633,Export_from_GIS!$B$4:$B$633,EXH_potentials_Data!$B46,Export_from_GIS!$C$4:$C$633,EXH_potentials_Data!$C46)</f>
        <v>246.33205261717566</v>
      </c>
    </row>
  </sheetData>
  <mergeCells count="7">
    <mergeCell ref="E4:G4"/>
    <mergeCell ref="E3:G3"/>
    <mergeCell ref="E28:P28"/>
    <mergeCell ref="E29:G29"/>
    <mergeCell ref="H29:J29"/>
    <mergeCell ref="K29:M29"/>
    <mergeCell ref="N29:P29"/>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70C0"/>
  </sheetPr>
  <dimension ref="A1:GC637"/>
  <sheetViews>
    <sheetView topLeftCell="AM1" workbookViewId="0">
      <selection activeCell="FQ13" sqref="FQ13"/>
    </sheetView>
  </sheetViews>
  <sheetFormatPr defaultColWidth="9.109375" defaultRowHeight="14.4"/>
  <cols>
    <col min="1" max="1" width="9.33203125" style="97" bestFit="1" customWidth="1"/>
    <col min="2" max="2" width="9.6640625" style="97" bestFit="1" customWidth="1"/>
    <col min="3" max="3" width="9.5546875" style="97" bestFit="1" customWidth="1"/>
    <col min="4" max="4" width="11.5546875" style="97" bestFit="1" customWidth="1"/>
    <col min="5" max="16" width="10.6640625" style="97" customWidth="1"/>
    <col min="17" max="17" width="16.5546875" style="97" bestFit="1" customWidth="1"/>
    <col min="18" max="18" width="17.33203125" style="97" bestFit="1" customWidth="1"/>
    <col min="19" max="19" width="18.109375" style="97" bestFit="1" customWidth="1"/>
    <col min="20" max="20" width="17.6640625" style="97" bestFit="1" customWidth="1"/>
    <col min="21" max="21" width="13.109375" style="97" bestFit="1" customWidth="1"/>
    <col min="22" max="22" width="14" style="97" bestFit="1" customWidth="1"/>
    <col min="23" max="23" width="13.5546875" style="97" bestFit="1" customWidth="1"/>
    <col min="24" max="24" width="14" style="97" bestFit="1" customWidth="1"/>
    <col min="25" max="25" width="14.88671875" style="97" bestFit="1" customWidth="1"/>
    <col min="26" max="26" width="14.44140625" style="97" bestFit="1" customWidth="1"/>
    <col min="27" max="27" width="13.5546875" style="97" bestFit="1" customWidth="1"/>
    <col min="28" max="28" width="14.44140625" style="97" bestFit="1" customWidth="1"/>
    <col min="29" max="29" width="14" style="97" bestFit="1" customWidth="1"/>
    <col min="30" max="30" width="24.5546875" style="97" bestFit="1" customWidth="1"/>
    <col min="31" max="31" width="25.5546875" style="97" bestFit="1" customWidth="1"/>
    <col min="32" max="32" width="25" style="97" bestFit="1" customWidth="1"/>
    <col min="33" max="33" width="20.44140625" style="97" bestFit="1" customWidth="1"/>
    <col min="34" max="34" width="21.44140625" style="97" bestFit="1" customWidth="1"/>
    <col min="35" max="35" width="20.88671875" style="97" bestFit="1" customWidth="1"/>
    <col min="36" max="36" width="21.44140625" style="97" bestFit="1" customWidth="1"/>
    <col min="37" max="37" width="22.33203125" style="97" bestFit="1" customWidth="1"/>
    <col min="38" max="38" width="21.88671875" style="97" bestFit="1" customWidth="1"/>
    <col min="39" max="39" width="20.88671875" style="97" bestFit="1" customWidth="1"/>
    <col min="40" max="40" width="21.88671875" style="97" bestFit="1" customWidth="1"/>
    <col min="41" max="41" width="21.44140625" style="97" bestFit="1" customWidth="1"/>
    <col min="42" max="53" width="8.44140625" style="97" customWidth="1"/>
    <col min="54" max="77" width="9.109375" style="97"/>
    <col min="78" max="78" width="28.109375" style="97" bestFit="1" customWidth="1"/>
    <col min="79" max="79" width="24" style="97" bestFit="1" customWidth="1"/>
    <col min="80" max="80" width="25" style="97" bestFit="1" customWidth="1"/>
    <col min="81" max="81" width="28.109375" style="97" bestFit="1" customWidth="1"/>
    <col min="82" max="82" width="24" style="97" bestFit="1" customWidth="1"/>
    <col min="83" max="83" width="25" style="97" bestFit="1" customWidth="1"/>
    <col min="84" max="84" width="28.109375" style="97" bestFit="1" customWidth="1"/>
    <col min="85" max="85" width="24" style="97" bestFit="1" customWidth="1"/>
    <col min="86" max="86" width="25" style="97" bestFit="1" customWidth="1"/>
    <col min="87" max="87" width="28.109375" style="97" bestFit="1" customWidth="1"/>
    <col min="88" max="88" width="24" style="97" bestFit="1" customWidth="1"/>
    <col min="89" max="89" width="25" style="97" bestFit="1" customWidth="1"/>
    <col min="90" max="90" width="12" style="97" bestFit="1" customWidth="1"/>
    <col min="91" max="91" width="12.88671875" style="97" bestFit="1" customWidth="1"/>
    <col min="92" max="92" width="12.44140625" style="97" bestFit="1" customWidth="1"/>
    <col min="93" max="93" width="8" style="97" bestFit="1" customWidth="1"/>
    <col min="94" max="94" width="8.88671875" style="97" bestFit="1" customWidth="1"/>
    <col min="95" max="95" width="8.44140625" style="97" bestFit="1" customWidth="1"/>
    <col min="96" max="96" width="8.88671875" style="97" bestFit="1" customWidth="1"/>
    <col min="97" max="97" width="9.6640625" style="97" bestFit="1" customWidth="1"/>
    <col min="98" max="98" width="9.33203125" style="97" bestFit="1" customWidth="1"/>
    <col min="99" max="99" width="8.44140625" style="97" bestFit="1" customWidth="1"/>
    <col min="100" max="100" width="9.33203125" style="97" bestFit="1" customWidth="1"/>
    <col min="101" max="101" width="8.88671875" style="97" bestFit="1" customWidth="1"/>
    <col min="102" max="102" width="12" style="97" bestFit="1" customWidth="1"/>
    <col min="103" max="103" width="12.88671875" style="97" bestFit="1" customWidth="1"/>
    <col min="104" max="104" width="12.44140625" style="97" bestFit="1" customWidth="1"/>
    <col min="105" max="105" width="8" style="97" bestFit="1" customWidth="1"/>
    <col min="106" max="106" width="8.88671875" style="97" bestFit="1" customWidth="1"/>
    <col min="107" max="107" width="8.44140625" style="97" bestFit="1" customWidth="1"/>
    <col min="108" max="108" width="8.88671875" style="97" bestFit="1" customWidth="1"/>
    <col min="109" max="109" width="9.6640625" style="97" bestFit="1" customWidth="1"/>
    <col min="110" max="110" width="9.33203125" style="97" bestFit="1" customWidth="1"/>
    <col min="111" max="111" width="8.44140625" style="97" bestFit="1" customWidth="1"/>
    <col min="112" max="112" width="9.33203125" style="97" bestFit="1" customWidth="1"/>
    <col min="113" max="113" width="8.88671875" style="97" bestFit="1" customWidth="1"/>
    <col min="114" max="114" width="12" style="97" bestFit="1" customWidth="1"/>
    <col min="115" max="115" width="12.88671875" style="97" bestFit="1" customWidth="1"/>
    <col min="116" max="116" width="12.44140625" style="97" bestFit="1" customWidth="1"/>
    <col min="117" max="117" width="8" style="97" bestFit="1" customWidth="1"/>
    <col min="118" max="118" width="8.88671875" style="97" bestFit="1" customWidth="1"/>
    <col min="119" max="119" width="8.44140625" style="97" bestFit="1" customWidth="1"/>
    <col min="120" max="120" width="8.88671875" style="97" bestFit="1" customWidth="1"/>
    <col min="121" max="121" width="9.6640625" style="97" bestFit="1" customWidth="1"/>
    <col min="122" max="122" width="9.33203125" style="97" bestFit="1" customWidth="1"/>
    <col min="123" max="123" width="8.44140625" style="97" bestFit="1" customWidth="1"/>
    <col min="124" max="124" width="9.33203125" style="97" bestFit="1" customWidth="1"/>
    <col min="125" max="125" width="8.88671875" style="97" bestFit="1" customWidth="1"/>
    <col min="126" max="126" width="12" style="97" bestFit="1" customWidth="1"/>
    <col min="127" max="127" width="12.88671875" style="97" bestFit="1" customWidth="1"/>
    <col min="128" max="128" width="12.44140625" style="97" bestFit="1" customWidth="1"/>
    <col min="129" max="129" width="8" style="97" bestFit="1" customWidth="1"/>
    <col min="130" max="130" width="8.88671875" style="97" bestFit="1" customWidth="1"/>
    <col min="131" max="131" width="8.44140625" style="97" bestFit="1" customWidth="1"/>
    <col min="132" max="132" width="8.88671875" style="97" bestFit="1" customWidth="1"/>
    <col min="133" max="133" width="9.6640625" style="97" bestFit="1" customWidth="1"/>
    <col min="134" max="134" width="9.33203125" style="97" bestFit="1" customWidth="1"/>
    <col min="135" max="135" width="8.44140625" style="97" bestFit="1" customWidth="1"/>
    <col min="136" max="136" width="9.33203125" style="97" bestFit="1" customWidth="1"/>
    <col min="137" max="137" width="8.88671875" style="97" bestFit="1" customWidth="1"/>
    <col min="138" max="16384" width="9.109375" style="97"/>
  </cols>
  <sheetData>
    <row r="1" spans="1:185" ht="15" customHeight="1">
      <c r="CL1" s="559" t="s">
        <v>982</v>
      </c>
      <c r="CM1" s="560"/>
      <c r="CN1" s="560"/>
      <c r="CO1" s="560"/>
      <c r="CP1" s="560"/>
      <c r="CQ1" s="560"/>
      <c r="CR1" s="560"/>
      <c r="CS1" s="560"/>
      <c r="CT1" s="560"/>
      <c r="CU1" s="560"/>
      <c r="CV1" s="560"/>
      <c r="CW1" s="561"/>
      <c r="CX1" s="559" t="s">
        <v>981</v>
      </c>
      <c r="CY1" s="560"/>
      <c r="CZ1" s="560"/>
      <c r="DA1" s="560"/>
      <c r="DB1" s="560"/>
      <c r="DC1" s="560"/>
      <c r="DD1" s="560"/>
      <c r="DE1" s="560"/>
      <c r="DF1" s="560"/>
      <c r="DG1" s="560"/>
      <c r="DH1" s="560"/>
      <c r="DI1" s="561"/>
      <c r="DJ1" s="559" t="s">
        <v>980</v>
      </c>
      <c r="DK1" s="560"/>
      <c r="DL1" s="560"/>
      <c r="DM1" s="560"/>
      <c r="DN1" s="560"/>
      <c r="DO1" s="560"/>
      <c r="DP1" s="560"/>
      <c r="DQ1" s="560"/>
      <c r="DR1" s="560"/>
      <c r="DS1" s="560"/>
      <c r="DT1" s="560"/>
      <c r="DU1" s="561"/>
      <c r="DV1" s="559" t="s">
        <v>979</v>
      </c>
      <c r="DW1" s="560"/>
      <c r="DX1" s="560"/>
      <c r="DY1" s="560"/>
      <c r="DZ1" s="560"/>
      <c r="EA1" s="560"/>
      <c r="EB1" s="560"/>
      <c r="EC1" s="560"/>
      <c r="ED1" s="560"/>
      <c r="EE1" s="560"/>
      <c r="EF1" s="560"/>
      <c r="EG1" s="560"/>
      <c r="EH1" s="564" t="s">
        <v>978</v>
      </c>
      <c r="EI1" s="565"/>
      <c r="EJ1" s="565"/>
      <c r="EK1" s="565"/>
      <c r="EL1" s="565"/>
      <c r="EM1" s="565"/>
      <c r="EN1" s="565"/>
      <c r="EO1" s="565"/>
      <c r="EP1" s="565"/>
      <c r="EQ1" s="565"/>
      <c r="ER1" s="565"/>
      <c r="ES1" s="565"/>
      <c r="ET1" s="557" t="s">
        <v>977</v>
      </c>
      <c r="EU1" s="558"/>
      <c r="EV1" s="558"/>
      <c r="EW1" s="558"/>
      <c r="EX1" s="558"/>
      <c r="EY1" s="558"/>
      <c r="EZ1" s="558"/>
      <c r="FA1" s="558"/>
      <c r="FB1" s="558"/>
      <c r="FC1" s="489">
        <f>AVERAGE(ET2:FE2)</f>
        <v>0.28991985883888555</v>
      </c>
      <c r="FD1" s="489" t="s">
        <v>974</v>
      </c>
      <c r="FE1" s="488"/>
      <c r="FF1" s="557" t="s">
        <v>976</v>
      </c>
      <c r="FG1" s="558"/>
      <c r="FH1" s="558"/>
      <c r="FI1" s="558"/>
      <c r="FJ1" s="558"/>
      <c r="FK1" s="558"/>
      <c r="FL1" s="558"/>
      <c r="FM1" s="558"/>
      <c r="FN1" s="558"/>
      <c r="FO1" s="489">
        <f>AVERAGE(FF2:FQ2)</f>
        <v>3.0826847278141929</v>
      </c>
      <c r="FP1" s="489" t="s">
        <v>974</v>
      </c>
      <c r="FQ1" s="488"/>
      <c r="FR1" s="557" t="s">
        <v>975</v>
      </c>
      <c r="FS1" s="558"/>
      <c r="FT1" s="558"/>
      <c r="FU1" s="558"/>
      <c r="FV1" s="558"/>
      <c r="FW1" s="558"/>
      <c r="FX1" s="558"/>
      <c r="FY1" s="558"/>
      <c r="FZ1" s="558"/>
      <c r="GA1" s="489">
        <f>AVERAGE(FR2:GC2)</f>
        <v>17.764298901283279</v>
      </c>
      <c r="GB1" s="489" t="s">
        <v>974</v>
      </c>
      <c r="GC1" s="488"/>
    </row>
    <row r="2" spans="1:185" ht="16.2" thickBot="1">
      <c r="A2" s="174"/>
      <c r="B2" s="174"/>
      <c r="C2" s="174"/>
      <c r="D2" s="174"/>
      <c r="E2" s="551" t="s">
        <v>973</v>
      </c>
      <c r="F2" s="552"/>
      <c r="G2" s="552"/>
      <c r="H2" s="552"/>
      <c r="I2" s="552"/>
      <c r="J2" s="552"/>
      <c r="K2" s="552"/>
      <c r="L2" s="552"/>
      <c r="M2" s="552"/>
      <c r="N2" s="552"/>
      <c r="O2" s="552"/>
      <c r="P2" s="553"/>
      <c r="Q2" s="487" t="s">
        <v>972</v>
      </c>
      <c r="R2" s="551" t="s">
        <v>971</v>
      </c>
      <c r="S2" s="552"/>
      <c r="T2" s="552"/>
      <c r="U2" s="552"/>
      <c r="V2" s="552"/>
      <c r="W2" s="552"/>
      <c r="X2" s="552"/>
      <c r="Y2" s="552"/>
      <c r="Z2" s="552"/>
      <c r="AA2" s="552"/>
      <c r="AB2" s="552"/>
      <c r="AC2" s="553"/>
      <c r="AD2" s="551" t="s">
        <v>970</v>
      </c>
      <c r="AE2" s="552"/>
      <c r="AF2" s="552"/>
      <c r="AG2" s="552"/>
      <c r="AH2" s="552"/>
      <c r="AI2" s="552"/>
      <c r="AJ2" s="552"/>
      <c r="AK2" s="552"/>
      <c r="AL2" s="552"/>
      <c r="AM2" s="552"/>
      <c r="AN2" s="552"/>
      <c r="AO2" s="552"/>
      <c r="AP2" s="554" t="s">
        <v>969</v>
      </c>
      <c r="AQ2" s="555"/>
      <c r="AR2" s="555"/>
      <c r="AS2" s="555"/>
      <c r="AT2" s="555"/>
      <c r="AU2" s="555"/>
      <c r="AV2" s="555"/>
      <c r="AW2" s="555"/>
      <c r="AX2" s="555"/>
      <c r="AY2" s="555"/>
      <c r="AZ2" s="555"/>
      <c r="BA2" s="556"/>
      <c r="BB2" s="554" t="s">
        <v>968</v>
      </c>
      <c r="BC2" s="555"/>
      <c r="BD2" s="555"/>
      <c r="BE2" s="555"/>
      <c r="BF2" s="555"/>
      <c r="BG2" s="555"/>
      <c r="BH2" s="555"/>
      <c r="BI2" s="555"/>
      <c r="BJ2" s="555"/>
      <c r="BK2" s="555"/>
      <c r="BL2" s="555"/>
      <c r="BM2" s="556"/>
      <c r="BN2" s="554" t="s">
        <v>967</v>
      </c>
      <c r="BO2" s="555"/>
      <c r="BP2" s="555"/>
      <c r="BQ2" s="555"/>
      <c r="BR2" s="555"/>
      <c r="BS2" s="555"/>
      <c r="BT2" s="555"/>
      <c r="BU2" s="555"/>
      <c r="BV2" s="555"/>
      <c r="BW2" s="555"/>
      <c r="BX2" s="555"/>
      <c r="BY2" s="556"/>
      <c r="BZ2" s="554" t="s">
        <v>966</v>
      </c>
      <c r="CA2" s="555"/>
      <c r="CB2" s="555"/>
      <c r="CC2" s="555"/>
      <c r="CD2" s="555"/>
      <c r="CE2" s="555"/>
      <c r="CF2" s="555"/>
      <c r="CG2" s="555"/>
      <c r="CH2" s="555"/>
      <c r="CI2" s="555"/>
      <c r="CJ2" s="555"/>
      <c r="CK2" s="556"/>
      <c r="CL2" s="562" t="s">
        <v>965</v>
      </c>
      <c r="CM2" s="563"/>
      <c r="CN2" s="563"/>
      <c r="CO2" s="563"/>
      <c r="CP2" s="563"/>
      <c r="CQ2" s="563"/>
      <c r="CR2" s="563"/>
      <c r="CS2" s="484">
        <v>0</v>
      </c>
      <c r="CT2" s="484" t="s">
        <v>962</v>
      </c>
      <c r="CU2" s="484"/>
      <c r="CV2" s="484"/>
      <c r="CW2" s="483"/>
      <c r="CX2" s="562" t="s">
        <v>964</v>
      </c>
      <c r="CY2" s="563"/>
      <c r="CZ2" s="563"/>
      <c r="DA2" s="563"/>
      <c r="DB2" s="563"/>
      <c r="DC2" s="563"/>
      <c r="DD2" s="563"/>
      <c r="DE2" s="484">
        <v>0</v>
      </c>
      <c r="DF2" s="486" t="s">
        <v>963</v>
      </c>
      <c r="DG2" s="484">
        <v>5</v>
      </c>
      <c r="DH2" s="484" t="s">
        <v>962</v>
      </c>
      <c r="DI2" s="483"/>
      <c r="DJ2" s="562" t="s">
        <v>964</v>
      </c>
      <c r="DK2" s="563"/>
      <c r="DL2" s="563"/>
      <c r="DM2" s="563"/>
      <c r="DN2" s="563"/>
      <c r="DO2" s="563"/>
      <c r="DP2" s="563"/>
      <c r="DQ2" s="484">
        <v>5</v>
      </c>
      <c r="DR2" s="486" t="s">
        <v>963</v>
      </c>
      <c r="DS2" s="484">
        <v>20</v>
      </c>
      <c r="DT2" s="484" t="s">
        <v>962</v>
      </c>
      <c r="DU2" s="483"/>
      <c r="DV2" s="562" t="s">
        <v>964</v>
      </c>
      <c r="DW2" s="563"/>
      <c r="DX2" s="563"/>
      <c r="DY2" s="563"/>
      <c r="DZ2" s="563"/>
      <c r="EA2" s="563"/>
      <c r="EB2" s="563"/>
      <c r="EC2" s="484">
        <v>20</v>
      </c>
      <c r="ED2" s="486" t="s">
        <v>963</v>
      </c>
      <c r="EE2" s="485">
        <v>50</v>
      </c>
      <c r="EF2" s="484" t="s">
        <v>962</v>
      </c>
      <c r="EG2" s="483"/>
      <c r="EH2" s="482"/>
      <c r="EI2" s="481"/>
      <c r="EJ2" s="481"/>
      <c r="EK2" s="481"/>
      <c r="EL2" s="481"/>
      <c r="EM2" s="481"/>
      <c r="EN2" s="481"/>
      <c r="EO2" s="481"/>
      <c r="EP2" s="481"/>
      <c r="EQ2" s="481"/>
      <c r="ER2" s="481"/>
      <c r="ES2" s="481"/>
      <c r="ET2" s="480">
        <f t="shared" ref="ET2:GC2" si="0">AVERAGEIF(ET4:ET633,"&gt;0")</f>
        <v>0.21885171596995653</v>
      </c>
      <c r="EU2" s="479">
        <f t="shared" si="0"/>
        <v>0.30368767750133069</v>
      </c>
      <c r="EV2" s="479">
        <f t="shared" si="0"/>
        <v>0.34269408948377772</v>
      </c>
      <c r="EW2" s="479">
        <f t="shared" si="0"/>
        <v>0.23693280778371803</v>
      </c>
      <c r="EX2" s="479">
        <f t="shared" si="0"/>
        <v>0.30245585344865927</v>
      </c>
      <c r="EY2" s="479">
        <f t="shared" si="0"/>
        <v>0.35264902900762818</v>
      </c>
      <c r="EZ2" s="479">
        <f t="shared" si="0"/>
        <v>0.25187938325781023</v>
      </c>
      <c r="FA2" s="479">
        <f t="shared" si="0"/>
        <v>0.34212075025501493</v>
      </c>
      <c r="FB2" s="479">
        <f t="shared" si="0"/>
        <v>0.37007157210226471</v>
      </c>
      <c r="FC2" s="479">
        <f t="shared" si="0"/>
        <v>0.2987933384594238</v>
      </c>
      <c r="FD2" s="479">
        <f t="shared" si="0"/>
        <v>2.9201149321826665E-2</v>
      </c>
      <c r="FE2" s="478">
        <f t="shared" si="0"/>
        <v>0.42970093947521532</v>
      </c>
      <c r="FF2" s="480">
        <f t="shared" si="0"/>
        <v>2.6189818788357471</v>
      </c>
      <c r="FG2" s="479">
        <f t="shared" si="0"/>
        <v>3.0013036475450652</v>
      </c>
      <c r="FH2" s="479">
        <f t="shared" si="0"/>
        <v>3.8594385642603974</v>
      </c>
      <c r="FI2" s="479">
        <f t="shared" si="0"/>
        <v>2.9069545527759146</v>
      </c>
      <c r="FJ2" s="479">
        <f t="shared" si="0"/>
        <v>1.7709274073341752</v>
      </c>
      <c r="FK2" s="479">
        <f t="shared" si="0"/>
        <v>3.9719908200406451</v>
      </c>
      <c r="FL2" s="479">
        <f t="shared" si="0"/>
        <v>3.1742060106926004</v>
      </c>
      <c r="FM2" s="479">
        <f t="shared" si="0"/>
        <v>2.0095806095603193</v>
      </c>
      <c r="FN2" s="479">
        <f t="shared" si="0"/>
        <v>4.1190961239768455</v>
      </c>
      <c r="FO2" s="479">
        <f t="shared" si="0"/>
        <v>2.9257950979134164</v>
      </c>
      <c r="FP2" s="479">
        <f t="shared" si="0"/>
        <v>2.1384570064663175</v>
      </c>
      <c r="FQ2" s="478">
        <f t="shared" si="0"/>
        <v>4.4954850143688754</v>
      </c>
      <c r="FR2" s="480">
        <f t="shared" si="0"/>
        <v>6.4268433323668424</v>
      </c>
      <c r="FS2" s="479">
        <f t="shared" si="0"/>
        <v>24.273050334935622</v>
      </c>
      <c r="FT2" s="479">
        <f t="shared" si="0"/>
        <v>22.774195716862767</v>
      </c>
      <c r="FU2" s="479">
        <f t="shared" si="0"/>
        <v>6.7678968837725977</v>
      </c>
      <c r="FV2" s="479">
        <f t="shared" si="0"/>
        <v>16.597506313426837</v>
      </c>
      <c r="FW2" s="479">
        <f t="shared" si="0"/>
        <v>22.287977200028983</v>
      </c>
      <c r="FX2" s="479">
        <f t="shared" si="0"/>
        <v>7.0483888323537016</v>
      </c>
      <c r="FY2" s="479">
        <f t="shared" si="0"/>
        <v>22.114630506577527</v>
      </c>
      <c r="FZ2" s="479">
        <f t="shared" si="0"/>
        <v>24.051187342016132</v>
      </c>
      <c r="GA2" s="479">
        <f t="shared" si="0"/>
        <v>6.125670964979542</v>
      </c>
      <c r="GB2" s="479">
        <f t="shared" si="0"/>
        <v>29.022551380235765</v>
      </c>
      <c r="GC2" s="478">
        <f t="shared" si="0"/>
        <v>25.681688007843015</v>
      </c>
    </row>
    <row r="3" spans="1:185">
      <c r="A3" s="97" t="s">
        <v>934</v>
      </c>
      <c r="B3" s="97" t="s">
        <v>930</v>
      </c>
      <c r="C3" s="97" t="s">
        <v>931</v>
      </c>
      <c r="D3" s="97" t="s">
        <v>936</v>
      </c>
      <c r="E3" s="321" t="s">
        <v>948</v>
      </c>
      <c r="F3" s="122" t="s">
        <v>947</v>
      </c>
      <c r="G3" s="122" t="s">
        <v>946</v>
      </c>
      <c r="H3" s="122" t="s">
        <v>945</v>
      </c>
      <c r="I3" s="122" t="s">
        <v>944</v>
      </c>
      <c r="J3" s="122" t="s">
        <v>943</v>
      </c>
      <c r="K3" s="122" t="s">
        <v>942</v>
      </c>
      <c r="L3" s="122" t="s">
        <v>941</v>
      </c>
      <c r="M3" s="122" t="s">
        <v>940</v>
      </c>
      <c r="N3" s="122" t="s">
        <v>939</v>
      </c>
      <c r="O3" s="122" t="s">
        <v>938</v>
      </c>
      <c r="P3" s="475" t="s">
        <v>937</v>
      </c>
      <c r="Q3" s="474" t="s">
        <v>961</v>
      </c>
      <c r="R3" s="466" t="s">
        <v>948</v>
      </c>
      <c r="S3" s="122" t="s">
        <v>947</v>
      </c>
      <c r="T3" s="122" t="s">
        <v>946</v>
      </c>
      <c r="U3" s="122" t="s">
        <v>945</v>
      </c>
      <c r="V3" s="122" t="s">
        <v>944</v>
      </c>
      <c r="W3" s="122" t="s">
        <v>943</v>
      </c>
      <c r="X3" s="122" t="s">
        <v>942</v>
      </c>
      <c r="Y3" s="122" t="s">
        <v>941</v>
      </c>
      <c r="Z3" s="122" t="s">
        <v>940</v>
      </c>
      <c r="AA3" s="122" t="s">
        <v>939</v>
      </c>
      <c r="AB3" s="122" t="s">
        <v>938</v>
      </c>
      <c r="AC3" s="476" t="s">
        <v>937</v>
      </c>
      <c r="AD3" s="322" t="s">
        <v>960</v>
      </c>
      <c r="AE3" s="97" t="s">
        <v>959</v>
      </c>
      <c r="AF3" s="97" t="s">
        <v>958</v>
      </c>
      <c r="AG3" s="97" t="s">
        <v>957</v>
      </c>
      <c r="AH3" s="97" t="s">
        <v>956</v>
      </c>
      <c r="AI3" s="97" t="s">
        <v>955</v>
      </c>
      <c r="AJ3" s="97" t="s">
        <v>954</v>
      </c>
      <c r="AK3" s="97" t="s">
        <v>953</v>
      </c>
      <c r="AL3" s="97" t="s">
        <v>952</v>
      </c>
      <c r="AM3" s="97" t="s">
        <v>951</v>
      </c>
      <c r="AN3" s="97" t="s">
        <v>950</v>
      </c>
      <c r="AO3" s="97" t="s">
        <v>949</v>
      </c>
      <c r="AP3" s="466" t="str">
        <f t="shared" ref="AP3:CK3" si="1">AD3</f>
        <v>SUM_PJ_dist_LTEH_no_eff</v>
      </c>
      <c r="AQ3" s="122" t="str">
        <f t="shared" si="1"/>
        <v>SUM_PJ_dist_MTEH_no_eff</v>
      </c>
      <c r="AR3" s="122" t="str">
        <f t="shared" si="1"/>
        <v>SUM_PJ_dist_HTEH_no_eff</v>
      </c>
      <c r="AS3" s="122" t="str">
        <f t="shared" si="1"/>
        <v>SUM_PJ_dist_LTEH_LS</v>
      </c>
      <c r="AT3" s="122" t="str">
        <f t="shared" si="1"/>
        <v>SUM_PJ_dist_MTEH_LS</v>
      </c>
      <c r="AU3" s="122" t="str">
        <f t="shared" si="1"/>
        <v>SUM_PJ_dist_HTEH_LS</v>
      </c>
      <c r="AV3" s="122" t="str">
        <f t="shared" si="1"/>
        <v>SUM_PJ_dist_LTEH_MS</v>
      </c>
      <c r="AW3" s="122" t="str">
        <f t="shared" si="1"/>
        <v>SUM_PJ_dist_MTEH_MS</v>
      </c>
      <c r="AX3" s="122" t="str">
        <f t="shared" si="1"/>
        <v>SUM_PJ_dist_HTEH_MS</v>
      </c>
      <c r="AY3" s="122" t="str">
        <f t="shared" si="1"/>
        <v>SUM_PJ_dist_LTEH_HS</v>
      </c>
      <c r="AZ3" s="122" t="str">
        <f t="shared" si="1"/>
        <v>SUM_PJ_dist_MTEH_HS</v>
      </c>
      <c r="BA3" s="469" t="str">
        <f t="shared" si="1"/>
        <v>SUM_PJ_dist_HTEH_HS</v>
      </c>
      <c r="BB3" s="466" t="str">
        <f t="shared" si="1"/>
        <v>SUM_PJ_dist_LTEH_no_eff</v>
      </c>
      <c r="BC3" s="122" t="str">
        <f t="shared" si="1"/>
        <v>SUM_PJ_dist_MTEH_no_eff</v>
      </c>
      <c r="BD3" s="122" t="str">
        <f t="shared" si="1"/>
        <v>SUM_PJ_dist_HTEH_no_eff</v>
      </c>
      <c r="BE3" s="122" t="str">
        <f t="shared" si="1"/>
        <v>SUM_PJ_dist_LTEH_LS</v>
      </c>
      <c r="BF3" s="122" t="str">
        <f t="shared" si="1"/>
        <v>SUM_PJ_dist_MTEH_LS</v>
      </c>
      <c r="BG3" s="122" t="str">
        <f t="shared" si="1"/>
        <v>SUM_PJ_dist_HTEH_LS</v>
      </c>
      <c r="BH3" s="122" t="str">
        <f t="shared" si="1"/>
        <v>SUM_PJ_dist_LTEH_MS</v>
      </c>
      <c r="BI3" s="122" t="str">
        <f t="shared" si="1"/>
        <v>SUM_PJ_dist_MTEH_MS</v>
      </c>
      <c r="BJ3" s="122" t="str">
        <f t="shared" si="1"/>
        <v>SUM_PJ_dist_HTEH_MS</v>
      </c>
      <c r="BK3" s="122" t="str">
        <f t="shared" si="1"/>
        <v>SUM_PJ_dist_LTEH_HS</v>
      </c>
      <c r="BL3" s="122" t="str">
        <f t="shared" si="1"/>
        <v>SUM_PJ_dist_MTEH_HS</v>
      </c>
      <c r="BM3" s="476" t="str">
        <f t="shared" si="1"/>
        <v>SUM_PJ_dist_HTEH_HS</v>
      </c>
      <c r="BN3" s="466" t="str">
        <f t="shared" si="1"/>
        <v>SUM_PJ_dist_LTEH_no_eff</v>
      </c>
      <c r="BO3" s="122" t="str">
        <f t="shared" si="1"/>
        <v>SUM_PJ_dist_MTEH_no_eff</v>
      </c>
      <c r="BP3" s="122" t="str">
        <f t="shared" si="1"/>
        <v>SUM_PJ_dist_HTEH_no_eff</v>
      </c>
      <c r="BQ3" s="122" t="str">
        <f t="shared" si="1"/>
        <v>SUM_PJ_dist_LTEH_LS</v>
      </c>
      <c r="BR3" s="122" t="str">
        <f t="shared" si="1"/>
        <v>SUM_PJ_dist_MTEH_LS</v>
      </c>
      <c r="BS3" s="122" t="str">
        <f t="shared" si="1"/>
        <v>SUM_PJ_dist_HTEH_LS</v>
      </c>
      <c r="BT3" s="122" t="str">
        <f t="shared" si="1"/>
        <v>SUM_PJ_dist_LTEH_MS</v>
      </c>
      <c r="BU3" s="122" t="str">
        <f t="shared" si="1"/>
        <v>SUM_PJ_dist_MTEH_MS</v>
      </c>
      <c r="BV3" s="122" t="str">
        <f t="shared" si="1"/>
        <v>SUM_PJ_dist_HTEH_MS</v>
      </c>
      <c r="BW3" s="122" t="str">
        <f t="shared" si="1"/>
        <v>SUM_PJ_dist_LTEH_HS</v>
      </c>
      <c r="BX3" s="122" t="str">
        <f t="shared" si="1"/>
        <v>SUM_PJ_dist_MTEH_HS</v>
      </c>
      <c r="BY3" s="476" t="str">
        <f t="shared" si="1"/>
        <v>SUM_PJ_dist_HTEH_HS</v>
      </c>
      <c r="BZ3" s="466" t="str">
        <f t="shared" si="1"/>
        <v>SUM_PJ_dist_LTEH_no_eff</v>
      </c>
      <c r="CA3" s="122" t="str">
        <f t="shared" si="1"/>
        <v>SUM_PJ_dist_MTEH_no_eff</v>
      </c>
      <c r="CB3" s="122" t="str">
        <f t="shared" si="1"/>
        <v>SUM_PJ_dist_HTEH_no_eff</v>
      </c>
      <c r="CC3" s="122" t="str">
        <f t="shared" si="1"/>
        <v>SUM_PJ_dist_LTEH_LS</v>
      </c>
      <c r="CD3" s="122" t="str">
        <f t="shared" si="1"/>
        <v>SUM_PJ_dist_MTEH_LS</v>
      </c>
      <c r="CE3" s="122" t="str">
        <f t="shared" si="1"/>
        <v>SUM_PJ_dist_HTEH_LS</v>
      </c>
      <c r="CF3" s="122" t="str">
        <f t="shared" si="1"/>
        <v>SUM_PJ_dist_LTEH_MS</v>
      </c>
      <c r="CG3" s="122" t="str">
        <f t="shared" si="1"/>
        <v>SUM_PJ_dist_MTEH_MS</v>
      </c>
      <c r="CH3" s="122" t="str">
        <f t="shared" si="1"/>
        <v>SUM_PJ_dist_HTEH_MS</v>
      </c>
      <c r="CI3" s="122" t="str">
        <f t="shared" si="1"/>
        <v>SUM_PJ_dist_LTEH_HS</v>
      </c>
      <c r="CJ3" s="122" t="str">
        <f t="shared" si="1"/>
        <v>SUM_PJ_dist_MTEH_HS</v>
      </c>
      <c r="CK3" s="476" t="str">
        <f t="shared" si="1"/>
        <v>SUM_PJ_dist_HTEH_HS</v>
      </c>
      <c r="CL3" s="466" t="s">
        <v>948</v>
      </c>
      <c r="CM3" s="122" t="s">
        <v>947</v>
      </c>
      <c r="CN3" s="122" t="s">
        <v>946</v>
      </c>
      <c r="CO3" s="122" t="s">
        <v>945</v>
      </c>
      <c r="CP3" s="122" t="s">
        <v>944</v>
      </c>
      <c r="CQ3" s="122" t="s">
        <v>943</v>
      </c>
      <c r="CR3" s="122" t="s">
        <v>942</v>
      </c>
      <c r="CS3" s="122" t="s">
        <v>941</v>
      </c>
      <c r="CT3" s="122" t="s">
        <v>940</v>
      </c>
      <c r="CU3" s="122" t="s">
        <v>939</v>
      </c>
      <c r="CV3" s="122" t="s">
        <v>938</v>
      </c>
      <c r="CW3" s="476" t="s">
        <v>937</v>
      </c>
      <c r="CX3" s="466" t="s">
        <v>948</v>
      </c>
      <c r="CY3" s="122" t="s">
        <v>947</v>
      </c>
      <c r="CZ3" s="122" t="s">
        <v>946</v>
      </c>
      <c r="DA3" s="122" t="s">
        <v>945</v>
      </c>
      <c r="DB3" s="122" t="s">
        <v>944</v>
      </c>
      <c r="DC3" s="122" t="s">
        <v>943</v>
      </c>
      <c r="DD3" s="122" t="s">
        <v>942</v>
      </c>
      <c r="DE3" s="122" t="s">
        <v>941</v>
      </c>
      <c r="DF3" s="122" t="s">
        <v>940</v>
      </c>
      <c r="DG3" s="122" t="s">
        <v>939</v>
      </c>
      <c r="DH3" s="122" t="s">
        <v>938</v>
      </c>
      <c r="DI3" s="476" t="s">
        <v>937</v>
      </c>
      <c r="DJ3" s="466" t="s">
        <v>948</v>
      </c>
      <c r="DK3" s="122" t="s">
        <v>947</v>
      </c>
      <c r="DL3" s="122" t="s">
        <v>946</v>
      </c>
      <c r="DM3" s="122" t="s">
        <v>945</v>
      </c>
      <c r="DN3" s="122" t="s">
        <v>944</v>
      </c>
      <c r="DO3" s="122" t="s">
        <v>943</v>
      </c>
      <c r="DP3" s="122" t="s">
        <v>942</v>
      </c>
      <c r="DQ3" s="122" t="s">
        <v>941</v>
      </c>
      <c r="DR3" s="122" t="s">
        <v>940</v>
      </c>
      <c r="DS3" s="122" t="s">
        <v>939</v>
      </c>
      <c r="DT3" s="122" t="s">
        <v>938</v>
      </c>
      <c r="DU3" s="476" t="s">
        <v>937</v>
      </c>
      <c r="DV3" s="466" t="s">
        <v>948</v>
      </c>
      <c r="DW3" s="122" t="s">
        <v>947</v>
      </c>
      <c r="DX3" s="122" t="s">
        <v>946</v>
      </c>
      <c r="DY3" s="122" t="s">
        <v>945</v>
      </c>
      <c r="DZ3" s="122" t="s">
        <v>944</v>
      </c>
      <c r="EA3" s="122" t="s">
        <v>943</v>
      </c>
      <c r="EB3" s="122" t="s">
        <v>942</v>
      </c>
      <c r="EC3" s="122" t="s">
        <v>941</v>
      </c>
      <c r="ED3" s="122" t="s">
        <v>940</v>
      </c>
      <c r="EE3" s="122" t="s">
        <v>939</v>
      </c>
      <c r="EF3" s="122" t="s">
        <v>938</v>
      </c>
      <c r="EG3" s="476" t="s">
        <v>937</v>
      </c>
      <c r="EH3" s="477" t="s">
        <v>948</v>
      </c>
      <c r="EI3" s="187" t="s">
        <v>947</v>
      </c>
      <c r="EJ3" s="187" t="s">
        <v>946</v>
      </c>
      <c r="EK3" s="187" t="s">
        <v>945</v>
      </c>
      <c r="EL3" s="187" t="s">
        <v>944</v>
      </c>
      <c r="EM3" s="187" t="s">
        <v>943</v>
      </c>
      <c r="EN3" s="187" t="s">
        <v>942</v>
      </c>
      <c r="EO3" s="187" t="s">
        <v>941</v>
      </c>
      <c r="EP3" s="187" t="s">
        <v>940</v>
      </c>
      <c r="EQ3" s="187" t="s">
        <v>939</v>
      </c>
      <c r="ER3" s="187" t="s">
        <v>938</v>
      </c>
      <c r="ES3" s="476" t="s">
        <v>937</v>
      </c>
      <c r="ET3" s="466" t="s">
        <v>948</v>
      </c>
      <c r="EU3" s="122" t="s">
        <v>947</v>
      </c>
      <c r="EV3" s="122" t="s">
        <v>946</v>
      </c>
      <c r="EW3" s="122" t="s">
        <v>945</v>
      </c>
      <c r="EX3" s="122" t="s">
        <v>944</v>
      </c>
      <c r="EY3" s="122" t="s">
        <v>943</v>
      </c>
      <c r="EZ3" s="122" t="s">
        <v>942</v>
      </c>
      <c r="FA3" s="122" t="s">
        <v>941</v>
      </c>
      <c r="FB3" s="122" t="s">
        <v>940</v>
      </c>
      <c r="FC3" s="122" t="s">
        <v>939</v>
      </c>
      <c r="FD3" s="122" t="s">
        <v>938</v>
      </c>
      <c r="FE3" s="469" t="s">
        <v>937</v>
      </c>
      <c r="FF3" s="477" t="s">
        <v>948</v>
      </c>
      <c r="FG3" s="187" t="s">
        <v>947</v>
      </c>
      <c r="FH3" s="187" t="s">
        <v>946</v>
      </c>
      <c r="FI3" s="187" t="s">
        <v>945</v>
      </c>
      <c r="FJ3" s="187" t="s">
        <v>944</v>
      </c>
      <c r="FK3" s="187" t="s">
        <v>943</v>
      </c>
      <c r="FL3" s="187" t="s">
        <v>942</v>
      </c>
      <c r="FM3" s="187" t="s">
        <v>941</v>
      </c>
      <c r="FN3" s="187" t="s">
        <v>940</v>
      </c>
      <c r="FO3" s="187" t="s">
        <v>939</v>
      </c>
      <c r="FP3" s="187" t="s">
        <v>938</v>
      </c>
      <c r="FQ3" s="476" t="s">
        <v>937</v>
      </c>
      <c r="FR3" s="477" t="s">
        <v>948</v>
      </c>
      <c r="FS3" s="187" t="s">
        <v>947</v>
      </c>
      <c r="FT3" s="187" t="s">
        <v>946</v>
      </c>
      <c r="FU3" s="187" t="s">
        <v>945</v>
      </c>
      <c r="FV3" s="187" t="s">
        <v>944</v>
      </c>
      <c r="FW3" s="187" t="s">
        <v>943</v>
      </c>
      <c r="FX3" s="187" t="s">
        <v>942</v>
      </c>
      <c r="FY3" s="187" t="s">
        <v>941</v>
      </c>
      <c r="FZ3" s="187" t="s">
        <v>940</v>
      </c>
      <c r="GA3" s="187" t="s">
        <v>939</v>
      </c>
      <c r="GB3" s="187" t="s">
        <v>938</v>
      </c>
      <c r="GC3" s="476" t="s">
        <v>937</v>
      </c>
    </row>
    <row r="4" spans="1:185">
      <c r="A4" s="97">
        <v>1</v>
      </c>
      <c r="B4" s="97" t="s">
        <v>12</v>
      </c>
      <c r="C4" s="97" t="s">
        <v>214</v>
      </c>
      <c r="D4" s="97" t="s">
        <v>936</v>
      </c>
      <c r="E4" s="321">
        <v>0</v>
      </c>
      <c r="F4" s="122">
        <v>0</v>
      </c>
      <c r="G4" s="122">
        <v>5.3789806208599999E-3</v>
      </c>
      <c r="H4" s="122">
        <v>0</v>
      </c>
      <c r="I4" s="122">
        <v>0</v>
      </c>
      <c r="J4" s="122">
        <v>5.2496161369279997E-3</v>
      </c>
      <c r="K4" s="122">
        <v>0</v>
      </c>
      <c r="L4" s="122">
        <v>0</v>
      </c>
      <c r="M4" s="122">
        <v>5.0992736285749999E-3</v>
      </c>
      <c r="N4" s="122">
        <v>0</v>
      </c>
      <c r="O4" s="122">
        <v>0</v>
      </c>
      <c r="P4" s="475">
        <v>4.911009306845E-3</v>
      </c>
      <c r="Q4" s="474">
        <v>2</v>
      </c>
      <c r="R4" s="97">
        <v>0</v>
      </c>
      <c r="S4" s="97">
        <v>0</v>
      </c>
      <c r="T4" s="97">
        <v>1.075796124172E-2</v>
      </c>
      <c r="U4" s="97">
        <v>0</v>
      </c>
      <c r="V4" s="97">
        <v>0</v>
      </c>
      <c r="W4" s="97">
        <v>1.0499232273857E-2</v>
      </c>
      <c r="X4" s="97">
        <v>0</v>
      </c>
      <c r="Y4" s="97">
        <v>0</v>
      </c>
      <c r="Z4" s="97">
        <v>1.0198547257151001E-2</v>
      </c>
      <c r="AA4" s="97">
        <v>0</v>
      </c>
      <c r="AB4" s="97">
        <v>0</v>
      </c>
      <c r="AC4" s="97">
        <v>9.8220186136910009E-3</v>
      </c>
      <c r="AD4" s="321">
        <v>0</v>
      </c>
      <c r="AE4" s="97">
        <v>0</v>
      </c>
      <c r="AF4" s="97">
        <v>0</v>
      </c>
      <c r="AG4" s="97">
        <v>0</v>
      </c>
      <c r="AH4" s="97">
        <v>0</v>
      </c>
      <c r="AI4" s="97">
        <v>0</v>
      </c>
      <c r="AJ4" s="97">
        <v>0</v>
      </c>
      <c r="AK4" s="97">
        <v>0</v>
      </c>
      <c r="AL4" s="97">
        <v>0</v>
      </c>
      <c r="AM4" s="97">
        <v>0</v>
      </c>
      <c r="AN4" s="97">
        <v>0</v>
      </c>
      <c r="AO4" s="97">
        <v>0</v>
      </c>
      <c r="AP4" s="466">
        <f t="shared" ref="AP4:AP67" si="2">IF(R4=0,0,AD4/R4)</f>
        <v>0</v>
      </c>
      <c r="AQ4" s="122">
        <f t="shared" ref="AQ4:AQ67" si="3">IF(S4=0,0,AE4/S4)</f>
        <v>0</v>
      </c>
      <c r="AR4" s="473">
        <f t="shared" ref="AR4:AR67" si="4">IF(T4=0,0,AF4/T4)</f>
        <v>0</v>
      </c>
      <c r="AS4" s="122">
        <f t="shared" ref="AS4:AS67" si="5">IF(U4=0,0,AG4/U4)</f>
        <v>0</v>
      </c>
      <c r="AT4" s="122">
        <f t="shared" ref="AT4:AT67" si="6">IF(V4=0,0,AH4/V4)</f>
        <v>0</v>
      </c>
      <c r="AU4" s="122">
        <f t="shared" ref="AU4:AU67" si="7">IF(W4=0,0,AI4/W4)</f>
        <v>0</v>
      </c>
      <c r="AV4" s="122">
        <f t="shared" ref="AV4:AV67" si="8">IF(X4=0,0,AJ4/X4)</f>
        <v>0</v>
      </c>
      <c r="AW4" s="122">
        <f t="shared" ref="AW4:AW67" si="9">IF(Y4=0,0,AK4/Y4)</f>
        <v>0</v>
      </c>
      <c r="AX4" s="122">
        <f t="shared" ref="AX4:AX67" si="10">IF(Z4=0,0,AL4/Z4)</f>
        <v>0</v>
      </c>
      <c r="AY4" s="122">
        <f t="shared" ref="AY4:AY67" si="11">IF(AA4=0,0,AM4/AA4)</f>
        <v>0</v>
      </c>
      <c r="AZ4" s="122">
        <f t="shared" ref="AZ4:AZ67" si="12">IF(AB4=0,0,AN4/AB4)</f>
        <v>0</v>
      </c>
      <c r="BA4" s="469">
        <f t="shared" ref="BA4:BA67" si="13">IF(AC4=0,0,AO4/AC4)</f>
        <v>0</v>
      </c>
      <c r="BB4" s="467">
        <f t="shared" ref="BB4:BB67" si="14">E4*277.78/1800</f>
        <v>0</v>
      </c>
      <c r="BC4" s="97">
        <f t="shared" ref="BC4:BC67" si="15">F4*277.78/1800</f>
        <v>0</v>
      </c>
      <c r="BD4" s="97">
        <f t="shared" ref="BD4:BD67" si="16">G4*277.78/1800</f>
        <v>8.3009624270138373E-4</v>
      </c>
      <c r="BE4" s="97">
        <f t="shared" ref="BE4:BE67" si="17">H4*277.78/1800</f>
        <v>0</v>
      </c>
      <c r="BF4" s="97">
        <f t="shared" ref="BF4:BF67" si="18">I4*277.78/1800</f>
        <v>0</v>
      </c>
      <c r="BG4" s="97">
        <f t="shared" ref="BG4:BG67" si="19">J4*277.78/1800</f>
        <v>8.1013242806436648E-4</v>
      </c>
      <c r="BH4" s="97">
        <f t="shared" ref="BH4:BH67" si="20">K4*277.78/1800</f>
        <v>0</v>
      </c>
      <c r="BI4" s="97">
        <f t="shared" ref="BI4:BI67" si="21">L4*277.78/1800</f>
        <v>0</v>
      </c>
      <c r="BJ4" s="97">
        <f t="shared" ref="BJ4:BJ67" si="22">M4*277.78/1800</f>
        <v>7.8693123808086854E-4</v>
      </c>
      <c r="BK4" s="97">
        <f t="shared" ref="BK4:BK67" si="23">N4*277.78/1800</f>
        <v>0</v>
      </c>
      <c r="BL4" s="97">
        <f t="shared" ref="BL4:BL67" si="24">O4*277.78/1800</f>
        <v>0</v>
      </c>
      <c r="BM4" s="469">
        <f t="shared" ref="BM4:BM67" si="25">P4*277.78/1800</f>
        <v>7.5787786958633556E-4</v>
      </c>
      <c r="BN4" s="467">
        <f t="shared" ref="BN4:BN67" si="26">IF(BB4=0,0,1901.4*(BB4^(-0.563))*AP4)</f>
        <v>0</v>
      </c>
      <c r="BO4" s="97">
        <f t="shared" ref="BO4:BO67" si="27">IF(BC4=0,0,1901.4*(BC4^(-0.563))*AQ4)</f>
        <v>0</v>
      </c>
      <c r="BP4" s="97">
        <f t="shared" ref="BP4:BP67" si="28">IF(BD4=0,0,1901.4*(BD4^(-0.563))*AR4)</f>
        <v>0</v>
      </c>
      <c r="BQ4" s="97">
        <f t="shared" ref="BQ4:BQ67" si="29">IF(BE4=0,0,1901.4*(BE4^(-0.563))*AS4)</f>
        <v>0</v>
      </c>
      <c r="BR4" s="97">
        <f t="shared" ref="BR4:BR67" si="30">IF(BF4=0,0,1901.4*(BF4^(-0.563))*AT4)</f>
        <v>0</v>
      </c>
      <c r="BS4" s="97">
        <f t="shared" ref="BS4:BS67" si="31">IF(BG4=0,0,1901.4*(BG4^(-0.563))*AU4)</f>
        <v>0</v>
      </c>
      <c r="BT4" s="97">
        <f t="shared" ref="BT4:BT67" si="32">IF(BH4=0,0,1901.4*(BH4^(-0.563))*AV4)</f>
        <v>0</v>
      </c>
      <c r="BU4" s="97">
        <f t="shared" ref="BU4:BU67" si="33">IF(BI4=0,0,1901.4*(BI4^(-0.563))*AW4)</f>
        <v>0</v>
      </c>
      <c r="BV4" s="97">
        <f t="shared" ref="BV4:BV67" si="34">IF(BJ4=0,0,1901.4*(BJ4^(-0.563))*AX4)</f>
        <v>0</v>
      </c>
      <c r="BW4" s="97">
        <f t="shared" ref="BW4:BW67" si="35">IF(BK4=0,0,1901.4*(BK4^(-0.563))*AY4)</f>
        <v>0</v>
      </c>
      <c r="BX4" s="97">
        <f t="shared" ref="BX4:BX67" si="36">IF(BL4=0,0,1901.4*(BL4^(-0.563))*AZ4)</f>
        <v>0</v>
      </c>
      <c r="BY4" s="469">
        <f t="shared" ref="BY4:BY67" si="37">IF(BM4=0,0,1901.4*(BM4^(-0.563))*BA4)</f>
        <v>0</v>
      </c>
      <c r="BZ4" s="470">
        <f t="shared" ref="BZ4:BZ67" si="38">IF(BN4=0,0,BN4/1000000/R4/20)</f>
        <v>0</v>
      </c>
      <c r="CA4" s="470">
        <f t="shared" ref="CA4:CA67" si="39">IF(BO4=0,0,BO4/1000000/S4/20)</f>
        <v>0</v>
      </c>
      <c r="CB4" s="470">
        <f t="shared" ref="CB4:CB67" si="40">IF(BP4=0,0,BP4/1000000/T4/20)</f>
        <v>0</v>
      </c>
      <c r="CC4" s="470">
        <f t="shared" ref="CC4:CC67" si="41">IF(BQ4=0,0,BQ4/1000000/U4/20)</f>
        <v>0</v>
      </c>
      <c r="CD4" s="470">
        <f t="shared" ref="CD4:CD67" si="42">IF(BR4=0,0,BR4/1000000/V4/20)</f>
        <v>0</v>
      </c>
      <c r="CE4" s="470">
        <f t="shared" ref="CE4:CE67" si="43">IF(BS4=0,0,BS4/1000000/W4/20)</f>
        <v>0</v>
      </c>
      <c r="CF4" s="470">
        <f t="shared" ref="CF4:CF67" si="44">IF(BT4=0,0,BT4/1000000/X4/20)</f>
        <v>0</v>
      </c>
      <c r="CG4" s="470">
        <f t="shared" ref="CG4:CG67" si="45">IF(BU4=0,0,BU4/1000000/Y4/20)</f>
        <v>0</v>
      </c>
      <c r="CH4" s="470">
        <f t="shared" ref="CH4:CH67" si="46">IF(BV4=0,0,BV4/1000000/Z4/20)</f>
        <v>0</v>
      </c>
      <c r="CI4" s="470">
        <f t="shared" ref="CI4:CI67" si="47">IF(BW4=0,0,BW4/1000000/AA4/20)</f>
        <v>0</v>
      </c>
      <c r="CJ4" s="470">
        <f t="shared" ref="CJ4:CJ67" si="48">IF(BX4=0,0,BX4/1000000/AB4/20)</f>
        <v>0</v>
      </c>
      <c r="CK4" s="472">
        <f t="shared" ref="CK4:CK67" si="49">IF(BY4=0,0,BY4/1000000/AC4/20)</f>
        <v>0</v>
      </c>
      <c r="CL4" s="470">
        <f t="shared" ref="CL4:CL67" si="50">IF(BZ4&lt;=($CS$2/1000),R4,0)</f>
        <v>0</v>
      </c>
      <c r="CM4" s="116">
        <f t="shared" ref="CM4:CM67" si="51">IF(CA4&lt;=($CS$2/1000),S4,0)</f>
        <v>0</v>
      </c>
      <c r="CN4" s="116">
        <f t="shared" ref="CN4:CN67" si="52">IF(CB4&lt;=($CS$2/1000),T4,0)</f>
        <v>1.075796124172E-2</v>
      </c>
      <c r="CO4" s="116">
        <f t="shared" ref="CO4:CO67" si="53">IF(CC4&lt;=($CS$2/1000),U4,0)</f>
        <v>0</v>
      </c>
      <c r="CP4" s="116">
        <f t="shared" ref="CP4:CP67" si="54">IF(CD4&lt;=($CS$2/1000),V4,0)</f>
        <v>0</v>
      </c>
      <c r="CQ4" s="116">
        <f t="shared" ref="CQ4:CQ67" si="55">IF(CE4&lt;=($CS$2/1000),W4,0)</f>
        <v>1.0499232273857E-2</v>
      </c>
      <c r="CR4" s="116">
        <f t="shared" ref="CR4:CR67" si="56">IF(CF4&lt;=($CS$2/1000),X4,0)</f>
        <v>0</v>
      </c>
      <c r="CS4" s="116">
        <f t="shared" ref="CS4:CS67" si="57">IF(CG4&lt;=($CS$2/1000),Y4,0)</f>
        <v>0</v>
      </c>
      <c r="CT4" s="116">
        <f t="shared" ref="CT4:CT67" si="58">IF(CH4&lt;=($CS$2/1000),Z4,0)</f>
        <v>1.0198547257151001E-2</v>
      </c>
      <c r="CU4" s="116">
        <f t="shared" ref="CU4:CU67" si="59">IF(CI4&lt;=($CS$2/1000),AA4,0)</f>
        <v>0</v>
      </c>
      <c r="CV4" s="116">
        <f t="shared" ref="CV4:CV67" si="60">IF(CJ4&lt;=($CS$2/1000),AB4,0)</f>
        <v>0</v>
      </c>
      <c r="CW4" s="471">
        <f t="shared" ref="CW4:CW67" si="61">IF(CK4&lt;=($CS$2/1000),AC4,0)</f>
        <v>9.8220186136910009E-3</v>
      </c>
      <c r="CX4" s="470">
        <f t="shared" ref="CX4:CX67" si="62">IF(AND(BZ4&gt;($DE$2/1000),BZ4&lt;($DG$2/1000)),R4,0)</f>
        <v>0</v>
      </c>
      <c r="CY4" s="116">
        <f t="shared" ref="CY4:CY67" si="63">IF(AND(CA4&gt;($DE$2/1000),CA4&lt;($DG$2/1000)),S4,0)</f>
        <v>0</v>
      </c>
      <c r="CZ4" s="116">
        <f t="shared" ref="CZ4:CZ67" si="64">IF(AND(CB4&gt;($DE$2/1000),CB4&lt;($DG$2/1000)),T4,0)</f>
        <v>0</v>
      </c>
      <c r="DA4" s="116">
        <f t="shared" ref="DA4:DA67" si="65">IF(AND(CC4&gt;($DE$2/1000),CC4&lt;($DG$2/1000)),U4,0)</f>
        <v>0</v>
      </c>
      <c r="DB4" s="116">
        <f t="shared" ref="DB4:DB67" si="66">IF(AND(CD4&gt;($DE$2/1000),CD4&lt;($DG$2/1000)),V4,0)</f>
        <v>0</v>
      </c>
      <c r="DC4" s="116">
        <f t="shared" ref="DC4:DC67" si="67">IF(AND(CE4&gt;($DE$2/1000),CE4&lt;($DG$2/1000)),W4,0)</f>
        <v>0</v>
      </c>
      <c r="DD4" s="116">
        <f t="shared" ref="DD4:DD67" si="68">IF(AND(CF4&gt;($DE$2/1000),CF4&lt;($DG$2/1000)),X4,0)</f>
        <v>0</v>
      </c>
      <c r="DE4" s="116">
        <f t="shared" ref="DE4:DE67" si="69">IF(AND(CG4&gt;($DE$2/1000),CG4&lt;($DG$2/1000)),Y4,0)</f>
        <v>0</v>
      </c>
      <c r="DF4" s="116">
        <f t="shared" ref="DF4:DF67" si="70">IF(AND(CH4&gt;($DE$2/1000),CH4&lt;($DG$2/1000)),Z4,0)</f>
        <v>0</v>
      </c>
      <c r="DG4" s="116">
        <f t="shared" ref="DG4:DG67" si="71">IF(AND(CI4&gt;($DE$2/1000),CI4&lt;($DG$2/1000)),AA4,0)</f>
        <v>0</v>
      </c>
      <c r="DH4" s="116">
        <f t="shared" ref="DH4:DH67" si="72">IF(AND(CJ4&gt;($DE$2/1000),CJ4&lt;($DG$2/1000)),AB4,0)</f>
        <v>0</v>
      </c>
      <c r="DI4" s="471">
        <f t="shared" ref="DI4:DI67" si="73">IF(AND(CK4&gt;($DE$2/1000),CK4&lt;($DG$2/1000)),AC4,0)</f>
        <v>0</v>
      </c>
      <c r="DJ4" s="470">
        <f t="shared" ref="DJ4:DJ67" si="74">IF(AND(BZ4&gt;($DQ$2/1000),BZ4&lt;($DS$2/1000)),R4,0)</f>
        <v>0</v>
      </c>
      <c r="DK4" s="116">
        <f t="shared" ref="DK4:DK67" si="75">IF(AND(CA4&gt;($DQ$2/1000),CA4&lt;($DS$2/1000)),S4,0)</f>
        <v>0</v>
      </c>
      <c r="DL4" s="116">
        <f t="shared" ref="DL4:DL67" si="76">IF(AND(CB4&gt;($DQ$2/1000),CB4&lt;($DS$2/1000)),T4,0)</f>
        <v>0</v>
      </c>
      <c r="DM4" s="116">
        <f t="shared" ref="DM4:DM67" si="77">IF(AND(CC4&gt;($DQ$2/1000),CC4&lt;($DS$2/1000)),U4,0)</f>
        <v>0</v>
      </c>
      <c r="DN4" s="116">
        <f t="shared" ref="DN4:DN67" si="78">IF(AND(CD4&gt;($DQ$2/1000),CD4&lt;($DS$2/1000)),V4,0)</f>
        <v>0</v>
      </c>
      <c r="DO4" s="116">
        <f t="shared" ref="DO4:DO67" si="79">IF(AND(CE4&gt;($DQ$2/1000),CE4&lt;($DS$2/1000)),W4,0)</f>
        <v>0</v>
      </c>
      <c r="DP4" s="116">
        <f t="shared" ref="DP4:DP67" si="80">IF(AND(CF4&gt;($DQ$2/1000),CF4&lt;($DS$2/1000)),X4,0)</f>
        <v>0</v>
      </c>
      <c r="DQ4" s="116">
        <f t="shared" ref="DQ4:DQ67" si="81">IF(AND(CG4&gt;($DQ$2/1000),CG4&lt;($DS$2/1000)),Y4,0)</f>
        <v>0</v>
      </c>
      <c r="DR4" s="116">
        <f t="shared" ref="DR4:DR67" si="82">IF(AND(CH4&gt;($DQ$2/1000),CH4&lt;($DS$2/1000)),Z4,0)</f>
        <v>0</v>
      </c>
      <c r="DS4" s="116">
        <f t="shared" ref="DS4:DS67" si="83">IF(AND(CI4&gt;($DQ$2/1000),CI4&lt;($DS$2/1000)),AA4,0)</f>
        <v>0</v>
      </c>
      <c r="DT4" s="116">
        <f t="shared" ref="DT4:DT67" si="84">IF(AND(CJ4&gt;($DQ$2/1000),CJ4&lt;($DS$2/1000)),AB4,0)</f>
        <v>0</v>
      </c>
      <c r="DU4" s="471">
        <f t="shared" ref="DU4:DU67" si="85">IF(AND(CK4&gt;($DQ$2/1000),CK4&lt;($DS$2/1000)),AC4,0)</f>
        <v>0</v>
      </c>
      <c r="DV4" s="470">
        <f t="shared" ref="DV4:DV67" si="86">IF(AND(BZ4&gt;($EC$2/1000),BZ4&lt;($EE$2/1000)),R4,0)</f>
        <v>0</v>
      </c>
      <c r="DW4" s="470">
        <f t="shared" ref="DW4:DW67" si="87">IF(AND(CA4&gt;($EC$2/1000),CA4&lt;($EE$2/1000)),S4,0)</f>
        <v>0</v>
      </c>
      <c r="DX4" s="470">
        <f t="shared" ref="DX4:DX67" si="88">IF(AND(CB4&gt;($EC$2/1000),CB4&lt;($EE$2/1000)),T4,0)</f>
        <v>0</v>
      </c>
      <c r="DY4" s="470">
        <f t="shared" ref="DY4:DY67" si="89">IF(AND(CC4&gt;($EC$2/1000),CC4&lt;($EE$2/1000)),U4,0)</f>
        <v>0</v>
      </c>
      <c r="DZ4" s="470">
        <f t="shared" ref="DZ4:DZ67" si="90">IF(AND(CD4&gt;($EC$2/1000),CD4&lt;($EE$2/1000)),V4,0)</f>
        <v>0</v>
      </c>
      <c r="EA4" s="470">
        <f t="shared" ref="EA4:EA67" si="91">IF(AND(CE4&gt;($EC$2/1000),CE4&lt;($EE$2/1000)),W4,0)</f>
        <v>0</v>
      </c>
      <c r="EB4" s="470">
        <f t="shared" ref="EB4:EB67" si="92">IF(AND(CF4&gt;($EC$2/1000),CF4&lt;($EE$2/1000)),X4,0)</f>
        <v>0</v>
      </c>
      <c r="EC4" s="470">
        <f t="shared" ref="EC4:EC67" si="93">IF(AND(CG4&gt;($EC$2/1000),CG4&lt;($EE$2/1000)),Y4,0)</f>
        <v>0</v>
      </c>
      <c r="ED4" s="470">
        <f t="shared" ref="ED4:ED67" si="94">IF(AND(CH4&gt;($EC$2/1000),CH4&lt;($EE$2/1000)),Z4,0)</f>
        <v>0</v>
      </c>
      <c r="EE4" s="470">
        <f t="shared" ref="EE4:EE67" si="95">IF(AND(CI4&gt;($EC$2/1000),CI4&lt;($EE$2/1000)),AA4,0)</f>
        <v>0</v>
      </c>
      <c r="EF4" s="470">
        <f t="shared" ref="EF4:EF67" si="96">IF(AND(CJ4&gt;($EC$2/1000),CJ4&lt;($EE$2/1000)),AB4,0)</f>
        <v>0</v>
      </c>
      <c r="EG4" s="470">
        <f t="shared" ref="EG4:EG67" si="97">IF(AND(CK4&gt;($EC$2/1000),CK4&lt;($EE$2/1000)),AC4,0)</f>
        <v>0</v>
      </c>
      <c r="EH4" s="466">
        <f t="shared" ref="EH4:EH67" si="98">IF(BB4=0,0,BN4/1000000/BB4)</f>
        <v>0</v>
      </c>
      <c r="EI4" s="122">
        <f t="shared" ref="EI4:EI67" si="99">IF(BC4=0,0,BO4/1000000/BC4)</f>
        <v>0</v>
      </c>
      <c r="EJ4" s="122">
        <f t="shared" ref="EJ4:EJ67" si="100">IF(BD4=0,0,BP4/1000000/BD4)</f>
        <v>0</v>
      </c>
      <c r="EK4" s="122">
        <f t="shared" ref="EK4:EK67" si="101">IF(BE4=0,0,BQ4/1000000/BE4)</f>
        <v>0</v>
      </c>
      <c r="EL4" s="122">
        <f t="shared" ref="EL4:EL67" si="102">IF(BF4=0,0,BR4/1000000/BF4)</f>
        <v>0</v>
      </c>
      <c r="EM4" s="122">
        <f t="shared" ref="EM4:EM67" si="103">IF(BG4=0,0,BS4/1000000/BG4)</f>
        <v>0</v>
      </c>
      <c r="EN4" s="122">
        <f t="shared" ref="EN4:EN67" si="104">IF(BH4=0,0,BT4/1000000/BH4)</f>
        <v>0</v>
      </c>
      <c r="EO4" s="122">
        <f t="shared" ref="EO4:EO67" si="105">IF(BI4=0,0,BU4/1000000/BI4)</f>
        <v>0</v>
      </c>
      <c r="EP4" s="122">
        <f t="shared" ref="EP4:EP67" si="106">IF(BJ4=0,0,BV4/1000000/BJ4)</f>
        <v>0</v>
      </c>
      <c r="EQ4" s="122">
        <f t="shared" ref="EQ4:EQ67" si="107">IF(BK4=0,0,BW4/1000000/BK4)</f>
        <v>0</v>
      </c>
      <c r="ER4" s="122">
        <f t="shared" ref="ER4:ER67" si="108">IF(BL4=0,0,BX4/1000000/BL4)</f>
        <v>0</v>
      </c>
      <c r="ES4" s="469">
        <f t="shared" ref="ES4:ES67" si="109">IF(BM4=0,0,BY4/1000000/BM4)</f>
        <v>0</v>
      </c>
      <c r="ET4" s="466">
        <f t="shared" ref="ET4:ET67" si="110">IF(CX4=0,0,EH4)</f>
        <v>0</v>
      </c>
      <c r="EU4" s="122">
        <f t="shared" ref="EU4:EU67" si="111">IF(CY4=0,0,EI4)</f>
        <v>0</v>
      </c>
      <c r="EV4" s="122">
        <f t="shared" ref="EV4:EV67" si="112">IF(CZ4=0,0,EJ4)</f>
        <v>0</v>
      </c>
      <c r="EW4" s="122">
        <f t="shared" ref="EW4:EW67" si="113">IF(DA4=0,0,EK4)</f>
        <v>0</v>
      </c>
      <c r="EX4" s="122">
        <f t="shared" ref="EX4:EX67" si="114">IF(DB4=0,0,EL4)</f>
        <v>0</v>
      </c>
      <c r="EY4" s="122">
        <f t="shared" ref="EY4:EY67" si="115">IF(DC4=0,0,EM4)</f>
        <v>0</v>
      </c>
      <c r="EZ4" s="122">
        <f t="shared" ref="EZ4:EZ67" si="116">IF(DD4=0,0,EN4)</f>
        <v>0</v>
      </c>
      <c r="FA4" s="122">
        <f t="shared" ref="FA4:FA67" si="117">IF(DE4=0,0,EO4)</f>
        <v>0</v>
      </c>
      <c r="FB4" s="122">
        <f t="shared" ref="FB4:FB67" si="118">IF(DF4=0,0,EP4)</f>
        <v>0</v>
      </c>
      <c r="FC4" s="122">
        <f t="shared" ref="FC4:FC67" si="119">IF(DG4=0,0,EQ4)</f>
        <v>0</v>
      </c>
      <c r="FD4" s="122">
        <f t="shared" ref="FD4:FD67" si="120">IF(DH4=0,0,ER4)</f>
        <v>0</v>
      </c>
      <c r="FE4" s="469">
        <f t="shared" ref="FE4:FE67" si="121">IF(DI4=0,0,ES4)</f>
        <v>0</v>
      </c>
      <c r="FF4" s="466">
        <f t="shared" ref="FF4:FF67" si="122">IF(DJ4=0,0,EH4)</f>
        <v>0</v>
      </c>
      <c r="FG4" s="466">
        <f t="shared" ref="FG4:FG67" si="123">IF(DK4=0,0,EI4)</f>
        <v>0</v>
      </c>
      <c r="FH4" s="466">
        <f t="shared" ref="FH4:FH67" si="124">IF(DL4=0,0,EJ4)</f>
        <v>0</v>
      </c>
      <c r="FI4" s="466">
        <f t="shared" ref="FI4:FI67" si="125">IF(DM4=0,0,EK4)</f>
        <v>0</v>
      </c>
      <c r="FJ4" s="466">
        <f t="shared" ref="FJ4:FJ67" si="126">IF(DN4=0,0,EL4)</f>
        <v>0</v>
      </c>
      <c r="FK4" s="466">
        <f t="shared" ref="FK4:FK67" si="127">IF(DO4=0,0,EM4)</f>
        <v>0</v>
      </c>
      <c r="FL4" s="466">
        <f t="shared" ref="FL4:FL67" si="128">IF(DP4=0,0,EN4)</f>
        <v>0</v>
      </c>
      <c r="FM4" s="466">
        <f t="shared" ref="FM4:FM67" si="129">IF(DQ4=0,0,EO4)</f>
        <v>0</v>
      </c>
      <c r="FN4" s="466">
        <f t="shared" ref="FN4:FN67" si="130">IF(DR4=0,0,EP4)</f>
        <v>0</v>
      </c>
      <c r="FO4" s="466">
        <f t="shared" ref="FO4:FO67" si="131">IF(DS4=0,0,EQ4)</f>
        <v>0</v>
      </c>
      <c r="FP4" s="466">
        <f t="shared" ref="FP4:FP67" si="132">IF(DT4=0,0,ER4)</f>
        <v>0</v>
      </c>
      <c r="FQ4" s="468">
        <f t="shared" ref="FQ4:FQ67" si="133">IF(DU4=0,0,ES4)</f>
        <v>0</v>
      </c>
      <c r="FR4" s="466">
        <f t="shared" ref="FR4:FR67" si="134">IF(DV4=0,0,EH4)</f>
        <v>0</v>
      </c>
      <c r="FS4" s="466">
        <f t="shared" ref="FS4:FS67" si="135">IF(DW4=0,0,EI4)</f>
        <v>0</v>
      </c>
      <c r="FT4" s="466">
        <f t="shared" ref="FT4:FT67" si="136">IF(DX4=0,0,EJ4)</f>
        <v>0</v>
      </c>
      <c r="FU4" s="466">
        <f t="shared" ref="FU4:FU67" si="137">IF(DY4=0,0,EK4)</f>
        <v>0</v>
      </c>
      <c r="FV4" s="466">
        <f t="shared" ref="FV4:FV67" si="138">IF(DZ4=0,0,EL4)</f>
        <v>0</v>
      </c>
      <c r="FW4" s="466">
        <f t="shared" ref="FW4:FW67" si="139">IF(EA4=0,0,EM4)</f>
        <v>0</v>
      </c>
      <c r="FX4" s="466">
        <f t="shared" ref="FX4:FX67" si="140">IF(EB4=0,0,EN4)</f>
        <v>0</v>
      </c>
      <c r="FY4" s="466">
        <f t="shared" ref="FY4:FY67" si="141">IF(EC4=0,0,EO4)</f>
        <v>0</v>
      </c>
      <c r="FZ4" s="466">
        <f t="shared" ref="FZ4:FZ67" si="142">IF(ED4=0,0,EP4)</f>
        <v>0</v>
      </c>
      <c r="GA4" s="466">
        <f t="shared" ref="GA4:GA67" si="143">IF(EE4=0,0,EQ4)</f>
        <v>0</v>
      </c>
      <c r="GB4" s="466">
        <f t="shared" ref="GB4:GB67" si="144">IF(EF4=0,0,ER4)</f>
        <v>0</v>
      </c>
      <c r="GC4" s="468">
        <f t="shared" ref="GC4:GC67" si="145">IF(EG4=0,0,ES4)</f>
        <v>0</v>
      </c>
    </row>
    <row r="5" spans="1:185">
      <c r="A5" s="97">
        <v>2</v>
      </c>
      <c r="B5" s="97" t="s">
        <v>12</v>
      </c>
      <c r="C5" s="97" t="s">
        <v>214</v>
      </c>
      <c r="D5" s="97" t="s">
        <v>936</v>
      </c>
      <c r="E5" s="321">
        <v>0</v>
      </c>
      <c r="F5" s="122">
        <v>0</v>
      </c>
      <c r="G5" s="122">
        <v>1.6136941862579999E-2</v>
      </c>
      <c r="H5" s="122">
        <v>0</v>
      </c>
      <c r="I5" s="122">
        <v>0</v>
      </c>
      <c r="J5" s="122">
        <v>1.5748848410784999E-2</v>
      </c>
      <c r="K5" s="122">
        <v>0</v>
      </c>
      <c r="L5" s="122">
        <v>0</v>
      </c>
      <c r="M5" s="122">
        <v>1.5297820885726E-2</v>
      </c>
      <c r="N5" s="122">
        <v>0</v>
      </c>
      <c r="O5" s="122">
        <v>0</v>
      </c>
      <c r="P5" s="475">
        <v>1.4733027920536001E-2</v>
      </c>
      <c r="Q5" s="474">
        <v>5</v>
      </c>
      <c r="R5" s="97">
        <v>0</v>
      </c>
      <c r="S5" s="97">
        <v>0</v>
      </c>
      <c r="T5" s="97">
        <v>8.0684709312901004E-2</v>
      </c>
      <c r="U5" s="97">
        <v>0</v>
      </c>
      <c r="V5" s="97">
        <v>0</v>
      </c>
      <c r="W5" s="97">
        <v>7.8744242053925995E-2</v>
      </c>
      <c r="X5" s="97">
        <v>0</v>
      </c>
      <c r="Y5" s="97">
        <v>0</v>
      </c>
      <c r="Z5" s="97">
        <v>7.6489104428629995E-2</v>
      </c>
      <c r="AA5" s="97">
        <v>0</v>
      </c>
      <c r="AB5" s="97">
        <v>0</v>
      </c>
      <c r="AC5" s="97">
        <v>7.3665139602678995E-2</v>
      </c>
      <c r="AD5" s="321">
        <v>0</v>
      </c>
      <c r="AE5" s="97">
        <v>0</v>
      </c>
      <c r="AF5" s="97">
        <v>0</v>
      </c>
      <c r="AG5" s="97">
        <v>0</v>
      </c>
      <c r="AH5" s="97">
        <v>0</v>
      </c>
      <c r="AI5" s="97">
        <v>0</v>
      </c>
      <c r="AJ5" s="97">
        <v>0</v>
      </c>
      <c r="AK5" s="97">
        <v>0</v>
      </c>
      <c r="AL5" s="97">
        <v>0</v>
      </c>
      <c r="AM5" s="97">
        <v>0</v>
      </c>
      <c r="AN5" s="97">
        <v>0</v>
      </c>
      <c r="AO5" s="97">
        <v>0</v>
      </c>
      <c r="AP5" s="466">
        <f t="shared" si="2"/>
        <v>0</v>
      </c>
      <c r="AQ5" s="122">
        <f t="shared" si="3"/>
        <v>0</v>
      </c>
      <c r="AR5" s="473">
        <f t="shared" si="4"/>
        <v>0</v>
      </c>
      <c r="AS5" s="122">
        <f t="shared" si="5"/>
        <v>0</v>
      </c>
      <c r="AT5" s="122">
        <f t="shared" si="6"/>
        <v>0</v>
      </c>
      <c r="AU5" s="122">
        <f t="shared" si="7"/>
        <v>0</v>
      </c>
      <c r="AV5" s="122">
        <f t="shared" si="8"/>
        <v>0</v>
      </c>
      <c r="AW5" s="122">
        <f t="shared" si="9"/>
        <v>0</v>
      </c>
      <c r="AX5" s="122">
        <f t="shared" si="10"/>
        <v>0</v>
      </c>
      <c r="AY5" s="122">
        <f t="shared" si="11"/>
        <v>0</v>
      </c>
      <c r="AZ5" s="122">
        <f t="shared" si="12"/>
        <v>0</v>
      </c>
      <c r="BA5" s="469">
        <f t="shared" si="13"/>
        <v>0</v>
      </c>
      <c r="BB5" s="97">
        <f t="shared" si="14"/>
        <v>0</v>
      </c>
      <c r="BC5" s="97">
        <f t="shared" si="15"/>
        <v>0</v>
      </c>
      <c r="BD5" s="97">
        <f t="shared" si="16"/>
        <v>2.490288728104151E-3</v>
      </c>
      <c r="BE5" s="97">
        <f t="shared" si="17"/>
        <v>0</v>
      </c>
      <c r="BF5" s="97">
        <f t="shared" si="18"/>
        <v>0</v>
      </c>
      <c r="BG5" s="97">
        <f t="shared" si="19"/>
        <v>2.4303972841932535E-3</v>
      </c>
      <c r="BH5" s="97">
        <f t="shared" si="20"/>
        <v>0</v>
      </c>
      <c r="BI5" s="97">
        <f t="shared" si="21"/>
        <v>0</v>
      </c>
      <c r="BJ5" s="97">
        <f t="shared" si="22"/>
        <v>2.3607937142427599E-3</v>
      </c>
      <c r="BK5" s="97">
        <f t="shared" si="23"/>
        <v>0</v>
      </c>
      <c r="BL5" s="97">
        <f t="shared" si="24"/>
        <v>0</v>
      </c>
      <c r="BM5" s="469">
        <f t="shared" si="25"/>
        <v>2.2736336087591609E-3</v>
      </c>
      <c r="BN5" s="467">
        <f t="shared" si="26"/>
        <v>0</v>
      </c>
      <c r="BO5" s="97">
        <f t="shared" si="27"/>
        <v>0</v>
      </c>
      <c r="BP5" s="97">
        <f t="shared" si="28"/>
        <v>0</v>
      </c>
      <c r="BQ5" s="97">
        <f t="shared" si="29"/>
        <v>0</v>
      </c>
      <c r="BR5" s="97">
        <f t="shared" si="30"/>
        <v>0</v>
      </c>
      <c r="BS5" s="97">
        <f t="shared" si="31"/>
        <v>0</v>
      </c>
      <c r="BT5" s="97">
        <f t="shared" si="32"/>
        <v>0</v>
      </c>
      <c r="BU5" s="97">
        <f t="shared" si="33"/>
        <v>0</v>
      </c>
      <c r="BV5" s="97">
        <f t="shared" si="34"/>
        <v>0</v>
      </c>
      <c r="BW5" s="97">
        <f t="shared" si="35"/>
        <v>0</v>
      </c>
      <c r="BX5" s="97">
        <f t="shared" si="36"/>
        <v>0</v>
      </c>
      <c r="BY5" s="469">
        <f t="shared" si="37"/>
        <v>0</v>
      </c>
      <c r="BZ5" s="470">
        <f t="shared" si="38"/>
        <v>0</v>
      </c>
      <c r="CA5" s="470">
        <f t="shared" si="39"/>
        <v>0</v>
      </c>
      <c r="CB5" s="470">
        <f t="shared" si="40"/>
        <v>0</v>
      </c>
      <c r="CC5" s="470">
        <f t="shared" si="41"/>
        <v>0</v>
      </c>
      <c r="CD5" s="470">
        <f t="shared" si="42"/>
        <v>0</v>
      </c>
      <c r="CE5" s="470">
        <f t="shared" si="43"/>
        <v>0</v>
      </c>
      <c r="CF5" s="470">
        <f t="shared" si="44"/>
        <v>0</v>
      </c>
      <c r="CG5" s="470">
        <f t="shared" si="45"/>
        <v>0</v>
      </c>
      <c r="CH5" s="470">
        <f t="shared" si="46"/>
        <v>0</v>
      </c>
      <c r="CI5" s="470">
        <f t="shared" si="47"/>
        <v>0</v>
      </c>
      <c r="CJ5" s="470">
        <f t="shared" si="48"/>
        <v>0</v>
      </c>
      <c r="CK5" s="472">
        <f t="shared" si="49"/>
        <v>0</v>
      </c>
      <c r="CL5" s="470">
        <f t="shared" si="50"/>
        <v>0</v>
      </c>
      <c r="CM5" s="116">
        <f t="shared" si="51"/>
        <v>0</v>
      </c>
      <c r="CN5" s="116">
        <f t="shared" si="52"/>
        <v>8.0684709312901004E-2</v>
      </c>
      <c r="CO5" s="116">
        <f t="shared" si="53"/>
        <v>0</v>
      </c>
      <c r="CP5" s="116">
        <f t="shared" si="54"/>
        <v>0</v>
      </c>
      <c r="CQ5" s="116">
        <f t="shared" si="55"/>
        <v>7.8744242053925995E-2</v>
      </c>
      <c r="CR5" s="116">
        <f t="shared" si="56"/>
        <v>0</v>
      </c>
      <c r="CS5" s="116">
        <f t="shared" si="57"/>
        <v>0</v>
      </c>
      <c r="CT5" s="116">
        <f t="shared" si="58"/>
        <v>7.6489104428629995E-2</v>
      </c>
      <c r="CU5" s="116">
        <f t="shared" si="59"/>
        <v>0</v>
      </c>
      <c r="CV5" s="116">
        <f t="shared" si="60"/>
        <v>0</v>
      </c>
      <c r="CW5" s="471">
        <f t="shared" si="61"/>
        <v>7.3665139602678995E-2</v>
      </c>
      <c r="CX5" s="470">
        <f t="shared" si="62"/>
        <v>0</v>
      </c>
      <c r="CY5" s="116">
        <f t="shared" si="63"/>
        <v>0</v>
      </c>
      <c r="CZ5" s="116">
        <f t="shared" si="64"/>
        <v>0</v>
      </c>
      <c r="DA5" s="116">
        <f t="shared" si="65"/>
        <v>0</v>
      </c>
      <c r="DB5" s="116">
        <f t="shared" si="66"/>
        <v>0</v>
      </c>
      <c r="DC5" s="116">
        <f t="shared" si="67"/>
        <v>0</v>
      </c>
      <c r="DD5" s="116">
        <f t="shared" si="68"/>
        <v>0</v>
      </c>
      <c r="DE5" s="116">
        <f t="shared" si="69"/>
        <v>0</v>
      </c>
      <c r="DF5" s="116">
        <f t="shared" si="70"/>
        <v>0</v>
      </c>
      <c r="DG5" s="116">
        <f t="shared" si="71"/>
        <v>0</v>
      </c>
      <c r="DH5" s="116">
        <f t="shared" si="72"/>
        <v>0</v>
      </c>
      <c r="DI5" s="471">
        <f t="shared" si="73"/>
        <v>0</v>
      </c>
      <c r="DJ5" s="470">
        <f t="shared" si="74"/>
        <v>0</v>
      </c>
      <c r="DK5" s="116">
        <f t="shared" si="75"/>
        <v>0</v>
      </c>
      <c r="DL5" s="116">
        <f t="shared" si="76"/>
        <v>0</v>
      </c>
      <c r="DM5" s="116">
        <f t="shared" si="77"/>
        <v>0</v>
      </c>
      <c r="DN5" s="116">
        <f t="shared" si="78"/>
        <v>0</v>
      </c>
      <c r="DO5" s="116">
        <f t="shared" si="79"/>
        <v>0</v>
      </c>
      <c r="DP5" s="116">
        <f t="shared" si="80"/>
        <v>0</v>
      </c>
      <c r="DQ5" s="116">
        <f t="shared" si="81"/>
        <v>0</v>
      </c>
      <c r="DR5" s="116">
        <f t="shared" si="82"/>
        <v>0</v>
      </c>
      <c r="DS5" s="116">
        <f t="shared" si="83"/>
        <v>0</v>
      </c>
      <c r="DT5" s="116">
        <f t="shared" si="84"/>
        <v>0</v>
      </c>
      <c r="DU5" s="471">
        <f t="shared" si="85"/>
        <v>0</v>
      </c>
      <c r="DV5" s="470">
        <f t="shared" si="86"/>
        <v>0</v>
      </c>
      <c r="DW5" s="470">
        <f t="shared" si="87"/>
        <v>0</v>
      </c>
      <c r="DX5" s="470">
        <f t="shared" si="88"/>
        <v>0</v>
      </c>
      <c r="DY5" s="470">
        <f t="shared" si="89"/>
        <v>0</v>
      </c>
      <c r="DZ5" s="470">
        <f t="shared" si="90"/>
        <v>0</v>
      </c>
      <c r="EA5" s="470">
        <f t="shared" si="91"/>
        <v>0</v>
      </c>
      <c r="EB5" s="470">
        <f t="shared" si="92"/>
        <v>0</v>
      </c>
      <c r="EC5" s="470">
        <f t="shared" si="93"/>
        <v>0</v>
      </c>
      <c r="ED5" s="470">
        <f t="shared" si="94"/>
        <v>0</v>
      </c>
      <c r="EE5" s="470">
        <f t="shared" si="95"/>
        <v>0</v>
      </c>
      <c r="EF5" s="470">
        <f t="shared" si="96"/>
        <v>0</v>
      </c>
      <c r="EG5" s="470">
        <f t="shared" si="97"/>
        <v>0</v>
      </c>
      <c r="EH5" s="466">
        <f t="shared" si="98"/>
        <v>0</v>
      </c>
      <c r="EI5" s="122">
        <f t="shared" si="99"/>
        <v>0</v>
      </c>
      <c r="EJ5" s="122">
        <f t="shared" si="100"/>
        <v>0</v>
      </c>
      <c r="EK5" s="122">
        <f t="shared" si="101"/>
        <v>0</v>
      </c>
      <c r="EL5" s="122">
        <f t="shared" si="102"/>
        <v>0</v>
      </c>
      <c r="EM5" s="122">
        <f t="shared" si="103"/>
        <v>0</v>
      </c>
      <c r="EN5" s="122">
        <f t="shared" si="104"/>
        <v>0</v>
      </c>
      <c r="EO5" s="122">
        <f t="shared" si="105"/>
        <v>0</v>
      </c>
      <c r="EP5" s="122">
        <f t="shared" si="106"/>
        <v>0</v>
      </c>
      <c r="EQ5" s="122">
        <f t="shared" si="107"/>
        <v>0</v>
      </c>
      <c r="ER5" s="122">
        <f t="shared" si="108"/>
        <v>0</v>
      </c>
      <c r="ES5" s="469">
        <f t="shared" si="109"/>
        <v>0</v>
      </c>
      <c r="ET5" s="466">
        <f t="shared" si="110"/>
        <v>0</v>
      </c>
      <c r="EU5" s="122">
        <f t="shared" si="111"/>
        <v>0</v>
      </c>
      <c r="EV5" s="122">
        <f t="shared" si="112"/>
        <v>0</v>
      </c>
      <c r="EW5" s="122">
        <f t="shared" si="113"/>
        <v>0</v>
      </c>
      <c r="EX5" s="122">
        <f t="shared" si="114"/>
        <v>0</v>
      </c>
      <c r="EY5" s="122">
        <f t="shared" si="115"/>
        <v>0</v>
      </c>
      <c r="EZ5" s="122">
        <f t="shared" si="116"/>
        <v>0</v>
      </c>
      <c r="FA5" s="122">
        <f t="shared" si="117"/>
        <v>0</v>
      </c>
      <c r="FB5" s="122">
        <f t="shared" si="118"/>
        <v>0</v>
      </c>
      <c r="FC5" s="122">
        <f t="shared" si="119"/>
        <v>0</v>
      </c>
      <c r="FD5" s="122">
        <f t="shared" si="120"/>
        <v>0</v>
      </c>
      <c r="FE5" s="469">
        <f t="shared" si="121"/>
        <v>0</v>
      </c>
      <c r="FF5" s="466">
        <f t="shared" si="122"/>
        <v>0</v>
      </c>
      <c r="FG5" s="466">
        <f t="shared" si="123"/>
        <v>0</v>
      </c>
      <c r="FH5" s="466">
        <f t="shared" si="124"/>
        <v>0</v>
      </c>
      <c r="FI5" s="466">
        <f t="shared" si="125"/>
        <v>0</v>
      </c>
      <c r="FJ5" s="466">
        <f t="shared" si="126"/>
        <v>0</v>
      </c>
      <c r="FK5" s="466">
        <f t="shared" si="127"/>
        <v>0</v>
      </c>
      <c r="FL5" s="466">
        <f t="shared" si="128"/>
        <v>0</v>
      </c>
      <c r="FM5" s="466">
        <f t="shared" si="129"/>
        <v>0</v>
      </c>
      <c r="FN5" s="466">
        <f t="shared" si="130"/>
        <v>0</v>
      </c>
      <c r="FO5" s="466">
        <f t="shared" si="131"/>
        <v>0</v>
      </c>
      <c r="FP5" s="466">
        <f t="shared" si="132"/>
        <v>0</v>
      </c>
      <c r="FQ5" s="468">
        <f t="shared" si="133"/>
        <v>0</v>
      </c>
      <c r="FR5" s="466">
        <f t="shared" si="134"/>
        <v>0</v>
      </c>
      <c r="FS5" s="466">
        <f t="shared" si="135"/>
        <v>0</v>
      </c>
      <c r="FT5" s="466">
        <f t="shared" si="136"/>
        <v>0</v>
      </c>
      <c r="FU5" s="466">
        <f t="shared" si="137"/>
        <v>0</v>
      </c>
      <c r="FV5" s="466">
        <f t="shared" si="138"/>
        <v>0</v>
      </c>
      <c r="FW5" s="466">
        <f t="shared" si="139"/>
        <v>0</v>
      </c>
      <c r="FX5" s="466">
        <f t="shared" si="140"/>
        <v>0</v>
      </c>
      <c r="FY5" s="466">
        <f t="shared" si="141"/>
        <v>0</v>
      </c>
      <c r="FZ5" s="466">
        <f t="shared" si="142"/>
        <v>0</v>
      </c>
      <c r="GA5" s="466">
        <f t="shared" si="143"/>
        <v>0</v>
      </c>
      <c r="GB5" s="466">
        <f t="shared" si="144"/>
        <v>0</v>
      </c>
      <c r="GC5" s="468">
        <f t="shared" si="145"/>
        <v>0</v>
      </c>
    </row>
    <row r="6" spans="1:185">
      <c r="A6" s="97">
        <v>3</v>
      </c>
      <c r="B6" s="97" t="s">
        <v>12</v>
      </c>
      <c r="C6" s="97" t="s">
        <v>214</v>
      </c>
      <c r="D6" s="97" t="s">
        <v>936</v>
      </c>
      <c r="E6" s="321">
        <v>0</v>
      </c>
      <c r="F6" s="122">
        <v>0</v>
      </c>
      <c r="G6" s="122">
        <v>3.6511166597308999E-2</v>
      </c>
      <c r="H6" s="122">
        <v>0</v>
      </c>
      <c r="I6" s="122">
        <v>0</v>
      </c>
      <c r="J6" s="122">
        <v>3.5667264807878997E-2</v>
      </c>
      <c r="K6" s="122">
        <v>0</v>
      </c>
      <c r="L6" s="122">
        <v>0</v>
      </c>
      <c r="M6" s="122">
        <v>3.4686514079622997E-2</v>
      </c>
      <c r="N6" s="122">
        <v>0</v>
      </c>
      <c r="O6" s="122">
        <v>0</v>
      </c>
      <c r="P6" s="475">
        <v>3.3458382577334002E-2</v>
      </c>
      <c r="Q6" s="474">
        <v>3</v>
      </c>
      <c r="R6" s="97">
        <v>0</v>
      </c>
      <c r="S6" s="97">
        <v>0</v>
      </c>
      <c r="T6" s="97">
        <v>0.109533499791927</v>
      </c>
      <c r="U6" s="97">
        <v>0</v>
      </c>
      <c r="V6" s="97">
        <v>0</v>
      </c>
      <c r="W6" s="97">
        <v>0.107001794423637</v>
      </c>
      <c r="X6" s="97">
        <v>0</v>
      </c>
      <c r="Y6" s="97">
        <v>0</v>
      </c>
      <c r="Z6" s="97">
        <v>0.104059542238868</v>
      </c>
      <c r="AA6" s="97">
        <v>0</v>
      </c>
      <c r="AB6" s="97">
        <v>0</v>
      </c>
      <c r="AC6" s="97">
        <v>0.100375147732002</v>
      </c>
      <c r="AD6" s="321">
        <v>0</v>
      </c>
      <c r="AE6" s="97">
        <v>0</v>
      </c>
      <c r="AF6" s="97">
        <v>0</v>
      </c>
      <c r="AG6" s="97">
        <v>0</v>
      </c>
      <c r="AH6" s="97">
        <v>0</v>
      </c>
      <c r="AI6" s="97">
        <v>0</v>
      </c>
      <c r="AJ6" s="97">
        <v>0</v>
      </c>
      <c r="AK6" s="97">
        <v>0</v>
      </c>
      <c r="AL6" s="97">
        <v>0</v>
      </c>
      <c r="AM6" s="97">
        <v>0</v>
      </c>
      <c r="AN6" s="97">
        <v>0</v>
      </c>
      <c r="AO6" s="97">
        <v>0</v>
      </c>
      <c r="AP6" s="466">
        <f t="shared" si="2"/>
        <v>0</v>
      </c>
      <c r="AQ6" s="122">
        <f t="shared" si="3"/>
        <v>0</v>
      </c>
      <c r="AR6" s="473">
        <f t="shared" si="4"/>
        <v>0</v>
      </c>
      <c r="AS6" s="122">
        <f t="shared" si="5"/>
        <v>0</v>
      </c>
      <c r="AT6" s="122">
        <f t="shared" si="6"/>
        <v>0</v>
      </c>
      <c r="AU6" s="122">
        <f t="shared" si="7"/>
        <v>0</v>
      </c>
      <c r="AV6" s="122">
        <f t="shared" si="8"/>
        <v>0</v>
      </c>
      <c r="AW6" s="122">
        <f t="shared" si="9"/>
        <v>0</v>
      </c>
      <c r="AX6" s="122">
        <f t="shared" si="10"/>
        <v>0</v>
      </c>
      <c r="AY6" s="122">
        <f t="shared" si="11"/>
        <v>0</v>
      </c>
      <c r="AZ6" s="122">
        <f t="shared" si="12"/>
        <v>0</v>
      </c>
      <c r="BA6" s="469">
        <f t="shared" si="13"/>
        <v>0</v>
      </c>
      <c r="BB6" s="97">
        <f t="shared" si="14"/>
        <v>0</v>
      </c>
      <c r="BC6" s="97">
        <f t="shared" si="15"/>
        <v>0</v>
      </c>
      <c r="BD6" s="97">
        <f t="shared" si="16"/>
        <v>5.6344843652224967E-3</v>
      </c>
      <c r="BE6" s="97">
        <f t="shared" si="17"/>
        <v>0</v>
      </c>
      <c r="BF6" s="97">
        <f t="shared" si="18"/>
        <v>0</v>
      </c>
      <c r="BG6" s="97">
        <f t="shared" si="19"/>
        <v>5.5042515657403486E-3</v>
      </c>
      <c r="BH6" s="97">
        <f t="shared" si="20"/>
        <v>0</v>
      </c>
      <c r="BI6" s="97">
        <f t="shared" si="21"/>
        <v>0</v>
      </c>
      <c r="BJ6" s="97">
        <f t="shared" si="22"/>
        <v>5.3528999339098196E-3</v>
      </c>
      <c r="BK6" s="97">
        <f t="shared" si="23"/>
        <v>0</v>
      </c>
      <c r="BL6" s="97">
        <f t="shared" si="24"/>
        <v>0</v>
      </c>
      <c r="BM6" s="469">
        <f t="shared" si="25"/>
        <v>5.1633719512954651E-3</v>
      </c>
      <c r="BN6" s="467">
        <f t="shared" si="26"/>
        <v>0</v>
      </c>
      <c r="BO6" s="97">
        <f t="shared" si="27"/>
        <v>0</v>
      </c>
      <c r="BP6" s="97">
        <f t="shared" si="28"/>
        <v>0</v>
      </c>
      <c r="BQ6" s="97">
        <f t="shared" si="29"/>
        <v>0</v>
      </c>
      <c r="BR6" s="97">
        <f t="shared" si="30"/>
        <v>0</v>
      </c>
      <c r="BS6" s="97">
        <f t="shared" si="31"/>
        <v>0</v>
      </c>
      <c r="BT6" s="97">
        <f t="shared" si="32"/>
        <v>0</v>
      </c>
      <c r="BU6" s="97">
        <f t="shared" si="33"/>
        <v>0</v>
      </c>
      <c r="BV6" s="97">
        <f t="shared" si="34"/>
        <v>0</v>
      </c>
      <c r="BW6" s="97">
        <f t="shared" si="35"/>
        <v>0</v>
      </c>
      <c r="BX6" s="97">
        <f t="shared" si="36"/>
        <v>0</v>
      </c>
      <c r="BY6" s="469">
        <f t="shared" si="37"/>
        <v>0</v>
      </c>
      <c r="BZ6" s="470">
        <f t="shared" si="38"/>
        <v>0</v>
      </c>
      <c r="CA6" s="470">
        <f t="shared" si="39"/>
        <v>0</v>
      </c>
      <c r="CB6" s="470">
        <f t="shared" si="40"/>
        <v>0</v>
      </c>
      <c r="CC6" s="470">
        <f t="shared" si="41"/>
        <v>0</v>
      </c>
      <c r="CD6" s="470">
        <f t="shared" si="42"/>
        <v>0</v>
      </c>
      <c r="CE6" s="470">
        <f t="shared" si="43"/>
        <v>0</v>
      </c>
      <c r="CF6" s="470">
        <f t="shared" si="44"/>
        <v>0</v>
      </c>
      <c r="CG6" s="470">
        <f t="shared" si="45"/>
        <v>0</v>
      </c>
      <c r="CH6" s="470">
        <f t="shared" si="46"/>
        <v>0</v>
      </c>
      <c r="CI6" s="470">
        <f t="shared" si="47"/>
        <v>0</v>
      </c>
      <c r="CJ6" s="470">
        <f t="shared" si="48"/>
        <v>0</v>
      </c>
      <c r="CK6" s="472">
        <f t="shared" si="49"/>
        <v>0</v>
      </c>
      <c r="CL6" s="470">
        <f t="shared" si="50"/>
        <v>0</v>
      </c>
      <c r="CM6" s="116">
        <f t="shared" si="51"/>
        <v>0</v>
      </c>
      <c r="CN6" s="116">
        <f t="shared" si="52"/>
        <v>0.109533499791927</v>
      </c>
      <c r="CO6" s="116">
        <f t="shared" si="53"/>
        <v>0</v>
      </c>
      <c r="CP6" s="116">
        <f t="shared" si="54"/>
        <v>0</v>
      </c>
      <c r="CQ6" s="116">
        <f t="shared" si="55"/>
        <v>0.107001794423637</v>
      </c>
      <c r="CR6" s="116">
        <f t="shared" si="56"/>
        <v>0</v>
      </c>
      <c r="CS6" s="116">
        <f t="shared" si="57"/>
        <v>0</v>
      </c>
      <c r="CT6" s="116">
        <f t="shared" si="58"/>
        <v>0.104059542238868</v>
      </c>
      <c r="CU6" s="116">
        <f t="shared" si="59"/>
        <v>0</v>
      </c>
      <c r="CV6" s="116">
        <f t="shared" si="60"/>
        <v>0</v>
      </c>
      <c r="CW6" s="471">
        <f t="shared" si="61"/>
        <v>0.100375147732002</v>
      </c>
      <c r="CX6" s="470">
        <f t="shared" si="62"/>
        <v>0</v>
      </c>
      <c r="CY6" s="116">
        <f t="shared" si="63"/>
        <v>0</v>
      </c>
      <c r="CZ6" s="116">
        <f t="shared" si="64"/>
        <v>0</v>
      </c>
      <c r="DA6" s="116">
        <f t="shared" si="65"/>
        <v>0</v>
      </c>
      <c r="DB6" s="116">
        <f t="shared" si="66"/>
        <v>0</v>
      </c>
      <c r="DC6" s="116">
        <f t="shared" si="67"/>
        <v>0</v>
      </c>
      <c r="DD6" s="116">
        <f t="shared" si="68"/>
        <v>0</v>
      </c>
      <c r="DE6" s="116">
        <f t="shared" si="69"/>
        <v>0</v>
      </c>
      <c r="DF6" s="116">
        <f t="shared" si="70"/>
        <v>0</v>
      </c>
      <c r="DG6" s="116">
        <f t="shared" si="71"/>
        <v>0</v>
      </c>
      <c r="DH6" s="116">
        <f t="shared" si="72"/>
        <v>0</v>
      </c>
      <c r="DI6" s="471">
        <f t="shared" si="73"/>
        <v>0</v>
      </c>
      <c r="DJ6" s="470">
        <f t="shared" si="74"/>
        <v>0</v>
      </c>
      <c r="DK6" s="116">
        <f t="shared" si="75"/>
        <v>0</v>
      </c>
      <c r="DL6" s="116">
        <f t="shared" si="76"/>
        <v>0</v>
      </c>
      <c r="DM6" s="116">
        <f t="shared" si="77"/>
        <v>0</v>
      </c>
      <c r="DN6" s="116">
        <f t="shared" si="78"/>
        <v>0</v>
      </c>
      <c r="DO6" s="116">
        <f t="shared" si="79"/>
        <v>0</v>
      </c>
      <c r="DP6" s="116">
        <f t="shared" si="80"/>
        <v>0</v>
      </c>
      <c r="DQ6" s="116">
        <f t="shared" si="81"/>
        <v>0</v>
      </c>
      <c r="DR6" s="116">
        <f t="shared" si="82"/>
        <v>0</v>
      </c>
      <c r="DS6" s="116">
        <f t="shared" si="83"/>
        <v>0</v>
      </c>
      <c r="DT6" s="116">
        <f t="shared" si="84"/>
        <v>0</v>
      </c>
      <c r="DU6" s="471">
        <f t="shared" si="85"/>
        <v>0</v>
      </c>
      <c r="DV6" s="470">
        <f t="shared" si="86"/>
        <v>0</v>
      </c>
      <c r="DW6" s="470">
        <f t="shared" si="87"/>
        <v>0</v>
      </c>
      <c r="DX6" s="470">
        <f t="shared" si="88"/>
        <v>0</v>
      </c>
      <c r="DY6" s="470">
        <f t="shared" si="89"/>
        <v>0</v>
      </c>
      <c r="DZ6" s="470">
        <f t="shared" si="90"/>
        <v>0</v>
      </c>
      <c r="EA6" s="470">
        <f t="shared" si="91"/>
        <v>0</v>
      </c>
      <c r="EB6" s="470">
        <f t="shared" si="92"/>
        <v>0</v>
      </c>
      <c r="EC6" s="470">
        <f t="shared" si="93"/>
        <v>0</v>
      </c>
      <c r="ED6" s="470">
        <f t="shared" si="94"/>
        <v>0</v>
      </c>
      <c r="EE6" s="470">
        <f t="shared" si="95"/>
        <v>0</v>
      </c>
      <c r="EF6" s="470">
        <f t="shared" si="96"/>
        <v>0</v>
      </c>
      <c r="EG6" s="470">
        <f t="shared" si="97"/>
        <v>0</v>
      </c>
      <c r="EH6" s="466">
        <f t="shared" si="98"/>
        <v>0</v>
      </c>
      <c r="EI6" s="122">
        <f t="shared" si="99"/>
        <v>0</v>
      </c>
      <c r="EJ6" s="122">
        <f t="shared" si="100"/>
        <v>0</v>
      </c>
      <c r="EK6" s="122">
        <f t="shared" si="101"/>
        <v>0</v>
      </c>
      <c r="EL6" s="122">
        <f t="shared" si="102"/>
        <v>0</v>
      </c>
      <c r="EM6" s="122">
        <f t="shared" si="103"/>
        <v>0</v>
      </c>
      <c r="EN6" s="122">
        <f t="shared" si="104"/>
        <v>0</v>
      </c>
      <c r="EO6" s="122">
        <f t="shared" si="105"/>
        <v>0</v>
      </c>
      <c r="EP6" s="122">
        <f t="shared" si="106"/>
        <v>0</v>
      </c>
      <c r="EQ6" s="122">
        <f t="shared" si="107"/>
        <v>0</v>
      </c>
      <c r="ER6" s="122">
        <f t="shared" si="108"/>
        <v>0</v>
      </c>
      <c r="ES6" s="469">
        <f t="shared" si="109"/>
        <v>0</v>
      </c>
      <c r="ET6" s="466">
        <f t="shared" si="110"/>
        <v>0</v>
      </c>
      <c r="EU6" s="122">
        <f t="shared" si="111"/>
        <v>0</v>
      </c>
      <c r="EV6" s="122">
        <f t="shared" si="112"/>
        <v>0</v>
      </c>
      <c r="EW6" s="122">
        <f t="shared" si="113"/>
        <v>0</v>
      </c>
      <c r="EX6" s="122">
        <f t="shared" si="114"/>
        <v>0</v>
      </c>
      <c r="EY6" s="122">
        <f t="shared" si="115"/>
        <v>0</v>
      </c>
      <c r="EZ6" s="122">
        <f t="shared" si="116"/>
        <v>0</v>
      </c>
      <c r="FA6" s="122">
        <f t="shared" si="117"/>
        <v>0</v>
      </c>
      <c r="FB6" s="122">
        <f t="shared" si="118"/>
        <v>0</v>
      </c>
      <c r="FC6" s="122">
        <f t="shared" si="119"/>
        <v>0</v>
      </c>
      <c r="FD6" s="122">
        <f t="shared" si="120"/>
        <v>0</v>
      </c>
      <c r="FE6" s="469">
        <f t="shared" si="121"/>
        <v>0</v>
      </c>
      <c r="FF6" s="466">
        <f t="shared" si="122"/>
        <v>0</v>
      </c>
      <c r="FG6" s="466">
        <f t="shared" si="123"/>
        <v>0</v>
      </c>
      <c r="FH6" s="466">
        <f t="shared" si="124"/>
        <v>0</v>
      </c>
      <c r="FI6" s="466">
        <f t="shared" si="125"/>
        <v>0</v>
      </c>
      <c r="FJ6" s="466">
        <f t="shared" si="126"/>
        <v>0</v>
      </c>
      <c r="FK6" s="466">
        <f t="shared" si="127"/>
        <v>0</v>
      </c>
      <c r="FL6" s="466">
        <f t="shared" si="128"/>
        <v>0</v>
      </c>
      <c r="FM6" s="466">
        <f t="shared" si="129"/>
        <v>0</v>
      </c>
      <c r="FN6" s="466">
        <f t="shared" si="130"/>
        <v>0</v>
      </c>
      <c r="FO6" s="466">
        <f t="shared" si="131"/>
        <v>0</v>
      </c>
      <c r="FP6" s="466">
        <f t="shared" si="132"/>
        <v>0</v>
      </c>
      <c r="FQ6" s="468">
        <f t="shared" si="133"/>
        <v>0</v>
      </c>
      <c r="FR6" s="466">
        <f t="shared" si="134"/>
        <v>0</v>
      </c>
      <c r="FS6" s="466">
        <f t="shared" si="135"/>
        <v>0</v>
      </c>
      <c r="FT6" s="466">
        <f t="shared" si="136"/>
        <v>0</v>
      </c>
      <c r="FU6" s="466">
        <f t="shared" si="137"/>
        <v>0</v>
      </c>
      <c r="FV6" s="466">
        <f t="shared" si="138"/>
        <v>0</v>
      </c>
      <c r="FW6" s="466">
        <f t="shared" si="139"/>
        <v>0</v>
      </c>
      <c r="FX6" s="466">
        <f t="shared" si="140"/>
        <v>0</v>
      </c>
      <c r="FY6" s="466">
        <f t="shared" si="141"/>
        <v>0</v>
      </c>
      <c r="FZ6" s="466">
        <f t="shared" si="142"/>
        <v>0</v>
      </c>
      <c r="GA6" s="466">
        <f t="shared" si="143"/>
        <v>0</v>
      </c>
      <c r="GB6" s="466">
        <f t="shared" si="144"/>
        <v>0</v>
      </c>
      <c r="GC6" s="468">
        <f t="shared" si="145"/>
        <v>0</v>
      </c>
    </row>
    <row r="7" spans="1:185">
      <c r="A7" s="97">
        <v>4</v>
      </c>
      <c r="B7" s="97" t="s">
        <v>12</v>
      </c>
      <c r="C7" s="97" t="s">
        <v>214</v>
      </c>
      <c r="D7" s="97" t="s">
        <v>936</v>
      </c>
      <c r="E7" s="321">
        <v>0</v>
      </c>
      <c r="F7" s="122">
        <v>0</v>
      </c>
      <c r="G7" s="122">
        <v>3.7652864346020998E-2</v>
      </c>
      <c r="H7" s="122">
        <v>0</v>
      </c>
      <c r="I7" s="122">
        <v>0</v>
      </c>
      <c r="J7" s="122">
        <v>3.6747312958499E-2</v>
      </c>
      <c r="K7" s="122">
        <v>0</v>
      </c>
      <c r="L7" s="122">
        <v>0</v>
      </c>
      <c r="M7" s="122">
        <v>3.5694915400027998E-2</v>
      </c>
      <c r="N7" s="122">
        <v>0</v>
      </c>
      <c r="O7" s="122">
        <v>0</v>
      </c>
      <c r="P7" s="475">
        <v>3.4377065147917003E-2</v>
      </c>
      <c r="Q7" s="474">
        <v>2</v>
      </c>
      <c r="R7" s="97">
        <v>0</v>
      </c>
      <c r="S7" s="97">
        <v>0</v>
      </c>
      <c r="T7" s="97">
        <v>7.5305728692040996E-2</v>
      </c>
      <c r="U7" s="97">
        <v>0</v>
      </c>
      <c r="V7" s="97">
        <v>0</v>
      </c>
      <c r="W7" s="97">
        <v>7.3494625916997999E-2</v>
      </c>
      <c r="X7" s="97">
        <v>0</v>
      </c>
      <c r="Y7" s="97">
        <v>0</v>
      </c>
      <c r="Z7" s="97">
        <v>7.1389830800054996E-2</v>
      </c>
      <c r="AA7" s="97">
        <v>0</v>
      </c>
      <c r="AB7" s="97">
        <v>0</v>
      </c>
      <c r="AC7" s="97">
        <v>6.8754130295834007E-2</v>
      </c>
      <c r="AD7" s="321">
        <v>0</v>
      </c>
      <c r="AE7" s="97">
        <v>0</v>
      </c>
      <c r="AF7" s="97">
        <v>0</v>
      </c>
      <c r="AG7" s="97">
        <v>0</v>
      </c>
      <c r="AH7" s="97">
        <v>0</v>
      </c>
      <c r="AI7" s="97">
        <v>0</v>
      </c>
      <c r="AJ7" s="97">
        <v>0</v>
      </c>
      <c r="AK7" s="97">
        <v>0</v>
      </c>
      <c r="AL7" s="97">
        <v>0</v>
      </c>
      <c r="AM7" s="97">
        <v>0</v>
      </c>
      <c r="AN7" s="97">
        <v>0</v>
      </c>
      <c r="AO7" s="97">
        <v>0</v>
      </c>
      <c r="AP7" s="466">
        <f t="shared" si="2"/>
        <v>0</v>
      </c>
      <c r="AQ7" s="122">
        <f t="shared" si="3"/>
        <v>0</v>
      </c>
      <c r="AR7" s="473">
        <f t="shared" si="4"/>
        <v>0</v>
      </c>
      <c r="AS7" s="122">
        <f t="shared" si="5"/>
        <v>0</v>
      </c>
      <c r="AT7" s="122">
        <f t="shared" si="6"/>
        <v>0</v>
      </c>
      <c r="AU7" s="122">
        <f t="shared" si="7"/>
        <v>0</v>
      </c>
      <c r="AV7" s="122">
        <f t="shared" si="8"/>
        <v>0</v>
      </c>
      <c r="AW7" s="122">
        <f t="shared" si="9"/>
        <v>0</v>
      </c>
      <c r="AX7" s="122">
        <f t="shared" si="10"/>
        <v>0</v>
      </c>
      <c r="AY7" s="122">
        <f t="shared" si="11"/>
        <v>0</v>
      </c>
      <c r="AZ7" s="122">
        <f t="shared" si="12"/>
        <v>0</v>
      </c>
      <c r="BA7" s="469">
        <f t="shared" si="13"/>
        <v>0</v>
      </c>
      <c r="BB7" s="97">
        <f t="shared" si="14"/>
        <v>0</v>
      </c>
      <c r="BC7" s="97">
        <f t="shared" si="15"/>
        <v>0</v>
      </c>
      <c r="BD7" s="97">
        <f t="shared" si="16"/>
        <v>5.8106736989098403E-3</v>
      </c>
      <c r="BE7" s="97">
        <f t="shared" si="17"/>
        <v>0</v>
      </c>
      <c r="BF7" s="97">
        <f t="shared" si="18"/>
        <v>0</v>
      </c>
      <c r="BG7" s="97">
        <f t="shared" si="19"/>
        <v>5.6709269964510282E-3</v>
      </c>
      <c r="BH7" s="97">
        <f t="shared" si="20"/>
        <v>0</v>
      </c>
      <c r="BI7" s="97">
        <f t="shared" si="21"/>
        <v>0</v>
      </c>
      <c r="BJ7" s="97">
        <f t="shared" si="22"/>
        <v>5.5085186665665429E-3</v>
      </c>
      <c r="BK7" s="97">
        <f t="shared" si="23"/>
        <v>0</v>
      </c>
      <c r="BL7" s="97">
        <f t="shared" si="24"/>
        <v>0</v>
      </c>
      <c r="BM7" s="469">
        <f t="shared" si="25"/>
        <v>5.3051450871046584E-3</v>
      </c>
      <c r="BN7" s="467">
        <f t="shared" si="26"/>
        <v>0</v>
      </c>
      <c r="BO7" s="97">
        <f t="shared" si="27"/>
        <v>0</v>
      </c>
      <c r="BP7" s="97">
        <f t="shared" si="28"/>
        <v>0</v>
      </c>
      <c r="BQ7" s="97">
        <f t="shared" si="29"/>
        <v>0</v>
      </c>
      <c r="BR7" s="97">
        <f t="shared" si="30"/>
        <v>0</v>
      </c>
      <c r="BS7" s="97">
        <f t="shared" si="31"/>
        <v>0</v>
      </c>
      <c r="BT7" s="97">
        <f t="shared" si="32"/>
        <v>0</v>
      </c>
      <c r="BU7" s="97">
        <f t="shared" si="33"/>
        <v>0</v>
      </c>
      <c r="BV7" s="97">
        <f t="shared" si="34"/>
        <v>0</v>
      </c>
      <c r="BW7" s="97">
        <f t="shared" si="35"/>
        <v>0</v>
      </c>
      <c r="BX7" s="97">
        <f t="shared" si="36"/>
        <v>0</v>
      </c>
      <c r="BY7" s="469">
        <f t="shared" si="37"/>
        <v>0</v>
      </c>
      <c r="BZ7" s="470">
        <f t="shared" si="38"/>
        <v>0</v>
      </c>
      <c r="CA7" s="470">
        <f t="shared" si="39"/>
        <v>0</v>
      </c>
      <c r="CB7" s="470">
        <f t="shared" si="40"/>
        <v>0</v>
      </c>
      <c r="CC7" s="470">
        <f t="shared" si="41"/>
        <v>0</v>
      </c>
      <c r="CD7" s="470">
        <f t="shared" si="42"/>
        <v>0</v>
      </c>
      <c r="CE7" s="470">
        <f t="shared" si="43"/>
        <v>0</v>
      </c>
      <c r="CF7" s="470">
        <f t="shared" si="44"/>
        <v>0</v>
      </c>
      <c r="CG7" s="470">
        <f t="shared" si="45"/>
        <v>0</v>
      </c>
      <c r="CH7" s="470">
        <f t="shared" si="46"/>
        <v>0</v>
      </c>
      <c r="CI7" s="470">
        <f t="shared" si="47"/>
        <v>0</v>
      </c>
      <c r="CJ7" s="470">
        <f t="shared" si="48"/>
        <v>0</v>
      </c>
      <c r="CK7" s="472">
        <f t="shared" si="49"/>
        <v>0</v>
      </c>
      <c r="CL7" s="470">
        <f t="shared" si="50"/>
        <v>0</v>
      </c>
      <c r="CM7" s="116">
        <f t="shared" si="51"/>
        <v>0</v>
      </c>
      <c r="CN7" s="116">
        <f t="shared" si="52"/>
        <v>7.5305728692040996E-2</v>
      </c>
      <c r="CO7" s="116">
        <f t="shared" si="53"/>
        <v>0</v>
      </c>
      <c r="CP7" s="116">
        <f t="shared" si="54"/>
        <v>0</v>
      </c>
      <c r="CQ7" s="116">
        <f t="shared" si="55"/>
        <v>7.3494625916997999E-2</v>
      </c>
      <c r="CR7" s="116">
        <f t="shared" si="56"/>
        <v>0</v>
      </c>
      <c r="CS7" s="116">
        <f t="shared" si="57"/>
        <v>0</v>
      </c>
      <c r="CT7" s="116">
        <f t="shared" si="58"/>
        <v>7.1389830800054996E-2</v>
      </c>
      <c r="CU7" s="116">
        <f t="shared" si="59"/>
        <v>0</v>
      </c>
      <c r="CV7" s="116">
        <f t="shared" si="60"/>
        <v>0</v>
      </c>
      <c r="CW7" s="471">
        <f t="shared" si="61"/>
        <v>6.8754130295834007E-2</v>
      </c>
      <c r="CX7" s="470">
        <f t="shared" si="62"/>
        <v>0</v>
      </c>
      <c r="CY7" s="116">
        <f t="shared" si="63"/>
        <v>0</v>
      </c>
      <c r="CZ7" s="116">
        <f t="shared" si="64"/>
        <v>0</v>
      </c>
      <c r="DA7" s="116">
        <f t="shared" si="65"/>
        <v>0</v>
      </c>
      <c r="DB7" s="116">
        <f t="shared" si="66"/>
        <v>0</v>
      </c>
      <c r="DC7" s="116">
        <f t="shared" si="67"/>
        <v>0</v>
      </c>
      <c r="DD7" s="116">
        <f t="shared" si="68"/>
        <v>0</v>
      </c>
      <c r="DE7" s="116">
        <f t="shared" si="69"/>
        <v>0</v>
      </c>
      <c r="DF7" s="116">
        <f t="shared" si="70"/>
        <v>0</v>
      </c>
      <c r="DG7" s="116">
        <f t="shared" si="71"/>
        <v>0</v>
      </c>
      <c r="DH7" s="116">
        <f t="shared" si="72"/>
        <v>0</v>
      </c>
      <c r="DI7" s="471">
        <f t="shared" si="73"/>
        <v>0</v>
      </c>
      <c r="DJ7" s="470">
        <f t="shared" si="74"/>
        <v>0</v>
      </c>
      <c r="DK7" s="116">
        <f t="shared" si="75"/>
        <v>0</v>
      </c>
      <c r="DL7" s="116">
        <f t="shared" si="76"/>
        <v>0</v>
      </c>
      <c r="DM7" s="116">
        <f t="shared" si="77"/>
        <v>0</v>
      </c>
      <c r="DN7" s="116">
        <f t="shared" si="78"/>
        <v>0</v>
      </c>
      <c r="DO7" s="116">
        <f t="shared" si="79"/>
        <v>0</v>
      </c>
      <c r="DP7" s="116">
        <f t="shared" si="80"/>
        <v>0</v>
      </c>
      <c r="DQ7" s="116">
        <f t="shared" si="81"/>
        <v>0</v>
      </c>
      <c r="DR7" s="116">
        <f t="shared" si="82"/>
        <v>0</v>
      </c>
      <c r="DS7" s="116">
        <f t="shared" si="83"/>
        <v>0</v>
      </c>
      <c r="DT7" s="116">
        <f t="shared" si="84"/>
        <v>0</v>
      </c>
      <c r="DU7" s="471">
        <f t="shared" si="85"/>
        <v>0</v>
      </c>
      <c r="DV7" s="470">
        <f t="shared" si="86"/>
        <v>0</v>
      </c>
      <c r="DW7" s="470">
        <f t="shared" si="87"/>
        <v>0</v>
      </c>
      <c r="DX7" s="470">
        <f t="shared" si="88"/>
        <v>0</v>
      </c>
      <c r="DY7" s="470">
        <f t="shared" si="89"/>
        <v>0</v>
      </c>
      <c r="DZ7" s="470">
        <f t="shared" si="90"/>
        <v>0</v>
      </c>
      <c r="EA7" s="470">
        <f t="shared" si="91"/>
        <v>0</v>
      </c>
      <c r="EB7" s="470">
        <f t="shared" si="92"/>
        <v>0</v>
      </c>
      <c r="EC7" s="470">
        <f t="shared" si="93"/>
        <v>0</v>
      </c>
      <c r="ED7" s="470">
        <f t="shared" si="94"/>
        <v>0</v>
      </c>
      <c r="EE7" s="470">
        <f t="shared" si="95"/>
        <v>0</v>
      </c>
      <c r="EF7" s="470">
        <f t="shared" si="96"/>
        <v>0</v>
      </c>
      <c r="EG7" s="470">
        <f t="shared" si="97"/>
        <v>0</v>
      </c>
      <c r="EH7" s="466">
        <f t="shared" si="98"/>
        <v>0</v>
      </c>
      <c r="EI7" s="122">
        <f t="shared" si="99"/>
        <v>0</v>
      </c>
      <c r="EJ7" s="122">
        <f t="shared" si="100"/>
        <v>0</v>
      </c>
      <c r="EK7" s="122">
        <f t="shared" si="101"/>
        <v>0</v>
      </c>
      <c r="EL7" s="122">
        <f t="shared" si="102"/>
        <v>0</v>
      </c>
      <c r="EM7" s="122">
        <f t="shared" si="103"/>
        <v>0</v>
      </c>
      <c r="EN7" s="122">
        <f t="shared" si="104"/>
        <v>0</v>
      </c>
      <c r="EO7" s="122">
        <f t="shared" si="105"/>
        <v>0</v>
      </c>
      <c r="EP7" s="122">
        <f t="shared" si="106"/>
        <v>0</v>
      </c>
      <c r="EQ7" s="122">
        <f t="shared" si="107"/>
        <v>0</v>
      </c>
      <c r="ER7" s="122">
        <f t="shared" si="108"/>
        <v>0</v>
      </c>
      <c r="ES7" s="469">
        <f t="shared" si="109"/>
        <v>0</v>
      </c>
      <c r="ET7" s="466">
        <f t="shared" si="110"/>
        <v>0</v>
      </c>
      <c r="EU7" s="122">
        <f t="shared" si="111"/>
        <v>0</v>
      </c>
      <c r="EV7" s="122">
        <f t="shared" si="112"/>
        <v>0</v>
      </c>
      <c r="EW7" s="122">
        <f t="shared" si="113"/>
        <v>0</v>
      </c>
      <c r="EX7" s="122">
        <f t="shared" si="114"/>
        <v>0</v>
      </c>
      <c r="EY7" s="122">
        <f t="shared" si="115"/>
        <v>0</v>
      </c>
      <c r="EZ7" s="122">
        <f t="shared" si="116"/>
        <v>0</v>
      </c>
      <c r="FA7" s="122">
        <f t="shared" si="117"/>
        <v>0</v>
      </c>
      <c r="FB7" s="122">
        <f t="shared" si="118"/>
        <v>0</v>
      </c>
      <c r="FC7" s="122">
        <f t="shared" si="119"/>
        <v>0</v>
      </c>
      <c r="FD7" s="122">
        <f t="shared" si="120"/>
        <v>0</v>
      </c>
      <c r="FE7" s="469">
        <f t="shared" si="121"/>
        <v>0</v>
      </c>
      <c r="FF7" s="466">
        <f t="shared" si="122"/>
        <v>0</v>
      </c>
      <c r="FG7" s="466">
        <f t="shared" si="123"/>
        <v>0</v>
      </c>
      <c r="FH7" s="466">
        <f t="shared" si="124"/>
        <v>0</v>
      </c>
      <c r="FI7" s="466">
        <f t="shared" si="125"/>
        <v>0</v>
      </c>
      <c r="FJ7" s="466">
        <f t="shared" si="126"/>
        <v>0</v>
      </c>
      <c r="FK7" s="466">
        <f t="shared" si="127"/>
        <v>0</v>
      </c>
      <c r="FL7" s="466">
        <f t="shared" si="128"/>
        <v>0</v>
      </c>
      <c r="FM7" s="466">
        <f t="shared" si="129"/>
        <v>0</v>
      </c>
      <c r="FN7" s="466">
        <f t="shared" si="130"/>
        <v>0</v>
      </c>
      <c r="FO7" s="466">
        <f t="shared" si="131"/>
        <v>0</v>
      </c>
      <c r="FP7" s="466">
        <f t="shared" si="132"/>
        <v>0</v>
      </c>
      <c r="FQ7" s="468">
        <f t="shared" si="133"/>
        <v>0</v>
      </c>
      <c r="FR7" s="466">
        <f t="shared" si="134"/>
        <v>0</v>
      </c>
      <c r="FS7" s="466">
        <f t="shared" si="135"/>
        <v>0</v>
      </c>
      <c r="FT7" s="466">
        <f t="shared" si="136"/>
        <v>0</v>
      </c>
      <c r="FU7" s="466">
        <f t="shared" si="137"/>
        <v>0</v>
      </c>
      <c r="FV7" s="466">
        <f t="shared" si="138"/>
        <v>0</v>
      </c>
      <c r="FW7" s="466">
        <f t="shared" si="139"/>
        <v>0</v>
      </c>
      <c r="FX7" s="466">
        <f t="shared" si="140"/>
        <v>0</v>
      </c>
      <c r="FY7" s="466">
        <f t="shared" si="141"/>
        <v>0</v>
      </c>
      <c r="FZ7" s="466">
        <f t="shared" si="142"/>
        <v>0</v>
      </c>
      <c r="GA7" s="466">
        <f t="shared" si="143"/>
        <v>0</v>
      </c>
      <c r="GB7" s="466">
        <f t="shared" si="144"/>
        <v>0</v>
      </c>
      <c r="GC7" s="468">
        <f t="shared" si="145"/>
        <v>0</v>
      </c>
    </row>
    <row r="8" spans="1:185">
      <c r="A8" s="97">
        <v>5</v>
      </c>
      <c r="B8" s="97" t="s">
        <v>12</v>
      </c>
      <c r="C8" s="97" t="s">
        <v>214</v>
      </c>
      <c r="D8" s="97" t="s">
        <v>936</v>
      </c>
      <c r="E8" s="321">
        <v>0</v>
      </c>
      <c r="F8" s="122">
        <v>0</v>
      </c>
      <c r="G8" s="122">
        <v>0.109533499791927</v>
      </c>
      <c r="H8" s="122">
        <v>0</v>
      </c>
      <c r="I8" s="122">
        <v>0</v>
      </c>
      <c r="J8" s="122">
        <v>0.107001794423637</v>
      </c>
      <c r="K8" s="122">
        <v>0</v>
      </c>
      <c r="L8" s="122">
        <v>0</v>
      </c>
      <c r="M8" s="122">
        <v>0.104059542238868</v>
      </c>
      <c r="N8" s="122">
        <v>0</v>
      </c>
      <c r="O8" s="122">
        <v>0</v>
      </c>
      <c r="P8" s="475">
        <v>0.100375147732002</v>
      </c>
      <c r="Q8" s="474">
        <v>8</v>
      </c>
      <c r="R8" s="97">
        <v>0</v>
      </c>
      <c r="S8" s="97">
        <v>0</v>
      </c>
      <c r="T8" s="97">
        <v>0.87626799833541402</v>
      </c>
      <c r="U8" s="97">
        <v>0</v>
      </c>
      <c r="V8" s="97">
        <v>0</v>
      </c>
      <c r="W8" s="97">
        <v>0.85601435538909598</v>
      </c>
      <c r="X8" s="97">
        <v>0</v>
      </c>
      <c r="Y8" s="97">
        <v>0</v>
      </c>
      <c r="Z8" s="97">
        <v>0.832476337910944</v>
      </c>
      <c r="AA8" s="97">
        <v>0</v>
      </c>
      <c r="AB8" s="97">
        <v>0</v>
      </c>
      <c r="AC8" s="97">
        <v>0.80300118185601299</v>
      </c>
      <c r="AD8" s="321">
        <v>0</v>
      </c>
      <c r="AE8" s="97">
        <v>0</v>
      </c>
      <c r="AF8" s="97">
        <v>0</v>
      </c>
      <c r="AG8" s="97">
        <v>0</v>
      </c>
      <c r="AH8" s="97">
        <v>0</v>
      </c>
      <c r="AI8" s="97">
        <v>0</v>
      </c>
      <c r="AJ8" s="97">
        <v>0</v>
      </c>
      <c r="AK8" s="97">
        <v>0</v>
      </c>
      <c r="AL8" s="97">
        <v>0</v>
      </c>
      <c r="AM8" s="97">
        <v>0</v>
      </c>
      <c r="AN8" s="97">
        <v>0</v>
      </c>
      <c r="AO8" s="97">
        <v>0</v>
      </c>
      <c r="AP8" s="466">
        <f t="shared" si="2"/>
        <v>0</v>
      </c>
      <c r="AQ8" s="122">
        <f t="shared" si="3"/>
        <v>0</v>
      </c>
      <c r="AR8" s="473">
        <f t="shared" si="4"/>
        <v>0</v>
      </c>
      <c r="AS8" s="122">
        <f t="shared" si="5"/>
        <v>0</v>
      </c>
      <c r="AT8" s="122">
        <f t="shared" si="6"/>
        <v>0</v>
      </c>
      <c r="AU8" s="122">
        <f t="shared" si="7"/>
        <v>0</v>
      </c>
      <c r="AV8" s="122">
        <f t="shared" si="8"/>
        <v>0</v>
      </c>
      <c r="AW8" s="122">
        <f t="shared" si="9"/>
        <v>0</v>
      </c>
      <c r="AX8" s="122">
        <f t="shared" si="10"/>
        <v>0</v>
      </c>
      <c r="AY8" s="122">
        <f t="shared" si="11"/>
        <v>0</v>
      </c>
      <c r="AZ8" s="122">
        <f t="shared" si="12"/>
        <v>0</v>
      </c>
      <c r="BA8" s="469">
        <f t="shared" si="13"/>
        <v>0</v>
      </c>
      <c r="BB8" s="97">
        <f t="shared" si="14"/>
        <v>0</v>
      </c>
      <c r="BC8" s="97">
        <f t="shared" si="15"/>
        <v>0</v>
      </c>
      <c r="BD8" s="97">
        <f t="shared" si="16"/>
        <v>1.6903453095667487E-2</v>
      </c>
      <c r="BE8" s="97">
        <f t="shared" si="17"/>
        <v>0</v>
      </c>
      <c r="BF8" s="97">
        <f t="shared" si="18"/>
        <v>0</v>
      </c>
      <c r="BG8" s="97">
        <f t="shared" si="19"/>
        <v>1.6512754697221046E-2</v>
      </c>
      <c r="BH8" s="97">
        <f t="shared" si="20"/>
        <v>0</v>
      </c>
      <c r="BI8" s="97">
        <f t="shared" si="21"/>
        <v>0</v>
      </c>
      <c r="BJ8" s="97">
        <f t="shared" si="22"/>
        <v>1.6058699801729304E-2</v>
      </c>
      <c r="BK8" s="97">
        <f t="shared" si="23"/>
        <v>0</v>
      </c>
      <c r="BL8" s="97">
        <f t="shared" si="24"/>
        <v>0</v>
      </c>
      <c r="BM8" s="469">
        <f t="shared" si="25"/>
        <v>1.5490115853886396E-2</v>
      </c>
      <c r="BN8" s="467">
        <f t="shared" si="26"/>
        <v>0</v>
      </c>
      <c r="BO8" s="97">
        <f t="shared" si="27"/>
        <v>0</v>
      </c>
      <c r="BP8" s="97">
        <f t="shared" si="28"/>
        <v>0</v>
      </c>
      <c r="BQ8" s="97">
        <f t="shared" si="29"/>
        <v>0</v>
      </c>
      <c r="BR8" s="97">
        <f t="shared" si="30"/>
        <v>0</v>
      </c>
      <c r="BS8" s="97">
        <f t="shared" si="31"/>
        <v>0</v>
      </c>
      <c r="BT8" s="97">
        <f t="shared" si="32"/>
        <v>0</v>
      </c>
      <c r="BU8" s="97">
        <f t="shared" si="33"/>
        <v>0</v>
      </c>
      <c r="BV8" s="97">
        <f t="shared" si="34"/>
        <v>0</v>
      </c>
      <c r="BW8" s="97">
        <f t="shared" si="35"/>
        <v>0</v>
      </c>
      <c r="BX8" s="97">
        <f t="shared" si="36"/>
        <v>0</v>
      </c>
      <c r="BY8" s="469">
        <f t="shared" si="37"/>
        <v>0</v>
      </c>
      <c r="BZ8" s="470">
        <f t="shared" si="38"/>
        <v>0</v>
      </c>
      <c r="CA8" s="470">
        <f t="shared" si="39"/>
        <v>0</v>
      </c>
      <c r="CB8" s="470">
        <f t="shared" si="40"/>
        <v>0</v>
      </c>
      <c r="CC8" s="470">
        <f t="shared" si="41"/>
        <v>0</v>
      </c>
      <c r="CD8" s="470">
        <f t="shared" si="42"/>
        <v>0</v>
      </c>
      <c r="CE8" s="470">
        <f t="shared" si="43"/>
        <v>0</v>
      </c>
      <c r="CF8" s="470">
        <f t="shared" si="44"/>
        <v>0</v>
      </c>
      <c r="CG8" s="470">
        <f t="shared" si="45"/>
        <v>0</v>
      </c>
      <c r="CH8" s="470">
        <f t="shared" si="46"/>
        <v>0</v>
      </c>
      <c r="CI8" s="470">
        <f t="shared" si="47"/>
        <v>0</v>
      </c>
      <c r="CJ8" s="470">
        <f t="shared" si="48"/>
        <v>0</v>
      </c>
      <c r="CK8" s="472">
        <f t="shared" si="49"/>
        <v>0</v>
      </c>
      <c r="CL8" s="470">
        <f t="shared" si="50"/>
        <v>0</v>
      </c>
      <c r="CM8" s="116">
        <f t="shared" si="51"/>
        <v>0</v>
      </c>
      <c r="CN8" s="116">
        <f t="shared" si="52"/>
        <v>0.87626799833541402</v>
      </c>
      <c r="CO8" s="116">
        <f t="shared" si="53"/>
        <v>0</v>
      </c>
      <c r="CP8" s="116">
        <f t="shared" si="54"/>
        <v>0</v>
      </c>
      <c r="CQ8" s="116">
        <f t="shared" si="55"/>
        <v>0.85601435538909598</v>
      </c>
      <c r="CR8" s="116">
        <f t="shared" si="56"/>
        <v>0</v>
      </c>
      <c r="CS8" s="116">
        <f t="shared" si="57"/>
        <v>0</v>
      </c>
      <c r="CT8" s="116">
        <f t="shared" si="58"/>
        <v>0.832476337910944</v>
      </c>
      <c r="CU8" s="116">
        <f t="shared" si="59"/>
        <v>0</v>
      </c>
      <c r="CV8" s="116">
        <f t="shared" si="60"/>
        <v>0</v>
      </c>
      <c r="CW8" s="471">
        <f t="shared" si="61"/>
        <v>0.80300118185601299</v>
      </c>
      <c r="CX8" s="470">
        <f t="shared" si="62"/>
        <v>0</v>
      </c>
      <c r="CY8" s="116">
        <f t="shared" si="63"/>
        <v>0</v>
      </c>
      <c r="CZ8" s="116">
        <f t="shared" si="64"/>
        <v>0</v>
      </c>
      <c r="DA8" s="116">
        <f t="shared" si="65"/>
        <v>0</v>
      </c>
      <c r="DB8" s="116">
        <f t="shared" si="66"/>
        <v>0</v>
      </c>
      <c r="DC8" s="116">
        <f t="shared" si="67"/>
        <v>0</v>
      </c>
      <c r="DD8" s="116">
        <f t="shared" si="68"/>
        <v>0</v>
      </c>
      <c r="DE8" s="116">
        <f t="shared" si="69"/>
        <v>0</v>
      </c>
      <c r="DF8" s="116">
        <f t="shared" si="70"/>
        <v>0</v>
      </c>
      <c r="DG8" s="116">
        <f t="shared" si="71"/>
        <v>0</v>
      </c>
      <c r="DH8" s="116">
        <f t="shared" si="72"/>
        <v>0</v>
      </c>
      <c r="DI8" s="471">
        <f t="shared" si="73"/>
        <v>0</v>
      </c>
      <c r="DJ8" s="470">
        <f t="shared" si="74"/>
        <v>0</v>
      </c>
      <c r="DK8" s="116">
        <f t="shared" si="75"/>
        <v>0</v>
      </c>
      <c r="DL8" s="116">
        <f t="shared" si="76"/>
        <v>0</v>
      </c>
      <c r="DM8" s="116">
        <f t="shared" si="77"/>
        <v>0</v>
      </c>
      <c r="DN8" s="116">
        <f t="shared" si="78"/>
        <v>0</v>
      </c>
      <c r="DO8" s="116">
        <f t="shared" si="79"/>
        <v>0</v>
      </c>
      <c r="DP8" s="116">
        <f t="shared" si="80"/>
        <v>0</v>
      </c>
      <c r="DQ8" s="116">
        <f t="shared" si="81"/>
        <v>0</v>
      </c>
      <c r="DR8" s="116">
        <f t="shared" si="82"/>
        <v>0</v>
      </c>
      <c r="DS8" s="116">
        <f t="shared" si="83"/>
        <v>0</v>
      </c>
      <c r="DT8" s="116">
        <f t="shared" si="84"/>
        <v>0</v>
      </c>
      <c r="DU8" s="471">
        <f t="shared" si="85"/>
        <v>0</v>
      </c>
      <c r="DV8" s="470">
        <f t="shared" si="86"/>
        <v>0</v>
      </c>
      <c r="DW8" s="470">
        <f t="shared" si="87"/>
        <v>0</v>
      </c>
      <c r="DX8" s="470">
        <f t="shared" si="88"/>
        <v>0</v>
      </c>
      <c r="DY8" s="470">
        <f t="shared" si="89"/>
        <v>0</v>
      </c>
      <c r="DZ8" s="470">
        <f t="shared" si="90"/>
        <v>0</v>
      </c>
      <c r="EA8" s="470">
        <f t="shared" si="91"/>
        <v>0</v>
      </c>
      <c r="EB8" s="470">
        <f t="shared" si="92"/>
        <v>0</v>
      </c>
      <c r="EC8" s="470">
        <f t="shared" si="93"/>
        <v>0</v>
      </c>
      <c r="ED8" s="470">
        <f t="shared" si="94"/>
        <v>0</v>
      </c>
      <c r="EE8" s="470">
        <f t="shared" si="95"/>
        <v>0</v>
      </c>
      <c r="EF8" s="470">
        <f t="shared" si="96"/>
        <v>0</v>
      </c>
      <c r="EG8" s="470">
        <f t="shared" si="97"/>
        <v>0</v>
      </c>
      <c r="EH8" s="466">
        <f t="shared" si="98"/>
        <v>0</v>
      </c>
      <c r="EI8" s="122">
        <f t="shared" si="99"/>
        <v>0</v>
      </c>
      <c r="EJ8" s="122">
        <f t="shared" si="100"/>
        <v>0</v>
      </c>
      <c r="EK8" s="122">
        <f t="shared" si="101"/>
        <v>0</v>
      </c>
      <c r="EL8" s="122">
        <f t="shared" si="102"/>
        <v>0</v>
      </c>
      <c r="EM8" s="122">
        <f t="shared" si="103"/>
        <v>0</v>
      </c>
      <c r="EN8" s="122">
        <f t="shared" si="104"/>
        <v>0</v>
      </c>
      <c r="EO8" s="122">
        <f t="shared" si="105"/>
        <v>0</v>
      </c>
      <c r="EP8" s="122">
        <f t="shared" si="106"/>
        <v>0</v>
      </c>
      <c r="EQ8" s="122">
        <f t="shared" si="107"/>
        <v>0</v>
      </c>
      <c r="ER8" s="122">
        <f t="shared" si="108"/>
        <v>0</v>
      </c>
      <c r="ES8" s="469">
        <f t="shared" si="109"/>
        <v>0</v>
      </c>
      <c r="ET8" s="466">
        <f t="shared" si="110"/>
        <v>0</v>
      </c>
      <c r="EU8" s="122">
        <f t="shared" si="111"/>
        <v>0</v>
      </c>
      <c r="EV8" s="122">
        <f t="shared" si="112"/>
        <v>0</v>
      </c>
      <c r="EW8" s="122">
        <f t="shared" si="113"/>
        <v>0</v>
      </c>
      <c r="EX8" s="122">
        <f t="shared" si="114"/>
        <v>0</v>
      </c>
      <c r="EY8" s="122">
        <f t="shared" si="115"/>
        <v>0</v>
      </c>
      <c r="EZ8" s="122">
        <f t="shared" si="116"/>
        <v>0</v>
      </c>
      <c r="FA8" s="122">
        <f t="shared" si="117"/>
        <v>0</v>
      </c>
      <c r="FB8" s="122">
        <f t="shared" si="118"/>
        <v>0</v>
      </c>
      <c r="FC8" s="122">
        <f t="shared" si="119"/>
        <v>0</v>
      </c>
      <c r="FD8" s="122">
        <f t="shared" si="120"/>
        <v>0</v>
      </c>
      <c r="FE8" s="469">
        <f t="shared" si="121"/>
        <v>0</v>
      </c>
      <c r="FF8" s="466">
        <f t="shared" si="122"/>
        <v>0</v>
      </c>
      <c r="FG8" s="466">
        <f t="shared" si="123"/>
        <v>0</v>
      </c>
      <c r="FH8" s="466">
        <f t="shared" si="124"/>
        <v>0</v>
      </c>
      <c r="FI8" s="466">
        <f t="shared" si="125"/>
        <v>0</v>
      </c>
      <c r="FJ8" s="466">
        <f t="shared" si="126"/>
        <v>0</v>
      </c>
      <c r="FK8" s="466">
        <f t="shared" si="127"/>
        <v>0</v>
      </c>
      <c r="FL8" s="466">
        <f t="shared" si="128"/>
        <v>0</v>
      </c>
      <c r="FM8" s="466">
        <f t="shared" si="129"/>
        <v>0</v>
      </c>
      <c r="FN8" s="466">
        <f t="shared" si="130"/>
        <v>0</v>
      </c>
      <c r="FO8" s="466">
        <f t="shared" si="131"/>
        <v>0</v>
      </c>
      <c r="FP8" s="466">
        <f t="shared" si="132"/>
        <v>0</v>
      </c>
      <c r="FQ8" s="468">
        <f t="shared" si="133"/>
        <v>0</v>
      </c>
      <c r="FR8" s="466">
        <f t="shared" si="134"/>
        <v>0</v>
      </c>
      <c r="FS8" s="466">
        <f t="shared" si="135"/>
        <v>0</v>
      </c>
      <c r="FT8" s="466">
        <f t="shared" si="136"/>
        <v>0</v>
      </c>
      <c r="FU8" s="466">
        <f t="shared" si="137"/>
        <v>0</v>
      </c>
      <c r="FV8" s="466">
        <f t="shared" si="138"/>
        <v>0</v>
      </c>
      <c r="FW8" s="466">
        <f t="shared" si="139"/>
        <v>0</v>
      </c>
      <c r="FX8" s="466">
        <f t="shared" si="140"/>
        <v>0</v>
      </c>
      <c r="FY8" s="466">
        <f t="shared" si="141"/>
        <v>0</v>
      </c>
      <c r="FZ8" s="466">
        <f t="shared" si="142"/>
        <v>0</v>
      </c>
      <c r="GA8" s="466">
        <f t="shared" si="143"/>
        <v>0</v>
      </c>
      <c r="GB8" s="466">
        <f t="shared" si="144"/>
        <v>0</v>
      </c>
      <c r="GC8" s="468">
        <f t="shared" si="145"/>
        <v>0</v>
      </c>
    </row>
    <row r="9" spans="1:185">
      <c r="A9" s="97">
        <v>6</v>
      </c>
      <c r="B9" s="97" t="s">
        <v>12</v>
      </c>
      <c r="C9" s="97" t="s">
        <v>214</v>
      </c>
      <c r="D9" s="97" t="s">
        <v>936</v>
      </c>
      <c r="E9" s="321">
        <v>0</v>
      </c>
      <c r="F9" s="122">
        <v>0</v>
      </c>
      <c r="G9" s="122">
        <v>0.18826432173010299</v>
      </c>
      <c r="H9" s="122">
        <v>0</v>
      </c>
      <c r="I9" s="122">
        <v>0</v>
      </c>
      <c r="J9" s="122">
        <v>0.18373656479249401</v>
      </c>
      <c r="K9" s="122">
        <v>0</v>
      </c>
      <c r="L9" s="122">
        <v>0</v>
      </c>
      <c r="M9" s="122">
        <v>0.178474577000138</v>
      </c>
      <c r="N9" s="122">
        <v>0</v>
      </c>
      <c r="O9" s="122">
        <v>0</v>
      </c>
      <c r="P9" s="475">
        <v>0.17188532573958401</v>
      </c>
      <c r="Q9" s="474">
        <v>1</v>
      </c>
      <c r="R9" s="97">
        <v>0</v>
      </c>
      <c r="S9" s="97">
        <v>0</v>
      </c>
      <c r="T9" s="97">
        <v>0.18826432173010299</v>
      </c>
      <c r="U9" s="97">
        <v>0</v>
      </c>
      <c r="V9" s="97">
        <v>0</v>
      </c>
      <c r="W9" s="97">
        <v>0.18373656479249401</v>
      </c>
      <c r="X9" s="97">
        <v>0</v>
      </c>
      <c r="Y9" s="97">
        <v>0</v>
      </c>
      <c r="Z9" s="97">
        <v>0.178474577000138</v>
      </c>
      <c r="AA9" s="97">
        <v>0</v>
      </c>
      <c r="AB9" s="97">
        <v>0</v>
      </c>
      <c r="AC9" s="97">
        <v>0.17188532573958401</v>
      </c>
      <c r="AD9" s="321">
        <v>0</v>
      </c>
      <c r="AE9" s="97">
        <v>0</v>
      </c>
      <c r="AF9" s="97">
        <v>0</v>
      </c>
      <c r="AG9" s="97">
        <v>0</v>
      </c>
      <c r="AH9" s="97">
        <v>0</v>
      </c>
      <c r="AI9" s="97">
        <v>0</v>
      </c>
      <c r="AJ9" s="97">
        <v>0</v>
      </c>
      <c r="AK9" s="97">
        <v>0</v>
      </c>
      <c r="AL9" s="97">
        <v>0</v>
      </c>
      <c r="AM9" s="97">
        <v>0</v>
      </c>
      <c r="AN9" s="97">
        <v>0</v>
      </c>
      <c r="AO9" s="97">
        <v>0</v>
      </c>
      <c r="AP9" s="466">
        <f t="shared" si="2"/>
        <v>0</v>
      </c>
      <c r="AQ9" s="122">
        <f t="shared" si="3"/>
        <v>0</v>
      </c>
      <c r="AR9" s="473">
        <f t="shared" si="4"/>
        <v>0</v>
      </c>
      <c r="AS9" s="122">
        <f t="shared" si="5"/>
        <v>0</v>
      </c>
      <c r="AT9" s="122">
        <f t="shared" si="6"/>
        <v>0</v>
      </c>
      <c r="AU9" s="122">
        <f t="shared" si="7"/>
        <v>0</v>
      </c>
      <c r="AV9" s="122">
        <f t="shared" si="8"/>
        <v>0</v>
      </c>
      <c r="AW9" s="122">
        <f t="shared" si="9"/>
        <v>0</v>
      </c>
      <c r="AX9" s="122">
        <f t="shared" si="10"/>
        <v>0</v>
      </c>
      <c r="AY9" s="122">
        <f t="shared" si="11"/>
        <v>0</v>
      </c>
      <c r="AZ9" s="122">
        <f t="shared" si="12"/>
        <v>0</v>
      </c>
      <c r="BA9" s="469">
        <f t="shared" si="13"/>
        <v>0</v>
      </c>
      <c r="BB9" s="97">
        <f t="shared" si="14"/>
        <v>0</v>
      </c>
      <c r="BC9" s="97">
        <f t="shared" si="15"/>
        <v>0</v>
      </c>
      <c r="BD9" s="97">
        <f t="shared" si="16"/>
        <v>2.9053368494548891E-2</v>
      </c>
      <c r="BE9" s="97">
        <f t="shared" si="17"/>
        <v>0</v>
      </c>
      <c r="BF9" s="97">
        <f t="shared" si="18"/>
        <v>0</v>
      </c>
      <c r="BG9" s="97">
        <f t="shared" si="19"/>
        <v>2.8354634982254986E-2</v>
      </c>
      <c r="BH9" s="97">
        <f t="shared" si="20"/>
        <v>0</v>
      </c>
      <c r="BI9" s="97">
        <f t="shared" si="21"/>
        <v>0</v>
      </c>
      <c r="BJ9" s="97">
        <f t="shared" si="22"/>
        <v>2.7542593332832405E-2</v>
      </c>
      <c r="BK9" s="97">
        <f t="shared" si="23"/>
        <v>0</v>
      </c>
      <c r="BL9" s="97">
        <f t="shared" si="24"/>
        <v>0</v>
      </c>
      <c r="BM9" s="469">
        <f t="shared" si="25"/>
        <v>2.6525725435523135E-2</v>
      </c>
      <c r="BN9" s="467">
        <f t="shared" si="26"/>
        <v>0</v>
      </c>
      <c r="BO9" s="97">
        <f t="shared" si="27"/>
        <v>0</v>
      </c>
      <c r="BP9" s="97">
        <f t="shared" si="28"/>
        <v>0</v>
      </c>
      <c r="BQ9" s="97">
        <f t="shared" si="29"/>
        <v>0</v>
      </c>
      <c r="BR9" s="97">
        <f t="shared" si="30"/>
        <v>0</v>
      </c>
      <c r="BS9" s="97">
        <f t="shared" si="31"/>
        <v>0</v>
      </c>
      <c r="BT9" s="97">
        <f t="shared" si="32"/>
        <v>0</v>
      </c>
      <c r="BU9" s="97">
        <f t="shared" si="33"/>
        <v>0</v>
      </c>
      <c r="BV9" s="97">
        <f t="shared" si="34"/>
        <v>0</v>
      </c>
      <c r="BW9" s="97">
        <f t="shared" si="35"/>
        <v>0</v>
      </c>
      <c r="BX9" s="97">
        <f t="shared" si="36"/>
        <v>0</v>
      </c>
      <c r="BY9" s="469">
        <f t="shared" si="37"/>
        <v>0</v>
      </c>
      <c r="BZ9" s="470">
        <f t="shared" si="38"/>
        <v>0</v>
      </c>
      <c r="CA9" s="470">
        <f t="shared" si="39"/>
        <v>0</v>
      </c>
      <c r="CB9" s="470">
        <f t="shared" si="40"/>
        <v>0</v>
      </c>
      <c r="CC9" s="470">
        <f t="shared" si="41"/>
        <v>0</v>
      </c>
      <c r="CD9" s="470">
        <f t="shared" si="42"/>
        <v>0</v>
      </c>
      <c r="CE9" s="470">
        <f t="shared" si="43"/>
        <v>0</v>
      </c>
      <c r="CF9" s="470">
        <f t="shared" si="44"/>
        <v>0</v>
      </c>
      <c r="CG9" s="470">
        <f t="shared" si="45"/>
        <v>0</v>
      </c>
      <c r="CH9" s="470">
        <f t="shared" si="46"/>
        <v>0</v>
      </c>
      <c r="CI9" s="470">
        <f t="shared" si="47"/>
        <v>0</v>
      </c>
      <c r="CJ9" s="470">
        <f t="shared" si="48"/>
        <v>0</v>
      </c>
      <c r="CK9" s="472">
        <f t="shared" si="49"/>
        <v>0</v>
      </c>
      <c r="CL9" s="470">
        <f t="shared" si="50"/>
        <v>0</v>
      </c>
      <c r="CM9" s="116">
        <f t="shared" si="51"/>
        <v>0</v>
      </c>
      <c r="CN9" s="116">
        <f t="shared" si="52"/>
        <v>0.18826432173010299</v>
      </c>
      <c r="CO9" s="116">
        <f t="shared" si="53"/>
        <v>0</v>
      </c>
      <c r="CP9" s="116">
        <f t="shared" si="54"/>
        <v>0</v>
      </c>
      <c r="CQ9" s="116">
        <f t="shared" si="55"/>
        <v>0.18373656479249401</v>
      </c>
      <c r="CR9" s="116">
        <f t="shared" si="56"/>
        <v>0</v>
      </c>
      <c r="CS9" s="116">
        <f t="shared" si="57"/>
        <v>0</v>
      </c>
      <c r="CT9" s="116">
        <f t="shared" si="58"/>
        <v>0.178474577000138</v>
      </c>
      <c r="CU9" s="116">
        <f t="shared" si="59"/>
        <v>0</v>
      </c>
      <c r="CV9" s="116">
        <f t="shared" si="60"/>
        <v>0</v>
      </c>
      <c r="CW9" s="471">
        <f t="shared" si="61"/>
        <v>0.17188532573958401</v>
      </c>
      <c r="CX9" s="470">
        <f t="shared" si="62"/>
        <v>0</v>
      </c>
      <c r="CY9" s="116">
        <f t="shared" si="63"/>
        <v>0</v>
      </c>
      <c r="CZ9" s="116">
        <f t="shared" si="64"/>
        <v>0</v>
      </c>
      <c r="DA9" s="116">
        <f t="shared" si="65"/>
        <v>0</v>
      </c>
      <c r="DB9" s="116">
        <f t="shared" si="66"/>
        <v>0</v>
      </c>
      <c r="DC9" s="116">
        <f t="shared" si="67"/>
        <v>0</v>
      </c>
      <c r="DD9" s="116">
        <f t="shared" si="68"/>
        <v>0</v>
      </c>
      <c r="DE9" s="116">
        <f t="shared" si="69"/>
        <v>0</v>
      </c>
      <c r="DF9" s="116">
        <f t="shared" si="70"/>
        <v>0</v>
      </c>
      <c r="DG9" s="116">
        <f t="shared" si="71"/>
        <v>0</v>
      </c>
      <c r="DH9" s="116">
        <f t="shared" si="72"/>
        <v>0</v>
      </c>
      <c r="DI9" s="471">
        <f t="shared" si="73"/>
        <v>0</v>
      </c>
      <c r="DJ9" s="470">
        <f t="shared" si="74"/>
        <v>0</v>
      </c>
      <c r="DK9" s="116">
        <f t="shared" si="75"/>
        <v>0</v>
      </c>
      <c r="DL9" s="116">
        <f t="shared" si="76"/>
        <v>0</v>
      </c>
      <c r="DM9" s="116">
        <f t="shared" si="77"/>
        <v>0</v>
      </c>
      <c r="DN9" s="116">
        <f t="shared" si="78"/>
        <v>0</v>
      </c>
      <c r="DO9" s="116">
        <f t="shared" si="79"/>
        <v>0</v>
      </c>
      <c r="DP9" s="116">
        <f t="shared" si="80"/>
        <v>0</v>
      </c>
      <c r="DQ9" s="116">
        <f t="shared" si="81"/>
        <v>0</v>
      </c>
      <c r="DR9" s="116">
        <f t="shared" si="82"/>
        <v>0</v>
      </c>
      <c r="DS9" s="116">
        <f t="shared" si="83"/>
        <v>0</v>
      </c>
      <c r="DT9" s="116">
        <f t="shared" si="84"/>
        <v>0</v>
      </c>
      <c r="DU9" s="471">
        <f t="shared" si="85"/>
        <v>0</v>
      </c>
      <c r="DV9" s="470">
        <f t="shared" si="86"/>
        <v>0</v>
      </c>
      <c r="DW9" s="470">
        <f t="shared" si="87"/>
        <v>0</v>
      </c>
      <c r="DX9" s="470">
        <f t="shared" si="88"/>
        <v>0</v>
      </c>
      <c r="DY9" s="470">
        <f t="shared" si="89"/>
        <v>0</v>
      </c>
      <c r="DZ9" s="470">
        <f t="shared" si="90"/>
        <v>0</v>
      </c>
      <c r="EA9" s="470">
        <f t="shared" si="91"/>
        <v>0</v>
      </c>
      <c r="EB9" s="470">
        <f t="shared" si="92"/>
        <v>0</v>
      </c>
      <c r="EC9" s="470">
        <f t="shared" si="93"/>
        <v>0</v>
      </c>
      <c r="ED9" s="470">
        <f t="shared" si="94"/>
        <v>0</v>
      </c>
      <c r="EE9" s="470">
        <f t="shared" si="95"/>
        <v>0</v>
      </c>
      <c r="EF9" s="470">
        <f t="shared" si="96"/>
        <v>0</v>
      </c>
      <c r="EG9" s="470">
        <f t="shared" si="97"/>
        <v>0</v>
      </c>
      <c r="EH9" s="466">
        <f t="shared" si="98"/>
        <v>0</v>
      </c>
      <c r="EI9" s="122">
        <f t="shared" si="99"/>
        <v>0</v>
      </c>
      <c r="EJ9" s="122">
        <f t="shared" si="100"/>
        <v>0</v>
      </c>
      <c r="EK9" s="122">
        <f t="shared" si="101"/>
        <v>0</v>
      </c>
      <c r="EL9" s="122">
        <f t="shared" si="102"/>
        <v>0</v>
      </c>
      <c r="EM9" s="122">
        <f t="shared" si="103"/>
        <v>0</v>
      </c>
      <c r="EN9" s="122">
        <f t="shared" si="104"/>
        <v>0</v>
      </c>
      <c r="EO9" s="122">
        <f t="shared" si="105"/>
        <v>0</v>
      </c>
      <c r="EP9" s="122">
        <f t="shared" si="106"/>
        <v>0</v>
      </c>
      <c r="EQ9" s="122">
        <f t="shared" si="107"/>
        <v>0</v>
      </c>
      <c r="ER9" s="122">
        <f t="shared" si="108"/>
        <v>0</v>
      </c>
      <c r="ES9" s="469">
        <f t="shared" si="109"/>
        <v>0</v>
      </c>
      <c r="ET9" s="466">
        <f t="shared" si="110"/>
        <v>0</v>
      </c>
      <c r="EU9" s="122">
        <f t="shared" si="111"/>
        <v>0</v>
      </c>
      <c r="EV9" s="122">
        <f t="shared" si="112"/>
        <v>0</v>
      </c>
      <c r="EW9" s="122">
        <f t="shared" si="113"/>
        <v>0</v>
      </c>
      <c r="EX9" s="122">
        <f t="shared" si="114"/>
        <v>0</v>
      </c>
      <c r="EY9" s="122">
        <f t="shared" si="115"/>
        <v>0</v>
      </c>
      <c r="EZ9" s="122">
        <f t="shared" si="116"/>
        <v>0</v>
      </c>
      <c r="FA9" s="122">
        <f t="shared" si="117"/>
        <v>0</v>
      </c>
      <c r="FB9" s="122">
        <f t="shared" si="118"/>
        <v>0</v>
      </c>
      <c r="FC9" s="122">
        <f t="shared" si="119"/>
        <v>0</v>
      </c>
      <c r="FD9" s="122">
        <f t="shared" si="120"/>
        <v>0</v>
      </c>
      <c r="FE9" s="469">
        <f t="shared" si="121"/>
        <v>0</v>
      </c>
      <c r="FF9" s="466">
        <f t="shared" si="122"/>
        <v>0</v>
      </c>
      <c r="FG9" s="466">
        <f t="shared" si="123"/>
        <v>0</v>
      </c>
      <c r="FH9" s="466">
        <f t="shared" si="124"/>
        <v>0</v>
      </c>
      <c r="FI9" s="466">
        <f t="shared" si="125"/>
        <v>0</v>
      </c>
      <c r="FJ9" s="466">
        <f t="shared" si="126"/>
        <v>0</v>
      </c>
      <c r="FK9" s="466">
        <f t="shared" si="127"/>
        <v>0</v>
      </c>
      <c r="FL9" s="466">
        <f t="shared" si="128"/>
        <v>0</v>
      </c>
      <c r="FM9" s="466">
        <f t="shared" si="129"/>
        <v>0</v>
      </c>
      <c r="FN9" s="466">
        <f t="shared" si="130"/>
        <v>0</v>
      </c>
      <c r="FO9" s="466">
        <f t="shared" si="131"/>
        <v>0</v>
      </c>
      <c r="FP9" s="466">
        <f t="shared" si="132"/>
        <v>0</v>
      </c>
      <c r="FQ9" s="468">
        <f t="shared" si="133"/>
        <v>0</v>
      </c>
      <c r="FR9" s="466">
        <f t="shared" si="134"/>
        <v>0</v>
      </c>
      <c r="FS9" s="466">
        <f t="shared" si="135"/>
        <v>0</v>
      </c>
      <c r="FT9" s="466">
        <f t="shared" si="136"/>
        <v>0</v>
      </c>
      <c r="FU9" s="466">
        <f t="shared" si="137"/>
        <v>0</v>
      </c>
      <c r="FV9" s="466">
        <f t="shared" si="138"/>
        <v>0</v>
      </c>
      <c r="FW9" s="466">
        <f t="shared" si="139"/>
        <v>0</v>
      </c>
      <c r="FX9" s="466">
        <f t="shared" si="140"/>
        <v>0</v>
      </c>
      <c r="FY9" s="466">
        <f t="shared" si="141"/>
        <v>0</v>
      </c>
      <c r="FZ9" s="466">
        <f t="shared" si="142"/>
        <v>0</v>
      </c>
      <c r="GA9" s="466">
        <f t="shared" si="143"/>
        <v>0</v>
      </c>
      <c r="GB9" s="466">
        <f t="shared" si="144"/>
        <v>0</v>
      </c>
      <c r="GC9" s="468">
        <f t="shared" si="145"/>
        <v>0</v>
      </c>
    </row>
    <row r="10" spans="1:185">
      <c r="A10" s="97">
        <v>7</v>
      </c>
      <c r="B10" s="97" t="s">
        <v>12</v>
      </c>
      <c r="C10" s="97" t="s">
        <v>214</v>
      </c>
      <c r="D10" s="97" t="s">
        <v>936</v>
      </c>
      <c r="E10" s="321">
        <v>0</v>
      </c>
      <c r="F10" s="122">
        <v>0</v>
      </c>
      <c r="G10" s="122">
        <v>0.25557816618116203</v>
      </c>
      <c r="H10" s="122">
        <v>0</v>
      </c>
      <c r="I10" s="122">
        <v>0</v>
      </c>
      <c r="J10" s="122">
        <v>0.24967085365515301</v>
      </c>
      <c r="K10" s="122">
        <v>0</v>
      </c>
      <c r="L10" s="122">
        <v>0</v>
      </c>
      <c r="M10" s="122">
        <v>0.242805598557359</v>
      </c>
      <c r="N10" s="122">
        <v>0</v>
      </c>
      <c r="O10" s="122">
        <v>0</v>
      </c>
      <c r="P10" s="475">
        <v>0.23420867804133699</v>
      </c>
      <c r="Q10" s="474">
        <v>2</v>
      </c>
      <c r="R10" s="97">
        <v>0</v>
      </c>
      <c r="S10" s="97">
        <v>0</v>
      </c>
      <c r="T10" s="97">
        <v>0.51115633236232505</v>
      </c>
      <c r="U10" s="97">
        <v>0</v>
      </c>
      <c r="V10" s="97">
        <v>0</v>
      </c>
      <c r="W10" s="97">
        <v>0.49934170731030603</v>
      </c>
      <c r="X10" s="97">
        <v>0</v>
      </c>
      <c r="Y10" s="97">
        <v>0</v>
      </c>
      <c r="Z10" s="97">
        <v>0.48561119711471801</v>
      </c>
      <c r="AA10" s="97">
        <v>0</v>
      </c>
      <c r="AB10" s="97">
        <v>0</v>
      </c>
      <c r="AC10" s="97">
        <v>0.46841735608267399</v>
      </c>
      <c r="AD10" s="321">
        <v>0</v>
      </c>
      <c r="AE10" s="97">
        <v>0</v>
      </c>
      <c r="AF10" s="97">
        <v>0</v>
      </c>
      <c r="AG10" s="97">
        <v>0</v>
      </c>
      <c r="AH10" s="97">
        <v>0</v>
      </c>
      <c r="AI10" s="97">
        <v>0</v>
      </c>
      <c r="AJ10" s="97">
        <v>0</v>
      </c>
      <c r="AK10" s="97">
        <v>0</v>
      </c>
      <c r="AL10" s="97">
        <v>0</v>
      </c>
      <c r="AM10" s="97">
        <v>0</v>
      </c>
      <c r="AN10" s="97">
        <v>0</v>
      </c>
      <c r="AO10" s="97">
        <v>0</v>
      </c>
      <c r="AP10" s="466">
        <f t="shared" si="2"/>
        <v>0</v>
      </c>
      <c r="AQ10" s="122">
        <f t="shared" si="3"/>
        <v>0</v>
      </c>
      <c r="AR10" s="473">
        <f t="shared" si="4"/>
        <v>0</v>
      </c>
      <c r="AS10" s="122">
        <f t="shared" si="5"/>
        <v>0</v>
      </c>
      <c r="AT10" s="122">
        <f t="shared" si="6"/>
        <v>0</v>
      </c>
      <c r="AU10" s="122">
        <f t="shared" si="7"/>
        <v>0</v>
      </c>
      <c r="AV10" s="122">
        <f t="shared" si="8"/>
        <v>0</v>
      </c>
      <c r="AW10" s="122">
        <f t="shared" si="9"/>
        <v>0</v>
      </c>
      <c r="AX10" s="122">
        <f t="shared" si="10"/>
        <v>0</v>
      </c>
      <c r="AY10" s="122">
        <f t="shared" si="11"/>
        <v>0</v>
      </c>
      <c r="AZ10" s="122">
        <f t="shared" si="12"/>
        <v>0</v>
      </c>
      <c r="BA10" s="469">
        <f t="shared" si="13"/>
        <v>0</v>
      </c>
      <c r="BB10" s="97">
        <f t="shared" si="14"/>
        <v>0</v>
      </c>
      <c r="BC10" s="97">
        <f t="shared" si="15"/>
        <v>0</v>
      </c>
      <c r="BD10" s="97">
        <f t="shared" si="16"/>
        <v>3.9441390556557321E-2</v>
      </c>
      <c r="BE10" s="97">
        <f t="shared" si="17"/>
        <v>0</v>
      </c>
      <c r="BF10" s="97">
        <f t="shared" si="18"/>
        <v>0</v>
      </c>
      <c r="BG10" s="97">
        <f t="shared" si="19"/>
        <v>3.8529760960182444E-2</v>
      </c>
      <c r="BH10" s="97">
        <f t="shared" si="20"/>
        <v>0</v>
      </c>
      <c r="BI10" s="97">
        <f t="shared" si="21"/>
        <v>0</v>
      </c>
      <c r="BJ10" s="97">
        <f t="shared" si="22"/>
        <v>3.7470299537368433E-2</v>
      </c>
      <c r="BK10" s="97">
        <f t="shared" si="23"/>
        <v>0</v>
      </c>
      <c r="BL10" s="97">
        <f t="shared" si="24"/>
        <v>0</v>
      </c>
      <c r="BM10" s="469">
        <f t="shared" si="25"/>
        <v>3.6143603659068102E-2</v>
      </c>
      <c r="BN10" s="467">
        <f t="shared" si="26"/>
        <v>0</v>
      </c>
      <c r="BO10" s="97">
        <f t="shared" si="27"/>
        <v>0</v>
      </c>
      <c r="BP10" s="97">
        <f t="shared" si="28"/>
        <v>0</v>
      </c>
      <c r="BQ10" s="97">
        <f t="shared" si="29"/>
        <v>0</v>
      </c>
      <c r="BR10" s="97">
        <f t="shared" si="30"/>
        <v>0</v>
      </c>
      <c r="BS10" s="97">
        <f t="shared" si="31"/>
        <v>0</v>
      </c>
      <c r="BT10" s="97">
        <f t="shared" si="32"/>
        <v>0</v>
      </c>
      <c r="BU10" s="97">
        <f t="shared" si="33"/>
        <v>0</v>
      </c>
      <c r="BV10" s="97">
        <f t="shared" si="34"/>
        <v>0</v>
      </c>
      <c r="BW10" s="97">
        <f t="shared" si="35"/>
        <v>0</v>
      </c>
      <c r="BX10" s="97">
        <f t="shared" si="36"/>
        <v>0</v>
      </c>
      <c r="BY10" s="469">
        <f t="shared" si="37"/>
        <v>0</v>
      </c>
      <c r="BZ10" s="470">
        <f t="shared" si="38"/>
        <v>0</v>
      </c>
      <c r="CA10" s="470">
        <f t="shared" si="39"/>
        <v>0</v>
      </c>
      <c r="CB10" s="470">
        <f t="shared" si="40"/>
        <v>0</v>
      </c>
      <c r="CC10" s="470">
        <f t="shared" si="41"/>
        <v>0</v>
      </c>
      <c r="CD10" s="470">
        <f t="shared" si="42"/>
        <v>0</v>
      </c>
      <c r="CE10" s="470">
        <f t="shared" si="43"/>
        <v>0</v>
      </c>
      <c r="CF10" s="470">
        <f t="shared" si="44"/>
        <v>0</v>
      </c>
      <c r="CG10" s="470">
        <f t="shared" si="45"/>
        <v>0</v>
      </c>
      <c r="CH10" s="470">
        <f t="shared" si="46"/>
        <v>0</v>
      </c>
      <c r="CI10" s="470">
        <f t="shared" si="47"/>
        <v>0</v>
      </c>
      <c r="CJ10" s="470">
        <f t="shared" si="48"/>
        <v>0</v>
      </c>
      <c r="CK10" s="472">
        <f t="shared" si="49"/>
        <v>0</v>
      </c>
      <c r="CL10" s="470">
        <f t="shared" si="50"/>
        <v>0</v>
      </c>
      <c r="CM10" s="116">
        <f t="shared" si="51"/>
        <v>0</v>
      </c>
      <c r="CN10" s="116">
        <f t="shared" si="52"/>
        <v>0.51115633236232505</v>
      </c>
      <c r="CO10" s="116">
        <f t="shared" si="53"/>
        <v>0</v>
      </c>
      <c r="CP10" s="116">
        <f t="shared" si="54"/>
        <v>0</v>
      </c>
      <c r="CQ10" s="116">
        <f t="shared" si="55"/>
        <v>0.49934170731030603</v>
      </c>
      <c r="CR10" s="116">
        <f t="shared" si="56"/>
        <v>0</v>
      </c>
      <c r="CS10" s="116">
        <f t="shared" si="57"/>
        <v>0</v>
      </c>
      <c r="CT10" s="116">
        <f t="shared" si="58"/>
        <v>0.48561119711471801</v>
      </c>
      <c r="CU10" s="116">
        <f t="shared" si="59"/>
        <v>0</v>
      </c>
      <c r="CV10" s="116">
        <f t="shared" si="60"/>
        <v>0</v>
      </c>
      <c r="CW10" s="471">
        <f t="shared" si="61"/>
        <v>0.46841735608267399</v>
      </c>
      <c r="CX10" s="470">
        <f t="shared" si="62"/>
        <v>0</v>
      </c>
      <c r="CY10" s="116">
        <f t="shared" si="63"/>
        <v>0</v>
      </c>
      <c r="CZ10" s="116">
        <f t="shared" si="64"/>
        <v>0</v>
      </c>
      <c r="DA10" s="116">
        <f t="shared" si="65"/>
        <v>0</v>
      </c>
      <c r="DB10" s="116">
        <f t="shared" si="66"/>
        <v>0</v>
      </c>
      <c r="DC10" s="116">
        <f t="shared" si="67"/>
        <v>0</v>
      </c>
      <c r="DD10" s="116">
        <f t="shared" si="68"/>
        <v>0</v>
      </c>
      <c r="DE10" s="116">
        <f t="shared" si="69"/>
        <v>0</v>
      </c>
      <c r="DF10" s="116">
        <f t="shared" si="70"/>
        <v>0</v>
      </c>
      <c r="DG10" s="116">
        <f t="shared" si="71"/>
        <v>0</v>
      </c>
      <c r="DH10" s="116">
        <f t="shared" si="72"/>
        <v>0</v>
      </c>
      <c r="DI10" s="471">
        <f t="shared" si="73"/>
        <v>0</v>
      </c>
      <c r="DJ10" s="470">
        <f t="shared" si="74"/>
        <v>0</v>
      </c>
      <c r="DK10" s="116">
        <f t="shared" si="75"/>
        <v>0</v>
      </c>
      <c r="DL10" s="116">
        <f t="shared" si="76"/>
        <v>0</v>
      </c>
      <c r="DM10" s="116">
        <f t="shared" si="77"/>
        <v>0</v>
      </c>
      <c r="DN10" s="116">
        <f t="shared" si="78"/>
        <v>0</v>
      </c>
      <c r="DO10" s="116">
        <f t="shared" si="79"/>
        <v>0</v>
      </c>
      <c r="DP10" s="116">
        <f t="shared" si="80"/>
        <v>0</v>
      </c>
      <c r="DQ10" s="116">
        <f t="shared" si="81"/>
        <v>0</v>
      </c>
      <c r="DR10" s="116">
        <f t="shared" si="82"/>
        <v>0</v>
      </c>
      <c r="DS10" s="116">
        <f t="shared" si="83"/>
        <v>0</v>
      </c>
      <c r="DT10" s="116">
        <f t="shared" si="84"/>
        <v>0</v>
      </c>
      <c r="DU10" s="471">
        <f t="shared" si="85"/>
        <v>0</v>
      </c>
      <c r="DV10" s="470">
        <f t="shared" si="86"/>
        <v>0</v>
      </c>
      <c r="DW10" s="470">
        <f t="shared" si="87"/>
        <v>0</v>
      </c>
      <c r="DX10" s="470">
        <f t="shared" si="88"/>
        <v>0</v>
      </c>
      <c r="DY10" s="470">
        <f t="shared" si="89"/>
        <v>0</v>
      </c>
      <c r="DZ10" s="470">
        <f t="shared" si="90"/>
        <v>0</v>
      </c>
      <c r="EA10" s="470">
        <f t="shared" si="91"/>
        <v>0</v>
      </c>
      <c r="EB10" s="470">
        <f t="shared" si="92"/>
        <v>0</v>
      </c>
      <c r="EC10" s="470">
        <f t="shared" si="93"/>
        <v>0</v>
      </c>
      <c r="ED10" s="470">
        <f t="shared" si="94"/>
        <v>0</v>
      </c>
      <c r="EE10" s="470">
        <f t="shared" si="95"/>
        <v>0</v>
      </c>
      <c r="EF10" s="470">
        <f t="shared" si="96"/>
        <v>0</v>
      </c>
      <c r="EG10" s="470">
        <f t="shared" si="97"/>
        <v>0</v>
      </c>
      <c r="EH10" s="466">
        <f t="shared" si="98"/>
        <v>0</v>
      </c>
      <c r="EI10" s="122">
        <f t="shared" si="99"/>
        <v>0</v>
      </c>
      <c r="EJ10" s="122">
        <f t="shared" si="100"/>
        <v>0</v>
      </c>
      <c r="EK10" s="122">
        <f t="shared" si="101"/>
        <v>0</v>
      </c>
      <c r="EL10" s="122">
        <f t="shared" si="102"/>
        <v>0</v>
      </c>
      <c r="EM10" s="122">
        <f t="shared" si="103"/>
        <v>0</v>
      </c>
      <c r="EN10" s="122">
        <f t="shared" si="104"/>
        <v>0</v>
      </c>
      <c r="EO10" s="122">
        <f t="shared" si="105"/>
        <v>0</v>
      </c>
      <c r="EP10" s="122">
        <f t="shared" si="106"/>
        <v>0</v>
      </c>
      <c r="EQ10" s="122">
        <f t="shared" si="107"/>
        <v>0</v>
      </c>
      <c r="ER10" s="122">
        <f t="shared" si="108"/>
        <v>0</v>
      </c>
      <c r="ES10" s="469">
        <f t="shared" si="109"/>
        <v>0</v>
      </c>
      <c r="ET10" s="466">
        <f t="shared" si="110"/>
        <v>0</v>
      </c>
      <c r="EU10" s="122">
        <f t="shared" si="111"/>
        <v>0</v>
      </c>
      <c r="EV10" s="122">
        <f t="shared" si="112"/>
        <v>0</v>
      </c>
      <c r="EW10" s="122">
        <f t="shared" si="113"/>
        <v>0</v>
      </c>
      <c r="EX10" s="122">
        <f t="shared" si="114"/>
        <v>0</v>
      </c>
      <c r="EY10" s="122">
        <f t="shared" si="115"/>
        <v>0</v>
      </c>
      <c r="EZ10" s="122">
        <f t="shared" si="116"/>
        <v>0</v>
      </c>
      <c r="FA10" s="122">
        <f t="shared" si="117"/>
        <v>0</v>
      </c>
      <c r="FB10" s="122">
        <f t="shared" si="118"/>
        <v>0</v>
      </c>
      <c r="FC10" s="122">
        <f t="shared" si="119"/>
        <v>0</v>
      </c>
      <c r="FD10" s="122">
        <f t="shared" si="120"/>
        <v>0</v>
      </c>
      <c r="FE10" s="469">
        <f t="shared" si="121"/>
        <v>0</v>
      </c>
      <c r="FF10" s="466">
        <f t="shared" si="122"/>
        <v>0</v>
      </c>
      <c r="FG10" s="466">
        <f t="shared" si="123"/>
        <v>0</v>
      </c>
      <c r="FH10" s="466">
        <f t="shared" si="124"/>
        <v>0</v>
      </c>
      <c r="FI10" s="466">
        <f t="shared" si="125"/>
        <v>0</v>
      </c>
      <c r="FJ10" s="466">
        <f t="shared" si="126"/>
        <v>0</v>
      </c>
      <c r="FK10" s="466">
        <f t="shared" si="127"/>
        <v>0</v>
      </c>
      <c r="FL10" s="466">
        <f t="shared" si="128"/>
        <v>0</v>
      </c>
      <c r="FM10" s="466">
        <f t="shared" si="129"/>
        <v>0</v>
      </c>
      <c r="FN10" s="466">
        <f t="shared" si="130"/>
        <v>0</v>
      </c>
      <c r="FO10" s="466">
        <f t="shared" si="131"/>
        <v>0</v>
      </c>
      <c r="FP10" s="466">
        <f t="shared" si="132"/>
        <v>0</v>
      </c>
      <c r="FQ10" s="468">
        <f t="shared" si="133"/>
        <v>0</v>
      </c>
      <c r="FR10" s="466">
        <f t="shared" si="134"/>
        <v>0</v>
      </c>
      <c r="FS10" s="466">
        <f t="shared" si="135"/>
        <v>0</v>
      </c>
      <c r="FT10" s="466">
        <f t="shared" si="136"/>
        <v>0</v>
      </c>
      <c r="FU10" s="466">
        <f t="shared" si="137"/>
        <v>0</v>
      </c>
      <c r="FV10" s="466">
        <f t="shared" si="138"/>
        <v>0</v>
      </c>
      <c r="FW10" s="466">
        <f t="shared" si="139"/>
        <v>0</v>
      </c>
      <c r="FX10" s="466">
        <f t="shared" si="140"/>
        <v>0</v>
      </c>
      <c r="FY10" s="466">
        <f t="shared" si="141"/>
        <v>0</v>
      </c>
      <c r="FZ10" s="466">
        <f t="shared" si="142"/>
        <v>0</v>
      </c>
      <c r="GA10" s="466">
        <f t="shared" si="143"/>
        <v>0</v>
      </c>
      <c r="GB10" s="466">
        <f t="shared" si="144"/>
        <v>0</v>
      </c>
      <c r="GC10" s="468">
        <f t="shared" si="145"/>
        <v>0</v>
      </c>
    </row>
    <row r="11" spans="1:185">
      <c r="A11" s="97">
        <v>8</v>
      </c>
      <c r="B11" s="97" t="s">
        <v>12</v>
      </c>
      <c r="C11" s="97" t="s">
        <v>214</v>
      </c>
      <c r="D11" s="97" t="s">
        <v>936</v>
      </c>
      <c r="E11" s="321">
        <v>0</v>
      </c>
      <c r="F11" s="122">
        <v>0</v>
      </c>
      <c r="G11" s="122">
        <v>0.26073349420849501</v>
      </c>
      <c r="H11" s="122">
        <v>0</v>
      </c>
      <c r="I11" s="122">
        <v>0</v>
      </c>
      <c r="J11" s="122">
        <v>0.24279623700289599</v>
      </c>
      <c r="K11" s="122">
        <v>0</v>
      </c>
      <c r="L11" s="122">
        <v>0</v>
      </c>
      <c r="M11" s="122">
        <v>0.22992334401544401</v>
      </c>
      <c r="N11" s="122">
        <v>0</v>
      </c>
      <c r="O11" s="122">
        <v>0</v>
      </c>
      <c r="P11" s="475">
        <v>0.18725599314671801</v>
      </c>
      <c r="Q11" s="474">
        <v>1</v>
      </c>
      <c r="R11" s="97">
        <v>0</v>
      </c>
      <c r="S11" s="97">
        <v>0</v>
      </c>
      <c r="T11" s="97">
        <v>0.26073349420849501</v>
      </c>
      <c r="U11" s="97">
        <v>0</v>
      </c>
      <c r="V11" s="97">
        <v>0</v>
      </c>
      <c r="W11" s="97">
        <v>0.24279623700289599</v>
      </c>
      <c r="X11" s="97">
        <v>0</v>
      </c>
      <c r="Y11" s="97">
        <v>0</v>
      </c>
      <c r="Z11" s="97">
        <v>0.22992334401544401</v>
      </c>
      <c r="AA11" s="97">
        <v>0</v>
      </c>
      <c r="AB11" s="97">
        <v>0</v>
      </c>
      <c r="AC11" s="97">
        <v>0.18725599314671801</v>
      </c>
      <c r="AD11" s="321">
        <v>0</v>
      </c>
      <c r="AE11" s="97">
        <v>0</v>
      </c>
      <c r="AF11" s="97">
        <v>0</v>
      </c>
      <c r="AG11" s="97">
        <v>0</v>
      </c>
      <c r="AH11" s="97">
        <v>0</v>
      </c>
      <c r="AI11" s="97">
        <v>0</v>
      </c>
      <c r="AJ11" s="97">
        <v>0</v>
      </c>
      <c r="AK11" s="97">
        <v>0</v>
      </c>
      <c r="AL11" s="97">
        <v>0</v>
      </c>
      <c r="AM11" s="97">
        <v>0</v>
      </c>
      <c r="AN11" s="97">
        <v>0</v>
      </c>
      <c r="AO11" s="97">
        <v>0</v>
      </c>
      <c r="AP11" s="466">
        <f t="shared" si="2"/>
        <v>0</v>
      </c>
      <c r="AQ11" s="122">
        <f t="shared" si="3"/>
        <v>0</v>
      </c>
      <c r="AR11" s="473">
        <f t="shared" si="4"/>
        <v>0</v>
      </c>
      <c r="AS11" s="122">
        <f t="shared" si="5"/>
        <v>0</v>
      </c>
      <c r="AT11" s="122">
        <f t="shared" si="6"/>
        <v>0</v>
      </c>
      <c r="AU11" s="122">
        <f t="shared" si="7"/>
        <v>0</v>
      </c>
      <c r="AV11" s="122">
        <f t="shared" si="8"/>
        <v>0</v>
      </c>
      <c r="AW11" s="122">
        <f t="shared" si="9"/>
        <v>0</v>
      </c>
      <c r="AX11" s="122">
        <f t="shared" si="10"/>
        <v>0</v>
      </c>
      <c r="AY11" s="122">
        <f t="shared" si="11"/>
        <v>0</v>
      </c>
      <c r="AZ11" s="122">
        <f t="shared" si="12"/>
        <v>0</v>
      </c>
      <c r="BA11" s="469">
        <f t="shared" si="13"/>
        <v>0</v>
      </c>
      <c r="BB11" s="97">
        <f t="shared" si="14"/>
        <v>0</v>
      </c>
      <c r="BC11" s="97">
        <f t="shared" si="15"/>
        <v>0</v>
      </c>
      <c r="BD11" s="97">
        <f t="shared" si="16"/>
        <v>4.0236972234019855E-2</v>
      </c>
      <c r="BE11" s="97">
        <f t="shared" si="17"/>
        <v>0</v>
      </c>
      <c r="BF11" s="97">
        <f t="shared" si="18"/>
        <v>0</v>
      </c>
      <c r="BG11" s="97">
        <f t="shared" si="19"/>
        <v>3.7468854841480242E-2</v>
      </c>
      <c r="BH11" s="97">
        <f t="shared" si="20"/>
        <v>0</v>
      </c>
      <c r="BI11" s="97">
        <f t="shared" si="21"/>
        <v>0</v>
      </c>
      <c r="BJ11" s="97">
        <f t="shared" si="22"/>
        <v>3.5482281389227793E-2</v>
      </c>
      <c r="BK11" s="97">
        <f t="shared" si="23"/>
        <v>0</v>
      </c>
      <c r="BL11" s="97">
        <f t="shared" si="24"/>
        <v>0</v>
      </c>
      <c r="BM11" s="469">
        <f t="shared" si="25"/>
        <v>2.8897760986830733E-2</v>
      </c>
      <c r="BN11" s="467">
        <f t="shared" si="26"/>
        <v>0</v>
      </c>
      <c r="BO11" s="97">
        <f t="shared" si="27"/>
        <v>0</v>
      </c>
      <c r="BP11" s="97">
        <f t="shared" si="28"/>
        <v>0</v>
      </c>
      <c r="BQ11" s="97">
        <f t="shared" si="29"/>
        <v>0</v>
      </c>
      <c r="BR11" s="97">
        <f t="shared" si="30"/>
        <v>0</v>
      </c>
      <c r="BS11" s="97">
        <f t="shared" si="31"/>
        <v>0</v>
      </c>
      <c r="BT11" s="97">
        <f t="shared" si="32"/>
        <v>0</v>
      </c>
      <c r="BU11" s="97">
        <f t="shared" si="33"/>
        <v>0</v>
      </c>
      <c r="BV11" s="97">
        <f t="shared" si="34"/>
        <v>0</v>
      </c>
      <c r="BW11" s="97">
        <f t="shared" si="35"/>
        <v>0</v>
      </c>
      <c r="BX11" s="97">
        <f t="shared" si="36"/>
        <v>0</v>
      </c>
      <c r="BY11" s="469">
        <f t="shared" si="37"/>
        <v>0</v>
      </c>
      <c r="BZ11" s="470">
        <f t="shared" si="38"/>
        <v>0</v>
      </c>
      <c r="CA11" s="470">
        <f t="shared" si="39"/>
        <v>0</v>
      </c>
      <c r="CB11" s="470">
        <f t="shared" si="40"/>
        <v>0</v>
      </c>
      <c r="CC11" s="470">
        <f t="shared" si="41"/>
        <v>0</v>
      </c>
      <c r="CD11" s="470">
        <f t="shared" si="42"/>
        <v>0</v>
      </c>
      <c r="CE11" s="470">
        <f t="shared" si="43"/>
        <v>0</v>
      </c>
      <c r="CF11" s="470">
        <f t="shared" si="44"/>
        <v>0</v>
      </c>
      <c r="CG11" s="470">
        <f t="shared" si="45"/>
        <v>0</v>
      </c>
      <c r="CH11" s="470">
        <f t="shared" si="46"/>
        <v>0</v>
      </c>
      <c r="CI11" s="470">
        <f t="shared" si="47"/>
        <v>0</v>
      </c>
      <c r="CJ11" s="470">
        <f t="shared" si="48"/>
        <v>0</v>
      </c>
      <c r="CK11" s="472">
        <f t="shared" si="49"/>
        <v>0</v>
      </c>
      <c r="CL11" s="470">
        <f t="shared" si="50"/>
        <v>0</v>
      </c>
      <c r="CM11" s="116">
        <f t="shared" si="51"/>
        <v>0</v>
      </c>
      <c r="CN11" s="116">
        <f t="shared" si="52"/>
        <v>0.26073349420849501</v>
      </c>
      <c r="CO11" s="116">
        <f t="shared" si="53"/>
        <v>0</v>
      </c>
      <c r="CP11" s="116">
        <f t="shared" si="54"/>
        <v>0</v>
      </c>
      <c r="CQ11" s="116">
        <f t="shared" si="55"/>
        <v>0.24279623700289599</v>
      </c>
      <c r="CR11" s="116">
        <f t="shared" si="56"/>
        <v>0</v>
      </c>
      <c r="CS11" s="116">
        <f t="shared" si="57"/>
        <v>0</v>
      </c>
      <c r="CT11" s="116">
        <f t="shared" si="58"/>
        <v>0.22992334401544401</v>
      </c>
      <c r="CU11" s="116">
        <f t="shared" si="59"/>
        <v>0</v>
      </c>
      <c r="CV11" s="116">
        <f t="shared" si="60"/>
        <v>0</v>
      </c>
      <c r="CW11" s="471">
        <f t="shared" si="61"/>
        <v>0.18725599314671801</v>
      </c>
      <c r="CX11" s="470">
        <f t="shared" si="62"/>
        <v>0</v>
      </c>
      <c r="CY11" s="116">
        <f t="shared" si="63"/>
        <v>0</v>
      </c>
      <c r="CZ11" s="116">
        <f t="shared" si="64"/>
        <v>0</v>
      </c>
      <c r="DA11" s="116">
        <f t="shared" si="65"/>
        <v>0</v>
      </c>
      <c r="DB11" s="116">
        <f t="shared" si="66"/>
        <v>0</v>
      </c>
      <c r="DC11" s="116">
        <f t="shared" si="67"/>
        <v>0</v>
      </c>
      <c r="DD11" s="116">
        <f t="shared" si="68"/>
        <v>0</v>
      </c>
      <c r="DE11" s="116">
        <f t="shared" si="69"/>
        <v>0</v>
      </c>
      <c r="DF11" s="116">
        <f t="shared" si="70"/>
        <v>0</v>
      </c>
      <c r="DG11" s="116">
        <f t="shared" si="71"/>
        <v>0</v>
      </c>
      <c r="DH11" s="116">
        <f t="shared" si="72"/>
        <v>0</v>
      </c>
      <c r="DI11" s="471">
        <f t="shared" si="73"/>
        <v>0</v>
      </c>
      <c r="DJ11" s="470">
        <f t="shared" si="74"/>
        <v>0</v>
      </c>
      <c r="DK11" s="116">
        <f t="shared" si="75"/>
        <v>0</v>
      </c>
      <c r="DL11" s="116">
        <f t="shared" si="76"/>
        <v>0</v>
      </c>
      <c r="DM11" s="116">
        <f t="shared" si="77"/>
        <v>0</v>
      </c>
      <c r="DN11" s="116">
        <f t="shared" si="78"/>
        <v>0</v>
      </c>
      <c r="DO11" s="116">
        <f t="shared" si="79"/>
        <v>0</v>
      </c>
      <c r="DP11" s="116">
        <f t="shared" si="80"/>
        <v>0</v>
      </c>
      <c r="DQ11" s="116">
        <f t="shared" si="81"/>
        <v>0</v>
      </c>
      <c r="DR11" s="116">
        <f t="shared" si="82"/>
        <v>0</v>
      </c>
      <c r="DS11" s="116">
        <f t="shared" si="83"/>
        <v>0</v>
      </c>
      <c r="DT11" s="116">
        <f t="shared" si="84"/>
        <v>0</v>
      </c>
      <c r="DU11" s="471">
        <f t="shared" si="85"/>
        <v>0</v>
      </c>
      <c r="DV11" s="470">
        <f t="shared" si="86"/>
        <v>0</v>
      </c>
      <c r="DW11" s="470">
        <f t="shared" si="87"/>
        <v>0</v>
      </c>
      <c r="DX11" s="470">
        <f t="shared" si="88"/>
        <v>0</v>
      </c>
      <c r="DY11" s="470">
        <f t="shared" si="89"/>
        <v>0</v>
      </c>
      <c r="DZ11" s="470">
        <f t="shared" si="90"/>
        <v>0</v>
      </c>
      <c r="EA11" s="470">
        <f t="shared" si="91"/>
        <v>0</v>
      </c>
      <c r="EB11" s="470">
        <f t="shared" si="92"/>
        <v>0</v>
      </c>
      <c r="EC11" s="470">
        <f t="shared" si="93"/>
        <v>0</v>
      </c>
      <c r="ED11" s="470">
        <f t="shared" si="94"/>
        <v>0</v>
      </c>
      <c r="EE11" s="470">
        <f t="shared" si="95"/>
        <v>0</v>
      </c>
      <c r="EF11" s="470">
        <f t="shared" si="96"/>
        <v>0</v>
      </c>
      <c r="EG11" s="470">
        <f t="shared" si="97"/>
        <v>0</v>
      </c>
      <c r="EH11" s="466">
        <f t="shared" si="98"/>
        <v>0</v>
      </c>
      <c r="EI11" s="122">
        <f t="shared" si="99"/>
        <v>0</v>
      </c>
      <c r="EJ11" s="122">
        <f t="shared" si="100"/>
        <v>0</v>
      </c>
      <c r="EK11" s="122">
        <f t="shared" si="101"/>
        <v>0</v>
      </c>
      <c r="EL11" s="122">
        <f t="shared" si="102"/>
        <v>0</v>
      </c>
      <c r="EM11" s="122">
        <f t="shared" si="103"/>
        <v>0</v>
      </c>
      <c r="EN11" s="122">
        <f t="shared" si="104"/>
        <v>0</v>
      </c>
      <c r="EO11" s="122">
        <f t="shared" si="105"/>
        <v>0</v>
      </c>
      <c r="EP11" s="122">
        <f t="shared" si="106"/>
        <v>0</v>
      </c>
      <c r="EQ11" s="122">
        <f t="shared" si="107"/>
        <v>0</v>
      </c>
      <c r="ER11" s="122">
        <f t="shared" si="108"/>
        <v>0</v>
      </c>
      <c r="ES11" s="469">
        <f t="shared" si="109"/>
        <v>0</v>
      </c>
      <c r="ET11" s="466">
        <f t="shared" si="110"/>
        <v>0</v>
      </c>
      <c r="EU11" s="122">
        <f t="shared" si="111"/>
        <v>0</v>
      </c>
      <c r="EV11" s="122">
        <f t="shared" si="112"/>
        <v>0</v>
      </c>
      <c r="EW11" s="122">
        <f t="shared" si="113"/>
        <v>0</v>
      </c>
      <c r="EX11" s="122">
        <f t="shared" si="114"/>
        <v>0</v>
      </c>
      <c r="EY11" s="122">
        <f t="shared" si="115"/>
        <v>0</v>
      </c>
      <c r="EZ11" s="122">
        <f t="shared" si="116"/>
        <v>0</v>
      </c>
      <c r="FA11" s="122">
        <f t="shared" si="117"/>
        <v>0</v>
      </c>
      <c r="FB11" s="122">
        <f t="shared" si="118"/>
        <v>0</v>
      </c>
      <c r="FC11" s="122">
        <f t="shared" si="119"/>
        <v>0</v>
      </c>
      <c r="FD11" s="122">
        <f t="shared" si="120"/>
        <v>0</v>
      </c>
      <c r="FE11" s="469">
        <f t="shared" si="121"/>
        <v>0</v>
      </c>
      <c r="FF11" s="466">
        <f t="shared" si="122"/>
        <v>0</v>
      </c>
      <c r="FG11" s="466">
        <f t="shared" si="123"/>
        <v>0</v>
      </c>
      <c r="FH11" s="466">
        <f t="shared" si="124"/>
        <v>0</v>
      </c>
      <c r="FI11" s="466">
        <f t="shared" si="125"/>
        <v>0</v>
      </c>
      <c r="FJ11" s="466">
        <f t="shared" si="126"/>
        <v>0</v>
      </c>
      <c r="FK11" s="466">
        <f t="shared" si="127"/>
        <v>0</v>
      </c>
      <c r="FL11" s="466">
        <f t="shared" si="128"/>
        <v>0</v>
      </c>
      <c r="FM11" s="466">
        <f t="shared" si="129"/>
        <v>0</v>
      </c>
      <c r="FN11" s="466">
        <f t="shared" si="130"/>
        <v>0</v>
      </c>
      <c r="FO11" s="466">
        <f t="shared" si="131"/>
        <v>0</v>
      </c>
      <c r="FP11" s="466">
        <f t="shared" si="132"/>
        <v>0</v>
      </c>
      <c r="FQ11" s="468">
        <f t="shared" si="133"/>
        <v>0</v>
      </c>
      <c r="FR11" s="466">
        <f t="shared" si="134"/>
        <v>0</v>
      </c>
      <c r="FS11" s="466">
        <f t="shared" si="135"/>
        <v>0</v>
      </c>
      <c r="FT11" s="466">
        <f t="shared" si="136"/>
        <v>0</v>
      </c>
      <c r="FU11" s="466">
        <f t="shared" si="137"/>
        <v>0</v>
      </c>
      <c r="FV11" s="466">
        <f t="shared" si="138"/>
        <v>0</v>
      </c>
      <c r="FW11" s="466">
        <f t="shared" si="139"/>
        <v>0</v>
      </c>
      <c r="FX11" s="466">
        <f t="shared" si="140"/>
        <v>0</v>
      </c>
      <c r="FY11" s="466">
        <f t="shared" si="141"/>
        <v>0</v>
      </c>
      <c r="FZ11" s="466">
        <f t="shared" si="142"/>
        <v>0</v>
      </c>
      <c r="GA11" s="466">
        <f t="shared" si="143"/>
        <v>0</v>
      </c>
      <c r="GB11" s="466">
        <f t="shared" si="144"/>
        <v>0</v>
      </c>
      <c r="GC11" s="468">
        <f t="shared" si="145"/>
        <v>0</v>
      </c>
    </row>
    <row r="12" spans="1:185">
      <c r="A12" s="97">
        <v>9</v>
      </c>
      <c r="B12" s="97" t="s">
        <v>12</v>
      </c>
      <c r="C12" s="97" t="s">
        <v>214</v>
      </c>
      <c r="D12" s="97" t="s">
        <v>936</v>
      </c>
      <c r="E12" s="321">
        <v>0</v>
      </c>
      <c r="F12" s="122">
        <v>0</v>
      </c>
      <c r="G12" s="122">
        <v>0.40342354656450702</v>
      </c>
      <c r="H12" s="122">
        <v>0</v>
      </c>
      <c r="I12" s="122">
        <v>0</v>
      </c>
      <c r="J12" s="122">
        <v>0.39372121026963097</v>
      </c>
      <c r="K12" s="122">
        <v>0</v>
      </c>
      <c r="L12" s="122">
        <v>0</v>
      </c>
      <c r="M12" s="122">
        <v>0.38244552214315303</v>
      </c>
      <c r="N12" s="122">
        <v>0</v>
      </c>
      <c r="O12" s="122">
        <v>0</v>
      </c>
      <c r="P12" s="475">
        <v>0.36832569801339499</v>
      </c>
      <c r="Q12" s="474">
        <v>2</v>
      </c>
      <c r="R12" s="97">
        <v>0</v>
      </c>
      <c r="S12" s="97">
        <v>0</v>
      </c>
      <c r="T12" s="97">
        <v>0.80684709312901404</v>
      </c>
      <c r="U12" s="97">
        <v>0</v>
      </c>
      <c r="V12" s="97">
        <v>0</v>
      </c>
      <c r="W12" s="97">
        <v>0.78744242053926095</v>
      </c>
      <c r="X12" s="97">
        <v>0</v>
      </c>
      <c r="Y12" s="97">
        <v>0</v>
      </c>
      <c r="Z12" s="97">
        <v>0.76489104428630506</v>
      </c>
      <c r="AA12" s="97">
        <v>0</v>
      </c>
      <c r="AB12" s="97">
        <v>0</v>
      </c>
      <c r="AC12" s="97">
        <v>0.73665139602678997</v>
      </c>
      <c r="AD12" s="321">
        <v>0</v>
      </c>
      <c r="AE12" s="97">
        <v>0</v>
      </c>
      <c r="AF12" s="97">
        <v>0</v>
      </c>
      <c r="AG12" s="97">
        <v>0</v>
      </c>
      <c r="AH12" s="97">
        <v>0</v>
      </c>
      <c r="AI12" s="97">
        <v>0</v>
      </c>
      <c r="AJ12" s="97">
        <v>0</v>
      </c>
      <c r="AK12" s="97">
        <v>0</v>
      </c>
      <c r="AL12" s="97">
        <v>0</v>
      </c>
      <c r="AM12" s="97">
        <v>0</v>
      </c>
      <c r="AN12" s="97">
        <v>0</v>
      </c>
      <c r="AO12" s="97">
        <v>0</v>
      </c>
      <c r="AP12" s="466">
        <f t="shared" si="2"/>
        <v>0</v>
      </c>
      <c r="AQ12" s="122">
        <f t="shared" si="3"/>
        <v>0</v>
      </c>
      <c r="AR12" s="473">
        <f t="shared" si="4"/>
        <v>0</v>
      </c>
      <c r="AS12" s="122">
        <f t="shared" si="5"/>
        <v>0</v>
      </c>
      <c r="AT12" s="122">
        <f t="shared" si="6"/>
        <v>0</v>
      </c>
      <c r="AU12" s="122">
        <f t="shared" si="7"/>
        <v>0</v>
      </c>
      <c r="AV12" s="122">
        <f t="shared" si="8"/>
        <v>0</v>
      </c>
      <c r="AW12" s="122">
        <f t="shared" si="9"/>
        <v>0</v>
      </c>
      <c r="AX12" s="122">
        <f t="shared" si="10"/>
        <v>0</v>
      </c>
      <c r="AY12" s="122">
        <f t="shared" si="11"/>
        <v>0</v>
      </c>
      <c r="AZ12" s="122">
        <f t="shared" si="12"/>
        <v>0</v>
      </c>
      <c r="BA12" s="469">
        <f t="shared" si="13"/>
        <v>0</v>
      </c>
      <c r="BB12" s="97">
        <f t="shared" si="14"/>
        <v>0</v>
      </c>
      <c r="BC12" s="97">
        <f t="shared" si="15"/>
        <v>0</v>
      </c>
      <c r="BD12" s="97">
        <f t="shared" si="16"/>
        <v>6.225721820260486E-2</v>
      </c>
      <c r="BE12" s="97">
        <f t="shared" si="17"/>
        <v>0</v>
      </c>
      <c r="BF12" s="97">
        <f t="shared" si="18"/>
        <v>0</v>
      </c>
      <c r="BG12" s="97">
        <f t="shared" si="19"/>
        <v>6.075993210483227E-2</v>
      </c>
      <c r="BH12" s="97">
        <f t="shared" si="20"/>
        <v>0</v>
      </c>
      <c r="BI12" s="97">
        <f t="shared" si="21"/>
        <v>0</v>
      </c>
      <c r="BJ12" s="97">
        <f t="shared" si="22"/>
        <v>5.9019842856069461E-2</v>
      </c>
      <c r="BK12" s="97">
        <f t="shared" si="23"/>
        <v>0</v>
      </c>
      <c r="BL12" s="97">
        <f t="shared" si="24"/>
        <v>0</v>
      </c>
      <c r="BM12" s="469">
        <f t="shared" si="25"/>
        <v>5.6840840218978249E-2</v>
      </c>
      <c r="BN12" s="467">
        <f t="shared" si="26"/>
        <v>0</v>
      </c>
      <c r="BO12" s="97">
        <f t="shared" si="27"/>
        <v>0</v>
      </c>
      <c r="BP12" s="97">
        <f t="shared" si="28"/>
        <v>0</v>
      </c>
      <c r="BQ12" s="97">
        <f t="shared" si="29"/>
        <v>0</v>
      </c>
      <c r="BR12" s="97">
        <f t="shared" si="30"/>
        <v>0</v>
      </c>
      <c r="BS12" s="97">
        <f t="shared" si="31"/>
        <v>0</v>
      </c>
      <c r="BT12" s="97">
        <f t="shared" si="32"/>
        <v>0</v>
      </c>
      <c r="BU12" s="97">
        <f t="shared" si="33"/>
        <v>0</v>
      </c>
      <c r="BV12" s="97">
        <f t="shared" si="34"/>
        <v>0</v>
      </c>
      <c r="BW12" s="97">
        <f t="shared" si="35"/>
        <v>0</v>
      </c>
      <c r="BX12" s="97">
        <f t="shared" si="36"/>
        <v>0</v>
      </c>
      <c r="BY12" s="469">
        <f t="shared" si="37"/>
        <v>0</v>
      </c>
      <c r="BZ12" s="470">
        <f t="shared" si="38"/>
        <v>0</v>
      </c>
      <c r="CA12" s="470">
        <f t="shared" si="39"/>
        <v>0</v>
      </c>
      <c r="CB12" s="470">
        <f t="shared" si="40"/>
        <v>0</v>
      </c>
      <c r="CC12" s="470">
        <f t="shared" si="41"/>
        <v>0</v>
      </c>
      <c r="CD12" s="470">
        <f t="shared" si="42"/>
        <v>0</v>
      </c>
      <c r="CE12" s="470">
        <f t="shared" si="43"/>
        <v>0</v>
      </c>
      <c r="CF12" s="470">
        <f t="shared" si="44"/>
        <v>0</v>
      </c>
      <c r="CG12" s="470">
        <f t="shared" si="45"/>
        <v>0</v>
      </c>
      <c r="CH12" s="470">
        <f t="shared" si="46"/>
        <v>0</v>
      </c>
      <c r="CI12" s="470">
        <f t="shared" si="47"/>
        <v>0</v>
      </c>
      <c r="CJ12" s="470">
        <f t="shared" si="48"/>
        <v>0</v>
      </c>
      <c r="CK12" s="472">
        <f t="shared" si="49"/>
        <v>0</v>
      </c>
      <c r="CL12" s="470">
        <f t="shared" si="50"/>
        <v>0</v>
      </c>
      <c r="CM12" s="116">
        <f t="shared" si="51"/>
        <v>0</v>
      </c>
      <c r="CN12" s="116">
        <f t="shared" si="52"/>
        <v>0.80684709312901404</v>
      </c>
      <c r="CO12" s="116">
        <f t="shared" si="53"/>
        <v>0</v>
      </c>
      <c r="CP12" s="116">
        <f t="shared" si="54"/>
        <v>0</v>
      </c>
      <c r="CQ12" s="116">
        <f t="shared" si="55"/>
        <v>0.78744242053926095</v>
      </c>
      <c r="CR12" s="116">
        <f t="shared" si="56"/>
        <v>0</v>
      </c>
      <c r="CS12" s="116">
        <f t="shared" si="57"/>
        <v>0</v>
      </c>
      <c r="CT12" s="116">
        <f t="shared" si="58"/>
        <v>0.76489104428630506</v>
      </c>
      <c r="CU12" s="116">
        <f t="shared" si="59"/>
        <v>0</v>
      </c>
      <c r="CV12" s="116">
        <f t="shared" si="60"/>
        <v>0</v>
      </c>
      <c r="CW12" s="471">
        <f t="shared" si="61"/>
        <v>0.73665139602678997</v>
      </c>
      <c r="CX12" s="470">
        <f t="shared" si="62"/>
        <v>0</v>
      </c>
      <c r="CY12" s="116">
        <f t="shared" si="63"/>
        <v>0</v>
      </c>
      <c r="CZ12" s="116">
        <f t="shared" si="64"/>
        <v>0</v>
      </c>
      <c r="DA12" s="116">
        <f t="shared" si="65"/>
        <v>0</v>
      </c>
      <c r="DB12" s="116">
        <f t="shared" si="66"/>
        <v>0</v>
      </c>
      <c r="DC12" s="116">
        <f t="shared" si="67"/>
        <v>0</v>
      </c>
      <c r="DD12" s="116">
        <f t="shared" si="68"/>
        <v>0</v>
      </c>
      <c r="DE12" s="116">
        <f t="shared" si="69"/>
        <v>0</v>
      </c>
      <c r="DF12" s="116">
        <f t="shared" si="70"/>
        <v>0</v>
      </c>
      <c r="DG12" s="116">
        <f t="shared" si="71"/>
        <v>0</v>
      </c>
      <c r="DH12" s="116">
        <f t="shared" si="72"/>
        <v>0</v>
      </c>
      <c r="DI12" s="471">
        <f t="shared" si="73"/>
        <v>0</v>
      </c>
      <c r="DJ12" s="470">
        <f t="shared" si="74"/>
        <v>0</v>
      </c>
      <c r="DK12" s="116">
        <f t="shared" si="75"/>
        <v>0</v>
      </c>
      <c r="DL12" s="116">
        <f t="shared" si="76"/>
        <v>0</v>
      </c>
      <c r="DM12" s="116">
        <f t="shared" si="77"/>
        <v>0</v>
      </c>
      <c r="DN12" s="116">
        <f t="shared" si="78"/>
        <v>0</v>
      </c>
      <c r="DO12" s="116">
        <f t="shared" si="79"/>
        <v>0</v>
      </c>
      <c r="DP12" s="116">
        <f t="shared" si="80"/>
        <v>0</v>
      </c>
      <c r="DQ12" s="116">
        <f t="shared" si="81"/>
        <v>0</v>
      </c>
      <c r="DR12" s="116">
        <f t="shared" si="82"/>
        <v>0</v>
      </c>
      <c r="DS12" s="116">
        <f t="shared" si="83"/>
        <v>0</v>
      </c>
      <c r="DT12" s="116">
        <f t="shared" si="84"/>
        <v>0</v>
      </c>
      <c r="DU12" s="471">
        <f t="shared" si="85"/>
        <v>0</v>
      </c>
      <c r="DV12" s="470">
        <f t="shared" si="86"/>
        <v>0</v>
      </c>
      <c r="DW12" s="470">
        <f t="shared" si="87"/>
        <v>0</v>
      </c>
      <c r="DX12" s="470">
        <f t="shared" si="88"/>
        <v>0</v>
      </c>
      <c r="DY12" s="470">
        <f t="shared" si="89"/>
        <v>0</v>
      </c>
      <c r="DZ12" s="470">
        <f t="shared" si="90"/>
        <v>0</v>
      </c>
      <c r="EA12" s="470">
        <f t="shared" si="91"/>
        <v>0</v>
      </c>
      <c r="EB12" s="470">
        <f t="shared" si="92"/>
        <v>0</v>
      </c>
      <c r="EC12" s="470">
        <f t="shared" si="93"/>
        <v>0</v>
      </c>
      <c r="ED12" s="470">
        <f t="shared" si="94"/>
        <v>0</v>
      </c>
      <c r="EE12" s="470">
        <f t="shared" si="95"/>
        <v>0</v>
      </c>
      <c r="EF12" s="470">
        <f t="shared" si="96"/>
        <v>0</v>
      </c>
      <c r="EG12" s="470">
        <f t="shared" si="97"/>
        <v>0</v>
      </c>
      <c r="EH12" s="466">
        <f t="shared" si="98"/>
        <v>0</v>
      </c>
      <c r="EI12" s="122">
        <f t="shared" si="99"/>
        <v>0</v>
      </c>
      <c r="EJ12" s="122">
        <f t="shared" si="100"/>
        <v>0</v>
      </c>
      <c r="EK12" s="122">
        <f t="shared" si="101"/>
        <v>0</v>
      </c>
      <c r="EL12" s="122">
        <f t="shared" si="102"/>
        <v>0</v>
      </c>
      <c r="EM12" s="122">
        <f t="shared" si="103"/>
        <v>0</v>
      </c>
      <c r="EN12" s="122">
        <f t="shared" si="104"/>
        <v>0</v>
      </c>
      <c r="EO12" s="122">
        <f t="shared" si="105"/>
        <v>0</v>
      </c>
      <c r="EP12" s="122">
        <f t="shared" si="106"/>
        <v>0</v>
      </c>
      <c r="EQ12" s="122">
        <f t="shared" si="107"/>
        <v>0</v>
      </c>
      <c r="ER12" s="122">
        <f t="shared" si="108"/>
        <v>0</v>
      </c>
      <c r="ES12" s="469">
        <f t="shared" si="109"/>
        <v>0</v>
      </c>
      <c r="ET12" s="466">
        <f t="shared" si="110"/>
        <v>0</v>
      </c>
      <c r="EU12" s="122">
        <f t="shared" si="111"/>
        <v>0</v>
      </c>
      <c r="EV12" s="122">
        <f t="shared" si="112"/>
        <v>0</v>
      </c>
      <c r="EW12" s="122">
        <f t="shared" si="113"/>
        <v>0</v>
      </c>
      <c r="EX12" s="122">
        <f t="shared" si="114"/>
        <v>0</v>
      </c>
      <c r="EY12" s="122">
        <f t="shared" si="115"/>
        <v>0</v>
      </c>
      <c r="EZ12" s="122">
        <f t="shared" si="116"/>
        <v>0</v>
      </c>
      <c r="FA12" s="122">
        <f t="shared" si="117"/>
        <v>0</v>
      </c>
      <c r="FB12" s="122">
        <f t="shared" si="118"/>
        <v>0</v>
      </c>
      <c r="FC12" s="122">
        <f t="shared" si="119"/>
        <v>0</v>
      </c>
      <c r="FD12" s="122">
        <f t="shared" si="120"/>
        <v>0</v>
      </c>
      <c r="FE12" s="469">
        <f t="shared" si="121"/>
        <v>0</v>
      </c>
      <c r="FF12" s="466">
        <f t="shared" si="122"/>
        <v>0</v>
      </c>
      <c r="FG12" s="466">
        <f t="shared" si="123"/>
        <v>0</v>
      </c>
      <c r="FH12" s="466">
        <f t="shared" si="124"/>
        <v>0</v>
      </c>
      <c r="FI12" s="466">
        <f t="shared" si="125"/>
        <v>0</v>
      </c>
      <c r="FJ12" s="466">
        <f t="shared" si="126"/>
        <v>0</v>
      </c>
      <c r="FK12" s="466">
        <f t="shared" si="127"/>
        <v>0</v>
      </c>
      <c r="FL12" s="466">
        <f t="shared" si="128"/>
        <v>0</v>
      </c>
      <c r="FM12" s="466">
        <f t="shared" si="129"/>
        <v>0</v>
      </c>
      <c r="FN12" s="466">
        <f t="shared" si="130"/>
        <v>0</v>
      </c>
      <c r="FO12" s="466">
        <f t="shared" si="131"/>
        <v>0</v>
      </c>
      <c r="FP12" s="466">
        <f t="shared" si="132"/>
        <v>0</v>
      </c>
      <c r="FQ12" s="468">
        <f t="shared" si="133"/>
        <v>0</v>
      </c>
      <c r="FR12" s="466">
        <f t="shared" si="134"/>
        <v>0</v>
      </c>
      <c r="FS12" s="466">
        <f t="shared" si="135"/>
        <v>0</v>
      </c>
      <c r="FT12" s="466">
        <f t="shared" si="136"/>
        <v>0</v>
      </c>
      <c r="FU12" s="466">
        <f t="shared" si="137"/>
        <v>0</v>
      </c>
      <c r="FV12" s="466">
        <f t="shared" si="138"/>
        <v>0</v>
      </c>
      <c r="FW12" s="466">
        <f t="shared" si="139"/>
        <v>0</v>
      </c>
      <c r="FX12" s="466">
        <f t="shared" si="140"/>
        <v>0</v>
      </c>
      <c r="FY12" s="466">
        <f t="shared" si="141"/>
        <v>0</v>
      </c>
      <c r="FZ12" s="466">
        <f t="shared" si="142"/>
        <v>0</v>
      </c>
      <c r="GA12" s="466">
        <f t="shared" si="143"/>
        <v>0</v>
      </c>
      <c r="GB12" s="466">
        <f t="shared" si="144"/>
        <v>0</v>
      </c>
      <c r="GC12" s="468">
        <f t="shared" si="145"/>
        <v>0</v>
      </c>
    </row>
    <row r="13" spans="1:185">
      <c r="A13" s="97">
        <v>10</v>
      </c>
      <c r="B13" s="97" t="s">
        <v>12</v>
      </c>
      <c r="C13" s="97" t="s">
        <v>214</v>
      </c>
      <c r="D13" s="97" t="s">
        <v>936</v>
      </c>
      <c r="E13" s="321">
        <v>0</v>
      </c>
      <c r="F13" s="122">
        <v>0</v>
      </c>
      <c r="G13" s="122">
        <v>0.78220048262548303</v>
      </c>
      <c r="H13" s="122">
        <v>0</v>
      </c>
      <c r="I13" s="122">
        <v>0</v>
      </c>
      <c r="J13" s="122">
        <v>0.72838871100868796</v>
      </c>
      <c r="K13" s="122">
        <v>0</v>
      </c>
      <c r="L13" s="122">
        <v>0</v>
      </c>
      <c r="M13" s="122">
        <v>0.68977003204633203</v>
      </c>
      <c r="N13" s="122">
        <v>0</v>
      </c>
      <c r="O13" s="122">
        <v>0</v>
      </c>
      <c r="P13" s="475">
        <v>0.561767979440155</v>
      </c>
      <c r="Q13" s="474">
        <v>1</v>
      </c>
      <c r="R13" s="97">
        <v>0</v>
      </c>
      <c r="S13" s="97">
        <v>0</v>
      </c>
      <c r="T13" s="97">
        <v>0.78220048262548303</v>
      </c>
      <c r="U13" s="97">
        <v>0</v>
      </c>
      <c r="V13" s="97">
        <v>0</v>
      </c>
      <c r="W13" s="97">
        <v>0.72838871100868796</v>
      </c>
      <c r="X13" s="97">
        <v>0</v>
      </c>
      <c r="Y13" s="97">
        <v>0</v>
      </c>
      <c r="Z13" s="97">
        <v>0.68977003204633203</v>
      </c>
      <c r="AA13" s="97">
        <v>0</v>
      </c>
      <c r="AB13" s="97">
        <v>0</v>
      </c>
      <c r="AC13" s="97">
        <v>0.561767979440155</v>
      </c>
      <c r="AD13" s="321">
        <v>0</v>
      </c>
      <c r="AE13" s="97">
        <v>0</v>
      </c>
      <c r="AF13" s="97">
        <v>0</v>
      </c>
      <c r="AG13" s="97">
        <v>0</v>
      </c>
      <c r="AH13" s="97">
        <v>0</v>
      </c>
      <c r="AI13" s="97">
        <v>0</v>
      </c>
      <c r="AJ13" s="97">
        <v>0</v>
      </c>
      <c r="AK13" s="97">
        <v>0</v>
      </c>
      <c r="AL13" s="97">
        <v>0</v>
      </c>
      <c r="AM13" s="97">
        <v>0</v>
      </c>
      <c r="AN13" s="97">
        <v>0</v>
      </c>
      <c r="AO13" s="97">
        <v>0</v>
      </c>
      <c r="AP13" s="466">
        <f t="shared" si="2"/>
        <v>0</v>
      </c>
      <c r="AQ13" s="122">
        <f t="shared" si="3"/>
        <v>0</v>
      </c>
      <c r="AR13" s="473">
        <f t="shared" si="4"/>
        <v>0</v>
      </c>
      <c r="AS13" s="122">
        <f t="shared" si="5"/>
        <v>0</v>
      </c>
      <c r="AT13" s="122">
        <f t="shared" si="6"/>
        <v>0</v>
      </c>
      <c r="AU13" s="122">
        <f t="shared" si="7"/>
        <v>0</v>
      </c>
      <c r="AV13" s="122">
        <f t="shared" si="8"/>
        <v>0</v>
      </c>
      <c r="AW13" s="122">
        <f t="shared" si="9"/>
        <v>0</v>
      </c>
      <c r="AX13" s="122">
        <f t="shared" si="10"/>
        <v>0</v>
      </c>
      <c r="AY13" s="122">
        <f t="shared" si="11"/>
        <v>0</v>
      </c>
      <c r="AZ13" s="122">
        <f t="shared" si="12"/>
        <v>0</v>
      </c>
      <c r="BA13" s="469">
        <f t="shared" si="13"/>
        <v>0</v>
      </c>
      <c r="BB13" s="97">
        <f t="shared" si="14"/>
        <v>0</v>
      </c>
      <c r="BC13" s="97">
        <f t="shared" si="15"/>
        <v>0</v>
      </c>
      <c r="BD13" s="97">
        <f t="shared" si="16"/>
        <v>0.12071091670205926</v>
      </c>
      <c r="BE13" s="97">
        <f t="shared" si="17"/>
        <v>0</v>
      </c>
      <c r="BF13" s="97">
        <f t="shared" si="18"/>
        <v>0</v>
      </c>
      <c r="BG13" s="97">
        <f t="shared" si="19"/>
        <v>0.11240656452444073</v>
      </c>
      <c r="BH13" s="97">
        <f t="shared" si="20"/>
        <v>0</v>
      </c>
      <c r="BI13" s="97">
        <f t="shared" si="21"/>
        <v>0</v>
      </c>
      <c r="BJ13" s="97">
        <f t="shared" si="22"/>
        <v>0.10644684416768339</v>
      </c>
      <c r="BK13" s="97">
        <f t="shared" si="23"/>
        <v>0</v>
      </c>
      <c r="BL13" s="97">
        <f t="shared" si="24"/>
        <v>0</v>
      </c>
      <c r="BM13" s="469">
        <f t="shared" si="25"/>
        <v>8.6693282960492363E-2</v>
      </c>
      <c r="BN13" s="467">
        <f t="shared" si="26"/>
        <v>0</v>
      </c>
      <c r="BO13" s="97">
        <f t="shared" si="27"/>
        <v>0</v>
      </c>
      <c r="BP13" s="97">
        <f t="shared" si="28"/>
        <v>0</v>
      </c>
      <c r="BQ13" s="97">
        <f t="shared" si="29"/>
        <v>0</v>
      </c>
      <c r="BR13" s="97">
        <f t="shared" si="30"/>
        <v>0</v>
      </c>
      <c r="BS13" s="97">
        <f t="shared" si="31"/>
        <v>0</v>
      </c>
      <c r="BT13" s="97">
        <f t="shared" si="32"/>
        <v>0</v>
      </c>
      <c r="BU13" s="97">
        <f t="shared" si="33"/>
        <v>0</v>
      </c>
      <c r="BV13" s="97">
        <f t="shared" si="34"/>
        <v>0</v>
      </c>
      <c r="BW13" s="97">
        <f t="shared" si="35"/>
        <v>0</v>
      </c>
      <c r="BX13" s="97">
        <f t="shared" si="36"/>
        <v>0</v>
      </c>
      <c r="BY13" s="469">
        <f t="shared" si="37"/>
        <v>0</v>
      </c>
      <c r="BZ13" s="470">
        <f t="shared" si="38"/>
        <v>0</v>
      </c>
      <c r="CA13" s="470">
        <f t="shared" si="39"/>
        <v>0</v>
      </c>
      <c r="CB13" s="470">
        <f t="shared" si="40"/>
        <v>0</v>
      </c>
      <c r="CC13" s="470">
        <f t="shared" si="41"/>
        <v>0</v>
      </c>
      <c r="CD13" s="470">
        <f t="shared" si="42"/>
        <v>0</v>
      </c>
      <c r="CE13" s="470">
        <f t="shared" si="43"/>
        <v>0</v>
      </c>
      <c r="CF13" s="470">
        <f t="shared" si="44"/>
        <v>0</v>
      </c>
      <c r="CG13" s="470">
        <f t="shared" si="45"/>
        <v>0</v>
      </c>
      <c r="CH13" s="470">
        <f t="shared" si="46"/>
        <v>0</v>
      </c>
      <c r="CI13" s="470">
        <f t="shared" si="47"/>
        <v>0</v>
      </c>
      <c r="CJ13" s="470">
        <f t="shared" si="48"/>
        <v>0</v>
      </c>
      <c r="CK13" s="472">
        <f t="shared" si="49"/>
        <v>0</v>
      </c>
      <c r="CL13" s="470">
        <f t="shared" si="50"/>
        <v>0</v>
      </c>
      <c r="CM13" s="116">
        <f t="shared" si="51"/>
        <v>0</v>
      </c>
      <c r="CN13" s="116">
        <f t="shared" si="52"/>
        <v>0.78220048262548303</v>
      </c>
      <c r="CO13" s="116">
        <f t="shared" si="53"/>
        <v>0</v>
      </c>
      <c r="CP13" s="116">
        <f t="shared" si="54"/>
        <v>0</v>
      </c>
      <c r="CQ13" s="116">
        <f t="shared" si="55"/>
        <v>0.72838871100868796</v>
      </c>
      <c r="CR13" s="116">
        <f t="shared" si="56"/>
        <v>0</v>
      </c>
      <c r="CS13" s="116">
        <f t="shared" si="57"/>
        <v>0</v>
      </c>
      <c r="CT13" s="116">
        <f t="shared" si="58"/>
        <v>0.68977003204633203</v>
      </c>
      <c r="CU13" s="116">
        <f t="shared" si="59"/>
        <v>0</v>
      </c>
      <c r="CV13" s="116">
        <f t="shared" si="60"/>
        <v>0</v>
      </c>
      <c r="CW13" s="471">
        <f t="shared" si="61"/>
        <v>0.561767979440155</v>
      </c>
      <c r="CX13" s="470">
        <f t="shared" si="62"/>
        <v>0</v>
      </c>
      <c r="CY13" s="116">
        <f t="shared" si="63"/>
        <v>0</v>
      </c>
      <c r="CZ13" s="116">
        <f t="shared" si="64"/>
        <v>0</v>
      </c>
      <c r="DA13" s="116">
        <f t="shared" si="65"/>
        <v>0</v>
      </c>
      <c r="DB13" s="116">
        <f t="shared" si="66"/>
        <v>0</v>
      </c>
      <c r="DC13" s="116">
        <f t="shared" si="67"/>
        <v>0</v>
      </c>
      <c r="DD13" s="116">
        <f t="shared" si="68"/>
        <v>0</v>
      </c>
      <c r="DE13" s="116">
        <f t="shared" si="69"/>
        <v>0</v>
      </c>
      <c r="DF13" s="116">
        <f t="shared" si="70"/>
        <v>0</v>
      </c>
      <c r="DG13" s="116">
        <f t="shared" si="71"/>
        <v>0</v>
      </c>
      <c r="DH13" s="116">
        <f t="shared" si="72"/>
        <v>0</v>
      </c>
      <c r="DI13" s="471">
        <f t="shared" si="73"/>
        <v>0</v>
      </c>
      <c r="DJ13" s="470">
        <f t="shared" si="74"/>
        <v>0</v>
      </c>
      <c r="DK13" s="116">
        <f t="shared" si="75"/>
        <v>0</v>
      </c>
      <c r="DL13" s="116">
        <f t="shared" si="76"/>
        <v>0</v>
      </c>
      <c r="DM13" s="116">
        <f t="shared" si="77"/>
        <v>0</v>
      </c>
      <c r="DN13" s="116">
        <f t="shared" si="78"/>
        <v>0</v>
      </c>
      <c r="DO13" s="116">
        <f t="shared" si="79"/>
        <v>0</v>
      </c>
      <c r="DP13" s="116">
        <f t="shared" si="80"/>
        <v>0</v>
      </c>
      <c r="DQ13" s="116">
        <f t="shared" si="81"/>
        <v>0</v>
      </c>
      <c r="DR13" s="116">
        <f t="shared" si="82"/>
        <v>0</v>
      </c>
      <c r="DS13" s="116">
        <f t="shared" si="83"/>
        <v>0</v>
      </c>
      <c r="DT13" s="116">
        <f t="shared" si="84"/>
        <v>0</v>
      </c>
      <c r="DU13" s="471">
        <f t="shared" si="85"/>
        <v>0</v>
      </c>
      <c r="DV13" s="470">
        <f t="shared" si="86"/>
        <v>0</v>
      </c>
      <c r="DW13" s="470">
        <f t="shared" si="87"/>
        <v>0</v>
      </c>
      <c r="DX13" s="470">
        <f t="shared" si="88"/>
        <v>0</v>
      </c>
      <c r="DY13" s="470">
        <f t="shared" si="89"/>
        <v>0</v>
      </c>
      <c r="DZ13" s="470">
        <f t="shared" si="90"/>
        <v>0</v>
      </c>
      <c r="EA13" s="470">
        <f t="shared" si="91"/>
        <v>0</v>
      </c>
      <c r="EB13" s="470">
        <f t="shared" si="92"/>
        <v>0</v>
      </c>
      <c r="EC13" s="470">
        <f t="shared" si="93"/>
        <v>0</v>
      </c>
      <c r="ED13" s="470">
        <f t="shared" si="94"/>
        <v>0</v>
      </c>
      <c r="EE13" s="470">
        <f t="shared" si="95"/>
        <v>0</v>
      </c>
      <c r="EF13" s="470">
        <f t="shared" si="96"/>
        <v>0</v>
      </c>
      <c r="EG13" s="470">
        <f t="shared" si="97"/>
        <v>0</v>
      </c>
      <c r="EH13" s="466">
        <f t="shared" si="98"/>
        <v>0</v>
      </c>
      <c r="EI13" s="122">
        <f t="shared" si="99"/>
        <v>0</v>
      </c>
      <c r="EJ13" s="122">
        <f t="shared" si="100"/>
        <v>0</v>
      </c>
      <c r="EK13" s="122">
        <f t="shared" si="101"/>
        <v>0</v>
      </c>
      <c r="EL13" s="122">
        <f t="shared" si="102"/>
        <v>0</v>
      </c>
      <c r="EM13" s="122">
        <f t="shared" si="103"/>
        <v>0</v>
      </c>
      <c r="EN13" s="122">
        <f t="shared" si="104"/>
        <v>0</v>
      </c>
      <c r="EO13" s="122">
        <f t="shared" si="105"/>
        <v>0</v>
      </c>
      <c r="EP13" s="122">
        <f t="shared" si="106"/>
        <v>0</v>
      </c>
      <c r="EQ13" s="122">
        <f t="shared" si="107"/>
        <v>0</v>
      </c>
      <c r="ER13" s="122">
        <f t="shared" si="108"/>
        <v>0</v>
      </c>
      <c r="ES13" s="469">
        <f t="shared" si="109"/>
        <v>0</v>
      </c>
      <c r="ET13" s="466">
        <f t="shared" si="110"/>
        <v>0</v>
      </c>
      <c r="EU13" s="122">
        <f t="shared" si="111"/>
        <v>0</v>
      </c>
      <c r="EV13" s="122">
        <f t="shared" si="112"/>
        <v>0</v>
      </c>
      <c r="EW13" s="122">
        <f t="shared" si="113"/>
        <v>0</v>
      </c>
      <c r="EX13" s="122">
        <f t="shared" si="114"/>
        <v>0</v>
      </c>
      <c r="EY13" s="122">
        <f t="shared" si="115"/>
        <v>0</v>
      </c>
      <c r="EZ13" s="122">
        <f t="shared" si="116"/>
        <v>0</v>
      </c>
      <c r="FA13" s="122">
        <f t="shared" si="117"/>
        <v>0</v>
      </c>
      <c r="FB13" s="122">
        <f t="shared" si="118"/>
        <v>0</v>
      </c>
      <c r="FC13" s="122">
        <f t="shared" si="119"/>
        <v>0</v>
      </c>
      <c r="FD13" s="122">
        <f t="shared" si="120"/>
        <v>0</v>
      </c>
      <c r="FE13" s="469">
        <f t="shared" si="121"/>
        <v>0</v>
      </c>
      <c r="FF13" s="466">
        <f t="shared" si="122"/>
        <v>0</v>
      </c>
      <c r="FG13" s="466">
        <f t="shared" si="123"/>
        <v>0</v>
      </c>
      <c r="FH13" s="466">
        <f t="shared" si="124"/>
        <v>0</v>
      </c>
      <c r="FI13" s="466">
        <f t="shared" si="125"/>
        <v>0</v>
      </c>
      <c r="FJ13" s="466">
        <f t="shared" si="126"/>
        <v>0</v>
      </c>
      <c r="FK13" s="466">
        <f t="shared" si="127"/>
        <v>0</v>
      </c>
      <c r="FL13" s="466">
        <f t="shared" si="128"/>
        <v>0</v>
      </c>
      <c r="FM13" s="466">
        <f t="shared" si="129"/>
        <v>0</v>
      </c>
      <c r="FN13" s="466">
        <f t="shared" si="130"/>
        <v>0</v>
      </c>
      <c r="FO13" s="466">
        <f t="shared" si="131"/>
        <v>0</v>
      </c>
      <c r="FP13" s="466">
        <f t="shared" si="132"/>
        <v>0</v>
      </c>
      <c r="FQ13" s="468">
        <f t="shared" si="133"/>
        <v>0</v>
      </c>
      <c r="FR13" s="466">
        <f t="shared" si="134"/>
        <v>0</v>
      </c>
      <c r="FS13" s="466">
        <f t="shared" si="135"/>
        <v>0</v>
      </c>
      <c r="FT13" s="466">
        <f t="shared" si="136"/>
        <v>0</v>
      </c>
      <c r="FU13" s="466">
        <f t="shared" si="137"/>
        <v>0</v>
      </c>
      <c r="FV13" s="466">
        <f t="shared" si="138"/>
        <v>0</v>
      </c>
      <c r="FW13" s="466">
        <f t="shared" si="139"/>
        <v>0</v>
      </c>
      <c r="FX13" s="466">
        <f t="shared" si="140"/>
        <v>0</v>
      </c>
      <c r="FY13" s="466">
        <f t="shared" si="141"/>
        <v>0</v>
      </c>
      <c r="FZ13" s="466">
        <f t="shared" si="142"/>
        <v>0</v>
      </c>
      <c r="GA13" s="466">
        <f t="shared" si="143"/>
        <v>0</v>
      </c>
      <c r="GB13" s="466">
        <f t="shared" si="144"/>
        <v>0</v>
      </c>
      <c r="GC13" s="468">
        <f t="shared" si="145"/>
        <v>0</v>
      </c>
    </row>
    <row r="14" spans="1:185">
      <c r="A14" s="97">
        <v>11</v>
      </c>
      <c r="B14" s="97" t="s">
        <v>12</v>
      </c>
      <c r="C14" s="97" t="s">
        <v>214</v>
      </c>
      <c r="D14" s="97" t="s">
        <v>936</v>
      </c>
      <c r="E14" s="321">
        <v>0</v>
      </c>
      <c r="F14" s="122">
        <v>0</v>
      </c>
      <c r="G14" s="122">
        <v>0.80684709312901304</v>
      </c>
      <c r="H14" s="122">
        <v>0</v>
      </c>
      <c r="I14" s="122">
        <v>0</v>
      </c>
      <c r="J14" s="122">
        <v>0.78744242053925995</v>
      </c>
      <c r="K14" s="122">
        <v>0</v>
      </c>
      <c r="L14" s="122">
        <v>0</v>
      </c>
      <c r="M14" s="122">
        <v>0.76489104428630394</v>
      </c>
      <c r="N14" s="122">
        <v>0</v>
      </c>
      <c r="O14" s="122">
        <v>0</v>
      </c>
      <c r="P14" s="475">
        <v>0.73665139602678897</v>
      </c>
      <c r="Q14" s="474">
        <v>1</v>
      </c>
      <c r="R14" s="97">
        <v>0</v>
      </c>
      <c r="S14" s="97">
        <v>0</v>
      </c>
      <c r="T14" s="97">
        <v>0.80684709312901304</v>
      </c>
      <c r="U14" s="97">
        <v>0</v>
      </c>
      <c r="V14" s="97">
        <v>0</v>
      </c>
      <c r="W14" s="97">
        <v>0.78744242053925995</v>
      </c>
      <c r="X14" s="97">
        <v>0</v>
      </c>
      <c r="Y14" s="97">
        <v>0</v>
      </c>
      <c r="Z14" s="97">
        <v>0.76489104428630394</v>
      </c>
      <c r="AA14" s="97">
        <v>0</v>
      </c>
      <c r="AB14" s="97">
        <v>0</v>
      </c>
      <c r="AC14" s="97">
        <v>0.73665139602678897</v>
      </c>
      <c r="AD14" s="321">
        <v>0</v>
      </c>
      <c r="AE14" s="97">
        <v>0</v>
      </c>
      <c r="AF14" s="97">
        <v>0</v>
      </c>
      <c r="AG14" s="97">
        <v>0</v>
      </c>
      <c r="AH14" s="97">
        <v>0</v>
      </c>
      <c r="AI14" s="97">
        <v>0</v>
      </c>
      <c r="AJ14" s="97">
        <v>0</v>
      </c>
      <c r="AK14" s="97">
        <v>0</v>
      </c>
      <c r="AL14" s="97">
        <v>0</v>
      </c>
      <c r="AM14" s="97">
        <v>0</v>
      </c>
      <c r="AN14" s="97">
        <v>0</v>
      </c>
      <c r="AO14" s="97">
        <v>0</v>
      </c>
      <c r="AP14" s="466">
        <f t="shared" si="2"/>
        <v>0</v>
      </c>
      <c r="AQ14" s="122">
        <f t="shared" si="3"/>
        <v>0</v>
      </c>
      <c r="AR14" s="473">
        <f t="shared" si="4"/>
        <v>0</v>
      </c>
      <c r="AS14" s="122">
        <f t="shared" si="5"/>
        <v>0</v>
      </c>
      <c r="AT14" s="122">
        <f t="shared" si="6"/>
        <v>0</v>
      </c>
      <c r="AU14" s="122">
        <f t="shared" si="7"/>
        <v>0</v>
      </c>
      <c r="AV14" s="122">
        <f t="shared" si="8"/>
        <v>0</v>
      </c>
      <c r="AW14" s="122">
        <f t="shared" si="9"/>
        <v>0</v>
      </c>
      <c r="AX14" s="122">
        <f t="shared" si="10"/>
        <v>0</v>
      </c>
      <c r="AY14" s="122">
        <f t="shared" si="11"/>
        <v>0</v>
      </c>
      <c r="AZ14" s="122">
        <f t="shared" si="12"/>
        <v>0</v>
      </c>
      <c r="BA14" s="469">
        <f t="shared" si="13"/>
        <v>0</v>
      </c>
      <c r="BB14" s="97">
        <f t="shared" si="14"/>
        <v>0</v>
      </c>
      <c r="BC14" s="97">
        <f t="shared" si="15"/>
        <v>0</v>
      </c>
      <c r="BD14" s="97">
        <f t="shared" si="16"/>
        <v>0.12451443640520957</v>
      </c>
      <c r="BE14" s="97">
        <f t="shared" si="17"/>
        <v>0</v>
      </c>
      <c r="BF14" s="97">
        <f t="shared" si="18"/>
        <v>0</v>
      </c>
      <c r="BG14" s="97">
        <f t="shared" si="19"/>
        <v>0.12151986420966422</v>
      </c>
      <c r="BH14" s="97">
        <f t="shared" si="20"/>
        <v>0</v>
      </c>
      <c r="BI14" s="97">
        <f t="shared" si="21"/>
        <v>0</v>
      </c>
      <c r="BJ14" s="97">
        <f t="shared" si="22"/>
        <v>0.1180396857121386</v>
      </c>
      <c r="BK14" s="97">
        <f t="shared" si="23"/>
        <v>0</v>
      </c>
      <c r="BL14" s="97">
        <f t="shared" si="24"/>
        <v>0</v>
      </c>
      <c r="BM14" s="469">
        <f t="shared" si="25"/>
        <v>0.11368168043795635</v>
      </c>
      <c r="BN14" s="467">
        <f t="shared" si="26"/>
        <v>0</v>
      </c>
      <c r="BO14" s="97">
        <f t="shared" si="27"/>
        <v>0</v>
      </c>
      <c r="BP14" s="97">
        <f t="shared" si="28"/>
        <v>0</v>
      </c>
      <c r="BQ14" s="97">
        <f t="shared" si="29"/>
        <v>0</v>
      </c>
      <c r="BR14" s="97">
        <f t="shared" si="30"/>
        <v>0</v>
      </c>
      <c r="BS14" s="97">
        <f t="shared" si="31"/>
        <v>0</v>
      </c>
      <c r="BT14" s="97">
        <f t="shared" si="32"/>
        <v>0</v>
      </c>
      <c r="BU14" s="97">
        <f t="shared" si="33"/>
        <v>0</v>
      </c>
      <c r="BV14" s="97">
        <f t="shared" si="34"/>
        <v>0</v>
      </c>
      <c r="BW14" s="97">
        <f t="shared" si="35"/>
        <v>0</v>
      </c>
      <c r="BX14" s="97">
        <f t="shared" si="36"/>
        <v>0</v>
      </c>
      <c r="BY14" s="469">
        <f t="shared" si="37"/>
        <v>0</v>
      </c>
      <c r="BZ14" s="470">
        <f t="shared" si="38"/>
        <v>0</v>
      </c>
      <c r="CA14" s="470">
        <f t="shared" si="39"/>
        <v>0</v>
      </c>
      <c r="CB14" s="470">
        <f t="shared" si="40"/>
        <v>0</v>
      </c>
      <c r="CC14" s="470">
        <f t="shared" si="41"/>
        <v>0</v>
      </c>
      <c r="CD14" s="470">
        <f t="shared" si="42"/>
        <v>0</v>
      </c>
      <c r="CE14" s="470">
        <f t="shared" si="43"/>
        <v>0</v>
      </c>
      <c r="CF14" s="470">
        <f t="shared" si="44"/>
        <v>0</v>
      </c>
      <c r="CG14" s="470">
        <f t="shared" si="45"/>
        <v>0</v>
      </c>
      <c r="CH14" s="470">
        <f t="shared" si="46"/>
        <v>0</v>
      </c>
      <c r="CI14" s="470">
        <f t="shared" si="47"/>
        <v>0</v>
      </c>
      <c r="CJ14" s="470">
        <f t="shared" si="48"/>
        <v>0</v>
      </c>
      <c r="CK14" s="472">
        <f t="shared" si="49"/>
        <v>0</v>
      </c>
      <c r="CL14" s="470">
        <f t="shared" si="50"/>
        <v>0</v>
      </c>
      <c r="CM14" s="116">
        <f t="shared" si="51"/>
        <v>0</v>
      </c>
      <c r="CN14" s="116">
        <f t="shared" si="52"/>
        <v>0.80684709312901304</v>
      </c>
      <c r="CO14" s="116">
        <f t="shared" si="53"/>
        <v>0</v>
      </c>
      <c r="CP14" s="116">
        <f t="shared" si="54"/>
        <v>0</v>
      </c>
      <c r="CQ14" s="116">
        <f t="shared" si="55"/>
        <v>0.78744242053925995</v>
      </c>
      <c r="CR14" s="116">
        <f t="shared" si="56"/>
        <v>0</v>
      </c>
      <c r="CS14" s="116">
        <f t="shared" si="57"/>
        <v>0</v>
      </c>
      <c r="CT14" s="116">
        <f t="shared" si="58"/>
        <v>0.76489104428630394</v>
      </c>
      <c r="CU14" s="116">
        <f t="shared" si="59"/>
        <v>0</v>
      </c>
      <c r="CV14" s="116">
        <f t="shared" si="60"/>
        <v>0</v>
      </c>
      <c r="CW14" s="471">
        <f t="shared" si="61"/>
        <v>0.73665139602678897</v>
      </c>
      <c r="CX14" s="470">
        <f t="shared" si="62"/>
        <v>0</v>
      </c>
      <c r="CY14" s="116">
        <f t="shared" si="63"/>
        <v>0</v>
      </c>
      <c r="CZ14" s="116">
        <f t="shared" si="64"/>
        <v>0</v>
      </c>
      <c r="DA14" s="116">
        <f t="shared" si="65"/>
        <v>0</v>
      </c>
      <c r="DB14" s="116">
        <f t="shared" si="66"/>
        <v>0</v>
      </c>
      <c r="DC14" s="116">
        <f t="shared" si="67"/>
        <v>0</v>
      </c>
      <c r="DD14" s="116">
        <f t="shared" si="68"/>
        <v>0</v>
      </c>
      <c r="DE14" s="116">
        <f t="shared" si="69"/>
        <v>0</v>
      </c>
      <c r="DF14" s="116">
        <f t="shared" si="70"/>
        <v>0</v>
      </c>
      <c r="DG14" s="116">
        <f t="shared" si="71"/>
        <v>0</v>
      </c>
      <c r="DH14" s="116">
        <f t="shared" si="72"/>
        <v>0</v>
      </c>
      <c r="DI14" s="471">
        <f t="shared" si="73"/>
        <v>0</v>
      </c>
      <c r="DJ14" s="470">
        <f t="shared" si="74"/>
        <v>0</v>
      </c>
      <c r="DK14" s="116">
        <f t="shared" si="75"/>
        <v>0</v>
      </c>
      <c r="DL14" s="116">
        <f t="shared" si="76"/>
        <v>0</v>
      </c>
      <c r="DM14" s="116">
        <f t="shared" si="77"/>
        <v>0</v>
      </c>
      <c r="DN14" s="116">
        <f t="shared" si="78"/>
        <v>0</v>
      </c>
      <c r="DO14" s="116">
        <f t="shared" si="79"/>
        <v>0</v>
      </c>
      <c r="DP14" s="116">
        <f t="shared" si="80"/>
        <v>0</v>
      </c>
      <c r="DQ14" s="116">
        <f t="shared" si="81"/>
        <v>0</v>
      </c>
      <c r="DR14" s="116">
        <f t="shared" si="82"/>
        <v>0</v>
      </c>
      <c r="DS14" s="116">
        <f t="shared" si="83"/>
        <v>0</v>
      </c>
      <c r="DT14" s="116">
        <f t="shared" si="84"/>
        <v>0</v>
      </c>
      <c r="DU14" s="471">
        <f t="shared" si="85"/>
        <v>0</v>
      </c>
      <c r="DV14" s="470">
        <f t="shared" si="86"/>
        <v>0</v>
      </c>
      <c r="DW14" s="470">
        <f t="shared" si="87"/>
        <v>0</v>
      </c>
      <c r="DX14" s="470">
        <f t="shared" si="88"/>
        <v>0</v>
      </c>
      <c r="DY14" s="470">
        <f t="shared" si="89"/>
        <v>0</v>
      </c>
      <c r="DZ14" s="470">
        <f t="shared" si="90"/>
        <v>0</v>
      </c>
      <c r="EA14" s="470">
        <f t="shared" si="91"/>
        <v>0</v>
      </c>
      <c r="EB14" s="470">
        <f t="shared" si="92"/>
        <v>0</v>
      </c>
      <c r="EC14" s="470">
        <f t="shared" si="93"/>
        <v>0</v>
      </c>
      <c r="ED14" s="470">
        <f t="shared" si="94"/>
        <v>0</v>
      </c>
      <c r="EE14" s="470">
        <f t="shared" si="95"/>
        <v>0</v>
      </c>
      <c r="EF14" s="470">
        <f t="shared" si="96"/>
        <v>0</v>
      </c>
      <c r="EG14" s="470">
        <f t="shared" si="97"/>
        <v>0</v>
      </c>
      <c r="EH14" s="466">
        <f t="shared" si="98"/>
        <v>0</v>
      </c>
      <c r="EI14" s="122">
        <f t="shared" si="99"/>
        <v>0</v>
      </c>
      <c r="EJ14" s="122">
        <f t="shared" si="100"/>
        <v>0</v>
      </c>
      <c r="EK14" s="122">
        <f t="shared" si="101"/>
        <v>0</v>
      </c>
      <c r="EL14" s="122">
        <f t="shared" si="102"/>
        <v>0</v>
      </c>
      <c r="EM14" s="122">
        <f t="shared" si="103"/>
        <v>0</v>
      </c>
      <c r="EN14" s="122">
        <f t="shared" si="104"/>
        <v>0</v>
      </c>
      <c r="EO14" s="122">
        <f t="shared" si="105"/>
        <v>0</v>
      </c>
      <c r="EP14" s="122">
        <f t="shared" si="106"/>
        <v>0</v>
      </c>
      <c r="EQ14" s="122">
        <f t="shared" si="107"/>
        <v>0</v>
      </c>
      <c r="ER14" s="122">
        <f t="shared" si="108"/>
        <v>0</v>
      </c>
      <c r="ES14" s="469">
        <f t="shared" si="109"/>
        <v>0</v>
      </c>
      <c r="ET14" s="466">
        <f t="shared" si="110"/>
        <v>0</v>
      </c>
      <c r="EU14" s="122">
        <f t="shared" si="111"/>
        <v>0</v>
      </c>
      <c r="EV14" s="122">
        <f t="shared" si="112"/>
        <v>0</v>
      </c>
      <c r="EW14" s="122">
        <f t="shared" si="113"/>
        <v>0</v>
      </c>
      <c r="EX14" s="122">
        <f t="shared" si="114"/>
        <v>0</v>
      </c>
      <c r="EY14" s="122">
        <f t="shared" si="115"/>
        <v>0</v>
      </c>
      <c r="EZ14" s="122">
        <f t="shared" si="116"/>
        <v>0</v>
      </c>
      <c r="FA14" s="122">
        <f t="shared" si="117"/>
        <v>0</v>
      </c>
      <c r="FB14" s="122">
        <f t="shared" si="118"/>
        <v>0</v>
      </c>
      <c r="FC14" s="122">
        <f t="shared" si="119"/>
        <v>0</v>
      </c>
      <c r="FD14" s="122">
        <f t="shared" si="120"/>
        <v>0</v>
      </c>
      <c r="FE14" s="469">
        <f t="shared" si="121"/>
        <v>0</v>
      </c>
      <c r="FF14" s="466">
        <f t="shared" si="122"/>
        <v>0</v>
      </c>
      <c r="FG14" s="466">
        <f t="shared" si="123"/>
        <v>0</v>
      </c>
      <c r="FH14" s="466">
        <f t="shared" si="124"/>
        <v>0</v>
      </c>
      <c r="FI14" s="466">
        <f t="shared" si="125"/>
        <v>0</v>
      </c>
      <c r="FJ14" s="466">
        <f t="shared" si="126"/>
        <v>0</v>
      </c>
      <c r="FK14" s="466">
        <f t="shared" si="127"/>
        <v>0</v>
      </c>
      <c r="FL14" s="466">
        <f t="shared" si="128"/>
        <v>0</v>
      </c>
      <c r="FM14" s="466">
        <f t="shared" si="129"/>
        <v>0</v>
      </c>
      <c r="FN14" s="466">
        <f t="shared" si="130"/>
        <v>0</v>
      </c>
      <c r="FO14" s="466">
        <f t="shared" si="131"/>
        <v>0</v>
      </c>
      <c r="FP14" s="466">
        <f t="shared" si="132"/>
        <v>0</v>
      </c>
      <c r="FQ14" s="468">
        <f t="shared" si="133"/>
        <v>0</v>
      </c>
      <c r="FR14" s="466">
        <f t="shared" si="134"/>
        <v>0</v>
      </c>
      <c r="FS14" s="466">
        <f t="shared" si="135"/>
        <v>0</v>
      </c>
      <c r="FT14" s="466">
        <f t="shared" si="136"/>
        <v>0</v>
      </c>
      <c r="FU14" s="466">
        <f t="shared" si="137"/>
        <v>0</v>
      </c>
      <c r="FV14" s="466">
        <f t="shared" si="138"/>
        <v>0</v>
      </c>
      <c r="FW14" s="466">
        <f t="shared" si="139"/>
        <v>0</v>
      </c>
      <c r="FX14" s="466">
        <f t="shared" si="140"/>
        <v>0</v>
      </c>
      <c r="FY14" s="466">
        <f t="shared" si="141"/>
        <v>0</v>
      </c>
      <c r="FZ14" s="466">
        <f t="shared" si="142"/>
        <v>0</v>
      </c>
      <c r="GA14" s="466">
        <f t="shared" si="143"/>
        <v>0</v>
      </c>
      <c r="GB14" s="466">
        <f t="shared" si="144"/>
        <v>0</v>
      </c>
      <c r="GC14" s="468">
        <f t="shared" si="145"/>
        <v>0</v>
      </c>
    </row>
    <row r="15" spans="1:185">
      <c r="A15" s="97">
        <v>12</v>
      </c>
      <c r="B15" s="97" t="s">
        <v>12</v>
      </c>
      <c r="C15" s="97" t="s">
        <v>214</v>
      </c>
      <c r="D15" s="97" t="s">
        <v>936</v>
      </c>
      <c r="E15" s="321">
        <v>0</v>
      </c>
      <c r="F15" s="122">
        <v>0</v>
      </c>
      <c r="G15" s="122">
        <v>1.2778908309058099</v>
      </c>
      <c r="H15" s="122">
        <v>0</v>
      </c>
      <c r="I15" s="122">
        <v>0</v>
      </c>
      <c r="J15" s="122">
        <v>1.24835426827576</v>
      </c>
      <c r="K15" s="122">
        <v>0</v>
      </c>
      <c r="L15" s="122">
        <v>0</v>
      </c>
      <c r="M15" s="122">
        <v>1.2140279927867901</v>
      </c>
      <c r="N15" s="122">
        <v>0</v>
      </c>
      <c r="O15" s="122">
        <v>0</v>
      </c>
      <c r="P15" s="475">
        <v>1.1710433902066799</v>
      </c>
      <c r="Q15" s="474">
        <v>1</v>
      </c>
      <c r="R15" s="97">
        <v>0</v>
      </c>
      <c r="S15" s="97">
        <v>0</v>
      </c>
      <c r="T15" s="97">
        <v>1.2778908309058099</v>
      </c>
      <c r="U15" s="97">
        <v>0</v>
      </c>
      <c r="V15" s="97">
        <v>0</v>
      </c>
      <c r="W15" s="97">
        <v>1.24835426827576</v>
      </c>
      <c r="X15" s="97">
        <v>0</v>
      </c>
      <c r="Y15" s="97">
        <v>0</v>
      </c>
      <c r="Z15" s="97">
        <v>1.2140279927867901</v>
      </c>
      <c r="AA15" s="97">
        <v>0</v>
      </c>
      <c r="AB15" s="97">
        <v>0</v>
      </c>
      <c r="AC15" s="97">
        <v>1.1710433902066799</v>
      </c>
      <c r="AD15" s="321">
        <v>0</v>
      </c>
      <c r="AE15" s="97">
        <v>0</v>
      </c>
      <c r="AF15" s="97">
        <v>0</v>
      </c>
      <c r="AG15" s="97">
        <v>0</v>
      </c>
      <c r="AH15" s="97">
        <v>0</v>
      </c>
      <c r="AI15" s="97">
        <v>0</v>
      </c>
      <c r="AJ15" s="97">
        <v>0</v>
      </c>
      <c r="AK15" s="97">
        <v>0</v>
      </c>
      <c r="AL15" s="97">
        <v>0</v>
      </c>
      <c r="AM15" s="97">
        <v>0</v>
      </c>
      <c r="AN15" s="97">
        <v>0</v>
      </c>
      <c r="AO15" s="97">
        <v>0</v>
      </c>
      <c r="AP15" s="466">
        <f t="shared" si="2"/>
        <v>0</v>
      </c>
      <c r="AQ15" s="122">
        <f t="shared" si="3"/>
        <v>0</v>
      </c>
      <c r="AR15" s="473">
        <f t="shared" si="4"/>
        <v>0</v>
      </c>
      <c r="AS15" s="122">
        <f t="shared" si="5"/>
        <v>0</v>
      </c>
      <c r="AT15" s="122">
        <f t="shared" si="6"/>
        <v>0</v>
      </c>
      <c r="AU15" s="122">
        <f t="shared" si="7"/>
        <v>0</v>
      </c>
      <c r="AV15" s="122">
        <f t="shared" si="8"/>
        <v>0</v>
      </c>
      <c r="AW15" s="122">
        <f t="shared" si="9"/>
        <v>0</v>
      </c>
      <c r="AX15" s="122">
        <f t="shared" si="10"/>
        <v>0</v>
      </c>
      <c r="AY15" s="122">
        <f t="shared" si="11"/>
        <v>0</v>
      </c>
      <c r="AZ15" s="122">
        <f t="shared" si="12"/>
        <v>0</v>
      </c>
      <c r="BA15" s="469">
        <f t="shared" si="13"/>
        <v>0</v>
      </c>
      <c r="BB15" s="97">
        <f t="shared" si="14"/>
        <v>0</v>
      </c>
      <c r="BC15" s="97">
        <f t="shared" si="15"/>
        <v>0</v>
      </c>
      <c r="BD15" s="97">
        <f t="shared" si="16"/>
        <v>0.1972069527827866</v>
      </c>
      <c r="BE15" s="97">
        <f t="shared" si="17"/>
        <v>0</v>
      </c>
      <c r="BF15" s="97">
        <f t="shared" si="18"/>
        <v>0</v>
      </c>
      <c r="BG15" s="97">
        <f t="shared" si="19"/>
        <v>0.19264880480091143</v>
      </c>
      <c r="BH15" s="97">
        <f t="shared" si="20"/>
        <v>0</v>
      </c>
      <c r="BI15" s="97">
        <f t="shared" si="21"/>
        <v>0</v>
      </c>
      <c r="BJ15" s="97">
        <f t="shared" si="22"/>
        <v>0.1873514976868414</v>
      </c>
      <c r="BK15" s="97">
        <f t="shared" si="23"/>
        <v>0</v>
      </c>
      <c r="BL15" s="97">
        <f t="shared" si="24"/>
        <v>0</v>
      </c>
      <c r="BM15" s="469">
        <f t="shared" si="25"/>
        <v>0.18071801829533973</v>
      </c>
      <c r="BN15" s="467">
        <f t="shared" si="26"/>
        <v>0</v>
      </c>
      <c r="BO15" s="97">
        <f t="shared" si="27"/>
        <v>0</v>
      </c>
      <c r="BP15" s="97">
        <f t="shared" si="28"/>
        <v>0</v>
      </c>
      <c r="BQ15" s="97">
        <f t="shared" si="29"/>
        <v>0</v>
      </c>
      <c r="BR15" s="97">
        <f t="shared" si="30"/>
        <v>0</v>
      </c>
      <c r="BS15" s="97">
        <f t="shared" si="31"/>
        <v>0</v>
      </c>
      <c r="BT15" s="97">
        <f t="shared" si="32"/>
        <v>0</v>
      </c>
      <c r="BU15" s="97">
        <f t="shared" si="33"/>
        <v>0</v>
      </c>
      <c r="BV15" s="97">
        <f t="shared" si="34"/>
        <v>0</v>
      </c>
      <c r="BW15" s="97">
        <f t="shared" si="35"/>
        <v>0</v>
      </c>
      <c r="BX15" s="97">
        <f t="shared" si="36"/>
        <v>0</v>
      </c>
      <c r="BY15" s="469">
        <f t="shared" si="37"/>
        <v>0</v>
      </c>
      <c r="BZ15" s="470">
        <f t="shared" si="38"/>
        <v>0</v>
      </c>
      <c r="CA15" s="470">
        <f t="shared" si="39"/>
        <v>0</v>
      </c>
      <c r="CB15" s="470">
        <f t="shared" si="40"/>
        <v>0</v>
      </c>
      <c r="CC15" s="470">
        <f t="shared" si="41"/>
        <v>0</v>
      </c>
      <c r="CD15" s="470">
        <f t="shared" si="42"/>
        <v>0</v>
      </c>
      <c r="CE15" s="470">
        <f t="shared" si="43"/>
        <v>0</v>
      </c>
      <c r="CF15" s="470">
        <f t="shared" si="44"/>
        <v>0</v>
      </c>
      <c r="CG15" s="470">
        <f t="shared" si="45"/>
        <v>0</v>
      </c>
      <c r="CH15" s="470">
        <f t="shared" si="46"/>
        <v>0</v>
      </c>
      <c r="CI15" s="470">
        <f t="shared" si="47"/>
        <v>0</v>
      </c>
      <c r="CJ15" s="470">
        <f t="shared" si="48"/>
        <v>0</v>
      </c>
      <c r="CK15" s="472">
        <f t="shared" si="49"/>
        <v>0</v>
      </c>
      <c r="CL15" s="470">
        <f t="shared" si="50"/>
        <v>0</v>
      </c>
      <c r="CM15" s="116">
        <f t="shared" si="51"/>
        <v>0</v>
      </c>
      <c r="CN15" s="116">
        <f t="shared" si="52"/>
        <v>1.2778908309058099</v>
      </c>
      <c r="CO15" s="116">
        <f t="shared" si="53"/>
        <v>0</v>
      </c>
      <c r="CP15" s="116">
        <f t="shared" si="54"/>
        <v>0</v>
      </c>
      <c r="CQ15" s="116">
        <f t="shared" si="55"/>
        <v>1.24835426827576</v>
      </c>
      <c r="CR15" s="116">
        <f t="shared" si="56"/>
        <v>0</v>
      </c>
      <c r="CS15" s="116">
        <f t="shared" si="57"/>
        <v>0</v>
      </c>
      <c r="CT15" s="116">
        <f t="shared" si="58"/>
        <v>1.2140279927867901</v>
      </c>
      <c r="CU15" s="116">
        <f t="shared" si="59"/>
        <v>0</v>
      </c>
      <c r="CV15" s="116">
        <f t="shared" si="60"/>
        <v>0</v>
      </c>
      <c r="CW15" s="471">
        <f t="shared" si="61"/>
        <v>1.1710433902066799</v>
      </c>
      <c r="CX15" s="470">
        <f t="shared" si="62"/>
        <v>0</v>
      </c>
      <c r="CY15" s="116">
        <f t="shared" si="63"/>
        <v>0</v>
      </c>
      <c r="CZ15" s="116">
        <f t="shared" si="64"/>
        <v>0</v>
      </c>
      <c r="DA15" s="116">
        <f t="shared" si="65"/>
        <v>0</v>
      </c>
      <c r="DB15" s="116">
        <f t="shared" si="66"/>
        <v>0</v>
      </c>
      <c r="DC15" s="116">
        <f t="shared" si="67"/>
        <v>0</v>
      </c>
      <c r="DD15" s="116">
        <f t="shared" si="68"/>
        <v>0</v>
      </c>
      <c r="DE15" s="116">
        <f t="shared" si="69"/>
        <v>0</v>
      </c>
      <c r="DF15" s="116">
        <f t="shared" si="70"/>
        <v>0</v>
      </c>
      <c r="DG15" s="116">
        <f t="shared" si="71"/>
        <v>0</v>
      </c>
      <c r="DH15" s="116">
        <f t="shared" si="72"/>
        <v>0</v>
      </c>
      <c r="DI15" s="471">
        <f t="shared" si="73"/>
        <v>0</v>
      </c>
      <c r="DJ15" s="470">
        <f t="shared" si="74"/>
        <v>0</v>
      </c>
      <c r="DK15" s="116">
        <f t="shared" si="75"/>
        <v>0</v>
      </c>
      <c r="DL15" s="116">
        <f t="shared" si="76"/>
        <v>0</v>
      </c>
      <c r="DM15" s="116">
        <f t="shared" si="77"/>
        <v>0</v>
      </c>
      <c r="DN15" s="116">
        <f t="shared" si="78"/>
        <v>0</v>
      </c>
      <c r="DO15" s="116">
        <f t="shared" si="79"/>
        <v>0</v>
      </c>
      <c r="DP15" s="116">
        <f t="shared" si="80"/>
        <v>0</v>
      </c>
      <c r="DQ15" s="116">
        <f t="shared" si="81"/>
        <v>0</v>
      </c>
      <c r="DR15" s="116">
        <f t="shared" si="82"/>
        <v>0</v>
      </c>
      <c r="DS15" s="116">
        <f t="shared" si="83"/>
        <v>0</v>
      </c>
      <c r="DT15" s="116">
        <f t="shared" si="84"/>
        <v>0</v>
      </c>
      <c r="DU15" s="471">
        <f t="shared" si="85"/>
        <v>0</v>
      </c>
      <c r="DV15" s="470">
        <f t="shared" si="86"/>
        <v>0</v>
      </c>
      <c r="DW15" s="470">
        <f t="shared" si="87"/>
        <v>0</v>
      </c>
      <c r="DX15" s="470">
        <f t="shared" si="88"/>
        <v>0</v>
      </c>
      <c r="DY15" s="470">
        <f t="shared" si="89"/>
        <v>0</v>
      </c>
      <c r="DZ15" s="470">
        <f t="shared" si="90"/>
        <v>0</v>
      </c>
      <c r="EA15" s="470">
        <f t="shared" si="91"/>
        <v>0</v>
      </c>
      <c r="EB15" s="470">
        <f t="shared" si="92"/>
        <v>0</v>
      </c>
      <c r="EC15" s="470">
        <f t="shared" si="93"/>
        <v>0</v>
      </c>
      <c r="ED15" s="470">
        <f t="shared" si="94"/>
        <v>0</v>
      </c>
      <c r="EE15" s="470">
        <f t="shared" si="95"/>
        <v>0</v>
      </c>
      <c r="EF15" s="470">
        <f t="shared" si="96"/>
        <v>0</v>
      </c>
      <c r="EG15" s="470">
        <f t="shared" si="97"/>
        <v>0</v>
      </c>
      <c r="EH15" s="466">
        <f t="shared" si="98"/>
        <v>0</v>
      </c>
      <c r="EI15" s="122">
        <f t="shared" si="99"/>
        <v>0</v>
      </c>
      <c r="EJ15" s="122">
        <f t="shared" si="100"/>
        <v>0</v>
      </c>
      <c r="EK15" s="122">
        <f t="shared" si="101"/>
        <v>0</v>
      </c>
      <c r="EL15" s="122">
        <f t="shared" si="102"/>
        <v>0</v>
      </c>
      <c r="EM15" s="122">
        <f t="shared" si="103"/>
        <v>0</v>
      </c>
      <c r="EN15" s="122">
        <f t="shared" si="104"/>
        <v>0</v>
      </c>
      <c r="EO15" s="122">
        <f t="shared" si="105"/>
        <v>0</v>
      </c>
      <c r="EP15" s="122">
        <f t="shared" si="106"/>
        <v>0</v>
      </c>
      <c r="EQ15" s="122">
        <f t="shared" si="107"/>
        <v>0</v>
      </c>
      <c r="ER15" s="122">
        <f t="shared" si="108"/>
        <v>0</v>
      </c>
      <c r="ES15" s="469">
        <f t="shared" si="109"/>
        <v>0</v>
      </c>
      <c r="ET15" s="466">
        <f t="shared" si="110"/>
        <v>0</v>
      </c>
      <c r="EU15" s="122">
        <f t="shared" si="111"/>
        <v>0</v>
      </c>
      <c r="EV15" s="122">
        <f t="shared" si="112"/>
        <v>0</v>
      </c>
      <c r="EW15" s="122">
        <f t="shared" si="113"/>
        <v>0</v>
      </c>
      <c r="EX15" s="122">
        <f t="shared" si="114"/>
        <v>0</v>
      </c>
      <c r="EY15" s="122">
        <f t="shared" si="115"/>
        <v>0</v>
      </c>
      <c r="EZ15" s="122">
        <f t="shared" si="116"/>
        <v>0</v>
      </c>
      <c r="FA15" s="122">
        <f t="shared" si="117"/>
        <v>0</v>
      </c>
      <c r="FB15" s="122">
        <f t="shared" si="118"/>
        <v>0</v>
      </c>
      <c r="FC15" s="122">
        <f t="shared" si="119"/>
        <v>0</v>
      </c>
      <c r="FD15" s="122">
        <f t="shared" si="120"/>
        <v>0</v>
      </c>
      <c r="FE15" s="469">
        <f t="shared" si="121"/>
        <v>0</v>
      </c>
      <c r="FF15" s="466">
        <f t="shared" si="122"/>
        <v>0</v>
      </c>
      <c r="FG15" s="466">
        <f t="shared" si="123"/>
        <v>0</v>
      </c>
      <c r="FH15" s="466">
        <f t="shared" si="124"/>
        <v>0</v>
      </c>
      <c r="FI15" s="466">
        <f t="shared" si="125"/>
        <v>0</v>
      </c>
      <c r="FJ15" s="466">
        <f t="shared" si="126"/>
        <v>0</v>
      </c>
      <c r="FK15" s="466">
        <f t="shared" si="127"/>
        <v>0</v>
      </c>
      <c r="FL15" s="466">
        <f t="shared" si="128"/>
        <v>0</v>
      </c>
      <c r="FM15" s="466">
        <f t="shared" si="129"/>
        <v>0</v>
      </c>
      <c r="FN15" s="466">
        <f t="shared" si="130"/>
        <v>0</v>
      </c>
      <c r="FO15" s="466">
        <f t="shared" si="131"/>
        <v>0</v>
      </c>
      <c r="FP15" s="466">
        <f t="shared" si="132"/>
        <v>0</v>
      </c>
      <c r="FQ15" s="468">
        <f t="shared" si="133"/>
        <v>0</v>
      </c>
      <c r="FR15" s="466">
        <f t="shared" si="134"/>
        <v>0</v>
      </c>
      <c r="FS15" s="466">
        <f t="shared" si="135"/>
        <v>0</v>
      </c>
      <c r="FT15" s="466">
        <f t="shared" si="136"/>
        <v>0</v>
      </c>
      <c r="FU15" s="466">
        <f t="shared" si="137"/>
        <v>0</v>
      </c>
      <c r="FV15" s="466">
        <f t="shared" si="138"/>
        <v>0</v>
      </c>
      <c r="FW15" s="466">
        <f t="shared" si="139"/>
        <v>0</v>
      </c>
      <c r="FX15" s="466">
        <f t="shared" si="140"/>
        <v>0</v>
      </c>
      <c r="FY15" s="466">
        <f t="shared" si="141"/>
        <v>0</v>
      </c>
      <c r="FZ15" s="466">
        <f t="shared" si="142"/>
        <v>0</v>
      </c>
      <c r="GA15" s="466">
        <f t="shared" si="143"/>
        <v>0</v>
      </c>
      <c r="GB15" s="466">
        <f t="shared" si="144"/>
        <v>0</v>
      </c>
      <c r="GC15" s="468">
        <f t="shared" si="145"/>
        <v>0</v>
      </c>
    </row>
    <row r="16" spans="1:185">
      <c r="A16" s="97">
        <v>13</v>
      </c>
      <c r="B16" s="97" t="s">
        <v>12</v>
      </c>
      <c r="C16" s="97" t="s">
        <v>214</v>
      </c>
      <c r="D16" s="97" t="s">
        <v>936</v>
      </c>
      <c r="E16" s="321">
        <v>0</v>
      </c>
      <c r="F16" s="122">
        <v>0</v>
      </c>
      <c r="G16" s="122">
        <v>1.8251344594594501</v>
      </c>
      <c r="H16" s="122">
        <v>0</v>
      </c>
      <c r="I16" s="122">
        <v>0</v>
      </c>
      <c r="J16" s="122">
        <v>1.6995736590202599</v>
      </c>
      <c r="K16" s="122">
        <v>0</v>
      </c>
      <c r="L16" s="122">
        <v>0</v>
      </c>
      <c r="M16" s="122">
        <v>1.6094634081081001</v>
      </c>
      <c r="N16" s="122">
        <v>0</v>
      </c>
      <c r="O16" s="122">
        <v>0</v>
      </c>
      <c r="P16" s="475">
        <v>1.3107919520270199</v>
      </c>
      <c r="Q16" s="474">
        <v>1</v>
      </c>
      <c r="R16" s="97">
        <v>0</v>
      </c>
      <c r="S16" s="97">
        <v>0</v>
      </c>
      <c r="T16" s="97">
        <v>1.8251344594594501</v>
      </c>
      <c r="U16" s="97">
        <v>0</v>
      </c>
      <c r="V16" s="97">
        <v>0</v>
      </c>
      <c r="W16" s="97">
        <v>1.6995736590202599</v>
      </c>
      <c r="X16" s="97">
        <v>0</v>
      </c>
      <c r="Y16" s="97">
        <v>0</v>
      </c>
      <c r="Z16" s="97">
        <v>1.6094634081081001</v>
      </c>
      <c r="AA16" s="97">
        <v>0</v>
      </c>
      <c r="AB16" s="97">
        <v>0</v>
      </c>
      <c r="AC16" s="97">
        <v>1.3107919520270199</v>
      </c>
      <c r="AD16" s="321">
        <v>0</v>
      </c>
      <c r="AE16" s="97">
        <v>0</v>
      </c>
      <c r="AF16" s="97">
        <v>0</v>
      </c>
      <c r="AG16" s="97">
        <v>0</v>
      </c>
      <c r="AH16" s="97">
        <v>0</v>
      </c>
      <c r="AI16" s="97">
        <v>0</v>
      </c>
      <c r="AJ16" s="97">
        <v>0</v>
      </c>
      <c r="AK16" s="97">
        <v>0</v>
      </c>
      <c r="AL16" s="97">
        <v>0</v>
      </c>
      <c r="AM16" s="97">
        <v>0</v>
      </c>
      <c r="AN16" s="97">
        <v>0</v>
      </c>
      <c r="AO16" s="97">
        <v>0</v>
      </c>
      <c r="AP16" s="466">
        <f t="shared" si="2"/>
        <v>0</v>
      </c>
      <c r="AQ16" s="122">
        <f t="shared" si="3"/>
        <v>0</v>
      </c>
      <c r="AR16" s="473">
        <f t="shared" si="4"/>
        <v>0</v>
      </c>
      <c r="AS16" s="122">
        <f t="shared" si="5"/>
        <v>0</v>
      </c>
      <c r="AT16" s="122">
        <f t="shared" si="6"/>
        <v>0</v>
      </c>
      <c r="AU16" s="122">
        <f t="shared" si="7"/>
        <v>0</v>
      </c>
      <c r="AV16" s="122">
        <f t="shared" si="8"/>
        <v>0</v>
      </c>
      <c r="AW16" s="122">
        <f t="shared" si="9"/>
        <v>0</v>
      </c>
      <c r="AX16" s="122">
        <f t="shared" si="10"/>
        <v>0</v>
      </c>
      <c r="AY16" s="122">
        <f t="shared" si="11"/>
        <v>0</v>
      </c>
      <c r="AZ16" s="122">
        <f t="shared" si="12"/>
        <v>0</v>
      </c>
      <c r="BA16" s="469">
        <f t="shared" si="13"/>
        <v>0</v>
      </c>
      <c r="BB16" s="97">
        <f t="shared" si="14"/>
        <v>0</v>
      </c>
      <c r="BC16" s="97">
        <f t="shared" si="15"/>
        <v>0</v>
      </c>
      <c r="BD16" s="97">
        <f t="shared" si="16"/>
        <v>0.28165880563813667</v>
      </c>
      <c r="BE16" s="97">
        <f t="shared" si="17"/>
        <v>0</v>
      </c>
      <c r="BF16" s="97">
        <f t="shared" si="18"/>
        <v>0</v>
      </c>
      <c r="BG16" s="97">
        <f t="shared" si="19"/>
        <v>0.26228198389035989</v>
      </c>
      <c r="BH16" s="97">
        <f t="shared" si="20"/>
        <v>0</v>
      </c>
      <c r="BI16" s="97">
        <f t="shared" si="21"/>
        <v>0</v>
      </c>
      <c r="BJ16" s="97">
        <f t="shared" si="22"/>
        <v>0.24837596972459333</v>
      </c>
      <c r="BK16" s="97">
        <f t="shared" si="23"/>
        <v>0</v>
      </c>
      <c r="BL16" s="97">
        <f t="shared" si="24"/>
        <v>0</v>
      </c>
      <c r="BM16" s="469">
        <f t="shared" si="25"/>
        <v>0.2022843269078142</v>
      </c>
      <c r="BN16" s="467">
        <f t="shared" si="26"/>
        <v>0</v>
      </c>
      <c r="BO16" s="97">
        <f t="shared" si="27"/>
        <v>0</v>
      </c>
      <c r="BP16" s="97">
        <f t="shared" si="28"/>
        <v>0</v>
      </c>
      <c r="BQ16" s="97">
        <f t="shared" si="29"/>
        <v>0</v>
      </c>
      <c r="BR16" s="97">
        <f t="shared" si="30"/>
        <v>0</v>
      </c>
      <c r="BS16" s="97">
        <f t="shared" si="31"/>
        <v>0</v>
      </c>
      <c r="BT16" s="97">
        <f t="shared" si="32"/>
        <v>0</v>
      </c>
      <c r="BU16" s="97">
        <f t="shared" si="33"/>
        <v>0</v>
      </c>
      <c r="BV16" s="97">
        <f t="shared" si="34"/>
        <v>0</v>
      </c>
      <c r="BW16" s="97">
        <f t="shared" si="35"/>
        <v>0</v>
      </c>
      <c r="BX16" s="97">
        <f t="shared" si="36"/>
        <v>0</v>
      </c>
      <c r="BY16" s="469">
        <f t="shared" si="37"/>
        <v>0</v>
      </c>
      <c r="BZ16" s="470">
        <f t="shared" si="38"/>
        <v>0</v>
      </c>
      <c r="CA16" s="470">
        <f t="shared" si="39"/>
        <v>0</v>
      </c>
      <c r="CB16" s="470">
        <f t="shared" si="40"/>
        <v>0</v>
      </c>
      <c r="CC16" s="470">
        <f t="shared" si="41"/>
        <v>0</v>
      </c>
      <c r="CD16" s="470">
        <f t="shared" si="42"/>
        <v>0</v>
      </c>
      <c r="CE16" s="470">
        <f t="shared" si="43"/>
        <v>0</v>
      </c>
      <c r="CF16" s="470">
        <f t="shared" si="44"/>
        <v>0</v>
      </c>
      <c r="CG16" s="470">
        <f t="shared" si="45"/>
        <v>0</v>
      </c>
      <c r="CH16" s="470">
        <f t="shared" si="46"/>
        <v>0</v>
      </c>
      <c r="CI16" s="470">
        <f t="shared" si="47"/>
        <v>0</v>
      </c>
      <c r="CJ16" s="470">
        <f t="shared" si="48"/>
        <v>0</v>
      </c>
      <c r="CK16" s="472">
        <f t="shared" si="49"/>
        <v>0</v>
      </c>
      <c r="CL16" s="470">
        <f t="shared" si="50"/>
        <v>0</v>
      </c>
      <c r="CM16" s="116">
        <f t="shared" si="51"/>
        <v>0</v>
      </c>
      <c r="CN16" s="116">
        <f t="shared" si="52"/>
        <v>1.8251344594594501</v>
      </c>
      <c r="CO16" s="116">
        <f t="shared" si="53"/>
        <v>0</v>
      </c>
      <c r="CP16" s="116">
        <f t="shared" si="54"/>
        <v>0</v>
      </c>
      <c r="CQ16" s="116">
        <f t="shared" si="55"/>
        <v>1.6995736590202599</v>
      </c>
      <c r="CR16" s="116">
        <f t="shared" si="56"/>
        <v>0</v>
      </c>
      <c r="CS16" s="116">
        <f t="shared" si="57"/>
        <v>0</v>
      </c>
      <c r="CT16" s="116">
        <f t="shared" si="58"/>
        <v>1.6094634081081001</v>
      </c>
      <c r="CU16" s="116">
        <f t="shared" si="59"/>
        <v>0</v>
      </c>
      <c r="CV16" s="116">
        <f t="shared" si="60"/>
        <v>0</v>
      </c>
      <c r="CW16" s="471">
        <f t="shared" si="61"/>
        <v>1.3107919520270199</v>
      </c>
      <c r="CX16" s="470">
        <f t="shared" si="62"/>
        <v>0</v>
      </c>
      <c r="CY16" s="116">
        <f t="shared" si="63"/>
        <v>0</v>
      </c>
      <c r="CZ16" s="116">
        <f t="shared" si="64"/>
        <v>0</v>
      </c>
      <c r="DA16" s="116">
        <f t="shared" si="65"/>
        <v>0</v>
      </c>
      <c r="DB16" s="116">
        <f t="shared" si="66"/>
        <v>0</v>
      </c>
      <c r="DC16" s="116">
        <f t="shared" si="67"/>
        <v>0</v>
      </c>
      <c r="DD16" s="116">
        <f t="shared" si="68"/>
        <v>0</v>
      </c>
      <c r="DE16" s="116">
        <f t="shared" si="69"/>
        <v>0</v>
      </c>
      <c r="DF16" s="116">
        <f t="shared" si="70"/>
        <v>0</v>
      </c>
      <c r="DG16" s="116">
        <f t="shared" si="71"/>
        <v>0</v>
      </c>
      <c r="DH16" s="116">
        <f t="shared" si="72"/>
        <v>0</v>
      </c>
      <c r="DI16" s="471">
        <f t="shared" si="73"/>
        <v>0</v>
      </c>
      <c r="DJ16" s="470">
        <f t="shared" si="74"/>
        <v>0</v>
      </c>
      <c r="DK16" s="116">
        <f t="shared" si="75"/>
        <v>0</v>
      </c>
      <c r="DL16" s="116">
        <f t="shared" si="76"/>
        <v>0</v>
      </c>
      <c r="DM16" s="116">
        <f t="shared" si="77"/>
        <v>0</v>
      </c>
      <c r="DN16" s="116">
        <f t="shared" si="78"/>
        <v>0</v>
      </c>
      <c r="DO16" s="116">
        <f t="shared" si="79"/>
        <v>0</v>
      </c>
      <c r="DP16" s="116">
        <f t="shared" si="80"/>
        <v>0</v>
      </c>
      <c r="DQ16" s="116">
        <f t="shared" si="81"/>
        <v>0</v>
      </c>
      <c r="DR16" s="116">
        <f t="shared" si="82"/>
        <v>0</v>
      </c>
      <c r="DS16" s="116">
        <f t="shared" si="83"/>
        <v>0</v>
      </c>
      <c r="DT16" s="116">
        <f t="shared" si="84"/>
        <v>0</v>
      </c>
      <c r="DU16" s="471">
        <f t="shared" si="85"/>
        <v>0</v>
      </c>
      <c r="DV16" s="470">
        <f t="shared" si="86"/>
        <v>0</v>
      </c>
      <c r="DW16" s="470">
        <f t="shared" si="87"/>
        <v>0</v>
      </c>
      <c r="DX16" s="470">
        <f t="shared" si="88"/>
        <v>0</v>
      </c>
      <c r="DY16" s="470">
        <f t="shared" si="89"/>
        <v>0</v>
      </c>
      <c r="DZ16" s="470">
        <f t="shared" si="90"/>
        <v>0</v>
      </c>
      <c r="EA16" s="470">
        <f t="shared" si="91"/>
        <v>0</v>
      </c>
      <c r="EB16" s="470">
        <f t="shared" si="92"/>
        <v>0</v>
      </c>
      <c r="EC16" s="470">
        <f t="shared" si="93"/>
        <v>0</v>
      </c>
      <c r="ED16" s="470">
        <f t="shared" si="94"/>
        <v>0</v>
      </c>
      <c r="EE16" s="470">
        <f t="shared" si="95"/>
        <v>0</v>
      </c>
      <c r="EF16" s="470">
        <f t="shared" si="96"/>
        <v>0</v>
      </c>
      <c r="EG16" s="470">
        <f t="shared" si="97"/>
        <v>0</v>
      </c>
      <c r="EH16" s="466">
        <f t="shared" si="98"/>
        <v>0</v>
      </c>
      <c r="EI16" s="122">
        <f t="shared" si="99"/>
        <v>0</v>
      </c>
      <c r="EJ16" s="122">
        <f t="shared" si="100"/>
        <v>0</v>
      </c>
      <c r="EK16" s="122">
        <f t="shared" si="101"/>
        <v>0</v>
      </c>
      <c r="EL16" s="122">
        <f t="shared" si="102"/>
        <v>0</v>
      </c>
      <c r="EM16" s="122">
        <f t="shared" si="103"/>
        <v>0</v>
      </c>
      <c r="EN16" s="122">
        <f t="shared" si="104"/>
        <v>0</v>
      </c>
      <c r="EO16" s="122">
        <f t="shared" si="105"/>
        <v>0</v>
      </c>
      <c r="EP16" s="122">
        <f t="shared" si="106"/>
        <v>0</v>
      </c>
      <c r="EQ16" s="122">
        <f t="shared" si="107"/>
        <v>0</v>
      </c>
      <c r="ER16" s="122">
        <f t="shared" si="108"/>
        <v>0</v>
      </c>
      <c r="ES16" s="469">
        <f t="shared" si="109"/>
        <v>0</v>
      </c>
      <c r="ET16" s="466">
        <f t="shared" si="110"/>
        <v>0</v>
      </c>
      <c r="EU16" s="122">
        <f t="shared" si="111"/>
        <v>0</v>
      </c>
      <c r="EV16" s="122">
        <f t="shared" si="112"/>
        <v>0</v>
      </c>
      <c r="EW16" s="122">
        <f t="shared" si="113"/>
        <v>0</v>
      </c>
      <c r="EX16" s="122">
        <f t="shared" si="114"/>
        <v>0</v>
      </c>
      <c r="EY16" s="122">
        <f t="shared" si="115"/>
        <v>0</v>
      </c>
      <c r="EZ16" s="122">
        <f t="shared" si="116"/>
        <v>0</v>
      </c>
      <c r="FA16" s="122">
        <f t="shared" si="117"/>
        <v>0</v>
      </c>
      <c r="FB16" s="122">
        <f t="shared" si="118"/>
        <v>0</v>
      </c>
      <c r="FC16" s="122">
        <f t="shared" si="119"/>
        <v>0</v>
      </c>
      <c r="FD16" s="122">
        <f t="shared" si="120"/>
        <v>0</v>
      </c>
      <c r="FE16" s="469">
        <f t="shared" si="121"/>
        <v>0</v>
      </c>
      <c r="FF16" s="466">
        <f t="shared" si="122"/>
        <v>0</v>
      </c>
      <c r="FG16" s="466">
        <f t="shared" si="123"/>
        <v>0</v>
      </c>
      <c r="FH16" s="466">
        <f t="shared" si="124"/>
        <v>0</v>
      </c>
      <c r="FI16" s="466">
        <f t="shared" si="125"/>
        <v>0</v>
      </c>
      <c r="FJ16" s="466">
        <f t="shared" si="126"/>
        <v>0</v>
      </c>
      <c r="FK16" s="466">
        <f t="shared" si="127"/>
        <v>0</v>
      </c>
      <c r="FL16" s="466">
        <f t="shared" si="128"/>
        <v>0</v>
      </c>
      <c r="FM16" s="466">
        <f t="shared" si="129"/>
        <v>0</v>
      </c>
      <c r="FN16" s="466">
        <f t="shared" si="130"/>
        <v>0</v>
      </c>
      <c r="FO16" s="466">
        <f t="shared" si="131"/>
        <v>0</v>
      </c>
      <c r="FP16" s="466">
        <f t="shared" si="132"/>
        <v>0</v>
      </c>
      <c r="FQ16" s="468">
        <f t="shared" si="133"/>
        <v>0</v>
      </c>
      <c r="FR16" s="466">
        <f t="shared" si="134"/>
        <v>0</v>
      </c>
      <c r="FS16" s="466">
        <f t="shared" si="135"/>
        <v>0</v>
      </c>
      <c r="FT16" s="466">
        <f t="shared" si="136"/>
        <v>0</v>
      </c>
      <c r="FU16" s="466">
        <f t="shared" si="137"/>
        <v>0</v>
      </c>
      <c r="FV16" s="466">
        <f t="shared" si="138"/>
        <v>0</v>
      </c>
      <c r="FW16" s="466">
        <f t="shared" si="139"/>
        <v>0</v>
      </c>
      <c r="FX16" s="466">
        <f t="shared" si="140"/>
        <v>0</v>
      </c>
      <c r="FY16" s="466">
        <f t="shared" si="141"/>
        <v>0</v>
      </c>
      <c r="FZ16" s="466">
        <f t="shared" si="142"/>
        <v>0</v>
      </c>
      <c r="GA16" s="466">
        <f t="shared" si="143"/>
        <v>0</v>
      </c>
      <c r="GB16" s="466">
        <f t="shared" si="144"/>
        <v>0</v>
      </c>
      <c r="GC16" s="468">
        <f t="shared" si="145"/>
        <v>0</v>
      </c>
    </row>
    <row r="17" spans="1:185">
      <c r="A17" s="97">
        <v>14</v>
      </c>
      <c r="B17" s="97" t="s">
        <v>12</v>
      </c>
      <c r="C17" s="97" t="s">
        <v>214</v>
      </c>
      <c r="D17" s="97" t="s">
        <v>936</v>
      </c>
      <c r="E17" s="321">
        <v>0</v>
      </c>
      <c r="F17" s="122">
        <v>0</v>
      </c>
      <c r="G17" s="122">
        <v>3.9110024131274201</v>
      </c>
      <c r="H17" s="122">
        <v>0</v>
      </c>
      <c r="I17" s="122">
        <v>0</v>
      </c>
      <c r="J17" s="122">
        <v>3.64194355504344</v>
      </c>
      <c r="K17" s="122">
        <v>0</v>
      </c>
      <c r="L17" s="122">
        <v>0</v>
      </c>
      <c r="M17" s="122">
        <v>3.4488501602316601</v>
      </c>
      <c r="N17" s="122">
        <v>0</v>
      </c>
      <c r="O17" s="122">
        <v>0</v>
      </c>
      <c r="P17" s="475">
        <v>2.80883989720077</v>
      </c>
      <c r="Q17" s="474">
        <v>1</v>
      </c>
      <c r="R17" s="97">
        <v>0</v>
      </c>
      <c r="S17" s="97">
        <v>0</v>
      </c>
      <c r="T17" s="97">
        <v>3.9110024131274201</v>
      </c>
      <c r="U17" s="97">
        <v>0</v>
      </c>
      <c r="V17" s="97">
        <v>0</v>
      </c>
      <c r="W17" s="97">
        <v>3.64194355504344</v>
      </c>
      <c r="X17" s="97">
        <v>0</v>
      </c>
      <c r="Y17" s="97">
        <v>0</v>
      </c>
      <c r="Z17" s="97">
        <v>3.4488501602316601</v>
      </c>
      <c r="AA17" s="97">
        <v>0</v>
      </c>
      <c r="AB17" s="97">
        <v>0</v>
      </c>
      <c r="AC17" s="97">
        <v>2.80883989720077</v>
      </c>
      <c r="AD17" s="321">
        <v>0</v>
      </c>
      <c r="AE17" s="97">
        <v>0</v>
      </c>
      <c r="AF17" s="97">
        <v>0</v>
      </c>
      <c r="AG17" s="97">
        <v>0</v>
      </c>
      <c r="AH17" s="97">
        <v>0</v>
      </c>
      <c r="AI17" s="97">
        <v>0</v>
      </c>
      <c r="AJ17" s="97">
        <v>0</v>
      </c>
      <c r="AK17" s="97">
        <v>0</v>
      </c>
      <c r="AL17" s="97">
        <v>0</v>
      </c>
      <c r="AM17" s="97">
        <v>0</v>
      </c>
      <c r="AN17" s="97">
        <v>0</v>
      </c>
      <c r="AO17" s="97">
        <v>0</v>
      </c>
      <c r="AP17" s="466">
        <f t="shared" si="2"/>
        <v>0</v>
      </c>
      <c r="AQ17" s="122">
        <f t="shared" si="3"/>
        <v>0</v>
      </c>
      <c r="AR17" s="473">
        <f t="shared" si="4"/>
        <v>0</v>
      </c>
      <c r="AS17" s="122">
        <f t="shared" si="5"/>
        <v>0</v>
      </c>
      <c r="AT17" s="122">
        <f t="shared" si="6"/>
        <v>0</v>
      </c>
      <c r="AU17" s="122">
        <f t="shared" si="7"/>
        <v>0</v>
      </c>
      <c r="AV17" s="122">
        <f t="shared" si="8"/>
        <v>0</v>
      </c>
      <c r="AW17" s="122">
        <f t="shared" si="9"/>
        <v>0</v>
      </c>
      <c r="AX17" s="122">
        <f t="shared" si="10"/>
        <v>0</v>
      </c>
      <c r="AY17" s="122">
        <f t="shared" si="11"/>
        <v>0</v>
      </c>
      <c r="AZ17" s="122">
        <f t="shared" si="12"/>
        <v>0</v>
      </c>
      <c r="BA17" s="469">
        <f t="shared" si="13"/>
        <v>0</v>
      </c>
      <c r="BB17" s="97">
        <f t="shared" si="14"/>
        <v>0</v>
      </c>
      <c r="BC17" s="97">
        <f t="shared" si="15"/>
        <v>0</v>
      </c>
      <c r="BD17" s="97">
        <f t="shared" si="16"/>
        <v>0.603554583510297</v>
      </c>
      <c r="BE17" s="97">
        <f t="shared" si="17"/>
        <v>0</v>
      </c>
      <c r="BF17" s="97">
        <f t="shared" si="18"/>
        <v>0</v>
      </c>
      <c r="BG17" s="97">
        <f t="shared" si="19"/>
        <v>0.56203282262220378</v>
      </c>
      <c r="BH17" s="97">
        <f t="shared" si="20"/>
        <v>0</v>
      </c>
      <c r="BI17" s="97">
        <f t="shared" si="21"/>
        <v>0</v>
      </c>
      <c r="BJ17" s="97">
        <f t="shared" si="22"/>
        <v>0.53223422083841687</v>
      </c>
      <c r="BK17" s="97">
        <f t="shared" si="23"/>
        <v>0</v>
      </c>
      <c r="BL17" s="97">
        <f t="shared" si="24"/>
        <v>0</v>
      </c>
      <c r="BM17" s="469">
        <f t="shared" si="25"/>
        <v>0.43346641480246095</v>
      </c>
      <c r="BN17" s="467">
        <f t="shared" si="26"/>
        <v>0</v>
      </c>
      <c r="BO17" s="97">
        <f t="shared" si="27"/>
        <v>0</v>
      </c>
      <c r="BP17" s="97">
        <f t="shared" si="28"/>
        <v>0</v>
      </c>
      <c r="BQ17" s="97">
        <f t="shared" si="29"/>
        <v>0</v>
      </c>
      <c r="BR17" s="97">
        <f t="shared" si="30"/>
        <v>0</v>
      </c>
      <c r="BS17" s="97">
        <f t="shared" si="31"/>
        <v>0</v>
      </c>
      <c r="BT17" s="97">
        <f t="shared" si="32"/>
        <v>0</v>
      </c>
      <c r="BU17" s="97">
        <f t="shared" si="33"/>
        <v>0</v>
      </c>
      <c r="BV17" s="97">
        <f t="shared" si="34"/>
        <v>0</v>
      </c>
      <c r="BW17" s="97">
        <f t="shared" si="35"/>
        <v>0</v>
      </c>
      <c r="BX17" s="97">
        <f t="shared" si="36"/>
        <v>0</v>
      </c>
      <c r="BY17" s="469">
        <f t="shared" si="37"/>
        <v>0</v>
      </c>
      <c r="BZ17" s="470">
        <f t="shared" si="38"/>
        <v>0</v>
      </c>
      <c r="CA17" s="470">
        <f t="shared" si="39"/>
        <v>0</v>
      </c>
      <c r="CB17" s="470">
        <f t="shared" si="40"/>
        <v>0</v>
      </c>
      <c r="CC17" s="470">
        <f t="shared" si="41"/>
        <v>0</v>
      </c>
      <c r="CD17" s="470">
        <f t="shared" si="42"/>
        <v>0</v>
      </c>
      <c r="CE17" s="470">
        <f t="shared" si="43"/>
        <v>0</v>
      </c>
      <c r="CF17" s="470">
        <f t="shared" si="44"/>
        <v>0</v>
      </c>
      <c r="CG17" s="470">
        <f t="shared" si="45"/>
        <v>0</v>
      </c>
      <c r="CH17" s="470">
        <f t="shared" si="46"/>
        <v>0</v>
      </c>
      <c r="CI17" s="470">
        <f t="shared" si="47"/>
        <v>0</v>
      </c>
      <c r="CJ17" s="470">
        <f t="shared" si="48"/>
        <v>0</v>
      </c>
      <c r="CK17" s="472">
        <f t="shared" si="49"/>
        <v>0</v>
      </c>
      <c r="CL17" s="470">
        <f t="shared" si="50"/>
        <v>0</v>
      </c>
      <c r="CM17" s="116">
        <f t="shared" si="51"/>
        <v>0</v>
      </c>
      <c r="CN17" s="116">
        <f t="shared" si="52"/>
        <v>3.9110024131274201</v>
      </c>
      <c r="CO17" s="116">
        <f t="shared" si="53"/>
        <v>0</v>
      </c>
      <c r="CP17" s="116">
        <f t="shared" si="54"/>
        <v>0</v>
      </c>
      <c r="CQ17" s="116">
        <f t="shared" si="55"/>
        <v>3.64194355504344</v>
      </c>
      <c r="CR17" s="116">
        <f t="shared" si="56"/>
        <v>0</v>
      </c>
      <c r="CS17" s="116">
        <f t="shared" si="57"/>
        <v>0</v>
      </c>
      <c r="CT17" s="116">
        <f t="shared" si="58"/>
        <v>3.4488501602316601</v>
      </c>
      <c r="CU17" s="116">
        <f t="shared" si="59"/>
        <v>0</v>
      </c>
      <c r="CV17" s="116">
        <f t="shared" si="60"/>
        <v>0</v>
      </c>
      <c r="CW17" s="471">
        <f t="shared" si="61"/>
        <v>2.80883989720077</v>
      </c>
      <c r="CX17" s="470">
        <f t="shared" si="62"/>
        <v>0</v>
      </c>
      <c r="CY17" s="116">
        <f t="shared" si="63"/>
        <v>0</v>
      </c>
      <c r="CZ17" s="116">
        <f t="shared" si="64"/>
        <v>0</v>
      </c>
      <c r="DA17" s="116">
        <f t="shared" si="65"/>
        <v>0</v>
      </c>
      <c r="DB17" s="116">
        <f t="shared" si="66"/>
        <v>0</v>
      </c>
      <c r="DC17" s="116">
        <f t="shared" si="67"/>
        <v>0</v>
      </c>
      <c r="DD17" s="116">
        <f t="shared" si="68"/>
        <v>0</v>
      </c>
      <c r="DE17" s="116">
        <f t="shared" si="69"/>
        <v>0</v>
      </c>
      <c r="DF17" s="116">
        <f t="shared" si="70"/>
        <v>0</v>
      </c>
      <c r="DG17" s="116">
        <f t="shared" si="71"/>
        <v>0</v>
      </c>
      <c r="DH17" s="116">
        <f t="shared" si="72"/>
        <v>0</v>
      </c>
      <c r="DI17" s="471">
        <f t="shared" si="73"/>
        <v>0</v>
      </c>
      <c r="DJ17" s="470">
        <f t="shared" si="74"/>
        <v>0</v>
      </c>
      <c r="DK17" s="116">
        <f t="shared" si="75"/>
        <v>0</v>
      </c>
      <c r="DL17" s="116">
        <f t="shared" si="76"/>
        <v>0</v>
      </c>
      <c r="DM17" s="116">
        <f t="shared" si="77"/>
        <v>0</v>
      </c>
      <c r="DN17" s="116">
        <f t="shared" si="78"/>
        <v>0</v>
      </c>
      <c r="DO17" s="116">
        <f t="shared" si="79"/>
        <v>0</v>
      </c>
      <c r="DP17" s="116">
        <f t="shared" si="80"/>
        <v>0</v>
      </c>
      <c r="DQ17" s="116">
        <f t="shared" si="81"/>
        <v>0</v>
      </c>
      <c r="DR17" s="116">
        <f t="shared" si="82"/>
        <v>0</v>
      </c>
      <c r="DS17" s="116">
        <f t="shared" si="83"/>
        <v>0</v>
      </c>
      <c r="DT17" s="116">
        <f t="shared" si="84"/>
        <v>0</v>
      </c>
      <c r="DU17" s="471">
        <f t="shared" si="85"/>
        <v>0</v>
      </c>
      <c r="DV17" s="470">
        <f t="shared" si="86"/>
        <v>0</v>
      </c>
      <c r="DW17" s="470">
        <f t="shared" si="87"/>
        <v>0</v>
      </c>
      <c r="DX17" s="470">
        <f t="shared" si="88"/>
        <v>0</v>
      </c>
      <c r="DY17" s="470">
        <f t="shared" si="89"/>
        <v>0</v>
      </c>
      <c r="DZ17" s="470">
        <f t="shared" si="90"/>
        <v>0</v>
      </c>
      <c r="EA17" s="470">
        <f t="shared" si="91"/>
        <v>0</v>
      </c>
      <c r="EB17" s="470">
        <f t="shared" si="92"/>
        <v>0</v>
      </c>
      <c r="EC17" s="470">
        <f t="shared" si="93"/>
        <v>0</v>
      </c>
      <c r="ED17" s="470">
        <f t="shared" si="94"/>
        <v>0</v>
      </c>
      <c r="EE17" s="470">
        <f t="shared" si="95"/>
        <v>0</v>
      </c>
      <c r="EF17" s="470">
        <f t="shared" si="96"/>
        <v>0</v>
      </c>
      <c r="EG17" s="470">
        <f t="shared" si="97"/>
        <v>0</v>
      </c>
      <c r="EH17" s="466">
        <f t="shared" si="98"/>
        <v>0</v>
      </c>
      <c r="EI17" s="122">
        <f t="shared" si="99"/>
        <v>0</v>
      </c>
      <c r="EJ17" s="122">
        <f t="shared" si="100"/>
        <v>0</v>
      </c>
      <c r="EK17" s="122">
        <f t="shared" si="101"/>
        <v>0</v>
      </c>
      <c r="EL17" s="122">
        <f t="shared" si="102"/>
        <v>0</v>
      </c>
      <c r="EM17" s="122">
        <f t="shared" si="103"/>
        <v>0</v>
      </c>
      <c r="EN17" s="122">
        <f t="shared" si="104"/>
        <v>0</v>
      </c>
      <c r="EO17" s="122">
        <f t="shared" si="105"/>
        <v>0</v>
      </c>
      <c r="EP17" s="122">
        <f t="shared" si="106"/>
        <v>0</v>
      </c>
      <c r="EQ17" s="122">
        <f t="shared" si="107"/>
        <v>0</v>
      </c>
      <c r="ER17" s="122">
        <f t="shared" si="108"/>
        <v>0</v>
      </c>
      <c r="ES17" s="469">
        <f t="shared" si="109"/>
        <v>0</v>
      </c>
      <c r="ET17" s="466">
        <f t="shared" si="110"/>
        <v>0</v>
      </c>
      <c r="EU17" s="122">
        <f t="shared" si="111"/>
        <v>0</v>
      </c>
      <c r="EV17" s="122">
        <f t="shared" si="112"/>
        <v>0</v>
      </c>
      <c r="EW17" s="122">
        <f t="shared" si="113"/>
        <v>0</v>
      </c>
      <c r="EX17" s="122">
        <f t="shared" si="114"/>
        <v>0</v>
      </c>
      <c r="EY17" s="122">
        <f t="shared" si="115"/>
        <v>0</v>
      </c>
      <c r="EZ17" s="122">
        <f t="shared" si="116"/>
        <v>0</v>
      </c>
      <c r="FA17" s="122">
        <f t="shared" si="117"/>
        <v>0</v>
      </c>
      <c r="FB17" s="122">
        <f t="shared" si="118"/>
        <v>0</v>
      </c>
      <c r="FC17" s="122">
        <f t="shared" si="119"/>
        <v>0</v>
      </c>
      <c r="FD17" s="122">
        <f t="shared" si="120"/>
        <v>0</v>
      </c>
      <c r="FE17" s="469">
        <f t="shared" si="121"/>
        <v>0</v>
      </c>
      <c r="FF17" s="466">
        <f t="shared" si="122"/>
        <v>0</v>
      </c>
      <c r="FG17" s="466">
        <f t="shared" si="123"/>
        <v>0</v>
      </c>
      <c r="FH17" s="466">
        <f t="shared" si="124"/>
        <v>0</v>
      </c>
      <c r="FI17" s="466">
        <f t="shared" si="125"/>
        <v>0</v>
      </c>
      <c r="FJ17" s="466">
        <f t="shared" si="126"/>
        <v>0</v>
      </c>
      <c r="FK17" s="466">
        <f t="shared" si="127"/>
        <v>0</v>
      </c>
      <c r="FL17" s="466">
        <f t="shared" si="128"/>
        <v>0</v>
      </c>
      <c r="FM17" s="466">
        <f t="shared" si="129"/>
        <v>0</v>
      </c>
      <c r="FN17" s="466">
        <f t="shared" si="130"/>
        <v>0</v>
      </c>
      <c r="FO17" s="466">
        <f t="shared" si="131"/>
        <v>0</v>
      </c>
      <c r="FP17" s="466">
        <f t="shared" si="132"/>
        <v>0</v>
      </c>
      <c r="FQ17" s="468">
        <f t="shared" si="133"/>
        <v>0</v>
      </c>
      <c r="FR17" s="466">
        <f t="shared" si="134"/>
        <v>0</v>
      </c>
      <c r="FS17" s="466">
        <f t="shared" si="135"/>
        <v>0</v>
      </c>
      <c r="FT17" s="466">
        <f t="shared" si="136"/>
        <v>0</v>
      </c>
      <c r="FU17" s="466">
        <f t="shared" si="137"/>
        <v>0</v>
      </c>
      <c r="FV17" s="466">
        <f t="shared" si="138"/>
        <v>0</v>
      </c>
      <c r="FW17" s="466">
        <f t="shared" si="139"/>
        <v>0</v>
      </c>
      <c r="FX17" s="466">
        <f t="shared" si="140"/>
        <v>0</v>
      </c>
      <c r="FY17" s="466">
        <f t="shared" si="141"/>
        <v>0</v>
      </c>
      <c r="FZ17" s="466">
        <f t="shared" si="142"/>
        <v>0</v>
      </c>
      <c r="GA17" s="466">
        <f t="shared" si="143"/>
        <v>0</v>
      </c>
      <c r="GB17" s="466">
        <f t="shared" si="144"/>
        <v>0</v>
      </c>
      <c r="GC17" s="468">
        <f t="shared" si="145"/>
        <v>0</v>
      </c>
    </row>
    <row r="18" spans="1:185">
      <c r="A18" s="97">
        <v>15</v>
      </c>
      <c r="B18" s="97" t="s">
        <v>12</v>
      </c>
      <c r="C18" s="97" t="s">
        <v>214</v>
      </c>
      <c r="D18" s="97" t="s">
        <v>936</v>
      </c>
      <c r="E18" s="321">
        <v>0</v>
      </c>
      <c r="F18" s="122">
        <v>2.180350958678E-3</v>
      </c>
      <c r="G18" s="122">
        <v>7.3370343947510002E-3</v>
      </c>
      <c r="H18" s="122">
        <v>0</v>
      </c>
      <c r="I18" s="122">
        <v>2.1648597812100002E-3</v>
      </c>
      <c r="J18" s="122">
        <v>7.200604496013E-3</v>
      </c>
      <c r="K18" s="122">
        <v>0</v>
      </c>
      <c r="L18" s="122">
        <v>2.1537946544460001E-3</v>
      </c>
      <c r="M18" s="122">
        <v>7.0495672225060002E-3</v>
      </c>
      <c r="N18" s="122">
        <v>0</v>
      </c>
      <c r="O18" s="122">
        <v>2.1168371310560001E-3</v>
      </c>
      <c r="P18" s="475">
        <v>6.8354061340479997E-3</v>
      </c>
      <c r="Q18" s="474">
        <v>4</v>
      </c>
      <c r="R18" s="97">
        <v>0</v>
      </c>
      <c r="S18" s="97">
        <v>8.7214038347129992E-3</v>
      </c>
      <c r="T18" s="97">
        <v>2.9348137579005E-2</v>
      </c>
      <c r="U18" s="97">
        <v>0</v>
      </c>
      <c r="V18" s="97">
        <v>8.6594391248380007E-3</v>
      </c>
      <c r="W18" s="97">
        <v>2.8802417984051001E-2</v>
      </c>
      <c r="X18" s="97">
        <v>0</v>
      </c>
      <c r="Y18" s="97">
        <v>8.6151786177840004E-3</v>
      </c>
      <c r="Z18" s="97">
        <v>2.8198268890022998E-2</v>
      </c>
      <c r="AA18" s="97">
        <v>0</v>
      </c>
      <c r="AB18" s="97">
        <v>8.4673485242260007E-3</v>
      </c>
      <c r="AC18" s="97">
        <v>2.7341624536191E-2</v>
      </c>
      <c r="AD18" s="321">
        <v>0</v>
      </c>
      <c r="AE18" s="97">
        <v>0</v>
      </c>
      <c r="AF18" s="97">
        <v>0</v>
      </c>
      <c r="AG18" s="97">
        <v>0</v>
      </c>
      <c r="AH18" s="97">
        <v>0</v>
      </c>
      <c r="AI18" s="97">
        <v>0</v>
      </c>
      <c r="AJ18" s="97">
        <v>0</v>
      </c>
      <c r="AK18" s="97">
        <v>0</v>
      </c>
      <c r="AL18" s="97">
        <v>0</v>
      </c>
      <c r="AM18" s="97">
        <v>0</v>
      </c>
      <c r="AN18" s="97">
        <v>0</v>
      </c>
      <c r="AO18" s="97">
        <v>0</v>
      </c>
      <c r="AP18" s="466">
        <f t="shared" si="2"/>
        <v>0</v>
      </c>
      <c r="AQ18" s="122">
        <f t="shared" si="3"/>
        <v>0</v>
      </c>
      <c r="AR18" s="473">
        <f t="shared" si="4"/>
        <v>0</v>
      </c>
      <c r="AS18" s="122">
        <f t="shared" si="5"/>
        <v>0</v>
      </c>
      <c r="AT18" s="122">
        <f t="shared" si="6"/>
        <v>0</v>
      </c>
      <c r="AU18" s="122">
        <f t="shared" si="7"/>
        <v>0</v>
      </c>
      <c r="AV18" s="122">
        <f t="shared" si="8"/>
        <v>0</v>
      </c>
      <c r="AW18" s="122">
        <f t="shared" si="9"/>
        <v>0</v>
      </c>
      <c r="AX18" s="122">
        <f t="shared" si="10"/>
        <v>0</v>
      </c>
      <c r="AY18" s="122">
        <f t="shared" si="11"/>
        <v>0</v>
      </c>
      <c r="AZ18" s="122">
        <f t="shared" si="12"/>
        <v>0</v>
      </c>
      <c r="BA18" s="469">
        <f t="shared" si="13"/>
        <v>0</v>
      </c>
      <c r="BB18" s="97">
        <f t="shared" si="14"/>
        <v>0</v>
      </c>
      <c r="BC18" s="97">
        <f t="shared" si="15"/>
        <v>3.3647660516754156E-4</v>
      </c>
      <c r="BD18" s="97">
        <f t="shared" si="16"/>
        <v>1.1322674523188514E-3</v>
      </c>
      <c r="BE18" s="97">
        <f t="shared" si="17"/>
        <v>0</v>
      </c>
      <c r="BF18" s="97">
        <f t="shared" si="18"/>
        <v>3.3408597223584096E-4</v>
      </c>
      <c r="BG18" s="97">
        <f t="shared" si="19"/>
        <v>1.1112132871680506E-3</v>
      </c>
      <c r="BH18" s="97">
        <f t="shared" si="20"/>
        <v>0</v>
      </c>
      <c r="BI18" s="97">
        <f t="shared" si="21"/>
        <v>3.3237837728444992E-4</v>
      </c>
      <c r="BJ18" s="97">
        <f t="shared" si="22"/>
        <v>1.0879048794820646E-3</v>
      </c>
      <c r="BK18" s="97">
        <f t="shared" si="23"/>
        <v>0</v>
      </c>
      <c r="BL18" s="97">
        <f t="shared" si="24"/>
        <v>3.2667501014707536E-4</v>
      </c>
      <c r="BM18" s="469">
        <f t="shared" si="25"/>
        <v>1.0548550643976961E-3</v>
      </c>
      <c r="BN18" s="467">
        <f t="shared" si="26"/>
        <v>0</v>
      </c>
      <c r="BO18" s="97">
        <f t="shared" si="27"/>
        <v>0</v>
      </c>
      <c r="BP18" s="97">
        <f t="shared" si="28"/>
        <v>0</v>
      </c>
      <c r="BQ18" s="97">
        <f t="shared" si="29"/>
        <v>0</v>
      </c>
      <c r="BR18" s="97">
        <f t="shared" si="30"/>
        <v>0</v>
      </c>
      <c r="BS18" s="97">
        <f t="shared" si="31"/>
        <v>0</v>
      </c>
      <c r="BT18" s="97">
        <f t="shared" si="32"/>
        <v>0</v>
      </c>
      <c r="BU18" s="97">
        <f t="shared" si="33"/>
        <v>0</v>
      </c>
      <c r="BV18" s="97">
        <f t="shared" si="34"/>
        <v>0</v>
      </c>
      <c r="BW18" s="97">
        <f t="shared" si="35"/>
        <v>0</v>
      </c>
      <c r="BX18" s="97">
        <f t="shared" si="36"/>
        <v>0</v>
      </c>
      <c r="BY18" s="469">
        <f t="shared" si="37"/>
        <v>0</v>
      </c>
      <c r="BZ18" s="470">
        <f t="shared" si="38"/>
        <v>0</v>
      </c>
      <c r="CA18" s="470">
        <f t="shared" si="39"/>
        <v>0</v>
      </c>
      <c r="CB18" s="470">
        <f t="shared" si="40"/>
        <v>0</v>
      </c>
      <c r="CC18" s="470">
        <f t="shared" si="41"/>
        <v>0</v>
      </c>
      <c r="CD18" s="470">
        <f t="shared" si="42"/>
        <v>0</v>
      </c>
      <c r="CE18" s="470">
        <f t="shared" si="43"/>
        <v>0</v>
      </c>
      <c r="CF18" s="470">
        <f t="shared" si="44"/>
        <v>0</v>
      </c>
      <c r="CG18" s="470">
        <f t="shared" si="45"/>
        <v>0</v>
      </c>
      <c r="CH18" s="470">
        <f t="shared" si="46"/>
        <v>0</v>
      </c>
      <c r="CI18" s="470">
        <f t="shared" si="47"/>
        <v>0</v>
      </c>
      <c r="CJ18" s="470">
        <f t="shared" si="48"/>
        <v>0</v>
      </c>
      <c r="CK18" s="472">
        <f t="shared" si="49"/>
        <v>0</v>
      </c>
      <c r="CL18" s="470">
        <f t="shared" si="50"/>
        <v>0</v>
      </c>
      <c r="CM18" s="116">
        <f t="shared" si="51"/>
        <v>8.7214038347129992E-3</v>
      </c>
      <c r="CN18" s="116">
        <f t="shared" si="52"/>
        <v>2.9348137579005E-2</v>
      </c>
      <c r="CO18" s="116">
        <f t="shared" si="53"/>
        <v>0</v>
      </c>
      <c r="CP18" s="116">
        <f t="shared" si="54"/>
        <v>8.6594391248380007E-3</v>
      </c>
      <c r="CQ18" s="116">
        <f t="shared" si="55"/>
        <v>2.8802417984051001E-2</v>
      </c>
      <c r="CR18" s="116">
        <f t="shared" si="56"/>
        <v>0</v>
      </c>
      <c r="CS18" s="116">
        <f t="shared" si="57"/>
        <v>8.6151786177840004E-3</v>
      </c>
      <c r="CT18" s="116">
        <f t="shared" si="58"/>
        <v>2.8198268890022998E-2</v>
      </c>
      <c r="CU18" s="116">
        <f t="shared" si="59"/>
        <v>0</v>
      </c>
      <c r="CV18" s="116">
        <f t="shared" si="60"/>
        <v>8.4673485242260007E-3</v>
      </c>
      <c r="CW18" s="471">
        <f t="shared" si="61"/>
        <v>2.7341624536191E-2</v>
      </c>
      <c r="CX18" s="470">
        <f t="shared" si="62"/>
        <v>0</v>
      </c>
      <c r="CY18" s="116">
        <f t="shared" si="63"/>
        <v>0</v>
      </c>
      <c r="CZ18" s="116">
        <f t="shared" si="64"/>
        <v>0</v>
      </c>
      <c r="DA18" s="116">
        <f t="shared" si="65"/>
        <v>0</v>
      </c>
      <c r="DB18" s="116">
        <f t="shared" si="66"/>
        <v>0</v>
      </c>
      <c r="DC18" s="116">
        <f t="shared" si="67"/>
        <v>0</v>
      </c>
      <c r="DD18" s="116">
        <f t="shared" si="68"/>
        <v>0</v>
      </c>
      <c r="DE18" s="116">
        <f t="shared" si="69"/>
        <v>0</v>
      </c>
      <c r="DF18" s="116">
        <f t="shared" si="70"/>
        <v>0</v>
      </c>
      <c r="DG18" s="116">
        <f t="shared" si="71"/>
        <v>0</v>
      </c>
      <c r="DH18" s="116">
        <f t="shared" si="72"/>
        <v>0</v>
      </c>
      <c r="DI18" s="471">
        <f t="shared" si="73"/>
        <v>0</v>
      </c>
      <c r="DJ18" s="470">
        <f t="shared" si="74"/>
        <v>0</v>
      </c>
      <c r="DK18" s="116">
        <f t="shared" si="75"/>
        <v>0</v>
      </c>
      <c r="DL18" s="116">
        <f t="shared" si="76"/>
        <v>0</v>
      </c>
      <c r="DM18" s="116">
        <f t="shared" si="77"/>
        <v>0</v>
      </c>
      <c r="DN18" s="116">
        <f t="shared" si="78"/>
        <v>0</v>
      </c>
      <c r="DO18" s="116">
        <f t="shared" si="79"/>
        <v>0</v>
      </c>
      <c r="DP18" s="116">
        <f t="shared" si="80"/>
        <v>0</v>
      </c>
      <c r="DQ18" s="116">
        <f t="shared" si="81"/>
        <v>0</v>
      </c>
      <c r="DR18" s="116">
        <f t="shared" si="82"/>
        <v>0</v>
      </c>
      <c r="DS18" s="116">
        <f t="shared" si="83"/>
        <v>0</v>
      </c>
      <c r="DT18" s="116">
        <f t="shared" si="84"/>
        <v>0</v>
      </c>
      <c r="DU18" s="471">
        <f t="shared" si="85"/>
        <v>0</v>
      </c>
      <c r="DV18" s="470">
        <f t="shared" si="86"/>
        <v>0</v>
      </c>
      <c r="DW18" s="470">
        <f t="shared" si="87"/>
        <v>0</v>
      </c>
      <c r="DX18" s="470">
        <f t="shared" si="88"/>
        <v>0</v>
      </c>
      <c r="DY18" s="470">
        <f t="shared" si="89"/>
        <v>0</v>
      </c>
      <c r="DZ18" s="470">
        <f t="shared" si="90"/>
        <v>0</v>
      </c>
      <c r="EA18" s="470">
        <f t="shared" si="91"/>
        <v>0</v>
      </c>
      <c r="EB18" s="470">
        <f t="shared" si="92"/>
        <v>0</v>
      </c>
      <c r="EC18" s="470">
        <f t="shared" si="93"/>
        <v>0</v>
      </c>
      <c r="ED18" s="470">
        <f t="shared" si="94"/>
        <v>0</v>
      </c>
      <c r="EE18" s="470">
        <f t="shared" si="95"/>
        <v>0</v>
      </c>
      <c r="EF18" s="470">
        <f t="shared" si="96"/>
        <v>0</v>
      </c>
      <c r="EG18" s="470">
        <f t="shared" si="97"/>
        <v>0</v>
      </c>
      <c r="EH18" s="466">
        <f t="shared" si="98"/>
        <v>0</v>
      </c>
      <c r="EI18" s="122">
        <f t="shared" si="99"/>
        <v>0</v>
      </c>
      <c r="EJ18" s="122">
        <f t="shared" si="100"/>
        <v>0</v>
      </c>
      <c r="EK18" s="122">
        <f t="shared" si="101"/>
        <v>0</v>
      </c>
      <c r="EL18" s="122">
        <f t="shared" si="102"/>
        <v>0</v>
      </c>
      <c r="EM18" s="122">
        <f t="shared" si="103"/>
        <v>0</v>
      </c>
      <c r="EN18" s="122">
        <f t="shared" si="104"/>
        <v>0</v>
      </c>
      <c r="EO18" s="122">
        <f t="shared" si="105"/>
        <v>0</v>
      </c>
      <c r="EP18" s="122">
        <f t="shared" si="106"/>
        <v>0</v>
      </c>
      <c r="EQ18" s="122">
        <f t="shared" si="107"/>
        <v>0</v>
      </c>
      <c r="ER18" s="122">
        <f t="shared" si="108"/>
        <v>0</v>
      </c>
      <c r="ES18" s="469">
        <f t="shared" si="109"/>
        <v>0</v>
      </c>
      <c r="ET18" s="466">
        <f t="shared" si="110"/>
        <v>0</v>
      </c>
      <c r="EU18" s="122">
        <f t="shared" si="111"/>
        <v>0</v>
      </c>
      <c r="EV18" s="122">
        <f t="shared" si="112"/>
        <v>0</v>
      </c>
      <c r="EW18" s="122">
        <f t="shared" si="113"/>
        <v>0</v>
      </c>
      <c r="EX18" s="122">
        <f t="shared" si="114"/>
        <v>0</v>
      </c>
      <c r="EY18" s="122">
        <f t="shared" si="115"/>
        <v>0</v>
      </c>
      <c r="EZ18" s="122">
        <f t="shared" si="116"/>
        <v>0</v>
      </c>
      <c r="FA18" s="122">
        <f t="shared" si="117"/>
        <v>0</v>
      </c>
      <c r="FB18" s="122">
        <f t="shared" si="118"/>
        <v>0</v>
      </c>
      <c r="FC18" s="122">
        <f t="shared" si="119"/>
        <v>0</v>
      </c>
      <c r="FD18" s="122">
        <f t="shared" si="120"/>
        <v>0</v>
      </c>
      <c r="FE18" s="469">
        <f t="shared" si="121"/>
        <v>0</v>
      </c>
      <c r="FF18" s="466">
        <f t="shared" si="122"/>
        <v>0</v>
      </c>
      <c r="FG18" s="466">
        <f t="shared" si="123"/>
        <v>0</v>
      </c>
      <c r="FH18" s="466">
        <f t="shared" si="124"/>
        <v>0</v>
      </c>
      <c r="FI18" s="466">
        <f t="shared" si="125"/>
        <v>0</v>
      </c>
      <c r="FJ18" s="466">
        <f t="shared" si="126"/>
        <v>0</v>
      </c>
      <c r="FK18" s="466">
        <f t="shared" si="127"/>
        <v>0</v>
      </c>
      <c r="FL18" s="466">
        <f t="shared" si="128"/>
        <v>0</v>
      </c>
      <c r="FM18" s="466">
        <f t="shared" si="129"/>
        <v>0</v>
      </c>
      <c r="FN18" s="466">
        <f t="shared" si="130"/>
        <v>0</v>
      </c>
      <c r="FO18" s="466">
        <f t="shared" si="131"/>
        <v>0</v>
      </c>
      <c r="FP18" s="466">
        <f t="shared" si="132"/>
        <v>0</v>
      </c>
      <c r="FQ18" s="468">
        <f t="shared" si="133"/>
        <v>0</v>
      </c>
      <c r="FR18" s="466">
        <f t="shared" si="134"/>
        <v>0</v>
      </c>
      <c r="FS18" s="466">
        <f t="shared" si="135"/>
        <v>0</v>
      </c>
      <c r="FT18" s="466">
        <f t="shared" si="136"/>
        <v>0</v>
      </c>
      <c r="FU18" s="466">
        <f t="shared" si="137"/>
        <v>0</v>
      </c>
      <c r="FV18" s="466">
        <f t="shared" si="138"/>
        <v>0</v>
      </c>
      <c r="FW18" s="466">
        <f t="shared" si="139"/>
        <v>0</v>
      </c>
      <c r="FX18" s="466">
        <f t="shared" si="140"/>
        <v>0</v>
      </c>
      <c r="FY18" s="466">
        <f t="shared" si="141"/>
        <v>0</v>
      </c>
      <c r="FZ18" s="466">
        <f t="shared" si="142"/>
        <v>0</v>
      </c>
      <c r="GA18" s="466">
        <f t="shared" si="143"/>
        <v>0</v>
      </c>
      <c r="GB18" s="466">
        <f t="shared" si="144"/>
        <v>0</v>
      </c>
      <c r="GC18" s="468">
        <f t="shared" si="145"/>
        <v>0</v>
      </c>
    </row>
    <row r="19" spans="1:185">
      <c r="A19" s="97">
        <v>16</v>
      </c>
      <c r="B19" s="97" t="s">
        <v>12</v>
      </c>
      <c r="C19" s="97" t="s">
        <v>214</v>
      </c>
      <c r="D19" s="97" t="s">
        <v>936</v>
      </c>
      <c r="E19" s="321">
        <v>0</v>
      </c>
      <c r="F19" s="122">
        <v>6.5410528760350001E-3</v>
      </c>
      <c r="G19" s="122">
        <v>2.2011103184254002E-2</v>
      </c>
      <c r="H19" s="122">
        <v>0</v>
      </c>
      <c r="I19" s="122">
        <v>6.4945793436279996E-3</v>
      </c>
      <c r="J19" s="122">
        <v>2.1601813488038E-2</v>
      </c>
      <c r="K19" s="122">
        <v>0</v>
      </c>
      <c r="L19" s="122">
        <v>6.4613839633379999E-3</v>
      </c>
      <c r="M19" s="122">
        <v>2.1148701667516999E-2</v>
      </c>
      <c r="N19" s="122">
        <v>0</v>
      </c>
      <c r="O19" s="122">
        <v>6.3505113931689996E-3</v>
      </c>
      <c r="P19" s="475">
        <v>2.0506218402143998E-2</v>
      </c>
      <c r="Q19" s="474">
        <v>2</v>
      </c>
      <c r="R19" s="97">
        <v>0</v>
      </c>
      <c r="S19" s="97">
        <v>1.3082105752068999E-2</v>
      </c>
      <c r="T19" s="97">
        <v>4.4022206368508003E-2</v>
      </c>
      <c r="U19" s="97">
        <v>0</v>
      </c>
      <c r="V19" s="97">
        <v>1.2989158687257E-2</v>
      </c>
      <c r="W19" s="97">
        <v>4.3203626976076E-2</v>
      </c>
      <c r="X19" s="97">
        <v>0</v>
      </c>
      <c r="Y19" s="97">
        <v>1.2922767926677001E-2</v>
      </c>
      <c r="Z19" s="97">
        <v>4.2297403335034997E-2</v>
      </c>
      <c r="AA19" s="97">
        <v>0</v>
      </c>
      <c r="AB19" s="97">
        <v>1.2701022786337999E-2</v>
      </c>
      <c r="AC19" s="97">
        <v>4.1012436804286997E-2</v>
      </c>
      <c r="AD19" s="321">
        <v>0</v>
      </c>
      <c r="AE19" s="97">
        <v>0</v>
      </c>
      <c r="AF19" s="97">
        <v>0</v>
      </c>
      <c r="AG19" s="97">
        <v>0</v>
      </c>
      <c r="AH19" s="97">
        <v>0</v>
      </c>
      <c r="AI19" s="97">
        <v>0</v>
      </c>
      <c r="AJ19" s="97">
        <v>0</v>
      </c>
      <c r="AK19" s="97">
        <v>0</v>
      </c>
      <c r="AL19" s="97">
        <v>0</v>
      </c>
      <c r="AM19" s="97">
        <v>0</v>
      </c>
      <c r="AN19" s="97">
        <v>0</v>
      </c>
      <c r="AO19" s="97">
        <v>0</v>
      </c>
      <c r="AP19" s="466">
        <f t="shared" si="2"/>
        <v>0</v>
      </c>
      <c r="AQ19" s="122">
        <f t="shared" si="3"/>
        <v>0</v>
      </c>
      <c r="AR19" s="473">
        <f t="shared" si="4"/>
        <v>0</v>
      </c>
      <c r="AS19" s="122">
        <f t="shared" si="5"/>
        <v>0</v>
      </c>
      <c r="AT19" s="122">
        <f t="shared" si="6"/>
        <v>0</v>
      </c>
      <c r="AU19" s="122">
        <f t="shared" si="7"/>
        <v>0</v>
      </c>
      <c r="AV19" s="122">
        <f t="shared" si="8"/>
        <v>0</v>
      </c>
      <c r="AW19" s="122">
        <f t="shared" si="9"/>
        <v>0</v>
      </c>
      <c r="AX19" s="122">
        <f t="shared" si="10"/>
        <v>0</v>
      </c>
      <c r="AY19" s="122">
        <f t="shared" si="11"/>
        <v>0</v>
      </c>
      <c r="AZ19" s="122">
        <f t="shared" si="12"/>
        <v>0</v>
      </c>
      <c r="BA19" s="469">
        <f t="shared" si="13"/>
        <v>0</v>
      </c>
      <c r="BB19" s="97">
        <f t="shared" si="14"/>
        <v>0</v>
      </c>
      <c r="BC19" s="97">
        <f t="shared" si="15"/>
        <v>1.0094298155027791E-3</v>
      </c>
      <c r="BD19" s="97">
        <f t="shared" si="16"/>
        <v>3.3968023569567085E-3</v>
      </c>
      <c r="BE19" s="97">
        <f t="shared" si="17"/>
        <v>0</v>
      </c>
      <c r="BF19" s="97">
        <f t="shared" si="18"/>
        <v>1.0022579167072141E-3</v>
      </c>
      <c r="BG19" s="97">
        <f t="shared" si="19"/>
        <v>3.3336398615039973E-3</v>
      </c>
      <c r="BH19" s="97">
        <f t="shared" si="20"/>
        <v>0</v>
      </c>
      <c r="BI19" s="97">
        <f t="shared" si="21"/>
        <v>9.9713513185334976E-4</v>
      </c>
      <c r="BJ19" s="97">
        <f t="shared" si="22"/>
        <v>3.26371463844604E-3</v>
      </c>
      <c r="BK19" s="97">
        <f t="shared" si="23"/>
        <v>0</v>
      </c>
      <c r="BL19" s="97">
        <f t="shared" si="24"/>
        <v>9.8002503044138036E-4</v>
      </c>
      <c r="BM19" s="469">
        <f t="shared" si="25"/>
        <v>3.1645651931930885E-3</v>
      </c>
      <c r="BN19" s="467">
        <f t="shared" si="26"/>
        <v>0</v>
      </c>
      <c r="BO19" s="97">
        <f t="shared" si="27"/>
        <v>0</v>
      </c>
      <c r="BP19" s="97">
        <f t="shared" si="28"/>
        <v>0</v>
      </c>
      <c r="BQ19" s="97">
        <f t="shared" si="29"/>
        <v>0</v>
      </c>
      <c r="BR19" s="97">
        <f t="shared" si="30"/>
        <v>0</v>
      </c>
      <c r="BS19" s="97">
        <f t="shared" si="31"/>
        <v>0</v>
      </c>
      <c r="BT19" s="97">
        <f t="shared" si="32"/>
        <v>0</v>
      </c>
      <c r="BU19" s="97">
        <f t="shared" si="33"/>
        <v>0</v>
      </c>
      <c r="BV19" s="97">
        <f t="shared" si="34"/>
        <v>0</v>
      </c>
      <c r="BW19" s="97">
        <f t="shared" si="35"/>
        <v>0</v>
      </c>
      <c r="BX19" s="97">
        <f t="shared" si="36"/>
        <v>0</v>
      </c>
      <c r="BY19" s="469">
        <f t="shared" si="37"/>
        <v>0</v>
      </c>
      <c r="BZ19" s="470">
        <f t="shared" si="38"/>
        <v>0</v>
      </c>
      <c r="CA19" s="470">
        <f t="shared" si="39"/>
        <v>0</v>
      </c>
      <c r="CB19" s="470">
        <f t="shared" si="40"/>
        <v>0</v>
      </c>
      <c r="CC19" s="470">
        <f t="shared" si="41"/>
        <v>0</v>
      </c>
      <c r="CD19" s="470">
        <f t="shared" si="42"/>
        <v>0</v>
      </c>
      <c r="CE19" s="470">
        <f t="shared" si="43"/>
        <v>0</v>
      </c>
      <c r="CF19" s="470">
        <f t="shared" si="44"/>
        <v>0</v>
      </c>
      <c r="CG19" s="470">
        <f t="shared" si="45"/>
        <v>0</v>
      </c>
      <c r="CH19" s="470">
        <f t="shared" si="46"/>
        <v>0</v>
      </c>
      <c r="CI19" s="470">
        <f t="shared" si="47"/>
        <v>0</v>
      </c>
      <c r="CJ19" s="470">
        <f t="shared" si="48"/>
        <v>0</v>
      </c>
      <c r="CK19" s="472">
        <f t="shared" si="49"/>
        <v>0</v>
      </c>
      <c r="CL19" s="470">
        <f t="shared" si="50"/>
        <v>0</v>
      </c>
      <c r="CM19" s="116">
        <f t="shared" si="51"/>
        <v>1.3082105752068999E-2</v>
      </c>
      <c r="CN19" s="116">
        <f t="shared" si="52"/>
        <v>4.4022206368508003E-2</v>
      </c>
      <c r="CO19" s="116">
        <f t="shared" si="53"/>
        <v>0</v>
      </c>
      <c r="CP19" s="116">
        <f t="shared" si="54"/>
        <v>1.2989158687257E-2</v>
      </c>
      <c r="CQ19" s="116">
        <f t="shared" si="55"/>
        <v>4.3203626976076E-2</v>
      </c>
      <c r="CR19" s="116">
        <f t="shared" si="56"/>
        <v>0</v>
      </c>
      <c r="CS19" s="116">
        <f t="shared" si="57"/>
        <v>1.2922767926677001E-2</v>
      </c>
      <c r="CT19" s="116">
        <f t="shared" si="58"/>
        <v>4.2297403335034997E-2</v>
      </c>
      <c r="CU19" s="116">
        <f t="shared" si="59"/>
        <v>0</v>
      </c>
      <c r="CV19" s="116">
        <f t="shared" si="60"/>
        <v>1.2701022786337999E-2</v>
      </c>
      <c r="CW19" s="471">
        <f t="shared" si="61"/>
        <v>4.1012436804286997E-2</v>
      </c>
      <c r="CX19" s="470">
        <f t="shared" si="62"/>
        <v>0</v>
      </c>
      <c r="CY19" s="116">
        <f t="shared" si="63"/>
        <v>0</v>
      </c>
      <c r="CZ19" s="116">
        <f t="shared" si="64"/>
        <v>0</v>
      </c>
      <c r="DA19" s="116">
        <f t="shared" si="65"/>
        <v>0</v>
      </c>
      <c r="DB19" s="116">
        <f t="shared" si="66"/>
        <v>0</v>
      </c>
      <c r="DC19" s="116">
        <f t="shared" si="67"/>
        <v>0</v>
      </c>
      <c r="DD19" s="116">
        <f t="shared" si="68"/>
        <v>0</v>
      </c>
      <c r="DE19" s="116">
        <f t="shared" si="69"/>
        <v>0</v>
      </c>
      <c r="DF19" s="116">
        <f t="shared" si="70"/>
        <v>0</v>
      </c>
      <c r="DG19" s="116">
        <f t="shared" si="71"/>
        <v>0</v>
      </c>
      <c r="DH19" s="116">
        <f t="shared" si="72"/>
        <v>0</v>
      </c>
      <c r="DI19" s="471">
        <f t="shared" si="73"/>
        <v>0</v>
      </c>
      <c r="DJ19" s="470">
        <f t="shared" si="74"/>
        <v>0</v>
      </c>
      <c r="DK19" s="116">
        <f t="shared" si="75"/>
        <v>0</v>
      </c>
      <c r="DL19" s="116">
        <f t="shared" si="76"/>
        <v>0</v>
      </c>
      <c r="DM19" s="116">
        <f t="shared" si="77"/>
        <v>0</v>
      </c>
      <c r="DN19" s="116">
        <f t="shared" si="78"/>
        <v>0</v>
      </c>
      <c r="DO19" s="116">
        <f t="shared" si="79"/>
        <v>0</v>
      </c>
      <c r="DP19" s="116">
        <f t="shared" si="80"/>
        <v>0</v>
      </c>
      <c r="DQ19" s="116">
        <f t="shared" si="81"/>
        <v>0</v>
      </c>
      <c r="DR19" s="116">
        <f t="shared" si="82"/>
        <v>0</v>
      </c>
      <c r="DS19" s="116">
        <f t="shared" si="83"/>
        <v>0</v>
      </c>
      <c r="DT19" s="116">
        <f t="shared" si="84"/>
        <v>0</v>
      </c>
      <c r="DU19" s="471">
        <f t="shared" si="85"/>
        <v>0</v>
      </c>
      <c r="DV19" s="470">
        <f t="shared" si="86"/>
        <v>0</v>
      </c>
      <c r="DW19" s="470">
        <f t="shared" si="87"/>
        <v>0</v>
      </c>
      <c r="DX19" s="470">
        <f t="shared" si="88"/>
        <v>0</v>
      </c>
      <c r="DY19" s="470">
        <f t="shared" si="89"/>
        <v>0</v>
      </c>
      <c r="DZ19" s="470">
        <f t="shared" si="90"/>
        <v>0</v>
      </c>
      <c r="EA19" s="470">
        <f t="shared" si="91"/>
        <v>0</v>
      </c>
      <c r="EB19" s="470">
        <f t="shared" si="92"/>
        <v>0</v>
      </c>
      <c r="EC19" s="470">
        <f t="shared" si="93"/>
        <v>0</v>
      </c>
      <c r="ED19" s="470">
        <f t="shared" si="94"/>
        <v>0</v>
      </c>
      <c r="EE19" s="470">
        <f t="shared" si="95"/>
        <v>0</v>
      </c>
      <c r="EF19" s="470">
        <f t="shared" si="96"/>
        <v>0</v>
      </c>
      <c r="EG19" s="470">
        <f t="shared" si="97"/>
        <v>0</v>
      </c>
      <c r="EH19" s="466">
        <f t="shared" si="98"/>
        <v>0</v>
      </c>
      <c r="EI19" s="122">
        <f t="shared" si="99"/>
        <v>0</v>
      </c>
      <c r="EJ19" s="122">
        <f t="shared" si="100"/>
        <v>0</v>
      </c>
      <c r="EK19" s="122">
        <f t="shared" si="101"/>
        <v>0</v>
      </c>
      <c r="EL19" s="122">
        <f t="shared" si="102"/>
        <v>0</v>
      </c>
      <c r="EM19" s="122">
        <f t="shared" si="103"/>
        <v>0</v>
      </c>
      <c r="EN19" s="122">
        <f t="shared" si="104"/>
        <v>0</v>
      </c>
      <c r="EO19" s="122">
        <f t="shared" si="105"/>
        <v>0</v>
      </c>
      <c r="EP19" s="122">
        <f t="shared" si="106"/>
        <v>0</v>
      </c>
      <c r="EQ19" s="122">
        <f t="shared" si="107"/>
        <v>0</v>
      </c>
      <c r="ER19" s="122">
        <f t="shared" si="108"/>
        <v>0</v>
      </c>
      <c r="ES19" s="469">
        <f t="shared" si="109"/>
        <v>0</v>
      </c>
      <c r="ET19" s="466">
        <f t="shared" si="110"/>
        <v>0</v>
      </c>
      <c r="EU19" s="122">
        <f t="shared" si="111"/>
        <v>0</v>
      </c>
      <c r="EV19" s="122">
        <f t="shared" si="112"/>
        <v>0</v>
      </c>
      <c r="EW19" s="122">
        <f t="shared" si="113"/>
        <v>0</v>
      </c>
      <c r="EX19" s="122">
        <f t="shared" si="114"/>
        <v>0</v>
      </c>
      <c r="EY19" s="122">
        <f t="shared" si="115"/>
        <v>0</v>
      </c>
      <c r="EZ19" s="122">
        <f t="shared" si="116"/>
        <v>0</v>
      </c>
      <c r="FA19" s="122">
        <f t="shared" si="117"/>
        <v>0</v>
      </c>
      <c r="FB19" s="122">
        <f t="shared" si="118"/>
        <v>0</v>
      </c>
      <c r="FC19" s="122">
        <f t="shared" si="119"/>
        <v>0</v>
      </c>
      <c r="FD19" s="122">
        <f t="shared" si="120"/>
        <v>0</v>
      </c>
      <c r="FE19" s="469">
        <f t="shared" si="121"/>
        <v>0</v>
      </c>
      <c r="FF19" s="466">
        <f t="shared" si="122"/>
        <v>0</v>
      </c>
      <c r="FG19" s="466">
        <f t="shared" si="123"/>
        <v>0</v>
      </c>
      <c r="FH19" s="466">
        <f t="shared" si="124"/>
        <v>0</v>
      </c>
      <c r="FI19" s="466">
        <f t="shared" si="125"/>
        <v>0</v>
      </c>
      <c r="FJ19" s="466">
        <f t="shared" si="126"/>
        <v>0</v>
      </c>
      <c r="FK19" s="466">
        <f t="shared" si="127"/>
        <v>0</v>
      </c>
      <c r="FL19" s="466">
        <f t="shared" si="128"/>
        <v>0</v>
      </c>
      <c r="FM19" s="466">
        <f t="shared" si="129"/>
        <v>0</v>
      </c>
      <c r="FN19" s="466">
        <f t="shared" si="130"/>
        <v>0</v>
      </c>
      <c r="FO19" s="466">
        <f t="shared" si="131"/>
        <v>0</v>
      </c>
      <c r="FP19" s="466">
        <f t="shared" si="132"/>
        <v>0</v>
      </c>
      <c r="FQ19" s="468">
        <f t="shared" si="133"/>
        <v>0</v>
      </c>
      <c r="FR19" s="466">
        <f t="shared" si="134"/>
        <v>0</v>
      </c>
      <c r="FS19" s="466">
        <f t="shared" si="135"/>
        <v>0</v>
      </c>
      <c r="FT19" s="466">
        <f t="shared" si="136"/>
        <v>0</v>
      </c>
      <c r="FU19" s="466">
        <f t="shared" si="137"/>
        <v>0</v>
      </c>
      <c r="FV19" s="466">
        <f t="shared" si="138"/>
        <v>0</v>
      </c>
      <c r="FW19" s="466">
        <f t="shared" si="139"/>
        <v>0</v>
      </c>
      <c r="FX19" s="466">
        <f t="shared" si="140"/>
        <v>0</v>
      </c>
      <c r="FY19" s="466">
        <f t="shared" si="141"/>
        <v>0</v>
      </c>
      <c r="FZ19" s="466">
        <f t="shared" si="142"/>
        <v>0</v>
      </c>
      <c r="GA19" s="466">
        <f t="shared" si="143"/>
        <v>0</v>
      </c>
      <c r="GB19" s="466">
        <f t="shared" si="144"/>
        <v>0</v>
      </c>
      <c r="GC19" s="468">
        <f t="shared" si="145"/>
        <v>0</v>
      </c>
    </row>
    <row r="20" spans="1:185">
      <c r="A20" s="97">
        <v>17</v>
      </c>
      <c r="B20" s="97" t="s">
        <v>12</v>
      </c>
      <c r="C20" s="97" t="s">
        <v>214</v>
      </c>
      <c r="D20" s="97" t="s">
        <v>936</v>
      </c>
      <c r="E20" s="321">
        <v>0</v>
      </c>
      <c r="F20" s="122">
        <v>8.7602958504499999E-3</v>
      </c>
      <c r="G20" s="122">
        <v>5.0362960268395998E-2</v>
      </c>
      <c r="H20" s="122">
        <v>0</v>
      </c>
      <c r="I20" s="122">
        <v>8.0375714427879993E-3</v>
      </c>
      <c r="J20" s="122">
        <v>4.9151731073941003E-2</v>
      </c>
      <c r="K20" s="122">
        <v>0</v>
      </c>
      <c r="L20" s="122">
        <v>7.5338544313870003E-3</v>
      </c>
      <c r="M20" s="122">
        <v>4.7744086334440002E-2</v>
      </c>
      <c r="N20" s="122">
        <v>0</v>
      </c>
      <c r="O20" s="122">
        <v>6.3862556749780001E-3</v>
      </c>
      <c r="P20" s="475">
        <v>4.5981382725045997E-2</v>
      </c>
      <c r="Q20" s="474">
        <v>2</v>
      </c>
      <c r="R20" s="97">
        <v>0</v>
      </c>
      <c r="S20" s="97">
        <v>1.75205917009E-2</v>
      </c>
      <c r="T20" s="97">
        <v>0.100725920536792</v>
      </c>
      <c r="U20" s="97">
        <v>0</v>
      </c>
      <c r="V20" s="97">
        <v>1.6075142885575999E-2</v>
      </c>
      <c r="W20" s="97">
        <v>9.8303462147883006E-2</v>
      </c>
      <c r="X20" s="97">
        <v>0</v>
      </c>
      <c r="Y20" s="97">
        <v>1.5067708862774001E-2</v>
      </c>
      <c r="Z20" s="97">
        <v>9.5488172668879004E-2</v>
      </c>
      <c r="AA20" s="97">
        <v>0</v>
      </c>
      <c r="AB20" s="97">
        <v>1.2772511349956E-2</v>
      </c>
      <c r="AC20" s="97">
        <v>9.1962765450091993E-2</v>
      </c>
      <c r="AD20" s="321">
        <v>0</v>
      </c>
      <c r="AE20" s="97">
        <v>0</v>
      </c>
      <c r="AF20" s="97">
        <v>0</v>
      </c>
      <c r="AG20" s="97">
        <v>0</v>
      </c>
      <c r="AH20" s="97">
        <v>0</v>
      </c>
      <c r="AI20" s="97">
        <v>0</v>
      </c>
      <c r="AJ20" s="97">
        <v>0</v>
      </c>
      <c r="AK20" s="97">
        <v>0</v>
      </c>
      <c r="AL20" s="97">
        <v>0</v>
      </c>
      <c r="AM20" s="97">
        <v>0</v>
      </c>
      <c r="AN20" s="97">
        <v>0</v>
      </c>
      <c r="AO20" s="97">
        <v>0</v>
      </c>
      <c r="AP20" s="466">
        <f t="shared" si="2"/>
        <v>0</v>
      </c>
      <c r="AQ20" s="122">
        <f t="shared" si="3"/>
        <v>0</v>
      </c>
      <c r="AR20" s="473">
        <f t="shared" si="4"/>
        <v>0</v>
      </c>
      <c r="AS20" s="122">
        <f t="shared" si="5"/>
        <v>0</v>
      </c>
      <c r="AT20" s="122">
        <f t="shared" si="6"/>
        <v>0</v>
      </c>
      <c r="AU20" s="122">
        <f t="shared" si="7"/>
        <v>0</v>
      </c>
      <c r="AV20" s="122">
        <f t="shared" si="8"/>
        <v>0</v>
      </c>
      <c r="AW20" s="122">
        <f t="shared" si="9"/>
        <v>0</v>
      </c>
      <c r="AX20" s="122">
        <f t="shared" si="10"/>
        <v>0</v>
      </c>
      <c r="AY20" s="122">
        <f t="shared" si="11"/>
        <v>0</v>
      </c>
      <c r="AZ20" s="122">
        <f t="shared" si="12"/>
        <v>0</v>
      </c>
      <c r="BA20" s="469">
        <f t="shared" si="13"/>
        <v>0</v>
      </c>
      <c r="BB20" s="97">
        <f t="shared" si="14"/>
        <v>0</v>
      </c>
      <c r="BC20" s="97">
        <f t="shared" si="15"/>
        <v>1.351908322965556E-3</v>
      </c>
      <c r="BD20" s="97">
        <f t="shared" si="16"/>
        <v>7.7721239463083552E-3</v>
      </c>
      <c r="BE20" s="97">
        <f t="shared" si="17"/>
        <v>0</v>
      </c>
      <c r="BF20" s="97">
        <f t="shared" si="18"/>
        <v>1.240375886320917E-3</v>
      </c>
      <c r="BG20" s="97">
        <f t="shared" si="19"/>
        <v>7.5852043653996289E-3</v>
      </c>
      <c r="BH20" s="97">
        <f t="shared" si="20"/>
        <v>0</v>
      </c>
      <c r="BI20" s="97">
        <f t="shared" si="21"/>
        <v>1.1626411577503781E-3</v>
      </c>
      <c r="BJ20" s="97">
        <f t="shared" si="22"/>
        <v>7.3679735011004128E-3</v>
      </c>
      <c r="BK20" s="97">
        <f t="shared" si="23"/>
        <v>0</v>
      </c>
      <c r="BL20" s="97">
        <f t="shared" si="24"/>
        <v>9.8554116744188256E-4</v>
      </c>
      <c r="BM20" s="469">
        <f t="shared" si="25"/>
        <v>7.0959491629795975E-3</v>
      </c>
      <c r="BN20" s="467">
        <f t="shared" si="26"/>
        <v>0</v>
      </c>
      <c r="BO20" s="97">
        <f t="shared" si="27"/>
        <v>0</v>
      </c>
      <c r="BP20" s="97">
        <f t="shared" si="28"/>
        <v>0</v>
      </c>
      <c r="BQ20" s="97">
        <f t="shared" si="29"/>
        <v>0</v>
      </c>
      <c r="BR20" s="97">
        <f t="shared" si="30"/>
        <v>0</v>
      </c>
      <c r="BS20" s="97">
        <f t="shared" si="31"/>
        <v>0</v>
      </c>
      <c r="BT20" s="97">
        <f t="shared" si="32"/>
        <v>0</v>
      </c>
      <c r="BU20" s="97">
        <f t="shared" si="33"/>
        <v>0</v>
      </c>
      <c r="BV20" s="97">
        <f t="shared" si="34"/>
        <v>0</v>
      </c>
      <c r="BW20" s="97">
        <f t="shared" si="35"/>
        <v>0</v>
      </c>
      <c r="BX20" s="97">
        <f t="shared" si="36"/>
        <v>0</v>
      </c>
      <c r="BY20" s="469">
        <f t="shared" si="37"/>
        <v>0</v>
      </c>
      <c r="BZ20" s="470">
        <f t="shared" si="38"/>
        <v>0</v>
      </c>
      <c r="CA20" s="470">
        <f t="shared" si="39"/>
        <v>0</v>
      </c>
      <c r="CB20" s="470">
        <f t="shared" si="40"/>
        <v>0</v>
      </c>
      <c r="CC20" s="470">
        <f t="shared" si="41"/>
        <v>0</v>
      </c>
      <c r="CD20" s="470">
        <f t="shared" si="42"/>
        <v>0</v>
      </c>
      <c r="CE20" s="470">
        <f t="shared" si="43"/>
        <v>0</v>
      </c>
      <c r="CF20" s="470">
        <f t="shared" si="44"/>
        <v>0</v>
      </c>
      <c r="CG20" s="470">
        <f t="shared" si="45"/>
        <v>0</v>
      </c>
      <c r="CH20" s="470">
        <f t="shared" si="46"/>
        <v>0</v>
      </c>
      <c r="CI20" s="470">
        <f t="shared" si="47"/>
        <v>0</v>
      </c>
      <c r="CJ20" s="470">
        <f t="shared" si="48"/>
        <v>0</v>
      </c>
      <c r="CK20" s="472">
        <f t="shared" si="49"/>
        <v>0</v>
      </c>
      <c r="CL20" s="470">
        <f t="shared" si="50"/>
        <v>0</v>
      </c>
      <c r="CM20" s="116">
        <f t="shared" si="51"/>
        <v>1.75205917009E-2</v>
      </c>
      <c r="CN20" s="116">
        <f t="shared" si="52"/>
        <v>0.100725920536792</v>
      </c>
      <c r="CO20" s="116">
        <f t="shared" si="53"/>
        <v>0</v>
      </c>
      <c r="CP20" s="116">
        <f t="shared" si="54"/>
        <v>1.6075142885575999E-2</v>
      </c>
      <c r="CQ20" s="116">
        <f t="shared" si="55"/>
        <v>9.8303462147883006E-2</v>
      </c>
      <c r="CR20" s="116">
        <f t="shared" si="56"/>
        <v>0</v>
      </c>
      <c r="CS20" s="116">
        <f t="shared" si="57"/>
        <v>1.5067708862774001E-2</v>
      </c>
      <c r="CT20" s="116">
        <f t="shared" si="58"/>
        <v>9.5488172668879004E-2</v>
      </c>
      <c r="CU20" s="116">
        <f t="shared" si="59"/>
        <v>0</v>
      </c>
      <c r="CV20" s="116">
        <f t="shared" si="60"/>
        <v>1.2772511349956E-2</v>
      </c>
      <c r="CW20" s="471">
        <f t="shared" si="61"/>
        <v>9.1962765450091993E-2</v>
      </c>
      <c r="CX20" s="470">
        <f t="shared" si="62"/>
        <v>0</v>
      </c>
      <c r="CY20" s="116">
        <f t="shared" si="63"/>
        <v>0</v>
      </c>
      <c r="CZ20" s="116">
        <f t="shared" si="64"/>
        <v>0</v>
      </c>
      <c r="DA20" s="116">
        <f t="shared" si="65"/>
        <v>0</v>
      </c>
      <c r="DB20" s="116">
        <f t="shared" si="66"/>
        <v>0</v>
      </c>
      <c r="DC20" s="116">
        <f t="shared" si="67"/>
        <v>0</v>
      </c>
      <c r="DD20" s="116">
        <f t="shared" si="68"/>
        <v>0</v>
      </c>
      <c r="DE20" s="116">
        <f t="shared" si="69"/>
        <v>0</v>
      </c>
      <c r="DF20" s="116">
        <f t="shared" si="70"/>
        <v>0</v>
      </c>
      <c r="DG20" s="116">
        <f t="shared" si="71"/>
        <v>0</v>
      </c>
      <c r="DH20" s="116">
        <f t="shared" si="72"/>
        <v>0</v>
      </c>
      <c r="DI20" s="471">
        <f t="shared" si="73"/>
        <v>0</v>
      </c>
      <c r="DJ20" s="470">
        <f t="shared" si="74"/>
        <v>0</v>
      </c>
      <c r="DK20" s="116">
        <f t="shared" si="75"/>
        <v>0</v>
      </c>
      <c r="DL20" s="116">
        <f t="shared" si="76"/>
        <v>0</v>
      </c>
      <c r="DM20" s="116">
        <f t="shared" si="77"/>
        <v>0</v>
      </c>
      <c r="DN20" s="116">
        <f t="shared" si="78"/>
        <v>0</v>
      </c>
      <c r="DO20" s="116">
        <f t="shared" si="79"/>
        <v>0</v>
      </c>
      <c r="DP20" s="116">
        <f t="shared" si="80"/>
        <v>0</v>
      </c>
      <c r="DQ20" s="116">
        <f t="shared" si="81"/>
        <v>0</v>
      </c>
      <c r="DR20" s="116">
        <f t="shared" si="82"/>
        <v>0</v>
      </c>
      <c r="DS20" s="116">
        <f t="shared" si="83"/>
        <v>0</v>
      </c>
      <c r="DT20" s="116">
        <f t="shared" si="84"/>
        <v>0</v>
      </c>
      <c r="DU20" s="471">
        <f t="shared" si="85"/>
        <v>0</v>
      </c>
      <c r="DV20" s="470">
        <f t="shared" si="86"/>
        <v>0</v>
      </c>
      <c r="DW20" s="470">
        <f t="shared" si="87"/>
        <v>0</v>
      </c>
      <c r="DX20" s="470">
        <f t="shared" si="88"/>
        <v>0</v>
      </c>
      <c r="DY20" s="470">
        <f t="shared" si="89"/>
        <v>0</v>
      </c>
      <c r="DZ20" s="470">
        <f t="shared" si="90"/>
        <v>0</v>
      </c>
      <c r="EA20" s="470">
        <f t="shared" si="91"/>
        <v>0</v>
      </c>
      <c r="EB20" s="470">
        <f t="shared" si="92"/>
        <v>0</v>
      </c>
      <c r="EC20" s="470">
        <f t="shared" si="93"/>
        <v>0</v>
      </c>
      <c r="ED20" s="470">
        <f t="shared" si="94"/>
        <v>0</v>
      </c>
      <c r="EE20" s="470">
        <f t="shared" si="95"/>
        <v>0</v>
      </c>
      <c r="EF20" s="470">
        <f t="shared" si="96"/>
        <v>0</v>
      </c>
      <c r="EG20" s="470">
        <f t="shared" si="97"/>
        <v>0</v>
      </c>
      <c r="EH20" s="466">
        <f t="shared" si="98"/>
        <v>0</v>
      </c>
      <c r="EI20" s="122">
        <f t="shared" si="99"/>
        <v>0</v>
      </c>
      <c r="EJ20" s="122">
        <f t="shared" si="100"/>
        <v>0</v>
      </c>
      <c r="EK20" s="122">
        <f t="shared" si="101"/>
        <v>0</v>
      </c>
      <c r="EL20" s="122">
        <f t="shared" si="102"/>
        <v>0</v>
      </c>
      <c r="EM20" s="122">
        <f t="shared" si="103"/>
        <v>0</v>
      </c>
      <c r="EN20" s="122">
        <f t="shared" si="104"/>
        <v>0</v>
      </c>
      <c r="EO20" s="122">
        <f t="shared" si="105"/>
        <v>0</v>
      </c>
      <c r="EP20" s="122">
        <f t="shared" si="106"/>
        <v>0</v>
      </c>
      <c r="EQ20" s="122">
        <f t="shared" si="107"/>
        <v>0</v>
      </c>
      <c r="ER20" s="122">
        <f t="shared" si="108"/>
        <v>0</v>
      </c>
      <c r="ES20" s="469">
        <f t="shared" si="109"/>
        <v>0</v>
      </c>
      <c r="ET20" s="466">
        <f t="shared" si="110"/>
        <v>0</v>
      </c>
      <c r="EU20" s="122">
        <f t="shared" si="111"/>
        <v>0</v>
      </c>
      <c r="EV20" s="122">
        <f t="shared" si="112"/>
        <v>0</v>
      </c>
      <c r="EW20" s="122">
        <f t="shared" si="113"/>
        <v>0</v>
      </c>
      <c r="EX20" s="122">
        <f t="shared" si="114"/>
        <v>0</v>
      </c>
      <c r="EY20" s="122">
        <f t="shared" si="115"/>
        <v>0</v>
      </c>
      <c r="EZ20" s="122">
        <f t="shared" si="116"/>
        <v>0</v>
      </c>
      <c r="FA20" s="122">
        <f t="shared" si="117"/>
        <v>0</v>
      </c>
      <c r="FB20" s="122">
        <f t="shared" si="118"/>
        <v>0</v>
      </c>
      <c r="FC20" s="122">
        <f t="shared" si="119"/>
        <v>0</v>
      </c>
      <c r="FD20" s="122">
        <f t="shared" si="120"/>
        <v>0</v>
      </c>
      <c r="FE20" s="469">
        <f t="shared" si="121"/>
        <v>0</v>
      </c>
      <c r="FF20" s="466">
        <f t="shared" si="122"/>
        <v>0</v>
      </c>
      <c r="FG20" s="466">
        <f t="shared" si="123"/>
        <v>0</v>
      </c>
      <c r="FH20" s="466">
        <f t="shared" si="124"/>
        <v>0</v>
      </c>
      <c r="FI20" s="466">
        <f t="shared" si="125"/>
        <v>0</v>
      </c>
      <c r="FJ20" s="466">
        <f t="shared" si="126"/>
        <v>0</v>
      </c>
      <c r="FK20" s="466">
        <f t="shared" si="127"/>
        <v>0</v>
      </c>
      <c r="FL20" s="466">
        <f t="shared" si="128"/>
        <v>0</v>
      </c>
      <c r="FM20" s="466">
        <f t="shared" si="129"/>
        <v>0</v>
      </c>
      <c r="FN20" s="466">
        <f t="shared" si="130"/>
        <v>0</v>
      </c>
      <c r="FO20" s="466">
        <f t="shared" si="131"/>
        <v>0</v>
      </c>
      <c r="FP20" s="466">
        <f t="shared" si="132"/>
        <v>0</v>
      </c>
      <c r="FQ20" s="468">
        <f t="shared" si="133"/>
        <v>0</v>
      </c>
      <c r="FR20" s="466">
        <f t="shared" si="134"/>
        <v>0</v>
      </c>
      <c r="FS20" s="466">
        <f t="shared" si="135"/>
        <v>0</v>
      </c>
      <c r="FT20" s="466">
        <f t="shared" si="136"/>
        <v>0</v>
      </c>
      <c r="FU20" s="466">
        <f t="shared" si="137"/>
        <v>0</v>
      </c>
      <c r="FV20" s="466">
        <f t="shared" si="138"/>
        <v>0</v>
      </c>
      <c r="FW20" s="466">
        <f t="shared" si="139"/>
        <v>0</v>
      </c>
      <c r="FX20" s="466">
        <f t="shared" si="140"/>
        <v>0</v>
      </c>
      <c r="FY20" s="466">
        <f t="shared" si="141"/>
        <v>0</v>
      </c>
      <c r="FZ20" s="466">
        <f t="shared" si="142"/>
        <v>0</v>
      </c>
      <c r="GA20" s="466">
        <f t="shared" si="143"/>
        <v>0</v>
      </c>
      <c r="GB20" s="466">
        <f t="shared" si="144"/>
        <v>0</v>
      </c>
      <c r="GC20" s="468">
        <f t="shared" si="145"/>
        <v>0</v>
      </c>
    </row>
    <row r="21" spans="1:185">
      <c r="A21" s="97">
        <v>18</v>
      </c>
      <c r="B21" s="97" t="s">
        <v>12</v>
      </c>
      <c r="C21" s="97" t="s">
        <v>214</v>
      </c>
      <c r="D21" s="97" t="s">
        <v>936</v>
      </c>
      <c r="E21" s="321">
        <v>0</v>
      </c>
      <c r="F21" s="122">
        <v>1.5262456710747999E-2</v>
      </c>
      <c r="G21" s="122">
        <v>5.1359240763258998E-2</v>
      </c>
      <c r="H21" s="122">
        <v>0</v>
      </c>
      <c r="I21" s="122">
        <v>1.5154018468466E-2</v>
      </c>
      <c r="J21" s="122">
        <v>5.0404231472089001E-2</v>
      </c>
      <c r="K21" s="122">
        <v>0</v>
      </c>
      <c r="L21" s="122">
        <v>1.5076562581123E-2</v>
      </c>
      <c r="M21" s="122">
        <v>4.9346970557541003E-2</v>
      </c>
      <c r="N21" s="122">
        <v>0</v>
      </c>
      <c r="O21" s="122">
        <v>1.4817859917394999E-2</v>
      </c>
      <c r="P21" s="475">
        <v>4.7847842938335002E-2</v>
      </c>
      <c r="Q21" s="474">
        <v>3</v>
      </c>
      <c r="R21" s="97">
        <v>0</v>
      </c>
      <c r="S21" s="97">
        <v>4.5787370132243002E-2</v>
      </c>
      <c r="T21" s="97">
        <v>0.15407772228977801</v>
      </c>
      <c r="U21" s="97">
        <v>0</v>
      </c>
      <c r="V21" s="97">
        <v>4.5462055405399E-2</v>
      </c>
      <c r="W21" s="97">
        <v>0.151212694416266</v>
      </c>
      <c r="X21" s="97">
        <v>0</v>
      </c>
      <c r="Y21" s="97">
        <v>4.5229687743367997E-2</v>
      </c>
      <c r="Z21" s="97">
        <v>0.14804091167262201</v>
      </c>
      <c r="AA21" s="97">
        <v>0</v>
      </c>
      <c r="AB21" s="97">
        <v>4.4453579752185002E-2</v>
      </c>
      <c r="AC21" s="97">
        <v>0.14354352881500501</v>
      </c>
      <c r="AD21" s="321">
        <v>0</v>
      </c>
      <c r="AE21" s="97">
        <v>0</v>
      </c>
      <c r="AF21" s="97">
        <v>0</v>
      </c>
      <c r="AG21" s="97">
        <v>0</v>
      </c>
      <c r="AH21" s="97">
        <v>0</v>
      </c>
      <c r="AI21" s="97">
        <v>0</v>
      </c>
      <c r="AJ21" s="97">
        <v>0</v>
      </c>
      <c r="AK21" s="97">
        <v>0</v>
      </c>
      <c r="AL21" s="97">
        <v>0</v>
      </c>
      <c r="AM21" s="97">
        <v>0</v>
      </c>
      <c r="AN21" s="97">
        <v>0</v>
      </c>
      <c r="AO21" s="97">
        <v>0</v>
      </c>
      <c r="AP21" s="466">
        <f t="shared" si="2"/>
        <v>0</v>
      </c>
      <c r="AQ21" s="122">
        <f t="shared" si="3"/>
        <v>0</v>
      </c>
      <c r="AR21" s="473">
        <f t="shared" si="4"/>
        <v>0</v>
      </c>
      <c r="AS21" s="122">
        <f t="shared" si="5"/>
        <v>0</v>
      </c>
      <c r="AT21" s="122">
        <f t="shared" si="6"/>
        <v>0</v>
      </c>
      <c r="AU21" s="122">
        <f t="shared" si="7"/>
        <v>0</v>
      </c>
      <c r="AV21" s="122">
        <f t="shared" si="8"/>
        <v>0</v>
      </c>
      <c r="AW21" s="122">
        <f t="shared" si="9"/>
        <v>0</v>
      </c>
      <c r="AX21" s="122">
        <f t="shared" si="10"/>
        <v>0</v>
      </c>
      <c r="AY21" s="122">
        <f t="shared" si="11"/>
        <v>0</v>
      </c>
      <c r="AZ21" s="122">
        <f t="shared" si="12"/>
        <v>0</v>
      </c>
      <c r="BA21" s="469">
        <f t="shared" si="13"/>
        <v>0</v>
      </c>
      <c r="BB21" s="97">
        <f t="shared" si="14"/>
        <v>0</v>
      </c>
      <c r="BC21" s="97">
        <f t="shared" si="15"/>
        <v>2.3553362361730997E-3</v>
      </c>
      <c r="BD21" s="97">
        <f t="shared" si="16"/>
        <v>7.925872166232268E-3</v>
      </c>
      <c r="BE21" s="97">
        <f t="shared" si="17"/>
        <v>0</v>
      </c>
      <c r="BF21" s="97">
        <f t="shared" si="18"/>
        <v>2.3386018056502692E-3</v>
      </c>
      <c r="BG21" s="97">
        <f t="shared" si="19"/>
        <v>7.7784930101760449E-3</v>
      </c>
      <c r="BH21" s="97">
        <f t="shared" si="20"/>
        <v>0</v>
      </c>
      <c r="BI21" s="97">
        <f t="shared" si="21"/>
        <v>2.3266486409913036E-3</v>
      </c>
      <c r="BJ21" s="97">
        <f t="shared" si="22"/>
        <v>7.6153341563742986E-3</v>
      </c>
      <c r="BK21" s="97">
        <f t="shared" si="23"/>
        <v>0</v>
      </c>
      <c r="BL21" s="97">
        <f t="shared" si="24"/>
        <v>2.2867250710299904E-3</v>
      </c>
      <c r="BM21" s="469">
        <f t="shared" si="25"/>
        <v>7.3839854507837194E-3</v>
      </c>
      <c r="BN21" s="467">
        <f t="shared" si="26"/>
        <v>0</v>
      </c>
      <c r="BO21" s="97">
        <f t="shared" si="27"/>
        <v>0</v>
      </c>
      <c r="BP21" s="97">
        <f t="shared" si="28"/>
        <v>0</v>
      </c>
      <c r="BQ21" s="97">
        <f t="shared" si="29"/>
        <v>0</v>
      </c>
      <c r="BR21" s="97">
        <f t="shared" si="30"/>
        <v>0</v>
      </c>
      <c r="BS21" s="97">
        <f t="shared" si="31"/>
        <v>0</v>
      </c>
      <c r="BT21" s="97">
        <f t="shared" si="32"/>
        <v>0</v>
      </c>
      <c r="BU21" s="97">
        <f t="shared" si="33"/>
        <v>0</v>
      </c>
      <c r="BV21" s="97">
        <f t="shared" si="34"/>
        <v>0</v>
      </c>
      <c r="BW21" s="97">
        <f t="shared" si="35"/>
        <v>0</v>
      </c>
      <c r="BX21" s="97">
        <f t="shared" si="36"/>
        <v>0</v>
      </c>
      <c r="BY21" s="469">
        <f t="shared" si="37"/>
        <v>0</v>
      </c>
      <c r="BZ21" s="470">
        <f t="shared" si="38"/>
        <v>0</v>
      </c>
      <c r="CA21" s="470">
        <f t="shared" si="39"/>
        <v>0</v>
      </c>
      <c r="CB21" s="470">
        <f t="shared" si="40"/>
        <v>0</v>
      </c>
      <c r="CC21" s="470">
        <f t="shared" si="41"/>
        <v>0</v>
      </c>
      <c r="CD21" s="470">
        <f t="shared" si="42"/>
        <v>0</v>
      </c>
      <c r="CE21" s="470">
        <f t="shared" si="43"/>
        <v>0</v>
      </c>
      <c r="CF21" s="470">
        <f t="shared" si="44"/>
        <v>0</v>
      </c>
      <c r="CG21" s="470">
        <f t="shared" si="45"/>
        <v>0</v>
      </c>
      <c r="CH21" s="470">
        <f t="shared" si="46"/>
        <v>0</v>
      </c>
      <c r="CI21" s="470">
        <f t="shared" si="47"/>
        <v>0</v>
      </c>
      <c r="CJ21" s="470">
        <f t="shared" si="48"/>
        <v>0</v>
      </c>
      <c r="CK21" s="472">
        <f t="shared" si="49"/>
        <v>0</v>
      </c>
      <c r="CL21" s="470">
        <f t="shared" si="50"/>
        <v>0</v>
      </c>
      <c r="CM21" s="116">
        <f t="shared" si="51"/>
        <v>4.5787370132243002E-2</v>
      </c>
      <c r="CN21" s="116">
        <f t="shared" si="52"/>
        <v>0.15407772228977801</v>
      </c>
      <c r="CO21" s="116">
        <f t="shared" si="53"/>
        <v>0</v>
      </c>
      <c r="CP21" s="116">
        <f t="shared" si="54"/>
        <v>4.5462055405399E-2</v>
      </c>
      <c r="CQ21" s="116">
        <f t="shared" si="55"/>
        <v>0.151212694416266</v>
      </c>
      <c r="CR21" s="116">
        <f t="shared" si="56"/>
        <v>0</v>
      </c>
      <c r="CS21" s="116">
        <f t="shared" si="57"/>
        <v>4.5229687743367997E-2</v>
      </c>
      <c r="CT21" s="116">
        <f t="shared" si="58"/>
        <v>0.14804091167262201</v>
      </c>
      <c r="CU21" s="116">
        <f t="shared" si="59"/>
        <v>0</v>
      </c>
      <c r="CV21" s="116">
        <f t="shared" si="60"/>
        <v>4.4453579752185002E-2</v>
      </c>
      <c r="CW21" s="471">
        <f t="shared" si="61"/>
        <v>0.14354352881500501</v>
      </c>
      <c r="CX21" s="470">
        <f t="shared" si="62"/>
        <v>0</v>
      </c>
      <c r="CY21" s="116">
        <f t="shared" si="63"/>
        <v>0</v>
      </c>
      <c r="CZ21" s="116">
        <f t="shared" si="64"/>
        <v>0</v>
      </c>
      <c r="DA21" s="116">
        <f t="shared" si="65"/>
        <v>0</v>
      </c>
      <c r="DB21" s="116">
        <f t="shared" si="66"/>
        <v>0</v>
      </c>
      <c r="DC21" s="116">
        <f t="shared" si="67"/>
        <v>0</v>
      </c>
      <c r="DD21" s="116">
        <f t="shared" si="68"/>
        <v>0</v>
      </c>
      <c r="DE21" s="116">
        <f t="shared" si="69"/>
        <v>0</v>
      </c>
      <c r="DF21" s="116">
        <f t="shared" si="70"/>
        <v>0</v>
      </c>
      <c r="DG21" s="116">
        <f t="shared" si="71"/>
        <v>0</v>
      </c>
      <c r="DH21" s="116">
        <f t="shared" si="72"/>
        <v>0</v>
      </c>
      <c r="DI21" s="471">
        <f t="shared" si="73"/>
        <v>0</v>
      </c>
      <c r="DJ21" s="470">
        <f t="shared" si="74"/>
        <v>0</v>
      </c>
      <c r="DK21" s="116">
        <f t="shared" si="75"/>
        <v>0</v>
      </c>
      <c r="DL21" s="116">
        <f t="shared" si="76"/>
        <v>0</v>
      </c>
      <c r="DM21" s="116">
        <f t="shared" si="77"/>
        <v>0</v>
      </c>
      <c r="DN21" s="116">
        <f t="shared" si="78"/>
        <v>0</v>
      </c>
      <c r="DO21" s="116">
        <f t="shared" si="79"/>
        <v>0</v>
      </c>
      <c r="DP21" s="116">
        <f t="shared" si="80"/>
        <v>0</v>
      </c>
      <c r="DQ21" s="116">
        <f t="shared" si="81"/>
        <v>0</v>
      </c>
      <c r="DR21" s="116">
        <f t="shared" si="82"/>
        <v>0</v>
      </c>
      <c r="DS21" s="116">
        <f t="shared" si="83"/>
        <v>0</v>
      </c>
      <c r="DT21" s="116">
        <f t="shared" si="84"/>
        <v>0</v>
      </c>
      <c r="DU21" s="471">
        <f t="shared" si="85"/>
        <v>0</v>
      </c>
      <c r="DV21" s="470">
        <f t="shared" si="86"/>
        <v>0</v>
      </c>
      <c r="DW21" s="470">
        <f t="shared" si="87"/>
        <v>0</v>
      </c>
      <c r="DX21" s="470">
        <f t="shared" si="88"/>
        <v>0</v>
      </c>
      <c r="DY21" s="470">
        <f t="shared" si="89"/>
        <v>0</v>
      </c>
      <c r="DZ21" s="470">
        <f t="shared" si="90"/>
        <v>0</v>
      </c>
      <c r="EA21" s="470">
        <f t="shared" si="91"/>
        <v>0</v>
      </c>
      <c r="EB21" s="470">
        <f t="shared" si="92"/>
        <v>0</v>
      </c>
      <c r="EC21" s="470">
        <f t="shared" si="93"/>
        <v>0</v>
      </c>
      <c r="ED21" s="470">
        <f t="shared" si="94"/>
        <v>0</v>
      </c>
      <c r="EE21" s="470">
        <f t="shared" si="95"/>
        <v>0</v>
      </c>
      <c r="EF21" s="470">
        <f t="shared" si="96"/>
        <v>0</v>
      </c>
      <c r="EG21" s="470">
        <f t="shared" si="97"/>
        <v>0</v>
      </c>
      <c r="EH21" s="466">
        <f t="shared" si="98"/>
        <v>0</v>
      </c>
      <c r="EI21" s="122">
        <f t="shared" si="99"/>
        <v>0</v>
      </c>
      <c r="EJ21" s="122">
        <f t="shared" si="100"/>
        <v>0</v>
      </c>
      <c r="EK21" s="122">
        <f t="shared" si="101"/>
        <v>0</v>
      </c>
      <c r="EL21" s="122">
        <f t="shared" si="102"/>
        <v>0</v>
      </c>
      <c r="EM21" s="122">
        <f t="shared" si="103"/>
        <v>0</v>
      </c>
      <c r="EN21" s="122">
        <f t="shared" si="104"/>
        <v>0</v>
      </c>
      <c r="EO21" s="122">
        <f t="shared" si="105"/>
        <v>0</v>
      </c>
      <c r="EP21" s="122">
        <f t="shared" si="106"/>
        <v>0</v>
      </c>
      <c r="EQ21" s="122">
        <f t="shared" si="107"/>
        <v>0</v>
      </c>
      <c r="ER21" s="122">
        <f t="shared" si="108"/>
        <v>0</v>
      </c>
      <c r="ES21" s="469">
        <f t="shared" si="109"/>
        <v>0</v>
      </c>
      <c r="ET21" s="466">
        <f t="shared" si="110"/>
        <v>0</v>
      </c>
      <c r="EU21" s="122">
        <f t="shared" si="111"/>
        <v>0</v>
      </c>
      <c r="EV21" s="122">
        <f t="shared" si="112"/>
        <v>0</v>
      </c>
      <c r="EW21" s="122">
        <f t="shared" si="113"/>
        <v>0</v>
      </c>
      <c r="EX21" s="122">
        <f t="shared" si="114"/>
        <v>0</v>
      </c>
      <c r="EY21" s="122">
        <f t="shared" si="115"/>
        <v>0</v>
      </c>
      <c r="EZ21" s="122">
        <f t="shared" si="116"/>
        <v>0</v>
      </c>
      <c r="FA21" s="122">
        <f t="shared" si="117"/>
        <v>0</v>
      </c>
      <c r="FB21" s="122">
        <f t="shared" si="118"/>
        <v>0</v>
      </c>
      <c r="FC21" s="122">
        <f t="shared" si="119"/>
        <v>0</v>
      </c>
      <c r="FD21" s="122">
        <f t="shared" si="120"/>
        <v>0</v>
      </c>
      <c r="FE21" s="469">
        <f t="shared" si="121"/>
        <v>0</v>
      </c>
      <c r="FF21" s="466">
        <f t="shared" si="122"/>
        <v>0</v>
      </c>
      <c r="FG21" s="466">
        <f t="shared" si="123"/>
        <v>0</v>
      </c>
      <c r="FH21" s="466">
        <f t="shared" si="124"/>
        <v>0</v>
      </c>
      <c r="FI21" s="466">
        <f t="shared" si="125"/>
        <v>0</v>
      </c>
      <c r="FJ21" s="466">
        <f t="shared" si="126"/>
        <v>0</v>
      </c>
      <c r="FK21" s="466">
        <f t="shared" si="127"/>
        <v>0</v>
      </c>
      <c r="FL21" s="466">
        <f t="shared" si="128"/>
        <v>0</v>
      </c>
      <c r="FM21" s="466">
        <f t="shared" si="129"/>
        <v>0</v>
      </c>
      <c r="FN21" s="466">
        <f t="shared" si="130"/>
        <v>0</v>
      </c>
      <c r="FO21" s="466">
        <f t="shared" si="131"/>
        <v>0</v>
      </c>
      <c r="FP21" s="466">
        <f t="shared" si="132"/>
        <v>0</v>
      </c>
      <c r="FQ21" s="468">
        <f t="shared" si="133"/>
        <v>0</v>
      </c>
      <c r="FR21" s="466">
        <f t="shared" si="134"/>
        <v>0</v>
      </c>
      <c r="FS21" s="466">
        <f t="shared" si="135"/>
        <v>0</v>
      </c>
      <c r="FT21" s="466">
        <f t="shared" si="136"/>
        <v>0</v>
      </c>
      <c r="FU21" s="466">
        <f t="shared" si="137"/>
        <v>0</v>
      </c>
      <c r="FV21" s="466">
        <f t="shared" si="138"/>
        <v>0</v>
      </c>
      <c r="FW21" s="466">
        <f t="shared" si="139"/>
        <v>0</v>
      </c>
      <c r="FX21" s="466">
        <f t="shared" si="140"/>
        <v>0</v>
      </c>
      <c r="FY21" s="466">
        <f t="shared" si="141"/>
        <v>0</v>
      </c>
      <c r="FZ21" s="466">
        <f t="shared" si="142"/>
        <v>0</v>
      </c>
      <c r="GA21" s="466">
        <f t="shared" si="143"/>
        <v>0</v>
      </c>
      <c r="GB21" s="466">
        <f t="shared" si="144"/>
        <v>0</v>
      </c>
      <c r="GC21" s="468">
        <f t="shared" si="145"/>
        <v>0</v>
      </c>
    </row>
    <row r="22" spans="1:185">
      <c r="A22" s="97">
        <v>19</v>
      </c>
      <c r="B22" s="97" t="s">
        <v>12</v>
      </c>
      <c r="C22" s="97" t="s">
        <v>214</v>
      </c>
      <c r="D22" s="97" t="s">
        <v>936</v>
      </c>
      <c r="E22" s="321">
        <v>0</v>
      </c>
      <c r="F22" s="122">
        <v>1.8772062536678999E-2</v>
      </c>
      <c r="G22" s="122">
        <v>0.107920629146563</v>
      </c>
      <c r="H22" s="122">
        <v>0</v>
      </c>
      <c r="I22" s="122">
        <v>1.7223367377403001E-2</v>
      </c>
      <c r="J22" s="122">
        <v>0.105325138015589</v>
      </c>
      <c r="K22" s="122">
        <v>0</v>
      </c>
      <c r="L22" s="122">
        <v>1.6143973781543999E-2</v>
      </c>
      <c r="M22" s="122">
        <v>0.10230875643094201</v>
      </c>
      <c r="N22" s="122">
        <v>0</v>
      </c>
      <c r="O22" s="122">
        <v>1.3684833589239E-2</v>
      </c>
      <c r="P22" s="475">
        <v>9.8531534410811999E-2</v>
      </c>
      <c r="Q22" s="474">
        <v>1</v>
      </c>
      <c r="R22" s="97">
        <v>0</v>
      </c>
      <c r="S22" s="97">
        <v>1.8772062536678999E-2</v>
      </c>
      <c r="T22" s="97">
        <v>0.107920629146563</v>
      </c>
      <c r="U22" s="97">
        <v>0</v>
      </c>
      <c r="V22" s="97">
        <v>1.7223367377403001E-2</v>
      </c>
      <c r="W22" s="97">
        <v>0.105325138015589</v>
      </c>
      <c r="X22" s="97">
        <v>0</v>
      </c>
      <c r="Y22" s="97">
        <v>1.6143973781543999E-2</v>
      </c>
      <c r="Z22" s="97">
        <v>0.10230875643094201</v>
      </c>
      <c r="AA22" s="97">
        <v>0</v>
      </c>
      <c r="AB22" s="97">
        <v>1.3684833589239E-2</v>
      </c>
      <c r="AC22" s="97">
        <v>9.8531534410811999E-2</v>
      </c>
      <c r="AD22" s="321">
        <v>0</v>
      </c>
      <c r="AE22" s="97">
        <v>0</v>
      </c>
      <c r="AF22" s="97">
        <v>0</v>
      </c>
      <c r="AG22" s="97">
        <v>0</v>
      </c>
      <c r="AH22" s="97">
        <v>0</v>
      </c>
      <c r="AI22" s="97">
        <v>0</v>
      </c>
      <c r="AJ22" s="97">
        <v>0</v>
      </c>
      <c r="AK22" s="97">
        <v>0</v>
      </c>
      <c r="AL22" s="97">
        <v>0</v>
      </c>
      <c r="AM22" s="97">
        <v>0</v>
      </c>
      <c r="AN22" s="97">
        <v>0</v>
      </c>
      <c r="AO22" s="97">
        <v>0</v>
      </c>
      <c r="AP22" s="466">
        <f t="shared" si="2"/>
        <v>0</v>
      </c>
      <c r="AQ22" s="122">
        <f t="shared" si="3"/>
        <v>0</v>
      </c>
      <c r="AR22" s="473">
        <f t="shared" si="4"/>
        <v>0</v>
      </c>
      <c r="AS22" s="122">
        <f t="shared" si="5"/>
        <v>0</v>
      </c>
      <c r="AT22" s="122">
        <f t="shared" si="6"/>
        <v>0</v>
      </c>
      <c r="AU22" s="122">
        <f t="shared" si="7"/>
        <v>0</v>
      </c>
      <c r="AV22" s="122">
        <f t="shared" si="8"/>
        <v>0</v>
      </c>
      <c r="AW22" s="122">
        <f t="shared" si="9"/>
        <v>0</v>
      </c>
      <c r="AX22" s="122">
        <f t="shared" si="10"/>
        <v>0</v>
      </c>
      <c r="AY22" s="122">
        <f t="shared" si="11"/>
        <v>0</v>
      </c>
      <c r="AZ22" s="122">
        <f t="shared" si="12"/>
        <v>0</v>
      </c>
      <c r="BA22" s="469">
        <f t="shared" si="13"/>
        <v>0</v>
      </c>
      <c r="BB22" s="97">
        <f t="shared" si="14"/>
        <v>0</v>
      </c>
      <c r="BC22" s="97">
        <f t="shared" si="15"/>
        <v>2.8969464063548288E-3</v>
      </c>
      <c r="BD22" s="97">
        <f t="shared" si="16"/>
        <v>1.6654551313517927E-2</v>
      </c>
      <c r="BE22" s="97">
        <f t="shared" si="17"/>
        <v>0</v>
      </c>
      <c r="BF22" s="97">
        <f t="shared" si="18"/>
        <v>2.6579483278305585E-3</v>
      </c>
      <c r="BG22" s="97">
        <f t="shared" si="19"/>
        <v>1.6254009354427952E-2</v>
      </c>
      <c r="BH22" s="97">
        <f t="shared" si="20"/>
        <v>0</v>
      </c>
      <c r="BI22" s="97">
        <f t="shared" si="21"/>
        <v>2.4913739094651623E-3</v>
      </c>
      <c r="BJ22" s="97">
        <f t="shared" si="22"/>
        <v>1.5788514645215038E-2</v>
      </c>
      <c r="BK22" s="97">
        <f t="shared" si="23"/>
        <v>0</v>
      </c>
      <c r="BL22" s="97">
        <f t="shared" si="24"/>
        <v>2.1118739302326719E-3</v>
      </c>
      <c r="BM22" s="469">
        <f t="shared" si="25"/>
        <v>1.5205605349241863E-2</v>
      </c>
      <c r="BN22" s="467">
        <f t="shared" si="26"/>
        <v>0</v>
      </c>
      <c r="BO22" s="97">
        <f t="shared" si="27"/>
        <v>0</v>
      </c>
      <c r="BP22" s="97">
        <f t="shared" si="28"/>
        <v>0</v>
      </c>
      <c r="BQ22" s="97">
        <f t="shared" si="29"/>
        <v>0</v>
      </c>
      <c r="BR22" s="97">
        <f t="shared" si="30"/>
        <v>0</v>
      </c>
      <c r="BS22" s="97">
        <f t="shared" si="31"/>
        <v>0</v>
      </c>
      <c r="BT22" s="97">
        <f t="shared" si="32"/>
        <v>0</v>
      </c>
      <c r="BU22" s="97">
        <f t="shared" si="33"/>
        <v>0</v>
      </c>
      <c r="BV22" s="97">
        <f t="shared" si="34"/>
        <v>0</v>
      </c>
      <c r="BW22" s="97">
        <f t="shared" si="35"/>
        <v>0</v>
      </c>
      <c r="BX22" s="97">
        <f t="shared" si="36"/>
        <v>0</v>
      </c>
      <c r="BY22" s="469">
        <f t="shared" si="37"/>
        <v>0</v>
      </c>
      <c r="BZ22" s="470">
        <f t="shared" si="38"/>
        <v>0</v>
      </c>
      <c r="CA22" s="470">
        <f t="shared" si="39"/>
        <v>0</v>
      </c>
      <c r="CB22" s="470">
        <f t="shared" si="40"/>
        <v>0</v>
      </c>
      <c r="CC22" s="470">
        <f t="shared" si="41"/>
        <v>0</v>
      </c>
      <c r="CD22" s="470">
        <f t="shared" si="42"/>
        <v>0</v>
      </c>
      <c r="CE22" s="470">
        <f t="shared" si="43"/>
        <v>0</v>
      </c>
      <c r="CF22" s="470">
        <f t="shared" si="44"/>
        <v>0</v>
      </c>
      <c r="CG22" s="470">
        <f t="shared" si="45"/>
        <v>0</v>
      </c>
      <c r="CH22" s="470">
        <f t="shared" si="46"/>
        <v>0</v>
      </c>
      <c r="CI22" s="470">
        <f t="shared" si="47"/>
        <v>0</v>
      </c>
      <c r="CJ22" s="470">
        <f t="shared" si="48"/>
        <v>0</v>
      </c>
      <c r="CK22" s="472">
        <f t="shared" si="49"/>
        <v>0</v>
      </c>
      <c r="CL22" s="470">
        <f t="shared" si="50"/>
        <v>0</v>
      </c>
      <c r="CM22" s="116">
        <f t="shared" si="51"/>
        <v>1.8772062536678999E-2</v>
      </c>
      <c r="CN22" s="116">
        <f t="shared" si="52"/>
        <v>0.107920629146563</v>
      </c>
      <c r="CO22" s="116">
        <f t="shared" si="53"/>
        <v>0</v>
      </c>
      <c r="CP22" s="116">
        <f t="shared" si="54"/>
        <v>1.7223367377403001E-2</v>
      </c>
      <c r="CQ22" s="116">
        <f t="shared" si="55"/>
        <v>0.105325138015589</v>
      </c>
      <c r="CR22" s="116">
        <f t="shared" si="56"/>
        <v>0</v>
      </c>
      <c r="CS22" s="116">
        <f t="shared" si="57"/>
        <v>1.6143973781543999E-2</v>
      </c>
      <c r="CT22" s="116">
        <f t="shared" si="58"/>
        <v>0.10230875643094201</v>
      </c>
      <c r="CU22" s="116">
        <f t="shared" si="59"/>
        <v>0</v>
      </c>
      <c r="CV22" s="116">
        <f t="shared" si="60"/>
        <v>1.3684833589239E-2</v>
      </c>
      <c r="CW22" s="471">
        <f t="shared" si="61"/>
        <v>9.8531534410811999E-2</v>
      </c>
      <c r="CX22" s="470">
        <f t="shared" si="62"/>
        <v>0</v>
      </c>
      <c r="CY22" s="116">
        <f t="shared" si="63"/>
        <v>0</v>
      </c>
      <c r="CZ22" s="116">
        <f t="shared" si="64"/>
        <v>0</v>
      </c>
      <c r="DA22" s="116">
        <f t="shared" si="65"/>
        <v>0</v>
      </c>
      <c r="DB22" s="116">
        <f t="shared" si="66"/>
        <v>0</v>
      </c>
      <c r="DC22" s="116">
        <f t="shared" si="67"/>
        <v>0</v>
      </c>
      <c r="DD22" s="116">
        <f t="shared" si="68"/>
        <v>0</v>
      </c>
      <c r="DE22" s="116">
        <f t="shared" si="69"/>
        <v>0</v>
      </c>
      <c r="DF22" s="116">
        <f t="shared" si="70"/>
        <v>0</v>
      </c>
      <c r="DG22" s="116">
        <f t="shared" si="71"/>
        <v>0</v>
      </c>
      <c r="DH22" s="116">
        <f t="shared" si="72"/>
        <v>0</v>
      </c>
      <c r="DI22" s="471">
        <f t="shared" si="73"/>
        <v>0</v>
      </c>
      <c r="DJ22" s="470">
        <f t="shared" si="74"/>
        <v>0</v>
      </c>
      <c r="DK22" s="116">
        <f t="shared" si="75"/>
        <v>0</v>
      </c>
      <c r="DL22" s="116">
        <f t="shared" si="76"/>
        <v>0</v>
      </c>
      <c r="DM22" s="116">
        <f t="shared" si="77"/>
        <v>0</v>
      </c>
      <c r="DN22" s="116">
        <f t="shared" si="78"/>
        <v>0</v>
      </c>
      <c r="DO22" s="116">
        <f t="shared" si="79"/>
        <v>0</v>
      </c>
      <c r="DP22" s="116">
        <f t="shared" si="80"/>
        <v>0</v>
      </c>
      <c r="DQ22" s="116">
        <f t="shared" si="81"/>
        <v>0</v>
      </c>
      <c r="DR22" s="116">
        <f t="shared" si="82"/>
        <v>0</v>
      </c>
      <c r="DS22" s="116">
        <f t="shared" si="83"/>
        <v>0</v>
      </c>
      <c r="DT22" s="116">
        <f t="shared" si="84"/>
        <v>0</v>
      </c>
      <c r="DU22" s="471">
        <f t="shared" si="85"/>
        <v>0</v>
      </c>
      <c r="DV22" s="470">
        <f t="shared" si="86"/>
        <v>0</v>
      </c>
      <c r="DW22" s="470">
        <f t="shared" si="87"/>
        <v>0</v>
      </c>
      <c r="DX22" s="470">
        <f t="shared" si="88"/>
        <v>0</v>
      </c>
      <c r="DY22" s="470">
        <f t="shared" si="89"/>
        <v>0</v>
      </c>
      <c r="DZ22" s="470">
        <f t="shared" si="90"/>
        <v>0</v>
      </c>
      <c r="EA22" s="470">
        <f t="shared" si="91"/>
        <v>0</v>
      </c>
      <c r="EB22" s="470">
        <f t="shared" si="92"/>
        <v>0</v>
      </c>
      <c r="EC22" s="470">
        <f t="shared" si="93"/>
        <v>0</v>
      </c>
      <c r="ED22" s="470">
        <f t="shared" si="94"/>
        <v>0</v>
      </c>
      <c r="EE22" s="470">
        <f t="shared" si="95"/>
        <v>0</v>
      </c>
      <c r="EF22" s="470">
        <f t="shared" si="96"/>
        <v>0</v>
      </c>
      <c r="EG22" s="470">
        <f t="shared" si="97"/>
        <v>0</v>
      </c>
      <c r="EH22" s="466">
        <f t="shared" si="98"/>
        <v>0</v>
      </c>
      <c r="EI22" s="122">
        <f t="shared" si="99"/>
        <v>0</v>
      </c>
      <c r="EJ22" s="122">
        <f t="shared" si="100"/>
        <v>0</v>
      </c>
      <c r="EK22" s="122">
        <f t="shared" si="101"/>
        <v>0</v>
      </c>
      <c r="EL22" s="122">
        <f t="shared" si="102"/>
        <v>0</v>
      </c>
      <c r="EM22" s="122">
        <f t="shared" si="103"/>
        <v>0</v>
      </c>
      <c r="EN22" s="122">
        <f t="shared" si="104"/>
        <v>0</v>
      </c>
      <c r="EO22" s="122">
        <f t="shared" si="105"/>
        <v>0</v>
      </c>
      <c r="EP22" s="122">
        <f t="shared" si="106"/>
        <v>0</v>
      </c>
      <c r="EQ22" s="122">
        <f t="shared" si="107"/>
        <v>0</v>
      </c>
      <c r="ER22" s="122">
        <f t="shared" si="108"/>
        <v>0</v>
      </c>
      <c r="ES22" s="469">
        <f t="shared" si="109"/>
        <v>0</v>
      </c>
      <c r="ET22" s="466">
        <f t="shared" si="110"/>
        <v>0</v>
      </c>
      <c r="EU22" s="122">
        <f t="shared" si="111"/>
        <v>0</v>
      </c>
      <c r="EV22" s="122">
        <f t="shared" si="112"/>
        <v>0</v>
      </c>
      <c r="EW22" s="122">
        <f t="shared" si="113"/>
        <v>0</v>
      </c>
      <c r="EX22" s="122">
        <f t="shared" si="114"/>
        <v>0</v>
      </c>
      <c r="EY22" s="122">
        <f t="shared" si="115"/>
        <v>0</v>
      </c>
      <c r="EZ22" s="122">
        <f t="shared" si="116"/>
        <v>0</v>
      </c>
      <c r="FA22" s="122">
        <f t="shared" si="117"/>
        <v>0</v>
      </c>
      <c r="FB22" s="122">
        <f t="shared" si="118"/>
        <v>0</v>
      </c>
      <c r="FC22" s="122">
        <f t="shared" si="119"/>
        <v>0</v>
      </c>
      <c r="FD22" s="122">
        <f t="shared" si="120"/>
        <v>0</v>
      </c>
      <c r="FE22" s="469">
        <f t="shared" si="121"/>
        <v>0</v>
      </c>
      <c r="FF22" s="466">
        <f t="shared" si="122"/>
        <v>0</v>
      </c>
      <c r="FG22" s="466">
        <f t="shared" si="123"/>
        <v>0</v>
      </c>
      <c r="FH22" s="466">
        <f t="shared" si="124"/>
        <v>0</v>
      </c>
      <c r="FI22" s="466">
        <f t="shared" si="125"/>
        <v>0</v>
      </c>
      <c r="FJ22" s="466">
        <f t="shared" si="126"/>
        <v>0</v>
      </c>
      <c r="FK22" s="466">
        <f t="shared" si="127"/>
        <v>0</v>
      </c>
      <c r="FL22" s="466">
        <f t="shared" si="128"/>
        <v>0</v>
      </c>
      <c r="FM22" s="466">
        <f t="shared" si="129"/>
        <v>0</v>
      </c>
      <c r="FN22" s="466">
        <f t="shared" si="130"/>
        <v>0</v>
      </c>
      <c r="FO22" s="466">
        <f t="shared" si="131"/>
        <v>0</v>
      </c>
      <c r="FP22" s="466">
        <f t="shared" si="132"/>
        <v>0</v>
      </c>
      <c r="FQ22" s="468">
        <f t="shared" si="133"/>
        <v>0</v>
      </c>
      <c r="FR22" s="466">
        <f t="shared" si="134"/>
        <v>0</v>
      </c>
      <c r="FS22" s="466">
        <f t="shared" si="135"/>
        <v>0</v>
      </c>
      <c r="FT22" s="466">
        <f t="shared" si="136"/>
        <v>0</v>
      </c>
      <c r="FU22" s="466">
        <f t="shared" si="137"/>
        <v>0</v>
      </c>
      <c r="FV22" s="466">
        <f t="shared" si="138"/>
        <v>0</v>
      </c>
      <c r="FW22" s="466">
        <f t="shared" si="139"/>
        <v>0</v>
      </c>
      <c r="FX22" s="466">
        <f t="shared" si="140"/>
        <v>0</v>
      </c>
      <c r="FY22" s="466">
        <f t="shared" si="141"/>
        <v>0</v>
      </c>
      <c r="FZ22" s="466">
        <f t="shared" si="142"/>
        <v>0</v>
      </c>
      <c r="GA22" s="466">
        <f t="shared" si="143"/>
        <v>0</v>
      </c>
      <c r="GB22" s="466">
        <f t="shared" si="144"/>
        <v>0</v>
      </c>
      <c r="GC22" s="468">
        <f t="shared" si="145"/>
        <v>0</v>
      </c>
    </row>
    <row r="23" spans="1:185">
      <c r="A23" s="97">
        <v>20</v>
      </c>
      <c r="B23" s="97" t="s">
        <v>12</v>
      </c>
      <c r="C23" s="97" t="s">
        <v>214</v>
      </c>
      <c r="D23" s="97" t="s">
        <v>936</v>
      </c>
      <c r="E23" s="321">
        <v>0</v>
      </c>
      <c r="F23" s="122">
        <v>2.3115661951129001E-2</v>
      </c>
      <c r="G23" s="122">
        <v>7.7785828982179006E-2</v>
      </c>
      <c r="H23" s="122">
        <v>0</v>
      </c>
      <c r="I23" s="122">
        <v>2.2951427463938998E-2</v>
      </c>
      <c r="J23" s="122">
        <v>7.6339425408150002E-2</v>
      </c>
      <c r="K23" s="122">
        <v>0</v>
      </c>
      <c r="L23" s="122">
        <v>2.2834117115946E-2</v>
      </c>
      <c r="M23" s="122">
        <v>7.4738157253357002E-2</v>
      </c>
      <c r="N23" s="122">
        <v>0</v>
      </c>
      <c r="O23" s="122">
        <v>2.2442300553650998E-2</v>
      </c>
      <c r="P23" s="475">
        <v>7.2467662540487005E-2</v>
      </c>
      <c r="Q23" s="474">
        <v>1</v>
      </c>
      <c r="R23" s="97">
        <v>0</v>
      </c>
      <c r="S23" s="97">
        <v>2.3115661951129001E-2</v>
      </c>
      <c r="T23" s="97">
        <v>7.7785828982179006E-2</v>
      </c>
      <c r="U23" s="97">
        <v>0</v>
      </c>
      <c r="V23" s="97">
        <v>2.2951427463938998E-2</v>
      </c>
      <c r="W23" s="97">
        <v>7.6339425408150002E-2</v>
      </c>
      <c r="X23" s="97">
        <v>0</v>
      </c>
      <c r="Y23" s="97">
        <v>2.2834117115946E-2</v>
      </c>
      <c r="Z23" s="97">
        <v>7.4738157253357002E-2</v>
      </c>
      <c r="AA23" s="97">
        <v>0</v>
      </c>
      <c r="AB23" s="97">
        <v>2.2442300553650998E-2</v>
      </c>
      <c r="AC23" s="97">
        <v>7.2467662540487005E-2</v>
      </c>
      <c r="AD23" s="321">
        <v>0</v>
      </c>
      <c r="AE23" s="97">
        <v>0</v>
      </c>
      <c r="AF23" s="97">
        <v>0</v>
      </c>
      <c r="AG23" s="97">
        <v>0</v>
      </c>
      <c r="AH23" s="97">
        <v>0</v>
      </c>
      <c r="AI23" s="97">
        <v>0</v>
      </c>
      <c r="AJ23" s="97">
        <v>0</v>
      </c>
      <c r="AK23" s="97">
        <v>0</v>
      </c>
      <c r="AL23" s="97">
        <v>0</v>
      </c>
      <c r="AM23" s="97">
        <v>0</v>
      </c>
      <c r="AN23" s="97">
        <v>0</v>
      </c>
      <c r="AO23" s="97">
        <v>0</v>
      </c>
      <c r="AP23" s="466">
        <f t="shared" si="2"/>
        <v>0</v>
      </c>
      <c r="AQ23" s="122">
        <f t="shared" si="3"/>
        <v>0</v>
      </c>
      <c r="AR23" s="473">
        <f t="shared" si="4"/>
        <v>0</v>
      </c>
      <c r="AS23" s="122">
        <f t="shared" si="5"/>
        <v>0</v>
      </c>
      <c r="AT23" s="122">
        <f t="shared" si="6"/>
        <v>0</v>
      </c>
      <c r="AU23" s="122">
        <f t="shared" si="7"/>
        <v>0</v>
      </c>
      <c r="AV23" s="122">
        <f t="shared" si="8"/>
        <v>0</v>
      </c>
      <c r="AW23" s="122">
        <f t="shared" si="9"/>
        <v>0</v>
      </c>
      <c r="AX23" s="122">
        <f t="shared" si="10"/>
        <v>0</v>
      </c>
      <c r="AY23" s="122">
        <f t="shared" si="11"/>
        <v>0</v>
      </c>
      <c r="AZ23" s="122">
        <f t="shared" si="12"/>
        <v>0</v>
      </c>
      <c r="BA23" s="469">
        <f t="shared" si="13"/>
        <v>0</v>
      </c>
      <c r="BB23" s="97">
        <f t="shared" si="14"/>
        <v>0</v>
      </c>
      <c r="BC23" s="97">
        <f t="shared" si="15"/>
        <v>3.5672603204358962E-3</v>
      </c>
      <c r="BD23" s="97">
        <f t="shared" si="16"/>
        <v>1.2004081985927601E-2</v>
      </c>
      <c r="BE23" s="97">
        <f t="shared" si="17"/>
        <v>0</v>
      </c>
      <c r="BF23" s="97">
        <f t="shared" si="18"/>
        <v>3.5419152894072079E-3</v>
      </c>
      <c r="BG23" s="97">
        <f t="shared" si="19"/>
        <v>1.1780869772153282E-2</v>
      </c>
      <c r="BH23" s="97">
        <f t="shared" si="20"/>
        <v>0</v>
      </c>
      <c r="BI23" s="97">
        <f t="shared" si="21"/>
        <v>3.5238116958152665E-3</v>
      </c>
      <c r="BJ23" s="97">
        <f t="shared" si="22"/>
        <v>1.1533758512131948E-2</v>
      </c>
      <c r="BK23" s="97">
        <f t="shared" si="23"/>
        <v>0</v>
      </c>
      <c r="BL23" s="97">
        <f t="shared" si="24"/>
        <v>3.4633456932184298E-3</v>
      </c>
      <c r="BM23" s="469">
        <f t="shared" si="25"/>
        <v>1.1183370722498044E-2</v>
      </c>
      <c r="BN23" s="467">
        <f t="shared" si="26"/>
        <v>0</v>
      </c>
      <c r="BO23" s="97">
        <f t="shared" si="27"/>
        <v>0</v>
      </c>
      <c r="BP23" s="97">
        <f t="shared" si="28"/>
        <v>0</v>
      </c>
      <c r="BQ23" s="97">
        <f t="shared" si="29"/>
        <v>0</v>
      </c>
      <c r="BR23" s="97">
        <f t="shared" si="30"/>
        <v>0</v>
      </c>
      <c r="BS23" s="97">
        <f t="shared" si="31"/>
        <v>0</v>
      </c>
      <c r="BT23" s="97">
        <f t="shared" si="32"/>
        <v>0</v>
      </c>
      <c r="BU23" s="97">
        <f t="shared" si="33"/>
        <v>0</v>
      </c>
      <c r="BV23" s="97">
        <f t="shared" si="34"/>
        <v>0</v>
      </c>
      <c r="BW23" s="97">
        <f t="shared" si="35"/>
        <v>0</v>
      </c>
      <c r="BX23" s="97">
        <f t="shared" si="36"/>
        <v>0</v>
      </c>
      <c r="BY23" s="469">
        <f t="shared" si="37"/>
        <v>0</v>
      </c>
      <c r="BZ23" s="470">
        <f t="shared" si="38"/>
        <v>0</v>
      </c>
      <c r="CA23" s="470">
        <f t="shared" si="39"/>
        <v>0</v>
      </c>
      <c r="CB23" s="470">
        <f t="shared" si="40"/>
        <v>0</v>
      </c>
      <c r="CC23" s="470">
        <f t="shared" si="41"/>
        <v>0</v>
      </c>
      <c r="CD23" s="470">
        <f t="shared" si="42"/>
        <v>0</v>
      </c>
      <c r="CE23" s="470">
        <f t="shared" si="43"/>
        <v>0</v>
      </c>
      <c r="CF23" s="470">
        <f t="shared" si="44"/>
        <v>0</v>
      </c>
      <c r="CG23" s="470">
        <f t="shared" si="45"/>
        <v>0</v>
      </c>
      <c r="CH23" s="470">
        <f t="shared" si="46"/>
        <v>0</v>
      </c>
      <c r="CI23" s="470">
        <f t="shared" si="47"/>
        <v>0</v>
      </c>
      <c r="CJ23" s="470">
        <f t="shared" si="48"/>
        <v>0</v>
      </c>
      <c r="CK23" s="472">
        <f t="shared" si="49"/>
        <v>0</v>
      </c>
      <c r="CL23" s="470">
        <f t="shared" si="50"/>
        <v>0</v>
      </c>
      <c r="CM23" s="116">
        <f t="shared" si="51"/>
        <v>2.3115661951129001E-2</v>
      </c>
      <c r="CN23" s="116">
        <f t="shared" si="52"/>
        <v>7.7785828982179006E-2</v>
      </c>
      <c r="CO23" s="116">
        <f t="shared" si="53"/>
        <v>0</v>
      </c>
      <c r="CP23" s="116">
        <f t="shared" si="54"/>
        <v>2.2951427463938998E-2</v>
      </c>
      <c r="CQ23" s="116">
        <f t="shared" si="55"/>
        <v>7.6339425408150002E-2</v>
      </c>
      <c r="CR23" s="116">
        <f t="shared" si="56"/>
        <v>0</v>
      </c>
      <c r="CS23" s="116">
        <f t="shared" si="57"/>
        <v>2.2834117115946E-2</v>
      </c>
      <c r="CT23" s="116">
        <f t="shared" si="58"/>
        <v>7.4738157253357002E-2</v>
      </c>
      <c r="CU23" s="116">
        <f t="shared" si="59"/>
        <v>0</v>
      </c>
      <c r="CV23" s="116">
        <f t="shared" si="60"/>
        <v>2.2442300553650998E-2</v>
      </c>
      <c r="CW23" s="471">
        <f t="shared" si="61"/>
        <v>7.2467662540487005E-2</v>
      </c>
      <c r="CX23" s="470">
        <f t="shared" si="62"/>
        <v>0</v>
      </c>
      <c r="CY23" s="116">
        <f t="shared" si="63"/>
        <v>0</v>
      </c>
      <c r="CZ23" s="116">
        <f t="shared" si="64"/>
        <v>0</v>
      </c>
      <c r="DA23" s="116">
        <f t="shared" si="65"/>
        <v>0</v>
      </c>
      <c r="DB23" s="116">
        <f t="shared" si="66"/>
        <v>0</v>
      </c>
      <c r="DC23" s="116">
        <f t="shared" si="67"/>
        <v>0</v>
      </c>
      <c r="DD23" s="116">
        <f t="shared" si="68"/>
        <v>0</v>
      </c>
      <c r="DE23" s="116">
        <f t="shared" si="69"/>
        <v>0</v>
      </c>
      <c r="DF23" s="116">
        <f t="shared" si="70"/>
        <v>0</v>
      </c>
      <c r="DG23" s="116">
        <f t="shared" si="71"/>
        <v>0</v>
      </c>
      <c r="DH23" s="116">
        <f t="shared" si="72"/>
        <v>0</v>
      </c>
      <c r="DI23" s="471">
        <f t="shared" si="73"/>
        <v>0</v>
      </c>
      <c r="DJ23" s="470">
        <f t="shared" si="74"/>
        <v>0</v>
      </c>
      <c r="DK23" s="116">
        <f t="shared" si="75"/>
        <v>0</v>
      </c>
      <c r="DL23" s="116">
        <f t="shared" si="76"/>
        <v>0</v>
      </c>
      <c r="DM23" s="116">
        <f t="shared" si="77"/>
        <v>0</v>
      </c>
      <c r="DN23" s="116">
        <f t="shared" si="78"/>
        <v>0</v>
      </c>
      <c r="DO23" s="116">
        <f t="shared" si="79"/>
        <v>0</v>
      </c>
      <c r="DP23" s="116">
        <f t="shared" si="80"/>
        <v>0</v>
      </c>
      <c r="DQ23" s="116">
        <f t="shared" si="81"/>
        <v>0</v>
      </c>
      <c r="DR23" s="116">
        <f t="shared" si="82"/>
        <v>0</v>
      </c>
      <c r="DS23" s="116">
        <f t="shared" si="83"/>
        <v>0</v>
      </c>
      <c r="DT23" s="116">
        <f t="shared" si="84"/>
        <v>0</v>
      </c>
      <c r="DU23" s="471">
        <f t="shared" si="85"/>
        <v>0</v>
      </c>
      <c r="DV23" s="470">
        <f t="shared" si="86"/>
        <v>0</v>
      </c>
      <c r="DW23" s="470">
        <f t="shared" si="87"/>
        <v>0</v>
      </c>
      <c r="DX23" s="470">
        <f t="shared" si="88"/>
        <v>0</v>
      </c>
      <c r="DY23" s="470">
        <f t="shared" si="89"/>
        <v>0</v>
      </c>
      <c r="DZ23" s="470">
        <f t="shared" si="90"/>
        <v>0</v>
      </c>
      <c r="EA23" s="470">
        <f t="shared" si="91"/>
        <v>0</v>
      </c>
      <c r="EB23" s="470">
        <f t="shared" si="92"/>
        <v>0</v>
      </c>
      <c r="EC23" s="470">
        <f t="shared" si="93"/>
        <v>0</v>
      </c>
      <c r="ED23" s="470">
        <f t="shared" si="94"/>
        <v>0</v>
      </c>
      <c r="EE23" s="470">
        <f t="shared" si="95"/>
        <v>0</v>
      </c>
      <c r="EF23" s="470">
        <f t="shared" si="96"/>
        <v>0</v>
      </c>
      <c r="EG23" s="470">
        <f t="shared" si="97"/>
        <v>0</v>
      </c>
      <c r="EH23" s="466">
        <f t="shared" si="98"/>
        <v>0</v>
      </c>
      <c r="EI23" s="122">
        <f t="shared" si="99"/>
        <v>0</v>
      </c>
      <c r="EJ23" s="122">
        <f t="shared" si="100"/>
        <v>0</v>
      </c>
      <c r="EK23" s="122">
        <f t="shared" si="101"/>
        <v>0</v>
      </c>
      <c r="EL23" s="122">
        <f t="shared" si="102"/>
        <v>0</v>
      </c>
      <c r="EM23" s="122">
        <f t="shared" si="103"/>
        <v>0</v>
      </c>
      <c r="EN23" s="122">
        <f t="shared" si="104"/>
        <v>0</v>
      </c>
      <c r="EO23" s="122">
        <f t="shared" si="105"/>
        <v>0</v>
      </c>
      <c r="EP23" s="122">
        <f t="shared" si="106"/>
        <v>0</v>
      </c>
      <c r="EQ23" s="122">
        <f t="shared" si="107"/>
        <v>0</v>
      </c>
      <c r="ER23" s="122">
        <f t="shared" si="108"/>
        <v>0</v>
      </c>
      <c r="ES23" s="469">
        <f t="shared" si="109"/>
        <v>0</v>
      </c>
      <c r="ET23" s="466">
        <f t="shared" si="110"/>
        <v>0</v>
      </c>
      <c r="EU23" s="122">
        <f t="shared" si="111"/>
        <v>0</v>
      </c>
      <c r="EV23" s="122">
        <f t="shared" si="112"/>
        <v>0</v>
      </c>
      <c r="EW23" s="122">
        <f t="shared" si="113"/>
        <v>0</v>
      </c>
      <c r="EX23" s="122">
        <f t="shared" si="114"/>
        <v>0</v>
      </c>
      <c r="EY23" s="122">
        <f t="shared" si="115"/>
        <v>0</v>
      </c>
      <c r="EZ23" s="122">
        <f t="shared" si="116"/>
        <v>0</v>
      </c>
      <c r="FA23" s="122">
        <f t="shared" si="117"/>
        <v>0</v>
      </c>
      <c r="FB23" s="122">
        <f t="shared" si="118"/>
        <v>0</v>
      </c>
      <c r="FC23" s="122">
        <f t="shared" si="119"/>
        <v>0</v>
      </c>
      <c r="FD23" s="122">
        <f t="shared" si="120"/>
        <v>0</v>
      </c>
      <c r="FE23" s="469">
        <f t="shared" si="121"/>
        <v>0</v>
      </c>
      <c r="FF23" s="466">
        <f t="shared" si="122"/>
        <v>0</v>
      </c>
      <c r="FG23" s="466">
        <f t="shared" si="123"/>
        <v>0</v>
      </c>
      <c r="FH23" s="466">
        <f t="shared" si="124"/>
        <v>0</v>
      </c>
      <c r="FI23" s="466">
        <f t="shared" si="125"/>
        <v>0</v>
      </c>
      <c r="FJ23" s="466">
        <f t="shared" si="126"/>
        <v>0</v>
      </c>
      <c r="FK23" s="466">
        <f t="shared" si="127"/>
        <v>0</v>
      </c>
      <c r="FL23" s="466">
        <f t="shared" si="128"/>
        <v>0</v>
      </c>
      <c r="FM23" s="466">
        <f t="shared" si="129"/>
        <v>0</v>
      </c>
      <c r="FN23" s="466">
        <f t="shared" si="130"/>
        <v>0</v>
      </c>
      <c r="FO23" s="466">
        <f t="shared" si="131"/>
        <v>0</v>
      </c>
      <c r="FP23" s="466">
        <f t="shared" si="132"/>
        <v>0</v>
      </c>
      <c r="FQ23" s="468">
        <f t="shared" si="133"/>
        <v>0</v>
      </c>
      <c r="FR23" s="466">
        <f t="shared" si="134"/>
        <v>0</v>
      </c>
      <c r="FS23" s="466">
        <f t="shared" si="135"/>
        <v>0</v>
      </c>
      <c r="FT23" s="466">
        <f t="shared" si="136"/>
        <v>0</v>
      </c>
      <c r="FU23" s="466">
        <f t="shared" si="137"/>
        <v>0</v>
      </c>
      <c r="FV23" s="466">
        <f t="shared" si="138"/>
        <v>0</v>
      </c>
      <c r="FW23" s="466">
        <f t="shared" si="139"/>
        <v>0</v>
      </c>
      <c r="FX23" s="466">
        <f t="shared" si="140"/>
        <v>0</v>
      </c>
      <c r="FY23" s="466">
        <f t="shared" si="141"/>
        <v>0</v>
      </c>
      <c r="FZ23" s="466">
        <f t="shared" si="142"/>
        <v>0</v>
      </c>
      <c r="GA23" s="466">
        <f t="shared" si="143"/>
        <v>0</v>
      </c>
      <c r="GB23" s="466">
        <f t="shared" si="144"/>
        <v>0</v>
      </c>
      <c r="GC23" s="468">
        <f t="shared" si="145"/>
        <v>0</v>
      </c>
    </row>
    <row r="24" spans="1:185">
      <c r="A24" s="97">
        <v>21</v>
      </c>
      <c r="B24" s="97" t="s">
        <v>12</v>
      </c>
      <c r="C24" s="97" t="s">
        <v>214</v>
      </c>
      <c r="D24" s="97" t="s">
        <v>936</v>
      </c>
      <c r="E24" s="321">
        <v>0</v>
      </c>
      <c r="F24" s="122">
        <v>3.2705264380174001E-2</v>
      </c>
      <c r="G24" s="122">
        <v>0.11005551592127</v>
      </c>
      <c r="H24" s="122">
        <v>0</v>
      </c>
      <c r="I24" s="122">
        <v>3.2472896718141998E-2</v>
      </c>
      <c r="J24" s="122">
        <v>0.10800906744019</v>
      </c>
      <c r="K24" s="122">
        <v>0</v>
      </c>
      <c r="L24" s="122">
        <v>3.2306919816692002E-2</v>
      </c>
      <c r="M24" s="122">
        <v>0.105743508337587</v>
      </c>
      <c r="N24" s="122">
        <v>0</v>
      </c>
      <c r="O24" s="122">
        <v>3.1752556965846002E-2</v>
      </c>
      <c r="P24" s="475">
        <v>0.102531092010718</v>
      </c>
      <c r="Q24" s="474">
        <v>3</v>
      </c>
      <c r="R24" s="97">
        <v>0</v>
      </c>
      <c r="S24" s="97">
        <v>9.8115793140521004E-2</v>
      </c>
      <c r="T24" s="97">
        <v>0.33016654776380899</v>
      </c>
      <c r="U24" s="97">
        <v>0</v>
      </c>
      <c r="V24" s="97">
        <v>9.7418690154427001E-2</v>
      </c>
      <c r="W24" s="97">
        <v>0.32402720232056997</v>
      </c>
      <c r="X24" s="97">
        <v>0</v>
      </c>
      <c r="Y24" s="97">
        <v>9.6920759450075E-2</v>
      </c>
      <c r="Z24" s="97">
        <v>0.317230525012761</v>
      </c>
      <c r="AA24" s="97">
        <v>0</v>
      </c>
      <c r="AB24" s="97">
        <v>9.5257670897539004E-2</v>
      </c>
      <c r="AC24" s="97">
        <v>0.30759327603215397</v>
      </c>
      <c r="AD24" s="321">
        <v>0</v>
      </c>
      <c r="AE24" s="97">
        <v>0</v>
      </c>
      <c r="AF24" s="97">
        <v>0</v>
      </c>
      <c r="AG24" s="97">
        <v>0</v>
      </c>
      <c r="AH24" s="97">
        <v>0</v>
      </c>
      <c r="AI24" s="97">
        <v>0</v>
      </c>
      <c r="AJ24" s="97">
        <v>0</v>
      </c>
      <c r="AK24" s="97">
        <v>0</v>
      </c>
      <c r="AL24" s="97">
        <v>0</v>
      </c>
      <c r="AM24" s="97">
        <v>0</v>
      </c>
      <c r="AN24" s="97">
        <v>0</v>
      </c>
      <c r="AO24" s="97">
        <v>0</v>
      </c>
      <c r="AP24" s="466">
        <f t="shared" si="2"/>
        <v>0</v>
      </c>
      <c r="AQ24" s="122">
        <f t="shared" si="3"/>
        <v>0</v>
      </c>
      <c r="AR24" s="473">
        <f t="shared" si="4"/>
        <v>0</v>
      </c>
      <c r="AS24" s="122">
        <f t="shared" si="5"/>
        <v>0</v>
      </c>
      <c r="AT24" s="122">
        <f t="shared" si="6"/>
        <v>0</v>
      </c>
      <c r="AU24" s="122">
        <f t="shared" si="7"/>
        <v>0</v>
      </c>
      <c r="AV24" s="122">
        <f t="shared" si="8"/>
        <v>0</v>
      </c>
      <c r="AW24" s="122">
        <f t="shared" si="9"/>
        <v>0</v>
      </c>
      <c r="AX24" s="122">
        <f t="shared" si="10"/>
        <v>0</v>
      </c>
      <c r="AY24" s="122">
        <f t="shared" si="11"/>
        <v>0</v>
      </c>
      <c r="AZ24" s="122">
        <f t="shared" si="12"/>
        <v>0</v>
      </c>
      <c r="BA24" s="469">
        <f t="shared" si="13"/>
        <v>0</v>
      </c>
      <c r="BB24" s="97">
        <f t="shared" si="14"/>
        <v>0</v>
      </c>
      <c r="BC24" s="97">
        <f t="shared" si="15"/>
        <v>5.047149077513741E-3</v>
      </c>
      <c r="BD24" s="97">
        <f t="shared" si="16"/>
        <v>1.6984011784783544E-2</v>
      </c>
      <c r="BE24" s="97">
        <f t="shared" si="17"/>
        <v>0</v>
      </c>
      <c r="BF24" s="97">
        <f t="shared" si="18"/>
        <v>5.0112895835363802E-3</v>
      </c>
      <c r="BG24" s="97">
        <f t="shared" si="19"/>
        <v>1.6668199307519987E-2</v>
      </c>
      <c r="BH24" s="97">
        <f t="shared" si="20"/>
        <v>0</v>
      </c>
      <c r="BI24" s="97">
        <f t="shared" si="21"/>
        <v>4.9856756592670569E-3</v>
      </c>
      <c r="BJ24" s="97">
        <f t="shared" si="22"/>
        <v>1.6318573192230509E-2</v>
      </c>
      <c r="BK24" s="97">
        <f t="shared" si="23"/>
        <v>0</v>
      </c>
      <c r="BL24" s="97">
        <f t="shared" si="24"/>
        <v>4.900125152207056E-3</v>
      </c>
      <c r="BM24" s="469">
        <f t="shared" si="25"/>
        <v>1.5822825965965136E-2</v>
      </c>
      <c r="BN24" s="467">
        <f t="shared" si="26"/>
        <v>0</v>
      </c>
      <c r="BO24" s="97">
        <f t="shared" si="27"/>
        <v>0</v>
      </c>
      <c r="BP24" s="97">
        <f t="shared" si="28"/>
        <v>0</v>
      </c>
      <c r="BQ24" s="97">
        <f t="shared" si="29"/>
        <v>0</v>
      </c>
      <c r="BR24" s="97">
        <f t="shared" si="30"/>
        <v>0</v>
      </c>
      <c r="BS24" s="97">
        <f t="shared" si="31"/>
        <v>0</v>
      </c>
      <c r="BT24" s="97">
        <f t="shared" si="32"/>
        <v>0</v>
      </c>
      <c r="BU24" s="97">
        <f t="shared" si="33"/>
        <v>0</v>
      </c>
      <c r="BV24" s="97">
        <f t="shared" si="34"/>
        <v>0</v>
      </c>
      <c r="BW24" s="97">
        <f t="shared" si="35"/>
        <v>0</v>
      </c>
      <c r="BX24" s="97">
        <f t="shared" si="36"/>
        <v>0</v>
      </c>
      <c r="BY24" s="469">
        <f t="shared" si="37"/>
        <v>0</v>
      </c>
      <c r="BZ24" s="470">
        <f t="shared" si="38"/>
        <v>0</v>
      </c>
      <c r="CA24" s="470">
        <f t="shared" si="39"/>
        <v>0</v>
      </c>
      <c r="CB24" s="470">
        <f t="shared" si="40"/>
        <v>0</v>
      </c>
      <c r="CC24" s="470">
        <f t="shared" si="41"/>
        <v>0</v>
      </c>
      <c r="CD24" s="470">
        <f t="shared" si="42"/>
        <v>0</v>
      </c>
      <c r="CE24" s="470">
        <f t="shared" si="43"/>
        <v>0</v>
      </c>
      <c r="CF24" s="470">
        <f t="shared" si="44"/>
        <v>0</v>
      </c>
      <c r="CG24" s="470">
        <f t="shared" si="45"/>
        <v>0</v>
      </c>
      <c r="CH24" s="470">
        <f t="shared" si="46"/>
        <v>0</v>
      </c>
      <c r="CI24" s="470">
        <f t="shared" si="47"/>
        <v>0</v>
      </c>
      <c r="CJ24" s="470">
        <f t="shared" si="48"/>
        <v>0</v>
      </c>
      <c r="CK24" s="472">
        <f t="shared" si="49"/>
        <v>0</v>
      </c>
      <c r="CL24" s="470">
        <f t="shared" si="50"/>
        <v>0</v>
      </c>
      <c r="CM24" s="116">
        <f t="shared" si="51"/>
        <v>9.8115793140521004E-2</v>
      </c>
      <c r="CN24" s="116">
        <f t="shared" si="52"/>
        <v>0.33016654776380899</v>
      </c>
      <c r="CO24" s="116">
        <f t="shared" si="53"/>
        <v>0</v>
      </c>
      <c r="CP24" s="116">
        <f t="shared" si="54"/>
        <v>9.7418690154427001E-2</v>
      </c>
      <c r="CQ24" s="116">
        <f t="shared" si="55"/>
        <v>0.32402720232056997</v>
      </c>
      <c r="CR24" s="116">
        <f t="shared" si="56"/>
        <v>0</v>
      </c>
      <c r="CS24" s="116">
        <f t="shared" si="57"/>
        <v>9.6920759450075E-2</v>
      </c>
      <c r="CT24" s="116">
        <f t="shared" si="58"/>
        <v>0.317230525012761</v>
      </c>
      <c r="CU24" s="116">
        <f t="shared" si="59"/>
        <v>0</v>
      </c>
      <c r="CV24" s="116">
        <f t="shared" si="60"/>
        <v>9.5257670897539004E-2</v>
      </c>
      <c r="CW24" s="471">
        <f t="shared" si="61"/>
        <v>0.30759327603215397</v>
      </c>
      <c r="CX24" s="470">
        <f t="shared" si="62"/>
        <v>0</v>
      </c>
      <c r="CY24" s="116">
        <f t="shared" si="63"/>
        <v>0</v>
      </c>
      <c r="CZ24" s="116">
        <f t="shared" si="64"/>
        <v>0</v>
      </c>
      <c r="DA24" s="116">
        <f t="shared" si="65"/>
        <v>0</v>
      </c>
      <c r="DB24" s="116">
        <f t="shared" si="66"/>
        <v>0</v>
      </c>
      <c r="DC24" s="116">
        <f t="shared" si="67"/>
        <v>0</v>
      </c>
      <c r="DD24" s="116">
        <f t="shared" si="68"/>
        <v>0</v>
      </c>
      <c r="DE24" s="116">
        <f t="shared" si="69"/>
        <v>0</v>
      </c>
      <c r="DF24" s="116">
        <f t="shared" si="70"/>
        <v>0</v>
      </c>
      <c r="DG24" s="116">
        <f t="shared" si="71"/>
        <v>0</v>
      </c>
      <c r="DH24" s="116">
        <f t="shared" si="72"/>
        <v>0</v>
      </c>
      <c r="DI24" s="471">
        <f t="shared" si="73"/>
        <v>0</v>
      </c>
      <c r="DJ24" s="470">
        <f t="shared" si="74"/>
        <v>0</v>
      </c>
      <c r="DK24" s="116">
        <f t="shared" si="75"/>
        <v>0</v>
      </c>
      <c r="DL24" s="116">
        <f t="shared" si="76"/>
        <v>0</v>
      </c>
      <c r="DM24" s="116">
        <f t="shared" si="77"/>
        <v>0</v>
      </c>
      <c r="DN24" s="116">
        <f t="shared" si="78"/>
        <v>0</v>
      </c>
      <c r="DO24" s="116">
        <f t="shared" si="79"/>
        <v>0</v>
      </c>
      <c r="DP24" s="116">
        <f t="shared" si="80"/>
        <v>0</v>
      </c>
      <c r="DQ24" s="116">
        <f t="shared" si="81"/>
        <v>0</v>
      </c>
      <c r="DR24" s="116">
        <f t="shared" si="82"/>
        <v>0</v>
      </c>
      <c r="DS24" s="116">
        <f t="shared" si="83"/>
        <v>0</v>
      </c>
      <c r="DT24" s="116">
        <f t="shared" si="84"/>
        <v>0</v>
      </c>
      <c r="DU24" s="471">
        <f t="shared" si="85"/>
        <v>0</v>
      </c>
      <c r="DV24" s="470">
        <f t="shared" si="86"/>
        <v>0</v>
      </c>
      <c r="DW24" s="470">
        <f t="shared" si="87"/>
        <v>0</v>
      </c>
      <c r="DX24" s="470">
        <f t="shared" si="88"/>
        <v>0</v>
      </c>
      <c r="DY24" s="470">
        <f t="shared" si="89"/>
        <v>0</v>
      </c>
      <c r="DZ24" s="470">
        <f t="shared" si="90"/>
        <v>0</v>
      </c>
      <c r="EA24" s="470">
        <f t="shared" si="91"/>
        <v>0</v>
      </c>
      <c r="EB24" s="470">
        <f t="shared" si="92"/>
        <v>0</v>
      </c>
      <c r="EC24" s="470">
        <f t="shared" si="93"/>
        <v>0</v>
      </c>
      <c r="ED24" s="470">
        <f t="shared" si="94"/>
        <v>0</v>
      </c>
      <c r="EE24" s="470">
        <f t="shared" si="95"/>
        <v>0</v>
      </c>
      <c r="EF24" s="470">
        <f t="shared" si="96"/>
        <v>0</v>
      </c>
      <c r="EG24" s="470">
        <f t="shared" si="97"/>
        <v>0</v>
      </c>
      <c r="EH24" s="466">
        <f t="shared" si="98"/>
        <v>0</v>
      </c>
      <c r="EI24" s="122">
        <f t="shared" si="99"/>
        <v>0</v>
      </c>
      <c r="EJ24" s="122">
        <f t="shared" si="100"/>
        <v>0</v>
      </c>
      <c r="EK24" s="122">
        <f t="shared" si="101"/>
        <v>0</v>
      </c>
      <c r="EL24" s="122">
        <f t="shared" si="102"/>
        <v>0</v>
      </c>
      <c r="EM24" s="122">
        <f t="shared" si="103"/>
        <v>0</v>
      </c>
      <c r="EN24" s="122">
        <f t="shared" si="104"/>
        <v>0</v>
      </c>
      <c r="EO24" s="122">
        <f t="shared" si="105"/>
        <v>0</v>
      </c>
      <c r="EP24" s="122">
        <f t="shared" si="106"/>
        <v>0</v>
      </c>
      <c r="EQ24" s="122">
        <f t="shared" si="107"/>
        <v>0</v>
      </c>
      <c r="ER24" s="122">
        <f t="shared" si="108"/>
        <v>0</v>
      </c>
      <c r="ES24" s="469">
        <f t="shared" si="109"/>
        <v>0</v>
      </c>
      <c r="ET24" s="466">
        <f t="shared" si="110"/>
        <v>0</v>
      </c>
      <c r="EU24" s="122">
        <f t="shared" si="111"/>
        <v>0</v>
      </c>
      <c r="EV24" s="122">
        <f t="shared" si="112"/>
        <v>0</v>
      </c>
      <c r="EW24" s="122">
        <f t="shared" si="113"/>
        <v>0</v>
      </c>
      <c r="EX24" s="122">
        <f t="shared" si="114"/>
        <v>0</v>
      </c>
      <c r="EY24" s="122">
        <f t="shared" si="115"/>
        <v>0</v>
      </c>
      <c r="EZ24" s="122">
        <f t="shared" si="116"/>
        <v>0</v>
      </c>
      <c r="FA24" s="122">
        <f t="shared" si="117"/>
        <v>0</v>
      </c>
      <c r="FB24" s="122">
        <f t="shared" si="118"/>
        <v>0</v>
      </c>
      <c r="FC24" s="122">
        <f t="shared" si="119"/>
        <v>0</v>
      </c>
      <c r="FD24" s="122">
        <f t="shared" si="120"/>
        <v>0</v>
      </c>
      <c r="FE24" s="469">
        <f t="shared" si="121"/>
        <v>0</v>
      </c>
      <c r="FF24" s="466">
        <f t="shared" si="122"/>
        <v>0</v>
      </c>
      <c r="FG24" s="466">
        <f t="shared" si="123"/>
        <v>0</v>
      </c>
      <c r="FH24" s="466">
        <f t="shared" si="124"/>
        <v>0</v>
      </c>
      <c r="FI24" s="466">
        <f t="shared" si="125"/>
        <v>0</v>
      </c>
      <c r="FJ24" s="466">
        <f t="shared" si="126"/>
        <v>0</v>
      </c>
      <c r="FK24" s="466">
        <f t="shared" si="127"/>
        <v>0</v>
      </c>
      <c r="FL24" s="466">
        <f t="shared" si="128"/>
        <v>0</v>
      </c>
      <c r="FM24" s="466">
        <f t="shared" si="129"/>
        <v>0</v>
      </c>
      <c r="FN24" s="466">
        <f t="shared" si="130"/>
        <v>0</v>
      </c>
      <c r="FO24" s="466">
        <f t="shared" si="131"/>
        <v>0</v>
      </c>
      <c r="FP24" s="466">
        <f t="shared" si="132"/>
        <v>0</v>
      </c>
      <c r="FQ24" s="468">
        <f t="shared" si="133"/>
        <v>0</v>
      </c>
      <c r="FR24" s="466">
        <f t="shared" si="134"/>
        <v>0</v>
      </c>
      <c r="FS24" s="466">
        <f t="shared" si="135"/>
        <v>0</v>
      </c>
      <c r="FT24" s="466">
        <f t="shared" si="136"/>
        <v>0</v>
      </c>
      <c r="FU24" s="466">
        <f t="shared" si="137"/>
        <v>0</v>
      </c>
      <c r="FV24" s="466">
        <f t="shared" si="138"/>
        <v>0</v>
      </c>
      <c r="FW24" s="466">
        <f t="shared" si="139"/>
        <v>0</v>
      </c>
      <c r="FX24" s="466">
        <f t="shared" si="140"/>
        <v>0</v>
      </c>
      <c r="FY24" s="466">
        <f t="shared" si="141"/>
        <v>0</v>
      </c>
      <c r="FZ24" s="466">
        <f t="shared" si="142"/>
        <v>0</v>
      </c>
      <c r="GA24" s="466">
        <f t="shared" si="143"/>
        <v>0</v>
      </c>
      <c r="GB24" s="466">
        <f t="shared" si="144"/>
        <v>0</v>
      </c>
      <c r="GC24" s="468">
        <f t="shared" si="145"/>
        <v>0</v>
      </c>
    </row>
    <row r="25" spans="1:185">
      <c r="A25" s="97">
        <v>22</v>
      </c>
      <c r="B25" s="97" t="s">
        <v>12</v>
      </c>
      <c r="C25" s="97" t="s">
        <v>214</v>
      </c>
      <c r="D25" s="97" t="s">
        <v>936</v>
      </c>
      <c r="E25" s="321">
        <v>0</v>
      </c>
      <c r="F25" s="122">
        <v>7.6312283553737995E-2</v>
      </c>
      <c r="G25" s="122">
        <v>0.25679620381629598</v>
      </c>
      <c r="H25" s="122">
        <v>0</v>
      </c>
      <c r="I25" s="122">
        <v>7.5770092342331993E-2</v>
      </c>
      <c r="J25" s="122">
        <v>0.252021157360444</v>
      </c>
      <c r="K25" s="122">
        <v>0</v>
      </c>
      <c r="L25" s="122">
        <v>7.5382812905613994E-2</v>
      </c>
      <c r="M25" s="122">
        <v>0.24673485278770299</v>
      </c>
      <c r="N25" s="122">
        <v>0</v>
      </c>
      <c r="O25" s="122">
        <v>7.4089299586974994E-2</v>
      </c>
      <c r="P25" s="475">
        <v>0.239239214691675</v>
      </c>
      <c r="Q25" s="474">
        <v>1</v>
      </c>
      <c r="R25" s="97">
        <v>0</v>
      </c>
      <c r="S25" s="97">
        <v>7.6312283553737995E-2</v>
      </c>
      <c r="T25" s="97">
        <v>0.25679620381629598</v>
      </c>
      <c r="U25" s="97">
        <v>0</v>
      </c>
      <c r="V25" s="97">
        <v>7.5770092342331993E-2</v>
      </c>
      <c r="W25" s="97">
        <v>0.252021157360444</v>
      </c>
      <c r="X25" s="97">
        <v>0</v>
      </c>
      <c r="Y25" s="97">
        <v>7.5382812905613994E-2</v>
      </c>
      <c r="Z25" s="97">
        <v>0.24673485278770299</v>
      </c>
      <c r="AA25" s="97">
        <v>0</v>
      </c>
      <c r="AB25" s="97">
        <v>7.4089299586974994E-2</v>
      </c>
      <c r="AC25" s="97">
        <v>0.239239214691675</v>
      </c>
      <c r="AD25" s="321">
        <v>0</v>
      </c>
      <c r="AE25" s="97">
        <v>0</v>
      </c>
      <c r="AF25" s="97">
        <v>0</v>
      </c>
      <c r="AG25" s="97">
        <v>0</v>
      </c>
      <c r="AH25" s="97">
        <v>0</v>
      </c>
      <c r="AI25" s="97">
        <v>0</v>
      </c>
      <c r="AJ25" s="97">
        <v>0</v>
      </c>
      <c r="AK25" s="97">
        <v>0</v>
      </c>
      <c r="AL25" s="97">
        <v>0</v>
      </c>
      <c r="AM25" s="97">
        <v>0</v>
      </c>
      <c r="AN25" s="97">
        <v>0</v>
      </c>
      <c r="AO25" s="97">
        <v>0</v>
      </c>
      <c r="AP25" s="466">
        <f t="shared" si="2"/>
        <v>0</v>
      </c>
      <c r="AQ25" s="122">
        <f t="shared" si="3"/>
        <v>0</v>
      </c>
      <c r="AR25" s="473">
        <f t="shared" si="4"/>
        <v>0</v>
      </c>
      <c r="AS25" s="122">
        <f t="shared" si="5"/>
        <v>0</v>
      </c>
      <c r="AT25" s="122">
        <f t="shared" si="6"/>
        <v>0</v>
      </c>
      <c r="AU25" s="122">
        <f t="shared" si="7"/>
        <v>0</v>
      </c>
      <c r="AV25" s="122">
        <f t="shared" si="8"/>
        <v>0</v>
      </c>
      <c r="AW25" s="122">
        <f t="shared" si="9"/>
        <v>0</v>
      </c>
      <c r="AX25" s="122">
        <f t="shared" si="10"/>
        <v>0</v>
      </c>
      <c r="AY25" s="122">
        <f t="shared" si="11"/>
        <v>0</v>
      </c>
      <c r="AZ25" s="122">
        <f t="shared" si="12"/>
        <v>0</v>
      </c>
      <c r="BA25" s="469">
        <f t="shared" si="13"/>
        <v>0</v>
      </c>
      <c r="BB25" s="97">
        <f t="shared" si="14"/>
        <v>0</v>
      </c>
      <c r="BC25" s="97">
        <f t="shared" si="15"/>
        <v>1.1776681180865188E-2</v>
      </c>
      <c r="BD25" s="97">
        <f t="shared" si="16"/>
        <v>3.9629360831161496E-2</v>
      </c>
      <c r="BE25" s="97">
        <f t="shared" si="17"/>
        <v>0</v>
      </c>
      <c r="BF25" s="97">
        <f t="shared" si="18"/>
        <v>1.1693009028251655E-2</v>
      </c>
      <c r="BG25" s="97">
        <f t="shared" si="19"/>
        <v>3.8892465050880072E-2</v>
      </c>
      <c r="BH25" s="97">
        <f t="shared" si="20"/>
        <v>0</v>
      </c>
      <c r="BI25" s="97">
        <f t="shared" si="21"/>
        <v>1.1633243204956362E-2</v>
      </c>
      <c r="BJ25" s="97">
        <f t="shared" si="22"/>
        <v>3.8076670781871179E-2</v>
      </c>
      <c r="BK25" s="97">
        <f t="shared" si="23"/>
        <v>0</v>
      </c>
      <c r="BL25" s="97">
        <f t="shared" si="24"/>
        <v>1.143362535514995E-2</v>
      </c>
      <c r="BM25" s="469">
        <f t="shared" si="25"/>
        <v>3.69199272539186E-2</v>
      </c>
      <c r="BN25" s="467">
        <f t="shared" si="26"/>
        <v>0</v>
      </c>
      <c r="BO25" s="97">
        <f t="shared" si="27"/>
        <v>0</v>
      </c>
      <c r="BP25" s="97">
        <f t="shared" si="28"/>
        <v>0</v>
      </c>
      <c r="BQ25" s="97">
        <f t="shared" si="29"/>
        <v>0</v>
      </c>
      <c r="BR25" s="97">
        <f t="shared" si="30"/>
        <v>0</v>
      </c>
      <c r="BS25" s="97">
        <f t="shared" si="31"/>
        <v>0</v>
      </c>
      <c r="BT25" s="97">
        <f t="shared" si="32"/>
        <v>0</v>
      </c>
      <c r="BU25" s="97">
        <f t="shared" si="33"/>
        <v>0</v>
      </c>
      <c r="BV25" s="97">
        <f t="shared" si="34"/>
        <v>0</v>
      </c>
      <c r="BW25" s="97">
        <f t="shared" si="35"/>
        <v>0</v>
      </c>
      <c r="BX25" s="97">
        <f t="shared" si="36"/>
        <v>0</v>
      </c>
      <c r="BY25" s="469">
        <f t="shared" si="37"/>
        <v>0</v>
      </c>
      <c r="BZ25" s="470">
        <f t="shared" si="38"/>
        <v>0</v>
      </c>
      <c r="CA25" s="470">
        <f t="shared" si="39"/>
        <v>0</v>
      </c>
      <c r="CB25" s="470">
        <f t="shared" si="40"/>
        <v>0</v>
      </c>
      <c r="CC25" s="470">
        <f t="shared" si="41"/>
        <v>0</v>
      </c>
      <c r="CD25" s="470">
        <f t="shared" si="42"/>
        <v>0</v>
      </c>
      <c r="CE25" s="470">
        <f t="shared" si="43"/>
        <v>0</v>
      </c>
      <c r="CF25" s="470">
        <f t="shared" si="44"/>
        <v>0</v>
      </c>
      <c r="CG25" s="470">
        <f t="shared" si="45"/>
        <v>0</v>
      </c>
      <c r="CH25" s="470">
        <f t="shared" si="46"/>
        <v>0</v>
      </c>
      <c r="CI25" s="470">
        <f t="shared" si="47"/>
        <v>0</v>
      </c>
      <c r="CJ25" s="470">
        <f t="shared" si="48"/>
        <v>0</v>
      </c>
      <c r="CK25" s="472">
        <f t="shared" si="49"/>
        <v>0</v>
      </c>
      <c r="CL25" s="470">
        <f t="shared" si="50"/>
        <v>0</v>
      </c>
      <c r="CM25" s="116">
        <f t="shared" si="51"/>
        <v>7.6312283553737995E-2</v>
      </c>
      <c r="CN25" s="116">
        <f t="shared" si="52"/>
        <v>0.25679620381629598</v>
      </c>
      <c r="CO25" s="116">
        <f t="shared" si="53"/>
        <v>0</v>
      </c>
      <c r="CP25" s="116">
        <f t="shared" si="54"/>
        <v>7.5770092342331993E-2</v>
      </c>
      <c r="CQ25" s="116">
        <f t="shared" si="55"/>
        <v>0.252021157360444</v>
      </c>
      <c r="CR25" s="116">
        <f t="shared" si="56"/>
        <v>0</v>
      </c>
      <c r="CS25" s="116">
        <f t="shared" si="57"/>
        <v>7.5382812905613994E-2</v>
      </c>
      <c r="CT25" s="116">
        <f t="shared" si="58"/>
        <v>0.24673485278770299</v>
      </c>
      <c r="CU25" s="116">
        <f t="shared" si="59"/>
        <v>0</v>
      </c>
      <c r="CV25" s="116">
        <f t="shared" si="60"/>
        <v>7.4089299586974994E-2</v>
      </c>
      <c r="CW25" s="471">
        <f t="shared" si="61"/>
        <v>0.239239214691675</v>
      </c>
      <c r="CX25" s="470">
        <f t="shared" si="62"/>
        <v>0</v>
      </c>
      <c r="CY25" s="116">
        <f t="shared" si="63"/>
        <v>0</v>
      </c>
      <c r="CZ25" s="116">
        <f t="shared" si="64"/>
        <v>0</v>
      </c>
      <c r="DA25" s="116">
        <f t="shared" si="65"/>
        <v>0</v>
      </c>
      <c r="DB25" s="116">
        <f t="shared" si="66"/>
        <v>0</v>
      </c>
      <c r="DC25" s="116">
        <f t="shared" si="67"/>
        <v>0</v>
      </c>
      <c r="DD25" s="116">
        <f t="shared" si="68"/>
        <v>0</v>
      </c>
      <c r="DE25" s="116">
        <f t="shared" si="69"/>
        <v>0</v>
      </c>
      <c r="DF25" s="116">
        <f t="shared" si="70"/>
        <v>0</v>
      </c>
      <c r="DG25" s="116">
        <f t="shared" si="71"/>
        <v>0</v>
      </c>
      <c r="DH25" s="116">
        <f t="shared" si="72"/>
        <v>0</v>
      </c>
      <c r="DI25" s="471">
        <f t="shared" si="73"/>
        <v>0</v>
      </c>
      <c r="DJ25" s="470">
        <f t="shared" si="74"/>
        <v>0</v>
      </c>
      <c r="DK25" s="116">
        <f t="shared" si="75"/>
        <v>0</v>
      </c>
      <c r="DL25" s="116">
        <f t="shared" si="76"/>
        <v>0</v>
      </c>
      <c r="DM25" s="116">
        <f t="shared" si="77"/>
        <v>0</v>
      </c>
      <c r="DN25" s="116">
        <f t="shared" si="78"/>
        <v>0</v>
      </c>
      <c r="DO25" s="116">
        <f t="shared" si="79"/>
        <v>0</v>
      </c>
      <c r="DP25" s="116">
        <f t="shared" si="80"/>
        <v>0</v>
      </c>
      <c r="DQ25" s="116">
        <f t="shared" si="81"/>
        <v>0</v>
      </c>
      <c r="DR25" s="116">
        <f t="shared" si="82"/>
        <v>0</v>
      </c>
      <c r="DS25" s="116">
        <f t="shared" si="83"/>
        <v>0</v>
      </c>
      <c r="DT25" s="116">
        <f t="shared" si="84"/>
        <v>0</v>
      </c>
      <c r="DU25" s="471">
        <f t="shared" si="85"/>
        <v>0</v>
      </c>
      <c r="DV25" s="470">
        <f t="shared" si="86"/>
        <v>0</v>
      </c>
      <c r="DW25" s="470">
        <f t="shared" si="87"/>
        <v>0</v>
      </c>
      <c r="DX25" s="470">
        <f t="shared" si="88"/>
        <v>0</v>
      </c>
      <c r="DY25" s="470">
        <f t="shared" si="89"/>
        <v>0</v>
      </c>
      <c r="DZ25" s="470">
        <f t="shared" si="90"/>
        <v>0</v>
      </c>
      <c r="EA25" s="470">
        <f t="shared" si="91"/>
        <v>0</v>
      </c>
      <c r="EB25" s="470">
        <f t="shared" si="92"/>
        <v>0</v>
      </c>
      <c r="EC25" s="470">
        <f t="shared" si="93"/>
        <v>0</v>
      </c>
      <c r="ED25" s="470">
        <f t="shared" si="94"/>
        <v>0</v>
      </c>
      <c r="EE25" s="470">
        <f t="shared" si="95"/>
        <v>0</v>
      </c>
      <c r="EF25" s="470">
        <f t="shared" si="96"/>
        <v>0</v>
      </c>
      <c r="EG25" s="470">
        <f t="shared" si="97"/>
        <v>0</v>
      </c>
      <c r="EH25" s="466">
        <f t="shared" si="98"/>
        <v>0</v>
      </c>
      <c r="EI25" s="122">
        <f t="shared" si="99"/>
        <v>0</v>
      </c>
      <c r="EJ25" s="122">
        <f t="shared" si="100"/>
        <v>0</v>
      </c>
      <c r="EK25" s="122">
        <f t="shared" si="101"/>
        <v>0</v>
      </c>
      <c r="EL25" s="122">
        <f t="shared" si="102"/>
        <v>0</v>
      </c>
      <c r="EM25" s="122">
        <f t="shared" si="103"/>
        <v>0</v>
      </c>
      <c r="EN25" s="122">
        <f t="shared" si="104"/>
        <v>0</v>
      </c>
      <c r="EO25" s="122">
        <f t="shared" si="105"/>
        <v>0</v>
      </c>
      <c r="EP25" s="122">
        <f t="shared" si="106"/>
        <v>0</v>
      </c>
      <c r="EQ25" s="122">
        <f t="shared" si="107"/>
        <v>0</v>
      </c>
      <c r="ER25" s="122">
        <f t="shared" si="108"/>
        <v>0</v>
      </c>
      <c r="ES25" s="469">
        <f t="shared" si="109"/>
        <v>0</v>
      </c>
      <c r="ET25" s="466">
        <f t="shared" si="110"/>
        <v>0</v>
      </c>
      <c r="EU25" s="122">
        <f t="shared" si="111"/>
        <v>0</v>
      </c>
      <c r="EV25" s="122">
        <f t="shared" si="112"/>
        <v>0</v>
      </c>
      <c r="EW25" s="122">
        <f t="shared" si="113"/>
        <v>0</v>
      </c>
      <c r="EX25" s="122">
        <f t="shared" si="114"/>
        <v>0</v>
      </c>
      <c r="EY25" s="122">
        <f t="shared" si="115"/>
        <v>0</v>
      </c>
      <c r="EZ25" s="122">
        <f t="shared" si="116"/>
        <v>0</v>
      </c>
      <c r="FA25" s="122">
        <f t="shared" si="117"/>
        <v>0</v>
      </c>
      <c r="FB25" s="122">
        <f t="shared" si="118"/>
        <v>0</v>
      </c>
      <c r="FC25" s="122">
        <f t="shared" si="119"/>
        <v>0</v>
      </c>
      <c r="FD25" s="122">
        <f t="shared" si="120"/>
        <v>0</v>
      </c>
      <c r="FE25" s="469">
        <f t="shared" si="121"/>
        <v>0</v>
      </c>
      <c r="FF25" s="466">
        <f t="shared" si="122"/>
        <v>0</v>
      </c>
      <c r="FG25" s="466">
        <f t="shared" si="123"/>
        <v>0</v>
      </c>
      <c r="FH25" s="466">
        <f t="shared" si="124"/>
        <v>0</v>
      </c>
      <c r="FI25" s="466">
        <f t="shared" si="125"/>
        <v>0</v>
      </c>
      <c r="FJ25" s="466">
        <f t="shared" si="126"/>
        <v>0</v>
      </c>
      <c r="FK25" s="466">
        <f t="shared" si="127"/>
        <v>0</v>
      </c>
      <c r="FL25" s="466">
        <f t="shared" si="128"/>
        <v>0</v>
      </c>
      <c r="FM25" s="466">
        <f t="shared" si="129"/>
        <v>0</v>
      </c>
      <c r="FN25" s="466">
        <f t="shared" si="130"/>
        <v>0</v>
      </c>
      <c r="FO25" s="466">
        <f t="shared" si="131"/>
        <v>0</v>
      </c>
      <c r="FP25" s="466">
        <f t="shared" si="132"/>
        <v>0</v>
      </c>
      <c r="FQ25" s="468">
        <f t="shared" si="133"/>
        <v>0</v>
      </c>
      <c r="FR25" s="466">
        <f t="shared" si="134"/>
        <v>0</v>
      </c>
      <c r="FS25" s="466">
        <f t="shared" si="135"/>
        <v>0</v>
      </c>
      <c r="FT25" s="466">
        <f t="shared" si="136"/>
        <v>0</v>
      </c>
      <c r="FU25" s="466">
        <f t="shared" si="137"/>
        <v>0</v>
      </c>
      <c r="FV25" s="466">
        <f t="shared" si="138"/>
        <v>0</v>
      </c>
      <c r="FW25" s="466">
        <f t="shared" si="139"/>
        <v>0</v>
      </c>
      <c r="FX25" s="466">
        <f t="shared" si="140"/>
        <v>0</v>
      </c>
      <c r="FY25" s="466">
        <f t="shared" si="141"/>
        <v>0</v>
      </c>
      <c r="FZ25" s="466">
        <f t="shared" si="142"/>
        <v>0</v>
      </c>
      <c r="GA25" s="466">
        <f t="shared" si="143"/>
        <v>0</v>
      </c>
      <c r="GB25" s="466">
        <f t="shared" si="144"/>
        <v>0</v>
      </c>
      <c r="GC25" s="468">
        <f t="shared" si="145"/>
        <v>0</v>
      </c>
    </row>
    <row r="26" spans="1:185">
      <c r="A26" s="97">
        <v>23</v>
      </c>
      <c r="B26" s="97" t="s">
        <v>12</v>
      </c>
      <c r="C26" s="97" t="s">
        <v>214</v>
      </c>
      <c r="D26" s="97" t="s">
        <v>936</v>
      </c>
      <c r="E26" s="321">
        <v>0</v>
      </c>
      <c r="F26" s="122">
        <v>9.3860312683392996E-2</v>
      </c>
      <c r="G26" s="122">
        <v>0.53960314573281698</v>
      </c>
      <c r="H26" s="122">
        <v>0</v>
      </c>
      <c r="I26" s="122">
        <v>8.6116836887013007E-2</v>
      </c>
      <c r="J26" s="122">
        <v>0.52662569007794302</v>
      </c>
      <c r="K26" s="122">
        <v>0</v>
      </c>
      <c r="L26" s="122">
        <v>8.0719868907717998E-2</v>
      </c>
      <c r="M26" s="122">
        <v>0.51154378215471097</v>
      </c>
      <c r="N26" s="122">
        <v>0</v>
      </c>
      <c r="O26" s="122">
        <v>6.8424167946193007E-2</v>
      </c>
      <c r="P26" s="475">
        <v>0.49265767205406202</v>
      </c>
      <c r="Q26" s="474">
        <v>1</v>
      </c>
      <c r="R26" s="97">
        <v>0</v>
      </c>
      <c r="S26" s="97">
        <v>9.3860312683392996E-2</v>
      </c>
      <c r="T26" s="97">
        <v>0.53960314573281698</v>
      </c>
      <c r="U26" s="97">
        <v>0</v>
      </c>
      <c r="V26" s="97">
        <v>8.6116836887013007E-2</v>
      </c>
      <c r="W26" s="97">
        <v>0.52662569007794302</v>
      </c>
      <c r="X26" s="97">
        <v>0</v>
      </c>
      <c r="Y26" s="97">
        <v>8.0719868907717998E-2</v>
      </c>
      <c r="Z26" s="97">
        <v>0.51154378215471097</v>
      </c>
      <c r="AA26" s="97">
        <v>0</v>
      </c>
      <c r="AB26" s="97">
        <v>6.8424167946193007E-2</v>
      </c>
      <c r="AC26" s="97">
        <v>0.49265767205406202</v>
      </c>
      <c r="AD26" s="321">
        <v>0</v>
      </c>
      <c r="AE26" s="97">
        <v>0</v>
      </c>
      <c r="AF26" s="97">
        <v>0</v>
      </c>
      <c r="AG26" s="97">
        <v>0</v>
      </c>
      <c r="AH26" s="97">
        <v>0</v>
      </c>
      <c r="AI26" s="97">
        <v>0</v>
      </c>
      <c r="AJ26" s="97">
        <v>0</v>
      </c>
      <c r="AK26" s="97">
        <v>0</v>
      </c>
      <c r="AL26" s="97">
        <v>0</v>
      </c>
      <c r="AM26" s="97">
        <v>0</v>
      </c>
      <c r="AN26" s="97">
        <v>0</v>
      </c>
      <c r="AO26" s="97">
        <v>0</v>
      </c>
      <c r="AP26" s="466">
        <f t="shared" si="2"/>
        <v>0</v>
      </c>
      <c r="AQ26" s="122">
        <f t="shared" si="3"/>
        <v>0</v>
      </c>
      <c r="AR26" s="473">
        <f t="shared" si="4"/>
        <v>0</v>
      </c>
      <c r="AS26" s="122">
        <f t="shared" si="5"/>
        <v>0</v>
      </c>
      <c r="AT26" s="122">
        <f t="shared" si="6"/>
        <v>0</v>
      </c>
      <c r="AU26" s="122">
        <f t="shared" si="7"/>
        <v>0</v>
      </c>
      <c r="AV26" s="122">
        <f t="shared" si="8"/>
        <v>0</v>
      </c>
      <c r="AW26" s="122">
        <f t="shared" si="9"/>
        <v>0</v>
      </c>
      <c r="AX26" s="122">
        <f t="shared" si="10"/>
        <v>0</v>
      </c>
      <c r="AY26" s="122">
        <f t="shared" si="11"/>
        <v>0</v>
      </c>
      <c r="AZ26" s="122">
        <f t="shared" si="12"/>
        <v>0</v>
      </c>
      <c r="BA26" s="469">
        <f t="shared" si="13"/>
        <v>0</v>
      </c>
      <c r="BB26" s="97">
        <f t="shared" si="14"/>
        <v>0</v>
      </c>
      <c r="BC26" s="97">
        <f t="shared" si="15"/>
        <v>1.4484732031773835E-2</v>
      </c>
      <c r="BD26" s="97">
        <f t="shared" si="16"/>
        <v>8.3272756567589937E-2</v>
      </c>
      <c r="BE26" s="97">
        <f t="shared" si="17"/>
        <v>0</v>
      </c>
      <c r="BF26" s="97">
        <f t="shared" si="18"/>
        <v>1.3289741639152483E-2</v>
      </c>
      <c r="BG26" s="97">
        <f t="shared" si="19"/>
        <v>8.1270046772139448E-2</v>
      </c>
      <c r="BH26" s="97">
        <f t="shared" si="20"/>
        <v>0</v>
      </c>
      <c r="BI26" s="97">
        <f t="shared" si="21"/>
        <v>1.2456869547325502E-2</v>
      </c>
      <c r="BJ26" s="97">
        <f t="shared" si="22"/>
        <v>7.8942573226075327E-2</v>
      </c>
      <c r="BK26" s="97">
        <f t="shared" si="23"/>
        <v>0</v>
      </c>
      <c r="BL26" s="97">
        <f t="shared" si="24"/>
        <v>1.0559369651163051E-2</v>
      </c>
      <c r="BM26" s="469">
        <f t="shared" si="25"/>
        <v>7.6028026746209634E-2</v>
      </c>
      <c r="BN26" s="467">
        <f t="shared" si="26"/>
        <v>0</v>
      </c>
      <c r="BO26" s="97">
        <f t="shared" si="27"/>
        <v>0</v>
      </c>
      <c r="BP26" s="97">
        <f t="shared" si="28"/>
        <v>0</v>
      </c>
      <c r="BQ26" s="97">
        <f t="shared" si="29"/>
        <v>0</v>
      </c>
      <c r="BR26" s="97">
        <f t="shared" si="30"/>
        <v>0</v>
      </c>
      <c r="BS26" s="97">
        <f t="shared" si="31"/>
        <v>0</v>
      </c>
      <c r="BT26" s="97">
        <f t="shared" si="32"/>
        <v>0</v>
      </c>
      <c r="BU26" s="97">
        <f t="shared" si="33"/>
        <v>0</v>
      </c>
      <c r="BV26" s="97">
        <f t="shared" si="34"/>
        <v>0</v>
      </c>
      <c r="BW26" s="97">
        <f t="shared" si="35"/>
        <v>0</v>
      </c>
      <c r="BX26" s="97">
        <f t="shared" si="36"/>
        <v>0</v>
      </c>
      <c r="BY26" s="469">
        <f t="shared" si="37"/>
        <v>0</v>
      </c>
      <c r="BZ26" s="470">
        <f t="shared" si="38"/>
        <v>0</v>
      </c>
      <c r="CA26" s="470">
        <f t="shared" si="39"/>
        <v>0</v>
      </c>
      <c r="CB26" s="470">
        <f t="shared" si="40"/>
        <v>0</v>
      </c>
      <c r="CC26" s="470">
        <f t="shared" si="41"/>
        <v>0</v>
      </c>
      <c r="CD26" s="470">
        <f t="shared" si="42"/>
        <v>0</v>
      </c>
      <c r="CE26" s="470">
        <f t="shared" si="43"/>
        <v>0</v>
      </c>
      <c r="CF26" s="470">
        <f t="shared" si="44"/>
        <v>0</v>
      </c>
      <c r="CG26" s="470">
        <f t="shared" si="45"/>
        <v>0</v>
      </c>
      <c r="CH26" s="470">
        <f t="shared" si="46"/>
        <v>0</v>
      </c>
      <c r="CI26" s="470">
        <f t="shared" si="47"/>
        <v>0</v>
      </c>
      <c r="CJ26" s="470">
        <f t="shared" si="48"/>
        <v>0</v>
      </c>
      <c r="CK26" s="472">
        <f t="shared" si="49"/>
        <v>0</v>
      </c>
      <c r="CL26" s="470">
        <f t="shared" si="50"/>
        <v>0</v>
      </c>
      <c r="CM26" s="116">
        <f t="shared" si="51"/>
        <v>9.3860312683392996E-2</v>
      </c>
      <c r="CN26" s="116">
        <f t="shared" si="52"/>
        <v>0.53960314573281698</v>
      </c>
      <c r="CO26" s="116">
        <f t="shared" si="53"/>
        <v>0</v>
      </c>
      <c r="CP26" s="116">
        <f t="shared" si="54"/>
        <v>8.6116836887013007E-2</v>
      </c>
      <c r="CQ26" s="116">
        <f t="shared" si="55"/>
        <v>0.52662569007794302</v>
      </c>
      <c r="CR26" s="116">
        <f t="shared" si="56"/>
        <v>0</v>
      </c>
      <c r="CS26" s="116">
        <f t="shared" si="57"/>
        <v>8.0719868907717998E-2</v>
      </c>
      <c r="CT26" s="116">
        <f t="shared" si="58"/>
        <v>0.51154378215471097</v>
      </c>
      <c r="CU26" s="116">
        <f t="shared" si="59"/>
        <v>0</v>
      </c>
      <c r="CV26" s="116">
        <f t="shared" si="60"/>
        <v>6.8424167946193007E-2</v>
      </c>
      <c r="CW26" s="471">
        <f t="shared" si="61"/>
        <v>0.49265767205406202</v>
      </c>
      <c r="CX26" s="470">
        <f t="shared" si="62"/>
        <v>0</v>
      </c>
      <c r="CY26" s="116">
        <f t="shared" si="63"/>
        <v>0</v>
      </c>
      <c r="CZ26" s="116">
        <f t="shared" si="64"/>
        <v>0</v>
      </c>
      <c r="DA26" s="116">
        <f t="shared" si="65"/>
        <v>0</v>
      </c>
      <c r="DB26" s="116">
        <f t="shared" si="66"/>
        <v>0</v>
      </c>
      <c r="DC26" s="116">
        <f t="shared" si="67"/>
        <v>0</v>
      </c>
      <c r="DD26" s="116">
        <f t="shared" si="68"/>
        <v>0</v>
      </c>
      <c r="DE26" s="116">
        <f t="shared" si="69"/>
        <v>0</v>
      </c>
      <c r="DF26" s="116">
        <f t="shared" si="70"/>
        <v>0</v>
      </c>
      <c r="DG26" s="116">
        <f t="shared" si="71"/>
        <v>0</v>
      </c>
      <c r="DH26" s="116">
        <f t="shared" si="72"/>
        <v>0</v>
      </c>
      <c r="DI26" s="471">
        <f t="shared" si="73"/>
        <v>0</v>
      </c>
      <c r="DJ26" s="470">
        <f t="shared" si="74"/>
        <v>0</v>
      </c>
      <c r="DK26" s="116">
        <f t="shared" si="75"/>
        <v>0</v>
      </c>
      <c r="DL26" s="116">
        <f t="shared" si="76"/>
        <v>0</v>
      </c>
      <c r="DM26" s="116">
        <f t="shared" si="77"/>
        <v>0</v>
      </c>
      <c r="DN26" s="116">
        <f t="shared" si="78"/>
        <v>0</v>
      </c>
      <c r="DO26" s="116">
        <f t="shared" si="79"/>
        <v>0</v>
      </c>
      <c r="DP26" s="116">
        <f t="shared" si="80"/>
        <v>0</v>
      </c>
      <c r="DQ26" s="116">
        <f t="shared" si="81"/>
        <v>0</v>
      </c>
      <c r="DR26" s="116">
        <f t="shared" si="82"/>
        <v>0</v>
      </c>
      <c r="DS26" s="116">
        <f t="shared" si="83"/>
        <v>0</v>
      </c>
      <c r="DT26" s="116">
        <f t="shared" si="84"/>
        <v>0</v>
      </c>
      <c r="DU26" s="471">
        <f t="shared" si="85"/>
        <v>0</v>
      </c>
      <c r="DV26" s="470">
        <f t="shared" si="86"/>
        <v>0</v>
      </c>
      <c r="DW26" s="470">
        <f t="shared" si="87"/>
        <v>0</v>
      </c>
      <c r="DX26" s="470">
        <f t="shared" si="88"/>
        <v>0</v>
      </c>
      <c r="DY26" s="470">
        <f t="shared" si="89"/>
        <v>0</v>
      </c>
      <c r="DZ26" s="470">
        <f t="shared" si="90"/>
        <v>0</v>
      </c>
      <c r="EA26" s="470">
        <f t="shared" si="91"/>
        <v>0</v>
      </c>
      <c r="EB26" s="470">
        <f t="shared" si="92"/>
        <v>0</v>
      </c>
      <c r="EC26" s="470">
        <f t="shared" si="93"/>
        <v>0</v>
      </c>
      <c r="ED26" s="470">
        <f t="shared" si="94"/>
        <v>0</v>
      </c>
      <c r="EE26" s="470">
        <f t="shared" si="95"/>
        <v>0</v>
      </c>
      <c r="EF26" s="470">
        <f t="shared" si="96"/>
        <v>0</v>
      </c>
      <c r="EG26" s="470">
        <f t="shared" si="97"/>
        <v>0</v>
      </c>
      <c r="EH26" s="466">
        <f t="shared" si="98"/>
        <v>0</v>
      </c>
      <c r="EI26" s="122">
        <f t="shared" si="99"/>
        <v>0</v>
      </c>
      <c r="EJ26" s="122">
        <f t="shared" si="100"/>
        <v>0</v>
      </c>
      <c r="EK26" s="122">
        <f t="shared" si="101"/>
        <v>0</v>
      </c>
      <c r="EL26" s="122">
        <f t="shared" si="102"/>
        <v>0</v>
      </c>
      <c r="EM26" s="122">
        <f t="shared" si="103"/>
        <v>0</v>
      </c>
      <c r="EN26" s="122">
        <f t="shared" si="104"/>
        <v>0</v>
      </c>
      <c r="EO26" s="122">
        <f t="shared" si="105"/>
        <v>0</v>
      </c>
      <c r="EP26" s="122">
        <f t="shared" si="106"/>
        <v>0</v>
      </c>
      <c r="EQ26" s="122">
        <f t="shared" si="107"/>
        <v>0</v>
      </c>
      <c r="ER26" s="122">
        <f t="shared" si="108"/>
        <v>0</v>
      </c>
      <c r="ES26" s="469">
        <f t="shared" si="109"/>
        <v>0</v>
      </c>
      <c r="ET26" s="466">
        <f t="shared" si="110"/>
        <v>0</v>
      </c>
      <c r="EU26" s="122">
        <f t="shared" si="111"/>
        <v>0</v>
      </c>
      <c r="EV26" s="122">
        <f t="shared" si="112"/>
        <v>0</v>
      </c>
      <c r="EW26" s="122">
        <f t="shared" si="113"/>
        <v>0</v>
      </c>
      <c r="EX26" s="122">
        <f t="shared" si="114"/>
        <v>0</v>
      </c>
      <c r="EY26" s="122">
        <f t="shared" si="115"/>
        <v>0</v>
      </c>
      <c r="EZ26" s="122">
        <f t="shared" si="116"/>
        <v>0</v>
      </c>
      <c r="FA26" s="122">
        <f t="shared" si="117"/>
        <v>0</v>
      </c>
      <c r="FB26" s="122">
        <f t="shared" si="118"/>
        <v>0</v>
      </c>
      <c r="FC26" s="122">
        <f t="shared" si="119"/>
        <v>0</v>
      </c>
      <c r="FD26" s="122">
        <f t="shared" si="120"/>
        <v>0</v>
      </c>
      <c r="FE26" s="469">
        <f t="shared" si="121"/>
        <v>0</v>
      </c>
      <c r="FF26" s="466">
        <f t="shared" si="122"/>
        <v>0</v>
      </c>
      <c r="FG26" s="466">
        <f t="shared" si="123"/>
        <v>0</v>
      </c>
      <c r="FH26" s="466">
        <f t="shared" si="124"/>
        <v>0</v>
      </c>
      <c r="FI26" s="466">
        <f t="shared" si="125"/>
        <v>0</v>
      </c>
      <c r="FJ26" s="466">
        <f t="shared" si="126"/>
        <v>0</v>
      </c>
      <c r="FK26" s="466">
        <f t="shared" si="127"/>
        <v>0</v>
      </c>
      <c r="FL26" s="466">
        <f t="shared" si="128"/>
        <v>0</v>
      </c>
      <c r="FM26" s="466">
        <f t="shared" si="129"/>
        <v>0</v>
      </c>
      <c r="FN26" s="466">
        <f t="shared" si="130"/>
        <v>0</v>
      </c>
      <c r="FO26" s="466">
        <f t="shared" si="131"/>
        <v>0</v>
      </c>
      <c r="FP26" s="466">
        <f t="shared" si="132"/>
        <v>0</v>
      </c>
      <c r="FQ26" s="468">
        <f t="shared" si="133"/>
        <v>0</v>
      </c>
      <c r="FR26" s="466">
        <f t="shared" si="134"/>
        <v>0</v>
      </c>
      <c r="FS26" s="466">
        <f t="shared" si="135"/>
        <v>0</v>
      </c>
      <c r="FT26" s="466">
        <f t="shared" si="136"/>
        <v>0</v>
      </c>
      <c r="FU26" s="466">
        <f t="shared" si="137"/>
        <v>0</v>
      </c>
      <c r="FV26" s="466">
        <f t="shared" si="138"/>
        <v>0</v>
      </c>
      <c r="FW26" s="466">
        <f t="shared" si="139"/>
        <v>0</v>
      </c>
      <c r="FX26" s="466">
        <f t="shared" si="140"/>
        <v>0</v>
      </c>
      <c r="FY26" s="466">
        <f t="shared" si="141"/>
        <v>0</v>
      </c>
      <c r="FZ26" s="466">
        <f t="shared" si="142"/>
        <v>0</v>
      </c>
      <c r="GA26" s="466">
        <f t="shared" si="143"/>
        <v>0</v>
      </c>
      <c r="GB26" s="466">
        <f t="shared" si="144"/>
        <v>0</v>
      </c>
      <c r="GC26" s="468">
        <f t="shared" si="145"/>
        <v>0</v>
      </c>
    </row>
    <row r="27" spans="1:185">
      <c r="A27" s="97">
        <v>24</v>
      </c>
      <c r="B27" s="97" t="s">
        <v>12</v>
      </c>
      <c r="C27" s="97" t="s">
        <v>214</v>
      </c>
      <c r="D27" s="97" t="s">
        <v>936</v>
      </c>
      <c r="E27" s="321">
        <v>0</v>
      </c>
      <c r="F27" s="122">
        <v>0.18772062536678499</v>
      </c>
      <c r="G27" s="122">
        <v>1.07920629146563</v>
      </c>
      <c r="H27" s="122">
        <v>0</v>
      </c>
      <c r="I27" s="122">
        <v>0.17223367377402499</v>
      </c>
      <c r="J27" s="122">
        <v>1.05325138015588</v>
      </c>
      <c r="K27" s="122">
        <v>0</v>
      </c>
      <c r="L27" s="122">
        <v>0.161439737815435</v>
      </c>
      <c r="M27" s="122">
        <v>1.0230875643094199</v>
      </c>
      <c r="N27" s="122">
        <v>0</v>
      </c>
      <c r="O27" s="122">
        <v>0.13684833589238601</v>
      </c>
      <c r="P27" s="475">
        <v>0.98531534410812405</v>
      </c>
      <c r="Q27" s="474">
        <v>1</v>
      </c>
      <c r="R27" s="97">
        <v>0</v>
      </c>
      <c r="S27" s="97">
        <v>0.18772062536678499</v>
      </c>
      <c r="T27" s="97">
        <v>1.07920629146563</v>
      </c>
      <c r="U27" s="97">
        <v>0</v>
      </c>
      <c r="V27" s="97">
        <v>0.17223367377402499</v>
      </c>
      <c r="W27" s="97">
        <v>1.05325138015588</v>
      </c>
      <c r="X27" s="97">
        <v>0</v>
      </c>
      <c r="Y27" s="97">
        <v>0.161439737815435</v>
      </c>
      <c r="Z27" s="97">
        <v>1.0230875643094199</v>
      </c>
      <c r="AA27" s="97">
        <v>0</v>
      </c>
      <c r="AB27" s="97">
        <v>0.13684833589238601</v>
      </c>
      <c r="AC27" s="97">
        <v>0.98531534410812405</v>
      </c>
      <c r="AD27" s="321">
        <v>0</v>
      </c>
      <c r="AE27" s="97">
        <v>0</v>
      </c>
      <c r="AF27" s="97">
        <v>0</v>
      </c>
      <c r="AG27" s="97">
        <v>0</v>
      </c>
      <c r="AH27" s="97">
        <v>0</v>
      </c>
      <c r="AI27" s="97">
        <v>0</v>
      </c>
      <c r="AJ27" s="97">
        <v>0</v>
      </c>
      <c r="AK27" s="97">
        <v>0</v>
      </c>
      <c r="AL27" s="97">
        <v>0</v>
      </c>
      <c r="AM27" s="97">
        <v>0</v>
      </c>
      <c r="AN27" s="97">
        <v>0</v>
      </c>
      <c r="AO27" s="97">
        <v>0</v>
      </c>
      <c r="AP27" s="466">
        <f t="shared" si="2"/>
        <v>0</v>
      </c>
      <c r="AQ27" s="122">
        <f t="shared" si="3"/>
        <v>0</v>
      </c>
      <c r="AR27" s="473">
        <f t="shared" si="4"/>
        <v>0</v>
      </c>
      <c r="AS27" s="122">
        <f t="shared" si="5"/>
        <v>0</v>
      </c>
      <c r="AT27" s="122">
        <f t="shared" si="6"/>
        <v>0</v>
      </c>
      <c r="AU27" s="122">
        <f t="shared" si="7"/>
        <v>0</v>
      </c>
      <c r="AV27" s="122">
        <f t="shared" si="8"/>
        <v>0</v>
      </c>
      <c r="AW27" s="122">
        <f t="shared" si="9"/>
        <v>0</v>
      </c>
      <c r="AX27" s="122">
        <f t="shared" si="10"/>
        <v>0</v>
      </c>
      <c r="AY27" s="122">
        <f t="shared" si="11"/>
        <v>0</v>
      </c>
      <c r="AZ27" s="122">
        <f t="shared" si="12"/>
        <v>0</v>
      </c>
      <c r="BA27" s="469">
        <f t="shared" si="13"/>
        <v>0</v>
      </c>
      <c r="BB27" s="97">
        <f t="shared" si="14"/>
        <v>0</v>
      </c>
      <c r="BC27" s="97">
        <f t="shared" si="15"/>
        <v>2.8969464063547518E-2</v>
      </c>
      <c r="BD27" s="97">
        <f t="shared" si="16"/>
        <v>0.16654551313517926</v>
      </c>
      <c r="BE27" s="97">
        <f t="shared" si="17"/>
        <v>0</v>
      </c>
      <c r="BF27" s="97">
        <f t="shared" si="18"/>
        <v>2.6579483278304807E-2</v>
      </c>
      <c r="BG27" s="97">
        <f t="shared" si="19"/>
        <v>0.16254009354427795</v>
      </c>
      <c r="BH27" s="97">
        <f t="shared" si="20"/>
        <v>0</v>
      </c>
      <c r="BI27" s="97">
        <f t="shared" si="21"/>
        <v>2.491373909465085E-2</v>
      </c>
      <c r="BJ27" s="97">
        <f t="shared" si="22"/>
        <v>0.15788514645215038</v>
      </c>
      <c r="BK27" s="97">
        <f t="shared" si="23"/>
        <v>0</v>
      </c>
      <c r="BL27" s="97">
        <f t="shared" si="24"/>
        <v>2.1118739302326103E-2</v>
      </c>
      <c r="BM27" s="469">
        <f t="shared" si="25"/>
        <v>0.15205605349241927</v>
      </c>
      <c r="BN27" s="467">
        <f t="shared" si="26"/>
        <v>0</v>
      </c>
      <c r="BO27" s="97">
        <f t="shared" si="27"/>
        <v>0</v>
      </c>
      <c r="BP27" s="97">
        <f t="shared" si="28"/>
        <v>0</v>
      </c>
      <c r="BQ27" s="97">
        <f t="shared" si="29"/>
        <v>0</v>
      </c>
      <c r="BR27" s="97">
        <f t="shared" si="30"/>
        <v>0</v>
      </c>
      <c r="BS27" s="97">
        <f t="shared" si="31"/>
        <v>0</v>
      </c>
      <c r="BT27" s="97">
        <f t="shared" si="32"/>
        <v>0</v>
      </c>
      <c r="BU27" s="97">
        <f t="shared" si="33"/>
        <v>0</v>
      </c>
      <c r="BV27" s="97">
        <f t="shared" si="34"/>
        <v>0</v>
      </c>
      <c r="BW27" s="97">
        <f t="shared" si="35"/>
        <v>0</v>
      </c>
      <c r="BX27" s="97">
        <f t="shared" si="36"/>
        <v>0</v>
      </c>
      <c r="BY27" s="469">
        <f t="shared" si="37"/>
        <v>0</v>
      </c>
      <c r="BZ27" s="470">
        <f t="shared" si="38"/>
        <v>0</v>
      </c>
      <c r="CA27" s="470">
        <f t="shared" si="39"/>
        <v>0</v>
      </c>
      <c r="CB27" s="470">
        <f t="shared" si="40"/>
        <v>0</v>
      </c>
      <c r="CC27" s="470">
        <f t="shared" si="41"/>
        <v>0</v>
      </c>
      <c r="CD27" s="470">
        <f t="shared" si="42"/>
        <v>0</v>
      </c>
      <c r="CE27" s="470">
        <f t="shared" si="43"/>
        <v>0</v>
      </c>
      <c r="CF27" s="470">
        <f t="shared" si="44"/>
        <v>0</v>
      </c>
      <c r="CG27" s="470">
        <f t="shared" si="45"/>
        <v>0</v>
      </c>
      <c r="CH27" s="470">
        <f t="shared" si="46"/>
        <v>0</v>
      </c>
      <c r="CI27" s="470">
        <f t="shared" si="47"/>
        <v>0</v>
      </c>
      <c r="CJ27" s="470">
        <f t="shared" si="48"/>
        <v>0</v>
      </c>
      <c r="CK27" s="472">
        <f t="shared" si="49"/>
        <v>0</v>
      </c>
      <c r="CL27" s="470">
        <f t="shared" si="50"/>
        <v>0</v>
      </c>
      <c r="CM27" s="116">
        <f t="shared" si="51"/>
        <v>0.18772062536678499</v>
      </c>
      <c r="CN27" s="116">
        <f t="shared" si="52"/>
        <v>1.07920629146563</v>
      </c>
      <c r="CO27" s="116">
        <f t="shared" si="53"/>
        <v>0</v>
      </c>
      <c r="CP27" s="116">
        <f t="shared" si="54"/>
        <v>0.17223367377402499</v>
      </c>
      <c r="CQ27" s="116">
        <f t="shared" si="55"/>
        <v>1.05325138015588</v>
      </c>
      <c r="CR27" s="116">
        <f t="shared" si="56"/>
        <v>0</v>
      </c>
      <c r="CS27" s="116">
        <f t="shared" si="57"/>
        <v>0.161439737815435</v>
      </c>
      <c r="CT27" s="116">
        <f t="shared" si="58"/>
        <v>1.0230875643094199</v>
      </c>
      <c r="CU27" s="116">
        <f t="shared" si="59"/>
        <v>0</v>
      </c>
      <c r="CV27" s="116">
        <f t="shared" si="60"/>
        <v>0.13684833589238601</v>
      </c>
      <c r="CW27" s="471">
        <f t="shared" si="61"/>
        <v>0.98531534410812405</v>
      </c>
      <c r="CX27" s="470">
        <f t="shared" si="62"/>
        <v>0</v>
      </c>
      <c r="CY27" s="116">
        <f t="shared" si="63"/>
        <v>0</v>
      </c>
      <c r="CZ27" s="116">
        <f t="shared" si="64"/>
        <v>0</v>
      </c>
      <c r="DA27" s="116">
        <f t="shared" si="65"/>
        <v>0</v>
      </c>
      <c r="DB27" s="116">
        <f t="shared" si="66"/>
        <v>0</v>
      </c>
      <c r="DC27" s="116">
        <f t="shared" si="67"/>
        <v>0</v>
      </c>
      <c r="DD27" s="116">
        <f t="shared" si="68"/>
        <v>0</v>
      </c>
      <c r="DE27" s="116">
        <f t="shared" si="69"/>
        <v>0</v>
      </c>
      <c r="DF27" s="116">
        <f t="shared" si="70"/>
        <v>0</v>
      </c>
      <c r="DG27" s="116">
        <f t="shared" si="71"/>
        <v>0</v>
      </c>
      <c r="DH27" s="116">
        <f t="shared" si="72"/>
        <v>0</v>
      </c>
      <c r="DI27" s="471">
        <f t="shared" si="73"/>
        <v>0</v>
      </c>
      <c r="DJ27" s="470">
        <f t="shared" si="74"/>
        <v>0</v>
      </c>
      <c r="DK27" s="116">
        <f t="shared" si="75"/>
        <v>0</v>
      </c>
      <c r="DL27" s="116">
        <f t="shared" si="76"/>
        <v>0</v>
      </c>
      <c r="DM27" s="116">
        <f t="shared" si="77"/>
        <v>0</v>
      </c>
      <c r="DN27" s="116">
        <f t="shared" si="78"/>
        <v>0</v>
      </c>
      <c r="DO27" s="116">
        <f t="shared" si="79"/>
        <v>0</v>
      </c>
      <c r="DP27" s="116">
        <f t="shared" si="80"/>
        <v>0</v>
      </c>
      <c r="DQ27" s="116">
        <f t="shared" si="81"/>
        <v>0</v>
      </c>
      <c r="DR27" s="116">
        <f t="shared" si="82"/>
        <v>0</v>
      </c>
      <c r="DS27" s="116">
        <f t="shared" si="83"/>
        <v>0</v>
      </c>
      <c r="DT27" s="116">
        <f t="shared" si="84"/>
        <v>0</v>
      </c>
      <c r="DU27" s="471">
        <f t="shared" si="85"/>
        <v>0</v>
      </c>
      <c r="DV27" s="470">
        <f t="shared" si="86"/>
        <v>0</v>
      </c>
      <c r="DW27" s="470">
        <f t="shared" si="87"/>
        <v>0</v>
      </c>
      <c r="DX27" s="470">
        <f t="shared" si="88"/>
        <v>0</v>
      </c>
      <c r="DY27" s="470">
        <f t="shared" si="89"/>
        <v>0</v>
      </c>
      <c r="DZ27" s="470">
        <f t="shared" si="90"/>
        <v>0</v>
      </c>
      <c r="EA27" s="470">
        <f t="shared" si="91"/>
        <v>0</v>
      </c>
      <c r="EB27" s="470">
        <f t="shared" si="92"/>
        <v>0</v>
      </c>
      <c r="EC27" s="470">
        <f t="shared" si="93"/>
        <v>0</v>
      </c>
      <c r="ED27" s="470">
        <f t="shared" si="94"/>
        <v>0</v>
      </c>
      <c r="EE27" s="470">
        <f t="shared" si="95"/>
        <v>0</v>
      </c>
      <c r="EF27" s="470">
        <f t="shared" si="96"/>
        <v>0</v>
      </c>
      <c r="EG27" s="470">
        <f t="shared" si="97"/>
        <v>0</v>
      </c>
      <c r="EH27" s="466">
        <f t="shared" si="98"/>
        <v>0</v>
      </c>
      <c r="EI27" s="122">
        <f t="shared" si="99"/>
        <v>0</v>
      </c>
      <c r="EJ27" s="122">
        <f t="shared" si="100"/>
        <v>0</v>
      </c>
      <c r="EK27" s="122">
        <f t="shared" si="101"/>
        <v>0</v>
      </c>
      <c r="EL27" s="122">
        <f t="shared" si="102"/>
        <v>0</v>
      </c>
      <c r="EM27" s="122">
        <f t="shared" si="103"/>
        <v>0</v>
      </c>
      <c r="EN27" s="122">
        <f t="shared" si="104"/>
        <v>0</v>
      </c>
      <c r="EO27" s="122">
        <f t="shared" si="105"/>
        <v>0</v>
      </c>
      <c r="EP27" s="122">
        <f t="shared" si="106"/>
        <v>0</v>
      </c>
      <c r="EQ27" s="122">
        <f t="shared" si="107"/>
        <v>0</v>
      </c>
      <c r="ER27" s="122">
        <f t="shared" si="108"/>
        <v>0</v>
      </c>
      <c r="ES27" s="469">
        <f t="shared" si="109"/>
        <v>0</v>
      </c>
      <c r="ET27" s="466">
        <f t="shared" si="110"/>
        <v>0</v>
      </c>
      <c r="EU27" s="122">
        <f t="shared" si="111"/>
        <v>0</v>
      </c>
      <c r="EV27" s="122">
        <f t="shared" si="112"/>
        <v>0</v>
      </c>
      <c r="EW27" s="122">
        <f t="shared" si="113"/>
        <v>0</v>
      </c>
      <c r="EX27" s="122">
        <f t="shared" si="114"/>
        <v>0</v>
      </c>
      <c r="EY27" s="122">
        <f t="shared" si="115"/>
        <v>0</v>
      </c>
      <c r="EZ27" s="122">
        <f t="shared" si="116"/>
        <v>0</v>
      </c>
      <c r="FA27" s="122">
        <f t="shared" si="117"/>
        <v>0</v>
      </c>
      <c r="FB27" s="122">
        <f t="shared" si="118"/>
        <v>0</v>
      </c>
      <c r="FC27" s="122">
        <f t="shared" si="119"/>
        <v>0</v>
      </c>
      <c r="FD27" s="122">
        <f t="shared" si="120"/>
        <v>0</v>
      </c>
      <c r="FE27" s="469">
        <f t="shared" si="121"/>
        <v>0</v>
      </c>
      <c r="FF27" s="466">
        <f t="shared" si="122"/>
        <v>0</v>
      </c>
      <c r="FG27" s="466">
        <f t="shared" si="123"/>
        <v>0</v>
      </c>
      <c r="FH27" s="466">
        <f t="shared" si="124"/>
        <v>0</v>
      </c>
      <c r="FI27" s="466">
        <f t="shared" si="125"/>
        <v>0</v>
      </c>
      <c r="FJ27" s="466">
        <f t="shared" si="126"/>
        <v>0</v>
      </c>
      <c r="FK27" s="466">
        <f t="shared" si="127"/>
        <v>0</v>
      </c>
      <c r="FL27" s="466">
        <f t="shared" si="128"/>
        <v>0</v>
      </c>
      <c r="FM27" s="466">
        <f t="shared" si="129"/>
        <v>0</v>
      </c>
      <c r="FN27" s="466">
        <f t="shared" si="130"/>
        <v>0</v>
      </c>
      <c r="FO27" s="466">
        <f t="shared" si="131"/>
        <v>0</v>
      </c>
      <c r="FP27" s="466">
        <f t="shared" si="132"/>
        <v>0</v>
      </c>
      <c r="FQ27" s="468">
        <f t="shared" si="133"/>
        <v>0</v>
      </c>
      <c r="FR27" s="466">
        <f t="shared" si="134"/>
        <v>0</v>
      </c>
      <c r="FS27" s="466">
        <f t="shared" si="135"/>
        <v>0</v>
      </c>
      <c r="FT27" s="466">
        <f t="shared" si="136"/>
        <v>0</v>
      </c>
      <c r="FU27" s="466">
        <f t="shared" si="137"/>
        <v>0</v>
      </c>
      <c r="FV27" s="466">
        <f t="shared" si="138"/>
        <v>0</v>
      </c>
      <c r="FW27" s="466">
        <f t="shared" si="139"/>
        <v>0</v>
      </c>
      <c r="FX27" s="466">
        <f t="shared" si="140"/>
        <v>0</v>
      </c>
      <c r="FY27" s="466">
        <f t="shared" si="141"/>
        <v>0</v>
      </c>
      <c r="FZ27" s="466">
        <f t="shared" si="142"/>
        <v>0</v>
      </c>
      <c r="GA27" s="466">
        <f t="shared" si="143"/>
        <v>0</v>
      </c>
      <c r="GB27" s="466">
        <f t="shared" si="144"/>
        <v>0</v>
      </c>
      <c r="GC27" s="468">
        <f t="shared" si="145"/>
        <v>0</v>
      </c>
    </row>
    <row r="28" spans="1:185">
      <c r="A28" s="97">
        <v>25</v>
      </c>
      <c r="B28" s="97" t="s">
        <v>12</v>
      </c>
      <c r="C28" s="97" t="s">
        <v>214</v>
      </c>
      <c r="D28" s="97" t="s">
        <v>936</v>
      </c>
      <c r="E28" s="321">
        <v>0</v>
      </c>
      <c r="F28" s="122">
        <v>0.32705264380173499</v>
      </c>
      <c r="G28" s="122">
        <v>1.1005551592126901</v>
      </c>
      <c r="H28" s="122">
        <v>0</v>
      </c>
      <c r="I28" s="122">
        <v>0.32472896718142502</v>
      </c>
      <c r="J28" s="122">
        <v>1.0800906744019001</v>
      </c>
      <c r="K28" s="122">
        <v>0</v>
      </c>
      <c r="L28" s="122">
        <v>0.32306919816691698</v>
      </c>
      <c r="M28" s="122">
        <v>1.0574350833758599</v>
      </c>
      <c r="N28" s="122">
        <v>0</v>
      </c>
      <c r="O28" s="122">
        <v>0.31752556965846201</v>
      </c>
      <c r="P28" s="475">
        <v>1.02531092010717</v>
      </c>
      <c r="Q28" s="474">
        <v>1</v>
      </c>
      <c r="R28" s="97">
        <v>0</v>
      </c>
      <c r="S28" s="97">
        <v>0.32705264380173499</v>
      </c>
      <c r="T28" s="97">
        <v>1.1005551592126901</v>
      </c>
      <c r="U28" s="97">
        <v>0</v>
      </c>
      <c r="V28" s="97">
        <v>0.32472896718142502</v>
      </c>
      <c r="W28" s="97">
        <v>1.0800906744019001</v>
      </c>
      <c r="X28" s="97">
        <v>0</v>
      </c>
      <c r="Y28" s="97">
        <v>0.32306919816691698</v>
      </c>
      <c r="Z28" s="97">
        <v>1.0574350833758599</v>
      </c>
      <c r="AA28" s="97">
        <v>0</v>
      </c>
      <c r="AB28" s="97">
        <v>0.31752556965846201</v>
      </c>
      <c r="AC28" s="97">
        <v>1.02531092010717</v>
      </c>
      <c r="AD28" s="321">
        <v>0</v>
      </c>
      <c r="AE28" s="97">
        <v>0</v>
      </c>
      <c r="AF28" s="97">
        <v>0</v>
      </c>
      <c r="AG28" s="97">
        <v>0</v>
      </c>
      <c r="AH28" s="97">
        <v>0</v>
      </c>
      <c r="AI28" s="97">
        <v>0</v>
      </c>
      <c r="AJ28" s="97">
        <v>0</v>
      </c>
      <c r="AK28" s="97">
        <v>0</v>
      </c>
      <c r="AL28" s="97">
        <v>0</v>
      </c>
      <c r="AM28" s="97">
        <v>0</v>
      </c>
      <c r="AN28" s="97">
        <v>0</v>
      </c>
      <c r="AO28" s="97">
        <v>0</v>
      </c>
      <c r="AP28" s="466">
        <f t="shared" si="2"/>
        <v>0</v>
      </c>
      <c r="AQ28" s="122">
        <f t="shared" si="3"/>
        <v>0</v>
      </c>
      <c r="AR28" s="473">
        <f t="shared" si="4"/>
        <v>0</v>
      </c>
      <c r="AS28" s="122">
        <f t="shared" si="5"/>
        <v>0</v>
      </c>
      <c r="AT28" s="122">
        <f t="shared" si="6"/>
        <v>0</v>
      </c>
      <c r="AU28" s="122">
        <f t="shared" si="7"/>
        <v>0</v>
      </c>
      <c r="AV28" s="122">
        <f t="shared" si="8"/>
        <v>0</v>
      </c>
      <c r="AW28" s="122">
        <f t="shared" si="9"/>
        <v>0</v>
      </c>
      <c r="AX28" s="122">
        <f t="shared" si="10"/>
        <v>0</v>
      </c>
      <c r="AY28" s="122">
        <f t="shared" si="11"/>
        <v>0</v>
      </c>
      <c r="AZ28" s="122">
        <f t="shared" si="12"/>
        <v>0</v>
      </c>
      <c r="BA28" s="469">
        <f t="shared" si="13"/>
        <v>0</v>
      </c>
      <c r="BB28" s="97">
        <f t="shared" si="14"/>
        <v>0</v>
      </c>
      <c r="BC28" s="97">
        <f t="shared" si="15"/>
        <v>5.0471490775136636E-2</v>
      </c>
      <c r="BD28" s="97">
        <f t="shared" si="16"/>
        <v>0.1698401178478339</v>
      </c>
      <c r="BE28" s="97">
        <f t="shared" si="17"/>
        <v>0</v>
      </c>
      <c r="BF28" s="97">
        <f t="shared" si="18"/>
        <v>5.0112895835364574E-2</v>
      </c>
      <c r="BG28" s="97">
        <f t="shared" si="19"/>
        <v>0.16668199307519987</v>
      </c>
      <c r="BH28" s="97">
        <f t="shared" si="20"/>
        <v>0</v>
      </c>
      <c r="BI28" s="97">
        <f t="shared" si="21"/>
        <v>4.9856756592670103E-2</v>
      </c>
      <c r="BJ28" s="97">
        <f t="shared" si="22"/>
        <v>0.16318573192230351</v>
      </c>
      <c r="BK28" s="97">
        <f t="shared" si="23"/>
        <v>0</v>
      </c>
      <c r="BL28" s="97">
        <f t="shared" si="24"/>
        <v>4.9001251522070875E-2</v>
      </c>
      <c r="BM28" s="469">
        <f t="shared" si="25"/>
        <v>0.15822825965964979</v>
      </c>
      <c r="BN28" s="467">
        <f t="shared" si="26"/>
        <v>0</v>
      </c>
      <c r="BO28" s="97">
        <f t="shared" si="27"/>
        <v>0</v>
      </c>
      <c r="BP28" s="97">
        <f t="shared" si="28"/>
        <v>0</v>
      </c>
      <c r="BQ28" s="97">
        <f t="shared" si="29"/>
        <v>0</v>
      </c>
      <c r="BR28" s="97">
        <f t="shared" si="30"/>
        <v>0</v>
      </c>
      <c r="BS28" s="97">
        <f t="shared" si="31"/>
        <v>0</v>
      </c>
      <c r="BT28" s="97">
        <f t="shared" si="32"/>
        <v>0</v>
      </c>
      <c r="BU28" s="97">
        <f t="shared" si="33"/>
        <v>0</v>
      </c>
      <c r="BV28" s="97">
        <f t="shared" si="34"/>
        <v>0</v>
      </c>
      <c r="BW28" s="97">
        <f t="shared" si="35"/>
        <v>0</v>
      </c>
      <c r="BX28" s="97">
        <f t="shared" si="36"/>
        <v>0</v>
      </c>
      <c r="BY28" s="469">
        <f t="shared" si="37"/>
        <v>0</v>
      </c>
      <c r="BZ28" s="470">
        <f t="shared" si="38"/>
        <v>0</v>
      </c>
      <c r="CA28" s="470">
        <f t="shared" si="39"/>
        <v>0</v>
      </c>
      <c r="CB28" s="470">
        <f t="shared" si="40"/>
        <v>0</v>
      </c>
      <c r="CC28" s="470">
        <f t="shared" si="41"/>
        <v>0</v>
      </c>
      <c r="CD28" s="470">
        <f t="shared" si="42"/>
        <v>0</v>
      </c>
      <c r="CE28" s="470">
        <f t="shared" si="43"/>
        <v>0</v>
      </c>
      <c r="CF28" s="470">
        <f t="shared" si="44"/>
        <v>0</v>
      </c>
      <c r="CG28" s="470">
        <f t="shared" si="45"/>
        <v>0</v>
      </c>
      <c r="CH28" s="470">
        <f t="shared" si="46"/>
        <v>0</v>
      </c>
      <c r="CI28" s="470">
        <f t="shared" si="47"/>
        <v>0</v>
      </c>
      <c r="CJ28" s="470">
        <f t="shared" si="48"/>
        <v>0</v>
      </c>
      <c r="CK28" s="472">
        <f t="shared" si="49"/>
        <v>0</v>
      </c>
      <c r="CL28" s="470">
        <f t="shared" si="50"/>
        <v>0</v>
      </c>
      <c r="CM28" s="116">
        <f t="shared" si="51"/>
        <v>0.32705264380173499</v>
      </c>
      <c r="CN28" s="116">
        <f t="shared" si="52"/>
        <v>1.1005551592126901</v>
      </c>
      <c r="CO28" s="116">
        <f t="shared" si="53"/>
        <v>0</v>
      </c>
      <c r="CP28" s="116">
        <f t="shared" si="54"/>
        <v>0.32472896718142502</v>
      </c>
      <c r="CQ28" s="116">
        <f t="shared" si="55"/>
        <v>1.0800906744019001</v>
      </c>
      <c r="CR28" s="116">
        <f t="shared" si="56"/>
        <v>0</v>
      </c>
      <c r="CS28" s="116">
        <f t="shared" si="57"/>
        <v>0.32306919816691698</v>
      </c>
      <c r="CT28" s="116">
        <f t="shared" si="58"/>
        <v>1.0574350833758599</v>
      </c>
      <c r="CU28" s="116">
        <f t="shared" si="59"/>
        <v>0</v>
      </c>
      <c r="CV28" s="116">
        <f t="shared" si="60"/>
        <v>0.31752556965846201</v>
      </c>
      <c r="CW28" s="471">
        <f t="shared" si="61"/>
        <v>1.02531092010717</v>
      </c>
      <c r="CX28" s="470">
        <f t="shared" si="62"/>
        <v>0</v>
      </c>
      <c r="CY28" s="116">
        <f t="shared" si="63"/>
        <v>0</v>
      </c>
      <c r="CZ28" s="116">
        <f t="shared" si="64"/>
        <v>0</v>
      </c>
      <c r="DA28" s="116">
        <f t="shared" si="65"/>
        <v>0</v>
      </c>
      <c r="DB28" s="116">
        <f t="shared" si="66"/>
        <v>0</v>
      </c>
      <c r="DC28" s="116">
        <f t="shared" si="67"/>
        <v>0</v>
      </c>
      <c r="DD28" s="116">
        <f t="shared" si="68"/>
        <v>0</v>
      </c>
      <c r="DE28" s="116">
        <f t="shared" si="69"/>
        <v>0</v>
      </c>
      <c r="DF28" s="116">
        <f t="shared" si="70"/>
        <v>0</v>
      </c>
      <c r="DG28" s="116">
        <f t="shared" si="71"/>
        <v>0</v>
      </c>
      <c r="DH28" s="116">
        <f t="shared" si="72"/>
        <v>0</v>
      </c>
      <c r="DI28" s="471">
        <f t="shared" si="73"/>
        <v>0</v>
      </c>
      <c r="DJ28" s="470">
        <f t="shared" si="74"/>
        <v>0</v>
      </c>
      <c r="DK28" s="116">
        <f t="shared" si="75"/>
        <v>0</v>
      </c>
      <c r="DL28" s="116">
        <f t="shared" si="76"/>
        <v>0</v>
      </c>
      <c r="DM28" s="116">
        <f t="shared" si="77"/>
        <v>0</v>
      </c>
      <c r="DN28" s="116">
        <f t="shared" si="78"/>
        <v>0</v>
      </c>
      <c r="DO28" s="116">
        <f t="shared" si="79"/>
        <v>0</v>
      </c>
      <c r="DP28" s="116">
        <f t="shared" si="80"/>
        <v>0</v>
      </c>
      <c r="DQ28" s="116">
        <f t="shared" si="81"/>
        <v>0</v>
      </c>
      <c r="DR28" s="116">
        <f t="shared" si="82"/>
        <v>0</v>
      </c>
      <c r="DS28" s="116">
        <f t="shared" si="83"/>
        <v>0</v>
      </c>
      <c r="DT28" s="116">
        <f t="shared" si="84"/>
        <v>0</v>
      </c>
      <c r="DU28" s="471">
        <f t="shared" si="85"/>
        <v>0</v>
      </c>
      <c r="DV28" s="470">
        <f t="shared" si="86"/>
        <v>0</v>
      </c>
      <c r="DW28" s="470">
        <f t="shared" si="87"/>
        <v>0</v>
      </c>
      <c r="DX28" s="470">
        <f t="shared" si="88"/>
        <v>0</v>
      </c>
      <c r="DY28" s="470">
        <f t="shared" si="89"/>
        <v>0</v>
      </c>
      <c r="DZ28" s="470">
        <f t="shared" si="90"/>
        <v>0</v>
      </c>
      <c r="EA28" s="470">
        <f t="shared" si="91"/>
        <v>0</v>
      </c>
      <c r="EB28" s="470">
        <f t="shared" si="92"/>
        <v>0</v>
      </c>
      <c r="EC28" s="470">
        <f t="shared" si="93"/>
        <v>0</v>
      </c>
      <c r="ED28" s="470">
        <f t="shared" si="94"/>
        <v>0</v>
      </c>
      <c r="EE28" s="470">
        <f t="shared" si="95"/>
        <v>0</v>
      </c>
      <c r="EF28" s="470">
        <f t="shared" si="96"/>
        <v>0</v>
      </c>
      <c r="EG28" s="470">
        <f t="shared" si="97"/>
        <v>0</v>
      </c>
      <c r="EH28" s="466">
        <f t="shared" si="98"/>
        <v>0</v>
      </c>
      <c r="EI28" s="122">
        <f t="shared" si="99"/>
        <v>0</v>
      </c>
      <c r="EJ28" s="122">
        <f t="shared" si="100"/>
        <v>0</v>
      </c>
      <c r="EK28" s="122">
        <f t="shared" si="101"/>
        <v>0</v>
      </c>
      <c r="EL28" s="122">
        <f t="shared" si="102"/>
        <v>0</v>
      </c>
      <c r="EM28" s="122">
        <f t="shared" si="103"/>
        <v>0</v>
      </c>
      <c r="EN28" s="122">
        <f t="shared" si="104"/>
        <v>0</v>
      </c>
      <c r="EO28" s="122">
        <f t="shared" si="105"/>
        <v>0</v>
      </c>
      <c r="EP28" s="122">
        <f t="shared" si="106"/>
        <v>0</v>
      </c>
      <c r="EQ28" s="122">
        <f t="shared" si="107"/>
        <v>0</v>
      </c>
      <c r="ER28" s="122">
        <f t="shared" si="108"/>
        <v>0</v>
      </c>
      <c r="ES28" s="469">
        <f t="shared" si="109"/>
        <v>0</v>
      </c>
      <c r="ET28" s="466">
        <f t="shared" si="110"/>
        <v>0</v>
      </c>
      <c r="EU28" s="122">
        <f t="shared" si="111"/>
        <v>0</v>
      </c>
      <c r="EV28" s="122">
        <f t="shared" si="112"/>
        <v>0</v>
      </c>
      <c r="EW28" s="122">
        <f t="shared" si="113"/>
        <v>0</v>
      </c>
      <c r="EX28" s="122">
        <f t="shared" si="114"/>
        <v>0</v>
      </c>
      <c r="EY28" s="122">
        <f t="shared" si="115"/>
        <v>0</v>
      </c>
      <c r="EZ28" s="122">
        <f t="shared" si="116"/>
        <v>0</v>
      </c>
      <c r="FA28" s="122">
        <f t="shared" si="117"/>
        <v>0</v>
      </c>
      <c r="FB28" s="122">
        <f t="shared" si="118"/>
        <v>0</v>
      </c>
      <c r="FC28" s="122">
        <f t="shared" si="119"/>
        <v>0</v>
      </c>
      <c r="FD28" s="122">
        <f t="shared" si="120"/>
        <v>0</v>
      </c>
      <c r="FE28" s="469">
        <f t="shared" si="121"/>
        <v>0</v>
      </c>
      <c r="FF28" s="466">
        <f t="shared" si="122"/>
        <v>0</v>
      </c>
      <c r="FG28" s="466">
        <f t="shared" si="123"/>
        <v>0</v>
      </c>
      <c r="FH28" s="466">
        <f t="shared" si="124"/>
        <v>0</v>
      </c>
      <c r="FI28" s="466">
        <f t="shared" si="125"/>
        <v>0</v>
      </c>
      <c r="FJ28" s="466">
        <f t="shared" si="126"/>
        <v>0</v>
      </c>
      <c r="FK28" s="466">
        <f t="shared" si="127"/>
        <v>0</v>
      </c>
      <c r="FL28" s="466">
        <f t="shared" si="128"/>
        <v>0</v>
      </c>
      <c r="FM28" s="466">
        <f t="shared" si="129"/>
        <v>0</v>
      </c>
      <c r="FN28" s="466">
        <f t="shared" si="130"/>
        <v>0</v>
      </c>
      <c r="FO28" s="466">
        <f t="shared" si="131"/>
        <v>0</v>
      </c>
      <c r="FP28" s="466">
        <f t="shared" si="132"/>
        <v>0</v>
      </c>
      <c r="FQ28" s="468">
        <f t="shared" si="133"/>
        <v>0</v>
      </c>
      <c r="FR28" s="466">
        <f t="shared" si="134"/>
        <v>0</v>
      </c>
      <c r="FS28" s="466">
        <f t="shared" si="135"/>
        <v>0</v>
      </c>
      <c r="FT28" s="466">
        <f t="shared" si="136"/>
        <v>0</v>
      </c>
      <c r="FU28" s="466">
        <f t="shared" si="137"/>
        <v>0</v>
      </c>
      <c r="FV28" s="466">
        <f t="shared" si="138"/>
        <v>0</v>
      </c>
      <c r="FW28" s="466">
        <f t="shared" si="139"/>
        <v>0</v>
      </c>
      <c r="FX28" s="466">
        <f t="shared" si="140"/>
        <v>0</v>
      </c>
      <c r="FY28" s="466">
        <f t="shared" si="141"/>
        <v>0</v>
      </c>
      <c r="FZ28" s="466">
        <f t="shared" si="142"/>
        <v>0</v>
      </c>
      <c r="GA28" s="466">
        <f t="shared" si="143"/>
        <v>0</v>
      </c>
      <c r="GB28" s="466">
        <f t="shared" si="144"/>
        <v>0</v>
      </c>
      <c r="GC28" s="468">
        <f t="shared" si="145"/>
        <v>0</v>
      </c>
    </row>
    <row r="29" spans="1:185">
      <c r="A29" s="97">
        <v>26</v>
      </c>
      <c r="B29" s="97" t="s">
        <v>12</v>
      </c>
      <c r="C29" s="97" t="s">
        <v>214</v>
      </c>
      <c r="D29" s="97" t="s">
        <v>936</v>
      </c>
      <c r="E29" s="321">
        <v>0</v>
      </c>
      <c r="F29" s="122">
        <v>0.43801479252249897</v>
      </c>
      <c r="G29" s="122">
        <v>2.5181480134198102</v>
      </c>
      <c r="H29" s="122">
        <v>0</v>
      </c>
      <c r="I29" s="122">
        <v>0.40187857213939299</v>
      </c>
      <c r="J29" s="122">
        <v>2.4575865536970598</v>
      </c>
      <c r="K29" s="122">
        <v>0</v>
      </c>
      <c r="L29" s="122">
        <v>0.37669272156934902</v>
      </c>
      <c r="M29" s="122">
        <v>2.3872043167219799</v>
      </c>
      <c r="N29" s="122">
        <v>0</v>
      </c>
      <c r="O29" s="122">
        <v>0.31931278374890198</v>
      </c>
      <c r="P29" s="475">
        <v>2.2990691362522799</v>
      </c>
      <c r="Q29" s="474">
        <v>1</v>
      </c>
      <c r="R29" s="97">
        <v>0</v>
      </c>
      <c r="S29" s="97">
        <v>0.43801479252249897</v>
      </c>
      <c r="T29" s="97">
        <v>2.5181480134198102</v>
      </c>
      <c r="U29" s="97">
        <v>0</v>
      </c>
      <c r="V29" s="97">
        <v>0.40187857213939299</v>
      </c>
      <c r="W29" s="97">
        <v>2.4575865536970598</v>
      </c>
      <c r="X29" s="97">
        <v>0</v>
      </c>
      <c r="Y29" s="97">
        <v>0.37669272156934902</v>
      </c>
      <c r="Z29" s="97">
        <v>2.3872043167219799</v>
      </c>
      <c r="AA29" s="97">
        <v>0</v>
      </c>
      <c r="AB29" s="97">
        <v>0.31931278374890198</v>
      </c>
      <c r="AC29" s="97">
        <v>2.2990691362522799</v>
      </c>
      <c r="AD29" s="321">
        <v>0</v>
      </c>
      <c r="AE29" s="97">
        <v>0</v>
      </c>
      <c r="AF29" s="97">
        <v>0</v>
      </c>
      <c r="AG29" s="97">
        <v>0</v>
      </c>
      <c r="AH29" s="97">
        <v>0</v>
      </c>
      <c r="AI29" s="97">
        <v>0</v>
      </c>
      <c r="AJ29" s="97">
        <v>0</v>
      </c>
      <c r="AK29" s="97">
        <v>0</v>
      </c>
      <c r="AL29" s="97">
        <v>0</v>
      </c>
      <c r="AM29" s="97">
        <v>0</v>
      </c>
      <c r="AN29" s="97">
        <v>0</v>
      </c>
      <c r="AO29" s="97">
        <v>0</v>
      </c>
      <c r="AP29" s="466">
        <f t="shared" si="2"/>
        <v>0</v>
      </c>
      <c r="AQ29" s="122">
        <f t="shared" si="3"/>
        <v>0</v>
      </c>
      <c r="AR29" s="473">
        <f t="shared" si="4"/>
        <v>0</v>
      </c>
      <c r="AS29" s="122">
        <f t="shared" si="5"/>
        <v>0</v>
      </c>
      <c r="AT29" s="122">
        <f t="shared" si="6"/>
        <v>0</v>
      </c>
      <c r="AU29" s="122">
        <f t="shared" si="7"/>
        <v>0</v>
      </c>
      <c r="AV29" s="122">
        <f t="shared" si="8"/>
        <v>0</v>
      </c>
      <c r="AW29" s="122">
        <f t="shared" si="9"/>
        <v>0</v>
      </c>
      <c r="AX29" s="122">
        <f t="shared" si="10"/>
        <v>0</v>
      </c>
      <c r="AY29" s="122">
        <f t="shared" si="11"/>
        <v>0</v>
      </c>
      <c r="AZ29" s="122">
        <f t="shared" si="12"/>
        <v>0</v>
      </c>
      <c r="BA29" s="469">
        <f t="shared" si="13"/>
        <v>0</v>
      </c>
      <c r="BB29" s="97">
        <f t="shared" si="14"/>
        <v>0</v>
      </c>
      <c r="BC29" s="97">
        <f t="shared" si="15"/>
        <v>6.7595416148277646E-2</v>
      </c>
      <c r="BD29" s="97">
        <f t="shared" si="16"/>
        <v>0.38860619731541929</v>
      </c>
      <c r="BE29" s="97">
        <f t="shared" si="17"/>
        <v>0</v>
      </c>
      <c r="BF29" s="97">
        <f t="shared" si="18"/>
        <v>6.2018794316044762E-2</v>
      </c>
      <c r="BG29" s="97">
        <f t="shared" si="19"/>
        <v>0.37926021826998291</v>
      </c>
      <c r="BH29" s="97">
        <f t="shared" si="20"/>
        <v>0</v>
      </c>
      <c r="BI29" s="97">
        <f t="shared" si="21"/>
        <v>5.8132057887518761E-2</v>
      </c>
      <c r="BJ29" s="97">
        <f t="shared" si="22"/>
        <v>0.3683986750550175</v>
      </c>
      <c r="BK29" s="97">
        <f t="shared" si="23"/>
        <v>0</v>
      </c>
      <c r="BL29" s="97">
        <f t="shared" si="24"/>
        <v>4.9277058372094437E-2</v>
      </c>
      <c r="BM29" s="469">
        <f t="shared" si="25"/>
        <v>0.35479745814897684</v>
      </c>
      <c r="BN29" s="467">
        <f t="shared" si="26"/>
        <v>0</v>
      </c>
      <c r="BO29" s="97">
        <f t="shared" si="27"/>
        <v>0</v>
      </c>
      <c r="BP29" s="97">
        <f t="shared" si="28"/>
        <v>0</v>
      </c>
      <c r="BQ29" s="97">
        <f t="shared" si="29"/>
        <v>0</v>
      </c>
      <c r="BR29" s="97">
        <f t="shared" si="30"/>
        <v>0</v>
      </c>
      <c r="BS29" s="97">
        <f t="shared" si="31"/>
        <v>0</v>
      </c>
      <c r="BT29" s="97">
        <f t="shared" si="32"/>
        <v>0</v>
      </c>
      <c r="BU29" s="97">
        <f t="shared" si="33"/>
        <v>0</v>
      </c>
      <c r="BV29" s="97">
        <f t="shared" si="34"/>
        <v>0</v>
      </c>
      <c r="BW29" s="97">
        <f t="shared" si="35"/>
        <v>0</v>
      </c>
      <c r="BX29" s="97">
        <f t="shared" si="36"/>
        <v>0</v>
      </c>
      <c r="BY29" s="469">
        <f t="shared" si="37"/>
        <v>0</v>
      </c>
      <c r="BZ29" s="470">
        <f t="shared" si="38"/>
        <v>0</v>
      </c>
      <c r="CA29" s="470">
        <f t="shared" si="39"/>
        <v>0</v>
      </c>
      <c r="CB29" s="470">
        <f t="shared" si="40"/>
        <v>0</v>
      </c>
      <c r="CC29" s="470">
        <f t="shared" si="41"/>
        <v>0</v>
      </c>
      <c r="CD29" s="470">
        <f t="shared" si="42"/>
        <v>0</v>
      </c>
      <c r="CE29" s="470">
        <f t="shared" si="43"/>
        <v>0</v>
      </c>
      <c r="CF29" s="470">
        <f t="shared" si="44"/>
        <v>0</v>
      </c>
      <c r="CG29" s="470">
        <f t="shared" si="45"/>
        <v>0</v>
      </c>
      <c r="CH29" s="470">
        <f t="shared" si="46"/>
        <v>0</v>
      </c>
      <c r="CI29" s="470">
        <f t="shared" si="47"/>
        <v>0</v>
      </c>
      <c r="CJ29" s="470">
        <f t="shared" si="48"/>
        <v>0</v>
      </c>
      <c r="CK29" s="472">
        <f t="shared" si="49"/>
        <v>0</v>
      </c>
      <c r="CL29" s="470">
        <f t="shared" si="50"/>
        <v>0</v>
      </c>
      <c r="CM29" s="116">
        <f t="shared" si="51"/>
        <v>0.43801479252249897</v>
      </c>
      <c r="CN29" s="116">
        <f t="shared" si="52"/>
        <v>2.5181480134198102</v>
      </c>
      <c r="CO29" s="116">
        <f t="shared" si="53"/>
        <v>0</v>
      </c>
      <c r="CP29" s="116">
        <f t="shared" si="54"/>
        <v>0.40187857213939299</v>
      </c>
      <c r="CQ29" s="116">
        <f t="shared" si="55"/>
        <v>2.4575865536970598</v>
      </c>
      <c r="CR29" s="116">
        <f t="shared" si="56"/>
        <v>0</v>
      </c>
      <c r="CS29" s="116">
        <f t="shared" si="57"/>
        <v>0.37669272156934902</v>
      </c>
      <c r="CT29" s="116">
        <f t="shared" si="58"/>
        <v>2.3872043167219799</v>
      </c>
      <c r="CU29" s="116">
        <f t="shared" si="59"/>
        <v>0</v>
      </c>
      <c r="CV29" s="116">
        <f t="shared" si="60"/>
        <v>0.31931278374890198</v>
      </c>
      <c r="CW29" s="471">
        <f t="shared" si="61"/>
        <v>2.2990691362522799</v>
      </c>
      <c r="CX29" s="470">
        <f t="shared" si="62"/>
        <v>0</v>
      </c>
      <c r="CY29" s="116">
        <f t="shared" si="63"/>
        <v>0</v>
      </c>
      <c r="CZ29" s="116">
        <f t="shared" si="64"/>
        <v>0</v>
      </c>
      <c r="DA29" s="116">
        <f t="shared" si="65"/>
        <v>0</v>
      </c>
      <c r="DB29" s="116">
        <f t="shared" si="66"/>
        <v>0</v>
      </c>
      <c r="DC29" s="116">
        <f t="shared" si="67"/>
        <v>0</v>
      </c>
      <c r="DD29" s="116">
        <f t="shared" si="68"/>
        <v>0</v>
      </c>
      <c r="DE29" s="116">
        <f t="shared" si="69"/>
        <v>0</v>
      </c>
      <c r="DF29" s="116">
        <f t="shared" si="70"/>
        <v>0</v>
      </c>
      <c r="DG29" s="116">
        <f t="shared" si="71"/>
        <v>0</v>
      </c>
      <c r="DH29" s="116">
        <f t="shared" si="72"/>
        <v>0</v>
      </c>
      <c r="DI29" s="471">
        <f t="shared" si="73"/>
        <v>0</v>
      </c>
      <c r="DJ29" s="470">
        <f t="shared" si="74"/>
        <v>0</v>
      </c>
      <c r="DK29" s="116">
        <f t="shared" si="75"/>
        <v>0</v>
      </c>
      <c r="DL29" s="116">
        <f t="shared" si="76"/>
        <v>0</v>
      </c>
      <c r="DM29" s="116">
        <f t="shared" si="77"/>
        <v>0</v>
      </c>
      <c r="DN29" s="116">
        <f t="shared" si="78"/>
        <v>0</v>
      </c>
      <c r="DO29" s="116">
        <f t="shared" si="79"/>
        <v>0</v>
      </c>
      <c r="DP29" s="116">
        <f t="shared" si="80"/>
        <v>0</v>
      </c>
      <c r="DQ29" s="116">
        <f t="shared" si="81"/>
        <v>0</v>
      </c>
      <c r="DR29" s="116">
        <f t="shared" si="82"/>
        <v>0</v>
      </c>
      <c r="DS29" s="116">
        <f t="shared" si="83"/>
        <v>0</v>
      </c>
      <c r="DT29" s="116">
        <f t="shared" si="84"/>
        <v>0</v>
      </c>
      <c r="DU29" s="471">
        <f t="shared" si="85"/>
        <v>0</v>
      </c>
      <c r="DV29" s="470">
        <f t="shared" si="86"/>
        <v>0</v>
      </c>
      <c r="DW29" s="470">
        <f t="shared" si="87"/>
        <v>0</v>
      </c>
      <c r="DX29" s="470">
        <f t="shared" si="88"/>
        <v>0</v>
      </c>
      <c r="DY29" s="470">
        <f t="shared" si="89"/>
        <v>0</v>
      </c>
      <c r="DZ29" s="470">
        <f t="shared" si="90"/>
        <v>0</v>
      </c>
      <c r="EA29" s="470">
        <f t="shared" si="91"/>
        <v>0</v>
      </c>
      <c r="EB29" s="470">
        <f t="shared" si="92"/>
        <v>0</v>
      </c>
      <c r="EC29" s="470">
        <f t="shared" si="93"/>
        <v>0</v>
      </c>
      <c r="ED29" s="470">
        <f t="shared" si="94"/>
        <v>0</v>
      </c>
      <c r="EE29" s="470">
        <f t="shared" si="95"/>
        <v>0</v>
      </c>
      <c r="EF29" s="470">
        <f t="shared" si="96"/>
        <v>0</v>
      </c>
      <c r="EG29" s="470">
        <f t="shared" si="97"/>
        <v>0</v>
      </c>
      <c r="EH29" s="466">
        <f t="shared" si="98"/>
        <v>0</v>
      </c>
      <c r="EI29" s="122">
        <f t="shared" si="99"/>
        <v>0</v>
      </c>
      <c r="EJ29" s="122">
        <f t="shared" si="100"/>
        <v>0</v>
      </c>
      <c r="EK29" s="122">
        <f t="shared" si="101"/>
        <v>0</v>
      </c>
      <c r="EL29" s="122">
        <f t="shared" si="102"/>
        <v>0</v>
      </c>
      <c r="EM29" s="122">
        <f t="shared" si="103"/>
        <v>0</v>
      </c>
      <c r="EN29" s="122">
        <f t="shared" si="104"/>
        <v>0</v>
      </c>
      <c r="EO29" s="122">
        <f t="shared" si="105"/>
        <v>0</v>
      </c>
      <c r="EP29" s="122">
        <f t="shared" si="106"/>
        <v>0</v>
      </c>
      <c r="EQ29" s="122">
        <f t="shared" si="107"/>
        <v>0</v>
      </c>
      <c r="ER29" s="122">
        <f t="shared" si="108"/>
        <v>0</v>
      </c>
      <c r="ES29" s="469">
        <f t="shared" si="109"/>
        <v>0</v>
      </c>
      <c r="ET29" s="466">
        <f t="shared" si="110"/>
        <v>0</v>
      </c>
      <c r="EU29" s="122">
        <f t="shared" si="111"/>
        <v>0</v>
      </c>
      <c r="EV29" s="122">
        <f t="shared" si="112"/>
        <v>0</v>
      </c>
      <c r="EW29" s="122">
        <f t="shared" si="113"/>
        <v>0</v>
      </c>
      <c r="EX29" s="122">
        <f t="shared" si="114"/>
        <v>0</v>
      </c>
      <c r="EY29" s="122">
        <f t="shared" si="115"/>
        <v>0</v>
      </c>
      <c r="EZ29" s="122">
        <f t="shared" si="116"/>
        <v>0</v>
      </c>
      <c r="FA29" s="122">
        <f t="shared" si="117"/>
        <v>0</v>
      </c>
      <c r="FB29" s="122">
        <f t="shared" si="118"/>
        <v>0</v>
      </c>
      <c r="FC29" s="122">
        <f t="shared" si="119"/>
        <v>0</v>
      </c>
      <c r="FD29" s="122">
        <f t="shared" si="120"/>
        <v>0</v>
      </c>
      <c r="FE29" s="469">
        <f t="shared" si="121"/>
        <v>0</v>
      </c>
      <c r="FF29" s="466">
        <f t="shared" si="122"/>
        <v>0</v>
      </c>
      <c r="FG29" s="466">
        <f t="shared" si="123"/>
        <v>0</v>
      </c>
      <c r="FH29" s="466">
        <f t="shared" si="124"/>
        <v>0</v>
      </c>
      <c r="FI29" s="466">
        <f t="shared" si="125"/>
        <v>0</v>
      </c>
      <c r="FJ29" s="466">
        <f t="shared" si="126"/>
        <v>0</v>
      </c>
      <c r="FK29" s="466">
        <f t="shared" si="127"/>
        <v>0</v>
      </c>
      <c r="FL29" s="466">
        <f t="shared" si="128"/>
        <v>0</v>
      </c>
      <c r="FM29" s="466">
        <f t="shared" si="129"/>
        <v>0</v>
      </c>
      <c r="FN29" s="466">
        <f t="shared" si="130"/>
        <v>0</v>
      </c>
      <c r="FO29" s="466">
        <f t="shared" si="131"/>
        <v>0</v>
      </c>
      <c r="FP29" s="466">
        <f t="shared" si="132"/>
        <v>0</v>
      </c>
      <c r="FQ29" s="468">
        <f t="shared" si="133"/>
        <v>0</v>
      </c>
      <c r="FR29" s="466">
        <f t="shared" si="134"/>
        <v>0</v>
      </c>
      <c r="FS29" s="466">
        <f t="shared" si="135"/>
        <v>0</v>
      </c>
      <c r="FT29" s="466">
        <f t="shared" si="136"/>
        <v>0</v>
      </c>
      <c r="FU29" s="466">
        <f t="shared" si="137"/>
        <v>0</v>
      </c>
      <c r="FV29" s="466">
        <f t="shared" si="138"/>
        <v>0</v>
      </c>
      <c r="FW29" s="466">
        <f t="shared" si="139"/>
        <v>0</v>
      </c>
      <c r="FX29" s="466">
        <f t="shared" si="140"/>
        <v>0</v>
      </c>
      <c r="FY29" s="466">
        <f t="shared" si="141"/>
        <v>0</v>
      </c>
      <c r="FZ29" s="466">
        <f t="shared" si="142"/>
        <v>0</v>
      </c>
      <c r="GA29" s="466">
        <f t="shared" si="143"/>
        <v>0</v>
      </c>
      <c r="GB29" s="466">
        <f t="shared" si="144"/>
        <v>0</v>
      </c>
      <c r="GC29" s="468">
        <f t="shared" si="145"/>
        <v>0</v>
      </c>
    </row>
    <row r="30" spans="1:185">
      <c r="A30" s="97">
        <v>27</v>
      </c>
      <c r="B30" s="97" t="s">
        <v>12</v>
      </c>
      <c r="C30" s="97" t="s">
        <v>214</v>
      </c>
      <c r="D30" s="97" t="s">
        <v>936</v>
      </c>
      <c r="E30" s="321">
        <v>0</v>
      </c>
      <c r="F30" s="122">
        <v>0.76312283553738203</v>
      </c>
      <c r="G30" s="122">
        <v>2.5679620381629502</v>
      </c>
      <c r="H30" s="122">
        <v>0</v>
      </c>
      <c r="I30" s="122">
        <v>0.75770092342332496</v>
      </c>
      <c r="J30" s="122">
        <v>2.5202115736044299</v>
      </c>
      <c r="K30" s="122">
        <v>0</v>
      </c>
      <c r="L30" s="122">
        <v>0.75382812905614105</v>
      </c>
      <c r="M30" s="122">
        <v>2.4673485278770202</v>
      </c>
      <c r="N30" s="122">
        <v>0</v>
      </c>
      <c r="O30" s="122">
        <v>0.740892995869746</v>
      </c>
      <c r="P30" s="475">
        <v>2.39239214691675</v>
      </c>
      <c r="Q30" s="474">
        <v>1</v>
      </c>
      <c r="R30" s="97">
        <v>0</v>
      </c>
      <c r="S30" s="97">
        <v>0.76312283553738203</v>
      </c>
      <c r="T30" s="97">
        <v>2.5679620381629502</v>
      </c>
      <c r="U30" s="97">
        <v>0</v>
      </c>
      <c r="V30" s="97">
        <v>0.75770092342332496</v>
      </c>
      <c r="W30" s="97">
        <v>2.5202115736044299</v>
      </c>
      <c r="X30" s="97">
        <v>0</v>
      </c>
      <c r="Y30" s="97">
        <v>0.75382812905614105</v>
      </c>
      <c r="Z30" s="97">
        <v>2.4673485278770202</v>
      </c>
      <c r="AA30" s="97">
        <v>0</v>
      </c>
      <c r="AB30" s="97">
        <v>0.740892995869746</v>
      </c>
      <c r="AC30" s="97">
        <v>2.39239214691675</v>
      </c>
      <c r="AD30" s="321">
        <v>0</v>
      </c>
      <c r="AE30" s="97">
        <v>0</v>
      </c>
      <c r="AF30" s="97">
        <v>0</v>
      </c>
      <c r="AG30" s="97">
        <v>0</v>
      </c>
      <c r="AH30" s="97">
        <v>0</v>
      </c>
      <c r="AI30" s="97">
        <v>0</v>
      </c>
      <c r="AJ30" s="97">
        <v>0</v>
      </c>
      <c r="AK30" s="97">
        <v>0</v>
      </c>
      <c r="AL30" s="97">
        <v>0</v>
      </c>
      <c r="AM30" s="97">
        <v>0</v>
      </c>
      <c r="AN30" s="97">
        <v>0</v>
      </c>
      <c r="AO30" s="97">
        <v>0</v>
      </c>
      <c r="AP30" s="466">
        <f t="shared" si="2"/>
        <v>0</v>
      </c>
      <c r="AQ30" s="122">
        <f t="shared" si="3"/>
        <v>0</v>
      </c>
      <c r="AR30" s="473">
        <f t="shared" si="4"/>
        <v>0</v>
      </c>
      <c r="AS30" s="122">
        <f t="shared" si="5"/>
        <v>0</v>
      </c>
      <c r="AT30" s="122">
        <f t="shared" si="6"/>
        <v>0</v>
      </c>
      <c r="AU30" s="122">
        <f t="shared" si="7"/>
        <v>0</v>
      </c>
      <c r="AV30" s="122">
        <f t="shared" si="8"/>
        <v>0</v>
      </c>
      <c r="AW30" s="122">
        <f t="shared" si="9"/>
        <v>0</v>
      </c>
      <c r="AX30" s="122">
        <f t="shared" si="10"/>
        <v>0</v>
      </c>
      <c r="AY30" s="122">
        <f t="shared" si="11"/>
        <v>0</v>
      </c>
      <c r="AZ30" s="122">
        <f t="shared" si="12"/>
        <v>0</v>
      </c>
      <c r="BA30" s="469">
        <f t="shared" si="13"/>
        <v>0</v>
      </c>
      <c r="BB30" s="97">
        <f t="shared" si="14"/>
        <v>0</v>
      </c>
      <c r="BC30" s="97">
        <f t="shared" si="15"/>
        <v>0.1177668118086522</v>
      </c>
      <c r="BD30" s="97">
        <f t="shared" si="16"/>
        <v>0.39629360831161348</v>
      </c>
      <c r="BE30" s="97">
        <f t="shared" si="17"/>
        <v>0</v>
      </c>
      <c r="BF30" s="97">
        <f t="shared" si="18"/>
        <v>0.11693009028251732</v>
      </c>
      <c r="BG30" s="97">
        <f t="shared" si="19"/>
        <v>0.38892465050879915</v>
      </c>
      <c r="BH30" s="97">
        <f t="shared" si="20"/>
        <v>0</v>
      </c>
      <c r="BI30" s="97">
        <f t="shared" si="21"/>
        <v>0.1163324320495638</v>
      </c>
      <c r="BJ30" s="97">
        <f t="shared" si="22"/>
        <v>0.38076670781871036</v>
      </c>
      <c r="BK30" s="97">
        <f t="shared" si="23"/>
        <v>0</v>
      </c>
      <c r="BL30" s="97">
        <f t="shared" si="24"/>
        <v>0.1143362535514989</v>
      </c>
      <c r="BM30" s="469">
        <f t="shared" si="25"/>
        <v>0.36919927253918594</v>
      </c>
      <c r="BN30" s="467">
        <f t="shared" si="26"/>
        <v>0</v>
      </c>
      <c r="BO30" s="97">
        <f t="shared" si="27"/>
        <v>0</v>
      </c>
      <c r="BP30" s="97">
        <f t="shared" si="28"/>
        <v>0</v>
      </c>
      <c r="BQ30" s="97">
        <f t="shared" si="29"/>
        <v>0</v>
      </c>
      <c r="BR30" s="97">
        <f t="shared" si="30"/>
        <v>0</v>
      </c>
      <c r="BS30" s="97">
        <f t="shared" si="31"/>
        <v>0</v>
      </c>
      <c r="BT30" s="97">
        <f t="shared" si="32"/>
        <v>0</v>
      </c>
      <c r="BU30" s="97">
        <f t="shared" si="33"/>
        <v>0</v>
      </c>
      <c r="BV30" s="97">
        <f t="shared" si="34"/>
        <v>0</v>
      </c>
      <c r="BW30" s="97">
        <f t="shared" si="35"/>
        <v>0</v>
      </c>
      <c r="BX30" s="97">
        <f t="shared" si="36"/>
        <v>0</v>
      </c>
      <c r="BY30" s="469">
        <f t="shared" si="37"/>
        <v>0</v>
      </c>
      <c r="BZ30" s="470">
        <f t="shared" si="38"/>
        <v>0</v>
      </c>
      <c r="CA30" s="470">
        <f t="shared" si="39"/>
        <v>0</v>
      </c>
      <c r="CB30" s="470">
        <f t="shared" si="40"/>
        <v>0</v>
      </c>
      <c r="CC30" s="470">
        <f t="shared" si="41"/>
        <v>0</v>
      </c>
      <c r="CD30" s="470">
        <f t="shared" si="42"/>
        <v>0</v>
      </c>
      <c r="CE30" s="470">
        <f t="shared" si="43"/>
        <v>0</v>
      </c>
      <c r="CF30" s="470">
        <f t="shared" si="44"/>
        <v>0</v>
      </c>
      <c r="CG30" s="470">
        <f t="shared" si="45"/>
        <v>0</v>
      </c>
      <c r="CH30" s="470">
        <f t="shared" si="46"/>
        <v>0</v>
      </c>
      <c r="CI30" s="470">
        <f t="shared" si="47"/>
        <v>0</v>
      </c>
      <c r="CJ30" s="470">
        <f t="shared" si="48"/>
        <v>0</v>
      </c>
      <c r="CK30" s="472">
        <f t="shared" si="49"/>
        <v>0</v>
      </c>
      <c r="CL30" s="470">
        <f t="shared" si="50"/>
        <v>0</v>
      </c>
      <c r="CM30" s="116">
        <f t="shared" si="51"/>
        <v>0.76312283553738203</v>
      </c>
      <c r="CN30" s="116">
        <f t="shared" si="52"/>
        <v>2.5679620381629502</v>
      </c>
      <c r="CO30" s="116">
        <f t="shared" si="53"/>
        <v>0</v>
      </c>
      <c r="CP30" s="116">
        <f t="shared" si="54"/>
        <v>0.75770092342332496</v>
      </c>
      <c r="CQ30" s="116">
        <f t="shared" si="55"/>
        <v>2.5202115736044299</v>
      </c>
      <c r="CR30" s="116">
        <f t="shared" si="56"/>
        <v>0</v>
      </c>
      <c r="CS30" s="116">
        <f t="shared" si="57"/>
        <v>0.75382812905614105</v>
      </c>
      <c r="CT30" s="116">
        <f t="shared" si="58"/>
        <v>2.4673485278770202</v>
      </c>
      <c r="CU30" s="116">
        <f t="shared" si="59"/>
        <v>0</v>
      </c>
      <c r="CV30" s="116">
        <f t="shared" si="60"/>
        <v>0.740892995869746</v>
      </c>
      <c r="CW30" s="471">
        <f t="shared" si="61"/>
        <v>2.39239214691675</v>
      </c>
      <c r="CX30" s="470">
        <f t="shared" si="62"/>
        <v>0</v>
      </c>
      <c r="CY30" s="116">
        <f t="shared" si="63"/>
        <v>0</v>
      </c>
      <c r="CZ30" s="116">
        <f t="shared" si="64"/>
        <v>0</v>
      </c>
      <c r="DA30" s="116">
        <f t="shared" si="65"/>
        <v>0</v>
      </c>
      <c r="DB30" s="116">
        <f t="shared" si="66"/>
        <v>0</v>
      </c>
      <c r="DC30" s="116">
        <f t="shared" si="67"/>
        <v>0</v>
      </c>
      <c r="DD30" s="116">
        <f t="shared" si="68"/>
        <v>0</v>
      </c>
      <c r="DE30" s="116">
        <f t="shared" si="69"/>
        <v>0</v>
      </c>
      <c r="DF30" s="116">
        <f t="shared" si="70"/>
        <v>0</v>
      </c>
      <c r="DG30" s="116">
        <f t="shared" si="71"/>
        <v>0</v>
      </c>
      <c r="DH30" s="116">
        <f t="shared" si="72"/>
        <v>0</v>
      </c>
      <c r="DI30" s="471">
        <f t="shared" si="73"/>
        <v>0</v>
      </c>
      <c r="DJ30" s="470">
        <f t="shared" si="74"/>
        <v>0</v>
      </c>
      <c r="DK30" s="116">
        <f t="shared" si="75"/>
        <v>0</v>
      </c>
      <c r="DL30" s="116">
        <f t="shared" si="76"/>
        <v>0</v>
      </c>
      <c r="DM30" s="116">
        <f t="shared" si="77"/>
        <v>0</v>
      </c>
      <c r="DN30" s="116">
        <f t="shared" si="78"/>
        <v>0</v>
      </c>
      <c r="DO30" s="116">
        <f t="shared" si="79"/>
        <v>0</v>
      </c>
      <c r="DP30" s="116">
        <f t="shared" si="80"/>
        <v>0</v>
      </c>
      <c r="DQ30" s="116">
        <f t="shared" si="81"/>
        <v>0</v>
      </c>
      <c r="DR30" s="116">
        <f t="shared" si="82"/>
        <v>0</v>
      </c>
      <c r="DS30" s="116">
        <f t="shared" si="83"/>
        <v>0</v>
      </c>
      <c r="DT30" s="116">
        <f t="shared" si="84"/>
        <v>0</v>
      </c>
      <c r="DU30" s="471">
        <f t="shared" si="85"/>
        <v>0</v>
      </c>
      <c r="DV30" s="470">
        <f t="shared" si="86"/>
        <v>0</v>
      </c>
      <c r="DW30" s="470">
        <f t="shared" si="87"/>
        <v>0</v>
      </c>
      <c r="DX30" s="470">
        <f t="shared" si="88"/>
        <v>0</v>
      </c>
      <c r="DY30" s="470">
        <f t="shared" si="89"/>
        <v>0</v>
      </c>
      <c r="DZ30" s="470">
        <f t="shared" si="90"/>
        <v>0</v>
      </c>
      <c r="EA30" s="470">
        <f t="shared" si="91"/>
        <v>0</v>
      </c>
      <c r="EB30" s="470">
        <f t="shared" si="92"/>
        <v>0</v>
      </c>
      <c r="EC30" s="470">
        <f t="shared" si="93"/>
        <v>0</v>
      </c>
      <c r="ED30" s="470">
        <f t="shared" si="94"/>
        <v>0</v>
      </c>
      <c r="EE30" s="470">
        <f t="shared" si="95"/>
        <v>0</v>
      </c>
      <c r="EF30" s="470">
        <f t="shared" si="96"/>
        <v>0</v>
      </c>
      <c r="EG30" s="470">
        <f t="shared" si="97"/>
        <v>0</v>
      </c>
      <c r="EH30" s="466">
        <f t="shared" si="98"/>
        <v>0</v>
      </c>
      <c r="EI30" s="122">
        <f t="shared" si="99"/>
        <v>0</v>
      </c>
      <c r="EJ30" s="122">
        <f t="shared" si="100"/>
        <v>0</v>
      </c>
      <c r="EK30" s="122">
        <f t="shared" si="101"/>
        <v>0</v>
      </c>
      <c r="EL30" s="122">
        <f t="shared" si="102"/>
        <v>0</v>
      </c>
      <c r="EM30" s="122">
        <f t="shared" si="103"/>
        <v>0</v>
      </c>
      <c r="EN30" s="122">
        <f t="shared" si="104"/>
        <v>0</v>
      </c>
      <c r="EO30" s="122">
        <f t="shared" si="105"/>
        <v>0</v>
      </c>
      <c r="EP30" s="122">
        <f t="shared" si="106"/>
        <v>0</v>
      </c>
      <c r="EQ30" s="122">
        <f t="shared" si="107"/>
        <v>0</v>
      </c>
      <c r="ER30" s="122">
        <f t="shared" si="108"/>
        <v>0</v>
      </c>
      <c r="ES30" s="469">
        <f t="shared" si="109"/>
        <v>0</v>
      </c>
      <c r="ET30" s="466">
        <f t="shared" si="110"/>
        <v>0</v>
      </c>
      <c r="EU30" s="122">
        <f t="shared" si="111"/>
        <v>0</v>
      </c>
      <c r="EV30" s="122">
        <f t="shared" si="112"/>
        <v>0</v>
      </c>
      <c r="EW30" s="122">
        <f t="shared" si="113"/>
        <v>0</v>
      </c>
      <c r="EX30" s="122">
        <f t="shared" si="114"/>
        <v>0</v>
      </c>
      <c r="EY30" s="122">
        <f t="shared" si="115"/>
        <v>0</v>
      </c>
      <c r="EZ30" s="122">
        <f t="shared" si="116"/>
        <v>0</v>
      </c>
      <c r="FA30" s="122">
        <f t="shared" si="117"/>
        <v>0</v>
      </c>
      <c r="FB30" s="122">
        <f t="shared" si="118"/>
        <v>0</v>
      </c>
      <c r="FC30" s="122">
        <f t="shared" si="119"/>
        <v>0</v>
      </c>
      <c r="FD30" s="122">
        <f t="shared" si="120"/>
        <v>0</v>
      </c>
      <c r="FE30" s="469">
        <f t="shared" si="121"/>
        <v>0</v>
      </c>
      <c r="FF30" s="466">
        <f t="shared" si="122"/>
        <v>0</v>
      </c>
      <c r="FG30" s="466">
        <f t="shared" si="123"/>
        <v>0</v>
      </c>
      <c r="FH30" s="466">
        <f t="shared" si="124"/>
        <v>0</v>
      </c>
      <c r="FI30" s="466">
        <f t="shared" si="125"/>
        <v>0</v>
      </c>
      <c r="FJ30" s="466">
        <f t="shared" si="126"/>
        <v>0</v>
      </c>
      <c r="FK30" s="466">
        <f t="shared" si="127"/>
        <v>0</v>
      </c>
      <c r="FL30" s="466">
        <f t="shared" si="128"/>
        <v>0</v>
      </c>
      <c r="FM30" s="466">
        <f t="shared" si="129"/>
        <v>0</v>
      </c>
      <c r="FN30" s="466">
        <f t="shared" si="130"/>
        <v>0</v>
      </c>
      <c r="FO30" s="466">
        <f t="shared" si="131"/>
        <v>0</v>
      </c>
      <c r="FP30" s="466">
        <f t="shared" si="132"/>
        <v>0</v>
      </c>
      <c r="FQ30" s="468">
        <f t="shared" si="133"/>
        <v>0</v>
      </c>
      <c r="FR30" s="466">
        <f t="shared" si="134"/>
        <v>0</v>
      </c>
      <c r="FS30" s="466">
        <f t="shared" si="135"/>
        <v>0</v>
      </c>
      <c r="FT30" s="466">
        <f t="shared" si="136"/>
        <v>0</v>
      </c>
      <c r="FU30" s="466">
        <f t="shared" si="137"/>
        <v>0</v>
      </c>
      <c r="FV30" s="466">
        <f t="shared" si="138"/>
        <v>0</v>
      </c>
      <c r="FW30" s="466">
        <f t="shared" si="139"/>
        <v>0</v>
      </c>
      <c r="FX30" s="466">
        <f t="shared" si="140"/>
        <v>0</v>
      </c>
      <c r="FY30" s="466">
        <f t="shared" si="141"/>
        <v>0</v>
      </c>
      <c r="FZ30" s="466">
        <f t="shared" si="142"/>
        <v>0</v>
      </c>
      <c r="GA30" s="466">
        <f t="shared" si="143"/>
        <v>0</v>
      </c>
      <c r="GB30" s="466">
        <f t="shared" si="144"/>
        <v>0</v>
      </c>
      <c r="GC30" s="468">
        <f t="shared" si="145"/>
        <v>0</v>
      </c>
    </row>
    <row r="31" spans="1:185">
      <c r="A31" s="97">
        <v>28</v>
      </c>
      <c r="B31" s="97" t="s">
        <v>12</v>
      </c>
      <c r="C31" s="97" t="s">
        <v>214</v>
      </c>
      <c r="D31" s="97" t="s">
        <v>936</v>
      </c>
      <c r="E31" s="321">
        <v>1.001673238644E-3</v>
      </c>
      <c r="F31" s="122">
        <v>7.2885319711000002E-5</v>
      </c>
      <c r="G31" s="122">
        <v>1.1080064789421E-2</v>
      </c>
      <c r="H31" s="122">
        <v>9.91314828385E-4</v>
      </c>
      <c r="I31" s="122">
        <v>6.7783347331000005E-5</v>
      </c>
      <c r="J31" s="122">
        <v>1.0972171014721E-2</v>
      </c>
      <c r="K31" s="122">
        <v>9.8391596391500004E-4</v>
      </c>
      <c r="L31" s="122">
        <v>6.4139081344999994E-5</v>
      </c>
      <c r="M31" s="122">
        <v>1.0846780952232E-2</v>
      </c>
      <c r="N31" s="122">
        <v>9.5920375658299997E-4</v>
      </c>
      <c r="O31" s="122">
        <v>5.1967232954000002E-5</v>
      </c>
      <c r="P31" s="475">
        <v>1.0689762984893001E-2</v>
      </c>
      <c r="Q31" s="474">
        <v>13</v>
      </c>
      <c r="R31" s="97">
        <v>1.3021752102367E-2</v>
      </c>
      <c r="S31" s="97">
        <v>9.4750915624000002E-4</v>
      </c>
      <c r="T31" s="97">
        <v>0.14404084226247499</v>
      </c>
      <c r="U31" s="97">
        <v>1.2887092769006001E-2</v>
      </c>
      <c r="V31" s="97">
        <v>8.8118351530300004E-4</v>
      </c>
      <c r="W31" s="97">
        <v>0.14263822319137401</v>
      </c>
      <c r="X31" s="97">
        <v>1.2790907530889999E-2</v>
      </c>
      <c r="Y31" s="97">
        <v>8.3380805749100003E-4</v>
      </c>
      <c r="Z31" s="97">
        <v>0.14100815237901301</v>
      </c>
      <c r="AA31" s="97">
        <v>1.2469648835585E-2</v>
      </c>
      <c r="AB31" s="97">
        <v>6.7557402839900002E-4</v>
      </c>
      <c r="AC31" s="97">
        <v>0.13896691880360601</v>
      </c>
      <c r="AD31" s="321">
        <v>0</v>
      </c>
      <c r="AE31" s="97">
        <v>0</v>
      </c>
      <c r="AF31" s="97">
        <v>0</v>
      </c>
      <c r="AG31" s="97">
        <v>0</v>
      </c>
      <c r="AH31" s="97">
        <v>0</v>
      </c>
      <c r="AI31" s="97">
        <v>0</v>
      </c>
      <c r="AJ31" s="97">
        <v>0</v>
      </c>
      <c r="AK31" s="97">
        <v>0</v>
      </c>
      <c r="AL31" s="97">
        <v>0</v>
      </c>
      <c r="AM31" s="97">
        <v>0</v>
      </c>
      <c r="AN31" s="97">
        <v>0</v>
      </c>
      <c r="AO31" s="97">
        <v>0</v>
      </c>
      <c r="AP31" s="466">
        <f t="shared" si="2"/>
        <v>0</v>
      </c>
      <c r="AQ31" s="122">
        <f t="shared" si="3"/>
        <v>0</v>
      </c>
      <c r="AR31" s="473">
        <f t="shared" si="4"/>
        <v>0</v>
      </c>
      <c r="AS31" s="122">
        <f t="shared" si="5"/>
        <v>0</v>
      </c>
      <c r="AT31" s="122">
        <f t="shared" si="6"/>
        <v>0</v>
      </c>
      <c r="AU31" s="122">
        <f t="shared" si="7"/>
        <v>0</v>
      </c>
      <c r="AV31" s="122">
        <f t="shared" si="8"/>
        <v>0</v>
      </c>
      <c r="AW31" s="122">
        <f t="shared" si="9"/>
        <v>0</v>
      </c>
      <c r="AX31" s="122">
        <f t="shared" si="10"/>
        <v>0</v>
      </c>
      <c r="AY31" s="122">
        <f t="shared" si="11"/>
        <v>0</v>
      </c>
      <c r="AZ31" s="122">
        <f t="shared" si="12"/>
        <v>0</v>
      </c>
      <c r="BA31" s="469">
        <f t="shared" si="13"/>
        <v>0</v>
      </c>
      <c r="BB31" s="97">
        <f t="shared" si="14"/>
        <v>1.5458044012807239E-4</v>
      </c>
      <c r="BC31" s="97">
        <f t="shared" si="15"/>
        <v>1.1247824505178654E-5</v>
      </c>
      <c r="BD31" s="97">
        <f t="shared" si="16"/>
        <v>1.7099002206696471E-3</v>
      </c>
      <c r="BE31" s="97">
        <f t="shared" si="17"/>
        <v>1.5298190723821403E-4</v>
      </c>
      <c r="BF31" s="97">
        <f t="shared" si="18"/>
        <v>1.0460476789780656E-5</v>
      </c>
      <c r="BG31" s="97">
        <f t="shared" si="19"/>
        <v>1.6932498135939994E-3</v>
      </c>
      <c r="BH31" s="97">
        <f t="shared" si="20"/>
        <v>1.5184009803128259E-4</v>
      </c>
      <c r="BI31" s="97">
        <f t="shared" si="21"/>
        <v>9.8980855644522765E-6</v>
      </c>
      <c r="BJ31" s="97">
        <f t="shared" si="22"/>
        <v>1.6738993405061139E-3</v>
      </c>
      <c r="BK31" s="97">
        <f t="shared" si="23"/>
        <v>1.4802645527979208E-4</v>
      </c>
      <c r="BL31" s="97">
        <f t="shared" si="24"/>
        <v>8.0196988722011777E-6</v>
      </c>
      <c r="BM31" s="469">
        <f t="shared" si="25"/>
        <v>1.649667978857543E-3</v>
      </c>
      <c r="BN31" s="467">
        <f t="shared" si="26"/>
        <v>0</v>
      </c>
      <c r="BO31" s="97">
        <f t="shared" si="27"/>
        <v>0</v>
      </c>
      <c r="BP31" s="97">
        <f t="shared" si="28"/>
        <v>0</v>
      </c>
      <c r="BQ31" s="97">
        <f t="shared" si="29"/>
        <v>0</v>
      </c>
      <c r="BR31" s="97">
        <f t="shared" si="30"/>
        <v>0</v>
      </c>
      <c r="BS31" s="97">
        <f t="shared" si="31"/>
        <v>0</v>
      </c>
      <c r="BT31" s="97">
        <f t="shared" si="32"/>
        <v>0</v>
      </c>
      <c r="BU31" s="97">
        <f t="shared" si="33"/>
        <v>0</v>
      </c>
      <c r="BV31" s="97">
        <f t="shared" si="34"/>
        <v>0</v>
      </c>
      <c r="BW31" s="97">
        <f t="shared" si="35"/>
        <v>0</v>
      </c>
      <c r="BX31" s="97">
        <f t="shared" si="36"/>
        <v>0</v>
      </c>
      <c r="BY31" s="469">
        <f t="shared" si="37"/>
        <v>0</v>
      </c>
      <c r="BZ31" s="470">
        <f t="shared" si="38"/>
        <v>0</v>
      </c>
      <c r="CA31" s="470">
        <f t="shared" si="39"/>
        <v>0</v>
      </c>
      <c r="CB31" s="470">
        <f t="shared" si="40"/>
        <v>0</v>
      </c>
      <c r="CC31" s="470">
        <f t="shared" si="41"/>
        <v>0</v>
      </c>
      <c r="CD31" s="470">
        <f t="shared" si="42"/>
        <v>0</v>
      </c>
      <c r="CE31" s="470">
        <f t="shared" si="43"/>
        <v>0</v>
      </c>
      <c r="CF31" s="470">
        <f t="shared" si="44"/>
        <v>0</v>
      </c>
      <c r="CG31" s="470">
        <f t="shared" si="45"/>
        <v>0</v>
      </c>
      <c r="CH31" s="470">
        <f t="shared" si="46"/>
        <v>0</v>
      </c>
      <c r="CI31" s="470">
        <f t="shared" si="47"/>
        <v>0</v>
      </c>
      <c r="CJ31" s="470">
        <f t="shared" si="48"/>
        <v>0</v>
      </c>
      <c r="CK31" s="472">
        <f t="shared" si="49"/>
        <v>0</v>
      </c>
      <c r="CL31" s="470">
        <f t="shared" si="50"/>
        <v>1.3021752102367E-2</v>
      </c>
      <c r="CM31" s="116">
        <f t="shared" si="51"/>
        <v>9.4750915624000002E-4</v>
      </c>
      <c r="CN31" s="116">
        <f t="shared" si="52"/>
        <v>0.14404084226247499</v>
      </c>
      <c r="CO31" s="116">
        <f t="shared" si="53"/>
        <v>1.2887092769006001E-2</v>
      </c>
      <c r="CP31" s="116">
        <f t="shared" si="54"/>
        <v>8.8118351530300004E-4</v>
      </c>
      <c r="CQ31" s="116">
        <f t="shared" si="55"/>
        <v>0.14263822319137401</v>
      </c>
      <c r="CR31" s="116">
        <f t="shared" si="56"/>
        <v>1.2790907530889999E-2</v>
      </c>
      <c r="CS31" s="116">
        <f t="shared" si="57"/>
        <v>8.3380805749100003E-4</v>
      </c>
      <c r="CT31" s="116">
        <f t="shared" si="58"/>
        <v>0.14100815237901301</v>
      </c>
      <c r="CU31" s="116">
        <f t="shared" si="59"/>
        <v>1.2469648835585E-2</v>
      </c>
      <c r="CV31" s="116">
        <f t="shared" si="60"/>
        <v>6.7557402839900002E-4</v>
      </c>
      <c r="CW31" s="471">
        <f t="shared" si="61"/>
        <v>0.13896691880360601</v>
      </c>
      <c r="CX31" s="470">
        <f t="shared" si="62"/>
        <v>0</v>
      </c>
      <c r="CY31" s="116">
        <f t="shared" si="63"/>
        <v>0</v>
      </c>
      <c r="CZ31" s="116">
        <f t="shared" si="64"/>
        <v>0</v>
      </c>
      <c r="DA31" s="116">
        <f t="shared" si="65"/>
        <v>0</v>
      </c>
      <c r="DB31" s="116">
        <f t="shared" si="66"/>
        <v>0</v>
      </c>
      <c r="DC31" s="116">
        <f t="shared" si="67"/>
        <v>0</v>
      </c>
      <c r="DD31" s="116">
        <f t="shared" si="68"/>
        <v>0</v>
      </c>
      <c r="DE31" s="116">
        <f t="shared" si="69"/>
        <v>0</v>
      </c>
      <c r="DF31" s="116">
        <f t="shared" si="70"/>
        <v>0</v>
      </c>
      <c r="DG31" s="116">
        <f t="shared" si="71"/>
        <v>0</v>
      </c>
      <c r="DH31" s="116">
        <f t="shared" si="72"/>
        <v>0</v>
      </c>
      <c r="DI31" s="471">
        <f t="shared" si="73"/>
        <v>0</v>
      </c>
      <c r="DJ31" s="470">
        <f t="shared" si="74"/>
        <v>0</v>
      </c>
      <c r="DK31" s="116">
        <f t="shared" si="75"/>
        <v>0</v>
      </c>
      <c r="DL31" s="116">
        <f t="shared" si="76"/>
        <v>0</v>
      </c>
      <c r="DM31" s="116">
        <f t="shared" si="77"/>
        <v>0</v>
      </c>
      <c r="DN31" s="116">
        <f t="shared" si="78"/>
        <v>0</v>
      </c>
      <c r="DO31" s="116">
        <f t="shared" si="79"/>
        <v>0</v>
      </c>
      <c r="DP31" s="116">
        <f t="shared" si="80"/>
        <v>0</v>
      </c>
      <c r="DQ31" s="116">
        <f t="shared" si="81"/>
        <v>0</v>
      </c>
      <c r="DR31" s="116">
        <f t="shared" si="82"/>
        <v>0</v>
      </c>
      <c r="DS31" s="116">
        <f t="shared" si="83"/>
        <v>0</v>
      </c>
      <c r="DT31" s="116">
        <f t="shared" si="84"/>
        <v>0</v>
      </c>
      <c r="DU31" s="471">
        <f t="shared" si="85"/>
        <v>0</v>
      </c>
      <c r="DV31" s="470">
        <f t="shared" si="86"/>
        <v>0</v>
      </c>
      <c r="DW31" s="470">
        <f t="shared" si="87"/>
        <v>0</v>
      </c>
      <c r="DX31" s="470">
        <f t="shared" si="88"/>
        <v>0</v>
      </c>
      <c r="DY31" s="470">
        <f t="shared" si="89"/>
        <v>0</v>
      </c>
      <c r="DZ31" s="470">
        <f t="shared" si="90"/>
        <v>0</v>
      </c>
      <c r="EA31" s="470">
        <f t="shared" si="91"/>
        <v>0</v>
      </c>
      <c r="EB31" s="470">
        <f t="shared" si="92"/>
        <v>0</v>
      </c>
      <c r="EC31" s="470">
        <f t="shared" si="93"/>
        <v>0</v>
      </c>
      <c r="ED31" s="470">
        <f t="shared" si="94"/>
        <v>0</v>
      </c>
      <c r="EE31" s="470">
        <f t="shared" si="95"/>
        <v>0</v>
      </c>
      <c r="EF31" s="470">
        <f t="shared" si="96"/>
        <v>0</v>
      </c>
      <c r="EG31" s="470">
        <f t="shared" si="97"/>
        <v>0</v>
      </c>
      <c r="EH31" s="466">
        <f t="shared" si="98"/>
        <v>0</v>
      </c>
      <c r="EI31" s="122">
        <f t="shared" si="99"/>
        <v>0</v>
      </c>
      <c r="EJ31" s="122">
        <f t="shared" si="100"/>
        <v>0</v>
      </c>
      <c r="EK31" s="122">
        <f t="shared" si="101"/>
        <v>0</v>
      </c>
      <c r="EL31" s="122">
        <f t="shared" si="102"/>
        <v>0</v>
      </c>
      <c r="EM31" s="122">
        <f t="shared" si="103"/>
        <v>0</v>
      </c>
      <c r="EN31" s="122">
        <f t="shared" si="104"/>
        <v>0</v>
      </c>
      <c r="EO31" s="122">
        <f t="shared" si="105"/>
        <v>0</v>
      </c>
      <c r="EP31" s="122">
        <f t="shared" si="106"/>
        <v>0</v>
      </c>
      <c r="EQ31" s="122">
        <f t="shared" si="107"/>
        <v>0</v>
      </c>
      <c r="ER31" s="122">
        <f t="shared" si="108"/>
        <v>0</v>
      </c>
      <c r="ES31" s="469">
        <f t="shared" si="109"/>
        <v>0</v>
      </c>
      <c r="ET31" s="466">
        <f t="shared" si="110"/>
        <v>0</v>
      </c>
      <c r="EU31" s="122">
        <f t="shared" si="111"/>
        <v>0</v>
      </c>
      <c r="EV31" s="122">
        <f t="shared" si="112"/>
        <v>0</v>
      </c>
      <c r="EW31" s="122">
        <f t="shared" si="113"/>
        <v>0</v>
      </c>
      <c r="EX31" s="122">
        <f t="shared" si="114"/>
        <v>0</v>
      </c>
      <c r="EY31" s="122">
        <f t="shared" si="115"/>
        <v>0</v>
      </c>
      <c r="EZ31" s="122">
        <f t="shared" si="116"/>
        <v>0</v>
      </c>
      <c r="FA31" s="122">
        <f t="shared" si="117"/>
        <v>0</v>
      </c>
      <c r="FB31" s="122">
        <f t="shared" si="118"/>
        <v>0</v>
      </c>
      <c r="FC31" s="122">
        <f t="shared" si="119"/>
        <v>0</v>
      </c>
      <c r="FD31" s="122">
        <f t="shared" si="120"/>
        <v>0</v>
      </c>
      <c r="FE31" s="469">
        <f t="shared" si="121"/>
        <v>0</v>
      </c>
      <c r="FF31" s="466">
        <f t="shared" si="122"/>
        <v>0</v>
      </c>
      <c r="FG31" s="466">
        <f t="shared" si="123"/>
        <v>0</v>
      </c>
      <c r="FH31" s="466">
        <f t="shared" si="124"/>
        <v>0</v>
      </c>
      <c r="FI31" s="466">
        <f t="shared" si="125"/>
        <v>0</v>
      </c>
      <c r="FJ31" s="466">
        <f t="shared" si="126"/>
        <v>0</v>
      </c>
      <c r="FK31" s="466">
        <f t="shared" si="127"/>
        <v>0</v>
      </c>
      <c r="FL31" s="466">
        <f t="shared" si="128"/>
        <v>0</v>
      </c>
      <c r="FM31" s="466">
        <f t="shared" si="129"/>
        <v>0</v>
      </c>
      <c r="FN31" s="466">
        <f t="shared" si="130"/>
        <v>0</v>
      </c>
      <c r="FO31" s="466">
        <f t="shared" si="131"/>
        <v>0</v>
      </c>
      <c r="FP31" s="466">
        <f t="shared" si="132"/>
        <v>0</v>
      </c>
      <c r="FQ31" s="468">
        <f t="shared" si="133"/>
        <v>0</v>
      </c>
      <c r="FR31" s="466">
        <f t="shared" si="134"/>
        <v>0</v>
      </c>
      <c r="FS31" s="466">
        <f t="shared" si="135"/>
        <v>0</v>
      </c>
      <c r="FT31" s="466">
        <f t="shared" si="136"/>
        <v>0</v>
      </c>
      <c r="FU31" s="466">
        <f t="shared" si="137"/>
        <v>0</v>
      </c>
      <c r="FV31" s="466">
        <f t="shared" si="138"/>
        <v>0</v>
      </c>
      <c r="FW31" s="466">
        <f t="shared" si="139"/>
        <v>0</v>
      </c>
      <c r="FX31" s="466">
        <f t="shared" si="140"/>
        <v>0</v>
      </c>
      <c r="FY31" s="466">
        <f t="shared" si="141"/>
        <v>0</v>
      </c>
      <c r="FZ31" s="466">
        <f t="shared" si="142"/>
        <v>0</v>
      </c>
      <c r="GA31" s="466">
        <f t="shared" si="143"/>
        <v>0</v>
      </c>
      <c r="GB31" s="466">
        <f t="shared" si="144"/>
        <v>0</v>
      </c>
      <c r="GC31" s="468">
        <f t="shared" si="145"/>
        <v>0</v>
      </c>
    </row>
    <row r="32" spans="1:185">
      <c r="A32" s="97">
        <v>29</v>
      </c>
      <c r="B32" s="97" t="s">
        <v>12</v>
      </c>
      <c r="C32" s="97" t="s">
        <v>214</v>
      </c>
      <c r="D32" s="97" t="s">
        <v>936</v>
      </c>
      <c r="E32" s="321">
        <v>1.0937858177779999E-3</v>
      </c>
      <c r="F32" s="122">
        <v>0</v>
      </c>
      <c r="G32" s="122">
        <v>3.0749801308579999E-3</v>
      </c>
      <c r="H32" s="122">
        <v>9.9223098878900009E-4</v>
      </c>
      <c r="I32" s="122">
        <v>0</v>
      </c>
      <c r="J32" s="122">
        <v>3.0010268587109998E-3</v>
      </c>
      <c r="K32" s="122">
        <v>9.0432600240699995E-4</v>
      </c>
      <c r="L32" s="122">
        <v>0</v>
      </c>
      <c r="M32" s="122">
        <v>2.9150811640529998E-3</v>
      </c>
      <c r="N32" s="122">
        <v>7.6618959523400002E-4</v>
      </c>
      <c r="O32" s="122">
        <v>0</v>
      </c>
      <c r="P32" s="475">
        <v>2.807456859473E-3</v>
      </c>
      <c r="Q32" s="474">
        <v>4</v>
      </c>
      <c r="R32" s="97">
        <v>4.3751432711119998E-3</v>
      </c>
      <c r="S32" s="97">
        <v>0</v>
      </c>
      <c r="T32" s="97">
        <v>1.2299920523432E-2</v>
      </c>
      <c r="U32" s="97">
        <v>3.9689239551569996E-3</v>
      </c>
      <c r="V32" s="97">
        <v>0</v>
      </c>
      <c r="W32" s="97">
        <v>1.2004107434843E-2</v>
      </c>
      <c r="X32" s="97">
        <v>3.6173040096260001E-3</v>
      </c>
      <c r="Y32" s="97">
        <v>0</v>
      </c>
      <c r="Z32" s="97">
        <v>1.1660324656213E-2</v>
      </c>
      <c r="AA32" s="97">
        <v>3.064758380935E-3</v>
      </c>
      <c r="AB32" s="97">
        <v>0</v>
      </c>
      <c r="AC32" s="97">
        <v>1.1229827437892999E-2</v>
      </c>
      <c r="AD32" s="321">
        <v>0</v>
      </c>
      <c r="AE32" s="97">
        <v>0</v>
      </c>
      <c r="AF32" s="97">
        <v>0</v>
      </c>
      <c r="AG32" s="97">
        <v>0</v>
      </c>
      <c r="AH32" s="97">
        <v>0</v>
      </c>
      <c r="AI32" s="97">
        <v>0</v>
      </c>
      <c r="AJ32" s="97">
        <v>0</v>
      </c>
      <c r="AK32" s="97">
        <v>0</v>
      </c>
      <c r="AL32" s="97">
        <v>0</v>
      </c>
      <c r="AM32" s="97">
        <v>0</v>
      </c>
      <c r="AN32" s="97">
        <v>0</v>
      </c>
      <c r="AO32" s="97">
        <v>0</v>
      </c>
      <c r="AP32" s="466">
        <f t="shared" si="2"/>
        <v>0</v>
      </c>
      <c r="AQ32" s="122">
        <f t="shared" si="3"/>
        <v>0</v>
      </c>
      <c r="AR32" s="473">
        <f t="shared" si="4"/>
        <v>0</v>
      </c>
      <c r="AS32" s="122">
        <f t="shared" si="5"/>
        <v>0</v>
      </c>
      <c r="AT32" s="122">
        <f t="shared" si="6"/>
        <v>0</v>
      </c>
      <c r="AU32" s="122">
        <f t="shared" si="7"/>
        <v>0</v>
      </c>
      <c r="AV32" s="122">
        <f t="shared" si="8"/>
        <v>0</v>
      </c>
      <c r="AW32" s="122">
        <f t="shared" si="9"/>
        <v>0</v>
      </c>
      <c r="AX32" s="122">
        <f t="shared" si="10"/>
        <v>0</v>
      </c>
      <c r="AY32" s="122">
        <f t="shared" si="11"/>
        <v>0</v>
      </c>
      <c r="AZ32" s="122">
        <f t="shared" si="12"/>
        <v>0</v>
      </c>
      <c r="BA32" s="469">
        <f t="shared" si="13"/>
        <v>0</v>
      </c>
      <c r="BB32" s="97">
        <f t="shared" si="14"/>
        <v>1.6879545803465153E-4</v>
      </c>
      <c r="BC32" s="97">
        <f t="shared" si="15"/>
        <v>0</v>
      </c>
      <c r="BD32" s="97">
        <f t="shared" si="16"/>
        <v>4.7453776708318617E-4</v>
      </c>
      <c r="BE32" s="97">
        <f t="shared" si="17"/>
        <v>1.5312329114767134E-4</v>
      </c>
      <c r="BF32" s="97">
        <f t="shared" si="18"/>
        <v>0</v>
      </c>
      <c r="BG32" s="97">
        <f t="shared" si="19"/>
        <v>4.631251337848564E-4</v>
      </c>
      <c r="BH32" s="97">
        <f t="shared" si="20"/>
        <v>1.3955759830478688E-4</v>
      </c>
      <c r="BI32" s="97">
        <f t="shared" si="21"/>
        <v>0</v>
      </c>
      <c r="BJ32" s="97">
        <f t="shared" si="22"/>
        <v>4.4986180319480122E-4</v>
      </c>
      <c r="BK32" s="97">
        <f t="shared" si="23"/>
        <v>1.1824008098005584E-4</v>
      </c>
      <c r="BL32" s="97">
        <f t="shared" si="24"/>
        <v>0</v>
      </c>
      <c r="BM32" s="469">
        <f t="shared" si="25"/>
        <v>4.3325298134689439E-4</v>
      </c>
      <c r="BN32" s="467">
        <f t="shared" si="26"/>
        <v>0</v>
      </c>
      <c r="BO32" s="97">
        <f t="shared" si="27"/>
        <v>0</v>
      </c>
      <c r="BP32" s="97">
        <f t="shared" si="28"/>
        <v>0</v>
      </c>
      <c r="BQ32" s="97">
        <f t="shared" si="29"/>
        <v>0</v>
      </c>
      <c r="BR32" s="97">
        <f t="shared" si="30"/>
        <v>0</v>
      </c>
      <c r="BS32" s="97">
        <f t="shared" si="31"/>
        <v>0</v>
      </c>
      <c r="BT32" s="97">
        <f t="shared" si="32"/>
        <v>0</v>
      </c>
      <c r="BU32" s="97">
        <f t="shared" si="33"/>
        <v>0</v>
      </c>
      <c r="BV32" s="97">
        <f t="shared" si="34"/>
        <v>0</v>
      </c>
      <c r="BW32" s="97">
        <f t="shared" si="35"/>
        <v>0</v>
      </c>
      <c r="BX32" s="97">
        <f t="shared" si="36"/>
        <v>0</v>
      </c>
      <c r="BY32" s="469">
        <f t="shared" si="37"/>
        <v>0</v>
      </c>
      <c r="BZ32" s="470">
        <f t="shared" si="38"/>
        <v>0</v>
      </c>
      <c r="CA32" s="470">
        <f t="shared" si="39"/>
        <v>0</v>
      </c>
      <c r="CB32" s="470">
        <f t="shared" si="40"/>
        <v>0</v>
      </c>
      <c r="CC32" s="470">
        <f t="shared" si="41"/>
        <v>0</v>
      </c>
      <c r="CD32" s="470">
        <f t="shared" si="42"/>
        <v>0</v>
      </c>
      <c r="CE32" s="470">
        <f t="shared" si="43"/>
        <v>0</v>
      </c>
      <c r="CF32" s="470">
        <f t="shared" si="44"/>
        <v>0</v>
      </c>
      <c r="CG32" s="470">
        <f t="shared" si="45"/>
        <v>0</v>
      </c>
      <c r="CH32" s="470">
        <f t="shared" si="46"/>
        <v>0</v>
      </c>
      <c r="CI32" s="470">
        <f t="shared" si="47"/>
        <v>0</v>
      </c>
      <c r="CJ32" s="470">
        <f t="shared" si="48"/>
        <v>0</v>
      </c>
      <c r="CK32" s="472">
        <f t="shared" si="49"/>
        <v>0</v>
      </c>
      <c r="CL32" s="470">
        <f t="shared" si="50"/>
        <v>4.3751432711119998E-3</v>
      </c>
      <c r="CM32" s="116">
        <f t="shared" si="51"/>
        <v>0</v>
      </c>
      <c r="CN32" s="116">
        <f t="shared" si="52"/>
        <v>1.2299920523432E-2</v>
      </c>
      <c r="CO32" s="116">
        <f t="shared" si="53"/>
        <v>3.9689239551569996E-3</v>
      </c>
      <c r="CP32" s="116">
        <f t="shared" si="54"/>
        <v>0</v>
      </c>
      <c r="CQ32" s="116">
        <f t="shared" si="55"/>
        <v>1.2004107434843E-2</v>
      </c>
      <c r="CR32" s="116">
        <f t="shared" si="56"/>
        <v>3.6173040096260001E-3</v>
      </c>
      <c r="CS32" s="116">
        <f t="shared" si="57"/>
        <v>0</v>
      </c>
      <c r="CT32" s="116">
        <f t="shared" si="58"/>
        <v>1.1660324656213E-2</v>
      </c>
      <c r="CU32" s="116">
        <f t="shared" si="59"/>
        <v>3.064758380935E-3</v>
      </c>
      <c r="CV32" s="116">
        <f t="shared" si="60"/>
        <v>0</v>
      </c>
      <c r="CW32" s="471">
        <f t="shared" si="61"/>
        <v>1.1229827437892999E-2</v>
      </c>
      <c r="CX32" s="470">
        <f t="shared" si="62"/>
        <v>0</v>
      </c>
      <c r="CY32" s="116">
        <f t="shared" si="63"/>
        <v>0</v>
      </c>
      <c r="CZ32" s="116">
        <f t="shared" si="64"/>
        <v>0</v>
      </c>
      <c r="DA32" s="116">
        <f t="shared" si="65"/>
        <v>0</v>
      </c>
      <c r="DB32" s="116">
        <f t="shared" si="66"/>
        <v>0</v>
      </c>
      <c r="DC32" s="116">
        <f t="shared" si="67"/>
        <v>0</v>
      </c>
      <c r="DD32" s="116">
        <f t="shared" si="68"/>
        <v>0</v>
      </c>
      <c r="DE32" s="116">
        <f t="shared" si="69"/>
        <v>0</v>
      </c>
      <c r="DF32" s="116">
        <f t="shared" si="70"/>
        <v>0</v>
      </c>
      <c r="DG32" s="116">
        <f t="shared" si="71"/>
        <v>0</v>
      </c>
      <c r="DH32" s="116">
        <f t="shared" si="72"/>
        <v>0</v>
      </c>
      <c r="DI32" s="471">
        <f t="shared" si="73"/>
        <v>0</v>
      </c>
      <c r="DJ32" s="470">
        <f t="shared" si="74"/>
        <v>0</v>
      </c>
      <c r="DK32" s="116">
        <f t="shared" si="75"/>
        <v>0</v>
      </c>
      <c r="DL32" s="116">
        <f t="shared" si="76"/>
        <v>0</v>
      </c>
      <c r="DM32" s="116">
        <f t="shared" si="77"/>
        <v>0</v>
      </c>
      <c r="DN32" s="116">
        <f t="shared" si="78"/>
        <v>0</v>
      </c>
      <c r="DO32" s="116">
        <f t="shared" si="79"/>
        <v>0</v>
      </c>
      <c r="DP32" s="116">
        <f t="shared" si="80"/>
        <v>0</v>
      </c>
      <c r="DQ32" s="116">
        <f t="shared" si="81"/>
        <v>0</v>
      </c>
      <c r="DR32" s="116">
        <f t="shared" si="82"/>
        <v>0</v>
      </c>
      <c r="DS32" s="116">
        <f t="shared" si="83"/>
        <v>0</v>
      </c>
      <c r="DT32" s="116">
        <f t="shared" si="84"/>
        <v>0</v>
      </c>
      <c r="DU32" s="471">
        <f t="shared" si="85"/>
        <v>0</v>
      </c>
      <c r="DV32" s="470">
        <f t="shared" si="86"/>
        <v>0</v>
      </c>
      <c r="DW32" s="470">
        <f t="shared" si="87"/>
        <v>0</v>
      </c>
      <c r="DX32" s="470">
        <f t="shared" si="88"/>
        <v>0</v>
      </c>
      <c r="DY32" s="470">
        <f t="shared" si="89"/>
        <v>0</v>
      </c>
      <c r="DZ32" s="470">
        <f t="shared" si="90"/>
        <v>0</v>
      </c>
      <c r="EA32" s="470">
        <f t="shared" si="91"/>
        <v>0</v>
      </c>
      <c r="EB32" s="470">
        <f t="shared" si="92"/>
        <v>0</v>
      </c>
      <c r="EC32" s="470">
        <f t="shared" si="93"/>
        <v>0</v>
      </c>
      <c r="ED32" s="470">
        <f t="shared" si="94"/>
        <v>0</v>
      </c>
      <c r="EE32" s="470">
        <f t="shared" si="95"/>
        <v>0</v>
      </c>
      <c r="EF32" s="470">
        <f t="shared" si="96"/>
        <v>0</v>
      </c>
      <c r="EG32" s="470">
        <f t="shared" si="97"/>
        <v>0</v>
      </c>
      <c r="EH32" s="466">
        <f t="shared" si="98"/>
        <v>0</v>
      </c>
      <c r="EI32" s="122">
        <f t="shared" si="99"/>
        <v>0</v>
      </c>
      <c r="EJ32" s="122">
        <f t="shared" si="100"/>
        <v>0</v>
      </c>
      <c r="EK32" s="122">
        <f t="shared" si="101"/>
        <v>0</v>
      </c>
      <c r="EL32" s="122">
        <f t="shared" si="102"/>
        <v>0</v>
      </c>
      <c r="EM32" s="122">
        <f t="shared" si="103"/>
        <v>0</v>
      </c>
      <c r="EN32" s="122">
        <f t="shared" si="104"/>
        <v>0</v>
      </c>
      <c r="EO32" s="122">
        <f t="shared" si="105"/>
        <v>0</v>
      </c>
      <c r="EP32" s="122">
        <f t="shared" si="106"/>
        <v>0</v>
      </c>
      <c r="EQ32" s="122">
        <f t="shared" si="107"/>
        <v>0</v>
      </c>
      <c r="ER32" s="122">
        <f t="shared" si="108"/>
        <v>0</v>
      </c>
      <c r="ES32" s="469">
        <f t="shared" si="109"/>
        <v>0</v>
      </c>
      <c r="ET32" s="466">
        <f t="shared" si="110"/>
        <v>0</v>
      </c>
      <c r="EU32" s="122">
        <f t="shared" si="111"/>
        <v>0</v>
      </c>
      <c r="EV32" s="122">
        <f t="shared" si="112"/>
        <v>0</v>
      </c>
      <c r="EW32" s="122">
        <f t="shared" si="113"/>
        <v>0</v>
      </c>
      <c r="EX32" s="122">
        <f t="shared" si="114"/>
        <v>0</v>
      </c>
      <c r="EY32" s="122">
        <f t="shared" si="115"/>
        <v>0</v>
      </c>
      <c r="EZ32" s="122">
        <f t="shared" si="116"/>
        <v>0</v>
      </c>
      <c r="FA32" s="122">
        <f t="shared" si="117"/>
        <v>0</v>
      </c>
      <c r="FB32" s="122">
        <f t="shared" si="118"/>
        <v>0</v>
      </c>
      <c r="FC32" s="122">
        <f t="shared" si="119"/>
        <v>0</v>
      </c>
      <c r="FD32" s="122">
        <f t="shared" si="120"/>
        <v>0</v>
      </c>
      <c r="FE32" s="469">
        <f t="shared" si="121"/>
        <v>0</v>
      </c>
      <c r="FF32" s="466">
        <f t="shared" si="122"/>
        <v>0</v>
      </c>
      <c r="FG32" s="466">
        <f t="shared" si="123"/>
        <v>0</v>
      </c>
      <c r="FH32" s="466">
        <f t="shared" si="124"/>
        <v>0</v>
      </c>
      <c r="FI32" s="466">
        <f t="shared" si="125"/>
        <v>0</v>
      </c>
      <c r="FJ32" s="466">
        <f t="shared" si="126"/>
        <v>0</v>
      </c>
      <c r="FK32" s="466">
        <f t="shared" si="127"/>
        <v>0</v>
      </c>
      <c r="FL32" s="466">
        <f t="shared" si="128"/>
        <v>0</v>
      </c>
      <c r="FM32" s="466">
        <f t="shared" si="129"/>
        <v>0</v>
      </c>
      <c r="FN32" s="466">
        <f t="shared" si="130"/>
        <v>0</v>
      </c>
      <c r="FO32" s="466">
        <f t="shared" si="131"/>
        <v>0</v>
      </c>
      <c r="FP32" s="466">
        <f t="shared" si="132"/>
        <v>0</v>
      </c>
      <c r="FQ32" s="468">
        <f t="shared" si="133"/>
        <v>0</v>
      </c>
      <c r="FR32" s="466">
        <f t="shared" si="134"/>
        <v>0</v>
      </c>
      <c r="FS32" s="466">
        <f t="shared" si="135"/>
        <v>0</v>
      </c>
      <c r="FT32" s="466">
        <f t="shared" si="136"/>
        <v>0</v>
      </c>
      <c r="FU32" s="466">
        <f t="shared" si="137"/>
        <v>0</v>
      </c>
      <c r="FV32" s="466">
        <f t="shared" si="138"/>
        <v>0</v>
      </c>
      <c r="FW32" s="466">
        <f t="shared" si="139"/>
        <v>0</v>
      </c>
      <c r="FX32" s="466">
        <f t="shared" si="140"/>
        <v>0</v>
      </c>
      <c r="FY32" s="466">
        <f t="shared" si="141"/>
        <v>0</v>
      </c>
      <c r="FZ32" s="466">
        <f t="shared" si="142"/>
        <v>0</v>
      </c>
      <c r="GA32" s="466">
        <f t="shared" si="143"/>
        <v>0</v>
      </c>
      <c r="GB32" s="466">
        <f t="shared" si="144"/>
        <v>0</v>
      </c>
      <c r="GC32" s="468">
        <f t="shared" si="145"/>
        <v>0</v>
      </c>
    </row>
    <row r="33" spans="1:185">
      <c r="A33" s="97">
        <v>30</v>
      </c>
      <c r="B33" s="97" t="s">
        <v>12</v>
      </c>
      <c r="C33" s="97" t="s">
        <v>214</v>
      </c>
      <c r="D33" s="97" t="s">
        <v>936</v>
      </c>
      <c r="E33" s="321">
        <v>3.0050197159310001E-3</v>
      </c>
      <c r="F33" s="122">
        <v>2.18655959132E-4</v>
      </c>
      <c r="G33" s="122">
        <v>3.3240194368262997E-2</v>
      </c>
      <c r="H33" s="122">
        <v>2.973944485155E-3</v>
      </c>
      <c r="I33" s="122">
        <v>2.0335004199299999E-4</v>
      </c>
      <c r="J33" s="122">
        <v>3.2916513044163001E-2</v>
      </c>
      <c r="K33" s="122">
        <v>2.951747891744E-3</v>
      </c>
      <c r="L33" s="122">
        <v>1.92417244036E-4</v>
      </c>
      <c r="M33" s="122">
        <v>3.2540342856695E-2</v>
      </c>
      <c r="N33" s="122">
        <v>2.8776112697500001E-3</v>
      </c>
      <c r="O33" s="122">
        <v>1.5590169886100001E-4</v>
      </c>
      <c r="P33" s="475">
        <v>3.2069288954677998E-2</v>
      </c>
      <c r="Q33" s="474">
        <v>25</v>
      </c>
      <c r="R33" s="97">
        <v>7.5125492898272E-2</v>
      </c>
      <c r="S33" s="97">
        <v>5.4663989783089997E-3</v>
      </c>
      <c r="T33" s="97">
        <v>0.83100485920658596</v>
      </c>
      <c r="U33" s="97">
        <v>7.4348612128878999E-2</v>
      </c>
      <c r="V33" s="97">
        <v>5.0837510498280003E-3</v>
      </c>
      <c r="W33" s="97">
        <v>0.82291282610408001</v>
      </c>
      <c r="X33" s="97">
        <v>7.3793697293597998E-2</v>
      </c>
      <c r="Y33" s="97">
        <v>4.8104311009119997E-3</v>
      </c>
      <c r="Z33" s="97">
        <v>0.81350857141738397</v>
      </c>
      <c r="AA33" s="97">
        <v>7.1940281743758994E-2</v>
      </c>
      <c r="AB33" s="97">
        <v>3.8975424715340001E-3</v>
      </c>
      <c r="AC33" s="97">
        <v>0.80173222386695997</v>
      </c>
      <c r="AD33" s="321">
        <v>0</v>
      </c>
      <c r="AE33" s="97">
        <v>0</v>
      </c>
      <c r="AF33" s="97">
        <v>0</v>
      </c>
      <c r="AG33" s="97">
        <v>0</v>
      </c>
      <c r="AH33" s="97">
        <v>0</v>
      </c>
      <c r="AI33" s="97">
        <v>0</v>
      </c>
      <c r="AJ33" s="97">
        <v>0</v>
      </c>
      <c r="AK33" s="97">
        <v>0</v>
      </c>
      <c r="AL33" s="97">
        <v>0</v>
      </c>
      <c r="AM33" s="97">
        <v>0</v>
      </c>
      <c r="AN33" s="97">
        <v>0</v>
      </c>
      <c r="AO33" s="97">
        <v>0</v>
      </c>
      <c r="AP33" s="466">
        <f t="shared" si="2"/>
        <v>0</v>
      </c>
      <c r="AQ33" s="122">
        <f t="shared" si="3"/>
        <v>0</v>
      </c>
      <c r="AR33" s="473">
        <f t="shared" si="4"/>
        <v>0</v>
      </c>
      <c r="AS33" s="122">
        <f t="shared" si="5"/>
        <v>0</v>
      </c>
      <c r="AT33" s="122">
        <f t="shared" si="6"/>
        <v>0</v>
      </c>
      <c r="AU33" s="122">
        <f t="shared" si="7"/>
        <v>0</v>
      </c>
      <c r="AV33" s="122">
        <f t="shared" si="8"/>
        <v>0</v>
      </c>
      <c r="AW33" s="122">
        <f t="shared" si="9"/>
        <v>0</v>
      </c>
      <c r="AX33" s="122">
        <f t="shared" si="10"/>
        <v>0</v>
      </c>
      <c r="AY33" s="122">
        <f t="shared" si="11"/>
        <v>0</v>
      </c>
      <c r="AZ33" s="122">
        <f t="shared" si="12"/>
        <v>0</v>
      </c>
      <c r="BA33" s="469">
        <f t="shared" si="13"/>
        <v>0</v>
      </c>
      <c r="BB33" s="97">
        <f t="shared" si="14"/>
        <v>4.6374132038406286E-4</v>
      </c>
      <c r="BC33" s="97">
        <f t="shared" si="15"/>
        <v>3.3743473515381641E-5</v>
      </c>
      <c r="BD33" s="97">
        <f t="shared" si="16"/>
        <v>5.1297006620089408E-3</v>
      </c>
      <c r="BE33" s="97">
        <f t="shared" si="17"/>
        <v>4.5894572171464209E-4</v>
      </c>
      <c r="BF33" s="97">
        <f t="shared" si="18"/>
        <v>3.138143036934196E-5</v>
      </c>
      <c r="BG33" s="97">
        <f t="shared" si="19"/>
        <v>5.0797494407819983E-3</v>
      </c>
      <c r="BH33" s="97">
        <f t="shared" si="20"/>
        <v>4.5552029409369347E-4</v>
      </c>
      <c r="BI33" s="97">
        <f t="shared" si="21"/>
        <v>2.969425669351115E-5</v>
      </c>
      <c r="BJ33" s="97">
        <f t="shared" si="22"/>
        <v>5.0216980215181863E-3</v>
      </c>
      <c r="BK33" s="97">
        <f t="shared" si="23"/>
        <v>4.4407936583953055E-4</v>
      </c>
      <c r="BL33" s="97">
        <f t="shared" si="24"/>
        <v>2.4059096616449211E-5</v>
      </c>
      <c r="BM33" s="469">
        <f t="shared" si="25"/>
        <v>4.9490039365724737E-3</v>
      </c>
      <c r="BN33" s="467">
        <f t="shared" si="26"/>
        <v>0</v>
      </c>
      <c r="BO33" s="97">
        <f t="shared" si="27"/>
        <v>0</v>
      </c>
      <c r="BP33" s="97">
        <f t="shared" si="28"/>
        <v>0</v>
      </c>
      <c r="BQ33" s="97">
        <f t="shared" si="29"/>
        <v>0</v>
      </c>
      <c r="BR33" s="97">
        <f t="shared" si="30"/>
        <v>0</v>
      </c>
      <c r="BS33" s="97">
        <f t="shared" si="31"/>
        <v>0</v>
      </c>
      <c r="BT33" s="97">
        <f t="shared" si="32"/>
        <v>0</v>
      </c>
      <c r="BU33" s="97">
        <f t="shared" si="33"/>
        <v>0</v>
      </c>
      <c r="BV33" s="97">
        <f t="shared" si="34"/>
        <v>0</v>
      </c>
      <c r="BW33" s="97">
        <f t="shared" si="35"/>
        <v>0</v>
      </c>
      <c r="BX33" s="97">
        <f t="shared" si="36"/>
        <v>0</v>
      </c>
      <c r="BY33" s="469">
        <f t="shared" si="37"/>
        <v>0</v>
      </c>
      <c r="BZ33" s="470">
        <f t="shared" si="38"/>
        <v>0</v>
      </c>
      <c r="CA33" s="470">
        <f t="shared" si="39"/>
        <v>0</v>
      </c>
      <c r="CB33" s="470">
        <f t="shared" si="40"/>
        <v>0</v>
      </c>
      <c r="CC33" s="470">
        <f t="shared" si="41"/>
        <v>0</v>
      </c>
      <c r="CD33" s="470">
        <f t="shared" si="42"/>
        <v>0</v>
      </c>
      <c r="CE33" s="470">
        <f t="shared" si="43"/>
        <v>0</v>
      </c>
      <c r="CF33" s="470">
        <f t="shared" si="44"/>
        <v>0</v>
      </c>
      <c r="CG33" s="470">
        <f t="shared" si="45"/>
        <v>0</v>
      </c>
      <c r="CH33" s="470">
        <f t="shared" si="46"/>
        <v>0</v>
      </c>
      <c r="CI33" s="470">
        <f t="shared" si="47"/>
        <v>0</v>
      </c>
      <c r="CJ33" s="470">
        <f t="shared" si="48"/>
        <v>0</v>
      </c>
      <c r="CK33" s="472">
        <f t="shared" si="49"/>
        <v>0</v>
      </c>
      <c r="CL33" s="470">
        <f t="shared" si="50"/>
        <v>7.5125492898272E-2</v>
      </c>
      <c r="CM33" s="116">
        <f t="shared" si="51"/>
        <v>5.4663989783089997E-3</v>
      </c>
      <c r="CN33" s="116">
        <f t="shared" si="52"/>
        <v>0.83100485920658596</v>
      </c>
      <c r="CO33" s="116">
        <f t="shared" si="53"/>
        <v>7.4348612128878999E-2</v>
      </c>
      <c r="CP33" s="116">
        <f t="shared" si="54"/>
        <v>5.0837510498280003E-3</v>
      </c>
      <c r="CQ33" s="116">
        <f t="shared" si="55"/>
        <v>0.82291282610408001</v>
      </c>
      <c r="CR33" s="116">
        <f t="shared" si="56"/>
        <v>7.3793697293597998E-2</v>
      </c>
      <c r="CS33" s="116">
        <f t="shared" si="57"/>
        <v>4.8104311009119997E-3</v>
      </c>
      <c r="CT33" s="116">
        <f t="shared" si="58"/>
        <v>0.81350857141738397</v>
      </c>
      <c r="CU33" s="116">
        <f t="shared" si="59"/>
        <v>7.1940281743758994E-2</v>
      </c>
      <c r="CV33" s="116">
        <f t="shared" si="60"/>
        <v>3.8975424715340001E-3</v>
      </c>
      <c r="CW33" s="471">
        <f t="shared" si="61"/>
        <v>0.80173222386695997</v>
      </c>
      <c r="CX33" s="470">
        <f t="shared" si="62"/>
        <v>0</v>
      </c>
      <c r="CY33" s="116">
        <f t="shared" si="63"/>
        <v>0</v>
      </c>
      <c r="CZ33" s="116">
        <f t="shared" si="64"/>
        <v>0</v>
      </c>
      <c r="DA33" s="116">
        <f t="shared" si="65"/>
        <v>0</v>
      </c>
      <c r="DB33" s="116">
        <f t="shared" si="66"/>
        <v>0</v>
      </c>
      <c r="DC33" s="116">
        <f t="shared" si="67"/>
        <v>0</v>
      </c>
      <c r="DD33" s="116">
        <f t="shared" si="68"/>
        <v>0</v>
      </c>
      <c r="DE33" s="116">
        <f t="shared" si="69"/>
        <v>0</v>
      </c>
      <c r="DF33" s="116">
        <f t="shared" si="70"/>
        <v>0</v>
      </c>
      <c r="DG33" s="116">
        <f t="shared" si="71"/>
        <v>0</v>
      </c>
      <c r="DH33" s="116">
        <f t="shared" si="72"/>
        <v>0</v>
      </c>
      <c r="DI33" s="471">
        <f t="shared" si="73"/>
        <v>0</v>
      </c>
      <c r="DJ33" s="470">
        <f t="shared" si="74"/>
        <v>0</v>
      </c>
      <c r="DK33" s="116">
        <f t="shared" si="75"/>
        <v>0</v>
      </c>
      <c r="DL33" s="116">
        <f t="shared" si="76"/>
        <v>0</v>
      </c>
      <c r="DM33" s="116">
        <f t="shared" si="77"/>
        <v>0</v>
      </c>
      <c r="DN33" s="116">
        <f t="shared" si="78"/>
        <v>0</v>
      </c>
      <c r="DO33" s="116">
        <f t="shared" si="79"/>
        <v>0</v>
      </c>
      <c r="DP33" s="116">
        <f t="shared" si="80"/>
        <v>0</v>
      </c>
      <c r="DQ33" s="116">
        <f t="shared" si="81"/>
        <v>0</v>
      </c>
      <c r="DR33" s="116">
        <f t="shared" si="82"/>
        <v>0</v>
      </c>
      <c r="DS33" s="116">
        <f t="shared" si="83"/>
        <v>0</v>
      </c>
      <c r="DT33" s="116">
        <f t="shared" si="84"/>
        <v>0</v>
      </c>
      <c r="DU33" s="471">
        <f t="shared" si="85"/>
        <v>0</v>
      </c>
      <c r="DV33" s="470">
        <f t="shared" si="86"/>
        <v>0</v>
      </c>
      <c r="DW33" s="470">
        <f t="shared" si="87"/>
        <v>0</v>
      </c>
      <c r="DX33" s="470">
        <f t="shared" si="88"/>
        <v>0</v>
      </c>
      <c r="DY33" s="470">
        <f t="shared" si="89"/>
        <v>0</v>
      </c>
      <c r="DZ33" s="470">
        <f t="shared" si="90"/>
        <v>0</v>
      </c>
      <c r="EA33" s="470">
        <f t="shared" si="91"/>
        <v>0</v>
      </c>
      <c r="EB33" s="470">
        <f t="shared" si="92"/>
        <v>0</v>
      </c>
      <c r="EC33" s="470">
        <f t="shared" si="93"/>
        <v>0</v>
      </c>
      <c r="ED33" s="470">
        <f t="shared" si="94"/>
        <v>0</v>
      </c>
      <c r="EE33" s="470">
        <f t="shared" si="95"/>
        <v>0</v>
      </c>
      <c r="EF33" s="470">
        <f t="shared" si="96"/>
        <v>0</v>
      </c>
      <c r="EG33" s="470">
        <f t="shared" si="97"/>
        <v>0</v>
      </c>
      <c r="EH33" s="466">
        <f t="shared" si="98"/>
        <v>0</v>
      </c>
      <c r="EI33" s="122">
        <f t="shared" si="99"/>
        <v>0</v>
      </c>
      <c r="EJ33" s="122">
        <f t="shared" si="100"/>
        <v>0</v>
      </c>
      <c r="EK33" s="122">
        <f t="shared" si="101"/>
        <v>0</v>
      </c>
      <c r="EL33" s="122">
        <f t="shared" si="102"/>
        <v>0</v>
      </c>
      <c r="EM33" s="122">
        <f t="shared" si="103"/>
        <v>0</v>
      </c>
      <c r="EN33" s="122">
        <f t="shared" si="104"/>
        <v>0</v>
      </c>
      <c r="EO33" s="122">
        <f t="shared" si="105"/>
        <v>0</v>
      </c>
      <c r="EP33" s="122">
        <f t="shared" si="106"/>
        <v>0</v>
      </c>
      <c r="EQ33" s="122">
        <f t="shared" si="107"/>
        <v>0</v>
      </c>
      <c r="ER33" s="122">
        <f t="shared" si="108"/>
        <v>0</v>
      </c>
      <c r="ES33" s="469">
        <f t="shared" si="109"/>
        <v>0</v>
      </c>
      <c r="ET33" s="466">
        <f t="shared" si="110"/>
        <v>0</v>
      </c>
      <c r="EU33" s="122">
        <f t="shared" si="111"/>
        <v>0</v>
      </c>
      <c r="EV33" s="122">
        <f t="shared" si="112"/>
        <v>0</v>
      </c>
      <c r="EW33" s="122">
        <f t="shared" si="113"/>
        <v>0</v>
      </c>
      <c r="EX33" s="122">
        <f t="shared" si="114"/>
        <v>0</v>
      </c>
      <c r="EY33" s="122">
        <f t="shared" si="115"/>
        <v>0</v>
      </c>
      <c r="EZ33" s="122">
        <f t="shared" si="116"/>
        <v>0</v>
      </c>
      <c r="FA33" s="122">
        <f t="shared" si="117"/>
        <v>0</v>
      </c>
      <c r="FB33" s="122">
        <f t="shared" si="118"/>
        <v>0</v>
      </c>
      <c r="FC33" s="122">
        <f t="shared" si="119"/>
        <v>0</v>
      </c>
      <c r="FD33" s="122">
        <f t="shared" si="120"/>
        <v>0</v>
      </c>
      <c r="FE33" s="469">
        <f t="shared" si="121"/>
        <v>0</v>
      </c>
      <c r="FF33" s="466">
        <f t="shared" si="122"/>
        <v>0</v>
      </c>
      <c r="FG33" s="466">
        <f t="shared" si="123"/>
        <v>0</v>
      </c>
      <c r="FH33" s="466">
        <f t="shared" si="124"/>
        <v>0</v>
      </c>
      <c r="FI33" s="466">
        <f t="shared" si="125"/>
        <v>0</v>
      </c>
      <c r="FJ33" s="466">
        <f t="shared" si="126"/>
        <v>0</v>
      </c>
      <c r="FK33" s="466">
        <f t="shared" si="127"/>
        <v>0</v>
      </c>
      <c r="FL33" s="466">
        <f t="shared" si="128"/>
        <v>0</v>
      </c>
      <c r="FM33" s="466">
        <f t="shared" si="129"/>
        <v>0</v>
      </c>
      <c r="FN33" s="466">
        <f t="shared" si="130"/>
        <v>0</v>
      </c>
      <c r="FO33" s="466">
        <f t="shared" si="131"/>
        <v>0</v>
      </c>
      <c r="FP33" s="466">
        <f t="shared" si="132"/>
        <v>0</v>
      </c>
      <c r="FQ33" s="468">
        <f t="shared" si="133"/>
        <v>0</v>
      </c>
      <c r="FR33" s="466">
        <f t="shared" si="134"/>
        <v>0</v>
      </c>
      <c r="FS33" s="466">
        <f t="shared" si="135"/>
        <v>0</v>
      </c>
      <c r="FT33" s="466">
        <f t="shared" si="136"/>
        <v>0</v>
      </c>
      <c r="FU33" s="466">
        <f t="shared" si="137"/>
        <v>0</v>
      </c>
      <c r="FV33" s="466">
        <f t="shared" si="138"/>
        <v>0</v>
      </c>
      <c r="FW33" s="466">
        <f t="shared" si="139"/>
        <v>0</v>
      </c>
      <c r="FX33" s="466">
        <f t="shared" si="140"/>
        <v>0</v>
      </c>
      <c r="FY33" s="466">
        <f t="shared" si="141"/>
        <v>0</v>
      </c>
      <c r="FZ33" s="466">
        <f t="shared" si="142"/>
        <v>0</v>
      </c>
      <c r="GA33" s="466">
        <f t="shared" si="143"/>
        <v>0</v>
      </c>
      <c r="GB33" s="466">
        <f t="shared" si="144"/>
        <v>0</v>
      </c>
      <c r="GC33" s="468">
        <f t="shared" si="145"/>
        <v>0</v>
      </c>
    </row>
    <row r="34" spans="1:185">
      <c r="A34" s="97">
        <v>31</v>
      </c>
      <c r="B34" s="97" t="s">
        <v>12</v>
      </c>
      <c r="C34" s="97" t="s">
        <v>214</v>
      </c>
      <c r="D34" s="97" t="s">
        <v>936</v>
      </c>
      <c r="E34" s="321">
        <v>3.2813574533340001E-3</v>
      </c>
      <c r="F34" s="122">
        <v>0</v>
      </c>
      <c r="G34" s="122">
        <v>9.2249403925740003E-3</v>
      </c>
      <c r="H34" s="122">
        <v>2.9766929663679999E-3</v>
      </c>
      <c r="I34" s="122">
        <v>0</v>
      </c>
      <c r="J34" s="122">
        <v>9.0030805761319999E-3</v>
      </c>
      <c r="K34" s="122">
        <v>2.7129780072200002E-3</v>
      </c>
      <c r="L34" s="122">
        <v>0</v>
      </c>
      <c r="M34" s="122">
        <v>8.74524349216E-3</v>
      </c>
      <c r="N34" s="122">
        <v>2.2985687857009999E-3</v>
      </c>
      <c r="O34" s="122">
        <v>0</v>
      </c>
      <c r="P34" s="475">
        <v>8.4223705784199996E-3</v>
      </c>
      <c r="Q34" s="474">
        <v>7</v>
      </c>
      <c r="R34" s="97">
        <v>2.2969502173337999E-2</v>
      </c>
      <c r="S34" s="97">
        <v>0</v>
      </c>
      <c r="T34" s="97">
        <v>6.4574582748016002E-2</v>
      </c>
      <c r="U34" s="97">
        <v>2.0836850764575001E-2</v>
      </c>
      <c r="V34" s="97">
        <v>0</v>
      </c>
      <c r="W34" s="97">
        <v>6.3021564032926997E-2</v>
      </c>
      <c r="X34" s="97">
        <v>1.8990846050538999E-2</v>
      </c>
      <c r="Y34" s="97">
        <v>0</v>
      </c>
      <c r="Z34" s="97">
        <v>6.1216704445119001E-2</v>
      </c>
      <c r="AA34" s="97">
        <v>1.6089981499909999E-2</v>
      </c>
      <c r="AB34" s="97">
        <v>0</v>
      </c>
      <c r="AC34" s="97">
        <v>5.8956594048939E-2</v>
      </c>
      <c r="AD34" s="321">
        <v>0</v>
      </c>
      <c r="AE34" s="97">
        <v>0</v>
      </c>
      <c r="AF34" s="97">
        <v>0</v>
      </c>
      <c r="AG34" s="97">
        <v>0</v>
      </c>
      <c r="AH34" s="97">
        <v>0</v>
      </c>
      <c r="AI34" s="97">
        <v>0</v>
      </c>
      <c r="AJ34" s="97">
        <v>0</v>
      </c>
      <c r="AK34" s="97">
        <v>0</v>
      </c>
      <c r="AL34" s="97">
        <v>0</v>
      </c>
      <c r="AM34" s="97">
        <v>0</v>
      </c>
      <c r="AN34" s="97">
        <v>0</v>
      </c>
      <c r="AO34" s="97">
        <v>0</v>
      </c>
      <c r="AP34" s="466">
        <f t="shared" si="2"/>
        <v>0</v>
      </c>
      <c r="AQ34" s="122">
        <f t="shared" si="3"/>
        <v>0</v>
      </c>
      <c r="AR34" s="473">
        <f t="shared" si="4"/>
        <v>0</v>
      </c>
      <c r="AS34" s="122">
        <f t="shared" si="5"/>
        <v>0</v>
      </c>
      <c r="AT34" s="122">
        <f t="shared" si="6"/>
        <v>0</v>
      </c>
      <c r="AU34" s="122">
        <f t="shared" si="7"/>
        <v>0</v>
      </c>
      <c r="AV34" s="122">
        <f t="shared" si="8"/>
        <v>0</v>
      </c>
      <c r="AW34" s="122">
        <f t="shared" si="9"/>
        <v>0</v>
      </c>
      <c r="AX34" s="122">
        <f t="shared" si="10"/>
        <v>0</v>
      </c>
      <c r="AY34" s="122">
        <f t="shared" si="11"/>
        <v>0</v>
      </c>
      <c r="AZ34" s="122">
        <f t="shared" si="12"/>
        <v>0</v>
      </c>
      <c r="BA34" s="469">
        <f t="shared" si="13"/>
        <v>0</v>
      </c>
      <c r="BB34" s="97">
        <f t="shared" si="14"/>
        <v>5.0638637410395468E-4</v>
      </c>
      <c r="BC34" s="97">
        <f t="shared" si="15"/>
        <v>0</v>
      </c>
      <c r="BD34" s="97">
        <f t="shared" si="16"/>
        <v>1.4236133012495587E-3</v>
      </c>
      <c r="BE34" s="97">
        <f t="shared" si="17"/>
        <v>4.5936987344316832E-4</v>
      </c>
      <c r="BF34" s="97">
        <f t="shared" si="18"/>
        <v>0</v>
      </c>
      <c r="BG34" s="97">
        <f t="shared" si="19"/>
        <v>1.3893754013544147E-3</v>
      </c>
      <c r="BH34" s="97">
        <f t="shared" si="20"/>
        <v>4.1867279491420643E-4</v>
      </c>
      <c r="BI34" s="97">
        <f t="shared" si="21"/>
        <v>0</v>
      </c>
      <c r="BJ34" s="97">
        <f t="shared" si="22"/>
        <v>1.3495854095845583E-3</v>
      </c>
      <c r="BK34" s="97">
        <f t="shared" si="23"/>
        <v>3.5472024294001315E-4</v>
      </c>
      <c r="BL34" s="97">
        <f t="shared" si="24"/>
        <v>0</v>
      </c>
      <c r="BM34" s="469">
        <f t="shared" si="25"/>
        <v>1.2997589440408373E-3</v>
      </c>
      <c r="BN34" s="467">
        <f t="shared" si="26"/>
        <v>0</v>
      </c>
      <c r="BO34" s="97">
        <f t="shared" si="27"/>
        <v>0</v>
      </c>
      <c r="BP34" s="97">
        <f t="shared" si="28"/>
        <v>0</v>
      </c>
      <c r="BQ34" s="97">
        <f t="shared" si="29"/>
        <v>0</v>
      </c>
      <c r="BR34" s="97">
        <f t="shared" si="30"/>
        <v>0</v>
      </c>
      <c r="BS34" s="97">
        <f t="shared" si="31"/>
        <v>0</v>
      </c>
      <c r="BT34" s="97">
        <f t="shared" si="32"/>
        <v>0</v>
      </c>
      <c r="BU34" s="97">
        <f t="shared" si="33"/>
        <v>0</v>
      </c>
      <c r="BV34" s="97">
        <f t="shared" si="34"/>
        <v>0</v>
      </c>
      <c r="BW34" s="97">
        <f t="shared" si="35"/>
        <v>0</v>
      </c>
      <c r="BX34" s="97">
        <f t="shared" si="36"/>
        <v>0</v>
      </c>
      <c r="BY34" s="469">
        <f t="shared" si="37"/>
        <v>0</v>
      </c>
      <c r="BZ34" s="470">
        <f t="shared" si="38"/>
        <v>0</v>
      </c>
      <c r="CA34" s="470">
        <f t="shared" si="39"/>
        <v>0</v>
      </c>
      <c r="CB34" s="470">
        <f t="shared" si="40"/>
        <v>0</v>
      </c>
      <c r="CC34" s="470">
        <f t="shared" si="41"/>
        <v>0</v>
      </c>
      <c r="CD34" s="470">
        <f t="shared" si="42"/>
        <v>0</v>
      </c>
      <c r="CE34" s="470">
        <f t="shared" si="43"/>
        <v>0</v>
      </c>
      <c r="CF34" s="470">
        <f t="shared" si="44"/>
        <v>0</v>
      </c>
      <c r="CG34" s="470">
        <f t="shared" si="45"/>
        <v>0</v>
      </c>
      <c r="CH34" s="470">
        <f t="shared" si="46"/>
        <v>0</v>
      </c>
      <c r="CI34" s="470">
        <f t="shared" si="47"/>
        <v>0</v>
      </c>
      <c r="CJ34" s="470">
        <f t="shared" si="48"/>
        <v>0</v>
      </c>
      <c r="CK34" s="472">
        <f t="shared" si="49"/>
        <v>0</v>
      </c>
      <c r="CL34" s="470">
        <f t="shared" si="50"/>
        <v>2.2969502173337999E-2</v>
      </c>
      <c r="CM34" s="116">
        <f t="shared" si="51"/>
        <v>0</v>
      </c>
      <c r="CN34" s="116">
        <f t="shared" si="52"/>
        <v>6.4574582748016002E-2</v>
      </c>
      <c r="CO34" s="116">
        <f t="shared" si="53"/>
        <v>2.0836850764575001E-2</v>
      </c>
      <c r="CP34" s="116">
        <f t="shared" si="54"/>
        <v>0</v>
      </c>
      <c r="CQ34" s="116">
        <f t="shared" si="55"/>
        <v>6.3021564032926997E-2</v>
      </c>
      <c r="CR34" s="116">
        <f t="shared" si="56"/>
        <v>1.8990846050538999E-2</v>
      </c>
      <c r="CS34" s="116">
        <f t="shared" si="57"/>
        <v>0</v>
      </c>
      <c r="CT34" s="116">
        <f t="shared" si="58"/>
        <v>6.1216704445119001E-2</v>
      </c>
      <c r="CU34" s="116">
        <f t="shared" si="59"/>
        <v>1.6089981499909999E-2</v>
      </c>
      <c r="CV34" s="116">
        <f t="shared" si="60"/>
        <v>0</v>
      </c>
      <c r="CW34" s="471">
        <f t="shared" si="61"/>
        <v>5.8956594048939E-2</v>
      </c>
      <c r="CX34" s="470">
        <f t="shared" si="62"/>
        <v>0</v>
      </c>
      <c r="CY34" s="116">
        <f t="shared" si="63"/>
        <v>0</v>
      </c>
      <c r="CZ34" s="116">
        <f t="shared" si="64"/>
        <v>0</v>
      </c>
      <c r="DA34" s="116">
        <f t="shared" si="65"/>
        <v>0</v>
      </c>
      <c r="DB34" s="116">
        <f t="shared" si="66"/>
        <v>0</v>
      </c>
      <c r="DC34" s="116">
        <f t="shared" si="67"/>
        <v>0</v>
      </c>
      <c r="DD34" s="116">
        <f t="shared" si="68"/>
        <v>0</v>
      </c>
      <c r="DE34" s="116">
        <f t="shared" si="69"/>
        <v>0</v>
      </c>
      <c r="DF34" s="116">
        <f t="shared" si="70"/>
        <v>0</v>
      </c>
      <c r="DG34" s="116">
        <f t="shared" si="71"/>
        <v>0</v>
      </c>
      <c r="DH34" s="116">
        <f t="shared" si="72"/>
        <v>0</v>
      </c>
      <c r="DI34" s="471">
        <f t="shared" si="73"/>
        <v>0</v>
      </c>
      <c r="DJ34" s="470">
        <f t="shared" si="74"/>
        <v>0</v>
      </c>
      <c r="DK34" s="116">
        <f t="shared" si="75"/>
        <v>0</v>
      </c>
      <c r="DL34" s="116">
        <f t="shared" si="76"/>
        <v>0</v>
      </c>
      <c r="DM34" s="116">
        <f t="shared" si="77"/>
        <v>0</v>
      </c>
      <c r="DN34" s="116">
        <f t="shared" si="78"/>
        <v>0</v>
      </c>
      <c r="DO34" s="116">
        <f t="shared" si="79"/>
        <v>0</v>
      </c>
      <c r="DP34" s="116">
        <f t="shared" si="80"/>
        <v>0</v>
      </c>
      <c r="DQ34" s="116">
        <f t="shared" si="81"/>
        <v>0</v>
      </c>
      <c r="DR34" s="116">
        <f t="shared" si="82"/>
        <v>0</v>
      </c>
      <c r="DS34" s="116">
        <f t="shared" si="83"/>
        <v>0</v>
      </c>
      <c r="DT34" s="116">
        <f t="shared" si="84"/>
        <v>0</v>
      </c>
      <c r="DU34" s="471">
        <f t="shared" si="85"/>
        <v>0</v>
      </c>
      <c r="DV34" s="470">
        <f t="shared" si="86"/>
        <v>0</v>
      </c>
      <c r="DW34" s="470">
        <f t="shared" si="87"/>
        <v>0</v>
      </c>
      <c r="DX34" s="470">
        <f t="shared" si="88"/>
        <v>0</v>
      </c>
      <c r="DY34" s="470">
        <f t="shared" si="89"/>
        <v>0</v>
      </c>
      <c r="DZ34" s="470">
        <f t="shared" si="90"/>
        <v>0</v>
      </c>
      <c r="EA34" s="470">
        <f t="shared" si="91"/>
        <v>0</v>
      </c>
      <c r="EB34" s="470">
        <f t="shared" si="92"/>
        <v>0</v>
      </c>
      <c r="EC34" s="470">
        <f t="shared" si="93"/>
        <v>0</v>
      </c>
      <c r="ED34" s="470">
        <f t="shared" si="94"/>
        <v>0</v>
      </c>
      <c r="EE34" s="470">
        <f t="shared" si="95"/>
        <v>0</v>
      </c>
      <c r="EF34" s="470">
        <f t="shared" si="96"/>
        <v>0</v>
      </c>
      <c r="EG34" s="470">
        <f t="shared" si="97"/>
        <v>0</v>
      </c>
      <c r="EH34" s="466">
        <f t="shared" si="98"/>
        <v>0</v>
      </c>
      <c r="EI34" s="122">
        <f t="shared" si="99"/>
        <v>0</v>
      </c>
      <c r="EJ34" s="122">
        <f t="shared" si="100"/>
        <v>0</v>
      </c>
      <c r="EK34" s="122">
        <f t="shared" si="101"/>
        <v>0</v>
      </c>
      <c r="EL34" s="122">
        <f t="shared" si="102"/>
        <v>0</v>
      </c>
      <c r="EM34" s="122">
        <f t="shared" si="103"/>
        <v>0</v>
      </c>
      <c r="EN34" s="122">
        <f t="shared" si="104"/>
        <v>0</v>
      </c>
      <c r="EO34" s="122">
        <f t="shared" si="105"/>
        <v>0</v>
      </c>
      <c r="EP34" s="122">
        <f t="shared" si="106"/>
        <v>0</v>
      </c>
      <c r="EQ34" s="122">
        <f t="shared" si="107"/>
        <v>0</v>
      </c>
      <c r="ER34" s="122">
        <f t="shared" si="108"/>
        <v>0</v>
      </c>
      <c r="ES34" s="469">
        <f t="shared" si="109"/>
        <v>0</v>
      </c>
      <c r="ET34" s="466">
        <f t="shared" si="110"/>
        <v>0</v>
      </c>
      <c r="EU34" s="122">
        <f t="shared" si="111"/>
        <v>0</v>
      </c>
      <c r="EV34" s="122">
        <f t="shared" si="112"/>
        <v>0</v>
      </c>
      <c r="EW34" s="122">
        <f t="shared" si="113"/>
        <v>0</v>
      </c>
      <c r="EX34" s="122">
        <f t="shared" si="114"/>
        <v>0</v>
      </c>
      <c r="EY34" s="122">
        <f t="shared" si="115"/>
        <v>0</v>
      </c>
      <c r="EZ34" s="122">
        <f t="shared" si="116"/>
        <v>0</v>
      </c>
      <c r="FA34" s="122">
        <f t="shared" si="117"/>
        <v>0</v>
      </c>
      <c r="FB34" s="122">
        <f t="shared" si="118"/>
        <v>0</v>
      </c>
      <c r="FC34" s="122">
        <f t="shared" si="119"/>
        <v>0</v>
      </c>
      <c r="FD34" s="122">
        <f t="shared" si="120"/>
        <v>0</v>
      </c>
      <c r="FE34" s="469">
        <f t="shared" si="121"/>
        <v>0</v>
      </c>
      <c r="FF34" s="466">
        <f t="shared" si="122"/>
        <v>0</v>
      </c>
      <c r="FG34" s="466">
        <f t="shared" si="123"/>
        <v>0</v>
      </c>
      <c r="FH34" s="466">
        <f t="shared" si="124"/>
        <v>0</v>
      </c>
      <c r="FI34" s="466">
        <f t="shared" si="125"/>
        <v>0</v>
      </c>
      <c r="FJ34" s="466">
        <f t="shared" si="126"/>
        <v>0</v>
      </c>
      <c r="FK34" s="466">
        <f t="shared" si="127"/>
        <v>0</v>
      </c>
      <c r="FL34" s="466">
        <f t="shared" si="128"/>
        <v>0</v>
      </c>
      <c r="FM34" s="466">
        <f t="shared" si="129"/>
        <v>0</v>
      </c>
      <c r="FN34" s="466">
        <f t="shared" si="130"/>
        <v>0</v>
      </c>
      <c r="FO34" s="466">
        <f t="shared" si="131"/>
        <v>0</v>
      </c>
      <c r="FP34" s="466">
        <f t="shared" si="132"/>
        <v>0</v>
      </c>
      <c r="FQ34" s="468">
        <f t="shared" si="133"/>
        <v>0</v>
      </c>
      <c r="FR34" s="466">
        <f t="shared" si="134"/>
        <v>0</v>
      </c>
      <c r="FS34" s="466">
        <f t="shared" si="135"/>
        <v>0</v>
      </c>
      <c r="FT34" s="466">
        <f t="shared" si="136"/>
        <v>0</v>
      </c>
      <c r="FU34" s="466">
        <f t="shared" si="137"/>
        <v>0</v>
      </c>
      <c r="FV34" s="466">
        <f t="shared" si="138"/>
        <v>0</v>
      </c>
      <c r="FW34" s="466">
        <f t="shared" si="139"/>
        <v>0</v>
      </c>
      <c r="FX34" s="466">
        <f t="shared" si="140"/>
        <v>0</v>
      </c>
      <c r="FY34" s="466">
        <f t="shared" si="141"/>
        <v>0</v>
      </c>
      <c r="FZ34" s="466">
        <f t="shared" si="142"/>
        <v>0</v>
      </c>
      <c r="GA34" s="466">
        <f t="shared" si="143"/>
        <v>0</v>
      </c>
      <c r="GB34" s="466">
        <f t="shared" si="144"/>
        <v>0</v>
      </c>
      <c r="GC34" s="468">
        <f t="shared" si="145"/>
        <v>0</v>
      </c>
    </row>
    <row r="35" spans="1:185">
      <c r="A35" s="97">
        <v>32</v>
      </c>
      <c r="B35" s="97" t="s">
        <v>12</v>
      </c>
      <c r="C35" s="97" t="s">
        <v>214</v>
      </c>
      <c r="D35" s="97" t="s">
        <v>936</v>
      </c>
      <c r="E35" s="321">
        <v>4.1942622726110004E-3</v>
      </c>
      <c r="F35" s="122">
        <v>0</v>
      </c>
      <c r="G35" s="122">
        <v>2.3028637482745001E-2</v>
      </c>
      <c r="H35" s="122">
        <v>3.8895384275930002E-3</v>
      </c>
      <c r="I35" s="122">
        <v>0</v>
      </c>
      <c r="J35" s="122">
        <v>2.2172330324929001E-2</v>
      </c>
      <c r="K35" s="122">
        <v>3.673150022402E-3</v>
      </c>
      <c r="L35" s="122">
        <v>0</v>
      </c>
      <c r="M35" s="122">
        <v>2.1382103744976001E-2</v>
      </c>
      <c r="N35" s="122">
        <v>3.0047496223670001E-3</v>
      </c>
      <c r="O35" s="122">
        <v>0</v>
      </c>
      <c r="P35" s="475">
        <v>2.0077511560768001E-2</v>
      </c>
      <c r="Q35" s="474">
        <v>1</v>
      </c>
      <c r="R35" s="97">
        <v>4.1942622726110004E-3</v>
      </c>
      <c r="S35" s="97">
        <v>0</v>
      </c>
      <c r="T35" s="97">
        <v>2.3028637482745001E-2</v>
      </c>
      <c r="U35" s="97">
        <v>3.8895384275930002E-3</v>
      </c>
      <c r="V35" s="97">
        <v>0</v>
      </c>
      <c r="W35" s="97">
        <v>2.2172330324929001E-2</v>
      </c>
      <c r="X35" s="97">
        <v>3.673150022402E-3</v>
      </c>
      <c r="Y35" s="97">
        <v>0</v>
      </c>
      <c r="Z35" s="97">
        <v>2.1382103744976001E-2</v>
      </c>
      <c r="AA35" s="97">
        <v>3.0047496223670001E-3</v>
      </c>
      <c r="AB35" s="97">
        <v>0</v>
      </c>
      <c r="AC35" s="97">
        <v>2.0077511560768001E-2</v>
      </c>
      <c r="AD35" s="321">
        <v>0</v>
      </c>
      <c r="AE35" s="97">
        <v>0</v>
      </c>
      <c r="AF35" s="97">
        <v>0</v>
      </c>
      <c r="AG35" s="97">
        <v>0</v>
      </c>
      <c r="AH35" s="97">
        <v>0</v>
      </c>
      <c r="AI35" s="97">
        <v>0</v>
      </c>
      <c r="AJ35" s="97">
        <v>0</v>
      </c>
      <c r="AK35" s="97">
        <v>0</v>
      </c>
      <c r="AL35" s="97">
        <v>0</v>
      </c>
      <c r="AM35" s="97">
        <v>0</v>
      </c>
      <c r="AN35" s="97">
        <v>0</v>
      </c>
      <c r="AO35" s="97">
        <v>0</v>
      </c>
      <c r="AP35" s="466">
        <f t="shared" si="2"/>
        <v>0</v>
      </c>
      <c r="AQ35" s="122">
        <f t="shared" si="3"/>
        <v>0</v>
      </c>
      <c r="AR35" s="473">
        <f t="shared" si="4"/>
        <v>0</v>
      </c>
      <c r="AS35" s="122">
        <f t="shared" si="5"/>
        <v>0</v>
      </c>
      <c r="AT35" s="122">
        <f t="shared" si="6"/>
        <v>0</v>
      </c>
      <c r="AU35" s="122">
        <f t="shared" si="7"/>
        <v>0</v>
      </c>
      <c r="AV35" s="122">
        <f t="shared" si="8"/>
        <v>0</v>
      </c>
      <c r="AW35" s="122">
        <f t="shared" si="9"/>
        <v>0</v>
      </c>
      <c r="AX35" s="122">
        <f t="shared" si="10"/>
        <v>0</v>
      </c>
      <c r="AY35" s="122">
        <f t="shared" si="11"/>
        <v>0</v>
      </c>
      <c r="AZ35" s="122">
        <f t="shared" si="12"/>
        <v>0</v>
      </c>
      <c r="BA35" s="469">
        <f t="shared" si="13"/>
        <v>0</v>
      </c>
      <c r="BB35" s="97">
        <f t="shared" si="14"/>
        <v>6.472678744921576E-4</v>
      </c>
      <c r="BC35" s="97">
        <f t="shared" si="15"/>
        <v>0</v>
      </c>
      <c r="BD35" s="97">
        <f t="shared" si="16"/>
        <v>3.55383051108717E-3</v>
      </c>
      <c r="BE35" s="97">
        <f t="shared" si="17"/>
        <v>6.0024221356487972E-4</v>
      </c>
      <c r="BF35" s="97">
        <f t="shared" si="18"/>
        <v>0</v>
      </c>
      <c r="BG35" s="97">
        <f t="shared" si="19"/>
        <v>3.4216832875882093E-3</v>
      </c>
      <c r="BH35" s="97">
        <f t="shared" si="20"/>
        <v>5.6684867401268193E-4</v>
      </c>
      <c r="BI35" s="97">
        <f t="shared" si="21"/>
        <v>0</v>
      </c>
      <c r="BJ35" s="97">
        <f t="shared" si="22"/>
        <v>3.299733765710796E-3</v>
      </c>
      <c r="BK35" s="97">
        <f t="shared" si="23"/>
        <v>4.6369963894505841E-4</v>
      </c>
      <c r="BL35" s="97">
        <f t="shared" si="24"/>
        <v>0</v>
      </c>
      <c r="BM35" s="469">
        <f t="shared" si="25"/>
        <v>3.0984062007500747E-3</v>
      </c>
      <c r="BN35" s="467">
        <f t="shared" si="26"/>
        <v>0</v>
      </c>
      <c r="BO35" s="97">
        <f t="shared" si="27"/>
        <v>0</v>
      </c>
      <c r="BP35" s="97">
        <f t="shared" si="28"/>
        <v>0</v>
      </c>
      <c r="BQ35" s="97">
        <f t="shared" si="29"/>
        <v>0</v>
      </c>
      <c r="BR35" s="97">
        <f t="shared" si="30"/>
        <v>0</v>
      </c>
      <c r="BS35" s="97">
        <f t="shared" si="31"/>
        <v>0</v>
      </c>
      <c r="BT35" s="97">
        <f t="shared" si="32"/>
        <v>0</v>
      </c>
      <c r="BU35" s="97">
        <f t="shared" si="33"/>
        <v>0</v>
      </c>
      <c r="BV35" s="97">
        <f t="shared" si="34"/>
        <v>0</v>
      </c>
      <c r="BW35" s="97">
        <f t="shared" si="35"/>
        <v>0</v>
      </c>
      <c r="BX35" s="97">
        <f t="shared" si="36"/>
        <v>0</v>
      </c>
      <c r="BY35" s="469">
        <f t="shared" si="37"/>
        <v>0</v>
      </c>
      <c r="BZ35" s="470">
        <f t="shared" si="38"/>
        <v>0</v>
      </c>
      <c r="CA35" s="470">
        <f t="shared" si="39"/>
        <v>0</v>
      </c>
      <c r="CB35" s="470">
        <f t="shared" si="40"/>
        <v>0</v>
      </c>
      <c r="CC35" s="470">
        <f t="shared" si="41"/>
        <v>0</v>
      </c>
      <c r="CD35" s="470">
        <f t="shared" si="42"/>
        <v>0</v>
      </c>
      <c r="CE35" s="470">
        <f t="shared" si="43"/>
        <v>0</v>
      </c>
      <c r="CF35" s="470">
        <f t="shared" si="44"/>
        <v>0</v>
      </c>
      <c r="CG35" s="470">
        <f t="shared" si="45"/>
        <v>0</v>
      </c>
      <c r="CH35" s="470">
        <f t="shared" si="46"/>
        <v>0</v>
      </c>
      <c r="CI35" s="470">
        <f t="shared" si="47"/>
        <v>0</v>
      </c>
      <c r="CJ35" s="470">
        <f t="shared" si="48"/>
        <v>0</v>
      </c>
      <c r="CK35" s="472">
        <f t="shared" si="49"/>
        <v>0</v>
      </c>
      <c r="CL35" s="470">
        <f t="shared" si="50"/>
        <v>4.1942622726110004E-3</v>
      </c>
      <c r="CM35" s="116">
        <f t="shared" si="51"/>
        <v>0</v>
      </c>
      <c r="CN35" s="116">
        <f t="shared" si="52"/>
        <v>2.3028637482745001E-2</v>
      </c>
      <c r="CO35" s="116">
        <f t="shared" si="53"/>
        <v>3.8895384275930002E-3</v>
      </c>
      <c r="CP35" s="116">
        <f t="shared" si="54"/>
        <v>0</v>
      </c>
      <c r="CQ35" s="116">
        <f t="shared" si="55"/>
        <v>2.2172330324929001E-2</v>
      </c>
      <c r="CR35" s="116">
        <f t="shared" si="56"/>
        <v>3.673150022402E-3</v>
      </c>
      <c r="CS35" s="116">
        <f t="shared" si="57"/>
        <v>0</v>
      </c>
      <c r="CT35" s="116">
        <f t="shared" si="58"/>
        <v>2.1382103744976001E-2</v>
      </c>
      <c r="CU35" s="116">
        <f t="shared" si="59"/>
        <v>3.0047496223670001E-3</v>
      </c>
      <c r="CV35" s="116">
        <f t="shared" si="60"/>
        <v>0</v>
      </c>
      <c r="CW35" s="471">
        <f t="shared" si="61"/>
        <v>2.0077511560768001E-2</v>
      </c>
      <c r="CX35" s="470">
        <f t="shared" si="62"/>
        <v>0</v>
      </c>
      <c r="CY35" s="116">
        <f t="shared" si="63"/>
        <v>0</v>
      </c>
      <c r="CZ35" s="116">
        <f t="shared" si="64"/>
        <v>0</v>
      </c>
      <c r="DA35" s="116">
        <f t="shared" si="65"/>
        <v>0</v>
      </c>
      <c r="DB35" s="116">
        <f t="shared" si="66"/>
        <v>0</v>
      </c>
      <c r="DC35" s="116">
        <f t="shared" si="67"/>
        <v>0</v>
      </c>
      <c r="DD35" s="116">
        <f t="shared" si="68"/>
        <v>0</v>
      </c>
      <c r="DE35" s="116">
        <f t="shared" si="69"/>
        <v>0</v>
      </c>
      <c r="DF35" s="116">
        <f t="shared" si="70"/>
        <v>0</v>
      </c>
      <c r="DG35" s="116">
        <f t="shared" si="71"/>
        <v>0</v>
      </c>
      <c r="DH35" s="116">
        <f t="shared" si="72"/>
        <v>0</v>
      </c>
      <c r="DI35" s="471">
        <f t="shared" si="73"/>
        <v>0</v>
      </c>
      <c r="DJ35" s="470">
        <f t="shared" si="74"/>
        <v>0</v>
      </c>
      <c r="DK35" s="116">
        <f t="shared" si="75"/>
        <v>0</v>
      </c>
      <c r="DL35" s="116">
        <f t="shared" si="76"/>
        <v>0</v>
      </c>
      <c r="DM35" s="116">
        <f t="shared" si="77"/>
        <v>0</v>
      </c>
      <c r="DN35" s="116">
        <f t="shared" si="78"/>
        <v>0</v>
      </c>
      <c r="DO35" s="116">
        <f t="shared" si="79"/>
        <v>0</v>
      </c>
      <c r="DP35" s="116">
        <f t="shared" si="80"/>
        <v>0</v>
      </c>
      <c r="DQ35" s="116">
        <f t="shared" si="81"/>
        <v>0</v>
      </c>
      <c r="DR35" s="116">
        <f t="shared" si="82"/>
        <v>0</v>
      </c>
      <c r="DS35" s="116">
        <f t="shared" si="83"/>
        <v>0</v>
      </c>
      <c r="DT35" s="116">
        <f t="shared" si="84"/>
        <v>0</v>
      </c>
      <c r="DU35" s="471">
        <f t="shared" si="85"/>
        <v>0</v>
      </c>
      <c r="DV35" s="470">
        <f t="shared" si="86"/>
        <v>0</v>
      </c>
      <c r="DW35" s="470">
        <f t="shared" si="87"/>
        <v>0</v>
      </c>
      <c r="DX35" s="470">
        <f t="shared" si="88"/>
        <v>0</v>
      </c>
      <c r="DY35" s="470">
        <f t="shared" si="89"/>
        <v>0</v>
      </c>
      <c r="DZ35" s="470">
        <f t="shared" si="90"/>
        <v>0</v>
      </c>
      <c r="EA35" s="470">
        <f t="shared" si="91"/>
        <v>0</v>
      </c>
      <c r="EB35" s="470">
        <f t="shared" si="92"/>
        <v>0</v>
      </c>
      <c r="EC35" s="470">
        <f t="shared" si="93"/>
        <v>0</v>
      </c>
      <c r="ED35" s="470">
        <f t="shared" si="94"/>
        <v>0</v>
      </c>
      <c r="EE35" s="470">
        <f t="shared" si="95"/>
        <v>0</v>
      </c>
      <c r="EF35" s="470">
        <f t="shared" si="96"/>
        <v>0</v>
      </c>
      <c r="EG35" s="470">
        <f t="shared" si="97"/>
        <v>0</v>
      </c>
      <c r="EH35" s="466">
        <f t="shared" si="98"/>
        <v>0</v>
      </c>
      <c r="EI35" s="122">
        <f t="shared" si="99"/>
        <v>0</v>
      </c>
      <c r="EJ35" s="122">
        <f t="shared" si="100"/>
        <v>0</v>
      </c>
      <c r="EK35" s="122">
        <f t="shared" si="101"/>
        <v>0</v>
      </c>
      <c r="EL35" s="122">
        <f t="shared" si="102"/>
        <v>0</v>
      </c>
      <c r="EM35" s="122">
        <f t="shared" si="103"/>
        <v>0</v>
      </c>
      <c r="EN35" s="122">
        <f t="shared" si="104"/>
        <v>0</v>
      </c>
      <c r="EO35" s="122">
        <f t="shared" si="105"/>
        <v>0</v>
      </c>
      <c r="EP35" s="122">
        <f t="shared" si="106"/>
        <v>0</v>
      </c>
      <c r="EQ35" s="122">
        <f t="shared" si="107"/>
        <v>0</v>
      </c>
      <c r="ER35" s="122">
        <f t="shared" si="108"/>
        <v>0</v>
      </c>
      <c r="ES35" s="469">
        <f t="shared" si="109"/>
        <v>0</v>
      </c>
      <c r="ET35" s="466">
        <f t="shared" si="110"/>
        <v>0</v>
      </c>
      <c r="EU35" s="122">
        <f t="shared" si="111"/>
        <v>0</v>
      </c>
      <c r="EV35" s="122">
        <f t="shared" si="112"/>
        <v>0</v>
      </c>
      <c r="EW35" s="122">
        <f t="shared" si="113"/>
        <v>0</v>
      </c>
      <c r="EX35" s="122">
        <f t="shared" si="114"/>
        <v>0</v>
      </c>
      <c r="EY35" s="122">
        <f t="shared" si="115"/>
        <v>0</v>
      </c>
      <c r="EZ35" s="122">
        <f t="shared" si="116"/>
        <v>0</v>
      </c>
      <c r="FA35" s="122">
        <f t="shared" si="117"/>
        <v>0</v>
      </c>
      <c r="FB35" s="122">
        <f t="shared" si="118"/>
        <v>0</v>
      </c>
      <c r="FC35" s="122">
        <f t="shared" si="119"/>
        <v>0</v>
      </c>
      <c r="FD35" s="122">
        <f t="shared" si="120"/>
        <v>0</v>
      </c>
      <c r="FE35" s="469">
        <f t="shared" si="121"/>
        <v>0</v>
      </c>
      <c r="FF35" s="466">
        <f t="shared" si="122"/>
        <v>0</v>
      </c>
      <c r="FG35" s="466">
        <f t="shared" si="123"/>
        <v>0</v>
      </c>
      <c r="FH35" s="466">
        <f t="shared" si="124"/>
        <v>0</v>
      </c>
      <c r="FI35" s="466">
        <f t="shared" si="125"/>
        <v>0</v>
      </c>
      <c r="FJ35" s="466">
        <f t="shared" si="126"/>
        <v>0</v>
      </c>
      <c r="FK35" s="466">
        <f t="shared" si="127"/>
        <v>0</v>
      </c>
      <c r="FL35" s="466">
        <f t="shared" si="128"/>
        <v>0</v>
      </c>
      <c r="FM35" s="466">
        <f t="shared" si="129"/>
        <v>0</v>
      </c>
      <c r="FN35" s="466">
        <f t="shared" si="130"/>
        <v>0</v>
      </c>
      <c r="FO35" s="466">
        <f t="shared" si="131"/>
        <v>0</v>
      </c>
      <c r="FP35" s="466">
        <f t="shared" si="132"/>
        <v>0</v>
      </c>
      <c r="FQ35" s="468">
        <f t="shared" si="133"/>
        <v>0</v>
      </c>
      <c r="FR35" s="466">
        <f t="shared" si="134"/>
        <v>0</v>
      </c>
      <c r="FS35" s="466">
        <f t="shared" si="135"/>
        <v>0</v>
      </c>
      <c r="FT35" s="466">
        <f t="shared" si="136"/>
        <v>0</v>
      </c>
      <c r="FU35" s="466">
        <f t="shared" si="137"/>
        <v>0</v>
      </c>
      <c r="FV35" s="466">
        <f t="shared" si="138"/>
        <v>0</v>
      </c>
      <c r="FW35" s="466">
        <f t="shared" si="139"/>
        <v>0</v>
      </c>
      <c r="FX35" s="466">
        <f t="shared" si="140"/>
        <v>0</v>
      </c>
      <c r="FY35" s="466">
        <f t="shared" si="141"/>
        <v>0</v>
      </c>
      <c r="FZ35" s="466">
        <f t="shared" si="142"/>
        <v>0</v>
      </c>
      <c r="GA35" s="466">
        <f t="shared" si="143"/>
        <v>0</v>
      </c>
      <c r="GB35" s="466">
        <f t="shared" si="144"/>
        <v>0</v>
      </c>
      <c r="GC35" s="468">
        <f t="shared" si="145"/>
        <v>0</v>
      </c>
    </row>
    <row r="36" spans="1:185">
      <c r="A36" s="97">
        <v>33</v>
      </c>
      <c r="B36" s="97" t="s">
        <v>12</v>
      </c>
      <c r="C36" s="97" t="s">
        <v>214</v>
      </c>
      <c r="D36" s="97" t="s">
        <v>936</v>
      </c>
      <c r="E36" s="321">
        <v>4.3324314937399997E-3</v>
      </c>
      <c r="F36" s="122">
        <v>0</v>
      </c>
      <c r="G36" s="122">
        <v>1.2179844120321999E-2</v>
      </c>
      <c r="H36" s="122">
        <v>3.930177841973E-3</v>
      </c>
      <c r="I36" s="122">
        <v>0</v>
      </c>
      <c r="J36" s="122">
        <v>1.1886918869228E-2</v>
      </c>
      <c r="K36" s="122">
        <v>3.5819905412499999E-3</v>
      </c>
      <c r="L36" s="122">
        <v>0</v>
      </c>
      <c r="M36" s="122">
        <v>1.1546492226065E-2</v>
      </c>
      <c r="N36" s="122">
        <v>3.0348390686860001E-3</v>
      </c>
      <c r="O36" s="122">
        <v>0</v>
      </c>
      <c r="P36" s="475">
        <v>1.1120197681854E-2</v>
      </c>
      <c r="Q36" s="474">
        <v>1</v>
      </c>
      <c r="R36" s="97">
        <v>4.3324314937399997E-3</v>
      </c>
      <c r="S36" s="97">
        <v>0</v>
      </c>
      <c r="T36" s="97">
        <v>1.2179844120321999E-2</v>
      </c>
      <c r="U36" s="97">
        <v>3.930177841973E-3</v>
      </c>
      <c r="V36" s="97">
        <v>0</v>
      </c>
      <c r="W36" s="97">
        <v>1.1886918869228E-2</v>
      </c>
      <c r="X36" s="97">
        <v>3.5819905412499999E-3</v>
      </c>
      <c r="Y36" s="97">
        <v>0</v>
      </c>
      <c r="Z36" s="97">
        <v>1.1546492226065E-2</v>
      </c>
      <c r="AA36" s="97">
        <v>3.0348390686860001E-3</v>
      </c>
      <c r="AB36" s="97">
        <v>0</v>
      </c>
      <c r="AC36" s="97">
        <v>1.1120197681854E-2</v>
      </c>
      <c r="AD36" s="321">
        <v>0</v>
      </c>
      <c r="AE36" s="97">
        <v>0</v>
      </c>
      <c r="AF36" s="97">
        <v>0</v>
      </c>
      <c r="AG36" s="97">
        <v>0</v>
      </c>
      <c r="AH36" s="97">
        <v>0</v>
      </c>
      <c r="AI36" s="97">
        <v>0</v>
      </c>
      <c r="AJ36" s="97">
        <v>0</v>
      </c>
      <c r="AK36" s="97">
        <v>0</v>
      </c>
      <c r="AL36" s="97">
        <v>0</v>
      </c>
      <c r="AM36" s="97">
        <v>0</v>
      </c>
      <c r="AN36" s="97">
        <v>0</v>
      </c>
      <c r="AO36" s="97">
        <v>0</v>
      </c>
      <c r="AP36" s="466">
        <f t="shared" si="2"/>
        <v>0</v>
      </c>
      <c r="AQ36" s="122">
        <f t="shared" si="3"/>
        <v>0</v>
      </c>
      <c r="AR36" s="473">
        <f t="shared" si="4"/>
        <v>0</v>
      </c>
      <c r="AS36" s="122">
        <f t="shared" si="5"/>
        <v>0</v>
      </c>
      <c r="AT36" s="122">
        <f t="shared" si="6"/>
        <v>0</v>
      </c>
      <c r="AU36" s="122">
        <f t="shared" si="7"/>
        <v>0</v>
      </c>
      <c r="AV36" s="122">
        <f t="shared" si="8"/>
        <v>0</v>
      </c>
      <c r="AW36" s="122">
        <f t="shared" si="9"/>
        <v>0</v>
      </c>
      <c r="AX36" s="122">
        <f t="shared" si="10"/>
        <v>0</v>
      </c>
      <c r="AY36" s="122">
        <f t="shared" si="11"/>
        <v>0</v>
      </c>
      <c r="AZ36" s="122">
        <f t="shared" si="12"/>
        <v>0</v>
      </c>
      <c r="BA36" s="469">
        <f t="shared" si="13"/>
        <v>0</v>
      </c>
      <c r="BB36" s="97">
        <f t="shared" si="14"/>
        <v>6.6859045573949838E-4</v>
      </c>
      <c r="BC36" s="97">
        <f t="shared" si="15"/>
        <v>0</v>
      </c>
      <c r="BD36" s="97">
        <f t="shared" si="16"/>
        <v>1.8796206109683582E-3</v>
      </c>
      <c r="BE36" s="97">
        <f t="shared" si="17"/>
        <v>6.0651377830181106E-4</v>
      </c>
      <c r="BF36" s="97">
        <f t="shared" si="18"/>
        <v>0</v>
      </c>
      <c r="BG36" s="97">
        <f t="shared" si="19"/>
        <v>1.8344157352745297E-3</v>
      </c>
      <c r="BH36" s="97">
        <f t="shared" si="20"/>
        <v>5.5278074030468041E-4</v>
      </c>
      <c r="BI36" s="97">
        <f t="shared" si="21"/>
        <v>0</v>
      </c>
      <c r="BJ36" s="97">
        <f t="shared" si="22"/>
        <v>1.7818803391979642E-3</v>
      </c>
      <c r="BK36" s="97">
        <f t="shared" si="23"/>
        <v>4.6834310916644284E-4</v>
      </c>
      <c r="BL36" s="97">
        <f t="shared" si="24"/>
        <v>0</v>
      </c>
      <c r="BM36" s="469">
        <f t="shared" si="25"/>
        <v>1.7160936178141132E-3</v>
      </c>
      <c r="BN36" s="467">
        <f t="shared" si="26"/>
        <v>0</v>
      </c>
      <c r="BO36" s="97">
        <f t="shared" si="27"/>
        <v>0</v>
      </c>
      <c r="BP36" s="97">
        <f t="shared" si="28"/>
        <v>0</v>
      </c>
      <c r="BQ36" s="97">
        <f t="shared" si="29"/>
        <v>0</v>
      </c>
      <c r="BR36" s="97">
        <f t="shared" si="30"/>
        <v>0</v>
      </c>
      <c r="BS36" s="97">
        <f t="shared" si="31"/>
        <v>0</v>
      </c>
      <c r="BT36" s="97">
        <f t="shared" si="32"/>
        <v>0</v>
      </c>
      <c r="BU36" s="97">
        <f t="shared" si="33"/>
        <v>0</v>
      </c>
      <c r="BV36" s="97">
        <f t="shared" si="34"/>
        <v>0</v>
      </c>
      <c r="BW36" s="97">
        <f t="shared" si="35"/>
        <v>0</v>
      </c>
      <c r="BX36" s="97">
        <f t="shared" si="36"/>
        <v>0</v>
      </c>
      <c r="BY36" s="469">
        <f t="shared" si="37"/>
        <v>0</v>
      </c>
      <c r="BZ36" s="470">
        <f t="shared" si="38"/>
        <v>0</v>
      </c>
      <c r="CA36" s="470">
        <f t="shared" si="39"/>
        <v>0</v>
      </c>
      <c r="CB36" s="470">
        <f t="shared" si="40"/>
        <v>0</v>
      </c>
      <c r="CC36" s="470">
        <f t="shared" si="41"/>
        <v>0</v>
      </c>
      <c r="CD36" s="470">
        <f t="shared" si="42"/>
        <v>0</v>
      </c>
      <c r="CE36" s="470">
        <f t="shared" si="43"/>
        <v>0</v>
      </c>
      <c r="CF36" s="470">
        <f t="shared" si="44"/>
        <v>0</v>
      </c>
      <c r="CG36" s="470">
        <f t="shared" si="45"/>
        <v>0</v>
      </c>
      <c r="CH36" s="470">
        <f t="shared" si="46"/>
        <v>0</v>
      </c>
      <c r="CI36" s="470">
        <f t="shared" si="47"/>
        <v>0</v>
      </c>
      <c r="CJ36" s="470">
        <f t="shared" si="48"/>
        <v>0</v>
      </c>
      <c r="CK36" s="472">
        <f t="shared" si="49"/>
        <v>0</v>
      </c>
      <c r="CL36" s="470">
        <f t="shared" si="50"/>
        <v>4.3324314937399997E-3</v>
      </c>
      <c r="CM36" s="116">
        <f t="shared" si="51"/>
        <v>0</v>
      </c>
      <c r="CN36" s="116">
        <f t="shared" si="52"/>
        <v>1.2179844120321999E-2</v>
      </c>
      <c r="CO36" s="116">
        <f t="shared" si="53"/>
        <v>3.930177841973E-3</v>
      </c>
      <c r="CP36" s="116">
        <f t="shared" si="54"/>
        <v>0</v>
      </c>
      <c r="CQ36" s="116">
        <f t="shared" si="55"/>
        <v>1.1886918869228E-2</v>
      </c>
      <c r="CR36" s="116">
        <f t="shared" si="56"/>
        <v>3.5819905412499999E-3</v>
      </c>
      <c r="CS36" s="116">
        <f t="shared" si="57"/>
        <v>0</v>
      </c>
      <c r="CT36" s="116">
        <f t="shared" si="58"/>
        <v>1.1546492226065E-2</v>
      </c>
      <c r="CU36" s="116">
        <f t="shared" si="59"/>
        <v>3.0348390686860001E-3</v>
      </c>
      <c r="CV36" s="116">
        <f t="shared" si="60"/>
        <v>0</v>
      </c>
      <c r="CW36" s="471">
        <f t="shared" si="61"/>
        <v>1.1120197681854E-2</v>
      </c>
      <c r="CX36" s="470">
        <f t="shared" si="62"/>
        <v>0</v>
      </c>
      <c r="CY36" s="116">
        <f t="shared" si="63"/>
        <v>0</v>
      </c>
      <c r="CZ36" s="116">
        <f t="shared" si="64"/>
        <v>0</v>
      </c>
      <c r="DA36" s="116">
        <f t="shared" si="65"/>
        <v>0</v>
      </c>
      <c r="DB36" s="116">
        <f t="shared" si="66"/>
        <v>0</v>
      </c>
      <c r="DC36" s="116">
        <f t="shared" si="67"/>
        <v>0</v>
      </c>
      <c r="DD36" s="116">
        <f t="shared" si="68"/>
        <v>0</v>
      </c>
      <c r="DE36" s="116">
        <f t="shared" si="69"/>
        <v>0</v>
      </c>
      <c r="DF36" s="116">
        <f t="shared" si="70"/>
        <v>0</v>
      </c>
      <c r="DG36" s="116">
        <f t="shared" si="71"/>
        <v>0</v>
      </c>
      <c r="DH36" s="116">
        <f t="shared" si="72"/>
        <v>0</v>
      </c>
      <c r="DI36" s="471">
        <f t="shared" si="73"/>
        <v>0</v>
      </c>
      <c r="DJ36" s="470">
        <f t="shared" si="74"/>
        <v>0</v>
      </c>
      <c r="DK36" s="116">
        <f t="shared" si="75"/>
        <v>0</v>
      </c>
      <c r="DL36" s="116">
        <f t="shared" si="76"/>
        <v>0</v>
      </c>
      <c r="DM36" s="116">
        <f t="shared" si="77"/>
        <v>0</v>
      </c>
      <c r="DN36" s="116">
        <f t="shared" si="78"/>
        <v>0</v>
      </c>
      <c r="DO36" s="116">
        <f t="shared" si="79"/>
        <v>0</v>
      </c>
      <c r="DP36" s="116">
        <f t="shared" si="80"/>
        <v>0</v>
      </c>
      <c r="DQ36" s="116">
        <f t="shared" si="81"/>
        <v>0</v>
      </c>
      <c r="DR36" s="116">
        <f t="shared" si="82"/>
        <v>0</v>
      </c>
      <c r="DS36" s="116">
        <f t="shared" si="83"/>
        <v>0</v>
      </c>
      <c r="DT36" s="116">
        <f t="shared" si="84"/>
        <v>0</v>
      </c>
      <c r="DU36" s="471">
        <f t="shared" si="85"/>
        <v>0</v>
      </c>
      <c r="DV36" s="470">
        <f t="shared" si="86"/>
        <v>0</v>
      </c>
      <c r="DW36" s="470">
        <f t="shared" si="87"/>
        <v>0</v>
      </c>
      <c r="DX36" s="470">
        <f t="shared" si="88"/>
        <v>0</v>
      </c>
      <c r="DY36" s="470">
        <f t="shared" si="89"/>
        <v>0</v>
      </c>
      <c r="DZ36" s="470">
        <f t="shared" si="90"/>
        <v>0</v>
      </c>
      <c r="EA36" s="470">
        <f t="shared" si="91"/>
        <v>0</v>
      </c>
      <c r="EB36" s="470">
        <f t="shared" si="92"/>
        <v>0</v>
      </c>
      <c r="EC36" s="470">
        <f t="shared" si="93"/>
        <v>0</v>
      </c>
      <c r="ED36" s="470">
        <f t="shared" si="94"/>
        <v>0</v>
      </c>
      <c r="EE36" s="470">
        <f t="shared" si="95"/>
        <v>0</v>
      </c>
      <c r="EF36" s="470">
        <f t="shared" si="96"/>
        <v>0</v>
      </c>
      <c r="EG36" s="470">
        <f t="shared" si="97"/>
        <v>0</v>
      </c>
      <c r="EH36" s="466">
        <f t="shared" si="98"/>
        <v>0</v>
      </c>
      <c r="EI36" s="122">
        <f t="shared" si="99"/>
        <v>0</v>
      </c>
      <c r="EJ36" s="122">
        <f t="shared" si="100"/>
        <v>0</v>
      </c>
      <c r="EK36" s="122">
        <f t="shared" si="101"/>
        <v>0</v>
      </c>
      <c r="EL36" s="122">
        <f t="shared" si="102"/>
        <v>0</v>
      </c>
      <c r="EM36" s="122">
        <f t="shared" si="103"/>
        <v>0</v>
      </c>
      <c r="EN36" s="122">
        <f t="shared" si="104"/>
        <v>0</v>
      </c>
      <c r="EO36" s="122">
        <f t="shared" si="105"/>
        <v>0</v>
      </c>
      <c r="EP36" s="122">
        <f t="shared" si="106"/>
        <v>0</v>
      </c>
      <c r="EQ36" s="122">
        <f t="shared" si="107"/>
        <v>0</v>
      </c>
      <c r="ER36" s="122">
        <f t="shared" si="108"/>
        <v>0</v>
      </c>
      <c r="ES36" s="469">
        <f t="shared" si="109"/>
        <v>0</v>
      </c>
      <c r="ET36" s="466">
        <f t="shared" si="110"/>
        <v>0</v>
      </c>
      <c r="EU36" s="122">
        <f t="shared" si="111"/>
        <v>0</v>
      </c>
      <c r="EV36" s="122">
        <f t="shared" si="112"/>
        <v>0</v>
      </c>
      <c r="EW36" s="122">
        <f t="shared" si="113"/>
        <v>0</v>
      </c>
      <c r="EX36" s="122">
        <f t="shared" si="114"/>
        <v>0</v>
      </c>
      <c r="EY36" s="122">
        <f t="shared" si="115"/>
        <v>0</v>
      </c>
      <c r="EZ36" s="122">
        <f t="shared" si="116"/>
        <v>0</v>
      </c>
      <c r="FA36" s="122">
        <f t="shared" si="117"/>
        <v>0</v>
      </c>
      <c r="FB36" s="122">
        <f t="shared" si="118"/>
        <v>0</v>
      </c>
      <c r="FC36" s="122">
        <f t="shared" si="119"/>
        <v>0</v>
      </c>
      <c r="FD36" s="122">
        <f t="shared" si="120"/>
        <v>0</v>
      </c>
      <c r="FE36" s="469">
        <f t="shared" si="121"/>
        <v>0</v>
      </c>
      <c r="FF36" s="466">
        <f t="shared" si="122"/>
        <v>0</v>
      </c>
      <c r="FG36" s="466">
        <f t="shared" si="123"/>
        <v>0</v>
      </c>
      <c r="FH36" s="466">
        <f t="shared" si="124"/>
        <v>0</v>
      </c>
      <c r="FI36" s="466">
        <f t="shared" si="125"/>
        <v>0</v>
      </c>
      <c r="FJ36" s="466">
        <f t="shared" si="126"/>
        <v>0</v>
      </c>
      <c r="FK36" s="466">
        <f t="shared" si="127"/>
        <v>0</v>
      </c>
      <c r="FL36" s="466">
        <f t="shared" si="128"/>
        <v>0</v>
      </c>
      <c r="FM36" s="466">
        <f t="shared" si="129"/>
        <v>0</v>
      </c>
      <c r="FN36" s="466">
        <f t="shared" si="130"/>
        <v>0</v>
      </c>
      <c r="FO36" s="466">
        <f t="shared" si="131"/>
        <v>0</v>
      </c>
      <c r="FP36" s="466">
        <f t="shared" si="132"/>
        <v>0</v>
      </c>
      <c r="FQ36" s="468">
        <f t="shared" si="133"/>
        <v>0</v>
      </c>
      <c r="FR36" s="466">
        <f t="shared" si="134"/>
        <v>0</v>
      </c>
      <c r="FS36" s="466">
        <f t="shared" si="135"/>
        <v>0</v>
      </c>
      <c r="FT36" s="466">
        <f t="shared" si="136"/>
        <v>0</v>
      </c>
      <c r="FU36" s="466">
        <f t="shared" si="137"/>
        <v>0</v>
      </c>
      <c r="FV36" s="466">
        <f t="shared" si="138"/>
        <v>0</v>
      </c>
      <c r="FW36" s="466">
        <f t="shared" si="139"/>
        <v>0</v>
      </c>
      <c r="FX36" s="466">
        <f t="shared" si="140"/>
        <v>0</v>
      </c>
      <c r="FY36" s="466">
        <f t="shared" si="141"/>
        <v>0</v>
      </c>
      <c r="FZ36" s="466">
        <f t="shared" si="142"/>
        <v>0</v>
      </c>
      <c r="GA36" s="466">
        <f t="shared" si="143"/>
        <v>0</v>
      </c>
      <c r="GB36" s="466">
        <f t="shared" si="144"/>
        <v>0</v>
      </c>
      <c r="GC36" s="468">
        <f t="shared" si="145"/>
        <v>0</v>
      </c>
    </row>
    <row r="37" spans="1:185">
      <c r="A37" s="97">
        <v>34</v>
      </c>
      <c r="B37" s="97" t="s">
        <v>12</v>
      </c>
      <c r="C37" s="97" t="s">
        <v>214</v>
      </c>
      <c r="D37" s="97" t="s">
        <v>936</v>
      </c>
      <c r="E37" s="321">
        <v>4.5732530380329997E-3</v>
      </c>
      <c r="F37" s="122">
        <v>2.2513646920160001E-3</v>
      </c>
      <c r="G37" s="122">
        <v>3.8385714925678001E-2</v>
      </c>
      <c r="H37" s="122">
        <v>4.1575438018979999E-3</v>
      </c>
      <c r="I37" s="122">
        <v>2.065627104924E-3</v>
      </c>
      <c r="J37" s="122">
        <v>3.7462538481714998E-2</v>
      </c>
      <c r="K37" s="122">
        <v>3.8104327244550002E-3</v>
      </c>
      <c r="L37" s="122">
        <v>1.936173635133E-3</v>
      </c>
      <c r="M37" s="122">
        <v>3.6389657749543003E-2</v>
      </c>
      <c r="N37" s="122">
        <v>3.2278005166859998E-3</v>
      </c>
      <c r="O37" s="122">
        <v>1.6412448604789999E-3</v>
      </c>
      <c r="P37" s="475">
        <v>3.5046157727143999E-2</v>
      </c>
      <c r="Q37" s="474">
        <v>1</v>
      </c>
      <c r="R37" s="97">
        <v>4.5732530380329997E-3</v>
      </c>
      <c r="S37" s="97">
        <v>2.2513646920160001E-3</v>
      </c>
      <c r="T37" s="97">
        <v>3.8385714925678001E-2</v>
      </c>
      <c r="U37" s="97">
        <v>4.1575438018979999E-3</v>
      </c>
      <c r="V37" s="97">
        <v>2.065627104924E-3</v>
      </c>
      <c r="W37" s="97">
        <v>3.7462538481714998E-2</v>
      </c>
      <c r="X37" s="97">
        <v>3.8104327244550002E-3</v>
      </c>
      <c r="Y37" s="97">
        <v>1.936173635133E-3</v>
      </c>
      <c r="Z37" s="97">
        <v>3.6389657749543003E-2</v>
      </c>
      <c r="AA37" s="97">
        <v>3.2278005166859998E-3</v>
      </c>
      <c r="AB37" s="97">
        <v>1.6412448604789999E-3</v>
      </c>
      <c r="AC37" s="97">
        <v>3.5046157727143999E-2</v>
      </c>
      <c r="AD37" s="321">
        <v>0</v>
      </c>
      <c r="AE37" s="97">
        <v>0</v>
      </c>
      <c r="AF37" s="97">
        <v>0</v>
      </c>
      <c r="AG37" s="97">
        <v>0</v>
      </c>
      <c r="AH37" s="97">
        <v>0</v>
      </c>
      <c r="AI37" s="97">
        <v>0</v>
      </c>
      <c r="AJ37" s="97">
        <v>0</v>
      </c>
      <c r="AK37" s="97">
        <v>0</v>
      </c>
      <c r="AL37" s="97">
        <v>0</v>
      </c>
      <c r="AM37" s="97">
        <v>0</v>
      </c>
      <c r="AN37" s="97">
        <v>0</v>
      </c>
      <c r="AO37" s="97">
        <v>0</v>
      </c>
      <c r="AP37" s="466">
        <f t="shared" si="2"/>
        <v>0</v>
      </c>
      <c r="AQ37" s="122">
        <f t="shared" si="3"/>
        <v>0</v>
      </c>
      <c r="AR37" s="473">
        <f t="shared" si="4"/>
        <v>0</v>
      </c>
      <c r="AS37" s="122">
        <f t="shared" si="5"/>
        <v>0</v>
      </c>
      <c r="AT37" s="122">
        <f t="shared" si="6"/>
        <v>0</v>
      </c>
      <c r="AU37" s="122">
        <f t="shared" si="7"/>
        <v>0</v>
      </c>
      <c r="AV37" s="122">
        <f t="shared" si="8"/>
        <v>0</v>
      </c>
      <c r="AW37" s="122">
        <f t="shared" si="9"/>
        <v>0</v>
      </c>
      <c r="AX37" s="122">
        <f t="shared" si="10"/>
        <v>0</v>
      </c>
      <c r="AY37" s="122">
        <f t="shared" si="11"/>
        <v>0</v>
      </c>
      <c r="AZ37" s="122">
        <f t="shared" si="12"/>
        <v>0</v>
      </c>
      <c r="BA37" s="469">
        <f t="shared" si="13"/>
        <v>0</v>
      </c>
      <c r="BB37" s="97">
        <f t="shared" si="14"/>
        <v>7.0575457161378143E-4</v>
      </c>
      <c r="BC37" s="97">
        <f t="shared" si="15"/>
        <v>3.47435602304558E-4</v>
      </c>
      <c r="BD37" s="97">
        <f t="shared" si="16"/>
        <v>5.9237688289193527E-3</v>
      </c>
      <c r="BE37" s="97">
        <f t="shared" si="17"/>
        <v>6.4160139849512568E-4</v>
      </c>
      <c r="BF37" s="97">
        <f t="shared" si="18"/>
        <v>3.1877216511432704E-4</v>
      </c>
      <c r="BG37" s="97">
        <f t="shared" si="19"/>
        <v>5.7813021885837722E-3</v>
      </c>
      <c r="BH37" s="97">
        <f t="shared" si="20"/>
        <v>5.8803444566617213E-4</v>
      </c>
      <c r="BI37" s="97">
        <f t="shared" si="21"/>
        <v>2.9879461798180257E-4</v>
      </c>
      <c r="BJ37" s="97">
        <f t="shared" si="22"/>
        <v>5.6157328498155851E-3</v>
      </c>
      <c r="BK37" s="97">
        <f t="shared" si="23"/>
        <v>4.9812134862502048E-4</v>
      </c>
      <c r="BL37" s="97">
        <f t="shared" si="24"/>
        <v>2.5328055407992028E-4</v>
      </c>
      <c r="BM37" s="469">
        <f t="shared" si="25"/>
        <v>5.4084009408033665E-3</v>
      </c>
      <c r="BN37" s="467">
        <f t="shared" si="26"/>
        <v>0</v>
      </c>
      <c r="BO37" s="97">
        <f t="shared" si="27"/>
        <v>0</v>
      </c>
      <c r="BP37" s="97">
        <f t="shared" si="28"/>
        <v>0</v>
      </c>
      <c r="BQ37" s="97">
        <f t="shared" si="29"/>
        <v>0</v>
      </c>
      <c r="BR37" s="97">
        <f t="shared" si="30"/>
        <v>0</v>
      </c>
      <c r="BS37" s="97">
        <f t="shared" si="31"/>
        <v>0</v>
      </c>
      <c r="BT37" s="97">
        <f t="shared" si="32"/>
        <v>0</v>
      </c>
      <c r="BU37" s="97">
        <f t="shared" si="33"/>
        <v>0</v>
      </c>
      <c r="BV37" s="97">
        <f t="shared" si="34"/>
        <v>0</v>
      </c>
      <c r="BW37" s="97">
        <f t="shared" si="35"/>
        <v>0</v>
      </c>
      <c r="BX37" s="97">
        <f t="shared" si="36"/>
        <v>0</v>
      </c>
      <c r="BY37" s="469">
        <f t="shared" si="37"/>
        <v>0</v>
      </c>
      <c r="BZ37" s="470">
        <f t="shared" si="38"/>
        <v>0</v>
      </c>
      <c r="CA37" s="470">
        <f t="shared" si="39"/>
        <v>0</v>
      </c>
      <c r="CB37" s="470">
        <f t="shared" si="40"/>
        <v>0</v>
      </c>
      <c r="CC37" s="470">
        <f t="shared" si="41"/>
        <v>0</v>
      </c>
      <c r="CD37" s="470">
        <f t="shared" si="42"/>
        <v>0</v>
      </c>
      <c r="CE37" s="470">
        <f t="shared" si="43"/>
        <v>0</v>
      </c>
      <c r="CF37" s="470">
        <f t="shared" si="44"/>
        <v>0</v>
      </c>
      <c r="CG37" s="470">
        <f t="shared" si="45"/>
        <v>0</v>
      </c>
      <c r="CH37" s="470">
        <f t="shared" si="46"/>
        <v>0</v>
      </c>
      <c r="CI37" s="470">
        <f t="shared" si="47"/>
        <v>0</v>
      </c>
      <c r="CJ37" s="470">
        <f t="shared" si="48"/>
        <v>0</v>
      </c>
      <c r="CK37" s="472">
        <f t="shared" si="49"/>
        <v>0</v>
      </c>
      <c r="CL37" s="470">
        <f t="shared" si="50"/>
        <v>4.5732530380329997E-3</v>
      </c>
      <c r="CM37" s="116">
        <f t="shared" si="51"/>
        <v>2.2513646920160001E-3</v>
      </c>
      <c r="CN37" s="116">
        <f t="shared" si="52"/>
        <v>3.8385714925678001E-2</v>
      </c>
      <c r="CO37" s="116">
        <f t="shared" si="53"/>
        <v>4.1575438018979999E-3</v>
      </c>
      <c r="CP37" s="116">
        <f t="shared" si="54"/>
        <v>2.065627104924E-3</v>
      </c>
      <c r="CQ37" s="116">
        <f t="shared" si="55"/>
        <v>3.7462538481714998E-2</v>
      </c>
      <c r="CR37" s="116">
        <f t="shared" si="56"/>
        <v>3.8104327244550002E-3</v>
      </c>
      <c r="CS37" s="116">
        <f t="shared" si="57"/>
        <v>1.936173635133E-3</v>
      </c>
      <c r="CT37" s="116">
        <f t="shared" si="58"/>
        <v>3.6389657749543003E-2</v>
      </c>
      <c r="CU37" s="116">
        <f t="shared" si="59"/>
        <v>3.2278005166859998E-3</v>
      </c>
      <c r="CV37" s="116">
        <f t="shared" si="60"/>
        <v>1.6412448604789999E-3</v>
      </c>
      <c r="CW37" s="471">
        <f t="shared" si="61"/>
        <v>3.5046157727143999E-2</v>
      </c>
      <c r="CX37" s="470">
        <f t="shared" si="62"/>
        <v>0</v>
      </c>
      <c r="CY37" s="116">
        <f t="shared" si="63"/>
        <v>0</v>
      </c>
      <c r="CZ37" s="116">
        <f t="shared" si="64"/>
        <v>0</v>
      </c>
      <c r="DA37" s="116">
        <f t="shared" si="65"/>
        <v>0</v>
      </c>
      <c r="DB37" s="116">
        <f t="shared" si="66"/>
        <v>0</v>
      </c>
      <c r="DC37" s="116">
        <f t="shared" si="67"/>
        <v>0</v>
      </c>
      <c r="DD37" s="116">
        <f t="shared" si="68"/>
        <v>0</v>
      </c>
      <c r="DE37" s="116">
        <f t="shared" si="69"/>
        <v>0</v>
      </c>
      <c r="DF37" s="116">
        <f t="shared" si="70"/>
        <v>0</v>
      </c>
      <c r="DG37" s="116">
        <f t="shared" si="71"/>
        <v>0</v>
      </c>
      <c r="DH37" s="116">
        <f t="shared" si="72"/>
        <v>0</v>
      </c>
      <c r="DI37" s="471">
        <f t="shared" si="73"/>
        <v>0</v>
      </c>
      <c r="DJ37" s="470">
        <f t="shared" si="74"/>
        <v>0</v>
      </c>
      <c r="DK37" s="116">
        <f t="shared" si="75"/>
        <v>0</v>
      </c>
      <c r="DL37" s="116">
        <f t="shared" si="76"/>
        <v>0</v>
      </c>
      <c r="DM37" s="116">
        <f t="shared" si="77"/>
        <v>0</v>
      </c>
      <c r="DN37" s="116">
        <f t="shared" si="78"/>
        <v>0</v>
      </c>
      <c r="DO37" s="116">
        <f t="shared" si="79"/>
        <v>0</v>
      </c>
      <c r="DP37" s="116">
        <f t="shared" si="80"/>
        <v>0</v>
      </c>
      <c r="DQ37" s="116">
        <f t="shared" si="81"/>
        <v>0</v>
      </c>
      <c r="DR37" s="116">
        <f t="shared" si="82"/>
        <v>0</v>
      </c>
      <c r="DS37" s="116">
        <f t="shared" si="83"/>
        <v>0</v>
      </c>
      <c r="DT37" s="116">
        <f t="shared" si="84"/>
        <v>0</v>
      </c>
      <c r="DU37" s="471">
        <f t="shared" si="85"/>
        <v>0</v>
      </c>
      <c r="DV37" s="470">
        <f t="shared" si="86"/>
        <v>0</v>
      </c>
      <c r="DW37" s="470">
        <f t="shared" si="87"/>
        <v>0</v>
      </c>
      <c r="DX37" s="470">
        <f t="shared" si="88"/>
        <v>0</v>
      </c>
      <c r="DY37" s="470">
        <f t="shared" si="89"/>
        <v>0</v>
      </c>
      <c r="DZ37" s="470">
        <f t="shared" si="90"/>
        <v>0</v>
      </c>
      <c r="EA37" s="470">
        <f t="shared" si="91"/>
        <v>0</v>
      </c>
      <c r="EB37" s="470">
        <f t="shared" si="92"/>
        <v>0</v>
      </c>
      <c r="EC37" s="470">
        <f t="shared" si="93"/>
        <v>0</v>
      </c>
      <c r="ED37" s="470">
        <f t="shared" si="94"/>
        <v>0</v>
      </c>
      <c r="EE37" s="470">
        <f t="shared" si="95"/>
        <v>0</v>
      </c>
      <c r="EF37" s="470">
        <f t="shared" si="96"/>
        <v>0</v>
      </c>
      <c r="EG37" s="470">
        <f t="shared" si="97"/>
        <v>0</v>
      </c>
      <c r="EH37" s="466">
        <f t="shared" si="98"/>
        <v>0</v>
      </c>
      <c r="EI37" s="122">
        <f t="shared" si="99"/>
        <v>0</v>
      </c>
      <c r="EJ37" s="122">
        <f t="shared" si="100"/>
        <v>0</v>
      </c>
      <c r="EK37" s="122">
        <f t="shared" si="101"/>
        <v>0</v>
      </c>
      <c r="EL37" s="122">
        <f t="shared" si="102"/>
        <v>0</v>
      </c>
      <c r="EM37" s="122">
        <f t="shared" si="103"/>
        <v>0</v>
      </c>
      <c r="EN37" s="122">
        <f t="shared" si="104"/>
        <v>0</v>
      </c>
      <c r="EO37" s="122">
        <f t="shared" si="105"/>
        <v>0</v>
      </c>
      <c r="EP37" s="122">
        <f t="shared" si="106"/>
        <v>0</v>
      </c>
      <c r="EQ37" s="122">
        <f t="shared" si="107"/>
        <v>0</v>
      </c>
      <c r="ER37" s="122">
        <f t="shared" si="108"/>
        <v>0</v>
      </c>
      <c r="ES37" s="469">
        <f t="shared" si="109"/>
        <v>0</v>
      </c>
      <c r="ET37" s="466">
        <f t="shared" si="110"/>
        <v>0</v>
      </c>
      <c r="EU37" s="122">
        <f t="shared" si="111"/>
        <v>0</v>
      </c>
      <c r="EV37" s="122">
        <f t="shared" si="112"/>
        <v>0</v>
      </c>
      <c r="EW37" s="122">
        <f t="shared" si="113"/>
        <v>0</v>
      </c>
      <c r="EX37" s="122">
        <f t="shared" si="114"/>
        <v>0</v>
      </c>
      <c r="EY37" s="122">
        <f t="shared" si="115"/>
        <v>0</v>
      </c>
      <c r="EZ37" s="122">
        <f t="shared" si="116"/>
        <v>0</v>
      </c>
      <c r="FA37" s="122">
        <f t="shared" si="117"/>
        <v>0</v>
      </c>
      <c r="FB37" s="122">
        <f t="shared" si="118"/>
        <v>0</v>
      </c>
      <c r="FC37" s="122">
        <f t="shared" si="119"/>
        <v>0</v>
      </c>
      <c r="FD37" s="122">
        <f t="shared" si="120"/>
        <v>0</v>
      </c>
      <c r="FE37" s="469">
        <f t="shared" si="121"/>
        <v>0</v>
      </c>
      <c r="FF37" s="466">
        <f t="shared" si="122"/>
        <v>0</v>
      </c>
      <c r="FG37" s="466">
        <f t="shared" si="123"/>
        <v>0</v>
      </c>
      <c r="FH37" s="466">
        <f t="shared" si="124"/>
        <v>0</v>
      </c>
      <c r="FI37" s="466">
        <f t="shared" si="125"/>
        <v>0</v>
      </c>
      <c r="FJ37" s="466">
        <f t="shared" si="126"/>
        <v>0</v>
      </c>
      <c r="FK37" s="466">
        <f t="shared" si="127"/>
        <v>0</v>
      </c>
      <c r="FL37" s="466">
        <f t="shared" si="128"/>
        <v>0</v>
      </c>
      <c r="FM37" s="466">
        <f t="shared" si="129"/>
        <v>0</v>
      </c>
      <c r="FN37" s="466">
        <f t="shared" si="130"/>
        <v>0</v>
      </c>
      <c r="FO37" s="466">
        <f t="shared" si="131"/>
        <v>0</v>
      </c>
      <c r="FP37" s="466">
        <f t="shared" si="132"/>
        <v>0</v>
      </c>
      <c r="FQ37" s="468">
        <f t="shared" si="133"/>
        <v>0</v>
      </c>
      <c r="FR37" s="466">
        <f t="shared" si="134"/>
        <v>0</v>
      </c>
      <c r="FS37" s="466">
        <f t="shared" si="135"/>
        <v>0</v>
      </c>
      <c r="FT37" s="466">
        <f t="shared" si="136"/>
        <v>0</v>
      </c>
      <c r="FU37" s="466">
        <f t="shared" si="137"/>
        <v>0</v>
      </c>
      <c r="FV37" s="466">
        <f t="shared" si="138"/>
        <v>0</v>
      </c>
      <c r="FW37" s="466">
        <f t="shared" si="139"/>
        <v>0</v>
      </c>
      <c r="FX37" s="466">
        <f t="shared" si="140"/>
        <v>0</v>
      </c>
      <c r="FY37" s="466">
        <f t="shared" si="141"/>
        <v>0</v>
      </c>
      <c r="FZ37" s="466">
        <f t="shared" si="142"/>
        <v>0</v>
      </c>
      <c r="GA37" s="466">
        <f t="shared" si="143"/>
        <v>0</v>
      </c>
      <c r="GB37" s="466">
        <f t="shared" si="144"/>
        <v>0</v>
      </c>
      <c r="GC37" s="468">
        <f t="shared" si="145"/>
        <v>0</v>
      </c>
    </row>
    <row r="38" spans="1:185">
      <c r="A38" s="97">
        <v>35</v>
      </c>
      <c r="B38" s="97" t="s">
        <v>12</v>
      </c>
      <c r="C38" s="97" t="s">
        <v>214</v>
      </c>
      <c r="D38" s="97" t="s">
        <v>936</v>
      </c>
      <c r="E38" s="321">
        <v>7.0117126705050003E-3</v>
      </c>
      <c r="F38" s="122">
        <v>5.1019723797600001E-4</v>
      </c>
      <c r="G38" s="122">
        <v>7.7560453525947995E-2</v>
      </c>
      <c r="H38" s="122">
        <v>6.9392037986949996E-3</v>
      </c>
      <c r="I38" s="122">
        <v>4.7448343131700001E-4</v>
      </c>
      <c r="J38" s="122">
        <v>7.6805197103046993E-2</v>
      </c>
      <c r="K38" s="122">
        <v>6.8874117474020001E-3</v>
      </c>
      <c r="L38" s="122">
        <v>4.4897356941799997E-4</v>
      </c>
      <c r="M38" s="122">
        <v>7.5927466665622001E-2</v>
      </c>
      <c r="N38" s="122">
        <v>6.7144262960840001E-3</v>
      </c>
      <c r="O38" s="122">
        <v>3.6377063067700001E-4</v>
      </c>
      <c r="P38" s="475">
        <v>7.4828340894250001E-2</v>
      </c>
      <c r="Q38" s="474">
        <v>22</v>
      </c>
      <c r="R38" s="97">
        <v>0.15425767875111901</v>
      </c>
      <c r="S38" s="97">
        <v>1.1224339235462E-2</v>
      </c>
      <c r="T38" s="97">
        <v>1.70632997757085</v>
      </c>
      <c r="U38" s="97">
        <v>0.152662483571298</v>
      </c>
      <c r="V38" s="97">
        <v>1.0438635488979E-2</v>
      </c>
      <c r="W38" s="97">
        <v>1.6897143362670399</v>
      </c>
      <c r="X38" s="97">
        <v>0.15152305844285399</v>
      </c>
      <c r="Y38" s="97">
        <v>9.877418527206E-3</v>
      </c>
      <c r="Z38" s="97">
        <v>1.67040426664369</v>
      </c>
      <c r="AA38" s="97">
        <v>0.147717378513851</v>
      </c>
      <c r="AB38" s="97">
        <v>8.0029538748840005E-3</v>
      </c>
      <c r="AC38" s="97">
        <v>1.6462234996734899</v>
      </c>
      <c r="AD38" s="321">
        <v>0</v>
      </c>
      <c r="AE38" s="97">
        <v>0</v>
      </c>
      <c r="AF38" s="97">
        <v>0</v>
      </c>
      <c r="AG38" s="97">
        <v>0</v>
      </c>
      <c r="AH38" s="97">
        <v>0</v>
      </c>
      <c r="AI38" s="97">
        <v>0</v>
      </c>
      <c r="AJ38" s="97">
        <v>0</v>
      </c>
      <c r="AK38" s="97">
        <v>0</v>
      </c>
      <c r="AL38" s="97">
        <v>0</v>
      </c>
      <c r="AM38" s="97">
        <v>0</v>
      </c>
      <c r="AN38" s="97">
        <v>0</v>
      </c>
      <c r="AO38" s="97">
        <v>0</v>
      </c>
      <c r="AP38" s="466">
        <f t="shared" si="2"/>
        <v>0</v>
      </c>
      <c r="AQ38" s="122">
        <f t="shared" si="3"/>
        <v>0</v>
      </c>
      <c r="AR38" s="473">
        <f t="shared" si="4"/>
        <v>0</v>
      </c>
      <c r="AS38" s="122">
        <f t="shared" si="5"/>
        <v>0</v>
      </c>
      <c r="AT38" s="122">
        <f t="shared" si="6"/>
        <v>0</v>
      </c>
      <c r="AU38" s="122">
        <f t="shared" si="7"/>
        <v>0</v>
      </c>
      <c r="AV38" s="122">
        <f t="shared" si="8"/>
        <v>0</v>
      </c>
      <c r="AW38" s="122">
        <f t="shared" si="9"/>
        <v>0</v>
      </c>
      <c r="AX38" s="122">
        <f t="shared" si="10"/>
        <v>0</v>
      </c>
      <c r="AY38" s="122">
        <f t="shared" si="11"/>
        <v>0</v>
      </c>
      <c r="AZ38" s="122">
        <f t="shared" si="12"/>
        <v>0</v>
      </c>
      <c r="BA38" s="469">
        <f t="shared" si="13"/>
        <v>0</v>
      </c>
      <c r="BB38" s="97">
        <f t="shared" si="14"/>
        <v>1.0820630808960436E-3</v>
      </c>
      <c r="BC38" s="97">
        <f t="shared" si="15"/>
        <v>7.8734771536096251E-5</v>
      </c>
      <c r="BD38" s="97">
        <f t="shared" si="16"/>
        <v>1.1969301544687685E-2</v>
      </c>
      <c r="BE38" s="97">
        <f t="shared" si="17"/>
        <v>1.0708733506674983E-3</v>
      </c>
      <c r="BF38" s="97">
        <f t="shared" si="18"/>
        <v>7.3223337528464583E-5</v>
      </c>
      <c r="BG38" s="97">
        <f t="shared" si="19"/>
        <v>1.1852748695157995E-2</v>
      </c>
      <c r="BH38" s="97">
        <f t="shared" si="20"/>
        <v>1.0628806862185152E-3</v>
      </c>
      <c r="BI38" s="97">
        <f t="shared" si="21"/>
        <v>6.9286598951628909E-5</v>
      </c>
      <c r="BJ38" s="97">
        <f t="shared" si="22"/>
        <v>1.1717295383542489E-2</v>
      </c>
      <c r="BK38" s="97">
        <f t="shared" si="23"/>
        <v>1.0361851869590073E-3</v>
      </c>
      <c r="BL38" s="97">
        <f t="shared" si="24"/>
        <v>5.6137892105253921E-5</v>
      </c>
      <c r="BM38" s="469">
        <f t="shared" si="25"/>
        <v>1.1547675852002646E-2</v>
      </c>
      <c r="BN38" s="467">
        <f t="shared" si="26"/>
        <v>0</v>
      </c>
      <c r="BO38" s="97">
        <f t="shared" si="27"/>
        <v>0</v>
      </c>
      <c r="BP38" s="97">
        <f t="shared" si="28"/>
        <v>0</v>
      </c>
      <c r="BQ38" s="97">
        <f t="shared" si="29"/>
        <v>0</v>
      </c>
      <c r="BR38" s="97">
        <f t="shared" si="30"/>
        <v>0</v>
      </c>
      <c r="BS38" s="97">
        <f t="shared" si="31"/>
        <v>0</v>
      </c>
      <c r="BT38" s="97">
        <f t="shared" si="32"/>
        <v>0</v>
      </c>
      <c r="BU38" s="97">
        <f t="shared" si="33"/>
        <v>0</v>
      </c>
      <c r="BV38" s="97">
        <f t="shared" si="34"/>
        <v>0</v>
      </c>
      <c r="BW38" s="97">
        <f t="shared" si="35"/>
        <v>0</v>
      </c>
      <c r="BX38" s="97">
        <f t="shared" si="36"/>
        <v>0</v>
      </c>
      <c r="BY38" s="469">
        <f t="shared" si="37"/>
        <v>0</v>
      </c>
      <c r="BZ38" s="470">
        <f t="shared" si="38"/>
        <v>0</v>
      </c>
      <c r="CA38" s="470">
        <f t="shared" si="39"/>
        <v>0</v>
      </c>
      <c r="CB38" s="470">
        <f t="shared" si="40"/>
        <v>0</v>
      </c>
      <c r="CC38" s="470">
        <f t="shared" si="41"/>
        <v>0</v>
      </c>
      <c r="CD38" s="470">
        <f t="shared" si="42"/>
        <v>0</v>
      </c>
      <c r="CE38" s="470">
        <f t="shared" si="43"/>
        <v>0</v>
      </c>
      <c r="CF38" s="470">
        <f t="shared" si="44"/>
        <v>0</v>
      </c>
      <c r="CG38" s="470">
        <f t="shared" si="45"/>
        <v>0</v>
      </c>
      <c r="CH38" s="470">
        <f t="shared" si="46"/>
        <v>0</v>
      </c>
      <c r="CI38" s="470">
        <f t="shared" si="47"/>
        <v>0</v>
      </c>
      <c r="CJ38" s="470">
        <f t="shared" si="48"/>
        <v>0</v>
      </c>
      <c r="CK38" s="472">
        <f t="shared" si="49"/>
        <v>0</v>
      </c>
      <c r="CL38" s="470">
        <f t="shared" si="50"/>
        <v>0.15425767875111901</v>
      </c>
      <c r="CM38" s="116">
        <f t="shared" si="51"/>
        <v>1.1224339235462E-2</v>
      </c>
      <c r="CN38" s="116">
        <f t="shared" si="52"/>
        <v>1.70632997757085</v>
      </c>
      <c r="CO38" s="116">
        <f t="shared" si="53"/>
        <v>0.152662483571298</v>
      </c>
      <c r="CP38" s="116">
        <f t="shared" si="54"/>
        <v>1.0438635488979E-2</v>
      </c>
      <c r="CQ38" s="116">
        <f t="shared" si="55"/>
        <v>1.6897143362670399</v>
      </c>
      <c r="CR38" s="116">
        <f t="shared" si="56"/>
        <v>0.15152305844285399</v>
      </c>
      <c r="CS38" s="116">
        <f t="shared" si="57"/>
        <v>9.877418527206E-3</v>
      </c>
      <c r="CT38" s="116">
        <f t="shared" si="58"/>
        <v>1.67040426664369</v>
      </c>
      <c r="CU38" s="116">
        <f t="shared" si="59"/>
        <v>0.147717378513851</v>
      </c>
      <c r="CV38" s="116">
        <f t="shared" si="60"/>
        <v>8.0029538748840005E-3</v>
      </c>
      <c r="CW38" s="471">
        <f t="shared" si="61"/>
        <v>1.6462234996734899</v>
      </c>
      <c r="CX38" s="470">
        <f t="shared" si="62"/>
        <v>0</v>
      </c>
      <c r="CY38" s="116">
        <f t="shared" si="63"/>
        <v>0</v>
      </c>
      <c r="CZ38" s="116">
        <f t="shared" si="64"/>
        <v>0</v>
      </c>
      <c r="DA38" s="116">
        <f t="shared" si="65"/>
        <v>0</v>
      </c>
      <c r="DB38" s="116">
        <f t="shared" si="66"/>
        <v>0</v>
      </c>
      <c r="DC38" s="116">
        <f t="shared" si="67"/>
        <v>0</v>
      </c>
      <c r="DD38" s="116">
        <f t="shared" si="68"/>
        <v>0</v>
      </c>
      <c r="DE38" s="116">
        <f t="shared" si="69"/>
        <v>0</v>
      </c>
      <c r="DF38" s="116">
        <f t="shared" si="70"/>
        <v>0</v>
      </c>
      <c r="DG38" s="116">
        <f t="shared" si="71"/>
        <v>0</v>
      </c>
      <c r="DH38" s="116">
        <f t="shared" si="72"/>
        <v>0</v>
      </c>
      <c r="DI38" s="471">
        <f t="shared" si="73"/>
        <v>0</v>
      </c>
      <c r="DJ38" s="470">
        <f t="shared" si="74"/>
        <v>0</v>
      </c>
      <c r="DK38" s="116">
        <f t="shared" si="75"/>
        <v>0</v>
      </c>
      <c r="DL38" s="116">
        <f t="shared" si="76"/>
        <v>0</v>
      </c>
      <c r="DM38" s="116">
        <f t="shared" si="77"/>
        <v>0</v>
      </c>
      <c r="DN38" s="116">
        <f t="shared" si="78"/>
        <v>0</v>
      </c>
      <c r="DO38" s="116">
        <f t="shared" si="79"/>
        <v>0</v>
      </c>
      <c r="DP38" s="116">
        <f t="shared" si="80"/>
        <v>0</v>
      </c>
      <c r="DQ38" s="116">
        <f t="shared" si="81"/>
        <v>0</v>
      </c>
      <c r="DR38" s="116">
        <f t="shared" si="82"/>
        <v>0</v>
      </c>
      <c r="DS38" s="116">
        <f t="shared" si="83"/>
        <v>0</v>
      </c>
      <c r="DT38" s="116">
        <f t="shared" si="84"/>
        <v>0</v>
      </c>
      <c r="DU38" s="471">
        <f t="shared" si="85"/>
        <v>0</v>
      </c>
      <c r="DV38" s="470">
        <f t="shared" si="86"/>
        <v>0</v>
      </c>
      <c r="DW38" s="470">
        <f t="shared" si="87"/>
        <v>0</v>
      </c>
      <c r="DX38" s="470">
        <f t="shared" si="88"/>
        <v>0</v>
      </c>
      <c r="DY38" s="470">
        <f t="shared" si="89"/>
        <v>0</v>
      </c>
      <c r="DZ38" s="470">
        <f t="shared" si="90"/>
        <v>0</v>
      </c>
      <c r="EA38" s="470">
        <f t="shared" si="91"/>
        <v>0</v>
      </c>
      <c r="EB38" s="470">
        <f t="shared" si="92"/>
        <v>0</v>
      </c>
      <c r="EC38" s="470">
        <f t="shared" si="93"/>
        <v>0</v>
      </c>
      <c r="ED38" s="470">
        <f t="shared" si="94"/>
        <v>0</v>
      </c>
      <c r="EE38" s="470">
        <f t="shared" si="95"/>
        <v>0</v>
      </c>
      <c r="EF38" s="470">
        <f t="shared" si="96"/>
        <v>0</v>
      </c>
      <c r="EG38" s="470">
        <f t="shared" si="97"/>
        <v>0</v>
      </c>
      <c r="EH38" s="466">
        <f t="shared" si="98"/>
        <v>0</v>
      </c>
      <c r="EI38" s="122">
        <f t="shared" si="99"/>
        <v>0</v>
      </c>
      <c r="EJ38" s="122">
        <f t="shared" si="100"/>
        <v>0</v>
      </c>
      <c r="EK38" s="122">
        <f t="shared" si="101"/>
        <v>0</v>
      </c>
      <c r="EL38" s="122">
        <f t="shared" si="102"/>
        <v>0</v>
      </c>
      <c r="EM38" s="122">
        <f t="shared" si="103"/>
        <v>0</v>
      </c>
      <c r="EN38" s="122">
        <f t="shared" si="104"/>
        <v>0</v>
      </c>
      <c r="EO38" s="122">
        <f t="shared" si="105"/>
        <v>0</v>
      </c>
      <c r="EP38" s="122">
        <f t="shared" si="106"/>
        <v>0</v>
      </c>
      <c r="EQ38" s="122">
        <f t="shared" si="107"/>
        <v>0</v>
      </c>
      <c r="ER38" s="122">
        <f t="shared" si="108"/>
        <v>0</v>
      </c>
      <c r="ES38" s="469">
        <f t="shared" si="109"/>
        <v>0</v>
      </c>
      <c r="ET38" s="466">
        <f t="shared" si="110"/>
        <v>0</v>
      </c>
      <c r="EU38" s="122">
        <f t="shared" si="111"/>
        <v>0</v>
      </c>
      <c r="EV38" s="122">
        <f t="shared" si="112"/>
        <v>0</v>
      </c>
      <c r="EW38" s="122">
        <f t="shared" si="113"/>
        <v>0</v>
      </c>
      <c r="EX38" s="122">
        <f t="shared" si="114"/>
        <v>0</v>
      </c>
      <c r="EY38" s="122">
        <f t="shared" si="115"/>
        <v>0</v>
      </c>
      <c r="EZ38" s="122">
        <f t="shared" si="116"/>
        <v>0</v>
      </c>
      <c r="FA38" s="122">
        <f t="shared" si="117"/>
        <v>0</v>
      </c>
      <c r="FB38" s="122">
        <f t="shared" si="118"/>
        <v>0</v>
      </c>
      <c r="FC38" s="122">
        <f t="shared" si="119"/>
        <v>0</v>
      </c>
      <c r="FD38" s="122">
        <f t="shared" si="120"/>
        <v>0</v>
      </c>
      <c r="FE38" s="469">
        <f t="shared" si="121"/>
        <v>0</v>
      </c>
      <c r="FF38" s="466">
        <f t="shared" si="122"/>
        <v>0</v>
      </c>
      <c r="FG38" s="466">
        <f t="shared" si="123"/>
        <v>0</v>
      </c>
      <c r="FH38" s="466">
        <f t="shared" si="124"/>
        <v>0</v>
      </c>
      <c r="FI38" s="466">
        <f t="shared" si="125"/>
        <v>0</v>
      </c>
      <c r="FJ38" s="466">
        <f t="shared" si="126"/>
        <v>0</v>
      </c>
      <c r="FK38" s="466">
        <f t="shared" si="127"/>
        <v>0</v>
      </c>
      <c r="FL38" s="466">
        <f t="shared" si="128"/>
        <v>0</v>
      </c>
      <c r="FM38" s="466">
        <f t="shared" si="129"/>
        <v>0</v>
      </c>
      <c r="FN38" s="466">
        <f t="shared" si="130"/>
        <v>0</v>
      </c>
      <c r="FO38" s="466">
        <f t="shared" si="131"/>
        <v>0</v>
      </c>
      <c r="FP38" s="466">
        <f t="shared" si="132"/>
        <v>0</v>
      </c>
      <c r="FQ38" s="468">
        <f t="shared" si="133"/>
        <v>0</v>
      </c>
      <c r="FR38" s="466">
        <f t="shared" si="134"/>
        <v>0</v>
      </c>
      <c r="FS38" s="466">
        <f t="shared" si="135"/>
        <v>0</v>
      </c>
      <c r="FT38" s="466">
        <f t="shared" si="136"/>
        <v>0</v>
      </c>
      <c r="FU38" s="466">
        <f t="shared" si="137"/>
        <v>0</v>
      </c>
      <c r="FV38" s="466">
        <f t="shared" si="138"/>
        <v>0</v>
      </c>
      <c r="FW38" s="466">
        <f t="shared" si="139"/>
        <v>0</v>
      </c>
      <c r="FX38" s="466">
        <f t="shared" si="140"/>
        <v>0</v>
      </c>
      <c r="FY38" s="466">
        <f t="shared" si="141"/>
        <v>0</v>
      </c>
      <c r="FZ38" s="466">
        <f t="shared" si="142"/>
        <v>0</v>
      </c>
      <c r="GA38" s="466">
        <f t="shared" si="143"/>
        <v>0</v>
      </c>
      <c r="GB38" s="466">
        <f t="shared" si="144"/>
        <v>0</v>
      </c>
      <c r="GC38" s="468">
        <f t="shared" si="145"/>
        <v>0</v>
      </c>
    </row>
    <row r="39" spans="1:185">
      <c r="A39" s="97">
        <v>36</v>
      </c>
      <c r="B39" s="97" t="s">
        <v>12</v>
      </c>
      <c r="C39" s="97" t="s">
        <v>214</v>
      </c>
      <c r="D39" s="97" t="s">
        <v>936</v>
      </c>
      <c r="E39" s="321">
        <v>7.6565007244459998E-3</v>
      </c>
      <c r="F39" s="122">
        <v>0</v>
      </c>
      <c r="G39" s="122">
        <v>2.1524860916006E-2</v>
      </c>
      <c r="H39" s="122">
        <v>6.9456169215250003E-3</v>
      </c>
      <c r="I39" s="122">
        <v>0</v>
      </c>
      <c r="J39" s="122">
        <v>2.1007188010976001E-2</v>
      </c>
      <c r="K39" s="122">
        <v>6.3302820168459999E-3</v>
      </c>
      <c r="L39" s="122">
        <v>0</v>
      </c>
      <c r="M39" s="122">
        <v>2.0405568148373E-2</v>
      </c>
      <c r="N39" s="122">
        <v>5.3633271666370004E-3</v>
      </c>
      <c r="O39" s="122">
        <v>0</v>
      </c>
      <c r="P39" s="475">
        <v>1.9652198016312999E-2</v>
      </c>
      <c r="Q39" s="474">
        <v>1</v>
      </c>
      <c r="R39" s="97">
        <v>7.6565007244459998E-3</v>
      </c>
      <c r="S39" s="97">
        <v>0</v>
      </c>
      <c r="T39" s="97">
        <v>2.1524860916006E-2</v>
      </c>
      <c r="U39" s="97">
        <v>6.9456169215250003E-3</v>
      </c>
      <c r="V39" s="97">
        <v>0</v>
      </c>
      <c r="W39" s="97">
        <v>2.1007188010976001E-2</v>
      </c>
      <c r="X39" s="97">
        <v>6.3302820168459999E-3</v>
      </c>
      <c r="Y39" s="97">
        <v>0</v>
      </c>
      <c r="Z39" s="97">
        <v>2.0405568148373E-2</v>
      </c>
      <c r="AA39" s="97">
        <v>5.3633271666370004E-3</v>
      </c>
      <c r="AB39" s="97">
        <v>0</v>
      </c>
      <c r="AC39" s="97">
        <v>1.9652198016312999E-2</v>
      </c>
      <c r="AD39" s="321">
        <v>0</v>
      </c>
      <c r="AE39" s="97">
        <v>0</v>
      </c>
      <c r="AF39" s="97">
        <v>0</v>
      </c>
      <c r="AG39" s="97">
        <v>0</v>
      </c>
      <c r="AH39" s="97">
        <v>0</v>
      </c>
      <c r="AI39" s="97">
        <v>0</v>
      </c>
      <c r="AJ39" s="97">
        <v>0</v>
      </c>
      <c r="AK39" s="97">
        <v>0</v>
      </c>
      <c r="AL39" s="97">
        <v>0</v>
      </c>
      <c r="AM39" s="97">
        <v>0</v>
      </c>
      <c r="AN39" s="97">
        <v>0</v>
      </c>
      <c r="AO39" s="97">
        <v>0</v>
      </c>
      <c r="AP39" s="466">
        <f t="shared" si="2"/>
        <v>0</v>
      </c>
      <c r="AQ39" s="122">
        <f t="shared" si="3"/>
        <v>0</v>
      </c>
      <c r="AR39" s="473">
        <f t="shared" si="4"/>
        <v>0</v>
      </c>
      <c r="AS39" s="122">
        <f t="shared" si="5"/>
        <v>0</v>
      </c>
      <c r="AT39" s="122">
        <f t="shared" si="6"/>
        <v>0</v>
      </c>
      <c r="AU39" s="122">
        <f t="shared" si="7"/>
        <v>0</v>
      </c>
      <c r="AV39" s="122">
        <f t="shared" si="8"/>
        <v>0</v>
      </c>
      <c r="AW39" s="122">
        <f t="shared" si="9"/>
        <v>0</v>
      </c>
      <c r="AX39" s="122">
        <f t="shared" si="10"/>
        <v>0</v>
      </c>
      <c r="AY39" s="122">
        <f t="shared" si="11"/>
        <v>0</v>
      </c>
      <c r="AZ39" s="122">
        <f t="shared" si="12"/>
        <v>0</v>
      </c>
      <c r="BA39" s="469">
        <f t="shared" si="13"/>
        <v>0</v>
      </c>
      <c r="BB39" s="97">
        <f t="shared" si="14"/>
        <v>1.1815682062425608E-3</v>
      </c>
      <c r="BC39" s="97">
        <f t="shared" si="15"/>
        <v>0</v>
      </c>
      <c r="BD39" s="97">
        <f t="shared" si="16"/>
        <v>3.3217643695823032E-3</v>
      </c>
      <c r="BE39" s="97">
        <f t="shared" si="17"/>
        <v>1.071863038034008E-3</v>
      </c>
      <c r="BF39" s="97">
        <f t="shared" si="18"/>
        <v>0</v>
      </c>
      <c r="BG39" s="97">
        <f t="shared" si="19"/>
        <v>3.2418759364938403E-3</v>
      </c>
      <c r="BH39" s="97">
        <f t="shared" si="20"/>
        <v>9.7690318813304549E-4</v>
      </c>
      <c r="BI39" s="97">
        <f t="shared" si="21"/>
        <v>0</v>
      </c>
      <c r="BJ39" s="97">
        <f t="shared" si="22"/>
        <v>3.1490326223639177E-3</v>
      </c>
      <c r="BK39" s="97">
        <f t="shared" si="23"/>
        <v>8.276805668602365E-4</v>
      </c>
      <c r="BL39" s="97">
        <f t="shared" si="24"/>
        <v>0</v>
      </c>
      <c r="BM39" s="469">
        <f t="shared" si="25"/>
        <v>3.0327708694285688E-3</v>
      </c>
      <c r="BN39" s="467">
        <f t="shared" si="26"/>
        <v>0</v>
      </c>
      <c r="BO39" s="97">
        <f t="shared" si="27"/>
        <v>0</v>
      </c>
      <c r="BP39" s="97">
        <f t="shared" si="28"/>
        <v>0</v>
      </c>
      <c r="BQ39" s="97">
        <f t="shared" si="29"/>
        <v>0</v>
      </c>
      <c r="BR39" s="97">
        <f t="shared" si="30"/>
        <v>0</v>
      </c>
      <c r="BS39" s="97">
        <f t="shared" si="31"/>
        <v>0</v>
      </c>
      <c r="BT39" s="97">
        <f t="shared" si="32"/>
        <v>0</v>
      </c>
      <c r="BU39" s="97">
        <f t="shared" si="33"/>
        <v>0</v>
      </c>
      <c r="BV39" s="97">
        <f t="shared" si="34"/>
        <v>0</v>
      </c>
      <c r="BW39" s="97">
        <f t="shared" si="35"/>
        <v>0</v>
      </c>
      <c r="BX39" s="97">
        <f t="shared" si="36"/>
        <v>0</v>
      </c>
      <c r="BY39" s="469">
        <f t="shared" si="37"/>
        <v>0</v>
      </c>
      <c r="BZ39" s="470">
        <f t="shared" si="38"/>
        <v>0</v>
      </c>
      <c r="CA39" s="470">
        <f t="shared" si="39"/>
        <v>0</v>
      </c>
      <c r="CB39" s="470">
        <f t="shared" si="40"/>
        <v>0</v>
      </c>
      <c r="CC39" s="470">
        <f t="shared" si="41"/>
        <v>0</v>
      </c>
      <c r="CD39" s="470">
        <f t="shared" si="42"/>
        <v>0</v>
      </c>
      <c r="CE39" s="470">
        <f t="shared" si="43"/>
        <v>0</v>
      </c>
      <c r="CF39" s="470">
        <f t="shared" si="44"/>
        <v>0</v>
      </c>
      <c r="CG39" s="470">
        <f t="shared" si="45"/>
        <v>0</v>
      </c>
      <c r="CH39" s="470">
        <f t="shared" si="46"/>
        <v>0</v>
      </c>
      <c r="CI39" s="470">
        <f t="shared" si="47"/>
        <v>0</v>
      </c>
      <c r="CJ39" s="470">
        <f t="shared" si="48"/>
        <v>0</v>
      </c>
      <c r="CK39" s="472">
        <f t="shared" si="49"/>
        <v>0</v>
      </c>
      <c r="CL39" s="470">
        <f t="shared" si="50"/>
        <v>7.6565007244459998E-3</v>
      </c>
      <c r="CM39" s="116">
        <f t="shared" si="51"/>
        <v>0</v>
      </c>
      <c r="CN39" s="116">
        <f t="shared" si="52"/>
        <v>2.1524860916006E-2</v>
      </c>
      <c r="CO39" s="116">
        <f t="shared" si="53"/>
        <v>6.9456169215250003E-3</v>
      </c>
      <c r="CP39" s="116">
        <f t="shared" si="54"/>
        <v>0</v>
      </c>
      <c r="CQ39" s="116">
        <f t="shared" si="55"/>
        <v>2.1007188010976001E-2</v>
      </c>
      <c r="CR39" s="116">
        <f t="shared" si="56"/>
        <v>6.3302820168459999E-3</v>
      </c>
      <c r="CS39" s="116">
        <f t="shared" si="57"/>
        <v>0</v>
      </c>
      <c r="CT39" s="116">
        <f t="shared" si="58"/>
        <v>2.0405568148373E-2</v>
      </c>
      <c r="CU39" s="116">
        <f t="shared" si="59"/>
        <v>5.3633271666370004E-3</v>
      </c>
      <c r="CV39" s="116">
        <f t="shared" si="60"/>
        <v>0</v>
      </c>
      <c r="CW39" s="471">
        <f t="shared" si="61"/>
        <v>1.9652198016312999E-2</v>
      </c>
      <c r="CX39" s="470">
        <f t="shared" si="62"/>
        <v>0</v>
      </c>
      <c r="CY39" s="116">
        <f t="shared" si="63"/>
        <v>0</v>
      </c>
      <c r="CZ39" s="116">
        <f t="shared" si="64"/>
        <v>0</v>
      </c>
      <c r="DA39" s="116">
        <f t="shared" si="65"/>
        <v>0</v>
      </c>
      <c r="DB39" s="116">
        <f t="shared" si="66"/>
        <v>0</v>
      </c>
      <c r="DC39" s="116">
        <f t="shared" si="67"/>
        <v>0</v>
      </c>
      <c r="DD39" s="116">
        <f t="shared" si="68"/>
        <v>0</v>
      </c>
      <c r="DE39" s="116">
        <f t="shared" si="69"/>
        <v>0</v>
      </c>
      <c r="DF39" s="116">
        <f t="shared" si="70"/>
        <v>0</v>
      </c>
      <c r="DG39" s="116">
        <f t="shared" si="71"/>
        <v>0</v>
      </c>
      <c r="DH39" s="116">
        <f t="shared" si="72"/>
        <v>0</v>
      </c>
      <c r="DI39" s="471">
        <f t="shared" si="73"/>
        <v>0</v>
      </c>
      <c r="DJ39" s="470">
        <f t="shared" si="74"/>
        <v>0</v>
      </c>
      <c r="DK39" s="116">
        <f t="shared" si="75"/>
        <v>0</v>
      </c>
      <c r="DL39" s="116">
        <f t="shared" si="76"/>
        <v>0</v>
      </c>
      <c r="DM39" s="116">
        <f t="shared" si="77"/>
        <v>0</v>
      </c>
      <c r="DN39" s="116">
        <f t="shared" si="78"/>
        <v>0</v>
      </c>
      <c r="DO39" s="116">
        <f t="shared" si="79"/>
        <v>0</v>
      </c>
      <c r="DP39" s="116">
        <f t="shared" si="80"/>
        <v>0</v>
      </c>
      <c r="DQ39" s="116">
        <f t="shared" si="81"/>
        <v>0</v>
      </c>
      <c r="DR39" s="116">
        <f t="shared" si="82"/>
        <v>0</v>
      </c>
      <c r="DS39" s="116">
        <f t="shared" si="83"/>
        <v>0</v>
      </c>
      <c r="DT39" s="116">
        <f t="shared" si="84"/>
        <v>0</v>
      </c>
      <c r="DU39" s="471">
        <f t="shared" si="85"/>
        <v>0</v>
      </c>
      <c r="DV39" s="470">
        <f t="shared" si="86"/>
        <v>0</v>
      </c>
      <c r="DW39" s="470">
        <f t="shared" si="87"/>
        <v>0</v>
      </c>
      <c r="DX39" s="470">
        <f t="shared" si="88"/>
        <v>0</v>
      </c>
      <c r="DY39" s="470">
        <f t="shared" si="89"/>
        <v>0</v>
      </c>
      <c r="DZ39" s="470">
        <f t="shared" si="90"/>
        <v>0</v>
      </c>
      <c r="EA39" s="470">
        <f t="shared" si="91"/>
        <v>0</v>
      </c>
      <c r="EB39" s="470">
        <f t="shared" si="92"/>
        <v>0</v>
      </c>
      <c r="EC39" s="470">
        <f t="shared" si="93"/>
        <v>0</v>
      </c>
      <c r="ED39" s="470">
        <f t="shared" si="94"/>
        <v>0</v>
      </c>
      <c r="EE39" s="470">
        <f t="shared" si="95"/>
        <v>0</v>
      </c>
      <c r="EF39" s="470">
        <f t="shared" si="96"/>
        <v>0</v>
      </c>
      <c r="EG39" s="470">
        <f t="shared" si="97"/>
        <v>0</v>
      </c>
      <c r="EH39" s="466">
        <f t="shared" si="98"/>
        <v>0</v>
      </c>
      <c r="EI39" s="122">
        <f t="shared" si="99"/>
        <v>0</v>
      </c>
      <c r="EJ39" s="122">
        <f t="shared" si="100"/>
        <v>0</v>
      </c>
      <c r="EK39" s="122">
        <f t="shared" si="101"/>
        <v>0</v>
      </c>
      <c r="EL39" s="122">
        <f t="shared" si="102"/>
        <v>0</v>
      </c>
      <c r="EM39" s="122">
        <f t="shared" si="103"/>
        <v>0</v>
      </c>
      <c r="EN39" s="122">
        <f t="shared" si="104"/>
        <v>0</v>
      </c>
      <c r="EO39" s="122">
        <f t="shared" si="105"/>
        <v>0</v>
      </c>
      <c r="EP39" s="122">
        <f t="shared" si="106"/>
        <v>0</v>
      </c>
      <c r="EQ39" s="122">
        <f t="shared" si="107"/>
        <v>0</v>
      </c>
      <c r="ER39" s="122">
        <f t="shared" si="108"/>
        <v>0</v>
      </c>
      <c r="ES39" s="469">
        <f t="shared" si="109"/>
        <v>0</v>
      </c>
      <c r="ET39" s="466">
        <f t="shared" si="110"/>
        <v>0</v>
      </c>
      <c r="EU39" s="122">
        <f t="shared" si="111"/>
        <v>0</v>
      </c>
      <c r="EV39" s="122">
        <f t="shared" si="112"/>
        <v>0</v>
      </c>
      <c r="EW39" s="122">
        <f t="shared" si="113"/>
        <v>0</v>
      </c>
      <c r="EX39" s="122">
        <f t="shared" si="114"/>
        <v>0</v>
      </c>
      <c r="EY39" s="122">
        <f t="shared" si="115"/>
        <v>0</v>
      </c>
      <c r="EZ39" s="122">
        <f t="shared" si="116"/>
        <v>0</v>
      </c>
      <c r="FA39" s="122">
        <f t="shared" si="117"/>
        <v>0</v>
      </c>
      <c r="FB39" s="122">
        <f t="shared" si="118"/>
        <v>0</v>
      </c>
      <c r="FC39" s="122">
        <f t="shared" si="119"/>
        <v>0</v>
      </c>
      <c r="FD39" s="122">
        <f t="shared" si="120"/>
        <v>0</v>
      </c>
      <c r="FE39" s="469">
        <f t="shared" si="121"/>
        <v>0</v>
      </c>
      <c r="FF39" s="466">
        <f t="shared" si="122"/>
        <v>0</v>
      </c>
      <c r="FG39" s="466">
        <f t="shared" si="123"/>
        <v>0</v>
      </c>
      <c r="FH39" s="466">
        <f t="shared" si="124"/>
        <v>0</v>
      </c>
      <c r="FI39" s="466">
        <f t="shared" si="125"/>
        <v>0</v>
      </c>
      <c r="FJ39" s="466">
        <f t="shared" si="126"/>
        <v>0</v>
      </c>
      <c r="FK39" s="466">
        <f t="shared" si="127"/>
        <v>0</v>
      </c>
      <c r="FL39" s="466">
        <f t="shared" si="128"/>
        <v>0</v>
      </c>
      <c r="FM39" s="466">
        <f t="shared" si="129"/>
        <v>0</v>
      </c>
      <c r="FN39" s="466">
        <f t="shared" si="130"/>
        <v>0</v>
      </c>
      <c r="FO39" s="466">
        <f t="shared" si="131"/>
        <v>0</v>
      </c>
      <c r="FP39" s="466">
        <f t="shared" si="132"/>
        <v>0</v>
      </c>
      <c r="FQ39" s="468">
        <f t="shared" si="133"/>
        <v>0</v>
      </c>
      <c r="FR39" s="466">
        <f t="shared" si="134"/>
        <v>0</v>
      </c>
      <c r="FS39" s="466">
        <f t="shared" si="135"/>
        <v>0</v>
      </c>
      <c r="FT39" s="466">
        <f t="shared" si="136"/>
        <v>0</v>
      </c>
      <c r="FU39" s="466">
        <f t="shared" si="137"/>
        <v>0</v>
      </c>
      <c r="FV39" s="466">
        <f t="shared" si="138"/>
        <v>0</v>
      </c>
      <c r="FW39" s="466">
        <f t="shared" si="139"/>
        <v>0</v>
      </c>
      <c r="FX39" s="466">
        <f t="shared" si="140"/>
        <v>0</v>
      </c>
      <c r="FY39" s="466">
        <f t="shared" si="141"/>
        <v>0</v>
      </c>
      <c r="FZ39" s="466">
        <f t="shared" si="142"/>
        <v>0</v>
      </c>
      <c r="GA39" s="466">
        <f t="shared" si="143"/>
        <v>0</v>
      </c>
      <c r="GB39" s="466">
        <f t="shared" si="144"/>
        <v>0</v>
      </c>
      <c r="GC39" s="468">
        <f t="shared" si="145"/>
        <v>0</v>
      </c>
    </row>
    <row r="40" spans="1:185">
      <c r="A40" s="97">
        <v>37</v>
      </c>
      <c r="B40" s="97" t="s">
        <v>12</v>
      </c>
      <c r="C40" s="97" t="s">
        <v>214</v>
      </c>
      <c r="D40" s="97" t="s">
        <v>936</v>
      </c>
      <c r="E40" s="321">
        <v>1.0617455310200001E-2</v>
      </c>
      <c r="F40" s="122">
        <v>6.3423764458460001E-3</v>
      </c>
      <c r="G40" s="122">
        <v>3.4194111461618999E-2</v>
      </c>
      <c r="H40" s="122">
        <v>9.7415152471079999E-3</v>
      </c>
      <c r="I40" s="122">
        <v>6.0716792849630002E-3</v>
      </c>
      <c r="J40" s="122">
        <v>3.3530574237645001E-2</v>
      </c>
      <c r="K40" s="122">
        <v>9.1310115667720005E-3</v>
      </c>
      <c r="L40" s="122">
        <v>5.8830115667719996E-3</v>
      </c>
      <c r="M40" s="122">
        <v>3.2759436382754997E-2</v>
      </c>
      <c r="N40" s="122">
        <v>7.7401249211360001E-3</v>
      </c>
      <c r="O40" s="122">
        <v>5.4531772870660003E-3</v>
      </c>
      <c r="P40" s="475">
        <v>3.1793789695058E-2</v>
      </c>
      <c r="Q40" s="474">
        <v>1</v>
      </c>
      <c r="R40" s="97">
        <v>1.0617455310200001E-2</v>
      </c>
      <c r="S40" s="97">
        <v>6.3423764458460001E-3</v>
      </c>
      <c r="T40" s="97">
        <v>3.4194111461618999E-2</v>
      </c>
      <c r="U40" s="97">
        <v>9.7415152471079999E-3</v>
      </c>
      <c r="V40" s="97">
        <v>6.0716792849630002E-3</v>
      </c>
      <c r="W40" s="97">
        <v>3.3530574237645001E-2</v>
      </c>
      <c r="X40" s="97">
        <v>9.1310115667720005E-3</v>
      </c>
      <c r="Y40" s="97">
        <v>5.8830115667719996E-3</v>
      </c>
      <c r="Z40" s="97">
        <v>3.2759436382754997E-2</v>
      </c>
      <c r="AA40" s="97">
        <v>7.7401249211360001E-3</v>
      </c>
      <c r="AB40" s="97">
        <v>5.4531772870660003E-3</v>
      </c>
      <c r="AC40" s="97">
        <v>3.1793789695058E-2</v>
      </c>
      <c r="AD40" s="321">
        <v>0</v>
      </c>
      <c r="AE40" s="97">
        <v>0</v>
      </c>
      <c r="AF40" s="97">
        <v>0</v>
      </c>
      <c r="AG40" s="97">
        <v>0</v>
      </c>
      <c r="AH40" s="97">
        <v>0</v>
      </c>
      <c r="AI40" s="97">
        <v>0</v>
      </c>
      <c r="AJ40" s="97">
        <v>0</v>
      </c>
      <c r="AK40" s="97">
        <v>0</v>
      </c>
      <c r="AL40" s="97">
        <v>0</v>
      </c>
      <c r="AM40" s="97">
        <v>0</v>
      </c>
      <c r="AN40" s="97">
        <v>0</v>
      </c>
      <c r="AO40" s="97">
        <v>0</v>
      </c>
      <c r="AP40" s="466">
        <f t="shared" si="2"/>
        <v>0</v>
      </c>
      <c r="AQ40" s="122">
        <f t="shared" si="3"/>
        <v>0</v>
      </c>
      <c r="AR40" s="473">
        <f t="shared" si="4"/>
        <v>0</v>
      </c>
      <c r="AS40" s="122">
        <f t="shared" si="5"/>
        <v>0</v>
      </c>
      <c r="AT40" s="122">
        <f t="shared" si="6"/>
        <v>0</v>
      </c>
      <c r="AU40" s="122">
        <f t="shared" si="7"/>
        <v>0</v>
      </c>
      <c r="AV40" s="122">
        <f t="shared" si="8"/>
        <v>0</v>
      </c>
      <c r="AW40" s="122">
        <f t="shared" si="9"/>
        <v>0</v>
      </c>
      <c r="AX40" s="122">
        <f t="shared" si="10"/>
        <v>0</v>
      </c>
      <c r="AY40" s="122">
        <f t="shared" si="11"/>
        <v>0</v>
      </c>
      <c r="AZ40" s="122">
        <f t="shared" si="12"/>
        <v>0</v>
      </c>
      <c r="BA40" s="469">
        <f t="shared" si="13"/>
        <v>0</v>
      </c>
      <c r="BB40" s="97">
        <f t="shared" si="14"/>
        <v>1.6385092978151979E-3</v>
      </c>
      <c r="BC40" s="97">
        <f t="shared" si="15"/>
        <v>9.7876962729283421E-4</v>
      </c>
      <c r="BD40" s="97">
        <f t="shared" si="16"/>
        <v>5.2769112676714029E-3</v>
      </c>
      <c r="BE40" s="97">
        <f t="shared" si="17"/>
        <v>1.5033322807453666E-3</v>
      </c>
      <c r="BF40" s="97">
        <f t="shared" si="18"/>
        <v>9.3699503987612338E-4</v>
      </c>
      <c r="BG40" s="97">
        <f t="shared" si="19"/>
        <v>5.1745127287405714E-3</v>
      </c>
      <c r="BH40" s="97">
        <f t="shared" si="20"/>
        <v>1.4091179961210701E-3</v>
      </c>
      <c r="BI40" s="97">
        <f t="shared" si="21"/>
        <v>9.0787941834329219E-4</v>
      </c>
      <c r="BJ40" s="97">
        <f t="shared" si="22"/>
        <v>5.0555090213342683E-3</v>
      </c>
      <c r="BK40" s="97">
        <f t="shared" si="23"/>
        <v>1.1944732781073099E-3</v>
      </c>
      <c r="BL40" s="97">
        <f t="shared" si="24"/>
        <v>8.4154643711177417E-4</v>
      </c>
      <c r="BM40" s="469">
        <f t="shared" si="25"/>
        <v>4.9064882786073391E-3</v>
      </c>
      <c r="BN40" s="467">
        <f t="shared" si="26"/>
        <v>0</v>
      </c>
      <c r="BO40" s="97">
        <f t="shared" si="27"/>
        <v>0</v>
      </c>
      <c r="BP40" s="97">
        <f t="shared" si="28"/>
        <v>0</v>
      </c>
      <c r="BQ40" s="97">
        <f t="shared" si="29"/>
        <v>0</v>
      </c>
      <c r="BR40" s="97">
        <f t="shared" si="30"/>
        <v>0</v>
      </c>
      <c r="BS40" s="97">
        <f t="shared" si="31"/>
        <v>0</v>
      </c>
      <c r="BT40" s="97">
        <f t="shared" si="32"/>
        <v>0</v>
      </c>
      <c r="BU40" s="97">
        <f t="shared" si="33"/>
        <v>0</v>
      </c>
      <c r="BV40" s="97">
        <f t="shared" si="34"/>
        <v>0</v>
      </c>
      <c r="BW40" s="97">
        <f t="shared" si="35"/>
        <v>0</v>
      </c>
      <c r="BX40" s="97">
        <f t="shared" si="36"/>
        <v>0</v>
      </c>
      <c r="BY40" s="469">
        <f t="shared" si="37"/>
        <v>0</v>
      </c>
      <c r="BZ40" s="470">
        <f t="shared" si="38"/>
        <v>0</v>
      </c>
      <c r="CA40" s="470">
        <f t="shared" si="39"/>
        <v>0</v>
      </c>
      <c r="CB40" s="470">
        <f t="shared" si="40"/>
        <v>0</v>
      </c>
      <c r="CC40" s="470">
        <f t="shared" si="41"/>
        <v>0</v>
      </c>
      <c r="CD40" s="470">
        <f t="shared" si="42"/>
        <v>0</v>
      </c>
      <c r="CE40" s="470">
        <f t="shared" si="43"/>
        <v>0</v>
      </c>
      <c r="CF40" s="470">
        <f t="shared" si="44"/>
        <v>0</v>
      </c>
      <c r="CG40" s="470">
        <f t="shared" si="45"/>
        <v>0</v>
      </c>
      <c r="CH40" s="470">
        <f t="shared" si="46"/>
        <v>0</v>
      </c>
      <c r="CI40" s="470">
        <f t="shared" si="47"/>
        <v>0</v>
      </c>
      <c r="CJ40" s="470">
        <f t="shared" si="48"/>
        <v>0</v>
      </c>
      <c r="CK40" s="472">
        <f t="shared" si="49"/>
        <v>0</v>
      </c>
      <c r="CL40" s="470">
        <f t="shared" si="50"/>
        <v>1.0617455310200001E-2</v>
      </c>
      <c r="CM40" s="116">
        <f t="shared" si="51"/>
        <v>6.3423764458460001E-3</v>
      </c>
      <c r="CN40" s="116">
        <f t="shared" si="52"/>
        <v>3.4194111461618999E-2</v>
      </c>
      <c r="CO40" s="116">
        <f t="shared" si="53"/>
        <v>9.7415152471079999E-3</v>
      </c>
      <c r="CP40" s="116">
        <f t="shared" si="54"/>
        <v>6.0716792849630002E-3</v>
      </c>
      <c r="CQ40" s="116">
        <f t="shared" si="55"/>
        <v>3.3530574237645001E-2</v>
      </c>
      <c r="CR40" s="116">
        <f t="shared" si="56"/>
        <v>9.1310115667720005E-3</v>
      </c>
      <c r="CS40" s="116">
        <f t="shared" si="57"/>
        <v>5.8830115667719996E-3</v>
      </c>
      <c r="CT40" s="116">
        <f t="shared" si="58"/>
        <v>3.2759436382754997E-2</v>
      </c>
      <c r="CU40" s="116">
        <f t="shared" si="59"/>
        <v>7.7401249211360001E-3</v>
      </c>
      <c r="CV40" s="116">
        <f t="shared" si="60"/>
        <v>5.4531772870660003E-3</v>
      </c>
      <c r="CW40" s="471">
        <f t="shared" si="61"/>
        <v>3.1793789695058E-2</v>
      </c>
      <c r="CX40" s="470">
        <f t="shared" si="62"/>
        <v>0</v>
      </c>
      <c r="CY40" s="116">
        <f t="shared" si="63"/>
        <v>0</v>
      </c>
      <c r="CZ40" s="116">
        <f t="shared" si="64"/>
        <v>0</v>
      </c>
      <c r="DA40" s="116">
        <f t="shared" si="65"/>
        <v>0</v>
      </c>
      <c r="DB40" s="116">
        <f t="shared" si="66"/>
        <v>0</v>
      </c>
      <c r="DC40" s="116">
        <f t="shared" si="67"/>
        <v>0</v>
      </c>
      <c r="DD40" s="116">
        <f t="shared" si="68"/>
        <v>0</v>
      </c>
      <c r="DE40" s="116">
        <f t="shared" si="69"/>
        <v>0</v>
      </c>
      <c r="DF40" s="116">
        <f t="shared" si="70"/>
        <v>0</v>
      </c>
      <c r="DG40" s="116">
        <f t="shared" si="71"/>
        <v>0</v>
      </c>
      <c r="DH40" s="116">
        <f t="shared" si="72"/>
        <v>0</v>
      </c>
      <c r="DI40" s="471">
        <f t="shared" si="73"/>
        <v>0</v>
      </c>
      <c r="DJ40" s="470">
        <f t="shared" si="74"/>
        <v>0</v>
      </c>
      <c r="DK40" s="116">
        <f t="shared" si="75"/>
        <v>0</v>
      </c>
      <c r="DL40" s="116">
        <f t="shared" si="76"/>
        <v>0</v>
      </c>
      <c r="DM40" s="116">
        <f t="shared" si="77"/>
        <v>0</v>
      </c>
      <c r="DN40" s="116">
        <f t="shared" si="78"/>
        <v>0</v>
      </c>
      <c r="DO40" s="116">
        <f t="shared" si="79"/>
        <v>0</v>
      </c>
      <c r="DP40" s="116">
        <f t="shared" si="80"/>
        <v>0</v>
      </c>
      <c r="DQ40" s="116">
        <f t="shared" si="81"/>
        <v>0</v>
      </c>
      <c r="DR40" s="116">
        <f t="shared" si="82"/>
        <v>0</v>
      </c>
      <c r="DS40" s="116">
        <f t="shared" si="83"/>
        <v>0</v>
      </c>
      <c r="DT40" s="116">
        <f t="shared" si="84"/>
        <v>0</v>
      </c>
      <c r="DU40" s="471">
        <f t="shared" si="85"/>
        <v>0</v>
      </c>
      <c r="DV40" s="470">
        <f t="shared" si="86"/>
        <v>0</v>
      </c>
      <c r="DW40" s="470">
        <f t="shared" si="87"/>
        <v>0</v>
      </c>
      <c r="DX40" s="470">
        <f t="shared" si="88"/>
        <v>0</v>
      </c>
      <c r="DY40" s="470">
        <f t="shared" si="89"/>
        <v>0</v>
      </c>
      <c r="DZ40" s="470">
        <f t="shared" si="90"/>
        <v>0</v>
      </c>
      <c r="EA40" s="470">
        <f t="shared" si="91"/>
        <v>0</v>
      </c>
      <c r="EB40" s="470">
        <f t="shared" si="92"/>
        <v>0</v>
      </c>
      <c r="EC40" s="470">
        <f t="shared" si="93"/>
        <v>0</v>
      </c>
      <c r="ED40" s="470">
        <f t="shared" si="94"/>
        <v>0</v>
      </c>
      <c r="EE40" s="470">
        <f t="shared" si="95"/>
        <v>0</v>
      </c>
      <c r="EF40" s="470">
        <f t="shared" si="96"/>
        <v>0</v>
      </c>
      <c r="EG40" s="470">
        <f t="shared" si="97"/>
        <v>0</v>
      </c>
      <c r="EH40" s="466">
        <f t="shared" si="98"/>
        <v>0</v>
      </c>
      <c r="EI40" s="122">
        <f t="shared" si="99"/>
        <v>0</v>
      </c>
      <c r="EJ40" s="122">
        <f t="shared" si="100"/>
        <v>0</v>
      </c>
      <c r="EK40" s="122">
        <f t="shared" si="101"/>
        <v>0</v>
      </c>
      <c r="EL40" s="122">
        <f t="shared" si="102"/>
        <v>0</v>
      </c>
      <c r="EM40" s="122">
        <f t="shared" si="103"/>
        <v>0</v>
      </c>
      <c r="EN40" s="122">
        <f t="shared" si="104"/>
        <v>0</v>
      </c>
      <c r="EO40" s="122">
        <f t="shared" si="105"/>
        <v>0</v>
      </c>
      <c r="EP40" s="122">
        <f t="shared" si="106"/>
        <v>0</v>
      </c>
      <c r="EQ40" s="122">
        <f t="shared" si="107"/>
        <v>0</v>
      </c>
      <c r="ER40" s="122">
        <f t="shared" si="108"/>
        <v>0</v>
      </c>
      <c r="ES40" s="469">
        <f t="shared" si="109"/>
        <v>0</v>
      </c>
      <c r="ET40" s="466">
        <f t="shared" si="110"/>
        <v>0</v>
      </c>
      <c r="EU40" s="122">
        <f t="shared" si="111"/>
        <v>0</v>
      </c>
      <c r="EV40" s="122">
        <f t="shared" si="112"/>
        <v>0</v>
      </c>
      <c r="EW40" s="122">
        <f t="shared" si="113"/>
        <v>0</v>
      </c>
      <c r="EX40" s="122">
        <f t="shared" si="114"/>
        <v>0</v>
      </c>
      <c r="EY40" s="122">
        <f t="shared" si="115"/>
        <v>0</v>
      </c>
      <c r="EZ40" s="122">
        <f t="shared" si="116"/>
        <v>0</v>
      </c>
      <c r="FA40" s="122">
        <f t="shared" si="117"/>
        <v>0</v>
      </c>
      <c r="FB40" s="122">
        <f t="shared" si="118"/>
        <v>0</v>
      </c>
      <c r="FC40" s="122">
        <f t="shared" si="119"/>
        <v>0</v>
      </c>
      <c r="FD40" s="122">
        <f t="shared" si="120"/>
        <v>0</v>
      </c>
      <c r="FE40" s="469">
        <f t="shared" si="121"/>
        <v>0</v>
      </c>
      <c r="FF40" s="466">
        <f t="shared" si="122"/>
        <v>0</v>
      </c>
      <c r="FG40" s="466">
        <f t="shared" si="123"/>
        <v>0</v>
      </c>
      <c r="FH40" s="466">
        <f t="shared" si="124"/>
        <v>0</v>
      </c>
      <c r="FI40" s="466">
        <f t="shared" si="125"/>
        <v>0</v>
      </c>
      <c r="FJ40" s="466">
        <f t="shared" si="126"/>
        <v>0</v>
      </c>
      <c r="FK40" s="466">
        <f t="shared" si="127"/>
        <v>0</v>
      </c>
      <c r="FL40" s="466">
        <f t="shared" si="128"/>
        <v>0</v>
      </c>
      <c r="FM40" s="466">
        <f t="shared" si="129"/>
        <v>0</v>
      </c>
      <c r="FN40" s="466">
        <f t="shared" si="130"/>
        <v>0</v>
      </c>
      <c r="FO40" s="466">
        <f t="shared" si="131"/>
        <v>0</v>
      </c>
      <c r="FP40" s="466">
        <f t="shared" si="132"/>
        <v>0</v>
      </c>
      <c r="FQ40" s="468">
        <f t="shared" si="133"/>
        <v>0</v>
      </c>
      <c r="FR40" s="466">
        <f t="shared" si="134"/>
        <v>0</v>
      </c>
      <c r="FS40" s="466">
        <f t="shared" si="135"/>
        <v>0</v>
      </c>
      <c r="FT40" s="466">
        <f t="shared" si="136"/>
        <v>0</v>
      </c>
      <c r="FU40" s="466">
        <f t="shared" si="137"/>
        <v>0</v>
      </c>
      <c r="FV40" s="466">
        <f t="shared" si="138"/>
        <v>0</v>
      </c>
      <c r="FW40" s="466">
        <f t="shared" si="139"/>
        <v>0</v>
      </c>
      <c r="FX40" s="466">
        <f t="shared" si="140"/>
        <v>0</v>
      </c>
      <c r="FY40" s="466">
        <f t="shared" si="141"/>
        <v>0</v>
      </c>
      <c r="FZ40" s="466">
        <f t="shared" si="142"/>
        <v>0</v>
      </c>
      <c r="GA40" s="466">
        <f t="shared" si="143"/>
        <v>0</v>
      </c>
      <c r="GB40" s="466">
        <f t="shared" si="144"/>
        <v>0</v>
      </c>
      <c r="GC40" s="468">
        <f t="shared" si="145"/>
        <v>0</v>
      </c>
    </row>
    <row r="41" spans="1:185">
      <c r="A41" s="97">
        <v>38</v>
      </c>
      <c r="B41" s="97" t="s">
        <v>12</v>
      </c>
      <c r="C41" s="97" t="s">
        <v>214</v>
      </c>
      <c r="D41" s="97" t="s">
        <v>936</v>
      </c>
      <c r="E41" s="321">
        <v>1.2582786817832E-2</v>
      </c>
      <c r="F41" s="122">
        <v>0</v>
      </c>
      <c r="G41" s="122">
        <v>6.9085912448235004E-2</v>
      </c>
      <c r="H41" s="122">
        <v>1.1668615282779999E-2</v>
      </c>
      <c r="I41" s="122">
        <v>0</v>
      </c>
      <c r="J41" s="122">
        <v>6.6516990974786E-2</v>
      </c>
      <c r="K41" s="122">
        <v>1.1019450067206E-2</v>
      </c>
      <c r="L41" s="122">
        <v>0</v>
      </c>
      <c r="M41" s="122">
        <v>6.4146311234929004E-2</v>
      </c>
      <c r="N41" s="122">
        <v>9.0142488671020003E-3</v>
      </c>
      <c r="O41" s="122">
        <v>0</v>
      </c>
      <c r="P41" s="475">
        <v>6.0232534682303003E-2</v>
      </c>
      <c r="Q41" s="474">
        <v>1</v>
      </c>
      <c r="R41" s="97">
        <v>1.2582786817832E-2</v>
      </c>
      <c r="S41" s="97">
        <v>0</v>
      </c>
      <c r="T41" s="97">
        <v>6.9085912448235004E-2</v>
      </c>
      <c r="U41" s="97">
        <v>1.1668615282779999E-2</v>
      </c>
      <c r="V41" s="97">
        <v>0</v>
      </c>
      <c r="W41" s="97">
        <v>6.6516990974786E-2</v>
      </c>
      <c r="X41" s="97">
        <v>1.1019450067206E-2</v>
      </c>
      <c r="Y41" s="97">
        <v>0</v>
      </c>
      <c r="Z41" s="97">
        <v>6.4146311234929004E-2</v>
      </c>
      <c r="AA41" s="97">
        <v>9.0142488671020003E-3</v>
      </c>
      <c r="AB41" s="97">
        <v>0</v>
      </c>
      <c r="AC41" s="97">
        <v>6.0232534682303003E-2</v>
      </c>
      <c r="AD41" s="321">
        <v>0</v>
      </c>
      <c r="AE41" s="97">
        <v>0</v>
      </c>
      <c r="AF41" s="97">
        <v>0</v>
      </c>
      <c r="AG41" s="97">
        <v>0</v>
      </c>
      <c r="AH41" s="97">
        <v>0</v>
      </c>
      <c r="AI41" s="97">
        <v>0</v>
      </c>
      <c r="AJ41" s="97">
        <v>0</v>
      </c>
      <c r="AK41" s="97">
        <v>0</v>
      </c>
      <c r="AL41" s="97">
        <v>0</v>
      </c>
      <c r="AM41" s="97">
        <v>0</v>
      </c>
      <c r="AN41" s="97">
        <v>0</v>
      </c>
      <c r="AO41" s="97">
        <v>0</v>
      </c>
      <c r="AP41" s="466">
        <f t="shared" si="2"/>
        <v>0</v>
      </c>
      <c r="AQ41" s="122">
        <f t="shared" si="3"/>
        <v>0</v>
      </c>
      <c r="AR41" s="473">
        <f t="shared" si="4"/>
        <v>0</v>
      </c>
      <c r="AS41" s="122">
        <f t="shared" si="5"/>
        <v>0</v>
      </c>
      <c r="AT41" s="122">
        <f t="shared" si="6"/>
        <v>0</v>
      </c>
      <c r="AU41" s="122">
        <f t="shared" si="7"/>
        <v>0</v>
      </c>
      <c r="AV41" s="122">
        <f t="shared" si="8"/>
        <v>0</v>
      </c>
      <c r="AW41" s="122">
        <f t="shared" si="9"/>
        <v>0</v>
      </c>
      <c r="AX41" s="122">
        <f t="shared" si="10"/>
        <v>0</v>
      </c>
      <c r="AY41" s="122">
        <f t="shared" si="11"/>
        <v>0</v>
      </c>
      <c r="AZ41" s="122">
        <f t="shared" si="12"/>
        <v>0</v>
      </c>
      <c r="BA41" s="469">
        <f t="shared" si="13"/>
        <v>0</v>
      </c>
      <c r="BB41" s="97">
        <f t="shared" si="14"/>
        <v>1.9418036234763183E-3</v>
      </c>
      <c r="BC41" s="97">
        <f t="shared" si="15"/>
        <v>0</v>
      </c>
      <c r="BD41" s="97">
        <f t="shared" si="16"/>
        <v>1.066149153326151E-2</v>
      </c>
      <c r="BE41" s="97">
        <f t="shared" si="17"/>
        <v>1.8007266406947931E-3</v>
      </c>
      <c r="BF41" s="97">
        <f t="shared" si="18"/>
        <v>0</v>
      </c>
      <c r="BG41" s="97">
        <f t="shared" si="19"/>
        <v>1.0265049862764473E-2</v>
      </c>
      <c r="BH41" s="97">
        <f t="shared" si="20"/>
        <v>1.7005460220380457E-3</v>
      </c>
      <c r="BI41" s="97">
        <f t="shared" si="21"/>
        <v>0</v>
      </c>
      <c r="BJ41" s="97">
        <f t="shared" si="22"/>
        <v>9.8992012971325441E-3</v>
      </c>
      <c r="BK41" s="97">
        <f t="shared" si="23"/>
        <v>1.3910989168353296E-3</v>
      </c>
      <c r="BL41" s="97">
        <f t="shared" si="24"/>
        <v>0</v>
      </c>
      <c r="BM41" s="469">
        <f t="shared" si="25"/>
        <v>9.2952186022500702E-3</v>
      </c>
      <c r="BN41" s="467">
        <f t="shared" si="26"/>
        <v>0</v>
      </c>
      <c r="BO41" s="97">
        <f t="shared" si="27"/>
        <v>0</v>
      </c>
      <c r="BP41" s="97">
        <f t="shared" si="28"/>
        <v>0</v>
      </c>
      <c r="BQ41" s="97">
        <f t="shared" si="29"/>
        <v>0</v>
      </c>
      <c r="BR41" s="97">
        <f t="shared" si="30"/>
        <v>0</v>
      </c>
      <c r="BS41" s="97">
        <f t="shared" si="31"/>
        <v>0</v>
      </c>
      <c r="BT41" s="97">
        <f t="shared" si="32"/>
        <v>0</v>
      </c>
      <c r="BU41" s="97">
        <f t="shared" si="33"/>
        <v>0</v>
      </c>
      <c r="BV41" s="97">
        <f t="shared" si="34"/>
        <v>0</v>
      </c>
      <c r="BW41" s="97">
        <f t="shared" si="35"/>
        <v>0</v>
      </c>
      <c r="BX41" s="97">
        <f t="shared" si="36"/>
        <v>0</v>
      </c>
      <c r="BY41" s="469">
        <f t="shared" si="37"/>
        <v>0</v>
      </c>
      <c r="BZ41" s="470">
        <f t="shared" si="38"/>
        <v>0</v>
      </c>
      <c r="CA41" s="470">
        <f t="shared" si="39"/>
        <v>0</v>
      </c>
      <c r="CB41" s="470">
        <f t="shared" si="40"/>
        <v>0</v>
      </c>
      <c r="CC41" s="470">
        <f t="shared" si="41"/>
        <v>0</v>
      </c>
      <c r="CD41" s="470">
        <f t="shared" si="42"/>
        <v>0</v>
      </c>
      <c r="CE41" s="470">
        <f t="shared" si="43"/>
        <v>0</v>
      </c>
      <c r="CF41" s="470">
        <f t="shared" si="44"/>
        <v>0</v>
      </c>
      <c r="CG41" s="470">
        <f t="shared" si="45"/>
        <v>0</v>
      </c>
      <c r="CH41" s="470">
        <f t="shared" si="46"/>
        <v>0</v>
      </c>
      <c r="CI41" s="470">
        <f t="shared" si="47"/>
        <v>0</v>
      </c>
      <c r="CJ41" s="470">
        <f t="shared" si="48"/>
        <v>0</v>
      </c>
      <c r="CK41" s="472">
        <f t="shared" si="49"/>
        <v>0</v>
      </c>
      <c r="CL41" s="470">
        <f t="shared" si="50"/>
        <v>1.2582786817832E-2</v>
      </c>
      <c r="CM41" s="116">
        <f t="shared" si="51"/>
        <v>0</v>
      </c>
      <c r="CN41" s="116">
        <f t="shared" si="52"/>
        <v>6.9085912448235004E-2</v>
      </c>
      <c r="CO41" s="116">
        <f t="shared" si="53"/>
        <v>1.1668615282779999E-2</v>
      </c>
      <c r="CP41" s="116">
        <f t="shared" si="54"/>
        <v>0</v>
      </c>
      <c r="CQ41" s="116">
        <f t="shared" si="55"/>
        <v>6.6516990974786E-2</v>
      </c>
      <c r="CR41" s="116">
        <f t="shared" si="56"/>
        <v>1.1019450067206E-2</v>
      </c>
      <c r="CS41" s="116">
        <f t="shared" si="57"/>
        <v>0</v>
      </c>
      <c r="CT41" s="116">
        <f t="shared" si="58"/>
        <v>6.4146311234929004E-2</v>
      </c>
      <c r="CU41" s="116">
        <f t="shared" si="59"/>
        <v>9.0142488671020003E-3</v>
      </c>
      <c r="CV41" s="116">
        <f t="shared" si="60"/>
        <v>0</v>
      </c>
      <c r="CW41" s="471">
        <f t="shared" si="61"/>
        <v>6.0232534682303003E-2</v>
      </c>
      <c r="CX41" s="470">
        <f t="shared" si="62"/>
        <v>0</v>
      </c>
      <c r="CY41" s="116">
        <f t="shared" si="63"/>
        <v>0</v>
      </c>
      <c r="CZ41" s="116">
        <f t="shared" si="64"/>
        <v>0</v>
      </c>
      <c r="DA41" s="116">
        <f t="shared" si="65"/>
        <v>0</v>
      </c>
      <c r="DB41" s="116">
        <f t="shared" si="66"/>
        <v>0</v>
      </c>
      <c r="DC41" s="116">
        <f t="shared" si="67"/>
        <v>0</v>
      </c>
      <c r="DD41" s="116">
        <f t="shared" si="68"/>
        <v>0</v>
      </c>
      <c r="DE41" s="116">
        <f t="shared" si="69"/>
        <v>0</v>
      </c>
      <c r="DF41" s="116">
        <f t="shared" si="70"/>
        <v>0</v>
      </c>
      <c r="DG41" s="116">
        <f t="shared" si="71"/>
        <v>0</v>
      </c>
      <c r="DH41" s="116">
        <f t="shared" si="72"/>
        <v>0</v>
      </c>
      <c r="DI41" s="471">
        <f t="shared" si="73"/>
        <v>0</v>
      </c>
      <c r="DJ41" s="470">
        <f t="shared" si="74"/>
        <v>0</v>
      </c>
      <c r="DK41" s="116">
        <f t="shared" si="75"/>
        <v>0</v>
      </c>
      <c r="DL41" s="116">
        <f t="shared" si="76"/>
        <v>0</v>
      </c>
      <c r="DM41" s="116">
        <f t="shared" si="77"/>
        <v>0</v>
      </c>
      <c r="DN41" s="116">
        <f t="shared" si="78"/>
        <v>0</v>
      </c>
      <c r="DO41" s="116">
        <f t="shared" si="79"/>
        <v>0</v>
      </c>
      <c r="DP41" s="116">
        <f t="shared" si="80"/>
        <v>0</v>
      </c>
      <c r="DQ41" s="116">
        <f t="shared" si="81"/>
        <v>0</v>
      </c>
      <c r="DR41" s="116">
        <f t="shared" si="82"/>
        <v>0</v>
      </c>
      <c r="DS41" s="116">
        <f t="shared" si="83"/>
        <v>0</v>
      </c>
      <c r="DT41" s="116">
        <f t="shared" si="84"/>
        <v>0</v>
      </c>
      <c r="DU41" s="471">
        <f t="shared" si="85"/>
        <v>0</v>
      </c>
      <c r="DV41" s="470">
        <f t="shared" si="86"/>
        <v>0</v>
      </c>
      <c r="DW41" s="470">
        <f t="shared" si="87"/>
        <v>0</v>
      </c>
      <c r="DX41" s="470">
        <f t="shared" si="88"/>
        <v>0</v>
      </c>
      <c r="DY41" s="470">
        <f t="shared" si="89"/>
        <v>0</v>
      </c>
      <c r="DZ41" s="470">
        <f t="shared" si="90"/>
        <v>0</v>
      </c>
      <c r="EA41" s="470">
        <f t="shared" si="91"/>
        <v>0</v>
      </c>
      <c r="EB41" s="470">
        <f t="shared" si="92"/>
        <v>0</v>
      </c>
      <c r="EC41" s="470">
        <f t="shared" si="93"/>
        <v>0</v>
      </c>
      <c r="ED41" s="470">
        <f t="shared" si="94"/>
        <v>0</v>
      </c>
      <c r="EE41" s="470">
        <f t="shared" si="95"/>
        <v>0</v>
      </c>
      <c r="EF41" s="470">
        <f t="shared" si="96"/>
        <v>0</v>
      </c>
      <c r="EG41" s="470">
        <f t="shared" si="97"/>
        <v>0</v>
      </c>
      <c r="EH41" s="466">
        <f t="shared" si="98"/>
        <v>0</v>
      </c>
      <c r="EI41" s="122">
        <f t="shared" si="99"/>
        <v>0</v>
      </c>
      <c r="EJ41" s="122">
        <f t="shared" si="100"/>
        <v>0</v>
      </c>
      <c r="EK41" s="122">
        <f t="shared" si="101"/>
        <v>0</v>
      </c>
      <c r="EL41" s="122">
        <f t="shared" si="102"/>
        <v>0</v>
      </c>
      <c r="EM41" s="122">
        <f t="shared" si="103"/>
        <v>0</v>
      </c>
      <c r="EN41" s="122">
        <f t="shared" si="104"/>
        <v>0</v>
      </c>
      <c r="EO41" s="122">
        <f t="shared" si="105"/>
        <v>0</v>
      </c>
      <c r="EP41" s="122">
        <f t="shared" si="106"/>
        <v>0</v>
      </c>
      <c r="EQ41" s="122">
        <f t="shared" si="107"/>
        <v>0</v>
      </c>
      <c r="ER41" s="122">
        <f t="shared" si="108"/>
        <v>0</v>
      </c>
      <c r="ES41" s="469">
        <f t="shared" si="109"/>
        <v>0</v>
      </c>
      <c r="ET41" s="466">
        <f t="shared" si="110"/>
        <v>0</v>
      </c>
      <c r="EU41" s="122">
        <f t="shared" si="111"/>
        <v>0</v>
      </c>
      <c r="EV41" s="122">
        <f t="shared" si="112"/>
        <v>0</v>
      </c>
      <c r="EW41" s="122">
        <f t="shared" si="113"/>
        <v>0</v>
      </c>
      <c r="EX41" s="122">
        <f t="shared" si="114"/>
        <v>0</v>
      </c>
      <c r="EY41" s="122">
        <f t="shared" si="115"/>
        <v>0</v>
      </c>
      <c r="EZ41" s="122">
        <f t="shared" si="116"/>
        <v>0</v>
      </c>
      <c r="FA41" s="122">
        <f t="shared" si="117"/>
        <v>0</v>
      </c>
      <c r="FB41" s="122">
        <f t="shared" si="118"/>
        <v>0</v>
      </c>
      <c r="FC41" s="122">
        <f t="shared" si="119"/>
        <v>0</v>
      </c>
      <c r="FD41" s="122">
        <f t="shared" si="120"/>
        <v>0</v>
      </c>
      <c r="FE41" s="469">
        <f t="shared" si="121"/>
        <v>0</v>
      </c>
      <c r="FF41" s="466">
        <f t="shared" si="122"/>
        <v>0</v>
      </c>
      <c r="FG41" s="466">
        <f t="shared" si="123"/>
        <v>0</v>
      </c>
      <c r="FH41" s="466">
        <f t="shared" si="124"/>
        <v>0</v>
      </c>
      <c r="FI41" s="466">
        <f t="shared" si="125"/>
        <v>0</v>
      </c>
      <c r="FJ41" s="466">
        <f t="shared" si="126"/>
        <v>0</v>
      </c>
      <c r="FK41" s="466">
        <f t="shared" si="127"/>
        <v>0</v>
      </c>
      <c r="FL41" s="466">
        <f t="shared" si="128"/>
        <v>0</v>
      </c>
      <c r="FM41" s="466">
        <f t="shared" si="129"/>
        <v>0</v>
      </c>
      <c r="FN41" s="466">
        <f t="shared" si="130"/>
        <v>0</v>
      </c>
      <c r="FO41" s="466">
        <f t="shared" si="131"/>
        <v>0</v>
      </c>
      <c r="FP41" s="466">
        <f t="shared" si="132"/>
        <v>0</v>
      </c>
      <c r="FQ41" s="468">
        <f t="shared" si="133"/>
        <v>0</v>
      </c>
      <c r="FR41" s="466">
        <f t="shared" si="134"/>
        <v>0</v>
      </c>
      <c r="FS41" s="466">
        <f t="shared" si="135"/>
        <v>0</v>
      </c>
      <c r="FT41" s="466">
        <f t="shared" si="136"/>
        <v>0</v>
      </c>
      <c r="FU41" s="466">
        <f t="shared" si="137"/>
        <v>0</v>
      </c>
      <c r="FV41" s="466">
        <f t="shared" si="138"/>
        <v>0</v>
      </c>
      <c r="FW41" s="466">
        <f t="shared" si="139"/>
        <v>0</v>
      </c>
      <c r="FX41" s="466">
        <f t="shared" si="140"/>
        <v>0</v>
      </c>
      <c r="FY41" s="466">
        <f t="shared" si="141"/>
        <v>0</v>
      </c>
      <c r="FZ41" s="466">
        <f t="shared" si="142"/>
        <v>0</v>
      </c>
      <c r="GA41" s="466">
        <f t="shared" si="143"/>
        <v>0</v>
      </c>
      <c r="GB41" s="466">
        <f t="shared" si="144"/>
        <v>0</v>
      </c>
      <c r="GC41" s="468">
        <f t="shared" si="145"/>
        <v>0</v>
      </c>
    </row>
    <row r="42" spans="1:185">
      <c r="A42" s="97">
        <v>39</v>
      </c>
      <c r="B42" s="97" t="s">
        <v>12</v>
      </c>
      <c r="C42" s="97" t="s">
        <v>214</v>
      </c>
      <c r="D42" s="97" t="s">
        <v>936</v>
      </c>
      <c r="E42" s="321">
        <v>1.5025098579654001E-2</v>
      </c>
      <c r="F42" s="122">
        <v>1.093279795662E-3</v>
      </c>
      <c r="G42" s="122">
        <v>0.16620097184131699</v>
      </c>
      <c r="H42" s="122">
        <v>1.4869722425776E-2</v>
      </c>
      <c r="I42" s="122">
        <v>1.016750209966E-3</v>
      </c>
      <c r="J42" s="122">
        <v>0.16458256522081599</v>
      </c>
      <c r="K42" s="122">
        <v>1.4758739458719999E-2</v>
      </c>
      <c r="L42" s="122">
        <v>9.6208622018200004E-4</v>
      </c>
      <c r="M42" s="122">
        <v>0.16270171428347699</v>
      </c>
      <c r="N42" s="122">
        <v>1.4388056348751999E-2</v>
      </c>
      <c r="O42" s="122">
        <v>7.79508494307E-4</v>
      </c>
      <c r="P42" s="475">
        <v>0.16034644477339199</v>
      </c>
      <c r="Q42" s="474">
        <v>14</v>
      </c>
      <c r="R42" s="97">
        <v>0.210351380115162</v>
      </c>
      <c r="S42" s="97">
        <v>1.5305917139266E-2</v>
      </c>
      <c r="T42" s="97">
        <v>2.3268136057784301</v>
      </c>
      <c r="U42" s="97">
        <v>0.20817611396086</v>
      </c>
      <c r="V42" s="97">
        <v>1.4234502939517E-2</v>
      </c>
      <c r="W42" s="97">
        <v>2.30415591309142</v>
      </c>
      <c r="X42" s="97">
        <v>0.206622352422073</v>
      </c>
      <c r="Y42" s="97">
        <v>1.3469207082554E-2</v>
      </c>
      <c r="Z42" s="97">
        <v>2.2778239999686698</v>
      </c>
      <c r="AA42" s="97">
        <v>0.201432788882524</v>
      </c>
      <c r="AB42" s="97">
        <v>1.0913118920296E-2</v>
      </c>
      <c r="AC42" s="97">
        <v>2.2448502268274799</v>
      </c>
      <c r="AD42" s="321">
        <v>0</v>
      </c>
      <c r="AE42" s="97">
        <v>0</v>
      </c>
      <c r="AF42" s="97">
        <v>0</v>
      </c>
      <c r="AG42" s="97">
        <v>0</v>
      </c>
      <c r="AH42" s="97">
        <v>0</v>
      </c>
      <c r="AI42" s="97">
        <v>0</v>
      </c>
      <c r="AJ42" s="97">
        <v>0</v>
      </c>
      <c r="AK42" s="97">
        <v>0</v>
      </c>
      <c r="AL42" s="97">
        <v>0</v>
      </c>
      <c r="AM42" s="97">
        <v>0</v>
      </c>
      <c r="AN42" s="97">
        <v>0</v>
      </c>
      <c r="AO42" s="97">
        <v>0</v>
      </c>
      <c r="AP42" s="466">
        <f t="shared" si="2"/>
        <v>0</v>
      </c>
      <c r="AQ42" s="122">
        <f t="shared" si="3"/>
        <v>0</v>
      </c>
      <c r="AR42" s="473">
        <f t="shared" si="4"/>
        <v>0</v>
      </c>
      <c r="AS42" s="122">
        <f t="shared" si="5"/>
        <v>0</v>
      </c>
      <c r="AT42" s="122">
        <f t="shared" si="6"/>
        <v>0</v>
      </c>
      <c r="AU42" s="122">
        <f t="shared" si="7"/>
        <v>0</v>
      </c>
      <c r="AV42" s="122">
        <f t="shared" si="8"/>
        <v>0</v>
      </c>
      <c r="AW42" s="122">
        <f t="shared" si="9"/>
        <v>0</v>
      </c>
      <c r="AX42" s="122">
        <f t="shared" si="10"/>
        <v>0</v>
      </c>
      <c r="AY42" s="122">
        <f t="shared" si="11"/>
        <v>0</v>
      </c>
      <c r="AZ42" s="122">
        <f t="shared" si="12"/>
        <v>0</v>
      </c>
      <c r="BA42" s="469">
        <f t="shared" si="13"/>
        <v>0</v>
      </c>
      <c r="BB42" s="97">
        <f t="shared" si="14"/>
        <v>2.3187066019201602E-3</v>
      </c>
      <c r="BC42" s="97">
        <f t="shared" si="15"/>
        <v>1.6871736757721685E-4</v>
      </c>
      <c r="BD42" s="97">
        <f t="shared" si="16"/>
        <v>2.5648503310045017E-2</v>
      </c>
      <c r="BE42" s="97">
        <f t="shared" si="17"/>
        <v>2.2947286085733647E-3</v>
      </c>
      <c r="BF42" s="97">
        <f t="shared" si="18"/>
        <v>1.5690715184686415E-4</v>
      </c>
      <c r="BG42" s="97">
        <f t="shared" si="19"/>
        <v>2.5398747203910148E-2</v>
      </c>
      <c r="BH42" s="97">
        <f t="shared" si="20"/>
        <v>2.2776014704684669E-3</v>
      </c>
      <c r="BI42" s="97">
        <f t="shared" si="21"/>
        <v>1.4847128346786442E-4</v>
      </c>
      <c r="BJ42" s="97">
        <f t="shared" si="22"/>
        <v>2.5108490107591242E-2</v>
      </c>
      <c r="BK42" s="97">
        <f t="shared" si="23"/>
        <v>2.2203968291979611E-3</v>
      </c>
      <c r="BL42" s="97">
        <f t="shared" si="24"/>
        <v>1.2029548308255468E-4</v>
      </c>
      <c r="BM42" s="469">
        <f t="shared" si="25"/>
        <v>2.474501968286268E-2</v>
      </c>
      <c r="BN42" s="467">
        <f t="shared" si="26"/>
        <v>0</v>
      </c>
      <c r="BO42" s="97">
        <f t="shared" si="27"/>
        <v>0</v>
      </c>
      <c r="BP42" s="97">
        <f t="shared" si="28"/>
        <v>0</v>
      </c>
      <c r="BQ42" s="97">
        <f t="shared" si="29"/>
        <v>0</v>
      </c>
      <c r="BR42" s="97">
        <f t="shared" si="30"/>
        <v>0</v>
      </c>
      <c r="BS42" s="97">
        <f t="shared" si="31"/>
        <v>0</v>
      </c>
      <c r="BT42" s="97">
        <f t="shared" si="32"/>
        <v>0</v>
      </c>
      <c r="BU42" s="97">
        <f t="shared" si="33"/>
        <v>0</v>
      </c>
      <c r="BV42" s="97">
        <f t="shared" si="34"/>
        <v>0</v>
      </c>
      <c r="BW42" s="97">
        <f t="shared" si="35"/>
        <v>0</v>
      </c>
      <c r="BX42" s="97">
        <f t="shared" si="36"/>
        <v>0</v>
      </c>
      <c r="BY42" s="469">
        <f t="shared" si="37"/>
        <v>0</v>
      </c>
      <c r="BZ42" s="470">
        <f t="shared" si="38"/>
        <v>0</v>
      </c>
      <c r="CA42" s="470">
        <f t="shared" si="39"/>
        <v>0</v>
      </c>
      <c r="CB42" s="470">
        <f t="shared" si="40"/>
        <v>0</v>
      </c>
      <c r="CC42" s="470">
        <f t="shared" si="41"/>
        <v>0</v>
      </c>
      <c r="CD42" s="470">
        <f t="shared" si="42"/>
        <v>0</v>
      </c>
      <c r="CE42" s="470">
        <f t="shared" si="43"/>
        <v>0</v>
      </c>
      <c r="CF42" s="470">
        <f t="shared" si="44"/>
        <v>0</v>
      </c>
      <c r="CG42" s="470">
        <f t="shared" si="45"/>
        <v>0</v>
      </c>
      <c r="CH42" s="470">
        <f t="shared" si="46"/>
        <v>0</v>
      </c>
      <c r="CI42" s="470">
        <f t="shared" si="47"/>
        <v>0</v>
      </c>
      <c r="CJ42" s="470">
        <f t="shared" si="48"/>
        <v>0</v>
      </c>
      <c r="CK42" s="472">
        <f t="shared" si="49"/>
        <v>0</v>
      </c>
      <c r="CL42" s="470">
        <f t="shared" si="50"/>
        <v>0.210351380115162</v>
      </c>
      <c r="CM42" s="116">
        <f t="shared" si="51"/>
        <v>1.5305917139266E-2</v>
      </c>
      <c r="CN42" s="116">
        <f t="shared" si="52"/>
        <v>2.3268136057784301</v>
      </c>
      <c r="CO42" s="116">
        <f t="shared" si="53"/>
        <v>0.20817611396086</v>
      </c>
      <c r="CP42" s="116">
        <f t="shared" si="54"/>
        <v>1.4234502939517E-2</v>
      </c>
      <c r="CQ42" s="116">
        <f t="shared" si="55"/>
        <v>2.30415591309142</v>
      </c>
      <c r="CR42" s="116">
        <f t="shared" si="56"/>
        <v>0.206622352422073</v>
      </c>
      <c r="CS42" s="116">
        <f t="shared" si="57"/>
        <v>1.3469207082554E-2</v>
      </c>
      <c r="CT42" s="116">
        <f t="shared" si="58"/>
        <v>2.2778239999686698</v>
      </c>
      <c r="CU42" s="116">
        <f t="shared" si="59"/>
        <v>0.201432788882524</v>
      </c>
      <c r="CV42" s="116">
        <f t="shared" si="60"/>
        <v>1.0913118920296E-2</v>
      </c>
      <c r="CW42" s="471">
        <f t="shared" si="61"/>
        <v>2.2448502268274799</v>
      </c>
      <c r="CX42" s="470">
        <f t="shared" si="62"/>
        <v>0</v>
      </c>
      <c r="CY42" s="116">
        <f t="shared" si="63"/>
        <v>0</v>
      </c>
      <c r="CZ42" s="116">
        <f t="shared" si="64"/>
        <v>0</v>
      </c>
      <c r="DA42" s="116">
        <f t="shared" si="65"/>
        <v>0</v>
      </c>
      <c r="DB42" s="116">
        <f t="shared" si="66"/>
        <v>0</v>
      </c>
      <c r="DC42" s="116">
        <f t="shared" si="67"/>
        <v>0</v>
      </c>
      <c r="DD42" s="116">
        <f t="shared" si="68"/>
        <v>0</v>
      </c>
      <c r="DE42" s="116">
        <f t="shared" si="69"/>
        <v>0</v>
      </c>
      <c r="DF42" s="116">
        <f t="shared" si="70"/>
        <v>0</v>
      </c>
      <c r="DG42" s="116">
        <f t="shared" si="71"/>
        <v>0</v>
      </c>
      <c r="DH42" s="116">
        <f t="shared" si="72"/>
        <v>0</v>
      </c>
      <c r="DI42" s="471">
        <f t="shared" si="73"/>
        <v>0</v>
      </c>
      <c r="DJ42" s="470">
        <f t="shared" si="74"/>
        <v>0</v>
      </c>
      <c r="DK42" s="116">
        <f t="shared" si="75"/>
        <v>0</v>
      </c>
      <c r="DL42" s="116">
        <f t="shared" si="76"/>
        <v>0</v>
      </c>
      <c r="DM42" s="116">
        <f t="shared" si="77"/>
        <v>0</v>
      </c>
      <c r="DN42" s="116">
        <f t="shared" si="78"/>
        <v>0</v>
      </c>
      <c r="DO42" s="116">
        <f t="shared" si="79"/>
        <v>0</v>
      </c>
      <c r="DP42" s="116">
        <f t="shared" si="80"/>
        <v>0</v>
      </c>
      <c r="DQ42" s="116">
        <f t="shared" si="81"/>
        <v>0</v>
      </c>
      <c r="DR42" s="116">
        <f t="shared" si="82"/>
        <v>0</v>
      </c>
      <c r="DS42" s="116">
        <f t="shared" si="83"/>
        <v>0</v>
      </c>
      <c r="DT42" s="116">
        <f t="shared" si="84"/>
        <v>0</v>
      </c>
      <c r="DU42" s="471">
        <f t="shared" si="85"/>
        <v>0</v>
      </c>
      <c r="DV42" s="470">
        <f t="shared" si="86"/>
        <v>0</v>
      </c>
      <c r="DW42" s="470">
        <f t="shared" si="87"/>
        <v>0</v>
      </c>
      <c r="DX42" s="470">
        <f t="shared" si="88"/>
        <v>0</v>
      </c>
      <c r="DY42" s="470">
        <f t="shared" si="89"/>
        <v>0</v>
      </c>
      <c r="DZ42" s="470">
        <f t="shared" si="90"/>
        <v>0</v>
      </c>
      <c r="EA42" s="470">
        <f t="shared" si="91"/>
        <v>0</v>
      </c>
      <c r="EB42" s="470">
        <f t="shared" si="92"/>
        <v>0</v>
      </c>
      <c r="EC42" s="470">
        <f t="shared" si="93"/>
        <v>0</v>
      </c>
      <c r="ED42" s="470">
        <f t="shared" si="94"/>
        <v>0</v>
      </c>
      <c r="EE42" s="470">
        <f t="shared" si="95"/>
        <v>0</v>
      </c>
      <c r="EF42" s="470">
        <f t="shared" si="96"/>
        <v>0</v>
      </c>
      <c r="EG42" s="470">
        <f t="shared" si="97"/>
        <v>0</v>
      </c>
      <c r="EH42" s="466">
        <f t="shared" si="98"/>
        <v>0</v>
      </c>
      <c r="EI42" s="122">
        <f t="shared" si="99"/>
        <v>0</v>
      </c>
      <c r="EJ42" s="122">
        <f t="shared" si="100"/>
        <v>0</v>
      </c>
      <c r="EK42" s="122">
        <f t="shared" si="101"/>
        <v>0</v>
      </c>
      <c r="EL42" s="122">
        <f t="shared" si="102"/>
        <v>0</v>
      </c>
      <c r="EM42" s="122">
        <f t="shared" si="103"/>
        <v>0</v>
      </c>
      <c r="EN42" s="122">
        <f t="shared" si="104"/>
        <v>0</v>
      </c>
      <c r="EO42" s="122">
        <f t="shared" si="105"/>
        <v>0</v>
      </c>
      <c r="EP42" s="122">
        <f t="shared" si="106"/>
        <v>0</v>
      </c>
      <c r="EQ42" s="122">
        <f t="shared" si="107"/>
        <v>0</v>
      </c>
      <c r="ER42" s="122">
        <f t="shared" si="108"/>
        <v>0</v>
      </c>
      <c r="ES42" s="469">
        <f t="shared" si="109"/>
        <v>0</v>
      </c>
      <c r="ET42" s="466">
        <f t="shared" si="110"/>
        <v>0</v>
      </c>
      <c r="EU42" s="122">
        <f t="shared" si="111"/>
        <v>0</v>
      </c>
      <c r="EV42" s="122">
        <f t="shared" si="112"/>
        <v>0</v>
      </c>
      <c r="EW42" s="122">
        <f t="shared" si="113"/>
        <v>0</v>
      </c>
      <c r="EX42" s="122">
        <f t="shared" si="114"/>
        <v>0</v>
      </c>
      <c r="EY42" s="122">
        <f t="shared" si="115"/>
        <v>0</v>
      </c>
      <c r="EZ42" s="122">
        <f t="shared" si="116"/>
        <v>0</v>
      </c>
      <c r="FA42" s="122">
        <f t="shared" si="117"/>
        <v>0</v>
      </c>
      <c r="FB42" s="122">
        <f t="shared" si="118"/>
        <v>0</v>
      </c>
      <c r="FC42" s="122">
        <f t="shared" si="119"/>
        <v>0</v>
      </c>
      <c r="FD42" s="122">
        <f t="shared" si="120"/>
        <v>0</v>
      </c>
      <c r="FE42" s="469">
        <f t="shared" si="121"/>
        <v>0</v>
      </c>
      <c r="FF42" s="466">
        <f t="shared" si="122"/>
        <v>0</v>
      </c>
      <c r="FG42" s="466">
        <f t="shared" si="123"/>
        <v>0</v>
      </c>
      <c r="FH42" s="466">
        <f t="shared" si="124"/>
        <v>0</v>
      </c>
      <c r="FI42" s="466">
        <f t="shared" si="125"/>
        <v>0</v>
      </c>
      <c r="FJ42" s="466">
        <f t="shared" si="126"/>
        <v>0</v>
      </c>
      <c r="FK42" s="466">
        <f t="shared" si="127"/>
        <v>0</v>
      </c>
      <c r="FL42" s="466">
        <f t="shared" si="128"/>
        <v>0</v>
      </c>
      <c r="FM42" s="466">
        <f t="shared" si="129"/>
        <v>0</v>
      </c>
      <c r="FN42" s="466">
        <f t="shared" si="130"/>
        <v>0</v>
      </c>
      <c r="FO42" s="466">
        <f t="shared" si="131"/>
        <v>0</v>
      </c>
      <c r="FP42" s="466">
        <f t="shared" si="132"/>
        <v>0</v>
      </c>
      <c r="FQ42" s="468">
        <f t="shared" si="133"/>
        <v>0</v>
      </c>
      <c r="FR42" s="466">
        <f t="shared" si="134"/>
        <v>0</v>
      </c>
      <c r="FS42" s="466">
        <f t="shared" si="135"/>
        <v>0</v>
      </c>
      <c r="FT42" s="466">
        <f t="shared" si="136"/>
        <v>0</v>
      </c>
      <c r="FU42" s="466">
        <f t="shared" si="137"/>
        <v>0</v>
      </c>
      <c r="FV42" s="466">
        <f t="shared" si="138"/>
        <v>0</v>
      </c>
      <c r="FW42" s="466">
        <f t="shared" si="139"/>
        <v>0</v>
      </c>
      <c r="FX42" s="466">
        <f t="shared" si="140"/>
        <v>0</v>
      </c>
      <c r="FY42" s="466">
        <f t="shared" si="141"/>
        <v>0</v>
      </c>
      <c r="FZ42" s="466">
        <f t="shared" si="142"/>
        <v>0</v>
      </c>
      <c r="GA42" s="466">
        <f t="shared" si="143"/>
        <v>0</v>
      </c>
      <c r="GB42" s="466">
        <f t="shared" si="144"/>
        <v>0</v>
      </c>
      <c r="GC42" s="468">
        <f t="shared" si="145"/>
        <v>0</v>
      </c>
    </row>
    <row r="43" spans="1:185">
      <c r="A43" s="97">
        <v>40</v>
      </c>
      <c r="B43" s="97" t="s">
        <v>12</v>
      </c>
      <c r="C43" s="97" t="s">
        <v>214</v>
      </c>
      <c r="D43" s="97" t="s">
        <v>936</v>
      </c>
      <c r="E43" s="321">
        <v>1.6968966954194999E-2</v>
      </c>
      <c r="F43" s="122">
        <v>0.15272142464072999</v>
      </c>
      <c r="G43" s="122">
        <v>0.235288182277095</v>
      </c>
      <c r="H43" s="122">
        <v>1.5569027180473999E-2</v>
      </c>
      <c r="I43" s="122">
        <v>0.14012190710787001</v>
      </c>
      <c r="J43" s="122">
        <v>0.23212811833667399</v>
      </c>
      <c r="K43" s="122">
        <v>1.4593311580608E-2</v>
      </c>
      <c r="L43" s="122">
        <v>0.13134042519102801</v>
      </c>
      <c r="M43" s="122">
        <v>0.228455611595104</v>
      </c>
      <c r="N43" s="122">
        <v>1.2370376909608001E-2</v>
      </c>
      <c r="O43" s="122">
        <v>0.11133391856309199</v>
      </c>
      <c r="P43" s="475">
        <v>0.223856765943764</v>
      </c>
      <c r="Q43" s="474">
        <v>1</v>
      </c>
      <c r="R43" s="97">
        <v>1.6968966954194999E-2</v>
      </c>
      <c r="S43" s="97">
        <v>0.15272142464072999</v>
      </c>
      <c r="T43" s="97">
        <v>0.235288182277095</v>
      </c>
      <c r="U43" s="97">
        <v>1.5569027180473999E-2</v>
      </c>
      <c r="V43" s="97">
        <v>0.14012190710787001</v>
      </c>
      <c r="W43" s="97">
        <v>0.23212811833667399</v>
      </c>
      <c r="X43" s="97">
        <v>1.4593311580608E-2</v>
      </c>
      <c r="Y43" s="97">
        <v>0.13134042519102801</v>
      </c>
      <c r="Z43" s="97">
        <v>0.228455611595104</v>
      </c>
      <c r="AA43" s="97">
        <v>1.2370376909608001E-2</v>
      </c>
      <c r="AB43" s="97">
        <v>0.11133391856309199</v>
      </c>
      <c r="AC43" s="97">
        <v>0.223856765943764</v>
      </c>
      <c r="AD43" s="321">
        <v>0</v>
      </c>
      <c r="AE43" s="97">
        <v>0</v>
      </c>
      <c r="AF43" s="97">
        <v>0</v>
      </c>
      <c r="AG43" s="97">
        <v>0</v>
      </c>
      <c r="AH43" s="97">
        <v>0</v>
      </c>
      <c r="AI43" s="97">
        <v>0</v>
      </c>
      <c r="AJ43" s="97">
        <v>0</v>
      </c>
      <c r="AK43" s="97">
        <v>0</v>
      </c>
      <c r="AL43" s="97">
        <v>0</v>
      </c>
      <c r="AM43" s="97">
        <v>0</v>
      </c>
      <c r="AN43" s="97">
        <v>0</v>
      </c>
      <c r="AO43" s="97">
        <v>0</v>
      </c>
      <c r="AP43" s="466">
        <f t="shared" si="2"/>
        <v>0</v>
      </c>
      <c r="AQ43" s="122">
        <f t="shared" si="3"/>
        <v>0</v>
      </c>
      <c r="AR43" s="473">
        <f t="shared" si="4"/>
        <v>0</v>
      </c>
      <c r="AS43" s="122">
        <f t="shared" si="5"/>
        <v>0</v>
      </c>
      <c r="AT43" s="122">
        <f t="shared" si="6"/>
        <v>0</v>
      </c>
      <c r="AU43" s="122">
        <f t="shared" si="7"/>
        <v>0</v>
      </c>
      <c r="AV43" s="122">
        <f t="shared" si="8"/>
        <v>0</v>
      </c>
      <c r="AW43" s="122">
        <f t="shared" si="9"/>
        <v>0</v>
      </c>
      <c r="AX43" s="122">
        <f t="shared" si="10"/>
        <v>0</v>
      </c>
      <c r="AY43" s="122">
        <f t="shared" si="11"/>
        <v>0</v>
      </c>
      <c r="AZ43" s="122">
        <f t="shared" si="12"/>
        <v>0</v>
      </c>
      <c r="BA43" s="469">
        <f t="shared" si="13"/>
        <v>0</v>
      </c>
      <c r="BB43" s="97">
        <f t="shared" si="14"/>
        <v>2.6186886891868262E-3</v>
      </c>
      <c r="BC43" s="97">
        <f t="shared" si="15"/>
        <v>2.3568309631501094E-2</v>
      </c>
      <c r="BD43" s="97">
        <f t="shared" si="16"/>
        <v>3.6310195151628581E-2</v>
      </c>
      <c r="BE43" s="97">
        <f t="shared" si="17"/>
        <v>2.4026468723289261E-3</v>
      </c>
      <c r="BF43" s="97">
        <f t="shared" si="18"/>
        <v>2.1623924086902294E-2</v>
      </c>
      <c r="BG43" s="97">
        <f t="shared" si="19"/>
        <v>3.5822527061978499E-2</v>
      </c>
      <c r="BH43" s="97">
        <f t="shared" si="20"/>
        <v>2.2520722727007165E-3</v>
      </c>
      <c r="BI43" s="97">
        <f t="shared" si="21"/>
        <v>2.0268746283090975E-2</v>
      </c>
      <c r="BJ43" s="97">
        <f t="shared" si="22"/>
        <v>3.5255777660493322E-2</v>
      </c>
      <c r="BK43" s="97">
        <f t="shared" si="23"/>
        <v>1.9090240544171722E-3</v>
      </c>
      <c r="BL43" s="97">
        <f t="shared" si="24"/>
        <v>1.7181297721364272E-2</v>
      </c>
      <c r="BM43" s="469">
        <f t="shared" si="25"/>
        <v>3.4546073579921531E-2</v>
      </c>
      <c r="BN43" s="467">
        <f t="shared" si="26"/>
        <v>0</v>
      </c>
      <c r="BO43" s="97">
        <f t="shared" si="27"/>
        <v>0</v>
      </c>
      <c r="BP43" s="97">
        <f t="shared" si="28"/>
        <v>0</v>
      </c>
      <c r="BQ43" s="97">
        <f t="shared" si="29"/>
        <v>0</v>
      </c>
      <c r="BR43" s="97">
        <f t="shared" si="30"/>
        <v>0</v>
      </c>
      <c r="BS43" s="97">
        <f t="shared" si="31"/>
        <v>0</v>
      </c>
      <c r="BT43" s="97">
        <f t="shared" si="32"/>
        <v>0</v>
      </c>
      <c r="BU43" s="97">
        <f t="shared" si="33"/>
        <v>0</v>
      </c>
      <c r="BV43" s="97">
        <f t="shared" si="34"/>
        <v>0</v>
      </c>
      <c r="BW43" s="97">
        <f t="shared" si="35"/>
        <v>0</v>
      </c>
      <c r="BX43" s="97">
        <f t="shared" si="36"/>
        <v>0</v>
      </c>
      <c r="BY43" s="469">
        <f t="shared" si="37"/>
        <v>0</v>
      </c>
      <c r="BZ43" s="470">
        <f t="shared" si="38"/>
        <v>0</v>
      </c>
      <c r="CA43" s="470">
        <f t="shared" si="39"/>
        <v>0</v>
      </c>
      <c r="CB43" s="470">
        <f t="shared" si="40"/>
        <v>0</v>
      </c>
      <c r="CC43" s="470">
        <f t="shared" si="41"/>
        <v>0</v>
      </c>
      <c r="CD43" s="470">
        <f t="shared" si="42"/>
        <v>0</v>
      </c>
      <c r="CE43" s="470">
        <f t="shared" si="43"/>
        <v>0</v>
      </c>
      <c r="CF43" s="470">
        <f t="shared" si="44"/>
        <v>0</v>
      </c>
      <c r="CG43" s="470">
        <f t="shared" si="45"/>
        <v>0</v>
      </c>
      <c r="CH43" s="470">
        <f t="shared" si="46"/>
        <v>0</v>
      </c>
      <c r="CI43" s="470">
        <f t="shared" si="47"/>
        <v>0</v>
      </c>
      <c r="CJ43" s="470">
        <f t="shared" si="48"/>
        <v>0</v>
      </c>
      <c r="CK43" s="472">
        <f t="shared" si="49"/>
        <v>0</v>
      </c>
      <c r="CL43" s="470">
        <f t="shared" si="50"/>
        <v>1.6968966954194999E-2</v>
      </c>
      <c r="CM43" s="116">
        <f t="shared" si="51"/>
        <v>0.15272142464072999</v>
      </c>
      <c r="CN43" s="116">
        <f t="shared" si="52"/>
        <v>0.235288182277095</v>
      </c>
      <c r="CO43" s="116">
        <f t="shared" si="53"/>
        <v>1.5569027180473999E-2</v>
      </c>
      <c r="CP43" s="116">
        <f t="shared" si="54"/>
        <v>0.14012190710787001</v>
      </c>
      <c r="CQ43" s="116">
        <f t="shared" si="55"/>
        <v>0.23212811833667399</v>
      </c>
      <c r="CR43" s="116">
        <f t="shared" si="56"/>
        <v>1.4593311580608E-2</v>
      </c>
      <c r="CS43" s="116">
        <f t="shared" si="57"/>
        <v>0.13134042519102801</v>
      </c>
      <c r="CT43" s="116">
        <f t="shared" si="58"/>
        <v>0.228455611595104</v>
      </c>
      <c r="CU43" s="116">
        <f t="shared" si="59"/>
        <v>1.2370376909608001E-2</v>
      </c>
      <c r="CV43" s="116">
        <f t="shared" si="60"/>
        <v>0.11133391856309199</v>
      </c>
      <c r="CW43" s="471">
        <f t="shared" si="61"/>
        <v>0.223856765943764</v>
      </c>
      <c r="CX43" s="470">
        <f t="shared" si="62"/>
        <v>0</v>
      </c>
      <c r="CY43" s="116">
        <f t="shared" si="63"/>
        <v>0</v>
      </c>
      <c r="CZ43" s="116">
        <f t="shared" si="64"/>
        <v>0</v>
      </c>
      <c r="DA43" s="116">
        <f t="shared" si="65"/>
        <v>0</v>
      </c>
      <c r="DB43" s="116">
        <f t="shared" si="66"/>
        <v>0</v>
      </c>
      <c r="DC43" s="116">
        <f t="shared" si="67"/>
        <v>0</v>
      </c>
      <c r="DD43" s="116">
        <f t="shared" si="68"/>
        <v>0</v>
      </c>
      <c r="DE43" s="116">
        <f t="shared" si="69"/>
        <v>0</v>
      </c>
      <c r="DF43" s="116">
        <f t="shared" si="70"/>
        <v>0</v>
      </c>
      <c r="DG43" s="116">
        <f t="shared" si="71"/>
        <v>0</v>
      </c>
      <c r="DH43" s="116">
        <f t="shared" si="72"/>
        <v>0</v>
      </c>
      <c r="DI43" s="471">
        <f t="shared" si="73"/>
        <v>0</v>
      </c>
      <c r="DJ43" s="470">
        <f t="shared" si="74"/>
        <v>0</v>
      </c>
      <c r="DK43" s="116">
        <f t="shared" si="75"/>
        <v>0</v>
      </c>
      <c r="DL43" s="116">
        <f t="shared" si="76"/>
        <v>0</v>
      </c>
      <c r="DM43" s="116">
        <f t="shared" si="77"/>
        <v>0</v>
      </c>
      <c r="DN43" s="116">
        <f t="shared" si="78"/>
        <v>0</v>
      </c>
      <c r="DO43" s="116">
        <f t="shared" si="79"/>
        <v>0</v>
      </c>
      <c r="DP43" s="116">
        <f t="shared" si="80"/>
        <v>0</v>
      </c>
      <c r="DQ43" s="116">
        <f t="shared" si="81"/>
        <v>0</v>
      </c>
      <c r="DR43" s="116">
        <f t="shared" si="82"/>
        <v>0</v>
      </c>
      <c r="DS43" s="116">
        <f t="shared" si="83"/>
        <v>0</v>
      </c>
      <c r="DT43" s="116">
        <f t="shared" si="84"/>
        <v>0</v>
      </c>
      <c r="DU43" s="471">
        <f t="shared" si="85"/>
        <v>0</v>
      </c>
      <c r="DV43" s="470">
        <f t="shared" si="86"/>
        <v>0</v>
      </c>
      <c r="DW43" s="470">
        <f t="shared" si="87"/>
        <v>0</v>
      </c>
      <c r="DX43" s="470">
        <f t="shared" si="88"/>
        <v>0</v>
      </c>
      <c r="DY43" s="470">
        <f t="shared" si="89"/>
        <v>0</v>
      </c>
      <c r="DZ43" s="470">
        <f t="shared" si="90"/>
        <v>0</v>
      </c>
      <c r="EA43" s="470">
        <f t="shared" si="91"/>
        <v>0</v>
      </c>
      <c r="EB43" s="470">
        <f t="shared" si="92"/>
        <v>0</v>
      </c>
      <c r="EC43" s="470">
        <f t="shared" si="93"/>
        <v>0</v>
      </c>
      <c r="ED43" s="470">
        <f t="shared" si="94"/>
        <v>0</v>
      </c>
      <c r="EE43" s="470">
        <f t="shared" si="95"/>
        <v>0</v>
      </c>
      <c r="EF43" s="470">
        <f t="shared" si="96"/>
        <v>0</v>
      </c>
      <c r="EG43" s="470">
        <f t="shared" si="97"/>
        <v>0</v>
      </c>
      <c r="EH43" s="466">
        <f t="shared" si="98"/>
        <v>0</v>
      </c>
      <c r="EI43" s="122">
        <f t="shared" si="99"/>
        <v>0</v>
      </c>
      <c r="EJ43" s="122">
        <f t="shared" si="100"/>
        <v>0</v>
      </c>
      <c r="EK43" s="122">
        <f t="shared" si="101"/>
        <v>0</v>
      </c>
      <c r="EL43" s="122">
        <f t="shared" si="102"/>
        <v>0</v>
      </c>
      <c r="EM43" s="122">
        <f t="shared" si="103"/>
        <v>0</v>
      </c>
      <c r="EN43" s="122">
        <f t="shared" si="104"/>
        <v>0</v>
      </c>
      <c r="EO43" s="122">
        <f t="shared" si="105"/>
        <v>0</v>
      </c>
      <c r="EP43" s="122">
        <f t="shared" si="106"/>
        <v>0</v>
      </c>
      <c r="EQ43" s="122">
        <f t="shared" si="107"/>
        <v>0</v>
      </c>
      <c r="ER43" s="122">
        <f t="shared" si="108"/>
        <v>0</v>
      </c>
      <c r="ES43" s="469">
        <f t="shared" si="109"/>
        <v>0</v>
      </c>
      <c r="ET43" s="466">
        <f t="shared" si="110"/>
        <v>0</v>
      </c>
      <c r="EU43" s="122">
        <f t="shared" si="111"/>
        <v>0</v>
      </c>
      <c r="EV43" s="122">
        <f t="shared" si="112"/>
        <v>0</v>
      </c>
      <c r="EW43" s="122">
        <f t="shared" si="113"/>
        <v>0</v>
      </c>
      <c r="EX43" s="122">
        <f t="shared" si="114"/>
        <v>0</v>
      </c>
      <c r="EY43" s="122">
        <f t="shared" si="115"/>
        <v>0</v>
      </c>
      <c r="EZ43" s="122">
        <f t="shared" si="116"/>
        <v>0</v>
      </c>
      <c r="FA43" s="122">
        <f t="shared" si="117"/>
        <v>0</v>
      </c>
      <c r="FB43" s="122">
        <f t="shared" si="118"/>
        <v>0</v>
      </c>
      <c r="FC43" s="122">
        <f t="shared" si="119"/>
        <v>0</v>
      </c>
      <c r="FD43" s="122">
        <f t="shared" si="120"/>
        <v>0</v>
      </c>
      <c r="FE43" s="469">
        <f t="shared" si="121"/>
        <v>0</v>
      </c>
      <c r="FF43" s="466">
        <f t="shared" si="122"/>
        <v>0</v>
      </c>
      <c r="FG43" s="466">
        <f t="shared" si="123"/>
        <v>0</v>
      </c>
      <c r="FH43" s="466">
        <f t="shared" si="124"/>
        <v>0</v>
      </c>
      <c r="FI43" s="466">
        <f t="shared" si="125"/>
        <v>0</v>
      </c>
      <c r="FJ43" s="466">
        <f t="shared" si="126"/>
        <v>0</v>
      </c>
      <c r="FK43" s="466">
        <f t="shared" si="127"/>
        <v>0</v>
      </c>
      <c r="FL43" s="466">
        <f t="shared" si="128"/>
        <v>0</v>
      </c>
      <c r="FM43" s="466">
        <f t="shared" si="129"/>
        <v>0</v>
      </c>
      <c r="FN43" s="466">
        <f t="shared" si="130"/>
        <v>0</v>
      </c>
      <c r="FO43" s="466">
        <f t="shared" si="131"/>
        <v>0</v>
      </c>
      <c r="FP43" s="466">
        <f t="shared" si="132"/>
        <v>0</v>
      </c>
      <c r="FQ43" s="468">
        <f t="shared" si="133"/>
        <v>0</v>
      </c>
      <c r="FR43" s="466">
        <f t="shared" si="134"/>
        <v>0</v>
      </c>
      <c r="FS43" s="466">
        <f t="shared" si="135"/>
        <v>0</v>
      </c>
      <c r="FT43" s="466">
        <f t="shared" si="136"/>
        <v>0</v>
      </c>
      <c r="FU43" s="466">
        <f t="shared" si="137"/>
        <v>0</v>
      </c>
      <c r="FV43" s="466">
        <f t="shared" si="138"/>
        <v>0</v>
      </c>
      <c r="FW43" s="466">
        <f t="shared" si="139"/>
        <v>0</v>
      </c>
      <c r="FX43" s="466">
        <f t="shared" si="140"/>
        <v>0</v>
      </c>
      <c r="FY43" s="466">
        <f t="shared" si="141"/>
        <v>0</v>
      </c>
      <c r="FZ43" s="466">
        <f t="shared" si="142"/>
        <v>0</v>
      </c>
      <c r="GA43" s="466">
        <f t="shared" si="143"/>
        <v>0</v>
      </c>
      <c r="GB43" s="466">
        <f t="shared" si="144"/>
        <v>0</v>
      </c>
      <c r="GC43" s="468">
        <f t="shared" si="145"/>
        <v>0</v>
      </c>
    </row>
    <row r="44" spans="1:185">
      <c r="A44" s="97">
        <v>41</v>
      </c>
      <c r="B44" s="97" t="s">
        <v>12</v>
      </c>
      <c r="C44" s="97" t="s">
        <v>214</v>
      </c>
      <c r="D44" s="97" t="s">
        <v>936</v>
      </c>
      <c r="E44" s="321">
        <v>1.882294072679E-2</v>
      </c>
      <c r="F44" s="122">
        <v>0</v>
      </c>
      <c r="G44" s="122">
        <v>2.9190518649675999E-2</v>
      </c>
      <c r="H44" s="122">
        <v>1.8414559498429E-2</v>
      </c>
      <c r="I44" s="122">
        <v>0</v>
      </c>
      <c r="J44" s="122">
        <v>2.8430815301347001E-2</v>
      </c>
      <c r="K44" s="122">
        <v>1.8123787216458999E-2</v>
      </c>
      <c r="L44" s="122">
        <v>0</v>
      </c>
      <c r="M44" s="122">
        <v>2.7657870768654998E-2</v>
      </c>
      <c r="N44" s="122">
        <v>1.7192291320420001E-2</v>
      </c>
      <c r="O44" s="122">
        <v>0</v>
      </c>
      <c r="P44" s="475">
        <v>2.6443094002609E-2</v>
      </c>
      <c r="Q44" s="474">
        <v>9</v>
      </c>
      <c r="R44" s="97">
        <v>0.169406466541106</v>
      </c>
      <c r="S44" s="97">
        <v>0</v>
      </c>
      <c r="T44" s="97">
        <v>0.26271466784708403</v>
      </c>
      <c r="U44" s="97">
        <v>0.16573103548585799</v>
      </c>
      <c r="V44" s="97">
        <v>0</v>
      </c>
      <c r="W44" s="97">
        <v>0.25587733771212701</v>
      </c>
      <c r="X44" s="97">
        <v>0.16311408494813001</v>
      </c>
      <c r="Y44" s="97">
        <v>0</v>
      </c>
      <c r="Z44" s="97">
        <v>0.24892083691789599</v>
      </c>
      <c r="AA44" s="97">
        <v>0.154730621883784</v>
      </c>
      <c r="AB44" s="97">
        <v>0</v>
      </c>
      <c r="AC44" s="97">
        <v>0.237987846023478</v>
      </c>
      <c r="AD44" s="321">
        <v>0</v>
      </c>
      <c r="AE44" s="97">
        <v>0</v>
      </c>
      <c r="AF44" s="97">
        <v>0</v>
      </c>
      <c r="AG44" s="97">
        <v>0</v>
      </c>
      <c r="AH44" s="97">
        <v>0</v>
      </c>
      <c r="AI44" s="97">
        <v>0</v>
      </c>
      <c r="AJ44" s="97">
        <v>0</v>
      </c>
      <c r="AK44" s="97">
        <v>0</v>
      </c>
      <c r="AL44" s="97">
        <v>0</v>
      </c>
      <c r="AM44" s="97">
        <v>0</v>
      </c>
      <c r="AN44" s="97">
        <v>0</v>
      </c>
      <c r="AO44" s="97">
        <v>0</v>
      </c>
      <c r="AP44" s="466">
        <f t="shared" si="2"/>
        <v>0</v>
      </c>
      <c r="AQ44" s="122">
        <f t="shared" si="3"/>
        <v>0</v>
      </c>
      <c r="AR44" s="473">
        <f t="shared" si="4"/>
        <v>0</v>
      </c>
      <c r="AS44" s="122">
        <f t="shared" si="5"/>
        <v>0</v>
      </c>
      <c r="AT44" s="122">
        <f t="shared" si="6"/>
        <v>0</v>
      </c>
      <c r="AU44" s="122">
        <f t="shared" si="7"/>
        <v>0</v>
      </c>
      <c r="AV44" s="122">
        <f t="shared" si="8"/>
        <v>0</v>
      </c>
      <c r="AW44" s="122">
        <f t="shared" si="9"/>
        <v>0</v>
      </c>
      <c r="AX44" s="122">
        <f t="shared" si="10"/>
        <v>0</v>
      </c>
      <c r="AY44" s="122">
        <f t="shared" si="11"/>
        <v>0</v>
      </c>
      <c r="AZ44" s="122">
        <f t="shared" si="12"/>
        <v>0</v>
      </c>
      <c r="BA44" s="469">
        <f t="shared" si="13"/>
        <v>0</v>
      </c>
      <c r="BB44" s="97">
        <f t="shared" si="14"/>
        <v>2.9047980417154029E-3</v>
      </c>
      <c r="BC44" s="97">
        <f t="shared" si="15"/>
        <v>0</v>
      </c>
      <c r="BD44" s="97">
        <f t="shared" si="16"/>
        <v>4.5047457058372212E-3</v>
      </c>
      <c r="BE44" s="97">
        <f t="shared" si="17"/>
        <v>2.8417757430408931E-3</v>
      </c>
      <c r="BF44" s="97">
        <f t="shared" si="18"/>
        <v>0</v>
      </c>
      <c r="BG44" s="97">
        <f t="shared" si="19"/>
        <v>4.3875065968934273E-3</v>
      </c>
      <c r="BH44" s="97">
        <f t="shared" si="20"/>
        <v>2.7969031183266557E-3</v>
      </c>
      <c r="BI44" s="97">
        <f t="shared" si="21"/>
        <v>0</v>
      </c>
      <c r="BJ44" s="97">
        <f t="shared" si="22"/>
        <v>4.26822407895388E-3</v>
      </c>
      <c r="BK44" s="97">
        <f t="shared" si="23"/>
        <v>2.6531526016590379E-3</v>
      </c>
      <c r="BL44" s="97">
        <f t="shared" si="24"/>
        <v>0</v>
      </c>
      <c r="BM44" s="469">
        <f t="shared" si="25"/>
        <v>4.0807570289137377E-3</v>
      </c>
      <c r="BN44" s="467">
        <f t="shared" si="26"/>
        <v>0</v>
      </c>
      <c r="BO44" s="97">
        <f t="shared" si="27"/>
        <v>0</v>
      </c>
      <c r="BP44" s="97">
        <f t="shared" si="28"/>
        <v>0</v>
      </c>
      <c r="BQ44" s="97">
        <f t="shared" si="29"/>
        <v>0</v>
      </c>
      <c r="BR44" s="97">
        <f t="shared" si="30"/>
        <v>0</v>
      </c>
      <c r="BS44" s="97">
        <f t="shared" si="31"/>
        <v>0</v>
      </c>
      <c r="BT44" s="97">
        <f t="shared" si="32"/>
        <v>0</v>
      </c>
      <c r="BU44" s="97">
        <f t="shared" si="33"/>
        <v>0</v>
      </c>
      <c r="BV44" s="97">
        <f t="shared" si="34"/>
        <v>0</v>
      </c>
      <c r="BW44" s="97">
        <f t="shared" si="35"/>
        <v>0</v>
      </c>
      <c r="BX44" s="97">
        <f t="shared" si="36"/>
        <v>0</v>
      </c>
      <c r="BY44" s="469">
        <f t="shared" si="37"/>
        <v>0</v>
      </c>
      <c r="BZ44" s="470">
        <f t="shared" si="38"/>
        <v>0</v>
      </c>
      <c r="CA44" s="470">
        <f t="shared" si="39"/>
        <v>0</v>
      </c>
      <c r="CB44" s="470">
        <f t="shared" si="40"/>
        <v>0</v>
      </c>
      <c r="CC44" s="470">
        <f t="shared" si="41"/>
        <v>0</v>
      </c>
      <c r="CD44" s="470">
        <f t="shared" si="42"/>
        <v>0</v>
      </c>
      <c r="CE44" s="470">
        <f t="shared" si="43"/>
        <v>0</v>
      </c>
      <c r="CF44" s="470">
        <f t="shared" si="44"/>
        <v>0</v>
      </c>
      <c r="CG44" s="470">
        <f t="shared" si="45"/>
        <v>0</v>
      </c>
      <c r="CH44" s="470">
        <f t="shared" si="46"/>
        <v>0</v>
      </c>
      <c r="CI44" s="470">
        <f t="shared" si="47"/>
        <v>0</v>
      </c>
      <c r="CJ44" s="470">
        <f t="shared" si="48"/>
        <v>0</v>
      </c>
      <c r="CK44" s="472">
        <f t="shared" si="49"/>
        <v>0</v>
      </c>
      <c r="CL44" s="470">
        <f t="shared" si="50"/>
        <v>0.169406466541106</v>
      </c>
      <c r="CM44" s="116">
        <f t="shared" si="51"/>
        <v>0</v>
      </c>
      <c r="CN44" s="116">
        <f t="shared" si="52"/>
        <v>0.26271466784708403</v>
      </c>
      <c r="CO44" s="116">
        <f t="shared" si="53"/>
        <v>0.16573103548585799</v>
      </c>
      <c r="CP44" s="116">
        <f t="shared" si="54"/>
        <v>0</v>
      </c>
      <c r="CQ44" s="116">
        <f t="shared" si="55"/>
        <v>0.25587733771212701</v>
      </c>
      <c r="CR44" s="116">
        <f t="shared" si="56"/>
        <v>0.16311408494813001</v>
      </c>
      <c r="CS44" s="116">
        <f t="shared" si="57"/>
        <v>0</v>
      </c>
      <c r="CT44" s="116">
        <f t="shared" si="58"/>
        <v>0.24892083691789599</v>
      </c>
      <c r="CU44" s="116">
        <f t="shared" si="59"/>
        <v>0.154730621883784</v>
      </c>
      <c r="CV44" s="116">
        <f t="shared" si="60"/>
        <v>0</v>
      </c>
      <c r="CW44" s="471">
        <f t="shared" si="61"/>
        <v>0.237987846023478</v>
      </c>
      <c r="CX44" s="470">
        <f t="shared" si="62"/>
        <v>0</v>
      </c>
      <c r="CY44" s="116">
        <f t="shared" si="63"/>
        <v>0</v>
      </c>
      <c r="CZ44" s="116">
        <f t="shared" si="64"/>
        <v>0</v>
      </c>
      <c r="DA44" s="116">
        <f t="shared" si="65"/>
        <v>0</v>
      </c>
      <c r="DB44" s="116">
        <f t="shared" si="66"/>
        <v>0</v>
      </c>
      <c r="DC44" s="116">
        <f t="shared" si="67"/>
        <v>0</v>
      </c>
      <c r="DD44" s="116">
        <f t="shared" si="68"/>
        <v>0</v>
      </c>
      <c r="DE44" s="116">
        <f t="shared" si="69"/>
        <v>0</v>
      </c>
      <c r="DF44" s="116">
        <f t="shared" si="70"/>
        <v>0</v>
      </c>
      <c r="DG44" s="116">
        <f t="shared" si="71"/>
        <v>0</v>
      </c>
      <c r="DH44" s="116">
        <f t="shared" si="72"/>
        <v>0</v>
      </c>
      <c r="DI44" s="471">
        <f t="shared" si="73"/>
        <v>0</v>
      </c>
      <c r="DJ44" s="470">
        <f t="shared" si="74"/>
        <v>0</v>
      </c>
      <c r="DK44" s="116">
        <f t="shared" si="75"/>
        <v>0</v>
      </c>
      <c r="DL44" s="116">
        <f t="shared" si="76"/>
        <v>0</v>
      </c>
      <c r="DM44" s="116">
        <f t="shared" si="77"/>
        <v>0</v>
      </c>
      <c r="DN44" s="116">
        <f t="shared" si="78"/>
        <v>0</v>
      </c>
      <c r="DO44" s="116">
        <f t="shared" si="79"/>
        <v>0</v>
      </c>
      <c r="DP44" s="116">
        <f t="shared" si="80"/>
        <v>0</v>
      </c>
      <c r="DQ44" s="116">
        <f t="shared" si="81"/>
        <v>0</v>
      </c>
      <c r="DR44" s="116">
        <f t="shared" si="82"/>
        <v>0</v>
      </c>
      <c r="DS44" s="116">
        <f t="shared" si="83"/>
        <v>0</v>
      </c>
      <c r="DT44" s="116">
        <f t="shared" si="84"/>
        <v>0</v>
      </c>
      <c r="DU44" s="471">
        <f t="shared" si="85"/>
        <v>0</v>
      </c>
      <c r="DV44" s="470">
        <f t="shared" si="86"/>
        <v>0</v>
      </c>
      <c r="DW44" s="470">
        <f t="shared" si="87"/>
        <v>0</v>
      </c>
      <c r="DX44" s="470">
        <f t="shared" si="88"/>
        <v>0</v>
      </c>
      <c r="DY44" s="470">
        <f t="shared" si="89"/>
        <v>0</v>
      </c>
      <c r="DZ44" s="470">
        <f t="shared" si="90"/>
        <v>0</v>
      </c>
      <c r="EA44" s="470">
        <f t="shared" si="91"/>
        <v>0</v>
      </c>
      <c r="EB44" s="470">
        <f t="shared" si="92"/>
        <v>0</v>
      </c>
      <c r="EC44" s="470">
        <f t="shared" si="93"/>
        <v>0</v>
      </c>
      <c r="ED44" s="470">
        <f t="shared" si="94"/>
        <v>0</v>
      </c>
      <c r="EE44" s="470">
        <f t="shared" si="95"/>
        <v>0</v>
      </c>
      <c r="EF44" s="470">
        <f t="shared" si="96"/>
        <v>0</v>
      </c>
      <c r="EG44" s="470">
        <f t="shared" si="97"/>
        <v>0</v>
      </c>
      <c r="EH44" s="466">
        <f t="shared" si="98"/>
        <v>0</v>
      </c>
      <c r="EI44" s="122">
        <f t="shared" si="99"/>
        <v>0</v>
      </c>
      <c r="EJ44" s="122">
        <f t="shared" si="100"/>
        <v>0</v>
      </c>
      <c r="EK44" s="122">
        <f t="shared" si="101"/>
        <v>0</v>
      </c>
      <c r="EL44" s="122">
        <f t="shared" si="102"/>
        <v>0</v>
      </c>
      <c r="EM44" s="122">
        <f t="shared" si="103"/>
        <v>0</v>
      </c>
      <c r="EN44" s="122">
        <f t="shared" si="104"/>
        <v>0</v>
      </c>
      <c r="EO44" s="122">
        <f t="shared" si="105"/>
        <v>0</v>
      </c>
      <c r="EP44" s="122">
        <f t="shared" si="106"/>
        <v>0</v>
      </c>
      <c r="EQ44" s="122">
        <f t="shared" si="107"/>
        <v>0</v>
      </c>
      <c r="ER44" s="122">
        <f t="shared" si="108"/>
        <v>0</v>
      </c>
      <c r="ES44" s="469">
        <f t="shared" si="109"/>
        <v>0</v>
      </c>
      <c r="ET44" s="466">
        <f t="shared" si="110"/>
        <v>0</v>
      </c>
      <c r="EU44" s="122">
        <f t="shared" si="111"/>
        <v>0</v>
      </c>
      <c r="EV44" s="122">
        <f t="shared" si="112"/>
        <v>0</v>
      </c>
      <c r="EW44" s="122">
        <f t="shared" si="113"/>
        <v>0</v>
      </c>
      <c r="EX44" s="122">
        <f t="shared" si="114"/>
        <v>0</v>
      </c>
      <c r="EY44" s="122">
        <f t="shared" si="115"/>
        <v>0</v>
      </c>
      <c r="EZ44" s="122">
        <f t="shared" si="116"/>
        <v>0</v>
      </c>
      <c r="FA44" s="122">
        <f t="shared" si="117"/>
        <v>0</v>
      </c>
      <c r="FB44" s="122">
        <f t="shared" si="118"/>
        <v>0</v>
      </c>
      <c r="FC44" s="122">
        <f t="shared" si="119"/>
        <v>0</v>
      </c>
      <c r="FD44" s="122">
        <f t="shared" si="120"/>
        <v>0</v>
      </c>
      <c r="FE44" s="469">
        <f t="shared" si="121"/>
        <v>0</v>
      </c>
      <c r="FF44" s="466">
        <f t="shared" si="122"/>
        <v>0</v>
      </c>
      <c r="FG44" s="466">
        <f t="shared" si="123"/>
        <v>0</v>
      </c>
      <c r="FH44" s="466">
        <f t="shared" si="124"/>
        <v>0</v>
      </c>
      <c r="FI44" s="466">
        <f t="shared" si="125"/>
        <v>0</v>
      </c>
      <c r="FJ44" s="466">
        <f t="shared" si="126"/>
        <v>0</v>
      </c>
      <c r="FK44" s="466">
        <f t="shared" si="127"/>
        <v>0</v>
      </c>
      <c r="FL44" s="466">
        <f t="shared" si="128"/>
        <v>0</v>
      </c>
      <c r="FM44" s="466">
        <f t="shared" si="129"/>
        <v>0</v>
      </c>
      <c r="FN44" s="466">
        <f t="shared" si="130"/>
        <v>0</v>
      </c>
      <c r="FO44" s="466">
        <f t="shared" si="131"/>
        <v>0</v>
      </c>
      <c r="FP44" s="466">
        <f t="shared" si="132"/>
        <v>0</v>
      </c>
      <c r="FQ44" s="468">
        <f t="shared" si="133"/>
        <v>0</v>
      </c>
      <c r="FR44" s="466">
        <f t="shared" si="134"/>
        <v>0</v>
      </c>
      <c r="FS44" s="466">
        <f t="shared" si="135"/>
        <v>0</v>
      </c>
      <c r="FT44" s="466">
        <f t="shared" si="136"/>
        <v>0</v>
      </c>
      <c r="FU44" s="466">
        <f t="shared" si="137"/>
        <v>0</v>
      </c>
      <c r="FV44" s="466">
        <f t="shared" si="138"/>
        <v>0</v>
      </c>
      <c r="FW44" s="466">
        <f t="shared" si="139"/>
        <v>0</v>
      </c>
      <c r="FX44" s="466">
        <f t="shared" si="140"/>
        <v>0</v>
      </c>
      <c r="FY44" s="466">
        <f t="shared" si="141"/>
        <v>0</v>
      </c>
      <c r="FZ44" s="466">
        <f t="shared" si="142"/>
        <v>0</v>
      </c>
      <c r="GA44" s="466">
        <f t="shared" si="143"/>
        <v>0</v>
      </c>
      <c r="GB44" s="466">
        <f t="shared" si="144"/>
        <v>0</v>
      </c>
      <c r="GC44" s="468">
        <f t="shared" si="145"/>
        <v>0</v>
      </c>
    </row>
    <row r="45" spans="1:185">
      <c r="A45" s="97">
        <v>42</v>
      </c>
      <c r="B45" s="97" t="s">
        <v>12</v>
      </c>
      <c r="C45" s="97" t="s">
        <v>214</v>
      </c>
      <c r="D45" s="97" t="s">
        <v>936</v>
      </c>
      <c r="E45" s="321">
        <v>2.9359835908273998E-2</v>
      </c>
      <c r="F45" s="122">
        <v>0</v>
      </c>
      <c r="G45" s="122">
        <v>0.16120046237921501</v>
      </c>
      <c r="H45" s="122">
        <v>2.7226768993152999E-2</v>
      </c>
      <c r="I45" s="122">
        <v>0</v>
      </c>
      <c r="J45" s="122">
        <v>0.15520631227450099</v>
      </c>
      <c r="K45" s="122">
        <v>2.5712050156813999E-2</v>
      </c>
      <c r="L45" s="122">
        <v>0</v>
      </c>
      <c r="M45" s="122">
        <v>0.14967472621483499</v>
      </c>
      <c r="N45" s="122">
        <v>2.1033247356571999E-2</v>
      </c>
      <c r="O45" s="122">
        <v>0</v>
      </c>
      <c r="P45" s="475">
        <v>0.140542580925374</v>
      </c>
      <c r="Q45" s="474">
        <v>1</v>
      </c>
      <c r="R45" s="97">
        <v>2.9359835908273998E-2</v>
      </c>
      <c r="S45" s="97">
        <v>0</v>
      </c>
      <c r="T45" s="97">
        <v>0.16120046237921501</v>
      </c>
      <c r="U45" s="97">
        <v>2.7226768993152999E-2</v>
      </c>
      <c r="V45" s="97">
        <v>0</v>
      </c>
      <c r="W45" s="97">
        <v>0.15520631227450099</v>
      </c>
      <c r="X45" s="97">
        <v>2.5712050156813999E-2</v>
      </c>
      <c r="Y45" s="97">
        <v>0</v>
      </c>
      <c r="Z45" s="97">
        <v>0.14967472621483499</v>
      </c>
      <c r="AA45" s="97">
        <v>2.1033247356571999E-2</v>
      </c>
      <c r="AB45" s="97">
        <v>0</v>
      </c>
      <c r="AC45" s="97">
        <v>0.140542580925374</v>
      </c>
      <c r="AD45" s="321">
        <v>0</v>
      </c>
      <c r="AE45" s="97">
        <v>0</v>
      </c>
      <c r="AF45" s="97">
        <v>0</v>
      </c>
      <c r="AG45" s="97">
        <v>0</v>
      </c>
      <c r="AH45" s="97">
        <v>0</v>
      </c>
      <c r="AI45" s="97">
        <v>0</v>
      </c>
      <c r="AJ45" s="97">
        <v>0</v>
      </c>
      <c r="AK45" s="97">
        <v>0</v>
      </c>
      <c r="AL45" s="97">
        <v>0</v>
      </c>
      <c r="AM45" s="97">
        <v>0</v>
      </c>
      <c r="AN45" s="97">
        <v>0</v>
      </c>
      <c r="AO45" s="97">
        <v>0</v>
      </c>
      <c r="AP45" s="466">
        <f t="shared" si="2"/>
        <v>0</v>
      </c>
      <c r="AQ45" s="122">
        <f t="shared" si="3"/>
        <v>0</v>
      </c>
      <c r="AR45" s="473">
        <f t="shared" si="4"/>
        <v>0</v>
      </c>
      <c r="AS45" s="122">
        <f t="shared" si="5"/>
        <v>0</v>
      </c>
      <c r="AT45" s="122">
        <f t="shared" si="6"/>
        <v>0</v>
      </c>
      <c r="AU45" s="122">
        <f t="shared" si="7"/>
        <v>0</v>
      </c>
      <c r="AV45" s="122">
        <f t="shared" si="8"/>
        <v>0</v>
      </c>
      <c r="AW45" s="122">
        <f t="shared" si="9"/>
        <v>0</v>
      </c>
      <c r="AX45" s="122">
        <f t="shared" si="10"/>
        <v>0</v>
      </c>
      <c r="AY45" s="122">
        <f t="shared" si="11"/>
        <v>0</v>
      </c>
      <c r="AZ45" s="122">
        <f t="shared" si="12"/>
        <v>0</v>
      </c>
      <c r="BA45" s="469">
        <f t="shared" si="13"/>
        <v>0</v>
      </c>
      <c r="BB45" s="97">
        <f t="shared" si="14"/>
        <v>4.5308751214446392E-3</v>
      </c>
      <c r="BC45" s="97">
        <f t="shared" si="15"/>
        <v>0</v>
      </c>
      <c r="BD45" s="97">
        <f t="shared" si="16"/>
        <v>2.487681357761019E-2</v>
      </c>
      <c r="BE45" s="97">
        <f t="shared" si="17"/>
        <v>4.2016954949544664E-3</v>
      </c>
      <c r="BF45" s="97">
        <f t="shared" si="18"/>
        <v>0</v>
      </c>
      <c r="BG45" s="97">
        <f t="shared" si="19"/>
        <v>2.3951783013117157E-2</v>
      </c>
      <c r="BH45" s="97">
        <f t="shared" si="20"/>
        <v>3.967940718088773E-3</v>
      </c>
      <c r="BI45" s="97">
        <f t="shared" si="21"/>
        <v>0</v>
      </c>
      <c r="BJ45" s="97">
        <f t="shared" si="22"/>
        <v>2.309813635997603E-2</v>
      </c>
      <c r="BK45" s="97">
        <f t="shared" si="23"/>
        <v>3.245897472615872E-3</v>
      </c>
      <c r="BL45" s="97">
        <f t="shared" si="24"/>
        <v>0</v>
      </c>
      <c r="BM45" s="469">
        <f t="shared" si="25"/>
        <v>2.1688843405250215E-2</v>
      </c>
      <c r="BN45" s="467">
        <f t="shared" si="26"/>
        <v>0</v>
      </c>
      <c r="BO45" s="97">
        <f t="shared" si="27"/>
        <v>0</v>
      </c>
      <c r="BP45" s="97">
        <f t="shared" si="28"/>
        <v>0</v>
      </c>
      <c r="BQ45" s="97">
        <f t="shared" si="29"/>
        <v>0</v>
      </c>
      <c r="BR45" s="97">
        <f t="shared" si="30"/>
        <v>0</v>
      </c>
      <c r="BS45" s="97">
        <f t="shared" si="31"/>
        <v>0</v>
      </c>
      <c r="BT45" s="97">
        <f t="shared" si="32"/>
        <v>0</v>
      </c>
      <c r="BU45" s="97">
        <f t="shared" si="33"/>
        <v>0</v>
      </c>
      <c r="BV45" s="97">
        <f t="shared" si="34"/>
        <v>0</v>
      </c>
      <c r="BW45" s="97">
        <f t="shared" si="35"/>
        <v>0</v>
      </c>
      <c r="BX45" s="97">
        <f t="shared" si="36"/>
        <v>0</v>
      </c>
      <c r="BY45" s="469">
        <f t="shared" si="37"/>
        <v>0</v>
      </c>
      <c r="BZ45" s="470">
        <f t="shared" si="38"/>
        <v>0</v>
      </c>
      <c r="CA45" s="470">
        <f t="shared" si="39"/>
        <v>0</v>
      </c>
      <c r="CB45" s="470">
        <f t="shared" si="40"/>
        <v>0</v>
      </c>
      <c r="CC45" s="470">
        <f t="shared" si="41"/>
        <v>0</v>
      </c>
      <c r="CD45" s="470">
        <f t="shared" si="42"/>
        <v>0</v>
      </c>
      <c r="CE45" s="470">
        <f t="shared" si="43"/>
        <v>0</v>
      </c>
      <c r="CF45" s="470">
        <f t="shared" si="44"/>
        <v>0</v>
      </c>
      <c r="CG45" s="470">
        <f t="shared" si="45"/>
        <v>0</v>
      </c>
      <c r="CH45" s="470">
        <f t="shared" si="46"/>
        <v>0</v>
      </c>
      <c r="CI45" s="470">
        <f t="shared" si="47"/>
        <v>0</v>
      </c>
      <c r="CJ45" s="470">
        <f t="shared" si="48"/>
        <v>0</v>
      </c>
      <c r="CK45" s="472">
        <f t="shared" si="49"/>
        <v>0</v>
      </c>
      <c r="CL45" s="470">
        <f t="shared" si="50"/>
        <v>2.9359835908273998E-2</v>
      </c>
      <c r="CM45" s="116">
        <f t="shared" si="51"/>
        <v>0</v>
      </c>
      <c r="CN45" s="116">
        <f t="shared" si="52"/>
        <v>0.16120046237921501</v>
      </c>
      <c r="CO45" s="116">
        <f t="shared" si="53"/>
        <v>2.7226768993152999E-2</v>
      </c>
      <c r="CP45" s="116">
        <f t="shared" si="54"/>
        <v>0</v>
      </c>
      <c r="CQ45" s="116">
        <f t="shared" si="55"/>
        <v>0.15520631227450099</v>
      </c>
      <c r="CR45" s="116">
        <f t="shared" si="56"/>
        <v>2.5712050156813999E-2</v>
      </c>
      <c r="CS45" s="116">
        <f t="shared" si="57"/>
        <v>0</v>
      </c>
      <c r="CT45" s="116">
        <f t="shared" si="58"/>
        <v>0.14967472621483499</v>
      </c>
      <c r="CU45" s="116">
        <f t="shared" si="59"/>
        <v>2.1033247356571999E-2</v>
      </c>
      <c r="CV45" s="116">
        <f t="shared" si="60"/>
        <v>0</v>
      </c>
      <c r="CW45" s="471">
        <f t="shared" si="61"/>
        <v>0.140542580925374</v>
      </c>
      <c r="CX45" s="470">
        <f t="shared" si="62"/>
        <v>0</v>
      </c>
      <c r="CY45" s="116">
        <f t="shared" si="63"/>
        <v>0</v>
      </c>
      <c r="CZ45" s="116">
        <f t="shared" si="64"/>
        <v>0</v>
      </c>
      <c r="DA45" s="116">
        <f t="shared" si="65"/>
        <v>0</v>
      </c>
      <c r="DB45" s="116">
        <f t="shared" si="66"/>
        <v>0</v>
      </c>
      <c r="DC45" s="116">
        <f t="shared" si="67"/>
        <v>0</v>
      </c>
      <c r="DD45" s="116">
        <f t="shared" si="68"/>
        <v>0</v>
      </c>
      <c r="DE45" s="116">
        <f t="shared" si="69"/>
        <v>0</v>
      </c>
      <c r="DF45" s="116">
        <f t="shared" si="70"/>
        <v>0</v>
      </c>
      <c r="DG45" s="116">
        <f t="shared" si="71"/>
        <v>0</v>
      </c>
      <c r="DH45" s="116">
        <f t="shared" si="72"/>
        <v>0</v>
      </c>
      <c r="DI45" s="471">
        <f t="shared" si="73"/>
        <v>0</v>
      </c>
      <c r="DJ45" s="470">
        <f t="shared" si="74"/>
        <v>0</v>
      </c>
      <c r="DK45" s="116">
        <f t="shared" si="75"/>
        <v>0</v>
      </c>
      <c r="DL45" s="116">
        <f t="shared" si="76"/>
        <v>0</v>
      </c>
      <c r="DM45" s="116">
        <f t="shared" si="77"/>
        <v>0</v>
      </c>
      <c r="DN45" s="116">
        <f t="shared" si="78"/>
        <v>0</v>
      </c>
      <c r="DO45" s="116">
        <f t="shared" si="79"/>
        <v>0</v>
      </c>
      <c r="DP45" s="116">
        <f t="shared" si="80"/>
        <v>0</v>
      </c>
      <c r="DQ45" s="116">
        <f t="shared" si="81"/>
        <v>0</v>
      </c>
      <c r="DR45" s="116">
        <f t="shared" si="82"/>
        <v>0</v>
      </c>
      <c r="DS45" s="116">
        <f t="shared" si="83"/>
        <v>0</v>
      </c>
      <c r="DT45" s="116">
        <f t="shared" si="84"/>
        <v>0</v>
      </c>
      <c r="DU45" s="471">
        <f t="shared" si="85"/>
        <v>0</v>
      </c>
      <c r="DV45" s="470">
        <f t="shared" si="86"/>
        <v>0</v>
      </c>
      <c r="DW45" s="470">
        <f t="shared" si="87"/>
        <v>0</v>
      </c>
      <c r="DX45" s="470">
        <f t="shared" si="88"/>
        <v>0</v>
      </c>
      <c r="DY45" s="470">
        <f t="shared" si="89"/>
        <v>0</v>
      </c>
      <c r="DZ45" s="470">
        <f t="shared" si="90"/>
        <v>0</v>
      </c>
      <c r="EA45" s="470">
        <f t="shared" si="91"/>
        <v>0</v>
      </c>
      <c r="EB45" s="470">
        <f t="shared" si="92"/>
        <v>0</v>
      </c>
      <c r="EC45" s="470">
        <f t="shared" si="93"/>
        <v>0</v>
      </c>
      <c r="ED45" s="470">
        <f t="shared" si="94"/>
        <v>0</v>
      </c>
      <c r="EE45" s="470">
        <f t="shared" si="95"/>
        <v>0</v>
      </c>
      <c r="EF45" s="470">
        <f t="shared" si="96"/>
        <v>0</v>
      </c>
      <c r="EG45" s="470">
        <f t="shared" si="97"/>
        <v>0</v>
      </c>
      <c r="EH45" s="466">
        <f t="shared" si="98"/>
        <v>0</v>
      </c>
      <c r="EI45" s="122">
        <f t="shared" si="99"/>
        <v>0</v>
      </c>
      <c r="EJ45" s="122">
        <f t="shared" si="100"/>
        <v>0</v>
      </c>
      <c r="EK45" s="122">
        <f t="shared" si="101"/>
        <v>0</v>
      </c>
      <c r="EL45" s="122">
        <f t="shared" si="102"/>
        <v>0</v>
      </c>
      <c r="EM45" s="122">
        <f t="shared" si="103"/>
        <v>0</v>
      </c>
      <c r="EN45" s="122">
        <f t="shared" si="104"/>
        <v>0</v>
      </c>
      <c r="EO45" s="122">
        <f t="shared" si="105"/>
        <v>0</v>
      </c>
      <c r="EP45" s="122">
        <f t="shared" si="106"/>
        <v>0</v>
      </c>
      <c r="EQ45" s="122">
        <f t="shared" si="107"/>
        <v>0</v>
      </c>
      <c r="ER45" s="122">
        <f t="shared" si="108"/>
        <v>0</v>
      </c>
      <c r="ES45" s="469">
        <f t="shared" si="109"/>
        <v>0</v>
      </c>
      <c r="ET45" s="466">
        <f t="shared" si="110"/>
        <v>0</v>
      </c>
      <c r="EU45" s="122">
        <f t="shared" si="111"/>
        <v>0</v>
      </c>
      <c r="EV45" s="122">
        <f t="shared" si="112"/>
        <v>0</v>
      </c>
      <c r="EW45" s="122">
        <f t="shared" si="113"/>
        <v>0</v>
      </c>
      <c r="EX45" s="122">
        <f t="shared" si="114"/>
        <v>0</v>
      </c>
      <c r="EY45" s="122">
        <f t="shared" si="115"/>
        <v>0</v>
      </c>
      <c r="EZ45" s="122">
        <f t="shared" si="116"/>
        <v>0</v>
      </c>
      <c r="FA45" s="122">
        <f t="shared" si="117"/>
        <v>0</v>
      </c>
      <c r="FB45" s="122">
        <f t="shared" si="118"/>
        <v>0</v>
      </c>
      <c r="FC45" s="122">
        <f t="shared" si="119"/>
        <v>0</v>
      </c>
      <c r="FD45" s="122">
        <f t="shared" si="120"/>
        <v>0</v>
      </c>
      <c r="FE45" s="469">
        <f t="shared" si="121"/>
        <v>0</v>
      </c>
      <c r="FF45" s="466">
        <f t="shared" si="122"/>
        <v>0</v>
      </c>
      <c r="FG45" s="466">
        <f t="shared" si="123"/>
        <v>0</v>
      </c>
      <c r="FH45" s="466">
        <f t="shared" si="124"/>
        <v>0</v>
      </c>
      <c r="FI45" s="466">
        <f t="shared" si="125"/>
        <v>0</v>
      </c>
      <c r="FJ45" s="466">
        <f t="shared" si="126"/>
        <v>0</v>
      </c>
      <c r="FK45" s="466">
        <f t="shared" si="127"/>
        <v>0</v>
      </c>
      <c r="FL45" s="466">
        <f t="shared" si="128"/>
        <v>0</v>
      </c>
      <c r="FM45" s="466">
        <f t="shared" si="129"/>
        <v>0</v>
      </c>
      <c r="FN45" s="466">
        <f t="shared" si="130"/>
        <v>0</v>
      </c>
      <c r="FO45" s="466">
        <f t="shared" si="131"/>
        <v>0</v>
      </c>
      <c r="FP45" s="466">
        <f t="shared" si="132"/>
        <v>0</v>
      </c>
      <c r="FQ45" s="468">
        <f t="shared" si="133"/>
        <v>0</v>
      </c>
      <c r="FR45" s="466">
        <f t="shared" si="134"/>
        <v>0</v>
      </c>
      <c r="FS45" s="466">
        <f t="shared" si="135"/>
        <v>0</v>
      </c>
      <c r="FT45" s="466">
        <f t="shared" si="136"/>
        <v>0</v>
      </c>
      <c r="FU45" s="466">
        <f t="shared" si="137"/>
        <v>0</v>
      </c>
      <c r="FV45" s="466">
        <f t="shared" si="138"/>
        <v>0</v>
      </c>
      <c r="FW45" s="466">
        <f t="shared" si="139"/>
        <v>0</v>
      </c>
      <c r="FX45" s="466">
        <f t="shared" si="140"/>
        <v>0</v>
      </c>
      <c r="FY45" s="466">
        <f t="shared" si="141"/>
        <v>0</v>
      </c>
      <c r="FZ45" s="466">
        <f t="shared" si="142"/>
        <v>0</v>
      </c>
      <c r="GA45" s="466">
        <f t="shared" si="143"/>
        <v>0</v>
      </c>
      <c r="GB45" s="466">
        <f t="shared" si="144"/>
        <v>0</v>
      </c>
      <c r="GC45" s="468">
        <f t="shared" si="145"/>
        <v>0</v>
      </c>
    </row>
    <row r="46" spans="1:185">
      <c r="A46" s="97">
        <v>43</v>
      </c>
      <c r="B46" s="97" t="s">
        <v>12</v>
      </c>
      <c r="C46" s="97" t="s">
        <v>214</v>
      </c>
      <c r="D46" s="97" t="s">
        <v>936</v>
      </c>
      <c r="E46" s="321">
        <v>3.1852365930599001E-2</v>
      </c>
      <c r="F46" s="122">
        <v>1.9027129337539E-2</v>
      </c>
      <c r="G46" s="122">
        <v>0.102582334384858</v>
      </c>
      <c r="H46" s="122">
        <v>2.9224545741324999E-2</v>
      </c>
      <c r="I46" s="122">
        <v>1.8215037854889999E-2</v>
      </c>
      <c r="J46" s="122">
        <v>0.100591722712934</v>
      </c>
      <c r="K46" s="122">
        <v>2.7393034700315001E-2</v>
      </c>
      <c r="L46" s="122">
        <v>1.7649034700315001E-2</v>
      </c>
      <c r="M46" s="122">
        <v>9.8278309148265006E-2</v>
      </c>
      <c r="N46" s="122">
        <v>2.3220374763406999E-2</v>
      </c>
      <c r="O46" s="122">
        <v>1.6359531861199001E-2</v>
      </c>
      <c r="P46" s="475">
        <v>9.5381369085173001E-2</v>
      </c>
      <c r="Q46" s="474">
        <v>4</v>
      </c>
      <c r="R46" s="97">
        <v>0.127409463722397</v>
      </c>
      <c r="S46" s="97">
        <v>7.6108517350158E-2</v>
      </c>
      <c r="T46" s="97">
        <v>0.41032933753943202</v>
      </c>
      <c r="U46" s="97">
        <v>0.1168981829653</v>
      </c>
      <c r="V46" s="97">
        <v>7.2860151419557997E-2</v>
      </c>
      <c r="W46" s="97">
        <v>0.40236689085173499</v>
      </c>
      <c r="X46" s="97">
        <v>0.109572138801262</v>
      </c>
      <c r="Y46" s="97">
        <v>7.0596138801262004E-2</v>
      </c>
      <c r="Z46" s="97">
        <v>0.39311323659306002</v>
      </c>
      <c r="AA46" s="97">
        <v>9.2881499053627997E-2</v>
      </c>
      <c r="AB46" s="97">
        <v>6.5438127444795005E-2</v>
      </c>
      <c r="AC46" s="97">
        <v>0.381525476340694</v>
      </c>
      <c r="AD46" s="321">
        <v>0</v>
      </c>
      <c r="AE46" s="97">
        <v>0</v>
      </c>
      <c r="AF46" s="97">
        <v>0</v>
      </c>
      <c r="AG46" s="97">
        <v>0</v>
      </c>
      <c r="AH46" s="97">
        <v>0</v>
      </c>
      <c r="AI46" s="97">
        <v>0</v>
      </c>
      <c r="AJ46" s="97">
        <v>0</v>
      </c>
      <c r="AK46" s="97">
        <v>0</v>
      </c>
      <c r="AL46" s="97">
        <v>0</v>
      </c>
      <c r="AM46" s="97">
        <v>0</v>
      </c>
      <c r="AN46" s="97">
        <v>0</v>
      </c>
      <c r="AO46" s="97">
        <v>0</v>
      </c>
      <c r="AP46" s="466">
        <f t="shared" si="2"/>
        <v>0</v>
      </c>
      <c r="AQ46" s="122">
        <f t="shared" si="3"/>
        <v>0</v>
      </c>
      <c r="AR46" s="473">
        <f t="shared" si="4"/>
        <v>0</v>
      </c>
      <c r="AS46" s="122">
        <f t="shared" si="5"/>
        <v>0</v>
      </c>
      <c r="AT46" s="122">
        <f t="shared" si="6"/>
        <v>0</v>
      </c>
      <c r="AU46" s="122">
        <f t="shared" si="7"/>
        <v>0</v>
      </c>
      <c r="AV46" s="122">
        <f t="shared" si="8"/>
        <v>0</v>
      </c>
      <c r="AW46" s="122">
        <f t="shared" si="9"/>
        <v>0</v>
      </c>
      <c r="AX46" s="122">
        <f t="shared" si="10"/>
        <v>0</v>
      </c>
      <c r="AY46" s="122">
        <f t="shared" si="11"/>
        <v>0</v>
      </c>
      <c r="AZ46" s="122">
        <f t="shared" si="12"/>
        <v>0</v>
      </c>
      <c r="BA46" s="469">
        <f t="shared" si="13"/>
        <v>0</v>
      </c>
      <c r="BB46" s="97">
        <f t="shared" si="14"/>
        <v>4.9155278934454386E-3</v>
      </c>
      <c r="BC46" s="97">
        <f t="shared" si="15"/>
        <v>2.9363088818786572E-3</v>
      </c>
      <c r="BD46" s="97">
        <f t="shared" si="16"/>
        <v>1.5830733803014363E-2</v>
      </c>
      <c r="BE46" s="97">
        <f t="shared" si="17"/>
        <v>4.5099968422362543E-3</v>
      </c>
      <c r="BF46" s="97">
        <f t="shared" si="18"/>
        <v>2.8109851196285243E-3</v>
      </c>
      <c r="BG46" s="97">
        <f t="shared" si="19"/>
        <v>1.5523538186221557E-2</v>
      </c>
      <c r="BH46" s="97">
        <f t="shared" si="20"/>
        <v>4.227353988363056E-3</v>
      </c>
      <c r="BI46" s="97">
        <f t="shared" si="21"/>
        <v>2.7236382550297226E-3</v>
      </c>
      <c r="BJ46" s="97">
        <f t="shared" si="22"/>
        <v>1.5166527064002807E-2</v>
      </c>
      <c r="BK46" s="97">
        <f t="shared" si="23"/>
        <v>3.5834198343217753E-3</v>
      </c>
      <c r="BL46" s="97">
        <f t="shared" si="24"/>
        <v>2.5246393113354765E-3</v>
      </c>
      <c r="BM46" s="469">
        <f t="shared" si="25"/>
        <v>1.4719464835821863E-2</v>
      </c>
      <c r="BN46" s="467">
        <f t="shared" si="26"/>
        <v>0</v>
      </c>
      <c r="BO46" s="97">
        <f t="shared" si="27"/>
        <v>0</v>
      </c>
      <c r="BP46" s="97">
        <f t="shared" si="28"/>
        <v>0</v>
      </c>
      <c r="BQ46" s="97">
        <f t="shared" si="29"/>
        <v>0</v>
      </c>
      <c r="BR46" s="97">
        <f t="shared" si="30"/>
        <v>0</v>
      </c>
      <c r="BS46" s="97">
        <f t="shared" si="31"/>
        <v>0</v>
      </c>
      <c r="BT46" s="97">
        <f t="shared" si="32"/>
        <v>0</v>
      </c>
      <c r="BU46" s="97">
        <f t="shared" si="33"/>
        <v>0</v>
      </c>
      <c r="BV46" s="97">
        <f t="shared" si="34"/>
        <v>0</v>
      </c>
      <c r="BW46" s="97">
        <f t="shared" si="35"/>
        <v>0</v>
      </c>
      <c r="BX46" s="97">
        <f t="shared" si="36"/>
        <v>0</v>
      </c>
      <c r="BY46" s="469">
        <f t="shared" si="37"/>
        <v>0</v>
      </c>
      <c r="BZ46" s="470">
        <f t="shared" si="38"/>
        <v>0</v>
      </c>
      <c r="CA46" s="470">
        <f t="shared" si="39"/>
        <v>0</v>
      </c>
      <c r="CB46" s="470">
        <f t="shared" si="40"/>
        <v>0</v>
      </c>
      <c r="CC46" s="470">
        <f t="shared" si="41"/>
        <v>0</v>
      </c>
      <c r="CD46" s="470">
        <f t="shared" si="42"/>
        <v>0</v>
      </c>
      <c r="CE46" s="470">
        <f t="shared" si="43"/>
        <v>0</v>
      </c>
      <c r="CF46" s="470">
        <f t="shared" si="44"/>
        <v>0</v>
      </c>
      <c r="CG46" s="470">
        <f t="shared" si="45"/>
        <v>0</v>
      </c>
      <c r="CH46" s="470">
        <f t="shared" si="46"/>
        <v>0</v>
      </c>
      <c r="CI46" s="470">
        <f t="shared" si="47"/>
        <v>0</v>
      </c>
      <c r="CJ46" s="470">
        <f t="shared" si="48"/>
        <v>0</v>
      </c>
      <c r="CK46" s="472">
        <f t="shared" si="49"/>
        <v>0</v>
      </c>
      <c r="CL46" s="470">
        <f t="shared" si="50"/>
        <v>0.127409463722397</v>
      </c>
      <c r="CM46" s="116">
        <f t="shared" si="51"/>
        <v>7.6108517350158E-2</v>
      </c>
      <c r="CN46" s="116">
        <f t="shared" si="52"/>
        <v>0.41032933753943202</v>
      </c>
      <c r="CO46" s="116">
        <f t="shared" si="53"/>
        <v>0.1168981829653</v>
      </c>
      <c r="CP46" s="116">
        <f t="shared" si="54"/>
        <v>7.2860151419557997E-2</v>
      </c>
      <c r="CQ46" s="116">
        <f t="shared" si="55"/>
        <v>0.40236689085173499</v>
      </c>
      <c r="CR46" s="116">
        <f t="shared" si="56"/>
        <v>0.109572138801262</v>
      </c>
      <c r="CS46" s="116">
        <f t="shared" si="57"/>
        <v>7.0596138801262004E-2</v>
      </c>
      <c r="CT46" s="116">
        <f t="shared" si="58"/>
        <v>0.39311323659306002</v>
      </c>
      <c r="CU46" s="116">
        <f t="shared" si="59"/>
        <v>9.2881499053627997E-2</v>
      </c>
      <c r="CV46" s="116">
        <f t="shared" si="60"/>
        <v>6.5438127444795005E-2</v>
      </c>
      <c r="CW46" s="471">
        <f t="shared" si="61"/>
        <v>0.381525476340694</v>
      </c>
      <c r="CX46" s="470">
        <f t="shared" si="62"/>
        <v>0</v>
      </c>
      <c r="CY46" s="116">
        <f t="shared" si="63"/>
        <v>0</v>
      </c>
      <c r="CZ46" s="116">
        <f t="shared" si="64"/>
        <v>0</v>
      </c>
      <c r="DA46" s="116">
        <f t="shared" si="65"/>
        <v>0</v>
      </c>
      <c r="DB46" s="116">
        <f t="shared" si="66"/>
        <v>0</v>
      </c>
      <c r="DC46" s="116">
        <f t="shared" si="67"/>
        <v>0</v>
      </c>
      <c r="DD46" s="116">
        <f t="shared" si="68"/>
        <v>0</v>
      </c>
      <c r="DE46" s="116">
        <f t="shared" si="69"/>
        <v>0</v>
      </c>
      <c r="DF46" s="116">
        <f t="shared" si="70"/>
        <v>0</v>
      </c>
      <c r="DG46" s="116">
        <f t="shared" si="71"/>
        <v>0</v>
      </c>
      <c r="DH46" s="116">
        <f t="shared" si="72"/>
        <v>0</v>
      </c>
      <c r="DI46" s="471">
        <f t="shared" si="73"/>
        <v>0</v>
      </c>
      <c r="DJ46" s="470">
        <f t="shared" si="74"/>
        <v>0</v>
      </c>
      <c r="DK46" s="116">
        <f t="shared" si="75"/>
        <v>0</v>
      </c>
      <c r="DL46" s="116">
        <f t="shared" si="76"/>
        <v>0</v>
      </c>
      <c r="DM46" s="116">
        <f t="shared" si="77"/>
        <v>0</v>
      </c>
      <c r="DN46" s="116">
        <f t="shared" si="78"/>
        <v>0</v>
      </c>
      <c r="DO46" s="116">
        <f t="shared" si="79"/>
        <v>0</v>
      </c>
      <c r="DP46" s="116">
        <f t="shared" si="80"/>
        <v>0</v>
      </c>
      <c r="DQ46" s="116">
        <f t="shared" si="81"/>
        <v>0</v>
      </c>
      <c r="DR46" s="116">
        <f t="shared" si="82"/>
        <v>0</v>
      </c>
      <c r="DS46" s="116">
        <f t="shared" si="83"/>
        <v>0</v>
      </c>
      <c r="DT46" s="116">
        <f t="shared" si="84"/>
        <v>0</v>
      </c>
      <c r="DU46" s="471">
        <f t="shared" si="85"/>
        <v>0</v>
      </c>
      <c r="DV46" s="470">
        <f t="shared" si="86"/>
        <v>0</v>
      </c>
      <c r="DW46" s="470">
        <f t="shared" si="87"/>
        <v>0</v>
      </c>
      <c r="DX46" s="470">
        <f t="shared" si="88"/>
        <v>0</v>
      </c>
      <c r="DY46" s="470">
        <f t="shared" si="89"/>
        <v>0</v>
      </c>
      <c r="DZ46" s="470">
        <f t="shared" si="90"/>
        <v>0</v>
      </c>
      <c r="EA46" s="470">
        <f t="shared" si="91"/>
        <v>0</v>
      </c>
      <c r="EB46" s="470">
        <f t="shared" si="92"/>
        <v>0</v>
      </c>
      <c r="EC46" s="470">
        <f t="shared" si="93"/>
        <v>0</v>
      </c>
      <c r="ED46" s="470">
        <f t="shared" si="94"/>
        <v>0</v>
      </c>
      <c r="EE46" s="470">
        <f t="shared" si="95"/>
        <v>0</v>
      </c>
      <c r="EF46" s="470">
        <f t="shared" si="96"/>
        <v>0</v>
      </c>
      <c r="EG46" s="470">
        <f t="shared" si="97"/>
        <v>0</v>
      </c>
      <c r="EH46" s="466">
        <f t="shared" si="98"/>
        <v>0</v>
      </c>
      <c r="EI46" s="122">
        <f t="shared" si="99"/>
        <v>0</v>
      </c>
      <c r="EJ46" s="122">
        <f t="shared" si="100"/>
        <v>0</v>
      </c>
      <c r="EK46" s="122">
        <f t="shared" si="101"/>
        <v>0</v>
      </c>
      <c r="EL46" s="122">
        <f t="shared" si="102"/>
        <v>0</v>
      </c>
      <c r="EM46" s="122">
        <f t="shared" si="103"/>
        <v>0</v>
      </c>
      <c r="EN46" s="122">
        <f t="shared" si="104"/>
        <v>0</v>
      </c>
      <c r="EO46" s="122">
        <f t="shared" si="105"/>
        <v>0</v>
      </c>
      <c r="EP46" s="122">
        <f t="shared" si="106"/>
        <v>0</v>
      </c>
      <c r="EQ46" s="122">
        <f t="shared" si="107"/>
        <v>0</v>
      </c>
      <c r="ER46" s="122">
        <f t="shared" si="108"/>
        <v>0</v>
      </c>
      <c r="ES46" s="469">
        <f t="shared" si="109"/>
        <v>0</v>
      </c>
      <c r="ET46" s="466">
        <f t="shared" si="110"/>
        <v>0</v>
      </c>
      <c r="EU46" s="122">
        <f t="shared" si="111"/>
        <v>0</v>
      </c>
      <c r="EV46" s="122">
        <f t="shared" si="112"/>
        <v>0</v>
      </c>
      <c r="EW46" s="122">
        <f t="shared" si="113"/>
        <v>0</v>
      </c>
      <c r="EX46" s="122">
        <f t="shared" si="114"/>
        <v>0</v>
      </c>
      <c r="EY46" s="122">
        <f t="shared" si="115"/>
        <v>0</v>
      </c>
      <c r="EZ46" s="122">
        <f t="shared" si="116"/>
        <v>0</v>
      </c>
      <c r="FA46" s="122">
        <f t="shared" si="117"/>
        <v>0</v>
      </c>
      <c r="FB46" s="122">
        <f t="shared" si="118"/>
        <v>0</v>
      </c>
      <c r="FC46" s="122">
        <f t="shared" si="119"/>
        <v>0</v>
      </c>
      <c r="FD46" s="122">
        <f t="shared" si="120"/>
        <v>0</v>
      </c>
      <c r="FE46" s="469">
        <f t="shared" si="121"/>
        <v>0</v>
      </c>
      <c r="FF46" s="466">
        <f t="shared" si="122"/>
        <v>0</v>
      </c>
      <c r="FG46" s="466">
        <f t="shared" si="123"/>
        <v>0</v>
      </c>
      <c r="FH46" s="466">
        <f t="shared" si="124"/>
        <v>0</v>
      </c>
      <c r="FI46" s="466">
        <f t="shared" si="125"/>
        <v>0</v>
      </c>
      <c r="FJ46" s="466">
        <f t="shared" si="126"/>
        <v>0</v>
      </c>
      <c r="FK46" s="466">
        <f t="shared" si="127"/>
        <v>0</v>
      </c>
      <c r="FL46" s="466">
        <f t="shared" si="128"/>
        <v>0</v>
      </c>
      <c r="FM46" s="466">
        <f t="shared" si="129"/>
        <v>0</v>
      </c>
      <c r="FN46" s="466">
        <f t="shared" si="130"/>
        <v>0</v>
      </c>
      <c r="FO46" s="466">
        <f t="shared" si="131"/>
        <v>0</v>
      </c>
      <c r="FP46" s="466">
        <f t="shared" si="132"/>
        <v>0</v>
      </c>
      <c r="FQ46" s="468">
        <f t="shared" si="133"/>
        <v>0</v>
      </c>
      <c r="FR46" s="466">
        <f t="shared" si="134"/>
        <v>0</v>
      </c>
      <c r="FS46" s="466">
        <f t="shared" si="135"/>
        <v>0</v>
      </c>
      <c r="FT46" s="466">
        <f t="shared" si="136"/>
        <v>0</v>
      </c>
      <c r="FU46" s="466">
        <f t="shared" si="137"/>
        <v>0</v>
      </c>
      <c r="FV46" s="466">
        <f t="shared" si="138"/>
        <v>0</v>
      </c>
      <c r="FW46" s="466">
        <f t="shared" si="139"/>
        <v>0</v>
      </c>
      <c r="FX46" s="466">
        <f t="shared" si="140"/>
        <v>0</v>
      </c>
      <c r="FY46" s="466">
        <f t="shared" si="141"/>
        <v>0</v>
      </c>
      <c r="FZ46" s="466">
        <f t="shared" si="142"/>
        <v>0</v>
      </c>
      <c r="GA46" s="466">
        <f t="shared" si="143"/>
        <v>0</v>
      </c>
      <c r="GB46" s="466">
        <f t="shared" si="144"/>
        <v>0</v>
      </c>
      <c r="GC46" s="468">
        <f t="shared" si="145"/>
        <v>0</v>
      </c>
    </row>
    <row r="47" spans="1:185">
      <c r="A47" s="97">
        <v>44</v>
      </c>
      <c r="B47" s="97" t="s">
        <v>12</v>
      </c>
      <c r="C47" s="97" t="s">
        <v>214</v>
      </c>
      <c r="D47" s="97" t="s">
        <v>936</v>
      </c>
      <c r="E47" s="321">
        <v>3.5058563352527002E-2</v>
      </c>
      <c r="F47" s="122">
        <v>2.5509861898779999E-3</v>
      </c>
      <c r="G47" s="122">
        <v>0.38780226762973902</v>
      </c>
      <c r="H47" s="122">
        <v>3.4696018993476997E-2</v>
      </c>
      <c r="I47" s="122">
        <v>2.3724171565860002E-3</v>
      </c>
      <c r="J47" s="122">
        <v>0.38402598551523698</v>
      </c>
      <c r="K47" s="122">
        <v>3.4437058737012E-2</v>
      </c>
      <c r="L47" s="122">
        <v>2.2448678470920001E-3</v>
      </c>
      <c r="M47" s="122">
        <v>0.379637333328112</v>
      </c>
      <c r="N47" s="122">
        <v>3.3572131480421E-2</v>
      </c>
      <c r="O47" s="122">
        <v>1.8188531533829999E-3</v>
      </c>
      <c r="P47" s="475">
        <v>0.37414170447124701</v>
      </c>
      <c r="Q47" s="474">
        <v>9</v>
      </c>
      <c r="R47" s="97">
        <v>0.31552707017274401</v>
      </c>
      <c r="S47" s="97">
        <v>2.2958875708898999E-2</v>
      </c>
      <c r="T47" s="97">
        <v>3.4902204086676498</v>
      </c>
      <c r="U47" s="97">
        <v>0.31226417094129</v>
      </c>
      <c r="V47" s="97">
        <v>2.1351754409275999E-2</v>
      </c>
      <c r="W47" s="97">
        <v>3.45623386963713</v>
      </c>
      <c r="X47" s="97">
        <v>0.30993352863311002</v>
      </c>
      <c r="Y47" s="97">
        <v>2.0203810623831E-2</v>
      </c>
      <c r="Z47" s="97">
        <v>3.416735999953</v>
      </c>
      <c r="AA47" s="97">
        <v>0.30214918332378599</v>
      </c>
      <c r="AB47" s="97">
        <v>1.6369678380445001E-2</v>
      </c>
      <c r="AC47" s="97">
        <v>3.3672753402412199</v>
      </c>
      <c r="AD47" s="321">
        <v>0</v>
      </c>
      <c r="AE47" s="97">
        <v>0</v>
      </c>
      <c r="AF47" s="97">
        <v>0</v>
      </c>
      <c r="AG47" s="97">
        <v>0</v>
      </c>
      <c r="AH47" s="97">
        <v>0</v>
      </c>
      <c r="AI47" s="97">
        <v>0</v>
      </c>
      <c r="AJ47" s="97">
        <v>0</v>
      </c>
      <c r="AK47" s="97">
        <v>0</v>
      </c>
      <c r="AL47" s="97">
        <v>0</v>
      </c>
      <c r="AM47" s="97">
        <v>0</v>
      </c>
      <c r="AN47" s="97">
        <v>0</v>
      </c>
      <c r="AO47" s="97">
        <v>0</v>
      </c>
      <c r="AP47" s="466">
        <f t="shared" si="2"/>
        <v>0</v>
      </c>
      <c r="AQ47" s="122">
        <f t="shared" si="3"/>
        <v>0</v>
      </c>
      <c r="AR47" s="473">
        <f t="shared" si="4"/>
        <v>0</v>
      </c>
      <c r="AS47" s="122">
        <f t="shared" si="5"/>
        <v>0</v>
      </c>
      <c r="AT47" s="122">
        <f t="shared" si="6"/>
        <v>0</v>
      </c>
      <c r="AU47" s="122">
        <f t="shared" si="7"/>
        <v>0</v>
      </c>
      <c r="AV47" s="122">
        <f t="shared" si="8"/>
        <v>0</v>
      </c>
      <c r="AW47" s="122">
        <f t="shared" si="9"/>
        <v>0</v>
      </c>
      <c r="AX47" s="122">
        <f t="shared" si="10"/>
        <v>0</v>
      </c>
      <c r="AY47" s="122">
        <f t="shared" si="11"/>
        <v>0</v>
      </c>
      <c r="AZ47" s="122">
        <f t="shared" si="12"/>
        <v>0</v>
      </c>
      <c r="BA47" s="469">
        <f t="shared" si="13"/>
        <v>0</v>
      </c>
      <c r="BB47" s="97">
        <f t="shared" si="14"/>
        <v>5.4103154044805278E-3</v>
      </c>
      <c r="BC47" s="97">
        <f t="shared" si="15"/>
        <v>3.9367385768017263E-4</v>
      </c>
      <c r="BD47" s="97">
        <f t="shared" si="16"/>
        <v>5.9846507723438275E-2</v>
      </c>
      <c r="BE47" s="97">
        <f t="shared" si="17"/>
        <v>5.3543667533378003E-3</v>
      </c>
      <c r="BF47" s="97">
        <f t="shared" si="18"/>
        <v>3.6611668764247724E-4</v>
      </c>
      <c r="BG47" s="97">
        <f t="shared" si="19"/>
        <v>5.9263743475790283E-2</v>
      </c>
      <c r="BH47" s="97">
        <f t="shared" si="20"/>
        <v>5.3144034310928841E-3</v>
      </c>
      <c r="BI47" s="97">
        <f t="shared" si="21"/>
        <v>3.4643299475845316E-4</v>
      </c>
      <c r="BJ47" s="97">
        <f t="shared" si="22"/>
        <v>5.8586476917712745E-2</v>
      </c>
      <c r="BK47" s="97">
        <f t="shared" si="23"/>
        <v>5.1809259347951921E-3</v>
      </c>
      <c r="BL47" s="97">
        <f t="shared" si="24"/>
        <v>2.8068946052596088E-4</v>
      </c>
      <c r="BM47" s="469">
        <f t="shared" si="25"/>
        <v>5.7738379260012768E-2</v>
      </c>
      <c r="BN47" s="467">
        <f t="shared" si="26"/>
        <v>0</v>
      </c>
      <c r="BO47" s="97">
        <f t="shared" si="27"/>
        <v>0</v>
      </c>
      <c r="BP47" s="97">
        <f t="shared" si="28"/>
        <v>0</v>
      </c>
      <c r="BQ47" s="97">
        <f t="shared" si="29"/>
        <v>0</v>
      </c>
      <c r="BR47" s="97">
        <f t="shared" si="30"/>
        <v>0</v>
      </c>
      <c r="BS47" s="97">
        <f t="shared" si="31"/>
        <v>0</v>
      </c>
      <c r="BT47" s="97">
        <f t="shared" si="32"/>
        <v>0</v>
      </c>
      <c r="BU47" s="97">
        <f t="shared" si="33"/>
        <v>0</v>
      </c>
      <c r="BV47" s="97">
        <f t="shared" si="34"/>
        <v>0</v>
      </c>
      <c r="BW47" s="97">
        <f t="shared" si="35"/>
        <v>0</v>
      </c>
      <c r="BX47" s="97">
        <f t="shared" si="36"/>
        <v>0</v>
      </c>
      <c r="BY47" s="469">
        <f t="shared" si="37"/>
        <v>0</v>
      </c>
      <c r="BZ47" s="470">
        <f t="shared" si="38"/>
        <v>0</v>
      </c>
      <c r="CA47" s="470">
        <f t="shared" si="39"/>
        <v>0</v>
      </c>
      <c r="CB47" s="470">
        <f t="shared" si="40"/>
        <v>0</v>
      </c>
      <c r="CC47" s="470">
        <f t="shared" si="41"/>
        <v>0</v>
      </c>
      <c r="CD47" s="470">
        <f t="shared" si="42"/>
        <v>0</v>
      </c>
      <c r="CE47" s="470">
        <f t="shared" si="43"/>
        <v>0</v>
      </c>
      <c r="CF47" s="470">
        <f t="shared" si="44"/>
        <v>0</v>
      </c>
      <c r="CG47" s="470">
        <f t="shared" si="45"/>
        <v>0</v>
      </c>
      <c r="CH47" s="470">
        <f t="shared" si="46"/>
        <v>0</v>
      </c>
      <c r="CI47" s="470">
        <f t="shared" si="47"/>
        <v>0</v>
      </c>
      <c r="CJ47" s="470">
        <f t="shared" si="48"/>
        <v>0</v>
      </c>
      <c r="CK47" s="472">
        <f t="shared" si="49"/>
        <v>0</v>
      </c>
      <c r="CL47" s="470">
        <f t="shared" si="50"/>
        <v>0.31552707017274401</v>
      </c>
      <c r="CM47" s="116">
        <f t="shared" si="51"/>
        <v>2.2958875708898999E-2</v>
      </c>
      <c r="CN47" s="116">
        <f t="shared" si="52"/>
        <v>3.4902204086676498</v>
      </c>
      <c r="CO47" s="116">
        <f t="shared" si="53"/>
        <v>0.31226417094129</v>
      </c>
      <c r="CP47" s="116">
        <f t="shared" si="54"/>
        <v>2.1351754409275999E-2</v>
      </c>
      <c r="CQ47" s="116">
        <f t="shared" si="55"/>
        <v>3.45623386963713</v>
      </c>
      <c r="CR47" s="116">
        <f t="shared" si="56"/>
        <v>0.30993352863311002</v>
      </c>
      <c r="CS47" s="116">
        <f t="shared" si="57"/>
        <v>2.0203810623831E-2</v>
      </c>
      <c r="CT47" s="116">
        <f t="shared" si="58"/>
        <v>3.416735999953</v>
      </c>
      <c r="CU47" s="116">
        <f t="shared" si="59"/>
        <v>0.30214918332378599</v>
      </c>
      <c r="CV47" s="116">
        <f t="shared" si="60"/>
        <v>1.6369678380445001E-2</v>
      </c>
      <c r="CW47" s="471">
        <f t="shared" si="61"/>
        <v>3.3672753402412199</v>
      </c>
      <c r="CX47" s="470">
        <f t="shared" si="62"/>
        <v>0</v>
      </c>
      <c r="CY47" s="116">
        <f t="shared" si="63"/>
        <v>0</v>
      </c>
      <c r="CZ47" s="116">
        <f t="shared" si="64"/>
        <v>0</v>
      </c>
      <c r="DA47" s="116">
        <f t="shared" si="65"/>
        <v>0</v>
      </c>
      <c r="DB47" s="116">
        <f t="shared" si="66"/>
        <v>0</v>
      </c>
      <c r="DC47" s="116">
        <f t="shared" si="67"/>
        <v>0</v>
      </c>
      <c r="DD47" s="116">
        <f t="shared" si="68"/>
        <v>0</v>
      </c>
      <c r="DE47" s="116">
        <f t="shared" si="69"/>
        <v>0</v>
      </c>
      <c r="DF47" s="116">
        <f t="shared" si="70"/>
        <v>0</v>
      </c>
      <c r="DG47" s="116">
        <f t="shared" si="71"/>
        <v>0</v>
      </c>
      <c r="DH47" s="116">
        <f t="shared" si="72"/>
        <v>0</v>
      </c>
      <c r="DI47" s="471">
        <f t="shared" si="73"/>
        <v>0</v>
      </c>
      <c r="DJ47" s="470">
        <f t="shared" si="74"/>
        <v>0</v>
      </c>
      <c r="DK47" s="116">
        <f t="shared" si="75"/>
        <v>0</v>
      </c>
      <c r="DL47" s="116">
        <f t="shared" si="76"/>
        <v>0</v>
      </c>
      <c r="DM47" s="116">
        <f t="shared" si="77"/>
        <v>0</v>
      </c>
      <c r="DN47" s="116">
        <f t="shared" si="78"/>
        <v>0</v>
      </c>
      <c r="DO47" s="116">
        <f t="shared" si="79"/>
        <v>0</v>
      </c>
      <c r="DP47" s="116">
        <f t="shared" si="80"/>
        <v>0</v>
      </c>
      <c r="DQ47" s="116">
        <f t="shared" si="81"/>
        <v>0</v>
      </c>
      <c r="DR47" s="116">
        <f t="shared" si="82"/>
        <v>0</v>
      </c>
      <c r="DS47" s="116">
        <f t="shared" si="83"/>
        <v>0</v>
      </c>
      <c r="DT47" s="116">
        <f t="shared" si="84"/>
        <v>0</v>
      </c>
      <c r="DU47" s="471">
        <f t="shared" si="85"/>
        <v>0</v>
      </c>
      <c r="DV47" s="470">
        <f t="shared" si="86"/>
        <v>0</v>
      </c>
      <c r="DW47" s="470">
        <f t="shared" si="87"/>
        <v>0</v>
      </c>
      <c r="DX47" s="470">
        <f t="shared" si="88"/>
        <v>0</v>
      </c>
      <c r="DY47" s="470">
        <f t="shared" si="89"/>
        <v>0</v>
      </c>
      <c r="DZ47" s="470">
        <f t="shared" si="90"/>
        <v>0</v>
      </c>
      <c r="EA47" s="470">
        <f t="shared" si="91"/>
        <v>0</v>
      </c>
      <c r="EB47" s="470">
        <f t="shared" si="92"/>
        <v>0</v>
      </c>
      <c r="EC47" s="470">
        <f t="shared" si="93"/>
        <v>0</v>
      </c>
      <c r="ED47" s="470">
        <f t="shared" si="94"/>
        <v>0</v>
      </c>
      <c r="EE47" s="470">
        <f t="shared" si="95"/>
        <v>0</v>
      </c>
      <c r="EF47" s="470">
        <f t="shared" si="96"/>
        <v>0</v>
      </c>
      <c r="EG47" s="470">
        <f t="shared" si="97"/>
        <v>0</v>
      </c>
      <c r="EH47" s="466">
        <f t="shared" si="98"/>
        <v>0</v>
      </c>
      <c r="EI47" s="122">
        <f t="shared" si="99"/>
        <v>0</v>
      </c>
      <c r="EJ47" s="122">
        <f t="shared" si="100"/>
        <v>0</v>
      </c>
      <c r="EK47" s="122">
        <f t="shared" si="101"/>
        <v>0</v>
      </c>
      <c r="EL47" s="122">
        <f t="shared" si="102"/>
        <v>0</v>
      </c>
      <c r="EM47" s="122">
        <f t="shared" si="103"/>
        <v>0</v>
      </c>
      <c r="EN47" s="122">
        <f t="shared" si="104"/>
        <v>0</v>
      </c>
      <c r="EO47" s="122">
        <f t="shared" si="105"/>
        <v>0</v>
      </c>
      <c r="EP47" s="122">
        <f t="shared" si="106"/>
        <v>0</v>
      </c>
      <c r="EQ47" s="122">
        <f t="shared" si="107"/>
        <v>0</v>
      </c>
      <c r="ER47" s="122">
        <f t="shared" si="108"/>
        <v>0</v>
      </c>
      <c r="ES47" s="469">
        <f t="shared" si="109"/>
        <v>0</v>
      </c>
      <c r="ET47" s="466">
        <f t="shared" si="110"/>
        <v>0</v>
      </c>
      <c r="EU47" s="122">
        <f t="shared" si="111"/>
        <v>0</v>
      </c>
      <c r="EV47" s="122">
        <f t="shared" si="112"/>
        <v>0</v>
      </c>
      <c r="EW47" s="122">
        <f t="shared" si="113"/>
        <v>0</v>
      </c>
      <c r="EX47" s="122">
        <f t="shared" si="114"/>
        <v>0</v>
      </c>
      <c r="EY47" s="122">
        <f t="shared" si="115"/>
        <v>0</v>
      </c>
      <c r="EZ47" s="122">
        <f t="shared" si="116"/>
        <v>0</v>
      </c>
      <c r="FA47" s="122">
        <f t="shared" si="117"/>
        <v>0</v>
      </c>
      <c r="FB47" s="122">
        <f t="shared" si="118"/>
        <v>0</v>
      </c>
      <c r="FC47" s="122">
        <f t="shared" si="119"/>
        <v>0</v>
      </c>
      <c r="FD47" s="122">
        <f t="shared" si="120"/>
        <v>0</v>
      </c>
      <c r="FE47" s="469">
        <f t="shared" si="121"/>
        <v>0</v>
      </c>
      <c r="FF47" s="466">
        <f t="shared" si="122"/>
        <v>0</v>
      </c>
      <c r="FG47" s="466">
        <f t="shared" si="123"/>
        <v>0</v>
      </c>
      <c r="FH47" s="466">
        <f t="shared" si="124"/>
        <v>0</v>
      </c>
      <c r="FI47" s="466">
        <f t="shared" si="125"/>
        <v>0</v>
      </c>
      <c r="FJ47" s="466">
        <f t="shared" si="126"/>
        <v>0</v>
      </c>
      <c r="FK47" s="466">
        <f t="shared" si="127"/>
        <v>0</v>
      </c>
      <c r="FL47" s="466">
        <f t="shared" si="128"/>
        <v>0</v>
      </c>
      <c r="FM47" s="466">
        <f t="shared" si="129"/>
        <v>0</v>
      </c>
      <c r="FN47" s="466">
        <f t="shared" si="130"/>
        <v>0</v>
      </c>
      <c r="FO47" s="466">
        <f t="shared" si="131"/>
        <v>0</v>
      </c>
      <c r="FP47" s="466">
        <f t="shared" si="132"/>
        <v>0</v>
      </c>
      <c r="FQ47" s="468">
        <f t="shared" si="133"/>
        <v>0</v>
      </c>
      <c r="FR47" s="466">
        <f t="shared" si="134"/>
        <v>0</v>
      </c>
      <c r="FS47" s="466">
        <f t="shared" si="135"/>
        <v>0</v>
      </c>
      <c r="FT47" s="466">
        <f t="shared" si="136"/>
        <v>0</v>
      </c>
      <c r="FU47" s="466">
        <f t="shared" si="137"/>
        <v>0</v>
      </c>
      <c r="FV47" s="466">
        <f t="shared" si="138"/>
        <v>0</v>
      </c>
      <c r="FW47" s="466">
        <f t="shared" si="139"/>
        <v>0</v>
      </c>
      <c r="FX47" s="466">
        <f t="shared" si="140"/>
        <v>0</v>
      </c>
      <c r="FY47" s="466">
        <f t="shared" si="141"/>
        <v>0</v>
      </c>
      <c r="FZ47" s="466">
        <f t="shared" si="142"/>
        <v>0</v>
      </c>
      <c r="GA47" s="466">
        <f t="shared" si="143"/>
        <v>0</v>
      </c>
      <c r="GB47" s="466">
        <f t="shared" si="144"/>
        <v>0</v>
      </c>
      <c r="GC47" s="468">
        <f t="shared" si="145"/>
        <v>0</v>
      </c>
    </row>
    <row r="48" spans="1:185">
      <c r="A48" s="97">
        <v>45</v>
      </c>
      <c r="B48" s="97" t="s">
        <v>12</v>
      </c>
      <c r="C48" s="97" t="s">
        <v>214</v>
      </c>
      <c r="D48" s="97" t="s">
        <v>936</v>
      </c>
      <c r="E48" s="321">
        <v>5.6468822180368999E-2</v>
      </c>
      <c r="F48" s="122">
        <v>0</v>
      </c>
      <c r="G48" s="122">
        <v>8.7571555949028004E-2</v>
      </c>
      <c r="H48" s="122">
        <v>5.5243678495285997E-2</v>
      </c>
      <c r="I48" s="122">
        <v>0</v>
      </c>
      <c r="J48" s="122">
        <v>8.5292445904042002E-2</v>
      </c>
      <c r="K48" s="122">
        <v>5.4371361649376997E-2</v>
      </c>
      <c r="L48" s="122">
        <v>0</v>
      </c>
      <c r="M48" s="122">
        <v>8.2973612305965005E-2</v>
      </c>
      <c r="N48" s="122">
        <v>5.1576873961260997E-2</v>
      </c>
      <c r="O48" s="122">
        <v>0</v>
      </c>
      <c r="P48" s="475">
        <v>7.9329282007826005E-2</v>
      </c>
      <c r="Q48" s="474">
        <v>13</v>
      </c>
      <c r="R48" s="97">
        <v>0.73409468834479297</v>
      </c>
      <c r="S48" s="97">
        <v>0</v>
      </c>
      <c r="T48" s="97">
        <v>1.1384302273373601</v>
      </c>
      <c r="U48" s="97">
        <v>0.71816782043871596</v>
      </c>
      <c r="V48" s="97">
        <v>0</v>
      </c>
      <c r="W48" s="97">
        <v>1.1088017967525401</v>
      </c>
      <c r="X48" s="97">
        <v>0.70682770144189599</v>
      </c>
      <c r="Y48" s="97">
        <v>0</v>
      </c>
      <c r="Z48" s="97">
        <v>1.07865695997754</v>
      </c>
      <c r="AA48" s="97">
        <v>0.67049936149639799</v>
      </c>
      <c r="AB48" s="97">
        <v>0</v>
      </c>
      <c r="AC48" s="97">
        <v>1.03128066610173</v>
      </c>
      <c r="AD48" s="321">
        <v>0</v>
      </c>
      <c r="AE48" s="97">
        <v>0</v>
      </c>
      <c r="AF48" s="97">
        <v>0</v>
      </c>
      <c r="AG48" s="97">
        <v>0</v>
      </c>
      <c r="AH48" s="97">
        <v>0</v>
      </c>
      <c r="AI48" s="97">
        <v>0</v>
      </c>
      <c r="AJ48" s="97">
        <v>0</v>
      </c>
      <c r="AK48" s="97">
        <v>0</v>
      </c>
      <c r="AL48" s="97">
        <v>0</v>
      </c>
      <c r="AM48" s="97">
        <v>0</v>
      </c>
      <c r="AN48" s="97">
        <v>0</v>
      </c>
      <c r="AO48" s="97">
        <v>0</v>
      </c>
      <c r="AP48" s="466">
        <f t="shared" si="2"/>
        <v>0</v>
      </c>
      <c r="AQ48" s="122">
        <f t="shared" si="3"/>
        <v>0</v>
      </c>
      <c r="AR48" s="473">
        <f t="shared" si="4"/>
        <v>0</v>
      </c>
      <c r="AS48" s="122">
        <f t="shared" si="5"/>
        <v>0</v>
      </c>
      <c r="AT48" s="122">
        <f t="shared" si="6"/>
        <v>0</v>
      </c>
      <c r="AU48" s="122">
        <f t="shared" si="7"/>
        <v>0</v>
      </c>
      <c r="AV48" s="122">
        <f t="shared" si="8"/>
        <v>0</v>
      </c>
      <c r="AW48" s="122">
        <f t="shared" si="9"/>
        <v>0</v>
      </c>
      <c r="AX48" s="122">
        <f t="shared" si="10"/>
        <v>0</v>
      </c>
      <c r="AY48" s="122">
        <f t="shared" si="11"/>
        <v>0</v>
      </c>
      <c r="AZ48" s="122">
        <f t="shared" si="12"/>
        <v>0</v>
      </c>
      <c r="BA48" s="469">
        <f t="shared" si="13"/>
        <v>0</v>
      </c>
      <c r="BB48" s="97">
        <f t="shared" si="14"/>
        <v>8.7143941251460553E-3</v>
      </c>
      <c r="BC48" s="97">
        <f t="shared" si="15"/>
        <v>0</v>
      </c>
      <c r="BD48" s="97">
        <f t="shared" si="16"/>
        <v>1.3514237117511665E-2</v>
      </c>
      <c r="BE48" s="97">
        <f t="shared" si="17"/>
        <v>8.525327229122524E-3</v>
      </c>
      <c r="BF48" s="97">
        <f t="shared" si="18"/>
        <v>0</v>
      </c>
      <c r="BG48" s="97">
        <f t="shared" si="19"/>
        <v>1.3162519790680435E-2</v>
      </c>
      <c r="BH48" s="97">
        <f t="shared" si="20"/>
        <v>8.390709354979967E-3</v>
      </c>
      <c r="BI48" s="97">
        <f t="shared" si="21"/>
        <v>0</v>
      </c>
      <c r="BJ48" s="97">
        <f t="shared" si="22"/>
        <v>1.2804672236861643E-2</v>
      </c>
      <c r="BK48" s="97">
        <f t="shared" si="23"/>
        <v>7.959457804977265E-3</v>
      </c>
      <c r="BL48" s="97">
        <f t="shared" si="24"/>
        <v>0</v>
      </c>
      <c r="BM48" s="469">
        <f t="shared" si="25"/>
        <v>1.2242271086741058E-2</v>
      </c>
      <c r="BN48" s="467">
        <f t="shared" si="26"/>
        <v>0</v>
      </c>
      <c r="BO48" s="97">
        <f t="shared" si="27"/>
        <v>0</v>
      </c>
      <c r="BP48" s="97">
        <f t="shared" si="28"/>
        <v>0</v>
      </c>
      <c r="BQ48" s="97">
        <f t="shared" si="29"/>
        <v>0</v>
      </c>
      <c r="BR48" s="97">
        <f t="shared" si="30"/>
        <v>0</v>
      </c>
      <c r="BS48" s="97">
        <f t="shared" si="31"/>
        <v>0</v>
      </c>
      <c r="BT48" s="97">
        <f t="shared" si="32"/>
        <v>0</v>
      </c>
      <c r="BU48" s="97">
        <f t="shared" si="33"/>
        <v>0</v>
      </c>
      <c r="BV48" s="97">
        <f t="shared" si="34"/>
        <v>0</v>
      </c>
      <c r="BW48" s="97">
        <f t="shared" si="35"/>
        <v>0</v>
      </c>
      <c r="BX48" s="97">
        <f t="shared" si="36"/>
        <v>0</v>
      </c>
      <c r="BY48" s="469">
        <f t="shared" si="37"/>
        <v>0</v>
      </c>
      <c r="BZ48" s="470">
        <f t="shared" si="38"/>
        <v>0</v>
      </c>
      <c r="CA48" s="470">
        <f t="shared" si="39"/>
        <v>0</v>
      </c>
      <c r="CB48" s="470">
        <f t="shared" si="40"/>
        <v>0</v>
      </c>
      <c r="CC48" s="470">
        <f t="shared" si="41"/>
        <v>0</v>
      </c>
      <c r="CD48" s="470">
        <f t="shared" si="42"/>
        <v>0</v>
      </c>
      <c r="CE48" s="470">
        <f t="shared" si="43"/>
        <v>0</v>
      </c>
      <c r="CF48" s="470">
        <f t="shared" si="44"/>
        <v>0</v>
      </c>
      <c r="CG48" s="470">
        <f t="shared" si="45"/>
        <v>0</v>
      </c>
      <c r="CH48" s="470">
        <f t="shared" si="46"/>
        <v>0</v>
      </c>
      <c r="CI48" s="470">
        <f t="shared" si="47"/>
        <v>0</v>
      </c>
      <c r="CJ48" s="470">
        <f t="shared" si="48"/>
        <v>0</v>
      </c>
      <c r="CK48" s="472">
        <f t="shared" si="49"/>
        <v>0</v>
      </c>
      <c r="CL48" s="470">
        <f t="shared" si="50"/>
        <v>0.73409468834479297</v>
      </c>
      <c r="CM48" s="116">
        <f t="shared" si="51"/>
        <v>0</v>
      </c>
      <c r="CN48" s="116">
        <f t="shared" si="52"/>
        <v>1.1384302273373601</v>
      </c>
      <c r="CO48" s="116">
        <f t="shared" si="53"/>
        <v>0.71816782043871596</v>
      </c>
      <c r="CP48" s="116">
        <f t="shared" si="54"/>
        <v>0</v>
      </c>
      <c r="CQ48" s="116">
        <f t="shared" si="55"/>
        <v>1.1088017967525401</v>
      </c>
      <c r="CR48" s="116">
        <f t="shared" si="56"/>
        <v>0.70682770144189599</v>
      </c>
      <c r="CS48" s="116">
        <f t="shared" si="57"/>
        <v>0</v>
      </c>
      <c r="CT48" s="116">
        <f t="shared" si="58"/>
        <v>1.07865695997754</v>
      </c>
      <c r="CU48" s="116">
        <f t="shared" si="59"/>
        <v>0.67049936149639799</v>
      </c>
      <c r="CV48" s="116">
        <f t="shared" si="60"/>
        <v>0</v>
      </c>
      <c r="CW48" s="471">
        <f t="shared" si="61"/>
        <v>1.03128066610173</v>
      </c>
      <c r="CX48" s="470">
        <f t="shared" si="62"/>
        <v>0</v>
      </c>
      <c r="CY48" s="116">
        <f t="shared" si="63"/>
        <v>0</v>
      </c>
      <c r="CZ48" s="116">
        <f t="shared" si="64"/>
        <v>0</v>
      </c>
      <c r="DA48" s="116">
        <f t="shared" si="65"/>
        <v>0</v>
      </c>
      <c r="DB48" s="116">
        <f t="shared" si="66"/>
        <v>0</v>
      </c>
      <c r="DC48" s="116">
        <f t="shared" si="67"/>
        <v>0</v>
      </c>
      <c r="DD48" s="116">
        <f t="shared" si="68"/>
        <v>0</v>
      </c>
      <c r="DE48" s="116">
        <f t="shared" si="69"/>
        <v>0</v>
      </c>
      <c r="DF48" s="116">
        <f t="shared" si="70"/>
        <v>0</v>
      </c>
      <c r="DG48" s="116">
        <f t="shared" si="71"/>
        <v>0</v>
      </c>
      <c r="DH48" s="116">
        <f t="shared" si="72"/>
        <v>0</v>
      </c>
      <c r="DI48" s="471">
        <f t="shared" si="73"/>
        <v>0</v>
      </c>
      <c r="DJ48" s="470">
        <f t="shared" si="74"/>
        <v>0</v>
      </c>
      <c r="DK48" s="116">
        <f t="shared" si="75"/>
        <v>0</v>
      </c>
      <c r="DL48" s="116">
        <f t="shared" si="76"/>
        <v>0</v>
      </c>
      <c r="DM48" s="116">
        <f t="shared" si="77"/>
        <v>0</v>
      </c>
      <c r="DN48" s="116">
        <f t="shared" si="78"/>
        <v>0</v>
      </c>
      <c r="DO48" s="116">
        <f t="shared" si="79"/>
        <v>0</v>
      </c>
      <c r="DP48" s="116">
        <f t="shared" si="80"/>
        <v>0</v>
      </c>
      <c r="DQ48" s="116">
        <f t="shared" si="81"/>
        <v>0</v>
      </c>
      <c r="DR48" s="116">
        <f t="shared" si="82"/>
        <v>0</v>
      </c>
      <c r="DS48" s="116">
        <f t="shared" si="83"/>
        <v>0</v>
      </c>
      <c r="DT48" s="116">
        <f t="shared" si="84"/>
        <v>0</v>
      </c>
      <c r="DU48" s="471">
        <f t="shared" si="85"/>
        <v>0</v>
      </c>
      <c r="DV48" s="470">
        <f t="shared" si="86"/>
        <v>0</v>
      </c>
      <c r="DW48" s="470">
        <f t="shared" si="87"/>
        <v>0</v>
      </c>
      <c r="DX48" s="470">
        <f t="shared" si="88"/>
        <v>0</v>
      </c>
      <c r="DY48" s="470">
        <f t="shared" si="89"/>
        <v>0</v>
      </c>
      <c r="DZ48" s="470">
        <f t="shared" si="90"/>
        <v>0</v>
      </c>
      <c r="EA48" s="470">
        <f t="shared" si="91"/>
        <v>0</v>
      </c>
      <c r="EB48" s="470">
        <f t="shared" si="92"/>
        <v>0</v>
      </c>
      <c r="EC48" s="470">
        <f t="shared" si="93"/>
        <v>0</v>
      </c>
      <c r="ED48" s="470">
        <f t="shared" si="94"/>
        <v>0</v>
      </c>
      <c r="EE48" s="470">
        <f t="shared" si="95"/>
        <v>0</v>
      </c>
      <c r="EF48" s="470">
        <f t="shared" si="96"/>
        <v>0</v>
      </c>
      <c r="EG48" s="470">
        <f t="shared" si="97"/>
        <v>0</v>
      </c>
      <c r="EH48" s="466">
        <f t="shared" si="98"/>
        <v>0</v>
      </c>
      <c r="EI48" s="122">
        <f t="shared" si="99"/>
        <v>0</v>
      </c>
      <c r="EJ48" s="122">
        <f t="shared" si="100"/>
        <v>0</v>
      </c>
      <c r="EK48" s="122">
        <f t="shared" si="101"/>
        <v>0</v>
      </c>
      <c r="EL48" s="122">
        <f t="shared" si="102"/>
        <v>0</v>
      </c>
      <c r="EM48" s="122">
        <f t="shared" si="103"/>
        <v>0</v>
      </c>
      <c r="EN48" s="122">
        <f t="shared" si="104"/>
        <v>0</v>
      </c>
      <c r="EO48" s="122">
        <f t="shared" si="105"/>
        <v>0</v>
      </c>
      <c r="EP48" s="122">
        <f t="shared" si="106"/>
        <v>0</v>
      </c>
      <c r="EQ48" s="122">
        <f t="shared" si="107"/>
        <v>0</v>
      </c>
      <c r="ER48" s="122">
        <f t="shared" si="108"/>
        <v>0</v>
      </c>
      <c r="ES48" s="469">
        <f t="shared" si="109"/>
        <v>0</v>
      </c>
      <c r="ET48" s="466">
        <f t="shared" si="110"/>
        <v>0</v>
      </c>
      <c r="EU48" s="122">
        <f t="shared" si="111"/>
        <v>0</v>
      </c>
      <c r="EV48" s="122">
        <f t="shared" si="112"/>
        <v>0</v>
      </c>
      <c r="EW48" s="122">
        <f t="shared" si="113"/>
        <v>0</v>
      </c>
      <c r="EX48" s="122">
        <f t="shared" si="114"/>
        <v>0</v>
      </c>
      <c r="EY48" s="122">
        <f t="shared" si="115"/>
        <v>0</v>
      </c>
      <c r="EZ48" s="122">
        <f t="shared" si="116"/>
        <v>0</v>
      </c>
      <c r="FA48" s="122">
        <f t="shared" si="117"/>
        <v>0</v>
      </c>
      <c r="FB48" s="122">
        <f t="shared" si="118"/>
        <v>0</v>
      </c>
      <c r="FC48" s="122">
        <f t="shared" si="119"/>
        <v>0</v>
      </c>
      <c r="FD48" s="122">
        <f t="shared" si="120"/>
        <v>0</v>
      </c>
      <c r="FE48" s="469">
        <f t="shared" si="121"/>
        <v>0</v>
      </c>
      <c r="FF48" s="466">
        <f t="shared" si="122"/>
        <v>0</v>
      </c>
      <c r="FG48" s="466">
        <f t="shared" si="123"/>
        <v>0</v>
      </c>
      <c r="FH48" s="466">
        <f t="shared" si="124"/>
        <v>0</v>
      </c>
      <c r="FI48" s="466">
        <f t="shared" si="125"/>
        <v>0</v>
      </c>
      <c r="FJ48" s="466">
        <f t="shared" si="126"/>
        <v>0</v>
      </c>
      <c r="FK48" s="466">
        <f t="shared" si="127"/>
        <v>0</v>
      </c>
      <c r="FL48" s="466">
        <f t="shared" si="128"/>
        <v>0</v>
      </c>
      <c r="FM48" s="466">
        <f t="shared" si="129"/>
        <v>0</v>
      </c>
      <c r="FN48" s="466">
        <f t="shared" si="130"/>
        <v>0</v>
      </c>
      <c r="FO48" s="466">
        <f t="shared" si="131"/>
        <v>0</v>
      </c>
      <c r="FP48" s="466">
        <f t="shared" si="132"/>
        <v>0</v>
      </c>
      <c r="FQ48" s="468">
        <f t="shared" si="133"/>
        <v>0</v>
      </c>
      <c r="FR48" s="466">
        <f t="shared" si="134"/>
        <v>0</v>
      </c>
      <c r="FS48" s="466">
        <f t="shared" si="135"/>
        <v>0</v>
      </c>
      <c r="FT48" s="466">
        <f t="shared" si="136"/>
        <v>0</v>
      </c>
      <c r="FU48" s="466">
        <f t="shared" si="137"/>
        <v>0</v>
      </c>
      <c r="FV48" s="466">
        <f t="shared" si="138"/>
        <v>0</v>
      </c>
      <c r="FW48" s="466">
        <f t="shared" si="139"/>
        <v>0</v>
      </c>
      <c r="FX48" s="466">
        <f t="shared" si="140"/>
        <v>0</v>
      </c>
      <c r="FY48" s="466">
        <f t="shared" si="141"/>
        <v>0</v>
      </c>
      <c r="FZ48" s="466">
        <f t="shared" si="142"/>
        <v>0</v>
      </c>
      <c r="GA48" s="466">
        <f t="shared" si="143"/>
        <v>0</v>
      </c>
      <c r="GB48" s="466">
        <f t="shared" si="144"/>
        <v>0</v>
      </c>
      <c r="GC48" s="468">
        <f t="shared" si="145"/>
        <v>0</v>
      </c>
    </row>
    <row r="49" spans="1:185">
      <c r="A49" s="97">
        <v>46</v>
      </c>
      <c r="B49" s="97" t="s">
        <v>12</v>
      </c>
      <c r="C49" s="97" t="s">
        <v>214</v>
      </c>
      <c r="D49" s="97" t="s">
        <v>936</v>
      </c>
      <c r="E49" s="321">
        <v>7.5125492898272E-2</v>
      </c>
      <c r="F49" s="122">
        <v>5.4663989783089997E-3</v>
      </c>
      <c r="G49" s="122">
        <v>0.83100485920658496</v>
      </c>
      <c r="H49" s="122">
        <v>7.4348612128878999E-2</v>
      </c>
      <c r="I49" s="122">
        <v>5.0837510498280003E-3</v>
      </c>
      <c r="J49" s="122">
        <v>0.82291282610408001</v>
      </c>
      <c r="K49" s="122">
        <v>7.3793697293597998E-2</v>
      </c>
      <c r="L49" s="122">
        <v>4.8104311009119997E-3</v>
      </c>
      <c r="M49" s="122">
        <v>0.81350857141738397</v>
      </c>
      <c r="N49" s="122">
        <v>7.1940281743758994E-2</v>
      </c>
      <c r="O49" s="122">
        <v>3.8975424715340001E-3</v>
      </c>
      <c r="P49" s="475">
        <v>0.80173222386695897</v>
      </c>
      <c r="Q49" s="474">
        <v>2</v>
      </c>
      <c r="R49" s="97">
        <v>0.150250985796545</v>
      </c>
      <c r="S49" s="97">
        <v>1.0932797956617999E-2</v>
      </c>
      <c r="T49" s="97">
        <v>1.6620097184131699</v>
      </c>
      <c r="U49" s="97">
        <v>0.148697224257758</v>
      </c>
      <c r="V49" s="97">
        <v>1.0167502099655E-2</v>
      </c>
      <c r="W49" s="97">
        <v>1.64582565220815</v>
      </c>
      <c r="X49" s="97">
        <v>0.147587394587195</v>
      </c>
      <c r="Y49" s="97">
        <v>9.6208622018239993E-3</v>
      </c>
      <c r="Z49" s="97">
        <v>1.62701714283476</v>
      </c>
      <c r="AA49" s="97">
        <v>0.14388056348751699</v>
      </c>
      <c r="AB49" s="97">
        <v>7.7950849430690004E-3</v>
      </c>
      <c r="AC49" s="97">
        <v>1.6034644477339099</v>
      </c>
      <c r="AD49" s="321">
        <v>0</v>
      </c>
      <c r="AE49" s="97">
        <v>0</v>
      </c>
      <c r="AF49" s="97">
        <v>0</v>
      </c>
      <c r="AG49" s="97">
        <v>0</v>
      </c>
      <c r="AH49" s="97">
        <v>0</v>
      </c>
      <c r="AI49" s="97">
        <v>0</v>
      </c>
      <c r="AJ49" s="97">
        <v>0</v>
      </c>
      <c r="AK49" s="97">
        <v>0</v>
      </c>
      <c r="AL49" s="97">
        <v>0</v>
      </c>
      <c r="AM49" s="97">
        <v>0</v>
      </c>
      <c r="AN49" s="97">
        <v>0</v>
      </c>
      <c r="AO49" s="97">
        <v>0</v>
      </c>
      <c r="AP49" s="466">
        <f t="shared" si="2"/>
        <v>0</v>
      </c>
      <c r="AQ49" s="122">
        <f t="shared" si="3"/>
        <v>0</v>
      </c>
      <c r="AR49" s="473">
        <f t="shared" si="4"/>
        <v>0</v>
      </c>
      <c r="AS49" s="122">
        <f t="shared" si="5"/>
        <v>0</v>
      </c>
      <c r="AT49" s="122">
        <f t="shared" si="6"/>
        <v>0</v>
      </c>
      <c r="AU49" s="122">
        <f t="shared" si="7"/>
        <v>0</v>
      </c>
      <c r="AV49" s="122">
        <f t="shared" si="8"/>
        <v>0</v>
      </c>
      <c r="AW49" s="122">
        <f t="shared" si="9"/>
        <v>0</v>
      </c>
      <c r="AX49" s="122">
        <f t="shared" si="10"/>
        <v>0</v>
      </c>
      <c r="AY49" s="122">
        <f t="shared" si="11"/>
        <v>0</v>
      </c>
      <c r="AZ49" s="122">
        <f t="shared" si="12"/>
        <v>0</v>
      </c>
      <c r="BA49" s="469">
        <f t="shared" si="13"/>
        <v>0</v>
      </c>
      <c r="BB49" s="97">
        <f t="shared" si="14"/>
        <v>1.1593533009601108E-2</v>
      </c>
      <c r="BC49" s="97">
        <f t="shared" si="15"/>
        <v>8.4358683788592992E-4</v>
      </c>
      <c r="BD49" s="97">
        <f t="shared" si="16"/>
        <v>0.12824251655022509</v>
      </c>
      <c r="BE49" s="97">
        <f t="shared" si="17"/>
        <v>1.1473643042866669E-2</v>
      </c>
      <c r="BF49" s="97">
        <f t="shared" si="18"/>
        <v>7.8453575923401208E-4</v>
      </c>
      <c r="BG49" s="97">
        <f t="shared" si="19"/>
        <v>0.12699373601955075</v>
      </c>
      <c r="BH49" s="97">
        <f t="shared" si="20"/>
        <v>1.1388007352342027E-2</v>
      </c>
      <c r="BI49" s="97">
        <f t="shared" si="21"/>
        <v>7.4235641733963052E-4</v>
      </c>
      <c r="BJ49" s="97">
        <f t="shared" si="22"/>
        <v>0.12554245053795604</v>
      </c>
      <c r="BK49" s="97">
        <f t="shared" si="23"/>
        <v>1.110198414598965E-2</v>
      </c>
      <c r="BL49" s="97">
        <f t="shared" si="24"/>
        <v>6.0147741541261913E-4</v>
      </c>
      <c r="BM49" s="469">
        <f t="shared" si="25"/>
        <v>0.12372509841431326</v>
      </c>
      <c r="BN49" s="467">
        <f t="shared" si="26"/>
        <v>0</v>
      </c>
      <c r="BO49" s="97">
        <f t="shared" si="27"/>
        <v>0</v>
      </c>
      <c r="BP49" s="97">
        <f t="shared" si="28"/>
        <v>0</v>
      </c>
      <c r="BQ49" s="97">
        <f t="shared" si="29"/>
        <v>0</v>
      </c>
      <c r="BR49" s="97">
        <f t="shared" si="30"/>
        <v>0</v>
      </c>
      <c r="BS49" s="97">
        <f t="shared" si="31"/>
        <v>0</v>
      </c>
      <c r="BT49" s="97">
        <f t="shared" si="32"/>
        <v>0</v>
      </c>
      <c r="BU49" s="97">
        <f t="shared" si="33"/>
        <v>0</v>
      </c>
      <c r="BV49" s="97">
        <f t="shared" si="34"/>
        <v>0</v>
      </c>
      <c r="BW49" s="97">
        <f t="shared" si="35"/>
        <v>0</v>
      </c>
      <c r="BX49" s="97">
        <f t="shared" si="36"/>
        <v>0</v>
      </c>
      <c r="BY49" s="469">
        <f t="shared" si="37"/>
        <v>0</v>
      </c>
      <c r="BZ49" s="470">
        <f t="shared" si="38"/>
        <v>0</v>
      </c>
      <c r="CA49" s="470">
        <f t="shared" si="39"/>
        <v>0</v>
      </c>
      <c r="CB49" s="470">
        <f t="shared" si="40"/>
        <v>0</v>
      </c>
      <c r="CC49" s="470">
        <f t="shared" si="41"/>
        <v>0</v>
      </c>
      <c r="CD49" s="470">
        <f t="shared" si="42"/>
        <v>0</v>
      </c>
      <c r="CE49" s="470">
        <f t="shared" si="43"/>
        <v>0</v>
      </c>
      <c r="CF49" s="470">
        <f t="shared" si="44"/>
        <v>0</v>
      </c>
      <c r="CG49" s="470">
        <f t="shared" si="45"/>
        <v>0</v>
      </c>
      <c r="CH49" s="470">
        <f t="shared" si="46"/>
        <v>0</v>
      </c>
      <c r="CI49" s="470">
        <f t="shared" si="47"/>
        <v>0</v>
      </c>
      <c r="CJ49" s="470">
        <f t="shared" si="48"/>
        <v>0</v>
      </c>
      <c r="CK49" s="472">
        <f t="shared" si="49"/>
        <v>0</v>
      </c>
      <c r="CL49" s="470">
        <f t="shared" si="50"/>
        <v>0.150250985796545</v>
      </c>
      <c r="CM49" s="116">
        <f t="shared" si="51"/>
        <v>1.0932797956617999E-2</v>
      </c>
      <c r="CN49" s="116">
        <f t="shared" si="52"/>
        <v>1.6620097184131699</v>
      </c>
      <c r="CO49" s="116">
        <f t="shared" si="53"/>
        <v>0.148697224257758</v>
      </c>
      <c r="CP49" s="116">
        <f t="shared" si="54"/>
        <v>1.0167502099655E-2</v>
      </c>
      <c r="CQ49" s="116">
        <f t="shared" si="55"/>
        <v>1.64582565220815</v>
      </c>
      <c r="CR49" s="116">
        <f t="shared" si="56"/>
        <v>0.147587394587195</v>
      </c>
      <c r="CS49" s="116">
        <f t="shared" si="57"/>
        <v>9.6208622018239993E-3</v>
      </c>
      <c r="CT49" s="116">
        <f t="shared" si="58"/>
        <v>1.62701714283476</v>
      </c>
      <c r="CU49" s="116">
        <f t="shared" si="59"/>
        <v>0.14388056348751699</v>
      </c>
      <c r="CV49" s="116">
        <f t="shared" si="60"/>
        <v>7.7950849430690004E-3</v>
      </c>
      <c r="CW49" s="471">
        <f t="shared" si="61"/>
        <v>1.6034644477339099</v>
      </c>
      <c r="CX49" s="470">
        <f t="shared" si="62"/>
        <v>0</v>
      </c>
      <c r="CY49" s="116">
        <f t="shared" si="63"/>
        <v>0</v>
      </c>
      <c r="CZ49" s="116">
        <f t="shared" si="64"/>
        <v>0</v>
      </c>
      <c r="DA49" s="116">
        <f t="shared" si="65"/>
        <v>0</v>
      </c>
      <c r="DB49" s="116">
        <f t="shared" si="66"/>
        <v>0</v>
      </c>
      <c r="DC49" s="116">
        <f t="shared" si="67"/>
        <v>0</v>
      </c>
      <c r="DD49" s="116">
        <f t="shared" si="68"/>
        <v>0</v>
      </c>
      <c r="DE49" s="116">
        <f t="shared" si="69"/>
        <v>0</v>
      </c>
      <c r="DF49" s="116">
        <f t="shared" si="70"/>
        <v>0</v>
      </c>
      <c r="DG49" s="116">
        <f t="shared" si="71"/>
        <v>0</v>
      </c>
      <c r="DH49" s="116">
        <f t="shared" si="72"/>
        <v>0</v>
      </c>
      <c r="DI49" s="471">
        <f t="shared" si="73"/>
        <v>0</v>
      </c>
      <c r="DJ49" s="470">
        <f t="shared" si="74"/>
        <v>0</v>
      </c>
      <c r="DK49" s="116">
        <f t="shared" si="75"/>
        <v>0</v>
      </c>
      <c r="DL49" s="116">
        <f t="shared" si="76"/>
        <v>0</v>
      </c>
      <c r="DM49" s="116">
        <f t="shared" si="77"/>
        <v>0</v>
      </c>
      <c r="DN49" s="116">
        <f t="shared" si="78"/>
        <v>0</v>
      </c>
      <c r="DO49" s="116">
        <f t="shared" si="79"/>
        <v>0</v>
      </c>
      <c r="DP49" s="116">
        <f t="shared" si="80"/>
        <v>0</v>
      </c>
      <c r="DQ49" s="116">
        <f t="shared" si="81"/>
        <v>0</v>
      </c>
      <c r="DR49" s="116">
        <f t="shared" si="82"/>
        <v>0</v>
      </c>
      <c r="DS49" s="116">
        <f t="shared" si="83"/>
        <v>0</v>
      </c>
      <c r="DT49" s="116">
        <f t="shared" si="84"/>
        <v>0</v>
      </c>
      <c r="DU49" s="471">
        <f t="shared" si="85"/>
        <v>0</v>
      </c>
      <c r="DV49" s="470">
        <f t="shared" si="86"/>
        <v>0</v>
      </c>
      <c r="DW49" s="470">
        <f t="shared" si="87"/>
        <v>0</v>
      </c>
      <c r="DX49" s="470">
        <f t="shared" si="88"/>
        <v>0</v>
      </c>
      <c r="DY49" s="470">
        <f t="shared" si="89"/>
        <v>0</v>
      </c>
      <c r="DZ49" s="470">
        <f t="shared" si="90"/>
        <v>0</v>
      </c>
      <c r="EA49" s="470">
        <f t="shared" si="91"/>
        <v>0</v>
      </c>
      <c r="EB49" s="470">
        <f t="shared" si="92"/>
        <v>0</v>
      </c>
      <c r="EC49" s="470">
        <f t="shared" si="93"/>
        <v>0</v>
      </c>
      <c r="ED49" s="470">
        <f t="shared" si="94"/>
        <v>0</v>
      </c>
      <c r="EE49" s="470">
        <f t="shared" si="95"/>
        <v>0</v>
      </c>
      <c r="EF49" s="470">
        <f t="shared" si="96"/>
        <v>0</v>
      </c>
      <c r="EG49" s="470">
        <f t="shared" si="97"/>
        <v>0</v>
      </c>
      <c r="EH49" s="466">
        <f t="shared" si="98"/>
        <v>0</v>
      </c>
      <c r="EI49" s="122">
        <f t="shared" si="99"/>
        <v>0</v>
      </c>
      <c r="EJ49" s="122">
        <f t="shared" si="100"/>
        <v>0</v>
      </c>
      <c r="EK49" s="122">
        <f t="shared" si="101"/>
        <v>0</v>
      </c>
      <c r="EL49" s="122">
        <f t="shared" si="102"/>
        <v>0</v>
      </c>
      <c r="EM49" s="122">
        <f t="shared" si="103"/>
        <v>0</v>
      </c>
      <c r="EN49" s="122">
        <f t="shared" si="104"/>
        <v>0</v>
      </c>
      <c r="EO49" s="122">
        <f t="shared" si="105"/>
        <v>0</v>
      </c>
      <c r="EP49" s="122">
        <f t="shared" si="106"/>
        <v>0</v>
      </c>
      <c r="EQ49" s="122">
        <f t="shared" si="107"/>
        <v>0</v>
      </c>
      <c r="ER49" s="122">
        <f t="shared" si="108"/>
        <v>0</v>
      </c>
      <c r="ES49" s="469">
        <f t="shared" si="109"/>
        <v>0</v>
      </c>
      <c r="ET49" s="466">
        <f t="shared" si="110"/>
        <v>0</v>
      </c>
      <c r="EU49" s="122">
        <f t="shared" si="111"/>
        <v>0</v>
      </c>
      <c r="EV49" s="122">
        <f t="shared" si="112"/>
        <v>0</v>
      </c>
      <c r="EW49" s="122">
        <f t="shared" si="113"/>
        <v>0</v>
      </c>
      <c r="EX49" s="122">
        <f t="shared" si="114"/>
        <v>0</v>
      </c>
      <c r="EY49" s="122">
        <f t="shared" si="115"/>
        <v>0</v>
      </c>
      <c r="EZ49" s="122">
        <f t="shared" si="116"/>
        <v>0</v>
      </c>
      <c r="FA49" s="122">
        <f t="shared" si="117"/>
        <v>0</v>
      </c>
      <c r="FB49" s="122">
        <f t="shared" si="118"/>
        <v>0</v>
      </c>
      <c r="FC49" s="122">
        <f t="shared" si="119"/>
        <v>0</v>
      </c>
      <c r="FD49" s="122">
        <f t="shared" si="120"/>
        <v>0</v>
      </c>
      <c r="FE49" s="469">
        <f t="shared" si="121"/>
        <v>0</v>
      </c>
      <c r="FF49" s="466">
        <f t="shared" si="122"/>
        <v>0</v>
      </c>
      <c r="FG49" s="466">
        <f t="shared" si="123"/>
        <v>0</v>
      </c>
      <c r="FH49" s="466">
        <f t="shared" si="124"/>
        <v>0</v>
      </c>
      <c r="FI49" s="466">
        <f t="shared" si="125"/>
        <v>0</v>
      </c>
      <c r="FJ49" s="466">
        <f t="shared" si="126"/>
        <v>0</v>
      </c>
      <c r="FK49" s="466">
        <f t="shared" si="127"/>
        <v>0</v>
      </c>
      <c r="FL49" s="466">
        <f t="shared" si="128"/>
        <v>0</v>
      </c>
      <c r="FM49" s="466">
        <f t="shared" si="129"/>
        <v>0</v>
      </c>
      <c r="FN49" s="466">
        <f t="shared" si="130"/>
        <v>0</v>
      </c>
      <c r="FO49" s="466">
        <f t="shared" si="131"/>
        <v>0</v>
      </c>
      <c r="FP49" s="466">
        <f t="shared" si="132"/>
        <v>0</v>
      </c>
      <c r="FQ49" s="468">
        <f t="shared" si="133"/>
        <v>0</v>
      </c>
      <c r="FR49" s="466">
        <f t="shared" si="134"/>
        <v>0</v>
      </c>
      <c r="FS49" s="466">
        <f t="shared" si="135"/>
        <v>0</v>
      </c>
      <c r="FT49" s="466">
        <f t="shared" si="136"/>
        <v>0</v>
      </c>
      <c r="FU49" s="466">
        <f t="shared" si="137"/>
        <v>0</v>
      </c>
      <c r="FV49" s="466">
        <f t="shared" si="138"/>
        <v>0</v>
      </c>
      <c r="FW49" s="466">
        <f t="shared" si="139"/>
        <v>0</v>
      </c>
      <c r="FX49" s="466">
        <f t="shared" si="140"/>
        <v>0</v>
      </c>
      <c r="FY49" s="466">
        <f t="shared" si="141"/>
        <v>0</v>
      </c>
      <c r="FZ49" s="466">
        <f t="shared" si="142"/>
        <v>0</v>
      </c>
      <c r="GA49" s="466">
        <f t="shared" si="143"/>
        <v>0</v>
      </c>
      <c r="GB49" s="466">
        <f t="shared" si="144"/>
        <v>0</v>
      </c>
      <c r="GC49" s="468">
        <f t="shared" si="145"/>
        <v>0</v>
      </c>
    </row>
    <row r="50" spans="1:185">
      <c r="A50" s="97">
        <v>47</v>
      </c>
      <c r="B50" s="97" t="s">
        <v>12</v>
      </c>
      <c r="C50" s="97" t="s">
        <v>214</v>
      </c>
      <c r="D50" s="97" t="s">
        <v>936</v>
      </c>
      <c r="E50" s="321">
        <v>8.2033936333348004E-2</v>
      </c>
      <c r="F50" s="122">
        <v>0</v>
      </c>
      <c r="G50" s="122">
        <v>0.23062350981434401</v>
      </c>
      <c r="H50" s="122">
        <v>7.4417324159195997E-2</v>
      </c>
      <c r="I50" s="122">
        <v>0</v>
      </c>
      <c r="J50" s="122">
        <v>0.22507701440330899</v>
      </c>
      <c r="K50" s="122">
        <v>6.7824450180495002E-2</v>
      </c>
      <c r="L50" s="122">
        <v>0</v>
      </c>
      <c r="M50" s="122">
        <v>0.218631087303998</v>
      </c>
      <c r="N50" s="122">
        <v>5.7464219642535001E-2</v>
      </c>
      <c r="O50" s="122">
        <v>0</v>
      </c>
      <c r="P50" s="475">
        <v>0.210559264460496</v>
      </c>
      <c r="Q50" s="474">
        <v>2</v>
      </c>
      <c r="R50" s="97">
        <v>0.16406787266669701</v>
      </c>
      <c r="S50" s="97">
        <v>0</v>
      </c>
      <c r="T50" s="97">
        <v>0.46124701962868803</v>
      </c>
      <c r="U50" s="97">
        <v>0.14883464831839299</v>
      </c>
      <c r="V50" s="97">
        <v>0</v>
      </c>
      <c r="W50" s="97">
        <v>0.45015402880661798</v>
      </c>
      <c r="X50" s="97">
        <v>0.13564890036099</v>
      </c>
      <c r="Y50" s="97">
        <v>0</v>
      </c>
      <c r="Z50" s="97">
        <v>0.43726217460799699</v>
      </c>
      <c r="AA50" s="97">
        <v>0.11492843928507</v>
      </c>
      <c r="AB50" s="97">
        <v>0</v>
      </c>
      <c r="AC50" s="97">
        <v>0.421118528920993</v>
      </c>
      <c r="AD50" s="321">
        <v>0</v>
      </c>
      <c r="AE50" s="97">
        <v>0</v>
      </c>
      <c r="AF50" s="97">
        <v>0</v>
      </c>
      <c r="AG50" s="97">
        <v>0</v>
      </c>
      <c r="AH50" s="97">
        <v>0</v>
      </c>
      <c r="AI50" s="97">
        <v>0</v>
      </c>
      <c r="AJ50" s="97">
        <v>0</v>
      </c>
      <c r="AK50" s="97">
        <v>0</v>
      </c>
      <c r="AL50" s="97">
        <v>0</v>
      </c>
      <c r="AM50" s="97">
        <v>0</v>
      </c>
      <c r="AN50" s="97">
        <v>0</v>
      </c>
      <c r="AO50" s="97">
        <v>0</v>
      </c>
      <c r="AP50" s="466">
        <f t="shared" si="2"/>
        <v>0</v>
      </c>
      <c r="AQ50" s="122">
        <f t="shared" si="3"/>
        <v>0</v>
      </c>
      <c r="AR50" s="473">
        <f t="shared" si="4"/>
        <v>0</v>
      </c>
      <c r="AS50" s="122">
        <f t="shared" si="5"/>
        <v>0</v>
      </c>
      <c r="AT50" s="122">
        <f t="shared" si="6"/>
        <v>0</v>
      </c>
      <c r="AU50" s="122">
        <f t="shared" si="7"/>
        <v>0</v>
      </c>
      <c r="AV50" s="122">
        <f t="shared" si="8"/>
        <v>0</v>
      </c>
      <c r="AW50" s="122">
        <f t="shared" si="9"/>
        <v>0</v>
      </c>
      <c r="AX50" s="122">
        <f t="shared" si="10"/>
        <v>0</v>
      </c>
      <c r="AY50" s="122">
        <f t="shared" si="11"/>
        <v>0</v>
      </c>
      <c r="AZ50" s="122">
        <f t="shared" si="12"/>
        <v>0</v>
      </c>
      <c r="BA50" s="469">
        <f t="shared" si="13"/>
        <v>0</v>
      </c>
      <c r="BB50" s="97">
        <f t="shared" si="14"/>
        <v>1.2659659352598558E-2</v>
      </c>
      <c r="BC50" s="97">
        <f t="shared" si="15"/>
        <v>0</v>
      </c>
      <c r="BD50" s="97">
        <f t="shared" si="16"/>
        <v>3.5590332531238042E-2</v>
      </c>
      <c r="BE50" s="97">
        <f t="shared" si="17"/>
        <v>1.148424683607859E-2</v>
      </c>
      <c r="BF50" s="97">
        <f t="shared" si="18"/>
        <v>0</v>
      </c>
      <c r="BG50" s="97">
        <f t="shared" si="19"/>
        <v>3.473438503386176E-2</v>
      </c>
      <c r="BH50" s="97">
        <f t="shared" si="20"/>
        <v>1.0466819872854388E-2</v>
      </c>
      <c r="BI50" s="97">
        <f t="shared" si="21"/>
        <v>0</v>
      </c>
      <c r="BJ50" s="97">
        <f t="shared" si="22"/>
        <v>3.3739635239613645E-2</v>
      </c>
      <c r="BK50" s="97">
        <f t="shared" si="23"/>
        <v>8.8680060735018724E-3</v>
      </c>
      <c r="BL50" s="97">
        <f t="shared" si="24"/>
        <v>0</v>
      </c>
      <c r="BM50" s="469">
        <f t="shared" si="25"/>
        <v>3.2493973601020319E-2</v>
      </c>
      <c r="BN50" s="467">
        <f t="shared" si="26"/>
        <v>0</v>
      </c>
      <c r="BO50" s="97">
        <f t="shared" si="27"/>
        <v>0</v>
      </c>
      <c r="BP50" s="97">
        <f t="shared" si="28"/>
        <v>0</v>
      </c>
      <c r="BQ50" s="97">
        <f t="shared" si="29"/>
        <v>0</v>
      </c>
      <c r="BR50" s="97">
        <f t="shared" si="30"/>
        <v>0</v>
      </c>
      <c r="BS50" s="97">
        <f t="shared" si="31"/>
        <v>0</v>
      </c>
      <c r="BT50" s="97">
        <f t="shared" si="32"/>
        <v>0</v>
      </c>
      <c r="BU50" s="97">
        <f t="shared" si="33"/>
        <v>0</v>
      </c>
      <c r="BV50" s="97">
        <f t="shared" si="34"/>
        <v>0</v>
      </c>
      <c r="BW50" s="97">
        <f t="shared" si="35"/>
        <v>0</v>
      </c>
      <c r="BX50" s="97">
        <f t="shared" si="36"/>
        <v>0</v>
      </c>
      <c r="BY50" s="469">
        <f t="shared" si="37"/>
        <v>0</v>
      </c>
      <c r="BZ50" s="470">
        <f t="shared" si="38"/>
        <v>0</v>
      </c>
      <c r="CA50" s="470">
        <f t="shared" si="39"/>
        <v>0</v>
      </c>
      <c r="CB50" s="470">
        <f t="shared" si="40"/>
        <v>0</v>
      </c>
      <c r="CC50" s="470">
        <f t="shared" si="41"/>
        <v>0</v>
      </c>
      <c r="CD50" s="470">
        <f t="shared" si="42"/>
        <v>0</v>
      </c>
      <c r="CE50" s="470">
        <f t="shared" si="43"/>
        <v>0</v>
      </c>
      <c r="CF50" s="470">
        <f t="shared" si="44"/>
        <v>0</v>
      </c>
      <c r="CG50" s="470">
        <f t="shared" si="45"/>
        <v>0</v>
      </c>
      <c r="CH50" s="470">
        <f t="shared" si="46"/>
        <v>0</v>
      </c>
      <c r="CI50" s="470">
        <f t="shared" si="47"/>
        <v>0</v>
      </c>
      <c r="CJ50" s="470">
        <f t="shared" si="48"/>
        <v>0</v>
      </c>
      <c r="CK50" s="472">
        <f t="shared" si="49"/>
        <v>0</v>
      </c>
      <c r="CL50" s="470">
        <f t="shared" si="50"/>
        <v>0.16406787266669701</v>
      </c>
      <c r="CM50" s="116">
        <f t="shared" si="51"/>
        <v>0</v>
      </c>
      <c r="CN50" s="116">
        <f t="shared" si="52"/>
        <v>0.46124701962868803</v>
      </c>
      <c r="CO50" s="116">
        <f t="shared" si="53"/>
        <v>0.14883464831839299</v>
      </c>
      <c r="CP50" s="116">
        <f t="shared" si="54"/>
        <v>0</v>
      </c>
      <c r="CQ50" s="116">
        <f t="shared" si="55"/>
        <v>0.45015402880661798</v>
      </c>
      <c r="CR50" s="116">
        <f t="shared" si="56"/>
        <v>0.13564890036099</v>
      </c>
      <c r="CS50" s="116">
        <f t="shared" si="57"/>
        <v>0</v>
      </c>
      <c r="CT50" s="116">
        <f t="shared" si="58"/>
        <v>0.43726217460799699</v>
      </c>
      <c r="CU50" s="116">
        <f t="shared" si="59"/>
        <v>0.11492843928507</v>
      </c>
      <c r="CV50" s="116">
        <f t="shared" si="60"/>
        <v>0</v>
      </c>
      <c r="CW50" s="471">
        <f t="shared" si="61"/>
        <v>0.421118528920993</v>
      </c>
      <c r="CX50" s="470">
        <f t="shared" si="62"/>
        <v>0</v>
      </c>
      <c r="CY50" s="116">
        <f t="shared" si="63"/>
        <v>0</v>
      </c>
      <c r="CZ50" s="116">
        <f t="shared" si="64"/>
        <v>0</v>
      </c>
      <c r="DA50" s="116">
        <f t="shared" si="65"/>
        <v>0</v>
      </c>
      <c r="DB50" s="116">
        <f t="shared" si="66"/>
        <v>0</v>
      </c>
      <c r="DC50" s="116">
        <f t="shared" si="67"/>
        <v>0</v>
      </c>
      <c r="DD50" s="116">
        <f t="shared" si="68"/>
        <v>0</v>
      </c>
      <c r="DE50" s="116">
        <f t="shared" si="69"/>
        <v>0</v>
      </c>
      <c r="DF50" s="116">
        <f t="shared" si="70"/>
        <v>0</v>
      </c>
      <c r="DG50" s="116">
        <f t="shared" si="71"/>
        <v>0</v>
      </c>
      <c r="DH50" s="116">
        <f t="shared" si="72"/>
        <v>0</v>
      </c>
      <c r="DI50" s="471">
        <f t="shared" si="73"/>
        <v>0</v>
      </c>
      <c r="DJ50" s="470">
        <f t="shared" si="74"/>
        <v>0</v>
      </c>
      <c r="DK50" s="116">
        <f t="shared" si="75"/>
        <v>0</v>
      </c>
      <c r="DL50" s="116">
        <f t="shared" si="76"/>
        <v>0</v>
      </c>
      <c r="DM50" s="116">
        <f t="shared" si="77"/>
        <v>0</v>
      </c>
      <c r="DN50" s="116">
        <f t="shared" si="78"/>
        <v>0</v>
      </c>
      <c r="DO50" s="116">
        <f t="shared" si="79"/>
        <v>0</v>
      </c>
      <c r="DP50" s="116">
        <f t="shared" si="80"/>
        <v>0</v>
      </c>
      <c r="DQ50" s="116">
        <f t="shared" si="81"/>
        <v>0</v>
      </c>
      <c r="DR50" s="116">
        <f t="shared" si="82"/>
        <v>0</v>
      </c>
      <c r="DS50" s="116">
        <f t="shared" si="83"/>
        <v>0</v>
      </c>
      <c r="DT50" s="116">
        <f t="shared" si="84"/>
        <v>0</v>
      </c>
      <c r="DU50" s="471">
        <f t="shared" si="85"/>
        <v>0</v>
      </c>
      <c r="DV50" s="470">
        <f t="shared" si="86"/>
        <v>0</v>
      </c>
      <c r="DW50" s="470">
        <f t="shared" si="87"/>
        <v>0</v>
      </c>
      <c r="DX50" s="470">
        <f t="shared" si="88"/>
        <v>0</v>
      </c>
      <c r="DY50" s="470">
        <f t="shared" si="89"/>
        <v>0</v>
      </c>
      <c r="DZ50" s="470">
        <f t="shared" si="90"/>
        <v>0</v>
      </c>
      <c r="EA50" s="470">
        <f t="shared" si="91"/>
        <v>0</v>
      </c>
      <c r="EB50" s="470">
        <f t="shared" si="92"/>
        <v>0</v>
      </c>
      <c r="EC50" s="470">
        <f t="shared" si="93"/>
        <v>0</v>
      </c>
      <c r="ED50" s="470">
        <f t="shared" si="94"/>
        <v>0</v>
      </c>
      <c r="EE50" s="470">
        <f t="shared" si="95"/>
        <v>0</v>
      </c>
      <c r="EF50" s="470">
        <f t="shared" si="96"/>
        <v>0</v>
      </c>
      <c r="EG50" s="470">
        <f t="shared" si="97"/>
        <v>0</v>
      </c>
      <c r="EH50" s="466">
        <f t="shared" si="98"/>
        <v>0</v>
      </c>
      <c r="EI50" s="122">
        <f t="shared" si="99"/>
        <v>0</v>
      </c>
      <c r="EJ50" s="122">
        <f t="shared" si="100"/>
        <v>0</v>
      </c>
      <c r="EK50" s="122">
        <f t="shared" si="101"/>
        <v>0</v>
      </c>
      <c r="EL50" s="122">
        <f t="shared" si="102"/>
        <v>0</v>
      </c>
      <c r="EM50" s="122">
        <f t="shared" si="103"/>
        <v>0</v>
      </c>
      <c r="EN50" s="122">
        <f t="shared" si="104"/>
        <v>0</v>
      </c>
      <c r="EO50" s="122">
        <f t="shared" si="105"/>
        <v>0</v>
      </c>
      <c r="EP50" s="122">
        <f t="shared" si="106"/>
        <v>0</v>
      </c>
      <c r="EQ50" s="122">
        <f t="shared" si="107"/>
        <v>0</v>
      </c>
      <c r="ER50" s="122">
        <f t="shared" si="108"/>
        <v>0</v>
      </c>
      <c r="ES50" s="469">
        <f t="shared" si="109"/>
        <v>0</v>
      </c>
      <c r="ET50" s="466">
        <f t="shared" si="110"/>
        <v>0</v>
      </c>
      <c r="EU50" s="122">
        <f t="shared" si="111"/>
        <v>0</v>
      </c>
      <c r="EV50" s="122">
        <f t="shared" si="112"/>
        <v>0</v>
      </c>
      <c r="EW50" s="122">
        <f t="shared" si="113"/>
        <v>0</v>
      </c>
      <c r="EX50" s="122">
        <f t="shared" si="114"/>
        <v>0</v>
      </c>
      <c r="EY50" s="122">
        <f t="shared" si="115"/>
        <v>0</v>
      </c>
      <c r="EZ50" s="122">
        <f t="shared" si="116"/>
        <v>0</v>
      </c>
      <c r="FA50" s="122">
        <f t="shared" si="117"/>
        <v>0</v>
      </c>
      <c r="FB50" s="122">
        <f t="shared" si="118"/>
        <v>0</v>
      </c>
      <c r="FC50" s="122">
        <f t="shared" si="119"/>
        <v>0</v>
      </c>
      <c r="FD50" s="122">
        <f t="shared" si="120"/>
        <v>0</v>
      </c>
      <c r="FE50" s="469">
        <f t="shared" si="121"/>
        <v>0</v>
      </c>
      <c r="FF50" s="466">
        <f t="shared" si="122"/>
        <v>0</v>
      </c>
      <c r="FG50" s="466">
        <f t="shared" si="123"/>
        <v>0</v>
      </c>
      <c r="FH50" s="466">
        <f t="shared" si="124"/>
        <v>0</v>
      </c>
      <c r="FI50" s="466">
        <f t="shared" si="125"/>
        <v>0</v>
      </c>
      <c r="FJ50" s="466">
        <f t="shared" si="126"/>
        <v>0</v>
      </c>
      <c r="FK50" s="466">
        <f t="shared" si="127"/>
        <v>0</v>
      </c>
      <c r="FL50" s="466">
        <f t="shared" si="128"/>
        <v>0</v>
      </c>
      <c r="FM50" s="466">
        <f t="shared" si="129"/>
        <v>0</v>
      </c>
      <c r="FN50" s="466">
        <f t="shared" si="130"/>
        <v>0</v>
      </c>
      <c r="FO50" s="466">
        <f t="shared" si="131"/>
        <v>0</v>
      </c>
      <c r="FP50" s="466">
        <f t="shared" si="132"/>
        <v>0</v>
      </c>
      <c r="FQ50" s="468">
        <f t="shared" si="133"/>
        <v>0</v>
      </c>
      <c r="FR50" s="466">
        <f t="shared" si="134"/>
        <v>0</v>
      </c>
      <c r="FS50" s="466">
        <f t="shared" si="135"/>
        <v>0</v>
      </c>
      <c r="FT50" s="466">
        <f t="shared" si="136"/>
        <v>0</v>
      </c>
      <c r="FU50" s="466">
        <f t="shared" si="137"/>
        <v>0</v>
      </c>
      <c r="FV50" s="466">
        <f t="shared" si="138"/>
        <v>0</v>
      </c>
      <c r="FW50" s="466">
        <f t="shared" si="139"/>
        <v>0</v>
      </c>
      <c r="FX50" s="466">
        <f t="shared" si="140"/>
        <v>0</v>
      </c>
      <c r="FY50" s="466">
        <f t="shared" si="141"/>
        <v>0</v>
      </c>
      <c r="FZ50" s="466">
        <f t="shared" si="142"/>
        <v>0</v>
      </c>
      <c r="GA50" s="466">
        <f t="shared" si="143"/>
        <v>0</v>
      </c>
      <c r="GB50" s="466">
        <f t="shared" si="144"/>
        <v>0</v>
      </c>
      <c r="GC50" s="468">
        <f t="shared" si="145"/>
        <v>0</v>
      </c>
    </row>
    <row r="51" spans="1:185">
      <c r="A51" s="97">
        <v>48</v>
      </c>
      <c r="B51" s="97" t="s">
        <v>12</v>
      </c>
      <c r="C51" s="97" t="s">
        <v>214</v>
      </c>
      <c r="D51" s="97" t="s">
        <v>936</v>
      </c>
      <c r="E51" s="321">
        <v>8.6053776484651998E-2</v>
      </c>
      <c r="F51" s="122">
        <v>0</v>
      </c>
      <c r="G51" s="122">
        <v>0.95624131328892803</v>
      </c>
      <c r="H51" s="122">
        <v>7.8954339924667993E-2</v>
      </c>
      <c r="I51" s="122">
        <v>0</v>
      </c>
      <c r="J51" s="122">
        <v>0.90306492742132904</v>
      </c>
      <c r="K51" s="122">
        <v>7.4006247776799997E-2</v>
      </c>
      <c r="L51" s="122">
        <v>0</v>
      </c>
      <c r="M51" s="122">
        <v>0.86108078825018697</v>
      </c>
      <c r="N51" s="122">
        <v>6.2733203057311004E-2</v>
      </c>
      <c r="O51" s="122">
        <v>0</v>
      </c>
      <c r="P51" s="475">
        <v>0.77804582219665497</v>
      </c>
      <c r="Q51" s="474">
        <v>1</v>
      </c>
      <c r="R51" s="97">
        <v>8.6053776484651998E-2</v>
      </c>
      <c r="S51" s="97">
        <v>0</v>
      </c>
      <c r="T51" s="97">
        <v>0.95624131328892803</v>
      </c>
      <c r="U51" s="97">
        <v>7.8954339924667993E-2</v>
      </c>
      <c r="V51" s="97">
        <v>0</v>
      </c>
      <c r="W51" s="97">
        <v>0.90306492742132904</v>
      </c>
      <c r="X51" s="97">
        <v>7.4006247776799997E-2</v>
      </c>
      <c r="Y51" s="97">
        <v>0</v>
      </c>
      <c r="Z51" s="97">
        <v>0.86108078825018697</v>
      </c>
      <c r="AA51" s="97">
        <v>6.2733203057311004E-2</v>
      </c>
      <c r="AB51" s="97">
        <v>0</v>
      </c>
      <c r="AC51" s="97">
        <v>0.77804582219665497</v>
      </c>
      <c r="AD51" s="321">
        <v>0</v>
      </c>
      <c r="AE51" s="97">
        <v>0</v>
      </c>
      <c r="AF51" s="97">
        <v>0</v>
      </c>
      <c r="AG51" s="97">
        <v>0</v>
      </c>
      <c r="AH51" s="97">
        <v>0</v>
      </c>
      <c r="AI51" s="97">
        <v>0</v>
      </c>
      <c r="AJ51" s="97">
        <v>0</v>
      </c>
      <c r="AK51" s="97">
        <v>0</v>
      </c>
      <c r="AL51" s="97">
        <v>0</v>
      </c>
      <c r="AM51" s="97">
        <v>0</v>
      </c>
      <c r="AN51" s="97">
        <v>0</v>
      </c>
      <c r="AO51" s="97">
        <v>0</v>
      </c>
      <c r="AP51" s="466">
        <f t="shared" si="2"/>
        <v>0</v>
      </c>
      <c r="AQ51" s="122">
        <f t="shared" si="3"/>
        <v>0</v>
      </c>
      <c r="AR51" s="473">
        <f t="shared" si="4"/>
        <v>0</v>
      </c>
      <c r="AS51" s="122">
        <f t="shared" si="5"/>
        <v>0</v>
      </c>
      <c r="AT51" s="122">
        <f t="shared" si="6"/>
        <v>0</v>
      </c>
      <c r="AU51" s="122">
        <f t="shared" si="7"/>
        <v>0</v>
      </c>
      <c r="AV51" s="122">
        <f t="shared" si="8"/>
        <v>0</v>
      </c>
      <c r="AW51" s="122">
        <f t="shared" si="9"/>
        <v>0</v>
      </c>
      <c r="AX51" s="122">
        <f t="shared" si="10"/>
        <v>0</v>
      </c>
      <c r="AY51" s="122">
        <f t="shared" si="11"/>
        <v>0</v>
      </c>
      <c r="AZ51" s="122">
        <f t="shared" si="12"/>
        <v>0</v>
      </c>
      <c r="BA51" s="469">
        <f t="shared" si="13"/>
        <v>0</v>
      </c>
      <c r="BB51" s="97">
        <f t="shared" si="14"/>
        <v>1.3280010017725906E-2</v>
      </c>
      <c r="BC51" s="97">
        <f t="shared" si="15"/>
        <v>0</v>
      </c>
      <c r="BD51" s="97">
        <f t="shared" si="16"/>
        <v>0.14756928444744355</v>
      </c>
      <c r="BE51" s="97">
        <f t="shared" si="17"/>
        <v>1.2184409191263484E-2</v>
      </c>
      <c r="BF51" s="97">
        <f t="shared" si="18"/>
        <v>0</v>
      </c>
      <c r="BG51" s="97">
        <f t="shared" si="19"/>
        <v>0.13936298641060932</v>
      </c>
      <c r="BH51" s="97">
        <f t="shared" si="20"/>
        <v>1.1420808615244166E-2</v>
      </c>
      <c r="BI51" s="97">
        <f t="shared" si="21"/>
        <v>0</v>
      </c>
      <c r="BJ51" s="97">
        <f t="shared" si="22"/>
        <v>0.13288390075563161</v>
      </c>
      <c r="BK51" s="97">
        <f t="shared" si="23"/>
        <v>9.6811273029221382E-3</v>
      </c>
      <c r="BL51" s="97">
        <f t="shared" si="24"/>
        <v>0</v>
      </c>
      <c r="BM51" s="469">
        <f t="shared" si="25"/>
        <v>0.12006976027210377</v>
      </c>
      <c r="BN51" s="467">
        <f t="shared" si="26"/>
        <v>0</v>
      </c>
      <c r="BO51" s="97">
        <f t="shared" si="27"/>
        <v>0</v>
      </c>
      <c r="BP51" s="97">
        <f t="shared" si="28"/>
        <v>0</v>
      </c>
      <c r="BQ51" s="97">
        <f t="shared" si="29"/>
        <v>0</v>
      </c>
      <c r="BR51" s="97">
        <f t="shared" si="30"/>
        <v>0</v>
      </c>
      <c r="BS51" s="97">
        <f t="shared" si="31"/>
        <v>0</v>
      </c>
      <c r="BT51" s="97">
        <f t="shared" si="32"/>
        <v>0</v>
      </c>
      <c r="BU51" s="97">
        <f t="shared" si="33"/>
        <v>0</v>
      </c>
      <c r="BV51" s="97">
        <f t="shared" si="34"/>
        <v>0</v>
      </c>
      <c r="BW51" s="97">
        <f t="shared" si="35"/>
        <v>0</v>
      </c>
      <c r="BX51" s="97">
        <f t="shared" si="36"/>
        <v>0</v>
      </c>
      <c r="BY51" s="469">
        <f t="shared" si="37"/>
        <v>0</v>
      </c>
      <c r="BZ51" s="470">
        <f t="shared" si="38"/>
        <v>0</v>
      </c>
      <c r="CA51" s="470">
        <f t="shared" si="39"/>
        <v>0</v>
      </c>
      <c r="CB51" s="470">
        <f t="shared" si="40"/>
        <v>0</v>
      </c>
      <c r="CC51" s="470">
        <f t="shared" si="41"/>
        <v>0</v>
      </c>
      <c r="CD51" s="470">
        <f t="shared" si="42"/>
        <v>0</v>
      </c>
      <c r="CE51" s="470">
        <f t="shared" si="43"/>
        <v>0</v>
      </c>
      <c r="CF51" s="470">
        <f t="shared" si="44"/>
        <v>0</v>
      </c>
      <c r="CG51" s="470">
        <f t="shared" si="45"/>
        <v>0</v>
      </c>
      <c r="CH51" s="470">
        <f t="shared" si="46"/>
        <v>0</v>
      </c>
      <c r="CI51" s="470">
        <f t="shared" si="47"/>
        <v>0</v>
      </c>
      <c r="CJ51" s="470">
        <f t="shared" si="48"/>
        <v>0</v>
      </c>
      <c r="CK51" s="472">
        <f t="shared" si="49"/>
        <v>0</v>
      </c>
      <c r="CL51" s="470">
        <f t="shared" si="50"/>
        <v>8.6053776484651998E-2</v>
      </c>
      <c r="CM51" s="116">
        <f t="shared" si="51"/>
        <v>0</v>
      </c>
      <c r="CN51" s="116">
        <f t="shared" si="52"/>
        <v>0.95624131328892803</v>
      </c>
      <c r="CO51" s="116">
        <f t="shared" si="53"/>
        <v>7.8954339924667993E-2</v>
      </c>
      <c r="CP51" s="116">
        <f t="shared" si="54"/>
        <v>0</v>
      </c>
      <c r="CQ51" s="116">
        <f t="shared" si="55"/>
        <v>0.90306492742132904</v>
      </c>
      <c r="CR51" s="116">
        <f t="shared" si="56"/>
        <v>7.4006247776799997E-2</v>
      </c>
      <c r="CS51" s="116">
        <f t="shared" si="57"/>
        <v>0</v>
      </c>
      <c r="CT51" s="116">
        <f t="shared" si="58"/>
        <v>0.86108078825018697</v>
      </c>
      <c r="CU51" s="116">
        <f t="shared" si="59"/>
        <v>6.2733203057311004E-2</v>
      </c>
      <c r="CV51" s="116">
        <f t="shared" si="60"/>
        <v>0</v>
      </c>
      <c r="CW51" s="471">
        <f t="shared" si="61"/>
        <v>0.77804582219665497</v>
      </c>
      <c r="CX51" s="470">
        <f t="shared" si="62"/>
        <v>0</v>
      </c>
      <c r="CY51" s="116">
        <f t="shared" si="63"/>
        <v>0</v>
      </c>
      <c r="CZ51" s="116">
        <f t="shared" si="64"/>
        <v>0</v>
      </c>
      <c r="DA51" s="116">
        <f t="shared" si="65"/>
        <v>0</v>
      </c>
      <c r="DB51" s="116">
        <f t="shared" si="66"/>
        <v>0</v>
      </c>
      <c r="DC51" s="116">
        <f t="shared" si="67"/>
        <v>0</v>
      </c>
      <c r="DD51" s="116">
        <f t="shared" si="68"/>
        <v>0</v>
      </c>
      <c r="DE51" s="116">
        <f t="shared" si="69"/>
        <v>0</v>
      </c>
      <c r="DF51" s="116">
        <f t="shared" si="70"/>
        <v>0</v>
      </c>
      <c r="DG51" s="116">
        <f t="shared" si="71"/>
        <v>0</v>
      </c>
      <c r="DH51" s="116">
        <f t="shared" si="72"/>
        <v>0</v>
      </c>
      <c r="DI51" s="471">
        <f t="shared" si="73"/>
        <v>0</v>
      </c>
      <c r="DJ51" s="470">
        <f t="shared" si="74"/>
        <v>0</v>
      </c>
      <c r="DK51" s="116">
        <f t="shared" si="75"/>
        <v>0</v>
      </c>
      <c r="DL51" s="116">
        <f t="shared" si="76"/>
        <v>0</v>
      </c>
      <c r="DM51" s="116">
        <f t="shared" si="77"/>
        <v>0</v>
      </c>
      <c r="DN51" s="116">
        <f t="shared" si="78"/>
        <v>0</v>
      </c>
      <c r="DO51" s="116">
        <f t="shared" si="79"/>
        <v>0</v>
      </c>
      <c r="DP51" s="116">
        <f t="shared" si="80"/>
        <v>0</v>
      </c>
      <c r="DQ51" s="116">
        <f t="shared" si="81"/>
        <v>0</v>
      </c>
      <c r="DR51" s="116">
        <f t="shared" si="82"/>
        <v>0</v>
      </c>
      <c r="DS51" s="116">
        <f t="shared" si="83"/>
        <v>0</v>
      </c>
      <c r="DT51" s="116">
        <f t="shared" si="84"/>
        <v>0</v>
      </c>
      <c r="DU51" s="471">
        <f t="shared" si="85"/>
        <v>0</v>
      </c>
      <c r="DV51" s="470">
        <f t="shared" si="86"/>
        <v>0</v>
      </c>
      <c r="DW51" s="470">
        <f t="shared" si="87"/>
        <v>0</v>
      </c>
      <c r="DX51" s="470">
        <f t="shared" si="88"/>
        <v>0</v>
      </c>
      <c r="DY51" s="470">
        <f t="shared" si="89"/>
        <v>0</v>
      </c>
      <c r="DZ51" s="470">
        <f t="shared" si="90"/>
        <v>0</v>
      </c>
      <c r="EA51" s="470">
        <f t="shared" si="91"/>
        <v>0</v>
      </c>
      <c r="EB51" s="470">
        <f t="shared" si="92"/>
        <v>0</v>
      </c>
      <c r="EC51" s="470">
        <f t="shared" si="93"/>
        <v>0</v>
      </c>
      <c r="ED51" s="470">
        <f t="shared" si="94"/>
        <v>0</v>
      </c>
      <c r="EE51" s="470">
        <f t="shared" si="95"/>
        <v>0</v>
      </c>
      <c r="EF51" s="470">
        <f t="shared" si="96"/>
        <v>0</v>
      </c>
      <c r="EG51" s="470">
        <f t="shared" si="97"/>
        <v>0</v>
      </c>
      <c r="EH51" s="466">
        <f t="shared" si="98"/>
        <v>0</v>
      </c>
      <c r="EI51" s="122">
        <f t="shared" si="99"/>
        <v>0</v>
      </c>
      <c r="EJ51" s="122">
        <f t="shared" si="100"/>
        <v>0</v>
      </c>
      <c r="EK51" s="122">
        <f t="shared" si="101"/>
        <v>0</v>
      </c>
      <c r="EL51" s="122">
        <f t="shared" si="102"/>
        <v>0</v>
      </c>
      <c r="EM51" s="122">
        <f t="shared" si="103"/>
        <v>0</v>
      </c>
      <c r="EN51" s="122">
        <f t="shared" si="104"/>
        <v>0</v>
      </c>
      <c r="EO51" s="122">
        <f t="shared" si="105"/>
        <v>0</v>
      </c>
      <c r="EP51" s="122">
        <f t="shared" si="106"/>
        <v>0</v>
      </c>
      <c r="EQ51" s="122">
        <f t="shared" si="107"/>
        <v>0</v>
      </c>
      <c r="ER51" s="122">
        <f t="shared" si="108"/>
        <v>0</v>
      </c>
      <c r="ES51" s="469">
        <f t="shared" si="109"/>
        <v>0</v>
      </c>
      <c r="ET51" s="466">
        <f t="shared" si="110"/>
        <v>0</v>
      </c>
      <c r="EU51" s="122">
        <f t="shared" si="111"/>
        <v>0</v>
      </c>
      <c r="EV51" s="122">
        <f t="shared" si="112"/>
        <v>0</v>
      </c>
      <c r="EW51" s="122">
        <f t="shared" si="113"/>
        <v>0</v>
      </c>
      <c r="EX51" s="122">
        <f t="shared" si="114"/>
        <v>0</v>
      </c>
      <c r="EY51" s="122">
        <f t="shared" si="115"/>
        <v>0</v>
      </c>
      <c r="EZ51" s="122">
        <f t="shared" si="116"/>
        <v>0</v>
      </c>
      <c r="FA51" s="122">
        <f t="shared" si="117"/>
        <v>0</v>
      </c>
      <c r="FB51" s="122">
        <f t="shared" si="118"/>
        <v>0</v>
      </c>
      <c r="FC51" s="122">
        <f t="shared" si="119"/>
        <v>0</v>
      </c>
      <c r="FD51" s="122">
        <f t="shared" si="120"/>
        <v>0</v>
      </c>
      <c r="FE51" s="469">
        <f t="shared" si="121"/>
        <v>0</v>
      </c>
      <c r="FF51" s="466">
        <f t="shared" si="122"/>
        <v>0</v>
      </c>
      <c r="FG51" s="466">
        <f t="shared" si="123"/>
        <v>0</v>
      </c>
      <c r="FH51" s="466">
        <f t="shared" si="124"/>
        <v>0</v>
      </c>
      <c r="FI51" s="466">
        <f t="shared" si="125"/>
        <v>0</v>
      </c>
      <c r="FJ51" s="466">
        <f t="shared" si="126"/>
        <v>0</v>
      </c>
      <c r="FK51" s="466">
        <f t="shared" si="127"/>
        <v>0</v>
      </c>
      <c r="FL51" s="466">
        <f t="shared" si="128"/>
        <v>0</v>
      </c>
      <c r="FM51" s="466">
        <f t="shared" si="129"/>
        <v>0</v>
      </c>
      <c r="FN51" s="466">
        <f t="shared" si="130"/>
        <v>0</v>
      </c>
      <c r="FO51" s="466">
        <f t="shared" si="131"/>
        <v>0</v>
      </c>
      <c r="FP51" s="466">
        <f t="shared" si="132"/>
        <v>0</v>
      </c>
      <c r="FQ51" s="468">
        <f t="shared" si="133"/>
        <v>0</v>
      </c>
      <c r="FR51" s="466">
        <f t="shared" si="134"/>
        <v>0</v>
      </c>
      <c r="FS51" s="466">
        <f t="shared" si="135"/>
        <v>0</v>
      </c>
      <c r="FT51" s="466">
        <f t="shared" si="136"/>
        <v>0</v>
      </c>
      <c r="FU51" s="466">
        <f t="shared" si="137"/>
        <v>0</v>
      </c>
      <c r="FV51" s="466">
        <f t="shared" si="138"/>
        <v>0</v>
      </c>
      <c r="FW51" s="466">
        <f t="shared" si="139"/>
        <v>0</v>
      </c>
      <c r="FX51" s="466">
        <f t="shared" si="140"/>
        <v>0</v>
      </c>
      <c r="FY51" s="466">
        <f t="shared" si="141"/>
        <v>0</v>
      </c>
      <c r="FZ51" s="466">
        <f t="shared" si="142"/>
        <v>0</v>
      </c>
      <c r="GA51" s="466">
        <f t="shared" si="143"/>
        <v>0</v>
      </c>
      <c r="GB51" s="466">
        <f t="shared" si="144"/>
        <v>0</v>
      </c>
      <c r="GC51" s="468">
        <f t="shared" si="145"/>
        <v>0</v>
      </c>
    </row>
    <row r="52" spans="1:185">
      <c r="A52" s="97">
        <v>49</v>
      </c>
      <c r="B52" s="97" t="s">
        <v>12</v>
      </c>
      <c r="C52" s="97" t="s">
        <v>214</v>
      </c>
      <c r="D52" s="97" t="s">
        <v>936</v>
      </c>
      <c r="E52" s="321">
        <v>0.12080118386390699</v>
      </c>
      <c r="F52" s="122">
        <v>0</v>
      </c>
      <c r="G52" s="122">
        <v>0.15529355967191399</v>
      </c>
      <c r="H52" s="122">
        <v>0.11586103466801299</v>
      </c>
      <c r="I52" s="122">
        <v>0</v>
      </c>
      <c r="J52" s="122">
        <v>0.15155874956180401</v>
      </c>
      <c r="K52" s="122">
        <v>0.11158488401995401</v>
      </c>
      <c r="L52" s="122">
        <v>0</v>
      </c>
      <c r="M52" s="122">
        <v>0.14721829456897401</v>
      </c>
      <c r="N52" s="122">
        <v>0.104865218715862</v>
      </c>
      <c r="O52" s="122">
        <v>0</v>
      </c>
      <c r="P52" s="475">
        <v>0.141783019980457</v>
      </c>
      <c r="Q52" s="474">
        <v>1</v>
      </c>
      <c r="R52" s="97">
        <v>0.12080118386390699</v>
      </c>
      <c r="S52" s="97">
        <v>0</v>
      </c>
      <c r="T52" s="97">
        <v>0.15529355967191399</v>
      </c>
      <c r="U52" s="97">
        <v>0.11586103466801299</v>
      </c>
      <c r="V52" s="97">
        <v>0</v>
      </c>
      <c r="W52" s="97">
        <v>0.15155874956180401</v>
      </c>
      <c r="X52" s="97">
        <v>0.11158488401995401</v>
      </c>
      <c r="Y52" s="97">
        <v>0</v>
      </c>
      <c r="Z52" s="97">
        <v>0.14721829456897401</v>
      </c>
      <c r="AA52" s="97">
        <v>0.104865218715862</v>
      </c>
      <c r="AB52" s="97">
        <v>0</v>
      </c>
      <c r="AC52" s="97">
        <v>0.141783019980457</v>
      </c>
      <c r="AD52" s="321">
        <v>0</v>
      </c>
      <c r="AE52" s="97">
        <v>0</v>
      </c>
      <c r="AF52" s="97">
        <v>0</v>
      </c>
      <c r="AG52" s="97">
        <v>0</v>
      </c>
      <c r="AH52" s="97">
        <v>0</v>
      </c>
      <c r="AI52" s="97">
        <v>0</v>
      </c>
      <c r="AJ52" s="97">
        <v>0</v>
      </c>
      <c r="AK52" s="97">
        <v>0</v>
      </c>
      <c r="AL52" s="97">
        <v>0</v>
      </c>
      <c r="AM52" s="97">
        <v>0</v>
      </c>
      <c r="AN52" s="97">
        <v>0</v>
      </c>
      <c r="AO52" s="97">
        <v>0</v>
      </c>
      <c r="AP52" s="466">
        <f t="shared" si="2"/>
        <v>0</v>
      </c>
      <c r="AQ52" s="122">
        <f t="shared" si="3"/>
        <v>0</v>
      </c>
      <c r="AR52" s="473">
        <f t="shared" si="4"/>
        <v>0</v>
      </c>
      <c r="AS52" s="122">
        <f t="shared" si="5"/>
        <v>0</v>
      </c>
      <c r="AT52" s="122">
        <f t="shared" si="6"/>
        <v>0</v>
      </c>
      <c r="AU52" s="122">
        <f t="shared" si="7"/>
        <v>0</v>
      </c>
      <c r="AV52" s="122">
        <f t="shared" si="8"/>
        <v>0</v>
      </c>
      <c r="AW52" s="122">
        <f t="shared" si="9"/>
        <v>0</v>
      </c>
      <c r="AX52" s="122">
        <f t="shared" si="10"/>
        <v>0</v>
      </c>
      <c r="AY52" s="122">
        <f t="shared" si="11"/>
        <v>0</v>
      </c>
      <c r="AZ52" s="122">
        <f t="shared" si="12"/>
        <v>0</v>
      </c>
      <c r="BA52" s="469">
        <f t="shared" si="13"/>
        <v>0</v>
      </c>
      <c r="BB52" s="97">
        <f t="shared" si="14"/>
        <v>1.8642307140953378E-2</v>
      </c>
      <c r="BC52" s="97">
        <f t="shared" si="15"/>
        <v>0</v>
      </c>
      <c r="BD52" s="97">
        <f t="shared" si="16"/>
        <v>2.3965247225369038E-2</v>
      </c>
      <c r="BE52" s="97">
        <f t="shared" si="17"/>
        <v>1.7879932338933695E-2</v>
      </c>
      <c r="BF52" s="97">
        <f t="shared" si="18"/>
        <v>0</v>
      </c>
      <c r="BG52" s="97">
        <f t="shared" si="19"/>
        <v>2.338888302959884E-2</v>
      </c>
      <c r="BH52" s="97">
        <f t="shared" si="20"/>
        <v>1.7220027268368233E-2</v>
      </c>
      <c r="BI52" s="97">
        <f t="shared" si="21"/>
        <v>0</v>
      </c>
      <c r="BJ52" s="97">
        <f t="shared" si="22"/>
        <v>2.2719054369649775E-2</v>
      </c>
      <c r="BK52" s="97">
        <f t="shared" si="23"/>
        <v>1.618303358605119E-2</v>
      </c>
      <c r="BL52" s="97">
        <f t="shared" si="24"/>
        <v>0</v>
      </c>
      <c r="BM52" s="469">
        <f t="shared" si="25"/>
        <v>2.1880270716761858E-2</v>
      </c>
      <c r="BN52" s="467">
        <f t="shared" si="26"/>
        <v>0</v>
      </c>
      <c r="BO52" s="97">
        <f t="shared" si="27"/>
        <v>0</v>
      </c>
      <c r="BP52" s="97">
        <f t="shared" si="28"/>
        <v>0</v>
      </c>
      <c r="BQ52" s="97">
        <f t="shared" si="29"/>
        <v>0</v>
      </c>
      <c r="BR52" s="97">
        <f t="shared" si="30"/>
        <v>0</v>
      </c>
      <c r="BS52" s="97">
        <f t="shared" si="31"/>
        <v>0</v>
      </c>
      <c r="BT52" s="97">
        <f t="shared" si="32"/>
        <v>0</v>
      </c>
      <c r="BU52" s="97">
        <f t="shared" si="33"/>
        <v>0</v>
      </c>
      <c r="BV52" s="97">
        <f t="shared" si="34"/>
        <v>0</v>
      </c>
      <c r="BW52" s="97">
        <f t="shared" si="35"/>
        <v>0</v>
      </c>
      <c r="BX52" s="97">
        <f t="shared" si="36"/>
        <v>0</v>
      </c>
      <c r="BY52" s="469">
        <f t="shared" si="37"/>
        <v>0</v>
      </c>
      <c r="BZ52" s="470">
        <f t="shared" si="38"/>
        <v>0</v>
      </c>
      <c r="CA52" s="470">
        <f t="shared" si="39"/>
        <v>0</v>
      </c>
      <c r="CB52" s="470">
        <f t="shared" si="40"/>
        <v>0</v>
      </c>
      <c r="CC52" s="470">
        <f t="shared" si="41"/>
        <v>0</v>
      </c>
      <c r="CD52" s="470">
        <f t="shared" si="42"/>
        <v>0</v>
      </c>
      <c r="CE52" s="470">
        <f t="shared" si="43"/>
        <v>0</v>
      </c>
      <c r="CF52" s="470">
        <f t="shared" si="44"/>
        <v>0</v>
      </c>
      <c r="CG52" s="470">
        <f t="shared" si="45"/>
        <v>0</v>
      </c>
      <c r="CH52" s="470">
        <f t="shared" si="46"/>
        <v>0</v>
      </c>
      <c r="CI52" s="470">
        <f t="shared" si="47"/>
        <v>0</v>
      </c>
      <c r="CJ52" s="470">
        <f t="shared" si="48"/>
        <v>0</v>
      </c>
      <c r="CK52" s="472">
        <f t="shared" si="49"/>
        <v>0</v>
      </c>
      <c r="CL52" s="470">
        <f t="shared" si="50"/>
        <v>0.12080118386390699</v>
      </c>
      <c r="CM52" s="116">
        <f t="shared" si="51"/>
        <v>0</v>
      </c>
      <c r="CN52" s="116">
        <f t="shared" si="52"/>
        <v>0.15529355967191399</v>
      </c>
      <c r="CO52" s="116">
        <f t="shared" si="53"/>
        <v>0.11586103466801299</v>
      </c>
      <c r="CP52" s="116">
        <f t="shared" si="54"/>
        <v>0</v>
      </c>
      <c r="CQ52" s="116">
        <f t="shared" si="55"/>
        <v>0.15155874956180401</v>
      </c>
      <c r="CR52" s="116">
        <f t="shared" si="56"/>
        <v>0.11158488401995401</v>
      </c>
      <c r="CS52" s="116">
        <f t="shared" si="57"/>
        <v>0</v>
      </c>
      <c r="CT52" s="116">
        <f t="shared" si="58"/>
        <v>0.14721829456897401</v>
      </c>
      <c r="CU52" s="116">
        <f t="shared" si="59"/>
        <v>0.104865218715862</v>
      </c>
      <c r="CV52" s="116">
        <f t="shared" si="60"/>
        <v>0</v>
      </c>
      <c r="CW52" s="471">
        <f t="shared" si="61"/>
        <v>0.141783019980457</v>
      </c>
      <c r="CX52" s="470">
        <f t="shared" si="62"/>
        <v>0</v>
      </c>
      <c r="CY52" s="116">
        <f t="shared" si="63"/>
        <v>0</v>
      </c>
      <c r="CZ52" s="116">
        <f t="shared" si="64"/>
        <v>0</v>
      </c>
      <c r="DA52" s="116">
        <f t="shared" si="65"/>
        <v>0</v>
      </c>
      <c r="DB52" s="116">
        <f t="shared" si="66"/>
        <v>0</v>
      </c>
      <c r="DC52" s="116">
        <f t="shared" si="67"/>
        <v>0</v>
      </c>
      <c r="DD52" s="116">
        <f t="shared" si="68"/>
        <v>0</v>
      </c>
      <c r="DE52" s="116">
        <f t="shared" si="69"/>
        <v>0</v>
      </c>
      <c r="DF52" s="116">
        <f t="shared" si="70"/>
        <v>0</v>
      </c>
      <c r="DG52" s="116">
        <f t="shared" si="71"/>
        <v>0</v>
      </c>
      <c r="DH52" s="116">
        <f t="shared" si="72"/>
        <v>0</v>
      </c>
      <c r="DI52" s="471">
        <f t="shared" si="73"/>
        <v>0</v>
      </c>
      <c r="DJ52" s="470">
        <f t="shared" si="74"/>
        <v>0</v>
      </c>
      <c r="DK52" s="116">
        <f t="shared" si="75"/>
        <v>0</v>
      </c>
      <c r="DL52" s="116">
        <f t="shared" si="76"/>
        <v>0</v>
      </c>
      <c r="DM52" s="116">
        <f t="shared" si="77"/>
        <v>0</v>
      </c>
      <c r="DN52" s="116">
        <f t="shared" si="78"/>
        <v>0</v>
      </c>
      <c r="DO52" s="116">
        <f t="shared" si="79"/>
        <v>0</v>
      </c>
      <c r="DP52" s="116">
        <f t="shared" si="80"/>
        <v>0</v>
      </c>
      <c r="DQ52" s="116">
        <f t="shared" si="81"/>
        <v>0</v>
      </c>
      <c r="DR52" s="116">
        <f t="shared" si="82"/>
        <v>0</v>
      </c>
      <c r="DS52" s="116">
        <f t="shared" si="83"/>
        <v>0</v>
      </c>
      <c r="DT52" s="116">
        <f t="shared" si="84"/>
        <v>0</v>
      </c>
      <c r="DU52" s="471">
        <f t="shared" si="85"/>
        <v>0</v>
      </c>
      <c r="DV52" s="470">
        <f t="shared" si="86"/>
        <v>0</v>
      </c>
      <c r="DW52" s="470">
        <f t="shared" si="87"/>
        <v>0</v>
      </c>
      <c r="DX52" s="470">
        <f t="shared" si="88"/>
        <v>0</v>
      </c>
      <c r="DY52" s="470">
        <f t="shared" si="89"/>
        <v>0</v>
      </c>
      <c r="DZ52" s="470">
        <f t="shared" si="90"/>
        <v>0</v>
      </c>
      <c r="EA52" s="470">
        <f t="shared" si="91"/>
        <v>0</v>
      </c>
      <c r="EB52" s="470">
        <f t="shared" si="92"/>
        <v>0</v>
      </c>
      <c r="EC52" s="470">
        <f t="shared" si="93"/>
        <v>0</v>
      </c>
      <c r="ED52" s="470">
        <f t="shared" si="94"/>
        <v>0</v>
      </c>
      <c r="EE52" s="470">
        <f t="shared" si="95"/>
        <v>0</v>
      </c>
      <c r="EF52" s="470">
        <f t="shared" si="96"/>
        <v>0</v>
      </c>
      <c r="EG52" s="470">
        <f t="shared" si="97"/>
        <v>0</v>
      </c>
      <c r="EH52" s="466">
        <f t="shared" si="98"/>
        <v>0</v>
      </c>
      <c r="EI52" s="122">
        <f t="shared" si="99"/>
        <v>0</v>
      </c>
      <c r="EJ52" s="122">
        <f t="shared" si="100"/>
        <v>0</v>
      </c>
      <c r="EK52" s="122">
        <f t="shared" si="101"/>
        <v>0</v>
      </c>
      <c r="EL52" s="122">
        <f t="shared" si="102"/>
        <v>0</v>
      </c>
      <c r="EM52" s="122">
        <f t="shared" si="103"/>
        <v>0</v>
      </c>
      <c r="EN52" s="122">
        <f t="shared" si="104"/>
        <v>0</v>
      </c>
      <c r="EO52" s="122">
        <f t="shared" si="105"/>
        <v>0</v>
      </c>
      <c r="EP52" s="122">
        <f t="shared" si="106"/>
        <v>0</v>
      </c>
      <c r="EQ52" s="122">
        <f t="shared" si="107"/>
        <v>0</v>
      </c>
      <c r="ER52" s="122">
        <f t="shared" si="108"/>
        <v>0</v>
      </c>
      <c r="ES52" s="469">
        <f t="shared" si="109"/>
        <v>0</v>
      </c>
      <c r="ET52" s="466">
        <f t="shared" si="110"/>
        <v>0</v>
      </c>
      <c r="EU52" s="122">
        <f t="shared" si="111"/>
        <v>0</v>
      </c>
      <c r="EV52" s="122">
        <f t="shared" si="112"/>
        <v>0</v>
      </c>
      <c r="EW52" s="122">
        <f t="shared" si="113"/>
        <v>0</v>
      </c>
      <c r="EX52" s="122">
        <f t="shared" si="114"/>
        <v>0</v>
      </c>
      <c r="EY52" s="122">
        <f t="shared" si="115"/>
        <v>0</v>
      </c>
      <c r="EZ52" s="122">
        <f t="shared" si="116"/>
        <v>0</v>
      </c>
      <c r="FA52" s="122">
        <f t="shared" si="117"/>
        <v>0</v>
      </c>
      <c r="FB52" s="122">
        <f t="shared" si="118"/>
        <v>0</v>
      </c>
      <c r="FC52" s="122">
        <f t="shared" si="119"/>
        <v>0</v>
      </c>
      <c r="FD52" s="122">
        <f t="shared" si="120"/>
        <v>0</v>
      </c>
      <c r="FE52" s="469">
        <f t="shared" si="121"/>
        <v>0</v>
      </c>
      <c r="FF52" s="466">
        <f t="shared" si="122"/>
        <v>0</v>
      </c>
      <c r="FG52" s="466">
        <f t="shared" si="123"/>
        <v>0</v>
      </c>
      <c r="FH52" s="466">
        <f t="shared" si="124"/>
        <v>0</v>
      </c>
      <c r="FI52" s="466">
        <f t="shared" si="125"/>
        <v>0</v>
      </c>
      <c r="FJ52" s="466">
        <f t="shared" si="126"/>
        <v>0</v>
      </c>
      <c r="FK52" s="466">
        <f t="shared" si="127"/>
        <v>0</v>
      </c>
      <c r="FL52" s="466">
        <f t="shared" si="128"/>
        <v>0</v>
      </c>
      <c r="FM52" s="466">
        <f t="shared" si="129"/>
        <v>0</v>
      </c>
      <c r="FN52" s="466">
        <f t="shared" si="130"/>
        <v>0</v>
      </c>
      <c r="FO52" s="466">
        <f t="shared" si="131"/>
        <v>0</v>
      </c>
      <c r="FP52" s="466">
        <f t="shared" si="132"/>
        <v>0</v>
      </c>
      <c r="FQ52" s="468">
        <f t="shared" si="133"/>
        <v>0</v>
      </c>
      <c r="FR52" s="466">
        <f t="shared" si="134"/>
        <v>0</v>
      </c>
      <c r="FS52" s="466">
        <f t="shared" si="135"/>
        <v>0</v>
      </c>
      <c r="FT52" s="466">
        <f t="shared" si="136"/>
        <v>0</v>
      </c>
      <c r="FU52" s="466">
        <f t="shared" si="137"/>
        <v>0</v>
      </c>
      <c r="FV52" s="466">
        <f t="shared" si="138"/>
        <v>0</v>
      </c>
      <c r="FW52" s="466">
        <f t="shared" si="139"/>
        <v>0</v>
      </c>
      <c r="FX52" s="466">
        <f t="shared" si="140"/>
        <v>0</v>
      </c>
      <c r="FY52" s="466">
        <f t="shared" si="141"/>
        <v>0</v>
      </c>
      <c r="FZ52" s="466">
        <f t="shared" si="142"/>
        <v>0</v>
      </c>
      <c r="GA52" s="466">
        <f t="shared" si="143"/>
        <v>0</v>
      </c>
      <c r="GB52" s="466">
        <f t="shared" si="144"/>
        <v>0</v>
      </c>
      <c r="GC52" s="468">
        <f t="shared" si="145"/>
        <v>0</v>
      </c>
    </row>
    <row r="53" spans="1:185">
      <c r="A53" s="97">
        <v>50</v>
      </c>
      <c r="B53" s="97" t="s">
        <v>12</v>
      </c>
      <c r="C53" s="97" t="s">
        <v>214</v>
      </c>
      <c r="D53" s="97" t="s">
        <v>936</v>
      </c>
      <c r="E53" s="321">
        <v>0.131760585087527</v>
      </c>
      <c r="F53" s="122">
        <v>0</v>
      </c>
      <c r="G53" s="122">
        <v>0.20433363054773199</v>
      </c>
      <c r="H53" s="122">
        <v>0.12890191648900001</v>
      </c>
      <c r="I53" s="122">
        <v>0</v>
      </c>
      <c r="J53" s="122">
        <v>0.19901570710943101</v>
      </c>
      <c r="K53" s="122">
        <v>0.126866510515212</v>
      </c>
      <c r="L53" s="122">
        <v>0</v>
      </c>
      <c r="M53" s="122">
        <v>0.19360509538058501</v>
      </c>
      <c r="N53" s="122">
        <v>0.120346039242943</v>
      </c>
      <c r="O53" s="122">
        <v>0</v>
      </c>
      <c r="P53" s="475">
        <v>0.18510165801826001</v>
      </c>
      <c r="Q53" s="474">
        <v>6</v>
      </c>
      <c r="R53" s="97">
        <v>0.79056351052516205</v>
      </c>
      <c r="S53" s="97">
        <v>0</v>
      </c>
      <c r="T53" s="97">
        <v>1.2260017832863901</v>
      </c>
      <c r="U53" s="97">
        <v>0.77341149893400196</v>
      </c>
      <c r="V53" s="97">
        <v>0</v>
      </c>
      <c r="W53" s="97">
        <v>1.1940942426565799</v>
      </c>
      <c r="X53" s="97">
        <v>0.76119906309127205</v>
      </c>
      <c r="Y53" s="97">
        <v>0</v>
      </c>
      <c r="Z53" s="97">
        <v>1.1616305722835101</v>
      </c>
      <c r="AA53" s="97">
        <v>0.72207623545765898</v>
      </c>
      <c r="AB53" s="97">
        <v>0</v>
      </c>
      <c r="AC53" s="97">
        <v>1.1106099481095599</v>
      </c>
      <c r="AD53" s="321">
        <v>0</v>
      </c>
      <c r="AE53" s="97">
        <v>0</v>
      </c>
      <c r="AF53" s="97">
        <v>0</v>
      </c>
      <c r="AG53" s="97">
        <v>0</v>
      </c>
      <c r="AH53" s="97">
        <v>0</v>
      </c>
      <c r="AI53" s="97">
        <v>0</v>
      </c>
      <c r="AJ53" s="97">
        <v>0</v>
      </c>
      <c r="AK53" s="97">
        <v>0</v>
      </c>
      <c r="AL53" s="97">
        <v>0</v>
      </c>
      <c r="AM53" s="97">
        <v>0</v>
      </c>
      <c r="AN53" s="97">
        <v>0</v>
      </c>
      <c r="AO53" s="97">
        <v>0</v>
      </c>
      <c r="AP53" s="466">
        <f t="shared" si="2"/>
        <v>0</v>
      </c>
      <c r="AQ53" s="122">
        <f t="shared" si="3"/>
        <v>0</v>
      </c>
      <c r="AR53" s="473">
        <f t="shared" si="4"/>
        <v>0</v>
      </c>
      <c r="AS53" s="122">
        <f t="shared" si="5"/>
        <v>0</v>
      </c>
      <c r="AT53" s="122">
        <f t="shared" si="6"/>
        <v>0</v>
      </c>
      <c r="AU53" s="122">
        <f t="shared" si="7"/>
        <v>0</v>
      </c>
      <c r="AV53" s="122">
        <f t="shared" si="8"/>
        <v>0</v>
      </c>
      <c r="AW53" s="122">
        <f t="shared" si="9"/>
        <v>0</v>
      </c>
      <c r="AX53" s="122">
        <f t="shared" si="10"/>
        <v>0</v>
      </c>
      <c r="AY53" s="122">
        <f t="shared" si="11"/>
        <v>0</v>
      </c>
      <c r="AZ53" s="122">
        <f t="shared" si="12"/>
        <v>0</v>
      </c>
      <c r="BA53" s="469">
        <f t="shared" si="13"/>
        <v>0</v>
      </c>
      <c r="BB53" s="97">
        <f t="shared" si="14"/>
        <v>2.033358629200736E-2</v>
      </c>
      <c r="BC53" s="97">
        <f t="shared" si="15"/>
        <v>0</v>
      </c>
      <c r="BD53" s="97">
        <f t="shared" si="16"/>
        <v>3.1533219940860543E-2</v>
      </c>
      <c r="BE53" s="97">
        <f t="shared" si="17"/>
        <v>1.9892430201285789E-2</v>
      </c>
      <c r="BF53" s="97">
        <f t="shared" si="18"/>
        <v>0</v>
      </c>
      <c r="BG53" s="97">
        <f t="shared" si="19"/>
        <v>3.0712546178254297E-2</v>
      </c>
      <c r="BH53" s="97">
        <f t="shared" si="20"/>
        <v>1.9578321828286435E-2</v>
      </c>
      <c r="BI53" s="97">
        <f t="shared" si="21"/>
        <v>0</v>
      </c>
      <c r="BJ53" s="97">
        <f t="shared" si="22"/>
        <v>2.9877568552677165E-2</v>
      </c>
      <c r="BK53" s="97">
        <f t="shared" si="23"/>
        <v>1.8572068211613724E-2</v>
      </c>
      <c r="BL53" s="97">
        <f t="shared" si="24"/>
        <v>0</v>
      </c>
      <c r="BM53" s="469">
        <f t="shared" si="25"/>
        <v>2.85652992023957E-2</v>
      </c>
      <c r="BN53" s="467">
        <f t="shared" si="26"/>
        <v>0</v>
      </c>
      <c r="BO53" s="97">
        <f t="shared" si="27"/>
        <v>0</v>
      </c>
      <c r="BP53" s="97">
        <f t="shared" si="28"/>
        <v>0</v>
      </c>
      <c r="BQ53" s="97">
        <f t="shared" si="29"/>
        <v>0</v>
      </c>
      <c r="BR53" s="97">
        <f t="shared" si="30"/>
        <v>0</v>
      </c>
      <c r="BS53" s="97">
        <f t="shared" si="31"/>
        <v>0</v>
      </c>
      <c r="BT53" s="97">
        <f t="shared" si="32"/>
        <v>0</v>
      </c>
      <c r="BU53" s="97">
        <f t="shared" si="33"/>
        <v>0</v>
      </c>
      <c r="BV53" s="97">
        <f t="shared" si="34"/>
        <v>0</v>
      </c>
      <c r="BW53" s="97">
        <f t="shared" si="35"/>
        <v>0</v>
      </c>
      <c r="BX53" s="97">
        <f t="shared" si="36"/>
        <v>0</v>
      </c>
      <c r="BY53" s="469">
        <f t="shared" si="37"/>
        <v>0</v>
      </c>
      <c r="BZ53" s="470">
        <f t="shared" si="38"/>
        <v>0</v>
      </c>
      <c r="CA53" s="470">
        <f t="shared" si="39"/>
        <v>0</v>
      </c>
      <c r="CB53" s="470">
        <f t="shared" si="40"/>
        <v>0</v>
      </c>
      <c r="CC53" s="470">
        <f t="shared" si="41"/>
        <v>0</v>
      </c>
      <c r="CD53" s="470">
        <f t="shared" si="42"/>
        <v>0</v>
      </c>
      <c r="CE53" s="470">
        <f t="shared" si="43"/>
        <v>0</v>
      </c>
      <c r="CF53" s="470">
        <f t="shared" si="44"/>
        <v>0</v>
      </c>
      <c r="CG53" s="470">
        <f t="shared" si="45"/>
        <v>0</v>
      </c>
      <c r="CH53" s="470">
        <f t="shared" si="46"/>
        <v>0</v>
      </c>
      <c r="CI53" s="470">
        <f t="shared" si="47"/>
        <v>0</v>
      </c>
      <c r="CJ53" s="470">
        <f t="shared" si="48"/>
        <v>0</v>
      </c>
      <c r="CK53" s="472">
        <f t="shared" si="49"/>
        <v>0</v>
      </c>
      <c r="CL53" s="470">
        <f t="shared" si="50"/>
        <v>0.79056351052516205</v>
      </c>
      <c r="CM53" s="116">
        <f t="shared" si="51"/>
        <v>0</v>
      </c>
      <c r="CN53" s="116">
        <f t="shared" si="52"/>
        <v>1.2260017832863901</v>
      </c>
      <c r="CO53" s="116">
        <f t="shared" si="53"/>
        <v>0.77341149893400196</v>
      </c>
      <c r="CP53" s="116">
        <f t="shared" si="54"/>
        <v>0</v>
      </c>
      <c r="CQ53" s="116">
        <f t="shared" si="55"/>
        <v>1.1940942426565799</v>
      </c>
      <c r="CR53" s="116">
        <f t="shared" si="56"/>
        <v>0.76119906309127205</v>
      </c>
      <c r="CS53" s="116">
        <f t="shared" si="57"/>
        <v>0</v>
      </c>
      <c r="CT53" s="116">
        <f t="shared" si="58"/>
        <v>1.1616305722835101</v>
      </c>
      <c r="CU53" s="116">
        <f t="shared" si="59"/>
        <v>0.72207623545765898</v>
      </c>
      <c r="CV53" s="116">
        <f t="shared" si="60"/>
        <v>0</v>
      </c>
      <c r="CW53" s="471">
        <f t="shared" si="61"/>
        <v>1.1106099481095599</v>
      </c>
      <c r="CX53" s="470">
        <f t="shared" si="62"/>
        <v>0</v>
      </c>
      <c r="CY53" s="116">
        <f t="shared" si="63"/>
        <v>0</v>
      </c>
      <c r="CZ53" s="116">
        <f t="shared" si="64"/>
        <v>0</v>
      </c>
      <c r="DA53" s="116">
        <f t="shared" si="65"/>
        <v>0</v>
      </c>
      <c r="DB53" s="116">
        <f t="shared" si="66"/>
        <v>0</v>
      </c>
      <c r="DC53" s="116">
        <f t="shared" si="67"/>
        <v>0</v>
      </c>
      <c r="DD53" s="116">
        <f t="shared" si="68"/>
        <v>0</v>
      </c>
      <c r="DE53" s="116">
        <f t="shared" si="69"/>
        <v>0</v>
      </c>
      <c r="DF53" s="116">
        <f t="shared" si="70"/>
        <v>0</v>
      </c>
      <c r="DG53" s="116">
        <f t="shared" si="71"/>
        <v>0</v>
      </c>
      <c r="DH53" s="116">
        <f t="shared" si="72"/>
        <v>0</v>
      </c>
      <c r="DI53" s="471">
        <f t="shared" si="73"/>
        <v>0</v>
      </c>
      <c r="DJ53" s="470">
        <f t="shared" si="74"/>
        <v>0</v>
      </c>
      <c r="DK53" s="116">
        <f t="shared" si="75"/>
        <v>0</v>
      </c>
      <c r="DL53" s="116">
        <f t="shared" si="76"/>
        <v>0</v>
      </c>
      <c r="DM53" s="116">
        <f t="shared" si="77"/>
        <v>0</v>
      </c>
      <c r="DN53" s="116">
        <f t="shared" si="78"/>
        <v>0</v>
      </c>
      <c r="DO53" s="116">
        <f t="shared" si="79"/>
        <v>0</v>
      </c>
      <c r="DP53" s="116">
        <f t="shared" si="80"/>
        <v>0</v>
      </c>
      <c r="DQ53" s="116">
        <f t="shared" si="81"/>
        <v>0</v>
      </c>
      <c r="DR53" s="116">
        <f t="shared" si="82"/>
        <v>0</v>
      </c>
      <c r="DS53" s="116">
        <f t="shared" si="83"/>
        <v>0</v>
      </c>
      <c r="DT53" s="116">
        <f t="shared" si="84"/>
        <v>0</v>
      </c>
      <c r="DU53" s="471">
        <f t="shared" si="85"/>
        <v>0</v>
      </c>
      <c r="DV53" s="470">
        <f t="shared" si="86"/>
        <v>0</v>
      </c>
      <c r="DW53" s="470">
        <f t="shared" si="87"/>
        <v>0</v>
      </c>
      <c r="DX53" s="470">
        <f t="shared" si="88"/>
        <v>0</v>
      </c>
      <c r="DY53" s="470">
        <f t="shared" si="89"/>
        <v>0</v>
      </c>
      <c r="DZ53" s="470">
        <f t="shared" si="90"/>
        <v>0</v>
      </c>
      <c r="EA53" s="470">
        <f t="shared" si="91"/>
        <v>0</v>
      </c>
      <c r="EB53" s="470">
        <f t="shared" si="92"/>
        <v>0</v>
      </c>
      <c r="EC53" s="470">
        <f t="shared" si="93"/>
        <v>0</v>
      </c>
      <c r="ED53" s="470">
        <f t="shared" si="94"/>
        <v>0</v>
      </c>
      <c r="EE53" s="470">
        <f t="shared" si="95"/>
        <v>0</v>
      </c>
      <c r="EF53" s="470">
        <f t="shared" si="96"/>
        <v>0</v>
      </c>
      <c r="EG53" s="470">
        <f t="shared" si="97"/>
        <v>0</v>
      </c>
      <c r="EH53" s="466">
        <f t="shared" si="98"/>
        <v>0</v>
      </c>
      <c r="EI53" s="122">
        <f t="shared" si="99"/>
        <v>0</v>
      </c>
      <c r="EJ53" s="122">
        <f t="shared" si="100"/>
        <v>0</v>
      </c>
      <c r="EK53" s="122">
        <f t="shared" si="101"/>
        <v>0</v>
      </c>
      <c r="EL53" s="122">
        <f t="shared" si="102"/>
        <v>0</v>
      </c>
      <c r="EM53" s="122">
        <f t="shared" si="103"/>
        <v>0</v>
      </c>
      <c r="EN53" s="122">
        <f t="shared" si="104"/>
        <v>0</v>
      </c>
      <c r="EO53" s="122">
        <f t="shared" si="105"/>
        <v>0</v>
      </c>
      <c r="EP53" s="122">
        <f t="shared" si="106"/>
        <v>0</v>
      </c>
      <c r="EQ53" s="122">
        <f t="shared" si="107"/>
        <v>0</v>
      </c>
      <c r="ER53" s="122">
        <f t="shared" si="108"/>
        <v>0</v>
      </c>
      <c r="ES53" s="469">
        <f t="shared" si="109"/>
        <v>0</v>
      </c>
      <c r="ET53" s="466">
        <f t="shared" si="110"/>
        <v>0</v>
      </c>
      <c r="EU53" s="122">
        <f t="shared" si="111"/>
        <v>0</v>
      </c>
      <c r="EV53" s="122">
        <f t="shared" si="112"/>
        <v>0</v>
      </c>
      <c r="EW53" s="122">
        <f t="shared" si="113"/>
        <v>0</v>
      </c>
      <c r="EX53" s="122">
        <f t="shared" si="114"/>
        <v>0</v>
      </c>
      <c r="EY53" s="122">
        <f t="shared" si="115"/>
        <v>0</v>
      </c>
      <c r="EZ53" s="122">
        <f t="shared" si="116"/>
        <v>0</v>
      </c>
      <c r="FA53" s="122">
        <f t="shared" si="117"/>
        <v>0</v>
      </c>
      <c r="FB53" s="122">
        <f t="shared" si="118"/>
        <v>0</v>
      </c>
      <c r="FC53" s="122">
        <f t="shared" si="119"/>
        <v>0</v>
      </c>
      <c r="FD53" s="122">
        <f t="shared" si="120"/>
        <v>0</v>
      </c>
      <c r="FE53" s="469">
        <f t="shared" si="121"/>
        <v>0</v>
      </c>
      <c r="FF53" s="466">
        <f t="shared" si="122"/>
        <v>0</v>
      </c>
      <c r="FG53" s="466">
        <f t="shared" si="123"/>
        <v>0</v>
      </c>
      <c r="FH53" s="466">
        <f t="shared" si="124"/>
        <v>0</v>
      </c>
      <c r="FI53" s="466">
        <f t="shared" si="125"/>
        <v>0</v>
      </c>
      <c r="FJ53" s="466">
        <f t="shared" si="126"/>
        <v>0</v>
      </c>
      <c r="FK53" s="466">
        <f t="shared" si="127"/>
        <v>0</v>
      </c>
      <c r="FL53" s="466">
        <f t="shared" si="128"/>
        <v>0</v>
      </c>
      <c r="FM53" s="466">
        <f t="shared" si="129"/>
        <v>0</v>
      </c>
      <c r="FN53" s="466">
        <f t="shared" si="130"/>
        <v>0</v>
      </c>
      <c r="FO53" s="466">
        <f t="shared" si="131"/>
        <v>0</v>
      </c>
      <c r="FP53" s="466">
        <f t="shared" si="132"/>
        <v>0</v>
      </c>
      <c r="FQ53" s="468">
        <f t="shared" si="133"/>
        <v>0</v>
      </c>
      <c r="FR53" s="466">
        <f t="shared" si="134"/>
        <v>0</v>
      </c>
      <c r="FS53" s="466">
        <f t="shared" si="135"/>
        <v>0</v>
      </c>
      <c r="FT53" s="466">
        <f t="shared" si="136"/>
        <v>0</v>
      </c>
      <c r="FU53" s="466">
        <f t="shared" si="137"/>
        <v>0</v>
      </c>
      <c r="FV53" s="466">
        <f t="shared" si="138"/>
        <v>0</v>
      </c>
      <c r="FW53" s="466">
        <f t="shared" si="139"/>
        <v>0</v>
      </c>
      <c r="FX53" s="466">
        <f t="shared" si="140"/>
        <v>0</v>
      </c>
      <c r="FY53" s="466">
        <f t="shared" si="141"/>
        <v>0</v>
      </c>
      <c r="FZ53" s="466">
        <f t="shared" si="142"/>
        <v>0</v>
      </c>
      <c r="GA53" s="466">
        <f t="shared" si="143"/>
        <v>0</v>
      </c>
      <c r="GB53" s="466">
        <f t="shared" si="144"/>
        <v>0</v>
      </c>
      <c r="GC53" s="468">
        <f t="shared" si="145"/>
        <v>0</v>
      </c>
    </row>
    <row r="54" spans="1:185">
      <c r="A54" s="97">
        <v>51</v>
      </c>
      <c r="B54" s="97" t="s">
        <v>12</v>
      </c>
      <c r="C54" s="97" t="s">
        <v>214</v>
      </c>
      <c r="D54" s="97" t="s">
        <v>936</v>
      </c>
      <c r="E54" s="321">
        <v>0.15926182965299701</v>
      </c>
      <c r="F54" s="122">
        <v>9.5135646687697001E-2</v>
      </c>
      <c r="G54" s="122">
        <v>0.51291167192428999</v>
      </c>
      <c r="H54" s="122">
        <v>0.14612272870662399</v>
      </c>
      <c r="I54" s="122">
        <v>9.1075189274448007E-2</v>
      </c>
      <c r="J54" s="122">
        <v>0.50295861356466798</v>
      </c>
      <c r="K54" s="122">
        <v>0.136965173501577</v>
      </c>
      <c r="L54" s="122">
        <v>8.8245173501576998E-2</v>
      </c>
      <c r="M54" s="122">
        <v>0.49139154574132399</v>
      </c>
      <c r="N54" s="122">
        <v>0.116101873817035</v>
      </c>
      <c r="O54" s="122">
        <v>8.1797659305994003E-2</v>
      </c>
      <c r="P54" s="475">
        <v>0.47690684542586698</v>
      </c>
      <c r="Q54" s="474">
        <v>2</v>
      </c>
      <c r="R54" s="97">
        <v>0.31852365930599302</v>
      </c>
      <c r="S54" s="97">
        <v>0.190271293375394</v>
      </c>
      <c r="T54" s="97">
        <v>1.02582334384858</v>
      </c>
      <c r="U54" s="97">
        <v>0.29224545741324898</v>
      </c>
      <c r="V54" s="97">
        <v>0.18215037854889601</v>
      </c>
      <c r="W54" s="97">
        <v>1.00591722712933</v>
      </c>
      <c r="X54" s="97">
        <v>0.273930347003154</v>
      </c>
      <c r="Y54" s="97">
        <v>0.176490347003154</v>
      </c>
      <c r="Z54" s="97">
        <v>0.98278309148264897</v>
      </c>
      <c r="AA54" s="97">
        <v>0.23220374763406901</v>
      </c>
      <c r="AB54" s="97">
        <v>0.16359531861198701</v>
      </c>
      <c r="AC54" s="97">
        <v>0.95381369085173395</v>
      </c>
      <c r="AD54" s="321">
        <v>0</v>
      </c>
      <c r="AE54" s="97">
        <v>0</v>
      </c>
      <c r="AF54" s="97">
        <v>0</v>
      </c>
      <c r="AG54" s="97">
        <v>0</v>
      </c>
      <c r="AH54" s="97">
        <v>0</v>
      </c>
      <c r="AI54" s="97">
        <v>0</v>
      </c>
      <c r="AJ54" s="97">
        <v>0</v>
      </c>
      <c r="AK54" s="97">
        <v>0</v>
      </c>
      <c r="AL54" s="97">
        <v>0</v>
      </c>
      <c r="AM54" s="97">
        <v>0</v>
      </c>
      <c r="AN54" s="97">
        <v>0</v>
      </c>
      <c r="AO54" s="97">
        <v>0</v>
      </c>
      <c r="AP54" s="466">
        <f t="shared" si="2"/>
        <v>0</v>
      </c>
      <c r="AQ54" s="122">
        <f t="shared" si="3"/>
        <v>0</v>
      </c>
      <c r="AR54" s="473">
        <f t="shared" si="4"/>
        <v>0</v>
      </c>
      <c r="AS54" s="122">
        <f t="shared" si="5"/>
        <v>0</v>
      </c>
      <c r="AT54" s="122">
        <f t="shared" si="6"/>
        <v>0</v>
      </c>
      <c r="AU54" s="122">
        <f t="shared" si="7"/>
        <v>0</v>
      </c>
      <c r="AV54" s="122">
        <f t="shared" si="8"/>
        <v>0</v>
      </c>
      <c r="AW54" s="122">
        <f t="shared" si="9"/>
        <v>0</v>
      </c>
      <c r="AX54" s="122">
        <f t="shared" si="10"/>
        <v>0</v>
      </c>
      <c r="AY54" s="122">
        <f t="shared" si="11"/>
        <v>0</v>
      </c>
      <c r="AZ54" s="122">
        <f t="shared" si="12"/>
        <v>0</v>
      </c>
      <c r="BA54" s="469">
        <f t="shared" si="13"/>
        <v>0</v>
      </c>
      <c r="BB54" s="97">
        <f t="shared" si="14"/>
        <v>2.4577639467227502E-2</v>
      </c>
      <c r="BC54" s="97">
        <f t="shared" si="15"/>
        <v>1.4681544409393595E-2</v>
      </c>
      <c r="BD54" s="97">
        <f t="shared" si="16"/>
        <v>7.9153669015071815E-2</v>
      </c>
      <c r="BE54" s="97">
        <f t="shared" si="17"/>
        <v>2.2549984211181113E-2</v>
      </c>
      <c r="BF54" s="97">
        <f t="shared" si="18"/>
        <v>1.4054925598142313E-2</v>
      </c>
      <c r="BG54" s="97">
        <f t="shared" si="19"/>
        <v>7.7617690931107486E-2</v>
      </c>
      <c r="BH54" s="97">
        <f t="shared" si="20"/>
        <v>2.1136769941815584E-2</v>
      </c>
      <c r="BI54" s="97">
        <f t="shared" si="21"/>
        <v>1.3618191275148921E-2</v>
      </c>
      <c r="BJ54" s="97">
        <f t="shared" si="22"/>
        <v>7.5832635320013872E-2</v>
      </c>
      <c r="BK54" s="97">
        <f t="shared" si="23"/>
        <v>1.7917099171608879E-2</v>
      </c>
      <c r="BL54" s="97">
        <f t="shared" si="24"/>
        <v>1.262319655667723E-2</v>
      </c>
      <c r="BM54" s="469">
        <f t="shared" si="25"/>
        <v>7.3597324179109622E-2</v>
      </c>
      <c r="BN54" s="467">
        <f t="shared" si="26"/>
        <v>0</v>
      </c>
      <c r="BO54" s="97">
        <f t="shared" si="27"/>
        <v>0</v>
      </c>
      <c r="BP54" s="97">
        <f t="shared" si="28"/>
        <v>0</v>
      </c>
      <c r="BQ54" s="97">
        <f t="shared" si="29"/>
        <v>0</v>
      </c>
      <c r="BR54" s="97">
        <f t="shared" si="30"/>
        <v>0</v>
      </c>
      <c r="BS54" s="97">
        <f t="shared" si="31"/>
        <v>0</v>
      </c>
      <c r="BT54" s="97">
        <f t="shared" si="32"/>
        <v>0</v>
      </c>
      <c r="BU54" s="97">
        <f t="shared" si="33"/>
        <v>0</v>
      </c>
      <c r="BV54" s="97">
        <f t="shared" si="34"/>
        <v>0</v>
      </c>
      <c r="BW54" s="97">
        <f t="shared" si="35"/>
        <v>0</v>
      </c>
      <c r="BX54" s="97">
        <f t="shared" si="36"/>
        <v>0</v>
      </c>
      <c r="BY54" s="469">
        <f t="shared" si="37"/>
        <v>0</v>
      </c>
      <c r="BZ54" s="470">
        <f t="shared" si="38"/>
        <v>0</v>
      </c>
      <c r="CA54" s="470">
        <f t="shared" si="39"/>
        <v>0</v>
      </c>
      <c r="CB54" s="470">
        <f t="shared" si="40"/>
        <v>0</v>
      </c>
      <c r="CC54" s="470">
        <f t="shared" si="41"/>
        <v>0</v>
      </c>
      <c r="CD54" s="470">
        <f t="shared" si="42"/>
        <v>0</v>
      </c>
      <c r="CE54" s="470">
        <f t="shared" si="43"/>
        <v>0</v>
      </c>
      <c r="CF54" s="470">
        <f t="shared" si="44"/>
        <v>0</v>
      </c>
      <c r="CG54" s="470">
        <f t="shared" si="45"/>
        <v>0</v>
      </c>
      <c r="CH54" s="470">
        <f t="shared" si="46"/>
        <v>0</v>
      </c>
      <c r="CI54" s="470">
        <f t="shared" si="47"/>
        <v>0</v>
      </c>
      <c r="CJ54" s="470">
        <f t="shared" si="48"/>
        <v>0</v>
      </c>
      <c r="CK54" s="472">
        <f t="shared" si="49"/>
        <v>0</v>
      </c>
      <c r="CL54" s="470">
        <f t="shared" si="50"/>
        <v>0.31852365930599302</v>
      </c>
      <c r="CM54" s="116">
        <f t="shared" si="51"/>
        <v>0.190271293375394</v>
      </c>
      <c r="CN54" s="116">
        <f t="shared" si="52"/>
        <v>1.02582334384858</v>
      </c>
      <c r="CO54" s="116">
        <f t="shared" si="53"/>
        <v>0.29224545741324898</v>
      </c>
      <c r="CP54" s="116">
        <f t="shared" si="54"/>
        <v>0.18215037854889601</v>
      </c>
      <c r="CQ54" s="116">
        <f t="shared" si="55"/>
        <v>1.00591722712933</v>
      </c>
      <c r="CR54" s="116">
        <f t="shared" si="56"/>
        <v>0.273930347003154</v>
      </c>
      <c r="CS54" s="116">
        <f t="shared" si="57"/>
        <v>0.176490347003154</v>
      </c>
      <c r="CT54" s="116">
        <f t="shared" si="58"/>
        <v>0.98278309148264897</v>
      </c>
      <c r="CU54" s="116">
        <f t="shared" si="59"/>
        <v>0.23220374763406901</v>
      </c>
      <c r="CV54" s="116">
        <f t="shared" si="60"/>
        <v>0.16359531861198701</v>
      </c>
      <c r="CW54" s="471">
        <f t="shared" si="61"/>
        <v>0.95381369085173395</v>
      </c>
      <c r="CX54" s="470">
        <f t="shared" si="62"/>
        <v>0</v>
      </c>
      <c r="CY54" s="116">
        <f t="shared" si="63"/>
        <v>0</v>
      </c>
      <c r="CZ54" s="116">
        <f t="shared" si="64"/>
        <v>0</v>
      </c>
      <c r="DA54" s="116">
        <f t="shared" si="65"/>
        <v>0</v>
      </c>
      <c r="DB54" s="116">
        <f t="shared" si="66"/>
        <v>0</v>
      </c>
      <c r="DC54" s="116">
        <f t="shared" si="67"/>
        <v>0</v>
      </c>
      <c r="DD54" s="116">
        <f t="shared" si="68"/>
        <v>0</v>
      </c>
      <c r="DE54" s="116">
        <f t="shared" si="69"/>
        <v>0</v>
      </c>
      <c r="DF54" s="116">
        <f t="shared" si="70"/>
        <v>0</v>
      </c>
      <c r="DG54" s="116">
        <f t="shared" si="71"/>
        <v>0</v>
      </c>
      <c r="DH54" s="116">
        <f t="shared" si="72"/>
        <v>0</v>
      </c>
      <c r="DI54" s="471">
        <f t="shared" si="73"/>
        <v>0</v>
      </c>
      <c r="DJ54" s="470">
        <f t="shared" si="74"/>
        <v>0</v>
      </c>
      <c r="DK54" s="116">
        <f t="shared" si="75"/>
        <v>0</v>
      </c>
      <c r="DL54" s="116">
        <f t="shared" si="76"/>
        <v>0</v>
      </c>
      <c r="DM54" s="116">
        <f t="shared" si="77"/>
        <v>0</v>
      </c>
      <c r="DN54" s="116">
        <f t="shared" si="78"/>
        <v>0</v>
      </c>
      <c r="DO54" s="116">
        <f t="shared" si="79"/>
        <v>0</v>
      </c>
      <c r="DP54" s="116">
        <f t="shared" si="80"/>
        <v>0</v>
      </c>
      <c r="DQ54" s="116">
        <f t="shared" si="81"/>
        <v>0</v>
      </c>
      <c r="DR54" s="116">
        <f t="shared" si="82"/>
        <v>0</v>
      </c>
      <c r="DS54" s="116">
        <f t="shared" si="83"/>
        <v>0</v>
      </c>
      <c r="DT54" s="116">
        <f t="shared" si="84"/>
        <v>0</v>
      </c>
      <c r="DU54" s="471">
        <f t="shared" si="85"/>
        <v>0</v>
      </c>
      <c r="DV54" s="470">
        <f t="shared" si="86"/>
        <v>0</v>
      </c>
      <c r="DW54" s="470">
        <f t="shared" si="87"/>
        <v>0</v>
      </c>
      <c r="DX54" s="470">
        <f t="shared" si="88"/>
        <v>0</v>
      </c>
      <c r="DY54" s="470">
        <f t="shared" si="89"/>
        <v>0</v>
      </c>
      <c r="DZ54" s="470">
        <f t="shared" si="90"/>
        <v>0</v>
      </c>
      <c r="EA54" s="470">
        <f t="shared" si="91"/>
        <v>0</v>
      </c>
      <c r="EB54" s="470">
        <f t="shared" si="92"/>
        <v>0</v>
      </c>
      <c r="EC54" s="470">
        <f t="shared" si="93"/>
        <v>0</v>
      </c>
      <c r="ED54" s="470">
        <f t="shared" si="94"/>
        <v>0</v>
      </c>
      <c r="EE54" s="470">
        <f t="shared" si="95"/>
        <v>0</v>
      </c>
      <c r="EF54" s="470">
        <f t="shared" si="96"/>
        <v>0</v>
      </c>
      <c r="EG54" s="470">
        <f t="shared" si="97"/>
        <v>0</v>
      </c>
      <c r="EH54" s="466">
        <f t="shared" si="98"/>
        <v>0</v>
      </c>
      <c r="EI54" s="122">
        <f t="shared" si="99"/>
        <v>0</v>
      </c>
      <c r="EJ54" s="122">
        <f t="shared" si="100"/>
        <v>0</v>
      </c>
      <c r="EK54" s="122">
        <f t="shared" si="101"/>
        <v>0</v>
      </c>
      <c r="EL54" s="122">
        <f t="shared" si="102"/>
        <v>0</v>
      </c>
      <c r="EM54" s="122">
        <f t="shared" si="103"/>
        <v>0</v>
      </c>
      <c r="EN54" s="122">
        <f t="shared" si="104"/>
        <v>0</v>
      </c>
      <c r="EO54" s="122">
        <f t="shared" si="105"/>
        <v>0</v>
      </c>
      <c r="EP54" s="122">
        <f t="shared" si="106"/>
        <v>0</v>
      </c>
      <c r="EQ54" s="122">
        <f t="shared" si="107"/>
        <v>0</v>
      </c>
      <c r="ER54" s="122">
        <f t="shared" si="108"/>
        <v>0</v>
      </c>
      <c r="ES54" s="469">
        <f t="shared" si="109"/>
        <v>0</v>
      </c>
      <c r="ET54" s="466">
        <f t="shared" si="110"/>
        <v>0</v>
      </c>
      <c r="EU54" s="122">
        <f t="shared" si="111"/>
        <v>0</v>
      </c>
      <c r="EV54" s="122">
        <f t="shared" si="112"/>
        <v>0</v>
      </c>
      <c r="EW54" s="122">
        <f t="shared" si="113"/>
        <v>0</v>
      </c>
      <c r="EX54" s="122">
        <f t="shared" si="114"/>
        <v>0</v>
      </c>
      <c r="EY54" s="122">
        <f t="shared" si="115"/>
        <v>0</v>
      </c>
      <c r="EZ54" s="122">
        <f t="shared" si="116"/>
        <v>0</v>
      </c>
      <c r="FA54" s="122">
        <f t="shared" si="117"/>
        <v>0</v>
      </c>
      <c r="FB54" s="122">
        <f t="shared" si="118"/>
        <v>0</v>
      </c>
      <c r="FC54" s="122">
        <f t="shared" si="119"/>
        <v>0</v>
      </c>
      <c r="FD54" s="122">
        <f t="shared" si="120"/>
        <v>0</v>
      </c>
      <c r="FE54" s="469">
        <f t="shared" si="121"/>
        <v>0</v>
      </c>
      <c r="FF54" s="466">
        <f t="shared" si="122"/>
        <v>0</v>
      </c>
      <c r="FG54" s="466">
        <f t="shared" si="123"/>
        <v>0</v>
      </c>
      <c r="FH54" s="466">
        <f t="shared" si="124"/>
        <v>0</v>
      </c>
      <c r="FI54" s="466">
        <f t="shared" si="125"/>
        <v>0</v>
      </c>
      <c r="FJ54" s="466">
        <f t="shared" si="126"/>
        <v>0</v>
      </c>
      <c r="FK54" s="466">
        <f t="shared" si="127"/>
        <v>0</v>
      </c>
      <c r="FL54" s="466">
        <f t="shared" si="128"/>
        <v>0</v>
      </c>
      <c r="FM54" s="466">
        <f t="shared" si="129"/>
        <v>0</v>
      </c>
      <c r="FN54" s="466">
        <f t="shared" si="130"/>
        <v>0</v>
      </c>
      <c r="FO54" s="466">
        <f t="shared" si="131"/>
        <v>0</v>
      </c>
      <c r="FP54" s="466">
        <f t="shared" si="132"/>
        <v>0</v>
      </c>
      <c r="FQ54" s="468">
        <f t="shared" si="133"/>
        <v>0</v>
      </c>
      <c r="FR54" s="466">
        <f t="shared" si="134"/>
        <v>0</v>
      </c>
      <c r="FS54" s="466">
        <f t="shared" si="135"/>
        <v>0</v>
      </c>
      <c r="FT54" s="466">
        <f t="shared" si="136"/>
        <v>0</v>
      </c>
      <c r="FU54" s="466">
        <f t="shared" si="137"/>
        <v>0</v>
      </c>
      <c r="FV54" s="466">
        <f t="shared" si="138"/>
        <v>0</v>
      </c>
      <c r="FW54" s="466">
        <f t="shared" si="139"/>
        <v>0</v>
      </c>
      <c r="FX54" s="466">
        <f t="shared" si="140"/>
        <v>0</v>
      </c>
      <c r="FY54" s="466">
        <f t="shared" si="141"/>
        <v>0</v>
      </c>
      <c r="FZ54" s="466">
        <f t="shared" si="142"/>
        <v>0</v>
      </c>
      <c r="GA54" s="466">
        <f t="shared" si="143"/>
        <v>0</v>
      </c>
      <c r="GB54" s="466">
        <f t="shared" si="144"/>
        <v>0</v>
      </c>
      <c r="GC54" s="468">
        <f t="shared" si="145"/>
        <v>0</v>
      </c>
    </row>
    <row r="55" spans="1:185">
      <c r="A55" s="97">
        <v>52</v>
      </c>
      <c r="B55" s="97" t="s">
        <v>12</v>
      </c>
      <c r="C55" s="97" t="s">
        <v>214</v>
      </c>
      <c r="D55" s="97" t="s">
        <v>936</v>
      </c>
      <c r="E55" s="321">
        <v>0.16406787266669701</v>
      </c>
      <c r="F55" s="122">
        <v>0</v>
      </c>
      <c r="G55" s="122">
        <v>0.46124701962868803</v>
      </c>
      <c r="H55" s="122">
        <v>0.14883464831839299</v>
      </c>
      <c r="I55" s="122">
        <v>0</v>
      </c>
      <c r="J55" s="122">
        <v>0.45015402880661798</v>
      </c>
      <c r="K55" s="122">
        <v>0.13564890036099</v>
      </c>
      <c r="L55" s="122">
        <v>0</v>
      </c>
      <c r="M55" s="122">
        <v>0.43726217460799699</v>
      </c>
      <c r="N55" s="122">
        <v>0.11492843928507</v>
      </c>
      <c r="O55" s="122">
        <v>0</v>
      </c>
      <c r="P55" s="475">
        <v>0.421118528920993</v>
      </c>
      <c r="Q55" s="474">
        <v>1</v>
      </c>
      <c r="R55" s="97">
        <v>0.16406787266669701</v>
      </c>
      <c r="S55" s="97">
        <v>0</v>
      </c>
      <c r="T55" s="97">
        <v>0.46124701962868803</v>
      </c>
      <c r="U55" s="97">
        <v>0.14883464831839299</v>
      </c>
      <c r="V55" s="97">
        <v>0</v>
      </c>
      <c r="W55" s="97">
        <v>0.45015402880661798</v>
      </c>
      <c r="X55" s="97">
        <v>0.13564890036099</v>
      </c>
      <c r="Y55" s="97">
        <v>0</v>
      </c>
      <c r="Z55" s="97">
        <v>0.43726217460799699</v>
      </c>
      <c r="AA55" s="97">
        <v>0.11492843928507</v>
      </c>
      <c r="AB55" s="97">
        <v>0</v>
      </c>
      <c r="AC55" s="97">
        <v>0.421118528920993</v>
      </c>
      <c r="AD55" s="321">
        <v>0</v>
      </c>
      <c r="AE55" s="97">
        <v>0</v>
      </c>
      <c r="AF55" s="97">
        <v>0</v>
      </c>
      <c r="AG55" s="97">
        <v>0</v>
      </c>
      <c r="AH55" s="97">
        <v>0</v>
      </c>
      <c r="AI55" s="97">
        <v>0</v>
      </c>
      <c r="AJ55" s="97">
        <v>0</v>
      </c>
      <c r="AK55" s="97">
        <v>0</v>
      </c>
      <c r="AL55" s="97">
        <v>0</v>
      </c>
      <c r="AM55" s="97">
        <v>0</v>
      </c>
      <c r="AN55" s="97">
        <v>0</v>
      </c>
      <c r="AO55" s="97">
        <v>0</v>
      </c>
      <c r="AP55" s="466">
        <f t="shared" si="2"/>
        <v>0</v>
      </c>
      <c r="AQ55" s="122">
        <f t="shared" si="3"/>
        <v>0</v>
      </c>
      <c r="AR55" s="473">
        <f t="shared" si="4"/>
        <v>0</v>
      </c>
      <c r="AS55" s="122">
        <f t="shared" si="5"/>
        <v>0</v>
      </c>
      <c r="AT55" s="122">
        <f t="shared" si="6"/>
        <v>0</v>
      </c>
      <c r="AU55" s="122">
        <f t="shared" si="7"/>
        <v>0</v>
      </c>
      <c r="AV55" s="122">
        <f t="shared" si="8"/>
        <v>0</v>
      </c>
      <c r="AW55" s="122">
        <f t="shared" si="9"/>
        <v>0</v>
      </c>
      <c r="AX55" s="122">
        <f t="shared" si="10"/>
        <v>0</v>
      </c>
      <c r="AY55" s="122">
        <f t="shared" si="11"/>
        <v>0</v>
      </c>
      <c r="AZ55" s="122">
        <f t="shared" si="12"/>
        <v>0</v>
      </c>
      <c r="BA55" s="469">
        <f t="shared" si="13"/>
        <v>0</v>
      </c>
      <c r="BB55" s="97">
        <f t="shared" si="14"/>
        <v>2.5319318705197272E-2</v>
      </c>
      <c r="BC55" s="97">
        <f t="shared" si="15"/>
        <v>0</v>
      </c>
      <c r="BD55" s="97">
        <f t="shared" si="16"/>
        <v>7.1180665062476084E-2</v>
      </c>
      <c r="BE55" s="97">
        <f t="shared" si="17"/>
        <v>2.2968493672157336E-2</v>
      </c>
      <c r="BF55" s="97">
        <f t="shared" si="18"/>
        <v>0</v>
      </c>
      <c r="BG55" s="97">
        <f t="shared" si="19"/>
        <v>6.946877006772352E-2</v>
      </c>
      <c r="BH55" s="97">
        <f t="shared" si="20"/>
        <v>2.0933639745708776E-2</v>
      </c>
      <c r="BI55" s="97">
        <f t="shared" si="21"/>
        <v>0</v>
      </c>
      <c r="BJ55" s="97">
        <f t="shared" si="22"/>
        <v>6.7479270479227443E-2</v>
      </c>
      <c r="BK55" s="97">
        <f t="shared" si="23"/>
        <v>1.7736012147003745E-2</v>
      </c>
      <c r="BL55" s="97">
        <f t="shared" si="24"/>
        <v>0</v>
      </c>
      <c r="BM55" s="469">
        <f t="shared" si="25"/>
        <v>6.4987947202040791E-2</v>
      </c>
      <c r="BN55" s="467">
        <f t="shared" si="26"/>
        <v>0</v>
      </c>
      <c r="BO55" s="97">
        <f t="shared" si="27"/>
        <v>0</v>
      </c>
      <c r="BP55" s="97">
        <f t="shared" si="28"/>
        <v>0</v>
      </c>
      <c r="BQ55" s="97">
        <f t="shared" si="29"/>
        <v>0</v>
      </c>
      <c r="BR55" s="97">
        <f t="shared" si="30"/>
        <v>0</v>
      </c>
      <c r="BS55" s="97">
        <f t="shared" si="31"/>
        <v>0</v>
      </c>
      <c r="BT55" s="97">
        <f t="shared" si="32"/>
        <v>0</v>
      </c>
      <c r="BU55" s="97">
        <f t="shared" si="33"/>
        <v>0</v>
      </c>
      <c r="BV55" s="97">
        <f t="shared" si="34"/>
        <v>0</v>
      </c>
      <c r="BW55" s="97">
        <f t="shared" si="35"/>
        <v>0</v>
      </c>
      <c r="BX55" s="97">
        <f t="shared" si="36"/>
        <v>0</v>
      </c>
      <c r="BY55" s="469">
        <f t="shared" si="37"/>
        <v>0</v>
      </c>
      <c r="BZ55" s="470">
        <f t="shared" si="38"/>
        <v>0</v>
      </c>
      <c r="CA55" s="470">
        <f t="shared" si="39"/>
        <v>0</v>
      </c>
      <c r="CB55" s="470">
        <f t="shared" si="40"/>
        <v>0</v>
      </c>
      <c r="CC55" s="470">
        <f t="shared" si="41"/>
        <v>0</v>
      </c>
      <c r="CD55" s="470">
        <f t="shared" si="42"/>
        <v>0</v>
      </c>
      <c r="CE55" s="470">
        <f t="shared" si="43"/>
        <v>0</v>
      </c>
      <c r="CF55" s="470">
        <f t="shared" si="44"/>
        <v>0</v>
      </c>
      <c r="CG55" s="470">
        <f t="shared" si="45"/>
        <v>0</v>
      </c>
      <c r="CH55" s="470">
        <f t="shared" si="46"/>
        <v>0</v>
      </c>
      <c r="CI55" s="470">
        <f t="shared" si="47"/>
        <v>0</v>
      </c>
      <c r="CJ55" s="470">
        <f t="shared" si="48"/>
        <v>0</v>
      </c>
      <c r="CK55" s="472">
        <f t="shared" si="49"/>
        <v>0</v>
      </c>
      <c r="CL55" s="470">
        <f t="shared" si="50"/>
        <v>0.16406787266669701</v>
      </c>
      <c r="CM55" s="116">
        <f t="shared" si="51"/>
        <v>0</v>
      </c>
      <c r="CN55" s="116">
        <f t="shared" si="52"/>
        <v>0.46124701962868803</v>
      </c>
      <c r="CO55" s="116">
        <f t="shared" si="53"/>
        <v>0.14883464831839299</v>
      </c>
      <c r="CP55" s="116">
        <f t="shared" si="54"/>
        <v>0</v>
      </c>
      <c r="CQ55" s="116">
        <f t="shared" si="55"/>
        <v>0.45015402880661798</v>
      </c>
      <c r="CR55" s="116">
        <f t="shared" si="56"/>
        <v>0.13564890036099</v>
      </c>
      <c r="CS55" s="116">
        <f t="shared" si="57"/>
        <v>0</v>
      </c>
      <c r="CT55" s="116">
        <f t="shared" si="58"/>
        <v>0.43726217460799699</v>
      </c>
      <c r="CU55" s="116">
        <f t="shared" si="59"/>
        <v>0.11492843928507</v>
      </c>
      <c r="CV55" s="116">
        <f t="shared" si="60"/>
        <v>0</v>
      </c>
      <c r="CW55" s="471">
        <f t="shared" si="61"/>
        <v>0.421118528920993</v>
      </c>
      <c r="CX55" s="470">
        <f t="shared" si="62"/>
        <v>0</v>
      </c>
      <c r="CY55" s="116">
        <f t="shared" si="63"/>
        <v>0</v>
      </c>
      <c r="CZ55" s="116">
        <f t="shared" si="64"/>
        <v>0</v>
      </c>
      <c r="DA55" s="116">
        <f t="shared" si="65"/>
        <v>0</v>
      </c>
      <c r="DB55" s="116">
        <f t="shared" si="66"/>
        <v>0</v>
      </c>
      <c r="DC55" s="116">
        <f t="shared" si="67"/>
        <v>0</v>
      </c>
      <c r="DD55" s="116">
        <f t="shared" si="68"/>
        <v>0</v>
      </c>
      <c r="DE55" s="116">
        <f t="shared" si="69"/>
        <v>0</v>
      </c>
      <c r="DF55" s="116">
        <f t="shared" si="70"/>
        <v>0</v>
      </c>
      <c r="DG55" s="116">
        <f t="shared" si="71"/>
        <v>0</v>
      </c>
      <c r="DH55" s="116">
        <f t="shared" si="72"/>
        <v>0</v>
      </c>
      <c r="DI55" s="471">
        <f t="shared" si="73"/>
        <v>0</v>
      </c>
      <c r="DJ55" s="470">
        <f t="shared" si="74"/>
        <v>0</v>
      </c>
      <c r="DK55" s="116">
        <f t="shared" si="75"/>
        <v>0</v>
      </c>
      <c r="DL55" s="116">
        <f t="shared" si="76"/>
        <v>0</v>
      </c>
      <c r="DM55" s="116">
        <f t="shared" si="77"/>
        <v>0</v>
      </c>
      <c r="DN55" s="116">
        <f t="shared" si="78"/>
        <v>0</v>
      </c>
      <c r="DO55" s="116">
        <f t="shared" si="79"/>
        <v>0</v>
      </c>
      <c r="DP55" s="116">
        <f t="shared" si="80"/>
        <v>0</v>
      </c>
      <c r="DQ55" s="116">
        <f t="shared" si="81"/>
        <v>0</v>
      </c>
      <c r="DR55" s="116">
        <f t="shared" si="82"/>
        <v>0</v>
      </c>
      <c r="DS55" s="116">
        <f t="shared" si="83"/>
        <v>0</v>
      </c>
      <c r="DT55" s="116">
        <f t="shared" si="84"/>
        <v>0</v>
      </c>
      <c r="DU55" s="471">
        <f t="shared" si="85"/>
        <v>0</v>
      </c>
      <c r="DV55" s="470">
        <f t="shared" si="86"/>
        <v>0</v>
      </c>
      <c r="DW55" s="470">
        <f t="shared" si="87"/>
        <v>0</v>
      </c>
      <c r="DX55" s="470">
        <f t="shared" si="88"/>
        <v>0</v>
      </c>
      <c r="DY55" s="470">
        <f t="shared" si="89"/>
        <v>0</v>
      </c>
      <c r="DZ55" s="470">
        <f t="shared" si="90"/>
        <v>0</v>
      </c>
      <c r="EA55" s="470">
        <f t="shared" si="91"/>
        <v>0</v>
      </c>
      <c r="EB55" s="470">
        <f t="shared" si="92"/>
        <v>0</v>
      </c>
      <c r="EC55" s="470">
        <f t="shared" si="93"/>
        <v>0</v>
      </c>
      <c r="ED55" s="470">
        <f t="shared" si="94"/>
        <v>0</v>
      </c>
      <c r="EE55" s="470">
        <f t="shared" si="95"/>
        <v>0</v>
      </c>
      <c r="EF55" s="470">
        <f t="shared" si="96"/>
        <v>0</v>
      </c>
      <c r="EG55" s="470">
        <f t="shared" si="97"/>
        <v>0</v>
      </c>
      <c r="EH55" s="466">
        <f t="shared" si="98"/>
        <v>0</v>
      </c>
      <c r="EI55" s="122">
        <f t="shared" si="99"/>
        <v>0</v>
      </c>
      <c r="EJ55" s="122">
        <f t="shared" si="100"/>
        <v>0</v>
      </c>
      <c r="EK55" s="122">
        <f t="shared" si="101"/>
        <v>0</v>
      </c>
      <c r="EL55" s="122">
        <f t="shared" si="102"/>
        <v>0</v>
      </c>
      <c r="EM55" s="122">
        <f t="shared" si="103"/>
        <v>0</v>
      </c>
      <c r="EN55" s="122">
        <f t="shared" si="104"/>
        <v>0</v>
      </c>
      <c r="EO55" s="122">
        <f t="shared" si="105"/>
        <v>0</v>
      </c>
      <c r="EP55" s="122">
        <f t="shared" si="106"/>
        <v>0</v>
      </c>
      <c r="EQ55" s="122">
        <f t="shared" si="107"/>
        <v>0</v>
      </c>
      <c r="ER55" s="122">
        <f t="shared" si="108"/>
        <v>0</v>
      </c>
      <c r="ES55" s="469">
        <f t="shared" si="109"/>
        <v>0</v>
      </c>
      <c r="ET55" s="466">
        <f t="shared" si="110"/>
        <v>0</v>
      </c>
      <c r="EU55" s="122">
        <f t="shared" si="111"/>
        <v>0</v>
      </c>
      <c r="EV55" s="122">
        <f t="shared" si="112"/>
        <v>0</v>
      </c>
      <c r="EW55" s="122">
        <f t="shared" si="113"/>
        <v>0</v>
      </c>
      <c r="EX55" s="122">
        <f t="shared" si="114"/>
        <v>0</v>
      </c>
      <c r="EY55" s="122">
        <f t="shared" si="115"/>
        <v>0</v>
      </c>
      <c r="EZ55" s="122">
        <f t="shared" si="116"/>
        <v>0</v>
      </c>
      <c r="FA55" s="122">
        <f t="shared" si="117"/>
        <v>0</v>
      </c>
      <c r="FB55" s="122">
        <f t="shared" si="118"/>
        <v>0</v>
      </c>
      <c r="FC55" s="122">
        <f t="shared" si="119"/>
        <v>0</v>
      </c>
      <c r="FD55" s="122">
        <f t="shared" si="120"/>
        <v>0</v>
      </c>
      <c r="FE55" s="469">
        <f t="shared" si="121"/>
        <v>0</v>
      </c>
      <c r="FF55" s="466">
        <f t="shared" si="122"/>
        <v>0</v>
      </c>
      <c r="FG55" s="466">
        <f t="shared" si="123"/>
        <v>0</v>
      </c>
      <c r="FH55" s="466">
        <f t="shared" si="124"/>
        <v>0</v>
      </c>
      <c r="FI55" s="466">
        <f t="shared" si="125"/>
        <v>0</v>
      </c>
      <c r="FJ55" s="466">
        <f t="shared" si="126"/>
        <v>0</v>
      </c>
      <c r="FK55" s="466">
        <f t="shared" si="127"/>
        <v>0</v>
      </c>
      <c r="FL55" s="466">
        <f t="shared" si="128"/>
        <v>0</v>
      </c>
      <c r="FM55" s="466">
        <f t="shared" si="129"/>
        <v>0</v>
      </c>
      <c r="FN55" s="466">
        <f t="shared" si="130"/>
        <v>0</v>
      </c>
      <c r="FO55" s="466">
        <f t="shared" si="131"/>
        <v>0</v>
      </c>
      <c r="FP55" s="466">
        <f t="shared" si="132"/>
        <v>0</v>
      </c>
      <c r="FQ55" s="468">
        <f t="shared" si="133"/>
        <v>0</v>
      </c>
      <c r="FR55" s="466">
        <f t="shared" si="134"/>
        <v>0</v>
      </c>
      <c r="FS55" s="466">
        <f t="shared" si="135"/>
        <v>0</v>
      </c>
      <c r="FT55" s="466">
        <f t="shared" si="136"/>
        <v>0</v>
      </c>
      <c r="FU55" s="466">
        <f t="shared" si="137"/>
        <v>0</v>
      </c>
      <c r="FV55" s="466">
        <f t="shared" si="138"/>
        <v>0</v>
      </c>
      <c r="FW55" s="466">
        <f t="shared" si="139"/>
        <v>0</v>
      </c>
      <c r="FX55" s="466">
        <f t="shared" si="140"/>
        <v>0</v>
      </c>
      <c r="FY55" s="466">
        <f t="shared" si="141"/>
        <v>0</v>
      </c>
      <c r="FZ55" s="466">
        <f t="shared" si="142"/>
        <v>0</v>
      </c>
      <c r="GA55" s="466">
        <f t="shared" si="143"/>
        <v>0</v>
      </c>
      <c r="GB55" s="466">
        <f t="shared" si="144"/>
        <v>0</v>
      </c>
      <c r="GC55" s="468">
        <f t="shared" si="145"/>
        <v>0</v>
      </c>
    </row>
    <row r="56" spans="1:185">
      <c r="A56" s="97">
        <v>53</v>
      </c>
      <c r="B56" s="97" t="s">
        <v>12</v>
      </c>
      <c r="C56" s="97" t="s">
        <v>214</v>
      </c>
      <c r="D56" s="97" t="s">
        <v>936</v>
      </c>
      <c r="E56" s="321">
        <v>0.169689669541951</v>
      </c>
      <c r="F56" s="122">
        <v>1.5272142464073</v>
      </c>
      <c r="G56" s="122">
        <v>2.3528818227709398</v>
      </c>
      <c r="H56" s="122">
        <v>0.15569027180473999</v>
      </c>
      <c r="I56" s="122">
        <v>1.4012190710787</v>
      </c>
      <c r="J56" s="122">
        <v>2.3212811833667399</v>
      </c>
      <c r="K56" s="122">
        <v>0.14593311580607801</v>
      </c>
      <c r="L56" s="122">
        <v>1.31340425191028</v>
      </c>
      <c r="M56" s="122">
        <v>2.2845561159510401</v>
      </c>
      <c r="N56" s="122">
        <v>0.12370376909608199</v>
      </c>
      <c r="O56" s="122">
        <v>1.11333918563092</v>
      </c>
      <c r="P56" s="475">
        <v>2.2385676594376398</v>
      </c>
      <c r="Q56" s="474">
        <v>1</v>
      </c>
      <c r="R56" s="97">
        <v>0.169689669541951</v>
      </c>
      <c r="S56" s="97">
        <v>1.5272142464073</v>
      </c>
      <c r="T56" s="97">
        <v>2.3528818227709398</v>
      </c>
      <c r="U56" s="97">
        <v>0.15569027180473999</v>
      </c>
      <c r="V56" s="97">
        <v>1.4012190710787</v>
      </c>
      <c r="W56" s="97">
        <v>2.3212811833667399</v>
      </c>
      <c r="X56" s="97">
        <v>0.14593311580607801</v>
      </c>
      <c r="Y56" s="97">
        <v>1.31340425191028</v>
      </c>
      <c r="Z56" s="97">
        <v>2.2845561159510401</v>
      </c>
      <c r="AA56" s="97">
        <v>0.12370376909608199</v>
      </c>
      <c r="AB56" s="97">
        <v>1.11333918563092</v>
      </c>
      <c r="AC56" s="97">
        <v>2.2385676594376398</v>
      </c>
      <c r="AD56" s="321">
        <v>0</v>
      </c>
      <c r="AE56" s="97">
        <v>0</v>
      </c>
      <c r="AF56" s="97">
        <v>0</v>
      </c>
      <c r="AG56" s="97">
        <v>0</v>
      </c>
      <c r="AH56" s="97">
        <v>0</v>
      </c>
      <c r="AI56" s="97">
        <v>0</v>
      </c>
      <c r="AJ56" s="97">
        <v>0</v>
      </c>
      <c r="AK56" s="97">
        <v>0</v>
      </c>
      <c r="AL56" s="97">
        <v>0</v>
      </c>
      <c r="AM56" s="97">
        <v>0</v>
      </c>
      <c r="AN56" s="97">
        <v>0</v>
      </c>
      <c r="AO56" s="97">
        <v>0</v>
      </c>
      <c r="AP56" s="466">
        <f t="shared" si="2"/>
        <v>0</v>
      </c>
      <c r="AQ56" s="122">
        <f t="shared" si="3"/>
        <v>0</v>
      </c>
      <c r="AR56" s="473">
        <f t="shared" si="4"/>
        <v>0</v>
      </c>
      <c r="AS56" s="122">
        <f t="shared" si="5"/>
        <v>0</v>
      </c>
      <c r="AT56" s="122">
        <f t="shared" si="6"/>
        <v>0</v>
      </c>
      <c r="AU56" s="122">
        <f t="shared" si="7"/>
        <v>0</v>
      </c>
      <c r="AV56" s="122">
        <f t="shared" si="8"/>
        <v>0</v>
      </c>
      <c r="AW56" s="122">
        <f t="shared" si="9"/>
        <v>0</v>
      </c>
      <c r="AX56" s="122">
        <f t="shared" si="10"/>
        <v>0</v>
      </c>
      <c r="AY56" s="122">
        <f t="shared" si="11"/>
        <v>0</v>
      </c>
      <c r="AZ56" s="122">
        <f t="shared" si="12"/>
        <v>0</v>
      </c>
      <c r="BA56" s="469">
        <f t="shared" si="13"/>
        <v>0</v>
      </c>
      <c r="BB56" s="97">
        <f t="shared" si="14"/>
        <v>2.6186886891868412E-2</v>
      </c>
      <c r="BC56" s="97">
        <f t="shared" si="15"/>
        <v>0.23568309631501097</v>
      </c>
      <c r="BD56" s="97">
        <f t="shared" si="16"/>
        <v>0.36310195151628422</v>
      </c>
      <c r="BE56" s="97">
        <f t="shared" si="17"/>
        <v>2.4026468723289264E-2</v>
      </c>
      <c r="BF56" s="97">
        <f t="shared" si="18"/>
        <v>0.21623924086902291</v>
      </c>
      <c r="BG56" s="97">
        <f t="shared" si="19"/>
        <v>0.35822527061978499</v>
      </c>
      <c r="BH56" s="97">
        <f t="shared" si="20"/>
        <v>2.2520722727006857E-2</v>
      </c>
      <c r="BI56" s="97">
        <f t="shared" si="21"/>
        <v>0.20268746283090974</v>
      </c>
      <c r="BJ56" s="97">
        <f t="shared" si="22"/>
        <v>0.35255777660493326</v>
      </c>
      <c r="BK56" s="97">
        <f t="shared" si="23"/>
        <v>1.9090240544172032E-2</v>
      </c>
      <c r="BL56" s="97">
        <f t="shared" si="24"/>
        <v>0.17181297721364275</v>
      </c>
      <c r="BM56" s="469">
        <f t="shared" si="25"/>
        <v>0.34546073579921527</v>
      </c>
      <c r="BN56" s="467">
        <f t="shared" si="26"/>
        <v>0</v>
      </c>
      <c r="BO56" s="97">
        <f t="shared" si="27"/>
        <v>0</v>
      </c>
      <c r="BP56" s="97">
        <f t="shared" si="28"/>
        <v>0</v>
      </c>
      <c r="BQ56" s="97">
        <f t="shared" si="29"/>
        <v>0</v>
      </c>
      <c r="BR56" s="97">
        <f t="shared" si="30"/>
        <v>0</v>
      </c>
      <c r="BS56" s="97">
        <f t="shared" si="31"/>
        <v>0</v>
      </c>
      <c r="BT56" s="97">
        <f t="shared" si="32"/>
        <v>0</v>
      </c>
      <c r="BU56" s="97">
        <f t="shared" si="33"/>
        <v>0</v>
      </c>
      <c r="BV56" s="97">
        <f t="shared" si="34"/>
        <v>0</v>
      </c>
      <c r="BW56" s="97">
        <f t="shared" si="35"/>
        <v>0</v>
      </c>
      <c r="BX56" s="97">
        <f t="shared" si="36"/>
        <v>0</v>
      </c>
      <c r="BY56" s="469">
        <f t="shared" si="37"/>
        <v>0</v>
      </c>
      <c r="BZ56" s="470">
        <f t="shared" si="38"/>
        <v>0</v>
      </c>
      <c r="CA56" s="470">
        <f t="shared" si="39"/>
        <v>0</v>
      </c>
      <c r="CB56" s="470">
        <f t="shared" si="40"/>
        <v>0</v>
      </c>
      <c r="CC56" s="470">
        <f t="shared" si="41"/>
        <v>0</v>
      </c>
      <c r="CD56" s="470">
        <f t="shared" si="42"/>
        <v>0</v>
      </c>
      <c r="CE56" s="470">
        <f t="shared" si="43"/>
        <v>0</v>
      </c>
      <c r="CF56" s="470">
        <f t="shared" si="44"/>
        <v>0</v>
      </c>
      <c r="CG56" s="470">
        <f t="shared" si="45"/>
        <v>0</v>
      </c>
      <c r="CH56" s="470">
        <f t="shared" si="46"/>
        <v>0</v>
      </c>
      <c r="CI56" s="470">
        <f t="shared" si="47"/>
        <v>0</v>
      </c>
      <c r="CJ56" s="470">
        <f t="shared" si="48"/>
        <v>0</v>
      </c>
      <c r="CK56" s="472">
        <f t="shared" si="49"/>
        <v>0</v>
      </c>
      <c r="CL56" s="470">
        <f t="shared" si="50"/>
        <v>0.169689669541951</v>
      </c>
      <c r="CM56" s="116">
        <f t="shared" si="51"/>
        <v>1.5272142464073</v>
      </c>
      <c r="CN56" s="116">
        <f t="shared" si="52"/>
        <v>2.3528818227709398</v>
      </c>
      <c r="CO56" s="116">
        <f t="shared" si="53"/>
        <v>0.15569027180473999</v>
      </c>
      <c r="CP56" s="116">
        <f t="shared" si="54"/>
        <v>1.4012190710787</v>
      </c>
      <c r="CQ56" s="116">
        <f t="shared" si="55"/>
        <v>2.3212811833667399</v>
      </c>
      <c r="CR56" s="116">
        <f t="shared" si="56"/>
        <v>0.14593311580607801</v>
      </c>
      <c r="CS56" s="116">
        <f t="shared" si="57"/>
        <v>1.31340425191028</v>
      </c>
      <c r="CT56" s="116">
        <f t="shared" si="58"/>
        <v>2.2845561159510401</v>
      </c>
      <c r="CU56" s="116">
        <f t="shared" si="59"/>
        <v>0.12370376909608199</v>
      </c>
      <c r="CV56" s="116">
        <f t="shared" si="60"/>
        <v>1.11333918563092</v>
      </c>
      <c r="CW56" s="471">
        <f t="shared" si="61"/>
        <v>2.2385676594376398</v>
      </c>
      <c r="CX56" s="470">
        <f t="shared" si="62"/>
        <v>0</v>
      </c>
      <c r="CY56" s="116">
        <f t="shared" si="63"/>
        <v>0</v>
      </c>
      <c r="CZ56" s="116">
        <f t="shared" si="64"/>
        <v>0</v>
      </c>
      <c r="DA56" s="116">
        <f t="shared" si="65"/>
        <v>0</v>
      </c>
      <c r="DB56" s="116">
        <f t="shared" si="66"/>
        <v>0</v>
      </c>
      <c r="DC56" s="116">
        <f t="shared" si="67"/>
        <v>0</v>
      </c>
      <c r="DD56" s="116">
        <f t="shared" si="68"/>
        <v>0</v>
      </c>
      <c r="DE56" s="116">
        <f t="shared" si="69"/>
        <v>0</v>
      </c>
      <c r="DF56" s="116">
        <f t="shared" si="70"/>
        <v>0</v>
      </c>
      <c r="DG56" s="116">
        <f t="shared" si="71"/>
        <v>0</v>
      </c>
      <c r="DH56" s="116">
        <f t="shared" si="72"/>
        <v>0</v>
      </c>
      <c r="DI56" s="471">
        <f t="shared" si="73"/>
        <v>0</v>
      </c>
      <c r="DJ56" s="470">
        <f t="shared" si="74"/>
        <v>0</v>
      </c>
      <c r="DK56" s="116">
        <f t="shared" si="75"/>
        <v>0</v>
      </c>
      <c r="DL56" s="116">
        <f t="shared" si="76"/>
        <v>0</v>
      </c>
      <c r="DM56" s="116">
        <f t="shared" si="77"/>
        <v>0</v>
      </c>
      <c r="DN56" s="116">
        <f t="shared" si="78"/>
        <v>0</v>
      </c>
      <c r="DO56" s="116">
        <f t="shared" si="79"/>
        <v>0</v>
      </c>
      <c r="DP56" s="116">
        <f t="shared" si="80"/>
        <v>0</v>
      </c>
      <c r="DQ56" s="116">
        <f t="shared" si="81"/>
        <v>0</v>
      </c>
      <c r="DR56" s="116">
        <f t="shared" si="82"/>
        <v>0</v>
      </c>
      <c r="DS56" s="116">
        <f t="shared" si="83"/>
        <v>0</v>
      </c>
      <c r="DT56" s="116">
        <f t="shared" si="84"/>
        <v>0</v>
      </c>
      <c r="DU56" s="471">
        <f t="shared" si="85"/>
        <v>0</v>
      </c>
      <c r="DV56" s="470">
        <f t="shared" si="86"/>
        <v>0</v>
      </c>
      <c r="DW56" s="470">
        <f t="shared" si="87"/>
        <v>0</v>
      </c>
      <c r="DX56" s="470">
        <f t="shared" si="88"/>
        <v>0</v>
      </c>
      <c r="DY56" s="470">
        <f t="shared" si="89"/>
        <v>0</v>
      </c>
      <c r="DZ56" s="470">
        <f t="shared" si="90"/>
        <v>0</v>
      </c>
      <c r="EA56" s="470">
        <f t="shared" si="91"/>
        <v>0</v>
      </c>
      <c r="EB56" s="470">
        <f t="shared" si="92"/>
        <v>0</v>
      </c>
      <c r="EC56" s="470">
        <f t="shared" si="93"/>
        <v>0</v>
      </c>
      <c r="ED56" s="470">
        <f t="shared" si="94"/>
        <v>0</v>
      </c>
      <c r="EE56" s="470">
        <f t="shared" si="95"/>
        <v>0</v>
      </c>
      <c r="EF56" s="470">
        <f t="shared" si="96"/>
        <v>0</v>
      </c>
      <c r="EG56" s="470">
        <f t="shared" si="97"/>
        <v>0</v>
      </c>
      <c r="EH56" s="466">
        <f t="shared" si="98"/>
        <v>0</v>
      </c>
      <c r="EI56" s="122">
        <f t="shared" si="99"/>
        <v>0</v>
      </c>
      <c r="EJ56" s="122">
        <f t="shared" si="100"/>
        <v>0</v>
      </c>
      <c r="EK56" s="122">
        <f t="shared" si="101"/>
        <v>0</v>
      </c>
      <c r="EL56" s="122">
        <f t="shared" si="102"/>
        <v>0</v>
      </c>
      <c r="EM56" s="122">
        <f t="shared" si="103"/>
        <v>0</v>
      </c>
      <c r="EN56" s="122">
        <f t="shared" si="104"/>
        <v>0</v>
      </c>
      <c r="EO56" s="122">
        <f t="shared" si="105"/>
        <v>0</v>
      </c>
      <c r="EP56" s="122">
        <f t="shared" si="106"/>
        <v>0</v>
      </c>
      <c r="EQ56" s="122">
        <f t="shared" si="107"/>
        <v>0</v>
      </c>
      <c r="ER56" s="122">
        <f t="shared" si="108"/>
        <v>0</v>
      </c>
      <c r="ES56" s="469">
        <f t="shared" si="109"/>
        <v>0</v>
      </c>
      <c r="ET56" s="466">
        <f t="shared" si="110"/>
        <v>0</v>
      </c>
      <c r="EU56" s="122">
        <f t="shared" si="111"/>
        <v>0</v>
      </c>
      <c r="EV56" s="122">
        <f t="shared" si="112"/>
        <v>0</v>
      </c>
      <c r="EW56" s="122">
        <f t="shared" si="113"/>
        <v>0</v>
      </c>
      <c r="EX56" s="122">
        <f t="shared" si="114"/>
        <v>0</v>
      </c>
      <c r="EY56" s="122">
        <f t="shared" si="115"/>
        <v>0</v>
      </c>
      <c r="EZ56" s="122">
        <f t="shared" si="116"/>
        <v>0</v>
      </c>
      <c r="FA56" s="122">
        <f t="shared" si="117"/>
        <v>0</v>
      </c>
      <c r="FB56" s="122">
        <f t="shared" si="118"/>
        <v>0</v>
      </c>
      <c r="FC56" s="122">
        <f t="shared" si="119"/>
        <v>0</v>
      </c>
      <c r="FD56" s="122">
        <f t="shared" si="120"/>
        <v>0</v>
      </c>
      <c r="FE56" s="469">
        <f t="shared" si="121"/>
        <v>0</v>
      </c>
      <c r="FF56" s="466">
        <f t="shared" si="122"/>
        <v>0</v>
      </c>
      <c r="FG56" s="466">
        <f t="shared" si="123"/>
        <v>0</v>
      </c>
      <c r="FH56" s="466">
        <f t="shared" si="124"/>
        <v>0</v>
      </c>
      <c r="FI56" s="466">
        <f t="shared" si="125"/>
        <v>0</v>
      </c>
      <c r="FJ56" s="466">
        <f t="shared" si="126"/>
        <v>0</v>
      </c>
      <c r="FK56" s="466">
        <f t="shared" si="127"/>
        <v>0</v>
      </c>
      <c r="FL56" s="466">
        <f t="shared" si="128"/>
        <v>0</v>
      </c>
      <c r="FM56" s="466">
        <f t="shared" si="129"/>
        <v>0</v>
      </c>
      <c r="FN56" s="466">
        <f t="shared" si="130"/>
        <v>0</v>
      </c>
      <c r="FO56" s="466">
        <f t="shared" si="131"/>
        <v>0</v>
      </c>
      <c r="FP56" s="466">
        <f t="shared" si="132"/>
        <v>0</v>
      </c>
      <c r="FQ56" s="468">
        <f t="shared" si="133"/>
        <v>0</v>
      </c>
      <c r="FR56" s="466">
        <f t="shared" si="134"/>
        <v>0</v>
      </c>
      <c r="FS56" s="466">
        <f t="shared" si="135"/>
        <v>0</v>
      </c>
      <c r="FT56" s="466">
        <f t="shared" si="136"/>
        <v>0</v>
      </c>
      <c r="FU56" s="466">
        <f t="shared" si="137"/>
        <v>0</v>
      </c>
      <c r="FV56" s="466">
        <f t="shared" si="138"/>
        <v>0</v>
      </c>
      <c r="FW56" s="466">
        <f t="shared" si="139"/>
        <v>0</v>
      </c>
      <c r="FX56" s="466">
        <f t="shared" si="140"/>
        <v>0</v>
      </c>
      <c r="FY56" s="466">
        <f t="shared" si="141"/>
        <v>0</v>
      </c>
      <c r="FZ56" s="466">
        <f t="shared" si="142"/>
        <v>0</v>
      </c>
      <c r="GA56" s="466">
        <f t="shared" si="143"/>
        <v>0</v>
      </c>
      <c r="GB56" s="466">
        <f t="shared" si="144"/>
        <v>0</v>
      </c>
      <c r="GC56" s="468">
        <f t="shared" si="145"/>
        <v>0</v>
      </c>
    </row>
    <row r="57" spans="1:185">
      <c r="A57" s="97">
        <v>54</v>
      </c>
      <c r="B57" s="97" t="s">
        <v>12</v>
      </c>
      <c r="C57" s="97" t="s">
        <v>214</v>
      </c>
      <c r="D57" s="97" t="s">
        <v>936</v>
      </c>
      <c r="E57" s="321">
        <v>0.178864225642798</v>
      </c>
      <c r="F57" s="122">
        <v>1.5297975103516199</v>
      </c>
      <c r="G57" s="122">
        <v>1.4515473950900899</v>
      </c>
      <c r="H57" s="122">
        <v>0.16410792702726701</v>
      </c>
      <c r="I57" s="122">
        <v>1.3875263418889201</v>
      </c>
      <c r="J57" s="122">
        <v>1.3996930008541899</v>
      </c>
      <c r="K57" s="122">
        <v>0.15382323405280601</v>
      </c>
      <c r="L57" s="122">
        <v>1.2643776423056201</v>
      </c>
      <c r="M57" s="122">
        <v>1.35464893003247</v>
      </c>
      <c r="N57" s="122">
        <v>0.13039202049359899</v>
      </c>
      <c r="O57" s="122">
        <v>1.07085825724613</v>
      </c>
      <c r="P57" s="475">
        <v>1.24633482094836</v>
      </c>
      <c r="Q57" s="474">
        <v>2</v>
      </c>
      <c r="R57" s="97">
        <v>0.35772845128559499</v>
      </c>
      <c r="S57" s="97">
        <v>3.0595950207032501</v>
      </c>
      <c r="T57" s="97">
        <v>2.90309479018019</v>
      </c>
      <c r="U57" s="97">
        <v>0.32821585405453302</v>
      </c>
      <c r="V57" s="97">
        <v>2.77505268377785</v>
      </c>
      <c r="W57" s="97">
        <v>2.79938600170839</v>
      </c>
      <c r="X57" s="97">
        <v>0.30764646810561203</v>
      </c>
      <c r="Y57" s="97">
        <v>2.5287552846112402</v>
      </c>
      <c r="Z57" s="97">
        <v>2.70929786006494</v>
      </c>
      <c r="AA57" s="97">
        <v>0.26078404098719898</v>
      </c>
      <c r="AB57" s="97">
        <v>2.1417165144922699</v>
      </c>
      <c r="AC57" s="97">
        <v>2.49266964189672</v>
      </c>
      <c r="AD57" s="321">
        <v>0</v>
      </c>
      <c r="AE57" s="97">
        <v>0</v>
      </c>
      <c r="AF57" s="97">
        <v>0</v>
      </c>
      <c r="AG57" s="97">
        <v>0</v>
      </c>
      <c r="AH57" s="97">
        <v>0</v>
      </c>
      <c r="AI57" s="97">
        <v>0</v>
      </c>
      <c r="AJ57" s="97">
        <v>0</v>
      </c>
      <c r="AK57" s="97">
        <v>0</v>
      </c>
      <c r="AL57" s="97">
        <v>0</v>
      </c>
      <c r="AM57" s="97">
        <v>0</v>
      </c>
      <c r="AN57" s="97">
        <v>0</v>
      </c>
      <c r="AO57" s="97">
        <v>0</v>
      </c>
      <c r="AP57" s="466">
        <f t="shared" si="2"/>
        <v>0</v>
      </c>
      <c r="AQ57" s="122">
        <f t="shared" si="3"/>
        <v>0</v>
      </c>
      <c r="AR57" s="473">
        <f t="shared" si="4"/>
        <v>0</v>
      </c>
      <c r="AS57" s="122">
        <f t="shared" si="5"/>
        <v>0</v>
      </c>
      <c r="AT57" s="122">
        <f t="shared" si="6"/>
        <v>0</v>
      </c>
      <c r="AU57" s="122">
        <f t="shared" si="7"/>
        <v>0</v>
      </c>
      <c r="AV57" s="122">
        <f t="shared" si="8"/>
        <v>0</v>
      </c>
      <c r="AW57" s="122">
        <f t="shared" si="9"/>
        <v>0</v>
      </c>
      <c r="AX57" s="122">
        <f t="shared" si="10"/>
        <v>0</v>
      </c>
      <c r="AY57" s="122">
        <f t="shared" si="11"/>
        <v>0</v>
      </c>
      <c r="AZ57" s="122">
        <f t="shared" si="12"/>
        <v>0</v>
      </c>
      <c r="BA57" s="469">
        <f t="shared" si="13"/>
        <v>0</v>
      </c>
      <c r="BB57" s="97">
        <f t="shared" si="14"/>
        <v>2.7602724777253569E-2</v>
      </c>
      <c r="BC57" s="97">
        <f t="shared" si="15"/>
        <v>0.23608175134748496</v>
      </c>
      <c r="BD57" s="97">
        <f t="shared" si="16"/>
        <v>0.22400601967118064</v>
      </c>
      <c r="BE57" s="97">
        <f t="shared" si="17"/>
        <v>2.5325499983130127E-2</v>
      </c>
      <c r="BF57" s="97">
        <f t="shared" si="18"/>
        <v>0.21412614847216901</v>
      </c>
      <c r="BG57" s="97">
        <f t="shared" si="19"/>
        <v>0.21600373432070935</v>
      </c>
      <c r="BH57" s="97">
        <f t="shared" si="20"/>
        <v>2.3738343308438031E-2</v>
      </c>
      <c r="BI57" s="97">
        <f t="shared" si="21"/>
        <v>0.19512156748869727</v>
      </c>
      <c r="BJ57" s="97">
        <f t="shared" si="22"/>
        <v>0.2090524332135664</v>
      </c>
      <c r="BK57" s="97">
        <f t="shared" si="23"/>
        <v>2.0122386362617734E-2</v>
      </c>
      <c r="BL57" s="97">
        <f t="shared" si="24"/>
        <v>0.16525722594323888</v>
      </c>
      <c r="BM57" s="469">
        <f t="shared" si="25"/>
        <v>0.19233715920168634</v>
      </c>
      <c r="BN57" s="467">
        <f t="shared" si="26"/>
        <v>0</v>
      </c>
      <c r="BO57" s="97">
        <f t="shared" si="27"/>
        <v>0</v>
      </c>
      <c r="BP57" s="97">
        <f t="shared" si="28"/>
        <v>0</v>
      </c>
      <c r="BQ57" s="97">
        <f t="shared" si="29"/>
        <v>0</v>
      </c>
      <c r="BR57" s="97">
        <f t="shared" si="30"/>
        <v>0</v>
      </c>
      <c r="BS57" s="97">
        <f t="shared" si="31"/>
        <v>0</v>
      </c>
      <c r="BT57" s="97">
        <f t="shared" si="32"/>
        <v>0</v>
      </c>
      <c r="BU57" s="97">
        <f t="shared" si="33"/>
        <v>0</v>
      </c>
      <c r="BV57" s="97">
        <f t="shared" si="34"/>
        <v>0</v>
      </c>
      <c r="BW57" s="97">
        <f t="shared" si="35"/>
        <v>0</v>
      </c>
      <c r="BX57" s="97">
        <f t="shared" si="36"/>
        <v>0</v>
      </c>
      <c r="BY57" s="469">
        <f t="shared" si="37"/>
        <v>0</v>
      </c>
      <c r="BZ57" s="470">
        <f t="shared" si="38"/>
        <v>0</v>
      </c>
      <c r="CA57" s="470">
        <f t="shared" si="39"/>
        <v>0</v>
      </c>
      <c r="CB57" s="470">
        <f t="shared" si="40"/>
        <v>0</v>
      </c>
      <c r="CC57" s="470">
        <f t="shared" si="41"/>
        <v>0</v>
      </c>
      <c r="CD57" s="470">
        <f t="shared" si="42"/>
        <v>0</v>
      </c>
      <c r="CE57" s="470">
        <f t="shared" si="43"/>
        <v>0</v>
      </c>
      <c r="CF57" s="470">
        <f t="shared" si="44"/>
        <v>0</v>
      </c>
      <c r="CG57" s="470">
        <f t="shared" si="45"/>
        <v>0</v>
      </c>
      <c r="CH57" s="470">
        <f t="shared" si="46"/>
        <v>0</v>
      </c>
      <c r="CI57" s="470">
        <f t="shared" si="47"/>
        <v>0</v>
      </c>
      <c r="CJ57" s="470">
        <f t="shared" si="48"/>
        <v>0</v>
      </c>
      <c r="CK57" s="472">
        <f t="shared" si="49"/>
        <v>0</v>
      </c>
      <c r="CL57" s="470">
        <f t="shared" si="50"/>
        <v>0.35772845128559499</v>
      </c>
      <c r="CM57" s="116">
        <f t="shared" si="51"/>
        <v>3.0595950207032501</v>
      </c>
      <c r="CN57" s="116">
        <f t="shared" si="52"/>
        <v>2.90309479018019</v>
      </c>
      <c r="CO57" s="116">
        <f t="shared" si="53"/>
        <v>0.32821585405453302</v>
      </c>
      <c r="CP57" s="116">
        <f t="shared" si="54"/>
        <v>2.77505268377785</v>
      </c>
      <c r="CQ57" s="116">
        <f t="shared" si="55"/>
        <v>2.79938600170839</v>
      </c>
      <c r="CR57" s="116">
        <f t="shared" si="56"/>
        <v>0.30764646810561203</v>
      </c>
      <c r="CS57" s="116">
        <f t="shared" si="57"/>
        <v>2.5287552846112402</v>
      </c>
      <c r="CT57" s="116">
        <f t="shared" si="58"/>
        <v>2.70929786006494</v>
      </c>
      <c r="CU57" s="116">
        <f t="shared" si="59"/>
        <v>0.26078404098719898</v>
      </c>
      <c r="CV57" s="116">
        <f t="shared" si="60"/>
        <v>2.1417165144922699</v>
      </c>
      <c r="CW57" s="471">
        <f t="shared" si="61"/>
        <v>2.49266964189672</v>
      </c>
      <c r="CX57" s="470">
        <f t="shared" si="62"/>
        <v>0</v>
      </c>
      <c r="CY57" s="116">
        <f t="shared" si="63"/>
        <v>0</v>
      </c>
      <c r="CZ57" s="116">
        <f t="shared" si="64"/>
        <v>0</v>
      </c>
      <c r="DA57" s="116">
        <f t="shared" si="65"/>
        <v>0</v>
      </c>
      <c r="DB57" s="116">
        <f t="shared" si="66"/>
        <v>0</v>
      </c>
      <c r="DC57" s="116">
        <f t="shared" si="67"/>
        <v>0</v>
      </c>
      <c r="DD57" s="116">
        <f t="shared" si="68"/>
        <v>0</v>
      </c>
      <c r="DE57" s="116">
        <f t="shared" si="69"/>
        <v>0</v>
      </c>
      <c r="DF57" s="116">
        <f t="shared" si="70"/>
        <v>0</v>
      </c>
      <c r="DG57" s="116">
        <f t="shared" si="71"/>
        <v>0</v>
      </c>
      <c r="DH57" s="116">
        <f t="shared" si="72"/>
        <v>0</v>
      </c>
      <c r="DI57" s="471">
        <f t="shared" si="73"/>
        <v>0</v>
      </c>
      <c r="DJ57" s="470">
        <f t="shared" si="74"/>
        <v>0</v>
      </c>
      <c r="DK57" s="116">
        <f t="shared" si="75"/>
        <v>0</v>
      </c>
      <c r="DL57" s="116">
        <f t="shared" si="76"/>
        <v>0</v>
      </c>
      <c r="DM57" s="116">
        <f t="shared" si="77"/>
        <v>0</v>
      </c>
      <c r="DN57" s="116">
        <f t="shared" si="78"/>
        <v>0</v>
      </c>
      <c r="DO57" s="116">
        <f t="shared" si="79"/>
        <v>0</v>
      </c>
      <c r="DP57" s="116">
        <f t="shared" si="80"/>
        <v>0</v>
      </c>
      <c r="DQ57" s="116">
        <f t="shared" si="81"/>
        <v>0</v>
      </c>
      <c r="DR57" s="116">
        <f t="shared" si="82"/>
        <v>0</v>
      </c>
      <c r="DS57" s="116">
        <f t="shared" si="83"/>
        <v>0</v>
      </c>
      <c r="DT57" s="116">
        <f t="shared" si="84"/>
        <v>0</v>
      </c>
      <c r="DU57" s="471">
        <f t="shared" si="85"/>
        <v>0</v>
      </c>
      <c r="DV57" s="470">
        <f t="shared" si="86"/>
        <v>0</v>
      </c>
      <c r="DW57" s="470">
        <f t="shared" si="87"/>
        <v>0</v>
      </c>
      <c r="DX57" s="470">
        <f t="shared" si="88"/>
        <v>0</v>
      </c>
      <c r="DY57" s="470">
        <f t="shared" si="89"/>
        <v>0</v>
      </c>
      <c r="DZ57" s="470">
        <f t="shared" si="90"/>
        <v>0</v>
      </c>
      <c r="EA57" s="470">
        <f t="shared" si="91"/>
        <v>0</v>
      </c>
      <c r="EB57" s="470">
        <f t="shared" si="92"/>
        <v>0</v>
      </c>
      <c r="EC57" s="470">
        <f t="shared" si="93"/>
        <v>0</v>
      </c>
      <c r="ED57" s="470">
        <f t="shared" si="94"/>
        <v>0</v>
      </c>
      <c r="EE57" s="470">
        <f t="shared" si="95"/>
        <v>0</v>
      </c>
      <c r="EF57" s="470">
        <f t="shared" si="96"/>
        <v>0</v>
      </c>
      <c r="EG57" s="470">
        <f t="shared" si="97"/>
        <v>0</v>
      </c>
      <c r="EH57" s="466">
        <f t="shared" si="98"/>
        <v>0</v>
      </c>
      <c r="EI57" s="122">
        <f t="shared" si="99"/>
        <v>0</v>
      </c>
      <c r="EJ57" s="122">
        <f t="shared" si="100"/>
        <v>0</v>
      </c>
      <c r="EK57" s="122">
        <f t="shared" si="101"/>
        <v>0</v>
      </c>
      <c r="EL57" s="122">
        <f t="shared" si="102"/>
        <v>0</v>
      </c>
      <c r="EM57" s="122">
        <f t="shared" si="103"/>
        <v>0</v>
      </c>
      <c r="EN57" s="122">
        <f t="shared" si="104"/>
        <v>0</v>
      </c>
      <c r="EO57" s="122">
        <f t="shared" si="105"/>
        <v>0</v>
      </c>
      <c r="EP57" s="122">
        <f t="shared" si="106"/>
        <v>0</v>
      </c>
      <c r="EQ57" s="122">
        <f t="shared" si="107"/>
        <v>0</v>
      </c>
      <c r="ER57" s="122">
        <f t="shared" si="108"/>
        <v>0</v>
      </c>
      <c r="ES57" s="469">
        <f t="shared" si="109"/>
        <v>0</v>
      </c>
      <c r="ET57" s="466">
        <f t="shared" si="110"/>
        <v>0</v>
      </c>
      <c r="EU57" s="122">
        <f t="shared" si="111"/>
        <v>0</v>
      </c>
      <c r="EV57" s="122">
        <f t="shared" si="112"/>
        <v>0</v>
      </c>
      <c r="EW57" s="122">
        <f t="shared" si="113"/>
        <v>0</v>
      </c>
      <c r="EX57" s="122">
        <f t="shared" si="114"/>
        <v>0</v>
      </c>
      <c r="EY57" s="122">
        <f t="shared" si="115"/>
        <v>0</v>
      </c>
      <c r="EZ57" s="122">
        <f t="shared" si="116"/>
        <v>0</v>
      </c>
      <c r="FA57" s="122">
        <f t="shared" si="117"/>
        <v>0</v>
      </c>
      <c r="FB57" s="122">
        <f t="shared" si="118"/>
        <v>0</v>
      </c>
      <c r="FC57" s="122">
        <f t="shared" si="119"/>
        <v>0</v>
      </c>
      <c r="FD57" s="122">
        <f t="shared" si="120"/>
        <v>0</v>
      </c>
      <c r="FE57" s="469">
        <f t="shared" si="121"/>
        <v>0</v>
      </c>
      <c r="FF57" s="466">
        <f t="shared" si="122"/>
        <v>0</v>
      </c>
      <c r="FG57" s="466">
        <f t="shared" si="123"/>
        <v>0</v>
      </c>
      <c r="FH57" s="466">
        <f t="shared" si="124"/>
        <v>0</v>
      </c>
      <c r="FI57" s="466">
        <f t="shared" si="125"/>
        <v>0</v>
      </c>
      <c r="FJ57" s="466">
        <f t="shared" si="126"/>
        <v>0</v>
      </c>
      <c r="FK57" s="466">
        <f t="shared" si="127"/>
        <v>0</v>
      </c>
      <c r="FL57" s="466">
        <f t="shared" si="128"/>
        <v>0</v>
      </c>
      <c r="FM57" s="466">
        <f t="shared" si="129"/>
        <v>0</v>
      </c>
      <c r="FN57" s="466">
        <f t="shared" si="130"/>
        <v>0</v>
      </c>
      <c r="FO57" s="466">
        <f t="shared" si="131"/>
        <v>0</v>
      </c>
      <c r="FP57" s="466">
        <f t="shared" si="132"/>
        <v>0</v>
      </c>
      <c r="FQ57" s="468">
        <f t="shared" si="133"/>
        <v>0</v>
      </c>
      <c r="FR57" s="466">
        <f t="shared" si="134"/>
        <v>0</v>
      </c>
      <c r="FS57" s="466">
        <f t="shared" si="135"/>
        <v>0</v>
      </c>
      <c r="FT57" s="466">
        <f t="shared" si="136"/>
        <v>0</v>
      </c>
      <c r="FU57" s="466">
        <f t="shared" si="137"/>
        <v>0</v>
      </c>
      <c r="FV57" s="466">
        <f t="shared" si="138"/>
        <v>0</v>
      </c>
      <c r="FW57" s="466">
        <f t="shared" si="139"/>
        <v>0</v>
      </c>
      <c r="FX57" s="466">
        <f t="shared" si="140"/>
        <v>0</v>
      </c>
      <c r="FY57" s="466">
        <f t="shared" si="141"/>
        <v>0</v>
      </c>
      <c r="FZ57" s="466">
        <f t="shared" si="142"/>
        <v>0</v>
      </c>
      <c r="GA57" s="466">
        <f t="shared" si="143"/>
        <v>0</v>
      </c>
      <c r="GB57" s="466">
        <f t="shared" si="144"/>
        <v>0</v>
      </c>
      <c r="GC57" s="468">
        <f t="shared" si="145"/>
        <v>0</v>
      </c>
    </row>
    <row r="58" spans="1:185">
      <c r="A58" s="97">
        <v>55</v>
      </c>
      <c r="B58" s="97" t="s">
        <v>12</v>
      </c>
      <c r="C58" s="97" t="s">
        <v>214</v>
      </c>
      <c r="D58" s="97" t="s">
        <v>936</v>
      </c>
      <c r="E58" s="321">
        <v>0.28234411090184403</v>
      </c>
      <c r="F58" s="122">
        <v>0</v>
      </c>
      <c r="G58" s="122">
        <v>0.43785777974514001</v>
      </c>
      <c r="H58" s="122">
        <v>0.27621839247642899</v>
      </c>
      <c r="I58" s="122">
        <v>0</v>
      </c>
      <c r="J58" s="122">
        <v>0.42646222952021001</v>
      </c>
      <c r="K58" s="122">
        <v>0.27185680824688302</v>
      </c>
      <c r="L58" s="122">
        <v>0</v>
      </c>
      <c r="M58" s="122">
        <v>0.41486806152982603</v>
      </c>
      <c r="N58" s="122">
        <v>0.25788436980630702</v>
      </c>
      <c r="O58" s="122">
        <v>0</v>
      </c>
      <c r="P58" s="475">
        <v>0.39664641003912998</v>
      </c>
      <c r="Q58" s="474">
        <v>4</v>
      </c>
      <c r="R58" s="97">
        <v>1.1293764436073701</v>
      </c>
      <c r="S58" s="97">
        <v>0</v>
      </c>
      <c r="T58" s="97">
        <v>1.75143111898055</v>
      </c>
      <c r="U58" s="97">
        <v>1.10487356990571</v>
      </c>
      <c r="V58" s="97">
        <v>0</v>
      </c>
      <c r="W58" s="97">
        <v>1.70584891808084</v>
      </c>
      <c r="X58" s="97">
        <v>1.0874272329875301</v>
      </c>
      <c r="Y58" s="97">
        <v>0</v>
      </c>
      <c r="Z58" s="97">
        <v>1.6594722461193001</v>
      </c>
      <c r="AA58" s="97">
        <v>1.0315374792252201</v>
      </c>
      <c r="AB58" s="97">
        <v>0</v>
      </c>
      <c r="AC58" s="97">
        <v>1.5865856401565099</v>
      </c>
      <c r="AD58" s="321">
        <v>0</v>
      </c>
      <c r="AE58" s="97">
        <v>0</v>
      </c>
      <c r="AF58" s="97">
        <v>0</v>
      </c>
      <c r="AG58" s="97">
        <v>0</v>
      </c>
      <c r="AH58" s="97">
        <v>0</v>
      </c>
      <c r="AI58" s="97">
        <v>0</v>
      </c>
      <c r="AJ58" s="97">
        <v>0</v>
      </c>
      <c r="AK58" s="97">
        <v>0</v>
      </c>
      <c r="AL58" s="97">
        <v>0</v>
      </c>
      <c r="AM58" s="97">
        <v>0</v>
      </c>
      <c r="AN58" s="97">
        <v>0</v>
      </c>
      <c r="AO58" s="97">
        <v>0</v>
      </c>
      <c r="AP58" s="466">
        <f t="shared" si="2"/>
        <v>0</v>
      </c>
      <c r="AQ58" s="122">
        <f t="shared" si="3"/>
        <v>0</v>
      </c>
      <c r="AR58" s="473">
        <f t="shared" si="4"/>
        <v>0</v>
      </c>
      <c r="AS58" s="122">
        <f t="shared" si="5"/>
        <v>0</v>
      </c>
      <c r="AT58" s="122">
        <f t="shared" si="6"/>
        <v>0</v>
      </c>
      <c r="AU58" s="122">
        <f t="shared" si="7"/>
        <v>0</v>
      </c>
      <c r="AV58" s="122">
        <f t="shared" si="8"/>
        <v>0</v>
      </c>
      <c r="AW58" s="122">
        <f t="shared" si="9"/>
        <v>0</v>
      </c>
      <c r="AX58" s="122">
        <f t="shared" si="10"/>
        <v>0</v>
      </c>
      <c r="AY58" s="122">
        <f t="shared" si="11"/>
        <v>0</v>
      </c>
      <c r="AZ58" s="122">
        <f t="shared" si="12"/>
        <v>0</v>
      </c>
      <c r="BA58" s="469">
        <f t="shared" si="13"/>
        <v>0</v>
      </c>
      <c r="BB58" s="97">
        <f t="shared" si="14"/>
        <v>4.3571970625730122E-2</v>
      </c>
      <c r="BC58" s="97">
        <f t="shared" si="15"/>
        <v>0</v>
      </c>
      <c r="BD58" s="97">
        <f t="shared" si="16"/>
        <v>6.7571185587558327E-2</v>
      </c>
      <c r="BE58" s="97">
        <f t="shared" si="17"/>
        <v>4.2626636145612462E-2</v>
      </c>
      <c r="BF58" s="97">
        <f t="shared" si="18"/>
        <v>0</v>
      </c>
      <c r="BG58" s="97">
        <f t="shared" si="19"/>
        <v>6.5812598953402177E-2</v>
      </c>
      <c r="BH58" s="97">
        <f t="shared" si="20"/>
        <v>4.1953546774899528E-2</v>
      </c>
      <c r="BI58" s="97">
        <f t="shared" si="21"/>
        <v>0</v>
      </c>
      <c r="BJ58" s="97">
        <f t="shared" si="22"/>
        <v>6.4023361184308375E-2</v>
      </c>
      <c r="BK58" s="97">
        <f t="shared" si="23"/>
        <v>3.9797289024886641E-2</v>
      </c>
      <c r="BL58" s="97">
        <f t="shared" si="24"/>
        <v>0</v>
      </c>
      <c r="BM58" s="469">
        <f t="shared" si="25"/>
        <v>6.1211355433705289E-2</v>
      </c>
      <c r="BN58" s="467">
        <f t="shared" si="26"/>
        <v>0</v>
      </c>
      <c r="BO58" s="97">
        <f t="shared" si="27"/>
        <v>0</v>
      </c>
      <c r="BP58" s="97">
        <f t="shared" si="28"/>
        <v>0</v>
      </c>
      <c r="BQ58" s="97">
        <f t="shared" si="29"/>
        <v>0</v>
      </c>
      <c r="BR58" s="97">
        <f t="shared" si="30"/>
        <v>0</v>
      </c>
      <c r="BS58" s="97">
        <f t="shared" si="31"/>
        <v>0</v>
      </c>
      <c r="BT58" s="97">
        <f t="shared" si="32"/>
        <v>0</v>
      </c>
      <c r="BU58" s="97">
        <f t="shared" si="33"/>
        <v>0</v>
      </c>
      <c r="BV58" s="97">
        <f t="shared" si="34"/>
        <v>0</v>
      </c>
      <c r="BW58" s="97">
        <f t="shared" si="35"/>
        <v>0</v>
      </c>
      <c r="BX58" s="97">
        <f t="shared" si="36"/>
        <v>0</v>
      </c>
      <c r="BY58" s="469">
        <f t="shared" si="37"/>
        <v>0</v>
      </c>
      <c r="BZ58" s="470">
        <f t="shared" si="38"/>
        <v>0</v>
      </c>
      <c r="CA58" s="470">
        <f t="shared" si="39"/>
        <v>0</v>
      </c>
      <c r="CB58" s="470">
        <f t="shared" si="40"/>
        <v>0</v>
      </c>
      <c r="CC58" s="470">
        <f t="shared" si="41"/>
        <v>0</v>
      </c>
      <c r="CD58" s="470">
        <f t="shared" si="42"/>
        <v>0</v>
      </c>
      <c r="CE58" s="470">
        <f t="shared" si="43"/>
        <v>0</v>
      </c>
      <c r="CF58" s="470">
        <f t="shared" si="44"/>
        <v>0</v>
      </c>
      <c r="CG58" s="470">
        <f t="shared" si="45"/>
        <v>0</v>
      </c>
      <c r="CH58" s="470">
        <f t="shared" si="46"/>
        <v>0</v>
      </c>
      <c r="CI58" s="470">
        <f t="shared" si="47"/>
        <v>0</v>
      </c>
      <c r="CJ58" s="470">
        <f t="shared" si="48"/>
        <v>0</v>
      </c>
      <c r="CK58" s="472">
        <f t="shared" si="49"/>
        <v>0</v>
      </c>
      <c r="CL58" s="470">
        <f t="shared" si="50"/>
        <v>1.1293764436073701</v>
      </c>
      <c r="CM58" s="116">
        <f t="shared" si="51"/>
        <v>0</v>
      </c>
      <c r="CN58" s="116">
        <f t="shared" si="52"/>
        <v>1.75143111898055</v>
      </c>
      <c r="CO58" s="116">
        <f t="shared" si="53"/>
        <v>1.10487356990571</v>
      </c>
      <c r="CP58" s="116">
        <f t="shared" si="54"/>
        <v>0</v>
      </c>
      <c r="CQ58" s="116">
        <f t="shared" si="55"/>
        <v>1.70584891808084</v>
      </c>
      <c r="CR58" s="116">
        <f t="shared" si="56"/>
        <v>1.0874272329875301</v>
      </c>
      <c r="CS58" s="116">
        <f t="shared" si="57"/>
        <v>0</v>
      </c>
      <c r="CT58" s="116">
        <f t="shared" si="58"/>
        <v>1.6594722461193001</v>
      </c>
      <c r="CU58" s="116">
        <f t="shared" si="59"/>
        <v>1.0315374792252201</v>
      </c>
      <c r="CV58" s="116">
        <f t="shared" si="60"/>
        <v>0</v>
      </c>
      <c r="CW58" s="471">
        <f t="shared" si="61"/>
        <v>1.5865856401565099</v>
      </c>
      <c r="CX58" s="470">
        <f t="shared" si="62"/>
        <v>0</v>
      </c>
      <c r="CY58" s="116">
        <f t="shared" si="63"/>
        <v>0</v>
      </c>
      <c r="CZ58" s="116">
        <f t="shared" si="64"/>
        <v>0</v>
      </c>
      <c r="DA58" s="116">
        <f t="shared" si="65"/>
        <v>0</v>
      </c>
      <c r="DB58" s="116">
        <f t="shared" si="66"/>
        <v>0</v>
      </c>
      <c r="DC58" s="116">
        <f t="shared" si="67"/>
        <v>0</v>
      </c>
      <c r="DD58" s="116">
        <f t="shared" si="68"/>
        <v>0</v>
      </c>
      <c r="DE58" s="116">
        <f t="shared" si="69"/>
        <v>0</v>
      </c>
      <c r="DF58" s="116">
        <f t="shared" si="70"/>
        <v>0</v>
      </c>
      <c r="DG58" s="116">
        <f t="shared" si="71"/>
        <v>0</v>
      </c>
      <c r="DH58" s="116">
        <f t="shared" si="72"/>
        <v>0</v>
      </c>
      <c r="DI58" s="471">
        <f t="shared" si="73"/>
        <v>0</v>
      </c>
      <c r="DJ58" s="470">
        <f t="shared" si="74"/>
        <v>0</v>
      </c>
      <c r="DK58" s="116">
        <f t="shared" si="75"/>
        <v>0</v>
      </c>
      <c r="DL58" s="116">
        <f t="shared" si="76"/>
        <v>0</v>
      </c>
      <c r="DM58" s="116">
        <f t="shared" si="77"/>
        <v>0</v>
      </c>
      <c r="DN58" s="116">
        <f t="shared" si="78"/>
        <v>0</v>
      </c>
      <c r="DO58" s="116">
        <f t="shared" si="79"/>
        <v>0</v>
      </c>
      <c r="DP58" s="116">
        <f t="shared" si="80"/>
        <v>0</v>
      </c>
      <c r="DQ58" s="116">
        <f t="shared" si="81"/>
        <v>0</v>
      </c>
      <c r="DR58" s="116">
        <f t="shared" si="82"/>
        <v>0</v>
      </c>
      <c r="DS58" s="116">
        <f t="shared" si="83"/>
        <v>0</v>
      </c>
      <c r="DT58" s="116">
        <f t="shared" si="84"/>
        <v>0</v>
      </c>
      <c r="DU58" s="471">
        <f t="shared" si="85"/>
        <v>0</v>
      </c>
      <c r="DV58" s="470">
        <f t="shared" si="86"/>
        <v>0</v>
      </c>
      <c r="DW58" s="470">
        <f t="shared" si="87"/>
        <v>0</v>
      </c>
      <c r="DX58" s="470">
        <f t="shared" si="88"/>
        <v>0</v>
      </c>
      <c r="DY58" s="470">
        <f t="shared" si="89"/>
        <v>0</v>
      </c>
      <c r="DZ58" s="470">
        <f t="shared" si="90"/>
        <v>0</v>
      </c>
      <c r="EA58" s="470">
        <f t="shared" si="91"/>
        <v>0</v>
      </c>
      <c r="EB58" s="470">
        <f t="shared" si="92"/>
        <v>0</v>
      </c>
      <c r="EC58" s="470">
        <f t="shared" si="93"/>
        <v>0</v>
      </c>
      <c r="ED58" s="470">
        <f t="shared" si="94"/>
        <v>0</v>
      </c>
      <c r="EE58" s="470">
        <f t="shared" si="95"/>
        <v>0</v>
      </c>
      <c r="EF58" s="470">
        <f t="shared" si="96"/>
        <v>0</v>
      </c>
      <c r="EG58" s="470">
        <f t="shared" si="97"/>
        <v>0</v>
      </c>
      <c r="EH58" s="466">
        <f t="shared" si="98"/>
        <v>0</v>
      </c>
      <c r="EI58" s="122">
        <f t="shared" si="99"/>
        <v>0</v>
      </c>
      <c r="EJ58" s="122">
        <f t="shared" si="100"/>
        <v>0</v>
      </c>
      <c r="EK58" s="122">
        <f t="shared" si="101"/>
        <v>0</v>
      </c>
      <c r="EL58" s="122">
        <f t="shared" si="102"/>
        <v>0</v>
      </c>
      <c r="EM58" s="122">
        <f t="shared" si="103"/>
        <v>0</v>
      </c>
      <c r="EN58" s="122">
        <f t="shared" si="104"/>
        <v>0</v>
      </c>
      <c r="EO58" s="122">
        <f t="shared" si="105"/>
        <v>0</v>
      </c>
      <c r="EP58" s="122">
        <f t="shared" si="106"/>
        <v>0</v>
      </c>
      <c r="EQ58" s="122">
        <f t="shared" si="107"/>
        <v>0</v>
      </c>
      <c r="ER58" s="122">
        <f t="shared" si="108"/>
        <v>0</v>
      </c>
      <c r="ES58" s="469">
        <f t="shared" si="109"/>
        <v>0</v>
      </c>
      <c r="ET58" s="466">
        <f t="shared" si="110"/>
        <v>0</v>
      </c>
      <c r="EU58" s="122">
        <f t="shared" si="111"/>
        <v>0</v>
      </c>
      <c r="EV58" s="122">
        <f t="shared" si="112"/>
        <v>0</v>
      </c>
      <c r="EW58" s="122">
        <f t="shared" si="113"/>
        <v>0</v>
      </c>
      <c r="EX58" s="122">
        <f t="shared" si="114"/>
        <v>0</v>
      </c>
      <c r="EY58" s="122">
        <f t="shared" si="115"/>
        <v>0</v>
      </c>
      <c r="EZ58" s="122">
        <f t="shared" si="116"/>
        <v>0</v>
      </c>
      <c r="FA58" s="122">
        <f t="shared" si="117"/>
        <v>0</v>
      </c>
      <c r="FB58" s="122">
        <f t="shared" si="118"/>
        <v>0</v>
      </c>
      <c r="FC58" s="122">
        <f t="shared" si="119"/>
        <v>0</v>
      </c>
      <c r="FD58" s="122">
        <f t="shared" si="120"/>
        <v>0</v>
      </c>
      <c r="FE58" s="469">
        <f t="shared" si="121"/>
        <v>0</v>
      </c>
      <c r="FF58" s="466">
        <f t="shared" si="122"/>
        <v>0</v>
      </c>
      <c r="FG58" s="466">
        <f t="shared" si="123"/>
        <v>0</v>
      </c>
      <c r="FH58" s="466">
        <f t="shared" si="124"/>
        <v>0</v>
      </c>
      <c r="FI58" s="466">
        <f t="shared" si="125"/>
        <v>0</v>
      </c>
      <c r="FJ58" s="466">
        <f t="shared" si="126"/>
        <v>0</v>
      </c>
      <c r="FK58" s="466">
        <f t="shared" si="127"/>
        <v>0</v>
      </c>
      <c r="FL58" s="466">
        <f t="shared" si="128"/>
        <v>0</v>
      </c>
      <c r="FM58" s="466">
        <f t="shared" si="129"/>
        <v>0</v>
      </c>
      <c r="FN58" s="466">
        <f t="shared" si="130"/>
        <v>0</v>
      </c>
      <c r="FO58" s="466">
        <f t="shared" si="131"/>
        <v>0</v>
      </c>
      <c r="FP58" s="466">
        <f t="shared" si="132"/>
        <v>0</v>
      </c>
      <c r="FQ58" s="468">
        <f t="shared" si="133"/>
        <v>0</v>
      </c>
      <c r="FR58" s="466">
        <f t="shared" si="134"/>
        <v>0</v>
      </c>
      <c r="FS58" s="466">
        <f t="shared" si="135"/>
        <v>0</v>
      </c>
      <c r="FT58" s="466">
        <f t="shared" si="136"/>
        <v>0</v>
      </c>
      <c r="FU58" s="466">
        <f t="shared" si="137"/>
        <v>0</v>
      </c>
      <c r="FV58" s="466">
        <f t="shared" si="138"/>
        <v>0</v>
      </c>
      <c r="FW58" s="466">
        <f t="shared" si="139"/>
        <v>0</v>
      </c>
      <c r="FX58" s="466">
        <f t="shared" si="140"/>
        <v>0</v>
      </c>
      <c r="FY58" s="466">
        <f t="shared" si="141"/>
        <v>0</v>
      </c>
      <c r="FZ58" s="466">
        <f t="shared" si="142"/>
        <v>0</v>
      </c>
      <c r="GA58" s="466">
        <f t="shared" si="143"/>
        <v>0</v>
      </c>
      <c r="GB58" s="466">
        <f t="shared" si="144"/>
        <v>0</v>
      </c>
      <c r="GC58" s="468">
        <f t="shared" si="145"/>
        <v>0</v>
      </c>
    </row>
    <row r="59" spans="1:185">
      <c r="A59" s="97">
        <v>56</v>
      </c>
      <c r="B59" s="97" t="s">
        <v>12</v>
      </c>
      <c r="C59" s="97" t="s">
        <v>214</v>
      </c>
      <c r="D59" s="97" t="s">
        <v>936</v>
      </c>
      <c r="E59" s="321">
        <v>0.350585633525271</v>
      </c>
      <c r="F59" s="122">
        <v>2.5509861898776E-2</v>
      </c>
      <c r="G59" s="122">
        <v>3.8780226762973902</v>
      </c>
      <c r="H59" s="122">
        <v>0.34696018993476702</v>
      </c>
      <c r="I59" s="122">
        <v>2.3724171565861998E-2</v>
      </c>
      <c r="J59" s="122">
        <v>3.8402598551523601</v>
      </c>
      <c r="K59" s="122">
        <v>0.34437058737012199</v>
      </c>
      <c r="L59" s="122">
        <v>2.2448678470923002E-2</v>
      </c>
      <c r="M59" s="122">
        <v>3.79637333328112</v>
      </c>
      <c r="N59" s="122">
        <v>0.33572131480420597</v>
      </c>
      <c r="O59" s="122">
        <v>1.8188531533827001E-2</v>
      </c>
      <c r="P59" s="475">
        <v>3.7414170447124699</v>
      </c>
      <c r="Q59" s="474">
        <v>1</v>
      </c>
      <c r="R59" s="97">
        <v>0.350585633525271</v>
      </c>
      <c r="S59" s="97">
        <v>2.5509861898776E-2</v>
      </c>
      <c r="T59" s="97">
        <v>3.8780226762973902</v>
      </c>
      <c r="U59" s="97">
        <v>0.34696018993476702</v>
      </c>
      <c r="V59" s="97">
        <v>2.3724171565861998E-2</v>
      </c>
      <c r="W59" s="97">
        <v>3.8402598551523601</v>
      </c>
      <c r="X59" s="97">
        <v>0.34437058737012199</v>
      </c>
      <c r="Y59" s="97">
        <v>2.2448678470923002E-2</v>
      </c>
      <c r="Z59" s="97">
        <v>3.79637333328112</v>
      </c>
      <c r="AA59" s="97">
        <v>0.33572131480420597</v>
      </c>
      <c r="AB59" s="97">
        <v>1.8188531533827001E-2</v>
      </c>
      <c r="AC59" s="97">
        <v>3.7414170447124699</v>
      </c>
      <c r="AD59" s="321">
        <v>0</v>
      </c>
      <c r="AE59" s="97">
        <v>0</v>
      </c>
      <c r="AF59" s="97">
        <v>0</v>
      </c>
      <c r="AG59" s="97">
        <v>0</v>
      </c>
      <c r="AH59" s="97">
        <v>0</v>
      </c>
      <c r="AI59" s="97">
        <v>0</v>
      </c>
      <c r="AJ59" s="97">
        <v>0</v>
      </c>
      <c r="AK59" s="97">
        <v>0</v>
      </c>
      <c r="AL59" s="97">
        <v>0</v>
      </c>
      <c r="AM59" s="97">
        <v>0</v>
      </c>
      <c r="AN59" s="97">
        <v>0</v>
      </c>
      <c r="AO59" s="97">
        <v>0</v>
      </c>
      <c r="AP59" s="466">
        <f t="shared" si="2"/>
        <v>0</v>
      </c>
      <c r="AQ59" s="122">
        <f t="shared" si="3"/>
        <v>0</v>
      </c>
      <c r="AR59" s="473">
        <f t="shared" si="4"/>
        <v>0</v>
      </c>
      <c r="AS59" s="122">
        <f t="shared" si="5"/>
        <v>0</v>
      </c>
      <c r="AT59" s="122">
        <f t="shared" si="6"/>
        <v>0</v>
      </c>
      <c r="AU59" s="122">
        <f t="shared" si="7"/>
        <v>0</v>
      </c>
      <c r="AV59" s="122">
        <f t="shared" si="8"/>
        <v>0</v>
      </c>
      <c r="AW59" s="122">
        <f t="shared" si="9"/>
        <v>0</v>
      </c>
      <c r="AX59" s="122">
        <f t="shared" si="10"/>
        <v>0</v>
      </c>
      <c r="AY59" s="122">
        <f t="shared" si="11"/>
        <v>0</v>
      </c>
      <c r="AZ59" s="122">
        <f t="shared" si="12"/>
        <v>0</v>
      </c>
      <c r="BA59" s="469">
        <f t="shared" si="13"/>
        <v>0</v>
      </c>
      <c r="BB59" s="97">
        <f t="shared" si="14"/>
        <v>5.4103154044805431E-2</v>
      </c>
      <c r="BC59" s="97">
        <f t="shared" si="15"/>
        <v>3.936738576801109E-3</v>
      </c>
      <c r="BD59" s="97">
        <f t="shared" si="16"/>
        <v>0.59846507723438269</v>
      </c>
      <c r="BE59" s="97">
        <f t="shared" si="17"/>
        <v>5.354366753337754E-2</v>
      </c>
      <c r="BF59" s="97">
        <f t="shared" si="18"/>
        <v>3.6611668764250805E-3</v>
      </c>
      <c r="BG59" s="97">
        <f t="shared" si="19"/>
        <v>0.59263743475790143</v>
      </c>
      <c r="BH59" s="97">
        <f t="shared" si="20"/>
        <v>5.314403431092915E-2</v>
      </c>
      <c r="BI59" s="97">
        <f t="shared" si="21"/>
        <v>3.4643299475849948E-3</v>
      </c>
      <c r="BJ59" s="97">
        <f t="shared" si="22"/>
        <v>0.58586476917712738</v>
      </c>
      <c r="BK59" s="97">
        <f t="shared" si="23"/>
        <v>5.1809259347951289E-2</v>
      </c>
      <c r="BL59" s="97">
        <f t="shared" si="24"/>
        <v>2.8068946052591469E-3</v>
      </c>
      <c r="BM59" s="469">
        <f t="shared" si="25"/>
        <v>0.57738379260012773</v>
      </c>
      <c r="BN59" s="467">
        <f t="shared" si="26"/>
        <v>0</v>
      </c>
      <c r="BO59" s="97">
        <f t="shared" si="27"/>
        <v>0</v>
      </c>
      <c r="BP59" s="97">
        <f t="shared" si="28"/>
        <v>0</v>
      </c>
      <c r="BQ59" s="97">
        <f t="shared" si="29"/>
        <v>0</v>
      </c>
      <c r="BR59" s="97">
        <f t="shared" si="30"/>
        <v>0</v>
      </c>
      <c r="BS59" s="97">
        <f t="shared" si="31"/>
        <v>0</v>
      </c>
      <c r="BT59" s="97">
        <f t="shared" si="32"/>
        <v>0</v>
      </c>
      <c r="BU59" s="97">
        <f t="shared" si="33"/>
        <v>0</v>
      </c>
      <c r="BV59" s="97">
        <f t="shared" si="34"/>
        <v>0</v>
      </c>
      <c r="BW59" s="97">
        <f t="shared" si="35"/>
        <v>0</v>
      </c>
      <c r="BX59" s="97">
        <f t="shared" si="36"/>
        <v>0</v>
      </c>
      <c r="BY59" s="469">
        <f t="shared" si="37"/>
        <v>0</v>
      </c>
      <c r="BZ59" s="470">
        <f t="shared" si="38"/>
        <v>0</v>
      </c>
      <c r="CA59" s="470">
        <f t="shared" si="39"/>
        <v>0</v>
      </c>
      <c r="CB59" s="470">
        <f t="shared" si="40"/>
        <v>0</v>
      </c>
      <c r="CC59" s="470">
        <f t="shared" si="41"/>
        <v>0</v>
      </c>
      <c r="CD59" s="470">
        <f t="shared" si="42"/>
        <v>0</v>
      </c>
      <c r="CE59" s="470">
        <f t="shared" si="43"/>
        <v>0</v>
      </c>
      <c r="CF59" s="470">
        <f t="shared" si="44"/>
        <v>0</v>
      </c>
      <c r="CG59" s="470">
        <f t="shared" si="45"/>
        <v>0</v>
      </c>
      <c r="CH59" s="470">
        <f t="shared" si="46"/>
        <v>0</v>
      </c>
      <c r="CI59" s="470">
        <f t="shared" si="47"/>
        <v>0</v>
      </c>
      <c r="CJ59" s="470">
        <f t="shared" si="48"/>
        <v>0</v>
      </c>
      <c r="CK59" s="472">
        <f t="shared" si="49"/>
        <v>0</v>
      </c>
      <c r="CL59" s="470">
        <f t="shared" si="50"/>
        <v>0.350585633525271</v>
      </c>
      <c r="CM59" s="116">
        <f t="shared" si="51"/>
        <v>2.5509861898776E-2</v>
      </c>
      <c r="CN59" s="116">
        <f t="shared" si="52"/>
        <v>3.8780226762973902</v>
      </c>
      <c r="CO59" s="116">
        <f t="shared" si="53"/>
        <v>0.34696018993476702</v>
      </c>
      <c r="CP59" s="116">
        <f t="shared" si="54"/>
        <v>2.3724171565861998E-2</v>
      </c>
      <c r="CQ59" s="116">
        <f t="shared" si="55"/>
        <v>3.8402598551523601</v>
      </c>
      <c r="CR59" s="116">
        <f t="shared" si="56"/>
        <v>0.34437058737012199</v>
      </c>
      <c r="CS59" s="116">
        <f t="shared" si="57"/>
        <v>2.2448678470923002E-2</v>
      </c>
      <c r="CT59" s="116">
        <f t="shared" si="58"/>
        <v>3.79637333328112</v>
      </c>
      <c r="CU59" s="116">
        <f t="shared" si="59"/>
        <v>0.33572131480420597</v>
      </c>
      <c r="CV59" s="116">
        <f t="shared" si="60"/>
        <v>1.8188531533827001E-2</v>
      </c>
      <c r="CW59" s="471">
        <f t="shared" si="61"/>
        <v>3.7414170447124699</v>
      </c>
      <c r="CX59" s="470">
        <f t="shared" si="62"/>
        <v>0</v>
      </c>
      <c r="CY59" s="116">
        <f t="shared" si="63"/>
        <v>0</v>
      </c>
      <c r="CZ59" s="116">
        <f t="shared" si="64"/>
        <v>0</v>
      </c>
      <c r="DA59" s="116">
        <f t="shared" si="65"/>
        <v>0</v>
      </c>
      <c r="DB59" s="116">
        <f t="shared" si="66"/>
        <v>0</v>
      </c>
      <c r="DC59" s="116">
        <f t="shared" si="67"/>
        <v>0</v>
      </c>
      <c r="DD59" s="116">
        <f t="shared" si="68"/>
        <v>0</v>
      </c>
      <c r="DE59" s="116">
        <f t="shared" si="69"/>
        <v>0</v>
      </c>
      <c r="DF59" s="116">
        <f t="shared" si="70"/>
        <v>0</v>
      </c>
      <c r="DG59" s="116">
        <f t="shared" si="71"/>
        <v>0</v>
      </c>
      <c r="DH59" s="116">
        <f t="shared" si="72"/>
        <v>0</v>
      </c>
      <c r="DI59" s="471">
        <f t="shared" si="73"/>
        <v>0</v>
      </c>
      <c r="DJ59" s="470">
        <f t="shared" si="74"/>
        <v>0</v>
      </c>
      <c r="DK59" s="116">
        <f t="shared" si="75"/>
        <v>0</v>
      </c>
      <c r="DL59" s="116">
        <f t="shared" si="76"/>
        <v>0</v>
      </c>
      <c r="DM59" s="116">
        <f t="shared" si="77"/>
        <v>0</v>
      </c>
      <c r="DN59" s="116">
        <f t="shared" si="78"/>
        <v>0</v>
      </c>
      <c r="DO59" s="116">
        <f t="shared" si="79"/>
        <v>0</v>
      </c>
      <c r="DP59" s="116">
        <f t="shared" si="80"/>
        <v>0</v>
      </c>
      <c r="DQ59" s="116">
        <f t="shared" si="81"/>
        <v>0</v>
      </c>
      <c r="DR59" s="116">
        <f t="shared" si="82"/>
        <v>0</v>
      </c>
      <c r="DS59" s="116">
        <f t="shared" si="83"/>
        <v>0</v>
      </c>
      <c r="DT59" s="116">
        <f t="shared" si="84"/>
        <v>0</v>
      </c>
      <c r="DU59" s="471">
        <f t="shared" si="85"/>
        <v>0</v>
      </c>
      <c r="DV59" s="470">
        <f t="shared" si="86"/>
        <v>0</v>
      </c>
      <c r="DW59" s="470">
        <f t="shared" si="87"/>
        <v>0</v>
      </c>
      <c r="DX59" s="470">
        <f t="shared" si="88"/>
        <v>0</v>
      </c>
      <c r="DY59" s="470">
        <f t="shared" si="89"/>
        <v>0</v>
      </c>
      <c r="DZ59" s="470">
        <f t="shared" si="90"/>
        <v>0</v>
      </c>
      <c r="EA59" s="470">
        <f t="shared" si="91"/>
        <v>0</v>
      </c>
      <c r="EB59" s="470">
        <f t="shared" si="92"/>
        <v>0</v>
      </c>
      <c r="EC59" s="470">
        <f t="shared" si="93"/>
        <v>0</v>
      </c>
      <c r="ED59" s="470">
        <f t="shared" si="94"/>
        <v>0</v>
      </c>
      <c r="EE59" s="470">
        <f t="shared" si="95"/>
        <v>0</v>
      </c>
      <c r="EF59" s="470">
        <f t="shared" si="96"/>
        <v>0</v>
      </c>
      <c r="EG59" s="470">
        <f t="shared" si="97"/>
        <v>0</v>
      </c>
      <c r="EH59" s="466">
        <f t="shared" si="98"/>
        <v>0</v>
      </c>
      <c r="EI59" s="122">
        <f t="shared" si="99"/>
        <v>0</v>
      </c>
      <c r="EJ59" s="122">
        <f t="shared" si="100"/>
        <v>0</v>
      </c>
      <c r="EK59" s="122">
        <f t="shared" si="101"/>
        <v>0</v>
      </c>
      <c r="EL59" s="122">
        <f t="shared" si="102"/>
        <v>0</v>
      </c>
      <c r="EM59" s="122">
        <f t="shared" si="103"/>
        <v>0</v>
      </c>
      <c r="EN59" s="122">
        <f t="shared" si="104"/>
        <v>0</v>
      </c>
      <c r="EO59" s="122">
        <f t="shared" si="105"/>
        <v>0</v>
      </c>
      <c r="EP59" s="122">
        <f t="shared" si="106"/>
        <v>0</v>
      </c>
      <c r="EQ59" s="122">
        <f t="shared" si="107"/>
        <v>0</v>
      </c>
      <c r="ER59" s="122">
        <f t="shared" si="108"/>
        <v>0</v>
      </c>
      <c r="ES59" s="469">
        <f t="shared" si="109"/>
        <v>0</v>
      </c>
      <c r="ET59" s="466">
        <f t="shared" si="110"/>
        <v>0</v>
      </c>
      <c r="EU59" s="122">
        <f t="shared" si="111"/>
        <v>0</v>
      </c>
      <c r="EV59" s="122">
        <f t="shared" si="112"/>
        <v>0</v>
      </c>
      <c r="EW59" s="122">
        <f t="shared" si="113"/>
        <v>0</v>
      </c>
      <c r="EX59" s="122">
        <f t="shared" si="114"/>
        <v>0</v>
      </c>
      <c r="EY59" s="122">
        <f t="shared" si="115"/>
        <v>0</v>
      </c>
      <c r="EZ59" s="122">
        <f t="shared" si="116"/>
        <v>0</v>
      </c>
      <c r="FA59" s="122">
        <f t="shared" si="117"/>
        <v>0</v>
      </c>
      <c r="FB59" s="122">
        <f t="shared" si="118"/>
        <v>0</v>
      </c>
      <c r="FC59" s="122">
        <f t="shared" si="119"/>
        <v>0</v>
      </c>
      <c r="FD59" s="122">
        <f t="shared" si="120"/>
        <v>0</v>
      </c>
      <c r="FE59" s="469">
        <f t="shared" si="121"/>
        <v>0</v>
      </c>
      <c r="FF59" s="466">
        <f t="shared" si="122"/>
        <v>0</v>
      </c>
      <c r="FG59" s="466">
        <f t="shared" si="123"/>
        <v>0</v>
      </c>
      <c r="FH59" s="466">
        <f t="shared" si="124"/>
        <v>0</v>
      </c>
      <c r="FI59" s="466">
        <f t="shared" si="125"/>
        <v>0</v>
      </c>
      <c r="FJ59" s="466">
        <f t="shared" si="126"/>
        <v>0</v>
      </c>
      <c r="FK59" s="466">
        <f t="shared" si="127"/>
        <v>0</v>
      </c>
      <c r="FL59" s="466">
        <f t="shared" si="128"/>
        <v>0</v>
      </c>
      <c r="FM59" s="466">
        <f t="shared" si="129"/>
        <v>0</v>
      </c>
      <c r="FN59" s="466">
        <f t="shared" si="130"/>
        <v>0</v>
      </c>
      <c r="FO59" s="466">
        <f t="shared" si="131"/>
        <v>0</v>
      </c>
      <c r="FP59" s="466">
        <f t="shared" si="132"/>
        <v>0</v>
      </c>
      <c r="FQ59" s="468">
        <f t="shared" si="133"/>
        <v>0</v>
      </c>
      <c r="FR59" s="466">
        <f t="shared" si="134"/>
        <v>0</v>
      </c>
      <c r="FS59" s="466">
        <f t="shared" si="135"/>
        <v>0</v>
      </c>
      <c r="FT59" s="466">
        <f t="shared" si="136"/>
        <v>0</v>
      </c>
      <c r="FU59" s="466">
        <f t="shared" si="137"/>
        <v>0</v>
      </c>
      <c r="FV59" s="466">
        <f t="shared" si="138"/>
        <v>0</v>
      </c>
      <c r="FW59" s="466">
        <f t="shared" si="139"/>
        <v>0</v>
      </c>
      <c r="FX59" s="466">
        <f t="shared" si="140"/>
        <v>0</v>
      </c>
      <c r="FY59" s="466">
        <f t="shared" si="141"/>
        <v>0</v>
      </c>
      <c r="FZ59" s="466">
        <f t="shared" si="142"/>
        <v>0</v>
      </c>
      <c r="GA59" s="466">
        <f t="shared" si="143"/>
        <v>0</v>
      </c>
      <c r="GB59" s="466">
        <f t="shared" si="144"/>
        <v>0</v>
      </c>
      <c r="GC59" s="468">
        <f t="shared" si="145"/>
        <v>0</v>
      </c>
    </row>
    <row r="60" spans="1:185">
      <c r="A60" s="97">
        <v>57</v>
      </c>
      <c r="B60" s="97" t="s">
        <v>12</v>
      </c>
      <c r="C60" s="97" t="s">
        <v>214</v>
      </c>
      <c r="D60" s="97" t="s">
        <v>936</v>
      </c>
      <c r="E60" s="321">
        <v>0.38328048352028099</v>
      </c>
      <c r="F60" s="122">
        <v>3.2781375221820599</v>
      </c>
      <c r="G60" s="122">
        <v>3.1104587037644902</v>
      </c>
      <c r="H60" s="122">
        <v>0.35165984362985803</v>
      </c>
      <c r="I60" s="122">
        <v>2.9732707326191301</v>
      </c>
      <c r="J60" s="122">
        <v>2.9993421446875699</v>
      </c>
      <c r="K60" s="122">
        <v>0.32962121582744103</v>
      </c>
      <c r="L60" s="122">
        <v>2.7093806620834702</v>
      </c>
      <c r="M60" s="122">
        <v>2.90281913578387</v>
      </c>
      <c r="N60" s="122">
        <v>0.27941147248628501</v>
      </c>
      <c r="O60" s="122">
        <v>2.2946962655274401</v>
      </c>
      <c r="P60" s="475">
        <v>2.6707174734607699</v>
      </c>
      <c r="Q60" s="474">
        <v>1</v>
      </c>
      <c r="R60" s="97">
        <v>0.38328048352028099</v>
      </c>
      <c r="S60" s="97">
        <v>3.2781375221820599</v>
      </c>
      <c r="T60" s="97">
        <v>3.1104587037644902</v>
      </c>
      <c r="U60" s="97">
        <v>0.35165984362985803</v>
      </c>
      <c r="V60" s="97">
        <v>2.9732707326191301</v>
      </c>
      <c r="W60" s="97">
        <v>2.9993421446875699</v>
      </c>
      <c r="X60" s="97">
        <v>0.32962121582744103</v>
      </c>
      <c r="Y60" s="97">
        <v>2.7093806620834702</v>
      </c>
      <c r="Z60" s="97">
        <v>2.90281913578387</v>
      </c>
      <c r="AA60" s="97">
        <v>0.27941147248628501</v>
      </c>
      <c r="AB60" s="97">
        <v>2.2946962655274401</v>
      </c>
      <c r="AC60" s="97">
        <v>2.6707174734607699</v>
      </c>
      <c r="AD60" s="321">
        <v>0</v>
      </c>
      <c r="AE60" s="97">
        <v>0</v>
      </c>
      <c r="AF60" s="97">
        <v>0</v>
      </c>
      <c r="AG60" s="97">
        <v>0</v>
      </c>
      <c r="AH60" s="97">
        <v>0</v>
      </c>
      <c r="AI60" s="97">
        <v>0</v>
      </c>
      <c r="AJ60" s="97">
        <v>0</v>
      </c>
      <c r="AK60" s="97">
        <v>0</v>
      </c>
      <c r="AL60" s="97">
        <v>0</v>
      </c>
      <c r="AM60" s="97">
        <v>0</v>
      </c>
      <c r="AN60" s="97">
        <v>0</v>
      </c>
      <c r="AO60" s="97">
        <v>0</v>
      </c>
      <c r="AP60" s="466">
        <f t="shared" si="2"/>
        <v>0</v>
      </c>
      <c r="AQ60" s="122">
        <f t="shared" si="3"/>
        <v>0</v>
      </c>
      <c r="AR60" s="473">
        <f t="shared" si="4"/>
        <v>0</v>
      </c>
      <c r="AS60" s="122">
        <f t="shared" si="5"/>
        <v>0</v>
      </c>
      <c r="AT60" s="122">
        <f t="shared" si="6"/>
        <v>0</v>
      </c>
      <c r="AU60" s="122">
        <f t="shared" si="7"/>
        <v>0</v>
      </c>
      <c r="AV60" s="122">
        <f t="shared" si="8"/>
        <v>0</v>
      </c>
      <c r="AW60" s="122">
        <f t="shared" si="9"/>
        <v>0</v>
      </c>
      <c r="AX60" s="122">
        <f t="shared" si="10"/>
        <v>0</v>
      </c>
      <c r="AY60" s="122">
        <f t="shared" si="11"/>
        <v>0</v>
      </c>
      <c r="AZ60" s="122">
        <f t="shared" si="12"/>
        <v>0</v>
      </c>
      <c r="BA60" s="469">
        <f t="shared" si="13"/>
        <v>0</v>
      </c>
      <c r="BB60" s="97">
        <f t="shared" si="14"/>
        <v>5.9148695951257581E-2</v>
      </c>
      <c r="BC60" s="97">
        <f t="shared" si="15"/>
        <v>0.50588946717318473</v>
      </c>
      <c r="BD60" s="97">
        <f t="shared" si="16"/>
        <v>0.48001289929538887</v>
      </c>
      <c r="BE60" s="97">
        <f t="shared" si="17"/>
        <v>5.4268928535278864E-2</v>
      </c>
      <c r="BF60" s="97">
        <f t="shared" si="18"/>
        <v>0.4588417467260788</v>
      </c>
      <c r="BG60" s="97">
        <f t="shared" si="19"/>
        <v>0.46286514497295173</v>
      </c>
      <c r="BH60" s="97">
        <f t="shared" si="20"/>
        <v>5.0867878518081423E-2</v>
      </c>
      <c r="BI60" s="97">
        <f t="shared" si="21"/>
        <v>0.41811764461863682</v>
      </c>
      <c r="BJ60" s="97">
        <f t="shared" si="22"/>
        <v>0.44796949974335742</v>
      </c>
      <c r="BK60" s="97">
        <f t="shared" si="23"/>
        <v>4.31193993484668E-2</v>
      </c>
      <c r="BL60" s="97">
        <f t="shared" si="24"/>
        <v>0.35412262702122904</v>
      </c>
      <c r="BM60" s="469">
        <f t="shared" si="25"/>
        <v>0.41215105543218478</v>
      </c>
      <c r="BN60" s="467">
        <f t="shared" si="26"/>
        <v>0</v>
      </c>
      <c r="BO60" s="97">
        <f t="shared" si="27"/>
        <v>0</v>
      </c>
      <c r="BP60" s="97">
        <f t="shared" si="28"/>
        <v>0</v>
      </c>
      <c r="BQ60" s="97">
        <f t="shared" si="29"/>
        <v>0</v>
      </c>
      <c r="BR60" s="97">
        <f t="shared" si="30"/>
        <v>0</v>
      </c>
      <c r="BS60" s="97">
        <f t="shared" si="31"/>
        <v>0</v>
      </c>
      <c r="BT60" s="97">
        <f t="shared" si="32"/>
        <v>0</v>
      </c>
      <c r="BU60" s="97">
        <f t="shared" si="33"/>
        <v>0</v>
      </c>
      <c r="BV60" s="97">
        <f t="shared" si="34"/>
        <v>0</v>
      </c>
      <c r="BW60" s="97">
        <f t="shared" si="35"/>
        <v>0</v>
      </c>
      <c r="BX60" s="97">
        <f t="shared" si="36"/>
        <v>0</v>
      </c>
      <c r="BY60" s="469">
        <f t="shared" si="37"/>
        <v>0</v>
      </c>
      <c r="BZ60" s="470">
        <f t="shared" si="38"/>
        <v>0</v>
      </c>
      <c r="CA60" s="470">
        <f t="shared" si="39"/>
        <v>0</v>
      </c>
      <c r="CB60" s="470">
        <f t="shared" si="40"/>
        <v>0</v>
      </c>
      <c r="CC60" s="470">
        <f t="shared" si="41"/>
        <v>0</v>
      </c>
      <c r="CD60" s="470">
        <f t="shared" si="42"/>
        <v>0</v>
      </c>
      <c r="CE60" s="470">
        <f t="shared" si="43"/>
        <v>0</v>
      </c>
      <c r="CF60" s="470">
        <f t="shared" si="44"/>
        <v>0</v>
      </c>
      <c r="CG60" s="470">
        <f t="shared" si="45"/>
        <v>0</v>
      </c>
      <c r="CH60" s="470">
        <f t="shared" si="46"/>
        <v>0</v>
      </c>
      <c r="CI60" s="470">
        <f t="shared" si="47"/>
        <v>0</v>
      </c>
      <c r="CJ60" s="470">
        <f t="shared" si="48"/>
        <v>0</v>
      </c>
      <c r="CK60" s="472">
        <f t="shared" si="49"/>
        <v>0</v>
      </c>
      <c r="CL60" s="470">
        <f t="shared" si="50"/>
        <v>0.38328048352028099</v>
      </c>
      <c r="CM60" s="116">
        <f t="shared" si="51"/>
        <v>3.2781375221820599</v>
      </c>
      <c r="CN60" s="116">
        <f t="shared" si="52"/>
        <v>3.1104587037644902</v>
      </c>
      <c r="CO60" s="116">
        <f t="shared" si="53"/>
        <v>0.35165984362985803</v>
      </c>
      <c r="CP60" s="116">
        <f t="shared" si="54"/>
        <v>2.9732707326191301</v>
      </c>
      <c r="CQ60" s="116">
        <f t="shared" si="55"/>
        <v>2.9993421446875699</v>
      </c>
      <c r="CR60" s="116">
        <f t="shared" si="56"/>
        <v>0.32962121582744103</v>
      </c>
      <c r="CS60" s="116">
        <f t="shared" si="57"/>
        <v>2.7093806620834702</v>
      </c>
      <c r="CT60" s="116">
        <f t="shared" si="58"/>
        <v>2.90281913578387</v>
      </c>
      <c r="CU60" s="116">
        <f t="shared" si="59"/>
        <v>0.27941147248628501</v>
      </c>
      <c r="CV60" s="116">
        <f t="shared" si="60"/>
        <v>2.2946962655274401</v>
      </c>
      <c r="CW60" s="471">
        <f t="shared" si="61"/>
        <v>2.6707174734607699</v>
      </c>
      <c r="CX60" s="470">
        <f t="shared" si="62"/>
        <v>0</v>
      </c>
      <c r="CY60" s="116">
        <f t="shared" si="63"/>
        <v>0</v>
      </c>
      <c r="CZ60" s="116">
        <f t="shared" si="64"/>
        <v>0</v>
      </c>
      <c r="DA60" s="116">
        <f t="shared" si="65"/>
        <v>0</v>
      </c>
      <c r="DB60" s="116">
        <f t="shared" si="66"/>
        <v>0</v>
      </c>
      <c r="DC60" s="116">
        <f t="shared" si="67"/>
        <v>0</v>
      </c>
      <c r="DD60" s="116">
        <f t="shared" si="68"/>
        <v>0</v>
      </c>
      <c r="DE60" s="116">
        <f t="shared" si="69"/>
        <v>0</v>
      </c>
      <c r="DF60" s="116">
        <f t="shared" si="70"/>
        <v>0</v>
      </c>
      <c r="DG60" s="116">
        <f t="shared" si="71"/>
        <v>0</v>
      </c>
      <c r="DH60" s="116">
        <f t="shared" si="72"/>
        <v>0</v>
      </c>
      <c r="DI60" s="471">
        <f t="shared" si="73"/>
        <v>0</v>
      </c>
      <c r="DJ60" s="470">
        <f t="shared" si="74"/>
        <v>0</v>
      </c>
      <c r="DK60" s="116">
        <f t="shared" si="75"/>
        <v>0</v>
      </c>
      <c r="DL60" s="116">
        <f t="shared" si="76"/>
        <v>0</v>
      </c>
      <c r="DM60" s="116">
        <f t="shared" si="77"/>
        <v>0</v>
      </c>
      <c r="DN60" s="116">
        <f t="shared" si="78"/>
        <v>0</v>
      </c>
      <c r="DO60" s="116">
        <f t="shared" si="79"/>
        <v>0</v>
      </c>
      <c r="DP60" s="116">
        <f t="shared" si="80"/>
        <v>0</v>
      </c>
      <c r="DQ60" s="116">
        <f t="shared" si="81"/>
        <v>0</v>
      </c>
      <c r="DR60" s="116">
        <f t="shared" si="82"/>
        <v>0</v>
      </c>
      <c r="DS60" s="116">
        <f t="shared" si="83"/>
        <v>0</v>
      </c>
      <c r="DT60" s="116">
        <f t="shared" si="84"/>
        <v>0</v>
      </c>
      <c r="DU60" s="471">
        <f t="shared" si="85"/>
        <v>0</v>
      </c>
      <c r="DV60" s="470">
        <f t="shared" si="86"/>
        <v>0</v>
      </c>
      <c r="DW60" s="470">
        <f t="shared" si="87"/>
        <v>0</v>
      </c>
      <c r="DX60" s="470">
        <f t="shared" si="88"/>
        <v>0</v>
      </c>
      <c r="DY60" s="470">
        <f t="shared" si="89"/>
        <v>0</v>
      </c>
      <c r="DZ60" s="470">
        <f t="shared" si="90"/>
        <v>0</v>
      </c>
      <c r="EA60" s="470">
        <f t="shared" si="91"/>
        <v>0</v>
      </c>
      <c r="EB60" s="470">
        <f t="shared" si="92"/>
        <v>0</v>
      </c>
      <c r="EC60" s="470">
        <f t="shared" si="93"/>
        <v>0</v>
      </c>
      <c r="ED60" s="470">
        <f t="shared" si="94"/>
        <v>0</v>
      </c>
      <c r="EE60" s="470">
        <f t="shared" si="95"/>
        <v>0</v>
      </c>
      <c r="EF60" s="470">
        <f t="shared" si="96"/>
        <v>0</v>
      </c>
      <c r="EG60" s="470">
        <f t="shared" si="97"/>
        <v>0</v>
      </c>
      <c r="EH60" s="466">
        <f t="shared" si="98"/>
        <v>0</v>
      </c>
      <c r="EI60" s="122">
        <f t="shared" si="99"/>
        <v>0</v>
      </c>
      <c r="EJ60" s="122">
        <f t="shared" si="100"/>
        <v>0</v>
      </c>
      <c r="EK60" s="122">
        <f t="shared" si="101"/>
        <v>0</v>
      </c>
      <c r="EL60" s="122">
        <f t="shared" si="102"/>
        <v>0</v>
      </c>
      <c r="EM60" s="122">
        <f t="shared" si="103"/>
        <v>0</v>
      </c>
      <c r="EN60" s="122">
        <f t="shared" si="104"/>
        <v>0</v>
      </c>
      <c r="EO60" s="122">
        <f t="shared" si="105"/>
        <v>0</v>
      </c>
      <c r="EP60" s="122">
        <f t="shared" si="106"/>
        <v>0</v>
      </c>
      <c r="EQ60" s="122">
        <f t="shared" si="107"/>
        <v>0</v>
      </c>
      <c r="ER60" s="122">
        <f t="shared" si="108"/>
        <v>0</v>
      </c>
      <c r="ES60" s="469">
        <f t="shared" si="109"/>
        <v>0</v>
      </c>
      <c r="ET60" s="466">
        <f t="shared" si="110"/>
        <v>0</v>
      </c>
      <c r="EU60" s="122">
        <f t="shared" si="111"/>
        <v>0</v>
      </c>
      <c r="EV60" s="122">
        <f t="shared" si="112"/>
        <v>0</v>
      </c>
      <c r="EW60" s="122">
        <f t="shared" si="113"/>
        <v>0</v>
      </c>
      <c r="EX60" s="122">
        <f t="shared" si="114"/>
        <v>0</v>
      </c>
      <c r="EY60" s="122">
        <f t="shared" si="115"/>
        <v>0</v>
      </c>
      <c r="EZ60" s="122">
        <f t="shared" si="116"/>
        <v>0</v>
      </c>
      <c r="FA60" s="122">
        <f t="shared" si="117"/>
        <v>0</v>
      </c>
      <c r="FB60" s="122">
        <f t="shared" si="118"/>
        <v>0</v>
      </c>
      <c r="FC60" s="122">
        <f t="shared" si="119"/>
        <v>0</v>
      </c>
      <c r="FD60" s="122">
        <f t="shared" si="120"/>
        <v>0</v>
      </c>
      <c r="FE60" s="469">
        <f t="shared" si="121"/>
        <v>0</v>
      </c>
      <c r="FF60" s="466">
        <f t="shared" si="122"/>
        <v>0</v>
      </c>
      <c r="FG60" s="466">
        <f t="shared" si="123"/>
        <v>0</v>
      </c>
      <c r="FH60" s="466">
        <f t="shared" si="124"/>
        <v>0</v>
      </c>
      <c r="FI60" s="466">
        <f t="shared" si="125"/>
        <v>0</v>
      </c>
      <c r="FJ60" s="466">
        <f t="shared" si="126"/>
        <v>0</v>
      </c>
      <c r="FK60" s="466">
        <f t="shared" si="127"/>
        <v>0</v>
      </c>
      <c r="FL60" s="466">
        <f t="shared" si="128"/>
        <v>0</v>
      </c>
      <c r="FM60" s="466">
        <f t="shared" si="129"/>
        <v>0</v>
      </c>
      <c r="FN60" s="466">
        <f t="shared" si="130"/>
        <v>0</v>
      </c>
      <c r="FO60" s="466">
        <f t="shared" si="131"/>
        <v>0</v>
      </c>
      <c r="FP60" s="466">
        <f t="shared" si="132"/>
        <v>0</v>
      </c>
      <c r="FQ60" s="468">
        <f t="shared" si="133"/>
        <v>0</v>
      </c>
      <c r="FR60" s="466">
        <f t="shared" si="134"/>
        <v>0</v>
      </c>
      <c r="FS60" s="466">
        <f t="shared" si="135"/>
        <v>0</v>
      </c>
      <c r="FT60" s="466">
        <f t="shared" si="136"/>
        <v>0</v>
      </c>
      <c r="FU60" s="466">
        <f t="shared" si="137"/>
        <v>0</v>
      </c>
      <c r="FV60" s="466">
        <f t="shared" si="138"/>
        <v>0</v>
      </c>
      <c r="FW60" s="466">
        <f t="shared" si="139"/>
        <v>0</v>
      </c>
      <c r="FX60" s="466">
        <f t="shared" si="140"/>
        <v>0</v>
      </c>
      <c r="FY60" s="466">
        <f t="shared" si="141"/>
        <v>0</v>
      </c>
      <c r="FZ60" s="466">
        <f t="shared" si="142"/>
        <v>0</v>
      </c>
      <c r="GA60" s="466">
        <f t="shared" si="143"/>
        <v>0</v>
      </c>
      <c r="GB60" s="466">
        <f t="shared" si="144"/>
        <v>0</v>
      </c>
      <c r="GC60" s="468">
        <f t="shared" si="145"/>
        <v>0</v>
      </c>
    </row>
    <row r="61" spans="1:185">
      <c r="A61" s="97">
        <v>58</v>
      </c>
      <c r="B61" s="97" t="s">
        <v>12</v>
      </c>
      <c r="C61" s="97" t="s">
        <v>214</v>
      </c>
      <c r="D61" s="97" t="s">
        <v>936</v>
      </c>
      <c r="E61" s="321">
        <v>0.65880292543763497</v>
      </c>
      <c r="F61" s="122">
        <v>0</v>
      </c>
      <c r="G61" s="122">
        <v>1.02166815273865</v>
      </c>
      <c r="H61" s="122">
        <v>0.64450958244500201</v>
      </c>
      <c r="I61" s="122">
        <v>0</v>
      </c>
      <c r="J61" s="122">
        <v>0.99507853554715697</v>
      </c>
      <c r="K61" s="122">
        <v>0.63433255257606003</v>
      </c>
      <c r="L61" s="122">
        <v>0</v>
      </c>
      <c r="M61" s="122">
        <v>0.96802547690292595</v>
      </c>
      <c r="N61" s="122">
        <v>0.60173019621471602</v>
      </c>
      <c r="O61" s="122">
        <v>0</v>
      </c>
      <c r="P61" s="475">
        <v>0.92550829009130198</v>
      </c>
      <c r="Q61" s="474">
        <v>4</v>
      </c>
      <c r="R61" s="97">
        <v>2.6352117017505399</v>
      </c>
      <c r="S61" s="97">
        <v>0</v>
      </c>
      <c r="T61" s="97">
        <v>4.0866726109546301</v>
      </c>
      <c r="U61" s="97">
        <v>2.57803832978</v>
      </c>
      <c r="V61" s="97">
        <v>0</v>
      </c>
      <c r="W61" s="97">
        <v>3.9803141421886199</v>
      </c>
      <c r="X61" s="97">
        <v>2.5373302103042401</v>
      </c>
      <c r="Y61" s="97">
        <v>0</v>
      </c>
      <c r="Z61" s="97">
        <v>3.8721019076116998</v>
      </c>
      <c r="AA61" s="97">
        <v>2.4069207848588601</v>
      </c>
      <c r="AB61" s="97">
        <v>0</v>
      </c>
      <c r="AC61" s="97">
        <v>3.7020331603651999</v>
      </c>
      <c r="AD61" s="321">
        <v>0</v>
      </c>
      <c r="AE61" s="97">
        <v>0</v>
      </c>
      <c r="AF61" s="97">
        <v>0</v>
      </c>
      <c r="AG61" s="97">
        <v>0</v>
      </c>
      <c r="AH61" s="97">
        <v>0</v>
      </c>
      <c r="AI61" s="97">
        <v>0</v>
      </c>
      <c r="AJ61" s="97">
        <v>0</v>
      </c>
      <c r="AK61" s="97">
        <v>0</v>
      </c>
      <c r="AL61" s="97">
        <v>0</v>
      </c>
      <c r="AM61" s="97">
        <v>0</v>
      </c>
      <c r="AN61" s="97">
        <v>0</v>
      </c>
      <c r="AO61" s="97">
        <v>0</v>
      </c>
      <c r="AP61" s="466">
        <f t="shared" si="2"/>
        <v>0</v>
      </c>
      <c r="AQ61" s="122">
        <f t="shared" si="3"/>
        <v>0</v>
      </c>
      <c r="AR61" s="473">
        <f t="shared" si="4"/>
        <v>0</v>
      </c>
      <c r="AS61" s="122">
        <f t="shared" si="5"/>
        <v>0</v>
      </c>
      <c r="AT61" s="122">
        <f t="shared" si="6"/>
        <v>0</v>
      </c>
      <c r="AU61" s="122">
        <f t="shared" si="7"/>
        <v>0</v>
      </c>
      <c r="AV61" s="122">
        <f t="shared" si="8"/>
        <v>0</v>
      </c>
      <c r="AW61" s="122">
        <f t="shared" si="9"/>
        <v>0</v>
      </c>
      <c r="AX61" s="122">
        <f t="shared" si="10"/>
        <v>0</v>
      </c>
      <c r="AY61" s="122">
        <f t="shared" si="11"/>
        <v>0</v>
      </c>
      <c r="AZ61" s="122">
        <f t="shared" si="12"/>
        <v>0</v>
      </c>
      <c r="BA61" s="469">
        <f t="shared" si="13"/>
        <v>0</v>
      </c>
      <c r="BB61" s="97">
        <f t="shared" si="14"/>
        <v>0.10166793146003679</v>
      </c>
      <c r="BC61" s="97">
        <f t="shared" si="15"/>
        <v>0</v>
      </c>
      <c r="BD61" s="97">
        <f t="shared" si="16"/>
        <v>0.1576660997043012</v>
      </c>
      <c r="BE61" s="97">
        <f t="shared" si="17"/>
        <v>9.9462151006429245E-2</v>
      </c>
      <c r="BF61" s="97">
        <f t="shared" si="18"/>
        <v>0</v>
      </c>
      <c r="BG61" s="97">
        <f t="shared" si="19"/>
        <v>0.15356273089127181</v>
      </c>
      <c r="BH61" s="97">
        <f t="shared" si="20"/>
        <v>9.789160914143219E-2</v>
      </c>
      <c r="BI61" s="97">
        <f t="shared" si="21"/>
        <v>0</v>
      </c>
      <c r="BJ61" s="97">
        <f t="shared" si="22"/>
        <v>0.14938784276338599</v>
      </c>
      <c r="BK61" s="97">
        <f t="shared" si="23"/>
        <v>9.2860341058068771E-2</v>
      </c>
      <c r="BL61" s="97">
        <f t="shared" si="24"/>
        <v>0</v>
      </c>
      <c r="BM61" s="469">
        <f t="shared" si="25"/>
        <v>0.1428264960119788</v>
      </c>
      <c r="BN61" s="467">
        <f t="shared" si="26"/>
        <v>0</v>
      </c>
      <c r="BO61" s="97">
        <f t="shared" si="27"/>
        <v>0</v>
      </c>
      <c r="BP61" s="97">
        <f t="shared" si="28"/>
        <v>0</v>
      </c>
      <c r="BQ61" s="97">
        <f t="shared" si="29"/>
        <v>0</v>
      </c>
      <c r="BR61" s="97">
        <f t="shared" si="30"/>
        <v>0</v>
      </c>
      <c r="BS61" s="97">
        <f t="shared" si="31"/>
        <v>0</v>
      </c>
      <c r="BT61" s="97">
        <f t="shared" si="32"/>
        <v>0</v>
      </c>
      <c r="BU61" s="97">
        <f t="shared" si="33"/>
        <v>0</v>
      </c>
      <c r="BV61" s="97">
        <f t="shared" si="34"/>
        <v>0</v>
      </c>
      <c r="BW61" s="97">
        <f t="shared" si="35"/>
        <v>0</v>
      </c>
      <c r="BX61" s="97">
        <f t="shared" si="36"/>
        <v>0</v>
      </c>
      <c r="BY61" s="469">
        <f t="shared" si="37"/>
        <v>0</v>
      </c>
      <c r="BZ61" s="470">
        <f t="shared" si="38"/>
        <v>0</v>
      </c>
      <c r="CA61" s="470">
        <f t="shared" si="39"/>
        <v>0</v>
      </c>
      <c r="CB61" s="470">
        <f t="shared" si="40"/>
        <v>0</v>
      </c>
      <c r="CC61" s="470">
        <f t="shared" si="41"/>
        <v>0</v>
      </c>
      <c r="CD61" s="470">
        <f t="shared" si="42"/>
        <v>0</v>
      </c>
      <c r="CE61" s="470">
        <f t="shared" si="43"/>
        <v>0</v>
      </c>
      <c r="CF61" s="470">
        <f t="shared" si="44"/>
        <v>0</v>
      </c>
      <c r="CG61" s="470">
        <f t="shared" si="45"/>
        <v>0</v>
      </c>
      <c r="CH61" s="470">
        <f t="shared" si="46"/>
        <v>0</v>
      </c>
      <c r="CI61" s="470">
        <f t="shared" si="47"/>
        <v>0</v>
      </c>
      <c r="CJ61" s="470">
        <f t="shared" si="48"/>
        <v>0</v>
      </c>
      <c r="CK61" s="472">
        <f t="shared" si="49"/>
        <v>0</v>
      </c>
      <c r="CL61" s="470">
        <f t="shared" si="50"/>
        <v>2.6352117017505399</v>
      </c>
      <c r="CM61" s="116">
        <f t="shared" si="51"/>
        <v>0</v>
      </c>
      <c r="CN61" s="116">
        <f t="shared" si="52"/>
        <v>4.0866726109546301</v>
      </c>
      <c r="CO61" s="116">
        <f t="shared" si="53"/>
        <v>2.57803832978</v>
      </c>
      <c r="CP61" s="116">
        <f t="shared" si="54"/>
        <v>0</v>
      </c>
      <c r="CQ61" s="116">
        <f t="shared" si="55"/>
        <v>3.9803141421886199</v>
      </c>
      <c r="CR61" s="116">
        <f t="shared" si="56"/>
        <v>2.5373302103042401</v>
      </c>
      <c r="CS61" s="116">
        <f t="shared" si="57"/>
        <v>0</v>
      </c>
      <c r="CT61" s="116">
        <f t="shared" si="58"/>
        <v>3.8721019076116998</v>
      </c>
      <c r="CU61" s="116">
        <f t="shared" si="59"/>
        <v>2.4069207848588601</v>
      </c>
      <c r="CV61" s="116">
        <f t="shared" si="60"/>
        <v>0</v>
      </c>
      <c r="CW61" s="471">
        <f t="shared" si="61"/>
        <v>3.7020331603651999</v>
      </c>
      <c r="CX61" s="470">
        <f t="shared" si="62"/>
        <v>0</v>
      </c>
      <c r="CY61" s="116">
        <f t="shared" si="63"/>
        <v>0</v>
      </c>
      <c r="CZ61" s="116">
        <f t="shared" si="64"/>
        <v>0</v>
      </c>
      <c r="DA61" s="116">
        <f t="shared" si="65"/>
        <v>0</v>
      </c>
      <c r="DB61" s="116">
        <f t="shared" si="66"/>
        <v>0</v>
      </c>
      <c r="DC61" s="116">
        <f t="shared" si="67"/>
        <v>0</v>
      </c>
      <c r="DD61" s="116">
        <f t="shared" si="68"/>
        <v>0</v>
      </c>
      <c r="DE61" s="116">
        <f t="shared" si="69"/>
        <v>0</v>
      </c>
      <c r="DF61" s="116">
        <f t="shared" si="70"/>
        <v>0</v>
      </c>
      <c r="DG61" s="116">
        <f t="shared" si="71"/>
        <v>0</v>
      </c>
      <c r="DH61" s="116">
        <f t="shared" si="72"/>
        <v>0</v>
      </c>
      <c r="DI61" s="471">
        <f t="shared" si="73"/>
        <v>0</v>
      </c>
      <c r="DJ61" s="470">
        <f t="shared" si="74"/>
        <v>0</v>
      </c>
      <c r="DK61" s="116">
        <f t="shared" si="75"/>
        <v>0</v>
      </c>
      <c r="DL61" s="116">
        <f t="shared" si="76"/>
        <v>0</v>
      </c>
      <c r="DM61" s="116">
        <f t="shared" si="77"/>
        <v>0</v>
      </c>
      <c r="DN61" s="116">
        <f t="shared" si="78"/>
        <v>0</v>
      </c>
      <c r="DO61" s="116">
        <f t="shared" si="79"/>
        <v>0</v>
      </c>
      <c r="DP61" s="116">
        <f t="shared" si="80"/>
        <v>0</v>
      </c>
      <c r="DQ61" s="116">
        <f t="shared" si="81"/>
        <v>0</v>
      </c>
      <c r="DR61" s="116">
        <f t="shared" si="82"/>
        <v>0</v>
      </c>
      <c r="DS61" s="116">
        <f t="shared" si="83"/>
        <v>0</v>
      </c>
      <c r="DT61" s="116">
        <f t="shared" si="84"/>
        <v>0</v>
      </c>
      <c r="DU61" s="471">
        <f t="shared" si="85"/>
        <v>0</v>
      </c>
      <c r="DV61" s="470">
        <f t="shared" si="86"/>
        <v>0</v>
      </c>
      <c r="DW61" s="470">
        <f t="shared" si="87"/>
        <v>0</v>
      </c>
      <c r="DX61" s="470">
        <f t="shared" si="88"/>
        <v>0</v>
      </c>
      <c r="DY61" s="470">
        <f t="shared" si="89"/>
        <v>0</v>
      </c>
      <c r="DZ61" s="470">
        <f t="shared" si="90"/>
        <v>0</v>
      </c>
      <c r="EA61" s="470">
        <f t="shared" si="91"/>
        <v>0</v>
      </c>
      <c r="EB61" s="470">
        <f t="shared" si="92"/>
        <v>0</v>
      </c>
      <c r="EC61" s="470">
        <f t="shared" si="93"/>
        <v>0</v>
      </c>
      <c r="ED61" s="470">
        <f t="shared" si="94"/>
        <v>0</v>
      </c>
      <c r="EE61" s="470">
        <f t="shared" si="95"/>
        <v>0</v>
      </c>
      <c r="EF61" s="470">
        <f t="shared" si="96"/>
        <v>0</v>
      </c>
      <c r="EG61" s="470">
        <f t="shared" si="97"/>
        <v>0</v>
      </c>
      <c r="EH61" s="466">
        <f t="shared" si="98"/>
        <v>0</v>
      </c>
      <c r="EI61" s="122">
        <f t="shared" si="99"/>
        <v>0</v>
      </c>
      <c r="EJ61" s="122">
        <f t="shared" si="100"/>
        <v>0</v>
      </c>
      <c r="EK61" s="122">
        <f t="shared" si="101"/>
        <v>0</v>
      </c>
      <c r="EL61" s="122">
        <f t="shared" si="102"/>
        <v>0</v>
      </c>
      <c r="EM61" s="122">
        <f t="shared" si="103"/>
        <v>0</v>
      </c>
      <c r="EN61" s="122">
        <f t="shared" si="104"/>
        <v>0</v>
      </c>
      <c r="EO61" s="122">
        <f t="shared" si="105"/>
        <v>0</v>
      </c>
      <c r="EP61" s="122">
        <f t="shared" si="106"/>
        <v>0</v>
      </c>
      <c r="EQ61" s="122">
        <f t="shared" si="107"/>
        <v>0</v>
      </c>
      <c r="ER61" s="122">
        <f t="shared" si="108"/>
        <v>0</v>
      </c>
      <c r="ES61" s="469">
        <f t="shared" si="109"/>
        <v>0</v>
      </c>
      <c r="ET61" s="466">
        <f t="shared" si="110"/>
        <v>0</v>
      </c>
      <c r="EU61" s="122">
        <f t="shared" si="111"/>
        <v>0</v>
      </c>
      <c r="EV61" s="122">
        <f t="shared" si="112"/>
        <v>0</v>
      </c>
      <c r="EW61" s="122">
        <f t="shared" si="113"/>
        <v>0</v>
      </c>
      <c r="EX61" s="122">
        <f t="shared" si="114"/>
        <v>0</v>
      </c>
      <c r="EY61" s="122">
        <f t="shared" si="115"/>
        <v>0</v>
      </c>
      <c r="EZ61" s="122">
        <f t="shared" si="116"/>
        <v>0</v>
      </c>
      <c r="FA61" s="122">
        <f t="shared" si="117"/>
        <v>0</v>
      </c>
      <c r="FB61" s="122">
        <f t="shared" si="118"/>
        <v>0</v>
      </c>
      <c r="FC61" s="122">
        <f t="shared" si="119"/>
        <v>0</v>
      </c>
      <c r="FD61" s="122">
        <f t="shared" si="120"/>
        <v>0</v>
      </c>
      <c r="FE61" s="469">
        <f t="shared" si="121"/>
        <v>0</v>
      </c>
      <c r="FF61" s="466">
        <f t="shared" si="122"/>
        <v>0</v>
      </c>
      <c r="FG61" s="466">
        <f t="shared" si="123"/>
        <v>0</v>
      </c>
      <c r="FH61" s="466">
        <f t="shared" si="124"/>
        <v>0</v>
      </c>
      <c r="FI61" s="466">
        <f t="shared" si="125"/>
        <v>0</v>
      </c>
      <c r="FJ61" s="466">
        <f t="shared" si="126"/>
        <v>0</v>
      </c>
      <c r="FK61" s="466">
        <f t="shared" si="127"/>
        <v>0</v>
      </c>
      <c r="FL61" s="466">
        <f t="shared" si="128"/>
        <v>0</v>
      </c>
      <c r="FM61" s="466">
        <f t="shared" si="129"/>
        <v>0</v>
      </c>
      <c r="FN61" s="466">
        <f t="shared" si="130"/>
        <v>0</v>
      </c>
      <c r="FO61" s="466">
        <f t="shared" si="131"/>
        <v>0</v>
      </c>
      <c r="FP61" s="466">
        <f t="shared" si="132"/>
        <v>0</v>
      </c>
      <c r="FQ61" s="468">
        <f t="shared" si="133"/>
        <v>0</v>
      </c>
      <c r="FR61" s="466">
        <f t="shared" si="134"/>
        <v>0</v>
      </c>
      <c r="FS61" s="466">
        <f t="shared" si="135"/>
        <v>0</v>
      </c>
      <c r="FT61" s="466">
        <f t="shared" si="136"/>
        <v>0</v>
      </c>
      <c r="FU61" s="466">
        <f t="shared" si="137"/>
        <v>0</v>
      </c>
      <c r="FV61" s="466">
        <f t="shared" si="138"/>
        <v>0</v>
      </c>
      <c r="FW61" s="466">
        <f t="shared" si="139"/>
        <v>0</v>
      </c>
      <c r="FX61" s="466">
        <f t="shared" si="140"/>
        <v>0</v>
      </c>
      <c r="FY61" s="466">
        <f t="shared" si="141"/>
        <v>0</v>
      </c>
      <c r="FZ61" s="466">
        <f t="shared" si="142"/>
        <v>0</v>
      </c>
      <c r="GA61" s="466">
        <f t="shared" si="143"/>
        <v>0</v>
      </c>
      <c r="GB61" s="466">
        <f t="shared" si="144"/>
        <v>0</v>
      </c>
      <c r="GC61" s="468">
        <f t="shared" si="145"/>
        <v>0</v>
      </c>
    </row>
    <row r="62" spans="1:185">
      <c r="A62" s="97">
        <v>59</v>
      </c>
      <c r="B62" s="97" t="s">
        <v>12</v>
      </c>
      <c r="C62" s="97" t="s">
        <v>214</v>
      </c>
      <c r="D62" s="97" t="s">
        <v>936</v>
      </c>
      <c r="E62" s="321">
        <v>1.09378581777797</v>
      </c>
      <c r="F62" s="122">
        <v>0</v>
      </c>
      <c r="G62" s="122">
        <v>3.0749801308579099</v>
      </c>
      <c r="H62" s="122">
        <v>0.99223098878928295</v>
      </c>
      <c r="I62" s="122">
        <v>0</v>
      </c>
      <c r="J62" s="122">
        <v>3.0010268587107798</v>
      </c>
      <c r="K62" s="122">
        <v>0.904326002406595</v>
      </c>
      <c r="L62" s="122">
        <v>0</v>
      </c>
      <c r="M62" s="122">
        <v>2.9150811640533001</v>
      </c>
      <c r="N62" s="122">
        <v>0.76618959523380104</v>
      </c>
      <c r="O62" s="122">
        <v>0</v>
      </c>
      <c r="P62" s="475">
        <v>2.8074568594732701</v>
      </c>
      <c r="Q62" s="474">
        <v>2</v>
      </c>
      <c r="R62" s="97">
        <v>2.1875716355559498</v>
      </c>
      <c r="S62" s="97">
        <v>0</v>
      </c>
      <c r="T62" s="97">
        <v>6.1499602617158304</v>
      </c>
      <c r="U62" s="97">
        <v>1.9844619775785599</v>
      </c>
      <c r="V62" s="97">
        <v>0</v>
      </c>
      <c r="W62" s="97">
        <v>6.0020537174215596</v>
      </c>
      <c r="X62" s="97">
        <v>1.80865200481319</v>
      </c>
      <c r="Y62" s="97">
        <v>0</v>
      </c>
      <c r="Z62" s="97">
        <v>5.8301623281066099</v>
      </c>
      <c r="AA62" s="97">
        <v>1.5323791904676001</v>
      </c>
      <c r="AB62" s="97">
        <v>0</v>
      </c>
      <c r="AC62" s="97">
        <v>5.6149137189465499</v>
      </c>
      <c r="AD62" s="321">
        <v>0</v>
      </c>
      <c r="AE62" s="97">
        <v>0</v>
      </c>
      <c r="AF62" s="97">
        <v>0</v>
      </c>
      <c r="AG62" s="97">
        <v>0</v>
      </c>
      <c r="AH62" s="97">
        <v>0</v>
      </c>
      <c r="AI62" s="97">
        <v>0</v>
      </c>
      <c r="AJ62" s="97">
        <v>0</v>
      </c>
      <c r="AK62" s="97">
        <v>0</v>
      </c>
      <c r="AL62" s="97">
        <v>0</v>
      </c>
      <c r="AM62" s="97">
        <v>0</v>
      </c>
      <c r="AN62" s="97">
        <v>0</v>
      </c>
      <c r="AO62" s="97">
        <v>0</v>
      </c>
      <c r="AP62" s="466">
        <f t="shared" si="2"/>
        <v>0</v>
      </c>
      <c r="AQ62" s="122">
        <f t="shared" si="3"/>
        <v>0</v>
      </c>
      <c r="AR62" s="473">
        <f t="shared" si="4"/>
        <v>0</v>
      </c>
      <c r="AS62" s="122">
        <f t="shared" si="5"/>
        <v>0</v>
      </c>
      <c r="AT62" s="122">
        <f t="shared" si="6"/>
        <v>0</v>
      </c>
      <c r="AU62" s="122">
        <f t="shared" si="7"/>
        <v>0</v>
      </c>
      <c r="AV62" s="122">
        <f t="shared" si="8"/>
        <v>0</v>
      </c>
      <c r="AW62" s="122">
        <f t="shared" si="9"/>
        <v>0</v>
      </c>
      <c r="AX62" s="122">
        <f t="shared" si="10"/>
        <v>0</v>
      </c>
      <c r="AY62" s="122">
        <f t="shared" si="11"/>
        <v>0</v>
      </c>
      <c r="AZ62" s="122">
        <f t="shared" si="12"/>
        <v>0</v>
      </c>
      <c r="BA62" s="469">
        <f t="shared" si="13"/>
        <v>0</v>
      </c>
      <c r="BB62" s="97">
        <f t="shared" si="14"/>
        <v>0.16879545803464693</v>
      </c>
      <c r="BC62" s="97">
        <f t="shared" si="15"/>
        <v>0</v>
      </c>
      <c r="BD62" s="97">
        <f t="shared" si="16"/>
        <v>0.47453776708317225</v>
      </c>
      <c r="BE62" s="97">
        <f t="shared" si="17"/>
        <v>0.153123291147715</v>
      </c>
      <c r="BF62" s="97">
        <f t="shared" si="18"/>
        <v>0</v>
      </c>
      <c r="BG62" s="97">
        <f t="shared" si="19"/>
        <v>0.4631251337848224</v>
      </c>
      <c r="BH62" s="97">
        <f t="shared" si="20"/>
        <v>0.13955759830472439</v>
      </c>
      <c r="BI62" s="97">
        <f t="shared" si="21"/>
        <v>0</v>
      </c>
      <c r="BJ62" s="97">
        <f t="shared" si="22"/>
        <v>0.44986180319484759</v>
      </c>
      <c r="BK62" s="97">
        <f t="shared" si="23"/>
        <v>0.11824008098002513</v>
      </c>
      <c r="BL62" s="97">
        <f t="shared" si="24"/>
        <v>0</v>
      </c>
      <c r="BM62" s="469">
        <f t="shared" si="25"/>
        <v>0.43325298134693602</v>
      </c>
      <c r="BN62" s="467">
        <f t="shared" si="26"/>
        <v>0</v>
      </c>
      <c r="BO62" s="97">
        <f t="shared" si="27"/>
        <v>0</v>
      </c>
      <c r="BP62" s="97">
        <f t="shared" si="28"/>
        <v>0</v>
      </c>
      <c r="BQ62" s="97">
        <f t="shared" si="29"/>
        <v>0</v>
      </c>
      <c r="BR62" s="97">
        <f t="shared" si="30"/>
        <v>0</v>
      </c>
      <c r="BS62" s="97">
        <f t="shared" si="31"/>
        <v>0</v>
      </c>
      <c r="BT62" s="97">
        <f t="shared" si="32"/>
        <v>0</v>
      </c>
      <c r="BU62" s="97">
        <f t="shared" si="33"/>
        <v>0</v>
      </c>
      <c r="BV62" s="97">
        <f t="shared" si="34"/>
        <v>0</v>
      </c>
      <c r="BW62" s="97">
        <f t="shared" si="35"/>
        <v>0</v>
      </c>
      <c r="BX62" s="97">
        <f t="shared" si="36"/>
        <v>0</v>
      </c>
      <c r="BY62" s="469">
        <f t="shared" si="37"/>
        <v>0</v>
      </c>
      <c r="BZ62" s="470">
        <f t="shared" si="38"/>
        <v>0</v>
      </c>
      <c r="CA62" s="470">
        <f t="shared" si="39"/>
        <v>0</v>
      </c>
      <c r="CB62" s="470">
        <f t="shared" si="40"/>
        <v>0</v>
      </c>
      <c r="CC62" s="470">
        <f t="shared" si="41"/>
        <v>0</v>
      </c>
      <c r="CD62" s="470">
        <f t="shared" si="42"/>
        <v>0</v>
      </c>
      <c r="CE62" s="470">
        <f t="shared" si="43"/>
        <v>0</v>
      </c>
      <c r="CF62" s="470">
        <f t="shared" si="44"/>
        <v>0</v>
      </c>
      <c r="CG62" s="470">
        <f t="shared" si="45"/>
        <v>0</v>
      </c>
      <c r="CH62" s="470">
        <f t="shared" si="46"/>
        <v>0</v>
      </c>
      <c r="CI62" s="470">
        <f t="shared" si="47"/>
        <v>0</v>
      </c>
      <c r="CJ62" s="470">
        <f t="shared" si="48"/>
        <v>0</v>
      </c>
      <c r="CK62" s="472">
        <f t="shared" si="49"/>
        <v>0</v>
      </c>
      <c r="CL62" s="470">
        <f t="shared" si="50"/>
        <v>2.1875716355559498</v>
      </c>
      <c r="CM62" s="116">
        <f t="shared" si="51"/>
        <v>0</v>
      </c>
      <c r="CN62" s="116">
        <f t="shared" si="52"/>
        <v>6.1499602617158304</v>
      </c>
      <c r="CO62" s="116">
        <f t="shared" si="53"/>
        <v>1.9844619775785599</v>
      </c>
      <c r="CP62" s="116">
        <f t="shared" si="54"/>
        <v>0</v>
      </c>
      <c r="CQ62" s="116">
        <f t="shared" si="55"/>
        <v>6.0020537174215596</v>
      </c>
      <c r="CR62" s="116">
        <f t="shared" si="56"/>
        <v>1.80865200481319</v>
      </c>
      <c r="CS62" s="116">
        <f t="shared" si="57"/>
        <v>0</v>
      </c>
      <c r="CT62" s="116">
        <f t="shared" si="58"/>
        <v>5.8301623281066099</v>
      </c>
      <c r="CU62" s="116">
        <f t="shared" si="59"/>
        <v>1.5323791904676001</v>
      </c>
      <c r="CV62" s="116">
        <f t="shared" si="60"/>
        <v>0</v>
      </c>
      <c r="CW62" s="471">
        <f t="shared" si="61"/>
        <v>5.6149137189465499</v>
      </c>
      <c r="CX62" s="470">
        <f t="shared" si="62"/>
        <v>0</v>
      </c>
      <c r="CY62" s="116">
        <f t="shared" si="63"/>
        <v>0</v>
      </c>
      <c r="CZ62" s="116">
        <f t="shared" si="64"/>
        <v>0</v>
      </c>
      <c r="DA62" s="116">
        <f t="shared" si="65"/>
        <v>0</v>
      </c>
      <c r="DB62" s="116">
        <f t="shared" si="66"/>
        <v>0</v>
      </c>
      <c r="DC62" s="116">
        <f t="shared" si="67"/>
        <v>0</v>
      </c>
      <c r="DD62" s="116">
        <f t="shared" si="68"/>
        <v>0</v>
      </c>
      <c r="DE62" s="116">
        <f t="shared" si="69"/>
        <v>0</v>
      </c>
      <c r="DF62" s="116">
        <f t="shared" si="70"/>
        <v>0</v>
      </c>
      <c r="DG62" s="116">
        <f t="shared" si="71"/>
        <v>0</v>
      </c>
      <c r="DH62" s="116">
        <f t="shared" si="72"/>
        <v>0</v>
      </c>
      <c r="DI62" s="471">
        <f t="shared" si="73"/>
        <v>0</v>
      </c>
      <c r="DJ62" s="470">
        <f t="shared" si="74"/>
        <v>0</v>
      </c>
      <c r="DK62" s="116">
        <f t="shared" si="75"/>
        <v>0</v>
      </c>
      <c r="DL62" s="116">
        <f t="shared" si="76"/>
        <v>0</v>
      </c>
      <c r="DM62" s="116">
        <f t="shared" si="77"/>
        <v>0</v>
      </c>
      <c r="DN62" s="116">
        <f t="shared" si="78"/>
        <v>0</v>
      </c>
      <c r="DO62" s="116">
        <f t="shared" si="79"/>
        <v>0</v>
      </c>
      <c r="DP62" s="116">
        <f t="shared" si="80"/>
        <v>0</v>
      </c>
      <c r="DQ62" s="116">
        <f t="shared" si="81"/>
        <v>0</v>
      </c>
      <c r="DR62" s="116">
        <f t="shared" si="82"/>
        <v>0</v>
      </c>
      <c r="DS62" s="116">
        <f t="shared" si="83"/>
        <v>0</v>
      </c>
      <c r="DT62" s="116">
        <f t="shared" si="84"/>
        <v>0</v>
      </c>
      <c r="DU62" s="471">
        <f t="shared" si="85"/>
        <v>0</v>
      </c>
      <c r="DV62" s="470">
        <f t="shared" si="86"/>
        <v>0</v>
      </c>
      <c r="DW62" s="470">
        <f t="shared" si="87"/>
        <v>0</v>
      </c>
      <c r="DX62" s="470">
        <f t="shared" si="88"/>
        <v>0</v>
      </c>
      <c r="DY62" s="470">
        <f t="shared" si="89"/>
        <v>0</v>
      </c>
      <c r="DZ62" s="470">
        <f t="shared" si="90"/>
        <v>0</v>
      </c>
      <c r="EA62" s="470">
        <f t="shared" si="91"/>
        <v>0</v>
      </c>
      <c r="EB62" s="470">
        <f t="shared" si="92"/>
        <v>0</v>
      </c>
      <c r="EC62" s="470">
        <f t="shared" si="93"/>
        <v>0</v>
      </c>
      <c r="ED62" s="470">
        <f t="shared" si="94"/>
        <v>0</v>
      </c>
      <c r="EE62" s="470">
        <f t="shared" si="95"/>
        <v>0</v>
      </c>
      <c r="EF62" s="470">
        <f t="shared" si="96"/>
        <v>0</v>
      </c>
      <c r="EG62" s="470">
        <f t="shared" si="97"/>
        <v>0</v>
      </c>
      <c r="EH62" s="466">
        <f t="shared" si="98"/>
        <v>0</v>
      </c>
      <c r="EI62" s="122">
        <f t="shared" si="99"/>
        <v>0</v>
      </c>
      <c r="EJ62" s="122">
        <f t="shared" si="100"/>
        <v>0</v>
      </c>
      <c r="EK62" s="122">
        <f t="shared" si="101"/>
        <v>0</v>
      </c>
      <c r="EL62" s="122">
        <f t="shared" si="102"/>
        <v>0</v>
      </c>
      <c r="EM62" s="122">
        <f t="shared" si="103"/>
        <v>0</v>
      </c>
      <c r="EN62" s="122">
        <f t="shared" si="104"/>
        <v>0</v>
      </c>
      <c r="EO62" s="122">
        <f t="shared" si="105"/>
        <v>0</v>
      </c>
      <c r="EP62" s="122">
        <f t="shared" si="106"/>
        <v>0</v>
      </c>
      <c r="EQ62" s="122">
        <f t="shared" si="107"/>
        <v>0</v>
      </c>
      <c r="ER62" s="122">
        <f t="shared" si="108"/>
        <v>0</v>
      </c>
      <c r="ES62" s="469">
        <f t="shared" si="109"/>
        <v>0</v>
      </c>
      <c r="ET62" s="466">
        <f t="shared" si="110"/>
        <v>0</v>
      </c>
      <c r="EU62" s="122">
        <f t="shared" si="111"/>
        <v>0</v>
      </c>
      <c r="EV62" s="122">
        <f t="shared" si="112"/>
        <v>0</v>
      </c>
      <c r="EW62" s="122">
        <f t="shared" si="113"/>
        <v>0</v>
      </c>
      <c r="EX62" s="122">
        <f t="shared" si="114"/>
        <v>0</v>
      </c>
      <c r="EY62" s="122">
        <f t="shared" si="115"/>
        <v>0</v>
      </c>
      <c r="EZ62" s="122">
        <f t="shared" si="116"/>
        <v>0</v>
      </c>
      <c r="FA62" s="122">
        <f t="shared" si="117"/>
        <v>0</v>
      </c>
      <c r="FB62" s="122">
        <f t="shared" si="118"/>
        <v>0</v>
      </c>
      <c r="FC62" s="122">
        <f t="shared" si="119"/>
        <v>0</v>
      </c>
      <c r="FD62" s="122">
        <f t="shared" si="120"/>
        <v>0</v>
      </c>
      <c r="FE62" s="469">
        <f t="shared" si="121"/>
        <v>0</v>
      </c>
      <c r="FF62" s="466">
        <f t="shared" si="122"/>
        <v>0</v>
      </c>
      <c r="FG62" s="466">
        <f t="shared" si="123"/>
        <v>0</v>
      </c>
      <c r="FH62" s="466">
        <f t="shared" si="124"/>
        <v>0</v>
      </c>
      <c r="FI62" s="466">
        <f t="shared" si="125"/>
        <v>0</v>
      </c>
      <c r="FJ62" s="466">
        <f t="shared" si="126"/>
        <v>0</v>
      </c>
      <c r="FK62" s="466">
        <f t="shared" si="127"/>
        <v>0</v>
      </c>
      <c r="FL62" s="466">
        <f t="shared" si="128"/>
        <v>0</v>
      </c>
      <c r="FM62" s="466">
        <f t="shared" si="129"/>
        <v>0</v>
      </c>
      <c r="FN62" s="466">
        <f t="shared" si="130"/>
        <v>0</v>
      </c>
      <c r="FO62" s="466">
        <f t="shared" si="131"/>
        <v>0</v>
      </c>
      <c r="FP62" s="466">
        <f t="shared" si="132"/>
        <v>0</v>
      </c>
      <c r="FQ62" s="468">
        <f t="shared" si="133"/>
        <v>0</v>
      </c>
      <c r="FR62" s="466">
        <f t="shared" si="134"/>
        <v>0</v>
      </c>
      <c r="FS62" s="466">
        <f t="shared" si="135"/>
        <v>0</v>
      </c>
      <c r="FT62" s="466">
        <f t="shared" si="136"/>
        <v>0</v>
      </c>
      <c r="FU62" s="466">
        <f t="shared" si="137"/>
        <v>0</v>
      </c>
      <c r="FV62" s="466">
        <f t="shared" si="138"/>
        <v>0</v>
      </c>
      <c r="FW62" s="466">
        <f t="shared" si="139"/>
        <v>0</v>
      </c>
      <c r="FX62" s="466">
        <f t="shared" si="140"/>
        <v>0</v>
      </c>
      <c r="FY62" s="466">
        <f t="shared" si="141"/>
        <v>0</v>
      </c>
      <c r="FZ62" s="466">
        <f t="shared" si="142"/>
        <v>0</v>
      </c>
      <c r="GA62" s="466">
        <f t="shared" si="143"/>
        <v>0</v>
      </c>
      <c r="GB62" s="466">
        <f t="shared" si="144"/>
        <v>0</v>
      </c>
      <c r="GC62" s="468">
        <f t="shared" si="145"/>
        <v>0</v>
      </c>
    </row>
    <row r="63" spans="1:185">
      <c r="A63" s="97">
        <v>60</v>
      </c>
      <c r="B63" s="97" t="s">
        <v>12</v>
      </c>
      <c r="C63" s="97" t="s">
        <v>214</v>
      </c>
      <c r="D63" s="97" t="s">
        <v>936</v>
      </c>
      <c r="E63" s="321">
        <v>1.1491187269031</v>
      </c>
      <c r="F63" s="122">
        <v>0</v>
      </c>
      <c r="G63" s="122">
        <v>1.4772267280714699</v>
      </c>
      <c r="H63" s="122">
        <v>1.1021256613293999</v>
      </c>
      <c r="I63" s="122">
        <v>0</v>
      </c>
      <c r="J63" s="122">
        <v>1.44169942526135</v>
      </c>
      <c r="K63" s="122">
        <v>1.0614488680102301</v>
      </c>
      <c r="L63" s="122">
        <v>0</v>
      </c>
      <c r="M63" s="122">
        <v>1.40041093821176</v>
      </c>
      <c r="N63" s="122">
        <v>0.99752819279439098</v>
      </c>
      <c r="O63" s="122">
        <v>0</v>
      </c>
      <c r="P63" s="475">
        <v>1.34870800272925</v>
      </c>
      <c r="Q63" s="474">
        <v>1</v>
      </c>
      <c r="R63" s="97">
        <v>1.1491187269031</v>
      </c>
      <c r="S63" s="97">
        <v>0</v>
      </c>
      <c r="T63" s="97">
        <v>1.4772267280714699</v>
      </c>
      <c r="U63" s="97">
        <v>1.1021256613293999</v>
      </c>
      <c r="V63" s="97">
        <v>0</v>
      </c>
      <c r="W63" s="97">
        <v>1.44169942526135</v>
      </c>
      <c r="X63" s="97">
        <v>1.0614488680102301</v>
      </c>
      <c r="Y63" s="97">
        <v>0</v>
      </c>
      <c r="Z63" s="97">
        <v>1.40041093821176</v>
      </c>
      <c r="AA63" s="97">
        <v>0.99752819279439098</v>
      </c>
      <c r="AB63" s="97">
        <v>0</v>
      </c>
      <c r="AC63" s="97">
        <v>1.34870800272925</v>
      </c>
      <c r="AD63" s="321">
        <v>0</v>
      </c>
      <c r="AE63" s="97">
        <v>0</v>
      </c>
      <c r="AF63" s="97">
        <v>0</v>
      </c>
      <c r="AG63" s="97">
        <v>0</v>
      </c>
      <c r="AH63" s="97">
        <v>0</v>
      </c>
      <c r="AI63" s="97">
        <v>0</v>
      </c>
      <c r="AJ63" s="97">
        <v>0</v>
      </c>
      <c r="AK63" s="97">
        <v>0</v>
      </c>
      <c r="AL63" s="97">
        <v>0</v>
      </c>
      <c r="AM63" s="97">
        <v>0</v>
      </c>
      <c r="AN63" s="97">
        <v>0</v>
      </c>
      <c r="AO63" s="97">
        <v>0</v>
      </c>
      <c r="AP63" s="466">
        <f t="shared" si="2"/>
        <v>0</v>
      </c>
      <c r="AQ63" s="122">
        <f t="shared" si="3"/>
        <v>0</v>
      </c>
      <c r="AR63" s="473">
        <f t="shared" si="4"/>
        <v>0</v>
      </c>
      <c r="AS63" s="122">
        <f t="shared" si="5"/>
        <v>0</v>
      </c>
      <c r="AT63" s="122">
        <f t="shared" si="6"/>
        <v>0</v>
      </c>
      <c r="AU63" s="122">
        <f t="shared" si="7"/>
        <v>0</v>
      </c>
      <c r="AV63" s="122">
        <f t="shared" si="8"/>
        <v>0</v>
      </c>
      <c r="AW63" s="122">
        <f t="shared" si="9"/>
        <v>0</v>
      </c>
      <c r="AX63" s="122">
        <f t="shared" si="10"/>
        <v>0</v>
      </c>
      <c r="AY63" s="122">
        <f t="shared" si="11"/>
        <v>0</v>
      </c>
      <c r="AZ63" s="122">
        <f t="shared" si="12"/>
        <v>0</v>
      </c>
      <c r="BA63" s="469">
        <f t="shared" si="13"/>
        <v>0</v>
      </c>
      <c r="BB63" s="97">
        <f t="shared" si="14"/>
        <v>0.17733455553285729</v>
      </c>
      <c r="BC63" s="97">
        <f t="shared" si="15"/>
        <v>0</v>
      </c>
      <c r="BD63" s="97">
        <f t="shared" si="16"/>
        <v>0.22796891140205158</v>
      </c>
      <c r="BE63" s="97">
        <f t="shared" si="17"/>
        <v>0.17008248122448927</v>
      </c>
      <c r="BF63" s="97">
        <f t="shared" si="18"/>
        <v>0</v>
      </c>
      <c r="BG63" s="97">
        <f t="shared" si="19"/>
        <v>0.22248625908283209</v>
      </c>
      <c r="BH63" s="97">
        <f t="shared" si="20"/>
        <v>0.16380514808660093</v>
      </c>
      <c r="BI63" s="97">
        <f t="shared" si="21"/>
        <v>0</v>
      </c>
      <c r="BJ63" s="97">
        <f t="shared" si="22"/>
        <v>0.21611452800914593</v>
      </c>
      <c r="BK63" s="97">
        <f t="shared" si="23"/>
        <v>0.15394076744134771</v>
      </c>
      <c r="BL63" s="97">
        <f t="shared" si="24"/>
        <v>0</v>
      </c>
      <c r="BM63" s="469">
        <f t="shared" si="25"/>
        <v>0.20813561611007278</v>
      </c>
      <c r="BN63" s="467">
        <f t="shared" si="26"/>
        <v>0</v>
      </c>
      <c r="BO63" s="97">
        <f t="shared" si="27"/>
        <v>0</v>
      </c>
      <c r="BP63" s="97">
        <f t="shared" si="28"/>
        <v>0</v>
      </c>
      <c r="BQ63" s="97">
        <f t="shared" si="29"/>
        <v>0</v>
      </c>
      <c r="BR63" s="97">
        <f t="shared" si="30"/>
        <v>0</v>
      </c>
      <c r="BS63" s="97">
        <f t="shared" si="31"/>
        <v>0</v>
      </c>
      <c r="BT63" s="97">
        <f t="shared" si="32"/>
        <v>0</v>
      </c>
      <c r="BU63" s="97">
        <f t="shared" si="33"/>
        <v>0</v>
      </c>
      <c r="BV63" s="97">
        <f t="shared" si="34"/>
        <v>0</v>
      </c>
      <c r="BW63" s="97">
        <f t="shared" si="35"/>
        <v>0</v>
      </c>
      <c r="BX63" s="97">
        <f t="shared" si="36"/>
        <v>0</v>
      </c>
      <c r="BY63" s="469">
        <f t="shared" si="37"/>
        <v>0</v>
      </c>
      <c r="BZ63" s="470">
        <f t="shared" si="38"/>
        <v>0</v>
      </c>
      <c r="CA63" s="470">
        <f t="shared" si="39"/>
        <v>0</v>
      </c>
      <c r="CB63" s="470">
        <f t="shared" si="40"/>
        <v>0</v>
      </c>
      <c r="CC63" s="470">
        <f t="shared" si="41"/>
        <v>0</v>
      </c>
      <c r="CD63" s="470">
        <f t="shared" si="42"/>
        <v>0</v>
      </c>
      <c r="CE63" s="470">
        <f t="shared" si="43"/>
        <v>0</v>
      </c>
      <c r="CF63" s="470">
        <f t="shared" si="44"/>
        <v>0</v>
      </c>
      <c r="CG63" s="470">
        <f t="shared" si="45"/>
        <v>0</v>
      </c>
      <c r="CH63" s="470">
        <f t="shared" si="46"/>
        <v>0</v>
      </c>
      <c r="CI63" s="470">
        <f t="shared" si="47"/>
        <v>0</v>
      </c>
      <c r="CJ63" s="470">
        <f t="shared" si="48"/>
        <v>0</v>
      </c>
      <c r="CK63" s="472">
        <f t="shared" si="49"/>
        <v>0</v>
      </c>
      <c r="CL63" s="470">
        <f t="shared" si="50"/>
        <v>1.1491187269031</v>
      </c>
      <c r="CM63" s="116">
        <f t="shared" si="51"/>
        <v>0</v>
      </c>
      <c r="CN63" s="116">
        <f t="shared" si="52"/>
        <v>1.4772267280714699</v>
      </c>
      <c r="CO63" s="116">
        <f t="shared" si="53"/>
        <v>1.1021256613293999</v>
      </c>
      <c r="CP63" s="116">
        <f t="shared" si="54"/>
        <v>0</v>
      </c>
      <c r="CQ63" s="116">
        <f t="shared" si="55"/>
        <v>1.44169942526135</v>
      </c>
      <c r="CR63" s="116">
        <f t="shared" si="56"/>
        <v>1.0614488680102301</v>
      </c>
      <c r="CS63" s="116">
        <f t="shared" si="57"/>
        <v>0</v>
      </c>
      <c r="CT63" s="116">
        <f t="shared" si="58"/>
        <v>1.40041093821176</v>
      </c>
      <c r="CU63" s="116">
        <f t="shared" si="59"/>
        <v>0.99752819279439098</v>
      </c>
      <c r="CV63" s="116">
        <f t="shared" si="60"/>
        <v>0</v>
      </c>
      <c r="CW63" s="471">
        <f t="shared" si="61"/>
        <v>1.34870800272925</v>
      </c>
      <c r="CX63" s="470">
        <f t="shared" si="62"/>
        <v>0</v>
      </c>
      <c r="CY63" s="116">
        <f t="shared" si="63"/>
        <v>0</v>
      </c>
      <c r="CZ63" s="116">
        <f t="shared" si="64"/>
        <v>0</v>
      </c>
      <c r="DA63" s="116">
        <f t="shared" si="65"/>
        <v>0</v>
      </c>
      <c r="DB63" s="116">
        <f t="shared" si="66"/>
        <v>0</v>
      </c>
      <c r="DC63" s="116">
        <f t="shared" si="67"/>
        <v>0</v>
      </c>
      <c r="DD63" s="116">
        <f t="shared" si="68"/>
        <v>0</v>
      </c>
      <c r="DE63" s="116">
        <f t="shared" si="69"/>
        <v>0</v>
      </c>
      <c r="DF63" s="116">
        <f t="shared" si="70"/>
        <v>0</v>
      </c>
      <c r="DG63" s="116">
        <f t="shared" si="71"/>
        <v>0</v>
      </c>
      <c r="DH63" s="116">
        <f t="shared" si="72"/>
        <v>0</v>
      </c>
      <c r="DI63" s="471">
        <f t="shared" si="73"/>
        <v>0</v>
      </c>
      <c r="DJ63" s="470">
        <f t="shared" si="74"/>
        <v>0</v>
      </c>
      <c r="DK63" s="116">
        <f t="shared" si="75"/>
        <v>0</v>
      </c>
      <c r="DL63" s="116">
        <f t="shared" si="76"/>
        <v>0</v>
      </c>
      <c r="DM63" s="116">
        <f t="shared" si="77"/>
        <v>0</v>
      </c>
      <c r="DN63" s="116">
        <f t="shared" si="78"/>
        <v>0</v>
      </c>
      <c r="DO63" s="116">
        <f t="shared" si="79"/>
        <v>0</v>
      </c>
      <c r="DP63" s="116">
        <f t="shared" si="80"/>
        <v>0</v>
      </c>
      <c r="DQ63" s="116">
        <f t="shared" si="81"/>
        <v>0</v>
      </c>
      <c r="DR63" s="116">
        <f t="shared" si="82"/>
        <v>0</v>
      </c>
      <c r="DS63" s="116">
        <f t="shared" si="83"/>
        <v>0</v>
      </c>
      <c r="DT63" s="116">
        <f t="shared" si="84"/>
        <v>0</v>
      </c>
      <c r="DU63" s="471">
        <f t="shared" si="85"/>
        <v>0</v>
      </c>
      <c r="DV63" s="470">
        <f t="shared" si="86"/>
        <v>0</v>
      </c>
      <c r="DW63" s="470">
        <f t="shared" si="87"/>
        <v>0</v>
      </c>
      <c r="DX63" s="470">
        <f t="shared" si="88"/>
        <v>0</v>
      </c>
      <c r="DY63" s="470">
        <f t="shared" si="89"/>
        <v>0</v>
      </c>
      <c r="DZ63" s="470">
        <f t="shared" si="90"/>
        <v>0</v>
      </c>
      <c r="EA63" s="470">
        <f t="shared" si="91"/>
        <v>0</v>
      </c>
      <c r="EB63" s="470">
        <f t="shared" si="92"/>
        <v>0</v>
      </c>
      <c r="EC63" s="470">
        <f t="shared" si="93"/>
        <v>0</v>
      </c>
      <c r="ED63" s="470">
        <f t="shared" si="94"/>
        <v>0</v>
      </c>
      <c r="EE63" s="470">
        <f t="shared" si="95"/>
        <v>0</v>
      </c>
      <c r="EF63" s="470">
        <f t="shared" si="96"/>
        <v>0</v>
      </c>
      <c r="EG63" s="470">
        <f t="shared" si="97"/>
        <v>0</v>
      </c>
      <c r="EH63" s="466">
        <f t="shared" si="98"/>
        <v>0</v>
      </c>
      <c r="EI63" s="122">
        <f t="shared" si="99"/>
        <v>0</v>
      </c>
      <c r="EJ63" s="122">
        <f t="shared" si="100"/>
        <v>0</v>
      </c>
      <c r="EK63" s="122">
        <f t="shared" si="101"/>
        <v>0</v>
      </c>
      <c r="EL63" s="122">
        <f t="shared" si="102"/>
        <v>0</v>
      </c>
      <c r="EM63" s="122">
        <f t="shared" si="103"/>
        <v>0</v>
      </c>
      <c r="EN63" s="122">
        <f t="shared" si="104"/>
        <v>0</v>
      </c>
      <c r="EO63" s="122">
        <f t="shared" si="105"/>
        <v>0</v>
      </c>
      <c r="EP63" s="122">
        <f t="shared" si="106"/>
        <v>0</v>
      </c>
      <c r="EQ63" s="122">
        <f t="shared" si="107"/>
        <v>0</v>
      </c>
      <c r="ER63" s="122">
        <f t="shared" si="108"/>
        <v>0</v>
      </c>
      <c r="ES63" s="469">
        <f t="shared" si="109"/>
        <v>0</v>
      </c>
      <c r="ET63" s="466">
        <f t="shared" si="110"/>
        <v>0</v>
      </c>
      <c r="EU63" s="122">
        <f t="shared" si="111"/>
        <v>0</v>
      </c>
      <c r="EV63" s="122">
        <f t="shared" si="112"/>
        <v>0</v>
      </c>
      <c r="EW63" s="122">
        <f t="shared" si="113"/>
        <v>0</v>
      </c>
      <c r="EX63" s="122">
        <f t="shared" si="114"/>
        <v>0</v>
      </c>
      <c r="EY63" s="122">
        <f t="shared" si="115"/>
        <v>0</v>
      </c>
      <c r="EZ63" s="122">
        <f t="shared" si="116"/>
        <v>0</v>
      </c>
      <c r="FA63" s="122">
        <f t="shared" si="117"/>
        <v>0</v>
      </c>
      <c r="FB63" s="122">
        <f t="shared" si="118"/>
        <v>0</v>
      </c>
      <c r="FC63" s="122">
        <f t="shared" si="119"/>
        <v>0</v>
      </c>
      <c r="FD63" s="122">
        <f t="shared" si="120"/>
        <v>0</v>
      </c>
      <c r="FE63" s="469">
        <f t="shared" si="121"/>
        <v>0</v>
      </c>
      <c r="FF63" s="466">
        <f t="shared" si="122"/>
        <v>0</v>
      </c>
      <c r="FG63" s="466">
        <f t="shared" si="123"/>
        <v>0</v>
      </c>
      <c r="FH63" s="466">
        <f t="shared" si="124"/>
        <v>0</v>
      </c>
      <c r="FI63" s="466">
        <f t="shared" si="125"/>
        <v>0</v>
      </c>
      <c r="FJ63" s="466">
        <f t="shared" si="126"/>
        <v>0</v>
      </c>
      <c r="FK63" s="466">
        <f t="shared" si="127"/>
        <v>0</v>
      </c>
      <c r="FL63" s="466">
        <f t="shared" si="128"/>
        <v>0</v>
      </c>
      <c r="FM63" s="466">
        <f t="shared" si="129"/>
        <v>0</v>
      </c>
      <c r="FN63" s="466">
        <f t="shared" si="130"/>
        <v>0</v>
      </c>
      <c r="FO63" s="466">
        <f t="shared" si="131"/>
        <v>0</v>
      </c>
      <c r="FP63" s="466">
        <f t="shared" si="132"/>
        <v>0</v>
      </c>
      <c r="FQ63" s="468">
        <f t="shared" si="133"/>
        <v>0</v>
      </c>
      <c r="FR63" s="466">
        <f t="shared" si="134"/>
        <v>0</v>
      </c>
      <c r="FS63" s="466">
        <f t="shared" si="135"/>
        <v>0</v>
      </c>
      <c r="FT63" s="466">
        <f t="shared" si="136"/>
        <v>0</v>
      </c>
      <c r="FU63" s="466">
        <f t="shared" si="137"/>
        <v>0</v>
      </c>
      <c r="FV63" s="466">
        <f t="shared" si="138"/>
        <v>0</v>
      </c>
      <c r="FW63" s="466">
        <f t="shared" si="139"/>
        <v>0</v>
      </c>
      <c r="FX63" s="466">
        <f t="shared" si="140"/>
        <v>0</v>
      </c>
      <c r="FY63" s="466">
        <f t="shared" si="141"/>
        <v>0</v>
      </c>
      <c r="FZ63" s="466">
        <f t="shared" si="142"/>
        <v>0</v>
      </c>
      <c r="GA63" s="466">
        <f t="shared" si="143"/>
        <v>0</v>
      </c>
      <c r="GB63" s="466">
        <f t="shared" si="144"/>
        <v>0</v>
      </c>
      <c r="GC63" s="468">
        <f t="shared" si="145"/>
        <v>0</v>
      </c>
    </row>
    <row r="64" spans="1:185">
      <c r="A64" s="97">
        <v>61</v>
      </c>
      <c r="B64" s="97" t="s">
        <v>12</v>
      </c>
      <c r="C64" s="97" t="s">
        <v>214</v>
      </c>
      <c r="D64" s="97" t="s">
        <v>936</v>
      </c>
      <c r="E64" s="321">
        <v>1.41172055450921</v>
      </c>
      <c r="F64" s="122">
        <v>0</v>
      </c>
      <c r="G64" s="122">
        <v>2.1892888987256902</v>
      </c>
      <c r="H64" s="122">
        <v>1.38109196238214</v>
      </c>
      <c r="I64" s="122">
        <v>0</v>
      </c>
      <c r="J64" s="122">
        <v>2.1323111476010501</v>
      </c>
      <c r="K64" s="122">
        <v>1.35928404123441</v>
      </c>
      <c r="L64" s="122">
        <v>0</v>
      </c>
      <c r="M64" s="122">
        <v>2.0743403076491198</v>
      </c>
      <c r="N64" s="122">
        <v>1.2894218490315299</v>
      </c>
      <c r="O64" s="122">
        <v>0</v>
      </c>
      <c r="P64" s="475">
        <v>1.98323205019564</v>
      </c>
      <c r="Q64" s="474">
        <v>1</v>
      </c>
      <c r="R64" s="97">
        <v>1.41172055450921</v>
      </c>
      <c r="S64" s="97">
        <v>0</v>
      </c>
      <c r="T64" s="97">
        <v>2.1892888987256902</v>
      </c>
      <c r="U64" s="97">
        <v>1.38109196238214</v>
      </c>
      <c r="V64" s="97">
        <v>0</v>
      </c>
      <c r="W64" s="97">
        <v>2.1323111476010501</v>
      </c>
      <c r="X64" s="97">
        <v>1.35928404123441</v>
      </c>
      <c r="Y64" s="97">
        <v>0</v>
      </c>
      <c r="Z64" s="97">
        <v>2.0743403076491198</v>
      </c>
      <c r="AA64" s="97">
        <v>1.2894218490315299</v>
      </c>
      <c r="AB64" s="97">
        <v>0</v>
      </c>
      <c r="AC64" s="97">
        <v>1.98323205019564</v>
      </c>
      <c r="AD64" s="321">
        <v>0</v>
      </c>
      <c r="AE64" s="97">
        <v>0</v>
      </c>
      <c r="AF64" s="97">
        <v>0</v>
      </c>
      <c r="AG64" s="97">
        <v>0</v>
      </c>
      <c r="AH64" s="97">
        <v>0</v>
      </c>
      <c r="AI64" s="97">
        <v>0</v>
      </c>
      <c r="AJ64" s="97">
        <v>0</v>
      </c>
      <c r="AK64" s="97">
        <v>0</v>
      </c>
      <c r="AL64" s="97">
        <v>0</v>
      </c>
      <c r="AM64" s="97">
        <v>0</v>
      </c>
      <c r="AN64" s="97">
        <v>0</v>
      </c>
      <c r="AO64" s="97">
        <v>0</v>
      </c>
      <c r="AP64" s="466">
        <f t="shared" si="2"/>
        <v>0</v>
      </c>
      <c r="AQ64" s="122">
        <f t="shared" si="3"/>
        <v>0</v>
      </c>
      <c r="AR64" s="473">
        <f t="shared" si="4"/>
        <v>0</v>
      </c>
      <c r="AS64" s="122">
        <f t="shared" si="5"/>
        <v>0</v>
      </c>
      <c r="AT64" s="122">
        <f t="shared" si="6"/>
        <v>0</v>
      </c>
      <c r="AU64" s="122">
        <f t="shared" si="7"/>
        <v>0</v>
      </c>
      <c r="AV64" s="122">
        <f t="shared" si="8"/>
        <v>0</v>
      </c>
      <c r="AW64" s="122">
        <f t="shared" si="9"/>
        <v>0</v>
      </c>
      <c r="AX64" s="122">
        <f t="shared" si="10"/>
        <v>0</v>
      </c>
      <c r="AY64" s="122">
        <f t="shared" si="11"/>
        <v>0</v>
      </c>
      <c r="AZ64" s="122">
        <f t="shared" si="12"/>
        <v>0</v>
      </c>
      <c r="BA64" s="469">
        <f t="shared" si="13"/>
        <v>0</v>
      </c>
      <c r="BB64" s="97">
        <f t="shared" si="14"/>
        <v>0.21785985312864906</v>
      </c>
      <c r="BC64" s="97">
        <f t="shared" si="15"/>
        <v>0</v>
      </c>
      <c r="BD64" s="97">
        <f t="shared" si="16"/>
        <v>0.33785592793779012</v>
      </c>
      <c r="BE64" s="97">
        <f t="shared" si="17"/>
        <v>0.21313318072806156</v>
      </c>
      <c r="BF64" s="97">
        <f t="shared" si="18"/>
        <v>0</v>
      </c>
      <c r="BG64" s="97">
        <f t="shared" si="19"/>
        <v>0.3290629947670109</v>
      </c>
      <c r="BH64" s="97">
        <f t="shared" si="20"/>
        <v>0.20976773387449688</v>
      </c>
      <c r="BI64" s="97">
        <f t="shared" si="21"/>
        <v>0</v>
      </c>
      <c r="BJ64" s="97">
        <f t="shared" si="22"/>
        <v>0.32011680592154024</v>
      </c>
      <c r="BK64" s="97">
        <f t="shared" si="23"/>
        <v>0.19898644512443242</v>
      </c>
      <c r="BL64" s="97">
        <f t="shared" si="24"/>
        <v>0</v>
      </c>
      <c r="BM64" s="469">
        <f t="shared" si="25"/>
        <v>0.30605677716852492</v>
      </c>
      <c r="BN64" s="467">
        <f t="shared" si="26"/>
        <v>0</v>
      </c>
      <c r="BO64" s="97">
        <f t="shared" si="27"/>
        <v>0</v>
      </c>
      <c r="BP64" s="97">
        <f t="shared" si="28"/>
        <v>0</v>
      </c>
      <c r="BQ64" s="97">
        <f t="shared" si="29"/>
        <v>0</v>
      </c>
      <c r="BR64" s="97">
        <f t="shared" si="30"/>
        <v>0</v>
      </c>
      <c r="BS64" s="97">
        <f t="shared" si="31"/>
        <v>0</v>
      </c>
      <c r="BT64" s="97">
        <f t="shared" si="32"/>
        <v>0</v>
      </c>
      <c r="BU64" s="97">
        <f t="shared" si="33"/>
        <v>0</v>
      </c>
      <c r="BV64" s="97">
        <f t="shared" si="34"/>
        <v>0</v>
      </c>
      <c r="BW64" s="97">
        <f t="shared" si="35"/>
        <v>0</v>
      </c>
      <c r="BX64" s="97">
        <f t="shared" si="36"/>
        <v>0</v>
      </c>
      <c r="BY64" s="469">
        <f t="shared" si="37"/>
        <v>0</v>
      </c>
      <c r="BZ64" s="470">
        <f t="shared" si="38"/>
        <v>0</v>
      </c>
      <c r="CA64" s="470">
        <f t="shared" si="39"/>
        <v>0</v>
      </c>
      <c r="CB64" s="470">
        <f t="shared" si="40"/>
        <v>0</v>
      </c>
      <c r="CC64" s="470">
        <f t="shared" si="41"/>
        <v>0</v>
      </c>
      <c r="CD64" s="470">
        <f t="shared" si="42"/>
        <v>0</v>
      </c>
      <c r="CE64" s="470">
        <f t="shared" si="43"/>
        <v>0</v>
      </c>
      <c r="CF64" s="470">
        <f t="shared" si="44"/>
        <v>0</v>
      </c>
      <c r="CG64" s="470">
        <f t="shared" si="45"/>
        <v>0</v>
      </c>
      <c r="CH64" s="470">
        <f t="shared" si="46"/>
        <v>0</v>
      </c>
      <c r="CI64" s="470">
        <f t="shared" si="47"/>
        <v>0</v>
      </c>
      <c r="CJ64" s="470">
        <f t="shared" si="48"/>
        <v>0</v>
      </c>
      <c r="CK64" s="472">
        <f t="shared" si="49"/>
        <v>0</v>
      </c>
      <c r="CL64" s="470">
        <f t="shared" si="50"/>
        <v>1.41172055450921</v>
      </c>
      <c r="CM64" s="116">
        <f t="shared" si="51"/>
        <v>0</v>
      </c>
      <c r="CN64" s="116">
        <f t="shared" si="52"/>
        <v>2.1892888987256902</v>
      </c>
      <c r="CO64" s="116">
        <f t="shared" si="53"/>
        <v>1.38109196238214</v>
      </c>
      <c r="CP64" s="116">
        <f t="shared" si="54"/>
        <v>0</v>
      </c>
      <c r="CQ64" s="116">
        <f t="shared" si="55"/>
        <v>2.1323111476010501</v>
      </c>
      <c r="CR64" s="116">
        <f t="shared" si="56"/>
        <v>1.35928404123441</v>
      </c>
      <c r="CS64" s="116">
        <f t="shared" si="57"/>
        <v>0</v>
      </c>
      <c r="CT64" s="116">
        <f t="shared" si="58"/>
        <v>2.0743403076491198</v>
      </c>
      <c r="CU64" s="116">
        <f t="shared" si="59"/>
        <v>1.2894218490315299</v>
      </c>
      <c r="CV64" s="116">
        <f t="shared" si="60"/>
        <v>0</v>
      </c>
      <c r="CW64" s="471">
        <f t="shared" si="61"/>
        <v>1.98323205019564</v>
      </c>
      <c r="CX64" s="470">
        <f t="shared" si="62"/>
        <v>0</v>
      </c>
      <c r="CY64" s="116">
        <f t="shared" si="63"/>
        <v>0</v>
      </c>
      <c r="CZ64" s="116">
        <f t="shared" si="64"/>
        <v>0</v>
      </c>
      <c r="DA64" s="116">
        <f t="shared" si="65"/>
        <v>0</v>
      </c>
      <c r="DB64" s="116">
        <f t="shared" si="66"/>
        <v>0</v>
      </c>
      <c r="DC64" s="116">
        <f t="shared" si="67"/>
        <v>0</v>
      </c>
      <c r="DD64" s="116">
        <f t="shared" si="68"/>
        <v>0</v>
      </c>
      <c r="DE64" s="116">
        <f t="shared" si="69"/>
        <v>0</v>
      </c>
      <c r="DF64" s="116">
        <f t="shared" si="70"/>
        <v>0</v>
      </c>
      <c r="DG64" s="116">
        <f t="shared" si="71"/>
        <v>0</v>
      </c>
      <c r="DH64" s="116">
        <f t="shared" si="72"/>
        <v>0</v>
      </c>
      <c r="DI64" s="471">
        <f t="shared" si="73"/>
        <v>0</v>
      </c>
      <c r="DJ64" s="470">
        <f t="shared" si="74"/>
        <v>0</v>
      </c>
      <c r="DK64" s="116">
        <f t="shared" si="75"/>
        <v>0</v>
      </c>
      <c r="DL64" s="116">
        <f t="shared" si="76"/>
        <v>0</v>
      </c>
      <c r="DM64" s="116">
        <f t="shared" si="77"/>
        <v>0</v>
      </c>
      <c r="DN64" s="116">
        <f t="shared" si="78"/>
        <v>0</v>
      </c>
      <c r="DO64" s="116">
        <f t="shared" si="79"/>
        <v>0</v>
      </c>
      <c r="DP64" s="116">
        <f t="shared" si="80"/>
        <v>0</v>
      </c>
      <c r="DQ64" s="116">
        <f t="shared" si="81"/>
        <v>0</v>
      </c>
      <c r="DR64" s="116">
        <f t="shared" si="82"/>
        <v>0</v>
      </c>
      <c r="DS64" s="116">
        <f t="shared" si="83"/>
        <v>0</v>
      </c>
      <c r="DT64" s="116">
        <f t="shared" si="84"/>
        <v>0</v>
      </c>
      <c r="DU64" s="471">
        <f t="shared" si="85"/>
        <v>0</v>
      </c>
      <c r="DV64" s="470">
        <f t="shared" si="86"/>
        <v>0</v>
      </c>
      <c r="DW64" s="470">
        <f t="shared" si="87"/>
        <v>0</v>
      </c>
      <c r="DX64" s="470">
        <f t="shared" si="88"/>
        <v>0</v>
      </c>
      <c r="DY64" s="470">
        <f t="shared" si="89"/>
        <v>0</v>
      </c>
      <c r="DZ64" s="470">
        <f t="shared" si="90"/>
        <v>0</v>
      </c>
      <c r="EA64" s="470">
        <f t="shared" si="91"/>
        <v>0</v>
      </c>
      <c r="EB64" s="470">
        <f t="shared" si="92"/>
        <v>0</v>
      </c>
      <c r="EC64" s="470">
        <f t="shared" si="93"/>
        <v>0</v>
      </c>
      <c r="ED64" s="470">
        <f t="shared" si="94"/>
        <v>0</v>
      </c>
      <c r="EE64" s="470">
        <f t="shared" si="95"/>
        <v>0</v>
      </c>
      <c r="EF64" s="470">
        <f t="shared" si="96"/>
        <v>0</v>
      </c>
      <c r="EG64" s="470">
        <f t="shared" si="97"/>
        <v>0</v>
      </c>
      <c r="EH64" s="466">
        <f t="shared" si="98"/>
        <v>0</v>
      </c>
      <c r="EI64" s="122">
        <f t="shared" si="99"/>
        <v>0</v>
      </c>
      <c r="EJ64" s="122">
        <f t="shared" si="100"/>
        <v>0</v>
      </c>
      <c r="EK64" s="122">
        <f t="shared" si="101"/>
        <v>0</v>
      </c>
      <c r="EL64" s="122">
        <f t="shared" si="102"/>
        <v>0</v>
      </c>
      <c r="EM64" s="122">
        <f t="shared" si="103"/>
        <v>0</v>
      </c>
      <c r="EN64" s="122">
        <f t="shared" si="104"/>
        <v>0</v>
      </c>
      <c r="EO64" s="122">
        <f t="shared" si="105"/>
        <v>0</v>
      </c>
      <c r="EP64" s="122">
        <f t="shared" si="106"/>
        <v>0</v>
      </c>
      <c r="EQ64" s="122">
        <f t="shared" si="107"/>
        <v>0</v>
      </c>
      <c r="ER64" s="122">
        <f t="shared" si="108"/>
        <v>0</v>
      </c>
      <c r="ES64" s="469">
        <f t="shared" si="109"/>
        <v>0</v>
      </c>
      <c r="ET64" s="466">
        <f t="shared" si="110"/>
        <v>0</v>
      </c>
      <c r="EU64" s="122">
        <f t="shared" si="111"/>
        <v>0</v>
      </c>
      <c r="EV64" s="122">
        <f t="shared" si="112"/>
        <v>0</v>
      </c>
      <c r="EW64" s="122">
        <f t="shared" si="113"/>
        <v>0</v>
      </c>
      <c r="EX64" s="122">
        <f t="shared" si="114"/>
        <v>0</v>
      </c>
      <c r="EY64" s="122">
        <f t="shared" si="115"/>
        <v>0</v>
      </c>
      <c r="EZ64" s="122">
        <f t="shared" si="116"/>
        <v>0</v>
      </c>
      <c r="FA64" s="122">
        <f t="shared" si="117"/>
        <v>0</v>
      </c>
      <c r="FB64" s="122">
        <f t="shared" si="118"/>
        <v>0</v>
      </c>
      <c r="FC64" s="122">
        <f t="shared" si="119"/>
        <v>0</v>
      </c>
      <c r="FD64" s="122">
        <f t="shared" si="120"/>
        <v>0</v>
      </c>
      <c r="FE64" s="469">
        <f t="shared" si="121"/>
        <v>0</v>
      </c>
      <c r="FF64" s="466">
        <f t="shared" si="122"/>
        <v>0</v>
      </c>
      <c r="FG64" s="466">
        <f t="shared" si="123"/>
        <v>0</v>
      </c>
      <c r="FH64" s="466">
        <f t="shared" si="124"/>
        <v>0</v>
      </c>
      <c r="FI64" s="466">
        <f t="shared" si="125"/>
        <v>0</v>
      </c>
      <c r="FJ64" s="466">
        <f t="shared" si="126"/>
        <v>0</v>
      </c>
      <c r="FK64" s="466">
        <f t="shared" si="127"/>
        <v>0</v>
      </c>
      <c r="FL64" s="466">
        <f t="shared" si="128"/>
        <v>0</v>
      </c>
      <c r="FM64" s="466">
        <f t="shared" si="129"/>
        <v>0</v>
      </c>
      <c r="FN64" s="466">
        <f t="shared" si="130"/>
        <v>0</v>
      </c>
      <c r="FO64" s="466">
        <f t="shared" si="131"/>
        <v>0</v>
      </c>
      <c r="FP64" s="466">
        <f t="shared" si="132"/>
        <v>0</v>
      </c>
      <c r="FQ64" s="468">
        <f t="shared" si="133"/>
        <v>0</v>
      </c>
      <c r="FR64" s="466">
        <f t="shared" si="134"/>
        <v>0</v>
      </c>
      <c r="FS64" s="466">
        <f t="shared" si="135"/>
        <v>0</v>
      </c>
      <c r="FT64" s="466">
        <f t="shared" si="136"/>
        <v>0</v>
      </c>
      <c r="FU64" s="466">
        <f t="shared" si="137"/>
        <v>0</v>
      </c>
      <c r="FV64" s="466">
        <f t="shared" si="138"/>
        <v>0</v>
      </c>
      <c r="FW64" s="466">
        <f t="shared" si="139"/>
        <v>0</v>
      </c>
      <c r="FX64" s="466">
        <f t="shared" si="140"/>
        <v>0</v>
      </c>
      <c r="FY64" s="466">
        <f t="shared" si="141"/>
        <v>0</v>
      </c>
      <c r="FZ64" s="466">
        <f t="shared" si="142"/>
        <v>0</v>
      </c>
      <c r="GA64" s="466">
        <f t="shared" si="143"/>
        <v>0</v>
      </c>
      <c r="GB64" s="466">
        <f t="shared" si="144"/>
        <v>0</v>
      </c>
      <c r="GC64" s="468">
        <f t="shared" si="145"/>
        <v>0</v>
      </c>
    </row>
    <row r="65" spans="1:185">
      <c r="A65" s="97">
        <v>62</v>
      </c>
      <c r="B65" s="97" t="s">
        <v>12</v>
      </c>
      <c r="C65" s="97" t="s">
        <v>214</v>
      </c>
      <c r="D65" s="97" t="s">
        <v>936</v>
      </c>
      <c r="E65" s="321">
        <v>1.59261829652996</v>
      </c>
      <c r="F65" s="122">
        <v>0.95135646687697095</v>
      </c>
      <c r="G65" s="122">
        <v>5.1291167192428899</v>
      </c>
      <c r="H65" s="122">
        <v>1.4612272870662399</v>
      </c>
      <c r="I65" s="122">
        <v>0.91075189274447899</v>
      </c>
      <c r="J65" s="122">
        <v>5.0295861356466798</v>
      </c>
      <c r="K65" s="122">
        <v>1.36965173501577</v>
      </c>
      <c r="L65" s="122">
        <v>0.88245173501577201</v>
      </c>
      <c r="M65" s="122">
        <v>4.91391545741324</v>
      </c>
      <c r="N65" s="122">
        <v>1.1610187381703401</v>
      </c>
      <c r="O65" s="122">
        <v>0.81797659305993597</v>
      </c>
      <c r="P65" s="475">
        <v>4.7690684542586697</v>
      </c>
      <c r="Q65" s="474">
        <v>1</v>
      </c>
      <c r="R65" s="97">
        <v>1.59261829652996</v>
      </c>
      <c r="S65" s="97">
        <v>0.95135646687697095</v>
      </c>
      <c r="T65" s="97">
        <v>5.1291167192428899</v>
      </c>
      <c r="U65" s="97">
        <v>1.4612272870662399</v>
      </c>
      <c r="V65" s="97">
        <v>0.91075189274447899</v>
      </c>
      <c r="W65" s="97">
        <v>5.0295861356466798</v>
      </c>
      <c r="X65" s="97">
        <v>1.36965173501577</v>
      </c>
      <c r="Y65" s="97">
        <v>0.88245173501577201</v>
      </c>
      <c r="Z65" s="97">
        <v>4.91391545741324</v>
      </c>
      <c r="AA65" s="97">
        <v>1.1610187381703401</v>
      </c>
      <c r="AB65" s="97">
        <v>0.81797659305993597</v>
      </c>
      <c r="AC65" s="97">
        <v>4.7690684542586697</v>
      </c>
      <c r="AD65" s="321">
        <v>0</v>
      </c>
      <c r="AE65" s="97">
        <v>0</v>
      </c>
      <c r="AF65" s="97">
        <v>0</v>
      </c>
      <c r="AG65" s="97">
        <v>0</v>
      </c>
      <c r="AH65" s="97">
        <v>0</v>
      </c>
      <c r="AI65" s="97">
        <v>0</v>
      </c>
      <c r="AJ65" s="97">
        <v>0</v>
      </c>
      <c r="AK65" s="97">
        <v>0</v>
      </c>
      <c r="AL65" s="97">
        <v>0</v>
      </c>
      <c r="AM65" s="97">
        <v>0</v>
      </c>
      <c r="AN65" s="97">
        <v>0</v>
      </c>
      <c r="AO65" s="97">
        <v>0</v>
      </c>
      <c r="AP65" s="466">
        <f t="shared" si="2"/>
        <v>0</v>
      </c>
      <c r="AQ65" s="122">
        <f t="shared" si="3"/>
        <v>0</v>
      </c>
      <c r="AR65" s="473">
        <f t="shared" si="4"/>
        <v>0</v>
      </c>
      <c r="AS65" s="122">
        <f t="shared" si="5"/>
        <v>0</v>
      </c>
      <c r="AT65" s="122">
        <f t="shared" si="6"/>
        <v>0</v>
      </c>
      <c r="AU65" s="122">
        <f t="shared" si="7"/>
        <v>0</v>
      </c>
      <c r="AV65" s="122">
        <f t="shared" si="8"/>
        <v>0</v>
      </c>
      <c r="AW65" s="122">
        <f t="shared" si="9"/>
        <v>0</v>
      </c>
      <c r="AX65" s="122">
        <f t="shared" si="10"/>
        <v>0</v>
      </c>
      <c r="AY65" s="122">
        <f t="shared" si="11"/>
        <v>0</v>
      </c>
      <c r="AZ65" s="122">
        <f t="shared" si="12"/>
        <v>0</v>
      </c>
      <c r="BA65" s="469">
        <f t="shared" si="13"/>
        <v>0</v>
      </c>
      <c r="BB65" s="97">
        <f t="shared" si="14"/>
        <v>0.24577639467227347</v>
      </c>
      <c r="BC65" s="97">
        <f t="shared" si="15"/>
        <v>0.1468154440939361</v>
      </c>
      <c r="BD65" s="97">
        <f t="shared" si="16"/>
        <v>0.79153669015071648</v>
      </c>
      <c r="BE65" s="97">
        <f t="shared" si="17"/>
        <v>0.22549984211181115</v>
      </c>
      <c r="BF65" s="97">
        <f t="shared" si="18"/>
        <v>0.14054925598142295</v>
      </c>
      <c r="BG65" s="97">
        <f t="shared" si="19"/>
        <v>0.77617690931107475</v>
      </c>
      <c r="BH65" s="97">
        <f t="shared" si="20"/>
        <v>0.21136769941815586</v>
      </c>
      <c r="BI65" s="97">
        <f t="shared" si="21"/>
        <v>0.13618191275148953</v>
      </c>
      <c r="BJ65" s="97">
        <f t="shared" si="22"/>
        <v>0.75832635320013864</v>
      </c>
      <c r="BK65" s="97">
        <f t="shared" si="23"/>
        <v>0.17917099171608722</v>
      </c>
      <c r="BL65" s="97">
        <f t="shared" si="24"/>
        <v>0.12623196556677166</v>
      </c>
      <c r="BM65" s="469">
        <f t="shared" si="25"/>
        <v>0.73597324179109613</v>
      </c>
      <c r="BN65" s="467">
        <f t="shared" si="26"/>
        <v>0</v>
      </c>
      <c r="BO65" s="97">
        <f t="shared" si="27"/>
        <v>0</v>
      </c>
      <c r="BP65" s="97">
        <f t="shared" si="28"/>
        <v>0</v>
      </c>
      <c r="BQ65" s="97">
        <f t="shared" si="29"/>
        <v>0</v>
      </c>
      <c r="BR65" s="97">
        <f t="shared" si="30"/>
        <v>0</v>
      </c>
      <c r="BS65" s="97">
        <f t="shared" si="31"/>
        <v>0</v>
      </c>
      <c r="BT65" s="97">
        <f t="shared" si="32"/>
        <v>0</v>
      </c>
      <c r="BU65" s="97">
        <f t="shared" si="33"/>
        <v>0</v>
      </c>
      <c r="BV65" s="97">
        <f t="shared" si="34"/>
        <v>0</v>
      </c>
      <c r="BW65" s="97">
        <f t="shared" si="35"/>
        <v>0</v>
      </c>
      <c r="BX65" s="97">
        <f t="shared" si="36"/>
        <v>0</v>
      </c>
      <c r="BY65" s="469">
        <f t="shared" si="37"/>
        <v>0</v>
      </c>
      <c r="BZ65" s="470">
        <f t="shared" si="38"/>
        <v>0</v>
      </c>
      <c r="CA65" s="470">
        <f t="shared" si="39"/>
        <v>0</v>
      </c>
      <c r="CB65" s="470">
        <f t="shared" si="40"/>
        <v>0</v>
      </c>
      <c r="CC65" s="470">
        <f t="shared" si="41"/>
        <v>0</v>
      </c>
      <c r="CD65" s="470">
        <f t="shared" si="42"/>
        <v>0</v>
      </c>
      <c r="CE65" s="470">
        <f t="shared" si="43"/>
        <v>0</v>
      </c>
      <c r="CF65" s="470">
        <f t="shared" si="44"/>
        <v>0</v>
      </c>
      <c r="CG65" s="470">
        <f t="shared" si="45"/>
        <v>0</v>
      </c>
      <c r="CH65" s="470">
        <f t="shared" si="46"/>
        <v>0</v>
      </c>
      <c r="CI65" s="470">
        <f t="shared" si="47"/>
        <v>0</v>
      </c>
      <c r="CJ65" s="470">
        <f t="shared" si="48"/>
        <v>0</v>
      </c>
      <c r="CK65" s="472">
        <f t="shared" si="49"/>
        <v>0</v>
      </c>
      <c r="CL65" s="470">
        <f t="shared" si="50"/>
        <v>1.59261829652996</v>
      </c>
      <c r="CM65" s="116">
        <f t="shared" si="51"/>
        <v>0.95135646687697095</v>
      </c>
      <c r="CN65" s="116">
        <f t="shared" si="52"/>
        <v>5.1291167192428899</v>
      </c>
      <c r="CO65" s="116">
        <f t="shared" si="53"/>
        <v>1.4612272870662399</v>
      </c>
      <c r="CP65" s="116">
        <f t="shared" si="54"/>
        <v>0.91075189274447899</v>
      </c>
      <c r="CQ65" s="116">
        <f t="shared" si="55"/>
        <v>5.0295861356466798</v>
      </c>
      <c r="CR65" s="116">
        <f t="shared" si="56"/>
        <v>1.36965173501577</v>
      </c>
      <c r="CS65" s="116">
        <f t="shared" si="57"/>
        <v>0.88245173501577201</v>
      </c>
      <c r="CT65" s="116">
        <f t="shared" si="58"/>
        <v>4.91391545741324</v>
      </c>
      <c r="CU65" s="116">
        <f t="shared" si="59"/>
        <v>1.1610187381703401</v>
      </c>
      <c r="CV65" s="116">
        <f t="shared" si="60"/>
        <v>0.81797659305993597</v>
      </c>
      <c r="CW65" s="471">
        <f t="shared" si="61"/>
        <v>4.7690684542586697</v>
      </c>
      <c r="CX65" s="470">
        <f t="shared" si="62"/>
        <v>0</v>
      </c>
      <c r="CY65" s="116">
        <f t="shared" si="63"/>
        <v>0</v>
      </c>
      <c r="CZ65" s="116">
        <f t="shared" si="64"/>
        <v>0</v>
      </c>
      <c r="DA65" s="116">
        <f t="shared" si="65"/>
        <v>0</v>
      </c>
      <c r="DB65" s="116">
        <f t="shared" si="66"/>
        <v>0</v>
      </c>
      <c r="DC65" s="116">
        <f t="shared" si="67"/>
        <v>0</v>
      </c>
      <c r="DD65" s="116">
        <f t="shared" si="68"/>
        <v>0</v>
      </c>
      <c r="DE65" s="116">
        <f t="shared" si="69"/>
        <v>0</v>
      </c>
      <c r="DF65" s="116">
        <f t="shared" si="70"/>
        <v>0</v>
      </c>
      <c r="DG65" s="116">
        <f t="shared" si="71"/>
        <v>0</v>
      </c>
      <c r="DH65" s="116">
        <f t="shared" si="72"/>
        <v>0</v>
      </c>
      <c r="DI65" s="471">
        <f t="shared" si="73"/>
        <v>0</v>
      </c>
      <c r="DJ65" s="470">
        <f t="shared" si="74"/>
        <v>0</v>
      </c>
      <c r="DK65" s="116">
        <f t="shared" si="75"/>
        <v>0</v>
      </c>
      <c r="DL65" s="116">
        <f t="shared" si="76"/>
        <v>0</v>
      </c>
      <c r="DM65" s="116">
        <f t="shared" si="77"/>
        <v>0</v>
      </c>
      <c r="DN65" s="116">
        <f t="shared" si="78"/>
        <v>0</v>
      </c>
      <c r="DO65" s="116">
        <f t="shared" si="79"/>
        <v>0</v>
      </c>
      <c r="DP65" s="116">
        <f t="shared" si="80"/>
        <v>0</v>
      </c>
      <c r="DQ65" s="116">
        <f t="shared" si="81"/>
        <v>0</v>
      </c>
      <c r="DR65" s="116">
        <f t="shared" si="82"/>
        <v>0</v>
      </c>
      <c r="DS65" s="116">
        <f t="shared" si="83"/>
        <v>0</v>
      </c>
      <c r="DT65" s="116">
        <f t="shared" si="84"/>
        <v>0</v>
      </c>
      <c r="DU65" s="471">
        <f t="shared" si="85"/>
        <v>0</v>
      </c>
      <c r="DV65" s="470">
        <f t="shared" si="86"/>
        <v>0</v>
      </c>
      <c r="DW65" s="470">
        <f t="shared" si="87"/>
        <v>0</v>
      </c>
      <c r="DX65" s="470">
        <f t="shared" si="88"/>
        <v>0</v>
      </c>
      <c r="DY65" s="470">
        <f t="shared" si="89"/>
        <v>0</v>
      </c>
      <c r="DZ65" s="470">
        <f t="shared" si="90"/>
        <v>0</v>
      </c>
      <c r="EA65" s="470">
        <f t="shared" si="91"/>
        <v>0</v>
      </c>
      <c r="EB65" s="470">
        <f t="shared" si="92"/>
        <v>0</v>
      </c>
      <c r="EC65" s="470">
        <f t="shared" si="93"/>
        <v>0</v>
      </c>
      <c r="ED65" s="470">
        <f t="shared" si="94"/>
        <v>0</v>
      </c>
      <c r="EE65" s="470">
        <f t="shared" si="95"/>
        <v>0</v>
      </c>
      <c r="EF65" s="470">
        <f t="shared" si="96"/>
        <v>0</v>
      </c>
      <c r="EG65" s="470">
        <f t="shared" si="97"/>
        <v>0</v>
      </c>
      <c r="EH65" s="466">
        <f t="shared" si="98"/>
        <v>0</v>
      </c>
      <c r="EI65" s="122">
        <f t="shared" si="99"/>
        <v>0</v>
      </c>
      <c r="EJ65" s="122">
        <f t="shared" si="100"/>
        <v>0</v>
      </c>
      <c r="EK65" s="122">
        <f t="shared" si="101"/>
        <v>0</v>
      </c>
      <c r="EL65" s="122">
        <f t="shared" si="102"/>
        <v>0</v>
      </c>
      <c r="EM65" s="122">
        <f t="shared" si="103"/>
        <v>0</v>
      </c>
      <c r="EN65" s="122">
        <f t="shared" si="104"/>
        <v>0</v>
      </c>
      <c r="EO65" s="122">
        <f t="shared" si="105"/>
        <v>0</v>
      </c>
      <c r="EP65" s="122">
        <f t="shared" si="106"/>
        <v>0</v>
      </c>
      <c r="EQ65" s="122">
        <f t="shared" si="107"/>
        <v>0</v>
      </c>
      <c r="ER65" s="122">
        <f t="shared" si="108"/>
        <v>0</v>
      </c>
      <c r="ES65" s="469">
        <f t="shared" si="109"/>
        <v>0</v>
      </c>
      <c r="ET65" s="466">
        <f t="shared" si="110"/>
        <v>0</v>
      </c>
      <c r="EU65" s="122">
        <f t="shared" si="111"/>
        <v>0</v>
      </c>
      <c r="EV65" s="122">
        <f t="shared" si="112"/>
        <v>0</v>
      </c>
      <c r="EW65" s="122">
        <f t="shared" si="113"/>
        <v>0</v>
      </c>
      <c r="EX65" s="122">
        <f t="shared" si="114"/>
        <v>0</v>
      </c>
      <c r="EY65" s="122">
        <f t="shared" si="115"/>
        <v>0</v>
      </c>
      <c r="EZ65" s="122">
        <f t="shared" si="116"/>
        <v>0</v>
      </c>
      <c r="FA65" s="122">
        <f t="shared" si="117"/>
        <v>0</v>
      </c>
      <c r="FB65" s="122">
        <f t="shared" si="118"/>
        <v>0</v>
      </c>
      <c r="FC65" s="122">
        <f t="shared" si="119"/>
        <v>0</v>
      </c>
      <c r="FD65" s="122">
        <f t="shared" si="120"/>
        <v>0</v>
      </c>
      <c r="FE65" s="469">
        <f t="shared" si="121"/>
        <v>0</v>
      </c>
      <c r="FF65" s="466">
        <f t="shared" si="122"/>
        <v>0</v>
      </c>
      <c r="FG65" s="466">
        <f t="shared" si="123"/>
        <v>0</v>
      </c>
      <c r="FH65" s="466">
        <f t="shared" si="124"/>
        <v>0</v>
      </c>
      <c r="FI65" s="466">
        <f t="shared" si="125"/>
        <v>0</v>
      </c>
      <c r="FJ65" s="466">
        <f t="shared" si="126"/>
        <v>0</v>
      </c>
      <c r="FK65" s="466">
        <f t="shared" si="127"/>
        <v>0</v>
      </c>
      <c r="FL65" s="466">
        <f t="shared" si="128"/>
        <v>0</v>
      </c>
      <c r="FM65" s="466">
        <f t="shared" si="129"/>
        <v>0</v>
      </c>
      <c r="FN65" s="466">
        <f t="shared" si="130"/>
        <v>0</v>
      </c>
      <c r="FO65" s="466">
        <f t="shared" si="131"/>
        <v>0</v>
      </c>
      <c r="FP65" s="466">
        <f t="shared" si="132"/>
        <v>0</v>
      </c>
      <c r="FQ65" s="468">
        <f t="shared" si="133"/>
        <v>0</v>
      </c>
      <c r="FR65" s="466">
        <f t="shared" si="134"/>
        <v>0</v>
      </c>
      <c r="FS65" s="466">
        <f t="shared" si="135"/>
        <v>0</v>
      </c>
      <c r="FT65" s="466">
        <f t="shared" si="136"/>
        <v>0</v>
      </c>
      <c r="FU65" s="466">
        <f t="shared" si="137"/>
        <v>0</v>
      </c>
      <c r="FV65" s="466">
        <f t="shared" si="138"/>
        <v>0</v>
      </c>
      <c r="FW65" s="466">
        <f t="shared" si="139"/>
        <v>0</v>
      </c>
      <c r="FX65" s="466">
        <f t="shared" si="140"/>
        <v>0</v>
      </c>
      <c r="FY65" s="466">
        <f t="shared" si="141"/>
        <v>0</v>
      </c>
      <c r="FZ65" s="466">
        <f t="shared" si="142"/>
        <v>0</v>
      </c>
      <c r="GA65" s="466">
        <f t="shared" si="143"/>
        <v>0</v>
      </c>
      <c r="GB65" s="466">
        <f t="shared" si="144"/>
        <v>0</v>
      </c>
      <c r="GC65" s="468">
        <f t="shared" si="145"/>
        <v>0</v>
      </c>
    </row>
    <row r="66" spans="1:185">
      <c r="A66" s="97">
        <v>63</v>
      </c>
      <c r="B66" s="97" t="s">
        <v>12</v>
      </c>
      <c r="C66" s="97" t="s">
        <v>214</v>
      </c>
      <c r="D66" s="97" t="s">
        <v>936</v>
      </c>
      <c r="E66" s="321">
        <v>2.5885967970837198</v>
      </c>
      <c r="F66" s="122">
        <v>0</v>
      </c>
      <c r="G66" s="122">
        <v>3.3277191358267202</v>
      </c>
      <c r="H66" s="122">
        <v>2.4827364571717001</v>
      </c>
      <c r="I66" s="122">
        <v>0</v>
      </c>
      <c r="J66" s="122">
        <v>3.2476874906100899</v>
      </c>
      <c r="K66" s="122">
        <v>2.3911046575704402</v>
      </c>
      <c r="L66" s="122">
        <v>0</v>
      </c>
      <c r="M66" s="122">
        <v>3.1546777407637299</v>
      </c>
      <c r="N66" s="122">
        <v>2.2471118296256001</v>
      </c>
      <c r="O66" s="122">
        <v>0</v>
      </c>
      <c r="P66" s="475">
        <v>3.0382075710098002</v>
      </c>
      <c r="Q66" s="474">
        <v>1</v>
      </c>
      <c r="R66" s="97">
        <v>2.5885967970837198</v>
      </c>
      <c r="S66" s="97">
        <v>0</v>
      </c>
      <c r="T66" s="97">
        <v>3.3277191358267202</v>
      </c>
      <c r="U66" s="97">
        <v>2.4827364571717001</v>
      </c>
      <c r="V66" s="97">
        <v>0</v>
      </c>
      <c r="W66" s="97">
        <v>3.2476874906100899</v>
      </c>
      <c r="X66" s="97">
        <v>2.3911046575704402</v>
      </c>
      <c r="Y66" s="97">
        <v>0</v>
      </c>
      <c r="Z66" s="97">
        <v>3.1546777407637299</v>
      </c>
      <c r="AA66" s="97">
        <v>2.2471118296256001</v>
      </c>
      <c r="AB66" s="97">
        <v>0</v>
      </c>
      <c r="AC66" s="97">
        <v>3.0382075710098002</v>
      </c>
      <c r="AD66" s="321">
        <v>0</v>
      </c>
      <c r="AE66" s="97">
        <v>0</v>
      </c>
      <c r="AF66" s="97">
        <v>0</v>
      </c>
      <c r="AG66" s="97">
        <v>0</v>
      </c>
      <c r="AH66" s="97">
        <v>0</v>
      </c>
      <c r="AI66" s="97">
        <v>0</v>
      </c>
      <c r="AJ66" s="97">
        <v>0</v>
      </c>
      <c r="AK66" s="97">
        <v>0</v>
      </c>
      <c r="AL66" s="97">
        <v>0</v>
      </c>
      <c r="AM66" s="97">
        <v>0</v>
      </c>
      <c r="AN66" s="97">
        <v>0</v>
      </c>
      <c r="AO66" s="97">
        <v>0</v>
      </c>
      <c r="AP66" s="466">
        <f t="shared" si="2"/>
        <v>0</v>
      </c>
      <c r="AQ66" s="122">
        <f t="shared" si="3"/>
        <v>0</v>
      </c>
      <c r="AR66" s="473">
        <f t="shared" si="4"/>
        <v>0</v>
      </c>
      <c r="AS66" s="122">
        <f t="shared" si="5"/>
        <v>0</v>
      </c>
      <c r="AT66" s="122">
        <f t="shared" si="6"/>
        <v>0</v>
      </c>
      <c r="AU66" s="122">
        <f t="shared" si="7"/>
        <v>0</v>
      </c>
      <c r="AV66" s="122">
        <f t="shared" si="8"/>
        <v>0</v>
      </c>
      <c r="AW66" s="122">
        <f t="shared" si="9"/>
        <v>0</v>
      </c>
      <c r="AX66" s="122">
        <f t="shared" si="10"/>
        <v>0</v>
      </c>
      <c r="AY66" s="122">
        <f t="shared" si="11"/>
        <v>0</v>
      </c>
      <c r="AZ66" s="122">
        <f t="shared" si="12"/>
        <v>0</v>
      </c>
      <c r="BA66" s="469">
        <f t="shared" si="13"/>
        <v>0</v>
      </c>
      <c r="BB66" s="97">
        <f t="shared" si="14"/>
        <v>0.39947801016328643</v>
      </c>
      <c r="BC66" s="97">
        <f t="shared" si="15"/>
        <v>0</v>
      </c>
      <c r="BD66" s="97">
        <f t="shared" si="16"/>
        <v>0.51354101197219237</v>
      </c>
      <c r="BE66" s="97">
        <f t="shared" si="17"/>
        <v>0.38314140726286378</v>
      </c>
      <c r="BF66" s="97">
        <f t="shared" si="18"/>
        <v>0</v>
      </c>
      <c r="BG66" s="97">
        <f t="shared" si="19"/>
        <v>0.50119035063426154</v>
      </c>
      <c r="BH66" s="97">
        <f t="shared" si="20"/>
        <v>0.36900058432217603</v>
      </c>
      <c r="BI66" s="97">
        <f t="shared" si="21"/>
        <v>0</v>
      </c>
      <c r="BJ66" s="97">
        <f t="shared" si="22"/>
        <v>0.48683687934963821</v>
      </c>
      <c r="BK66" s="97">
        <f t="shared" si="23"/>
        <v>0.34677929112966621</v>
      </c>
      <c r="BL66" s="97">
        <f t="shared" si="24"/>
        <v>0</v>
      </c>
      <c r="BM66" s="469">
        <f t="shared" si="25"/>
        <v>0.46886294393061234</v>
      </c>
      <c r="BN66" s="467">
        <f t="shared" si="26"/>
        <v>0</v>
      </c>
      <c r="BO66" s="97">
        <f t="shared" si="27"/>
        <v>0</v>
      </c>
      <c r="BP66" s="97">
        <f t="shared" si="28"/>
        <v>0</v>
      </c>
      <c r="BQ66" s="97">
        <f t="shared" si="29"/>
        <v>0</v>
      </c>
      <c r="BR66" s="97">
        <f t="shared" si="30"/>
        <v>0</v>
      </c>
      <c r="BS66" s="97">
        <f t="shared" si="31"/>
        <v>0</v>
      </c>
      <c r="BT66" s="97">
        <f t="shared" si="32"/>
        <v>0</v>
      </c>
      <c r="BU66" s="97">
        <f t="shared" si="33"/>
        <v>0</v>
      </c>
      <c r="BV66" s="97">
        <f t="shared" si="34"/>
        <v>0</v>
      </c>
      <c r="BW66" s="97">
        <f t="shared" si="35"/>
        <v>0</v>
      </c>
      <c r="BX66" s="97">
        <f t="shared" si="36"/>
        <v>0</v>
      </c>
      <c r="BY66" s="469">
        <f t="shared" si="37"/>
        <v>0</v>
      </c>
      <c r="BZ66" s="470">
        <f t="shared" si="38"/>
        <v>0</v>
      </c>
      <c r="CA66" s="470">
        <f t="shared" si="39"/>
        <v>0</v>
      </c>
      <c r="CB66" s="470">
        <f t="shared" si="40"/>
        <v>0</v>
      </c>
      <c r="CC66" s="470">
        <f t="shared" si="41"/>
        <v>0</v>
      </c>
      <c r="CD66" s="470">
        <f t="shared" si="42"/>
        <v>0</v>
      </c>
      <c r="CE66" s="470">
        <f t="shared" si="43"/>
        <v>0</v>
      </c>
      <c r="CF66" s="470">
        <f t="shared" si="44"/>
        <v>0</v>
      </c>
      <c r="CG66" s="470">
        <f t="shared" si="45"/>
        <v>0</v>
      </c>
      <c r="CH66" s="470">
        <f t="shared" si="46"/>
        <v>0</v>
      </c>
      <c r="CI66" s="470">
        <f t="shared" si="47"/>
        <v>0</v>
      </c>
      <c r="CJ66" s="470">
        <f t="shared" si="48"/>
        <v>0</v>
      </c>
      <c r="CK66" s="472">
        <f t="shared" si="49"/>
        <v>0</v>
      </c>
      <c r="CL66" s="470">
        <f t="shared" si="50"/>
        <v>2.5885967970837198</v>
      </c>
      <c r="CM66" s="116">
        <f t="shared" si="51"/>
        <v>0</v>
      </c>
      <c r="CN66" s="116">
        <f t="shared" si="52"/>
        <v>3.3277191358267202</v>
      </c>
      <c r="CO66" s="116">
        <f t="shared" si="53"/>
        <v>2.4827364571717001</v>
      </c>
      <c r="CP66" s="116">
        <f t="shared" si="54"/>
        <v>0</v>
      </c>
      <c r="CQ66" s="116">
        <f t="shared" si="55"/>
        <v>3.2476874906100899</v>
      </c>
      <c r="CR66" s="116">
        <f t="shared" si="56"/>
        <v>2.3911046575704402</v>
      </c>
      <c r="CS66" s="116">
        <f t="shared" si="57"/>
        <v>0</v>
      </c>
      <c r="CT66" s="116">
        <f t="shared" si="58"/>
        <v>3.1546777407637299</v>
      </c>
      <c r="CU66" s="116">
        <f t="shared" si="59"/>
        <v>2.2471118296256001</v>
      </c>
      <c r="CV66" s="116">
        <f t="shared" si="60"/>
        <v>0</v>
      </c>
      <c r="CW66" s="471">
        <f t="shared" si="61"/>
        <v>3.0382075710098002</v>
      </c>
      <c r="CX66" s="470">
        <f t="shared" si="62"/>
        <v>0</v>
      </c>
      <c r="CY66" s="116">
        <f t="shared" si="63"/>
        <v>0</v>
      </c>
      <c r="CZ66" s="116">
        <f t="shared" si="64"/>
        <v>0</v>
      </c>
      <c r="DA66" s="116">
        <f t="shared" si="65"/>
        <v>0</v>
      </c>
      <c r="DB66" s="116">
        <f t="shared" si="66"/>
        <v>0</v>
      </c>
      <c r="DC66" s="116">
        <f t="shared" si="67"/>
        <v>0</v>
      </c>
      <c r="DD66" s="116">
        <f t="shared" si="68"/>
        <v>0</v>
      </c>
      <c r="DE66" s="116">
        <f t="shared" si="69"/>
        <v>0</v>
      </c>
      <c r="DF66" s="116">
        <f t="shared" si="70"/>
        <v>0</v>
      </c>
      <c r="DG66" s="116">
        <f t="shared" si="71"/>
        <v>0</v>
      </c>
      <c r="DH66" s="116">
        <f t="shared" si="72"/>
        <v>0</v>
      </c>
      <c r="DI66" s="471">
        <f t="shared" si="73"/>
        <v>0</v>
      </c>
      <c r="DJ66" s="470">
        <f t="shared" si="74"/>
        <v>0</v>
      </c>
      <c r="DK66" s="116">
        <f t="shared" si="75"/>
        <v>0</v>
      </c>
      <c r="DL66" s="116">
        <f t="shared" si="76"/>
        <v>0</v>
      </c>
      <c r="DM66" s="116">
        <f t="shared" si="77"/>
        <v>0</v>
      </c>
      <c r="DN66" s="116">
        <f t="shared" si="78"/>
        <v>0</v>
      </c>
      <c r="DO66" s="116">
        <f t="shared" si="79"/>
        <v>0</v>
      </c>
      <c r="DP66" s="116">
        <f t="shared" si="80"/>
        <v>0</v>
      </c>
      <c r="DQ66" s="116">
        <f t="shared" si="81"/>
        <v>0</v>
      </c>
      <c r="DR66" s="116">
        <f t="shared" si="82"/>
        <v>0</v>
      </c>
      <c r="DS66" s="116">
        <f t="shared" si="83"/>
        <v>0</v>
      </c>
      <c r="DT66" s="116">
        <f t="shared" si="84"/>
        <v>0</v>
      </c>
      <c r="DU66" s="471">
        <f t="shared" si="85"/>
        <v>0</v>
      </c>
      <c r="DV66" s="470">
        <f t="shared" si="86"/>
        <v>0</v>
      </c>
      <c r="DW66" s="470">
        <f t="shared" si="87"/>
        <v>0</v>
      </c>
      <c r="DX66" s="470">
        <f t="shared" si="88"/>
        <v>0</v>
      </c>
      <c r="DY66" s="470">
        <f t="shared" si="89"/>
        <v>0</v>
      </c>
      <c r="DZ66" s="470">
        <f t="shared" si="90"/>
        <v>0</v>
      </c>
      <c r="EA66" s="470">
        <f t="shared" si="91"/>
        <v>0</v>
      </c>
      <c r="EB66" s="470">
        <f t="shared" si="92"/>
        <v>0</v>
      </c>
      <c r="EC66" s="470">
        <f t="shared" si="93"/>
        <v>0</v>
      </c>
      <c r="ED66" s="470">
        <f t="shared" si="94"/>
        <v>0</v>
      </c>
      <c r="EE66" s="470">
        <f t="shared" si="95"/>
        <v>0</v>
      </c>
      <c r="EF66" s="470">
        <f t="shared" si="96"/>
        <v>0</v>
      </c>
      <c r="EG66" s="470">
        <f t="shared" si="97"/>
        <v>0</v>
      </c>
      <c r="EH66" s="466">
        <f t="shared" si="98"/>
        <v>0</v>
      </c>
      <c r="EI66" s="122">
        <f t="shared" si="99"/>
        <v>0</v>
      </c>
      <c r="EJ66" s="122">
        <f t="shared" si="100"/>
        <v>0</v>
      </c>
      <c r="EK66" s="122">
        <f t="shared" si="101"/>
        <v>0</v>
      </c>
      <c r="EL66" s="122">
        <f t="shared" si="102"/>
        <v>0</v>
      </c>
      <c r="EM66" s="122">
        <f t="shared" si="103"/>
        <v>0</v>
      </c>
      <c r="EN66" s="122">
        <f t="shared" si="104"/>
        <v>0</v>
      </c>
      <c r="EO66" s="122">
        <f t="shared" si="105"/>
        <v>0</v>
      </c>
      <c r="EP66" s="122">
        <f t="shared" si="106"/>
        <v>0</v>
      </c>
      <c r="EQ66" s="122">
        <f t="shared" si="107"/>
        <v>0</v>
      </c>
      <c r="ER66" s="122">
        <f t="shared" si="108"/>
        <v>0</v>
      </c>
      <c r="ES66" s="469">
        <f t="shared" si="109"/>
        <v>0</v>
      </c>
      <c r="ET66" s="466">
        <f t="shared" si="110"/>
        <v>0</v>
      </c>
      <c r="EU66" s="122">
        <f t="shared" si="111"/>
        <v>0</v>
      </c>
      <c r="EV66" s="122">
        <f t="shared" si="112"/>
        <v>0</v>
      </c>
      <c r="EW66" s="122">
        <f t="shared" si="113"/>
        <v>0</v>
      </c>
      <c r="EX66" s="122">
        <f t="shared" si="114"/>
        <v>0</v>
      </c>
      <c r="EY66" s="122">
        <f t="shared" si="115"/>
        <v>0</v>
      </c>
      <c r="EZ66" s="122">
        <f t="shared" si="116"/>
        <v>0</v>
      </c>
      <c r="FA66" s="122">
        <f t="shared" si="117"/>
        <v>0</v>
      </c>
      <c r="FB66" s="122">
        <f t="shared" si="118"/>
        <v>0</v>
      </c>
      <c r="FC66" s="122">
        <f t="shared" si="119"/>
        <v>0</v>
      </c>
      <c r="FD66" s="122">
        <f t="shared" si="120"/>
        <v>0</v>
      </c>
      <c r="FE66" s="469">
        <f t="shared" si="121"/>
        <v>0</v>
      </c>
      <c r="FF66" s="466">
        <f t="shared" si="122"/>
        <v>0</v>
      </c>
      <c r="FG66" s="466">
        <f t="shared" si="123"/>
        <v>0</v>
      </c>
      <c r="FH66" s="466">
        <f t="shared" si="124"/>
        <v>0</v>
      </c>
      <c r="FI66" s="466">
        <f t="shared" si="125"/>
        <v>0</v>
      </c>
      <c r="FJ66" s="466">
        <f t="shared" si="126"/>
        <v>0</v>
      </c>
      <c r="FK66" s="466">
        <f t="shared" si="127"/>
        <v>0</v>
      </c>
      <c r="FL66" s="466">
        <f t="shared" si="128"/>
        <v>0</v>
      </c>
      <c r="FM66" s="466">
        <f t="shared" si="129"/>
        <v>0</v>
      </c>
      <c r="FN66" s="466">
        <f t="shared" si="130"/>
        <v>0</v>
      </c>
      <c r="FO66" s="466">
        <f t="shared" si="131"/>
        <v>0</v>
      </c>
      <c r="FP66" s="466">
        <f t="shared" si="132"/>
        <v>0</v>
      </c>
      <c r="FQ66" s="468">
        <f t="shared" si="133"/>
        <v>0</v>
      </c>
      <c r="FR66" s="466">
        <f t="shared" si="134"/>
        <v>0</v>
      </c>
      <c r="FS66" s="466">
        <f t="shared" si="135"/>
        <v>0</v>
      </c>
      <c r="FT66" s="466">
        <f t="shared" si="136"/>
        <v>0</v>
      </c>
      <c r="FU66" s="466">
        <f t="shared" si="137"/>
        <v>0</v>
      </c>
      <c r="FV66" s="466">
        <f t="shared" si="138"/>
        <v>0</v>
      </c>
      <c r="FW66" s="466">
        <f t="shared" si="139"/>
        <v>0</v>
      </c>
      <c r="FX66" s="466">
        <f t="shared" si="140"/>
        <v>0</v>
      </c>
      <c r="FY66" s="466">
        <f t="shared" si="141"/>
        <v>0</v>
      </c>
      <c r="FZ66" s="466">
        <f t="shared" si="142"/>
        <v>0</v>
      </c>
      <c r="GA66" s="466">
        <f t="shared" si="143"/>
        <v>0</v>
      </c>
      <c r="GB66" s="466">
        <f t="shared" si="144"/>
        <v>0</v>
      </c>
      <c r="GC66" s="468">
        <f t="shared" si="145"/>
        <v>0</v>
      </c>
    </row>
    <row r="67" spans="1:185">
      <c r="A67" s="97">
        <v>64</v>
      </c>
      <c r="B67" s="97" t="s">
        <v>12</v>
      </c>
      <c r="C67" s="97" t="s">
        <v>214</v>
      </c>
      <c r="D67" s="97" t="s">
        <v>936</v>
      </c>
      <c r="E67" s="321">
        <v>2.8234411090184302</v>
      </c>
      <c r="F67" s="122">
        <v>0</v>
      </c>
      <c r="G67" s="122">
        <v>4.3785777974513902</v>
      </c>
      <c r="H67" s="122">
        <v>2.7621839247642899</v>
      </c>
      <c r="I67" s="122">
        <v>0</v>
      </c>
      <c r="J67" s="122">
        <v>4.2646222952021002</v>
      </c>
      <c r="K67" s="122">
        <v>2.7185680824688299</v>
      </c>
      <c r="L67" s="122">
        <v>0</v>
      </c>
      <c r="M67" s="122">
        <v>4.1486806152982503</v>
      </c>
      <c r="N67" s="122">
        <v>2.57884369806307</v>
      </c>
      <c r="O67" s="122">
        <v>0</v>
      </c>
      <c r="P67" s="475">
        <v>3.9664641003912902</v>
      </c>
      <c r="Q67" s="474">
        <v>1</v>
      </c>
      <c r="R67" s="97">
        <v>2.8234411090184302</v>
      </c>
      <c r="S67" s="97">
        <v>0</v>
      </c>
      <c r="T67" s="97">
        <v>4.3785777974513902</v>
      </c>
      <c r="U67" s="97">
        <v>2.7621839247642899</v>
      </c>
      <c r="V67" s="97">
        <v>0</v>
      </c>
      <c r="W67" s="97">
        <v>4.2646222952021002</v>
      </c>
      <c r="X67" s="97">
        <v>2.7185680824688299</v>
      </c>
      <c r="Y67" s="97">
        <v>0</v>
      </c>
      <c r="Z67" s="97">
        <v>4.1486806152982503</v>
      </c>
      <c r="AA67" s="97">
        <v>2.57884369806307</v>
      </c>
      <c r="AB67" s="97">
        <v>0</v>
      </c>
      <c r="AC67" s="97">
        <v>3.9664641003912902</v>
      </c>
      <c r="AD67" s="321">
        <v>0</v>
      </c>
      <c r="AE67" s="97">
        <v>0</v>
      </c>
      <c r="AF67" s="97">
        <v>0</v>
      </c>
      <c r="AG67" s="97">
        <v>0</v>
      </c>
      <c r="AH67" s="97">
        <v>0</v>
      </c>
      <c r="AI67" s="97">
        <v>0</v>
      </c>
      <c r="AJ67" s="97">
        <v>0</v>
      </c>
      <c r="AK67" s="97">
        <v>0</v>
      </c>
      <c r="AL67" s="97">
        <v>0</v>
      </c>
      <c r="AM67" s="97">
        <v>0</v>
      </c>
      <c r="AN67" s="97">
        <v>0</v>
      </c>
      <c r="AO67" s="97">
        <v>0</v>
      </c>
      <c r="AP67" s="466">
        <f t="shared" si="2"/>
        <v>0</v>
      </c>
      <c r="AQ67" s="122">
        <f t="shared" si="3"/>
        <v>0</v>
      </c>
      <c r="AR67" s="473">
        <f t="shared" si="4"/>
        <v>0</v>
      </c>
      <c r="AS67" s="122">
        <f t="shared" si="5"/>
        <v>0</v>
      </c>
      <c r="AT67" s="122">
        <f t="shared" si="6"/>
        <v>0</v>
      </c>
      <c r="AU67" s="122">
        <f t="shared" si="7"/>
        <v>0</v>
      </c>
      <c r="AV67" s="122">
        <f t="shared" si="8"/>
        <v>0</v>
      </c>
      <c r="AW67" s="122">
        <f t="shared" si="9"/>
        <v>0</v>
      </c>
      <c r="AX67" s="122">
        <f t="shared" si="10"/>
        <v>0</v>
      </c>
      <c r="AY67" s="122">
        <f t="shared" si="11"/>
        <v>0</v>
      </c>
      <c r="AZ67" s="122">
        <f t="shared" si="12"/>
        <v>0</v>
      </c>
      <c r="BA67" s="469">
        <f t="shared" si="13"/>
        <v>0</v>
      </c>
      <c r="BB67" s="97">
        <f t="shared" si="14"/>
        <v>0.43571970625729972</v>
      </c>
      <c r="BC67" s="97">
        <f t="shared" si="15"/>
        <v>0</v>
      </c>
      <c r="BD67" s="97">
        <f t="shared" si="16"/>
        <v>0.67571185587558169</v>
      </c>
      <c r="BE67" s="97">
        <f t="shared" si="17"/>
        <v>0.42626636145612462</v>
      </c>
      <c r="BF67" s="97">
        <f t="shared" si="18"/>
        <v>0</v>
      </c>
      <c r="BG67" s="97">
        <f t="shared" si="19"/>
        <v>0.65812598953402179</v>
      </c>
      <c r="BH67" s="97">
        <f t="shared" si="20"/>
        <v>0.41953546774899525</v>
      </c>
      <c r="BI67" s="97">
        <f t="shared" si="21"/>
        <v>0</v>
      </c>
      <c r="BJ67" s="97">
        <f t="shared" si="22"/>
        <v>0.64023361184308214</v>
      </c>
      <c r="BK67" s="97">
        <f t="shared" si="23"/>
        <v>0.3979728902488664</v>
      </c>
      <c r="BL67" s="97">
        <f t="shared" si="24"/>
        <v>0</v>
      </c>
      <c r="BM67" s="469">
        <f t="shared" si="25"/>
        <v>0.61211355433705139</v>
      </c>
      <c r="BN67" s="467">
        <f t="shared" si="26"/>
        <v>0</v>
      </c>
      <c r="BO67" s="97">
        <f t="shared" si="27"/>
        <v>0</v>
      </c>
      <c r="BP67" s="97">
        <f t="shared" si="28"/>
        <v>0</v>
      </c>
      <c r="BQ67" s="97">
        <f t="shared" si="29"/>
        <v>0</v>
      </c>
      <c r="BR67" s="97">
        <f t="shared" si="30"/>
        <v>0</v>
      </c>
      <c r="BS67" s="97">
        <f t="shared" si="31"/>
        <v>0</v>
      </c>
      <c r="BT67" s="97">
        <f t="shared" si="32"/>
        <v>0</v>
      </c>
      <c r="BU67" s="97">
        <f t="shared" si="33"/>
        <v>0</v>
      </c>
      <c r="BV67" s="97">
        <f t="shared" si="34"/>
        <v>0</v>
      </c>
      <c r="BW67" s="97">
        <f t="shared" si="35"/>
        <v>0</v>
      </c>
      <c r="BX67" s="97">
        <f t="shared" si="36"/>
        <v>0</v>
      </c>
      <c r="BY67" s="469">
        <f t="shared" si="37"/>
        <v>0</v>
      </c>
      <c r="BZ67" s="470">
        <f t="shared" si="38"/>
        <v>0</v>
      </c>
      <c r="CA67" s="470">
        <f t="shared" si="39"/>
        <v>0</v>
      </c>
      <c r="CB67" s="470">
        <f t="shared" si="40"/>
        <v>0</v>
      </c>
      <c r="CC67" s="470">
        <f t="shared" si="41"/>
        <v>0</v>
      </c>
      <c r="CD67" s="470">
        <f t="shared" si="42"/>
        <v>0</v>
      </c>
      <c r="CE67" s="470">
        <f t="shared" si="43"/>
        <v>0</v>
      </c>
      <c r="CF67" s="470">
        <f t="shared" si="44"/>
        <v>0</v>
      </c>
      <c r="CG67" s="470">
        <f t="shared" si="45"/>
        <v>0</v>
      </c>
      <c r="CH67" s="470">
        <f t="shared" si="46"/>
        <v>0</v>
      </c>
      <c r="CI67" s="470">
        <f t="shared" si="47"/>
        <v>0</v>
      </c>
      <c r="CJ67" s="470">
        <f t="shared" si="48"/>
        <v>0</v>
      </c>
      <c r="CK67" s="472">
        <f t="shared" si="49"/>
        <v>0</v>
      </c>
      <c r="CL67" s="470">
        <f t="shared" si="50"/>
        <v>2.8234411090184302</v>
      </c>
      <c r="CM67" s="116">
        <f t="shared" si="51"/>
        <v>0</v>
      </c>
      <c r="CN67" s="116">
        <f t="shared" si="52"/>
        <v>4.3785777974513902</v>
      </c>
      <c r="CO67" s="116">
        <f t="shared" si="53"/>
        <v>2.7621839247642899</v>
      </c>
      <c r="CP67" s="116">
        <f t="shared" si="54"/>
        <v>0</v>
      </c>
      <c r="CQ67" s="116">
        <f t="shared" si="55"/>
        <v>4.2646222952021002</v>
      </c>
      <c r="CR67" s="116">
        <f t="shared" si="56"/>
        <v>2.7185680824688299</v>
      </c>
      <c r="CS67" s="116">
        <f t="shared" si="57"/>
        <v>0</v>
      </c>
      <c r="CT67" s="116">
        <f t="shared" si="58"/>
        <v>4.1486806152982503</v>
      </c>
      <c r="CU67" s="116">
        <f t="shared" si="59"/>
        <v>2.57884369806307</v>
      </c>
      <c r="CV67" s="116">
        <f t="shared" si="60"/>
        <v>0</v>
      </c>
      <c r="CW67" s="471">
        <f t="shared" si="61"/>
        <v>3.9664641003912902</v>
      </c>
      <c r="CX67" s="470">
        <f t="shared" si="62"/>
        <v>0</v>
      </c>
      <c r="CY67" s="116">
        <f t="shared" si="63"/>
        <v>0</v>
      </c>
      <c r="CZ67" s="116">
        <f t="shared" si="64"/>
        <v>0</v>
      </c>
      <c r="DA67" s="116">
        <f t="shared" si="65"/>
        <v>0</v>
      </c>
      <c r="DB67" s="116">
        <f t="shared" si="66"/>
        <v>0</v>
      </c>
      <c r="DC67" s="116">
        <f t="shared" si="67"/>
        <v>0</v>
      </c>
      <c r="DD67" s="116">
        <f t="shared" si="68"/>
        <v>0</v>
      </c>
      <c r="DE67" s="116">
        <f t="shared" si="69"/>
        <v>0</v>
      </c>
      <c r="DF67" s="116">
        <f t="shared" si="70"/>
        <v>0</v>
      </c>
      <c r="DG67" s="116">
        <f t="shared" si="71"/>
        <v>0</v>
      </c>
      <c r="DH67" s="116">
        <f t="shared" si="72"/>
        <v>0</v>
      </c>
      <c r="DI67" s="471">
        <f t="shared" si="73"/>
        <v>0</v>
      </c>
      <c r="DJ67" s="470">
        <f t="shared" si="74"/>
        <v>0</v>
      </c>
      <c r="DK67" s="116">
        <f t="shared" si="75"/>
        <v>0</v>
      </c>
      <c r="DL67" s="116">
        <f t="shared" si="76"/>
        <v>0</v>
      </c>
      <c r="DM67" s="116">
        <f t="shared" si="77"/>
        <v>0</v>
      </c>
      <c r="DN67" s="116">
        <f t="shared" si="78"/>
        <v>0</v>
      </c>
      <c r="DO67" s="116">
        <f t="shared" si="79"/>
        <v>0</v>
      </c>
      <c r="DP67" s="116">
        <f t="shared" si="80"/>
        <v>0</v>
      </c>
      <c r="DQ67" s="116">
        <f t="shared" si="81"/>
        <v>0</v>
      </c>
      <c r="DR67" s="116">
        <f t="shared" si="82"/>
        <v>0</v>
      </c>
      <c r="DS67" s="116">
        <f t="shared" si="83"/>
        <v>0</v>
      </c>
      <c r="DT67" s="116">
        <f t="shared" si="84"/>
        <v>0</v>
      </c>
      <c r="DU67" s="471">
        <f t="shared" si="85"/>
        <v>0</v>
      </c>
      <c r="DV67" s="470">
        <f t="shared" si="86"/>
        <v>0</v>
      </c>
      <c r="DW67" s="470">
        <f t="shared" si="87"/>
        <v>0</v>
      </c>
      <c r="DX67" s="470">
        <f t="shared" si="88"/>
        <v>0</v>
      </c>
      <c r="DY67" s="470">
        <f t="shared" si="89"/>
        <v>0</v>
      </c>
      <c r="DZ67" s="470">
        <f t="shared" si="90"/>
        <v>0</v>
      </c>
      <c r="EA67" s="470">
        <f t="shared" si="91"/>
        <v>0</v>
      </c>
      <c r="EB67" s="470">
        <f t="shared" si="92"/>
        <v>0</v>
      </c>
      <c r="EC67" s="470">
        <f t="shared" si="93"/>
        <v>0</v>
      </c>
      <c r="ED67" s="470">
        <f t="shared" si="94"/>
        <v>0</v>
      </c>
      <c r="EE67" s="470">
        <f t="shared" si="95"/>
        <v>0</v>
      </c>
      <c r="EF67" s="470">
        <f t="shared" si="96"/>
        <v>0</v>
      </c>
      <c r="EG67" s="470">
        <f t="shared" si="97"/>
        <v>0</v>
      </c>
      <c r="EH67" s="466">
        <f t="shared" si="98"/>
        <v>0</v>
      </c>
      <c r="EI67" s="122">
        <f t="shared" si="99"/>
        <v>0</v>
      </c>
      <c r="EJ67" s="122">
        <f t="shared" si="100"/>
        <v>0</v>
      </c>
      <c r="EK67" s="122">
        <f t="shared" si="101"/>
        <v>0</v>
      </c>
      <c r="EL67" s="122">
        <f t="shared" si="102"/>
        <v>0</v>
      </c>
      <c r="EM67" s="122">
        <f t="shared" si="103"/>
        <v>0</v>
      </c>
      <c r="EN67" s="122">
        <f t="shared" si="104"/>
        <v>0</v>
      </c>
      <c r="EO67" s="122">
        <f t="shared" si="105"/>
        <v>0</v>
      </c>
      <c r="EP67" s="122">
        <f t="shared" si="106"/>
        <v>0</v>
      </c>
      <c r="EQ67" s="122">
        <f t="shared" si="107"/>
        <v>0</v>
      </c>
      <c r="ER67" s="122">
        <f t="shared" si="108"/>
        <v>0</v>
      </c>
      <c r="ES67" s="469">
        <f t="shared" si="109"/>
        <v>0</v>
      </c>
      <c r="ET67" s="466">
        <f t="shared" si="110"/>
        <v>0</v>
      </c>
      <c r="EU67" s="122">
        <f t="shared" si="111"/>
        <v>0</v>
      </c>
      <c r="EV67" s="122">
        <f t="shared" si="112"/>
        <v>0</v>
      </c>
      <c r="EW67" s="122">
        <f t="shared" si="113"/>
        <v>0</v>
      </c>
      <c r="EX67" s="122">
        <f t="shared" si="114"/>
        <v>0</v>
      </c>
      <c r="EY67" s="122">
        <f t="shared" si="115"/>
        <v>0</v>
      </c>
      <c r="EZ67" s="122">
        <f t="shared" si="116"/>
        <v>0</v>
      </c>
      <c r="FA67" s="122">
        <f t="shared" si="117"/>
        <v>0</v>
      </c>
      <c r="FB67" s="122">
        <f t="shared" si="118"/>
        <v>0</v>
      </c>
      <c r="FC67" s="122">
        <f t="shared" si="119"/>
        <v>0</v>
      </c>
      <c r="FD67" s="122">
        <f t="shared" si="120"/>
        <v>0</v>
      </c>
      <c r="FE67" s="469">
        <f t="shared" si="121"/>
        <v>0</v>
      </c>
      <c r="FF67" s="466">
        <f t="shared" si="122"/>
        <v>0</v>
      </c>
      <c r="FG67" s="466">
        <f t="shared" si="123"/>
        <v>0</v>
      </c>
      <c r="FH67" s="466">
        <f t="shared" si="124"/>
        <v>0</v>
      </c>
      <c r="FI67" s="466">
        <f t="shared" si="125"/>
        <v>0</v>
      </c>
      <c r="FJ67" s="466">
        <f t="shared" si="126"/>
        <v>0</v>
      </c>
      <c r="FK67" s="466">
        <f t="shared" si="127"/>
        <v>0</v>
      </c>
      <c r="FL67" s="466">
        <f t="shared" si="128"/>
        <v>0</v>
      </c>
      <c r="FM67" s="466">
        <f t="shared" si="129"/>
        <v>0</v>
      </c>
      <c r="FN67" s="466">
        <f t="shared" si="130"/>
        <v>0</v>
      </c>
      <c r="FO67" s="466">
        <f t="shared" si="131"/>
        <v>0</v>
      </c>
      <c r="FP67" s="466">
        <f t="shared" si="132"/>
        <v>0</v>
      </c>
      <c r="FQ67" s="468">
        <f t="shared" si="133"/>
        <v>0</v>
      </c>
      <c r="FR67" s="466">
        <f t="shared" si="134"/>
        <v>0</v>
      </c>
      <c r="FS67" s="466">
        <f t="shared" si="135"/>
        <v>0</v>
      </c>
      <c r="FT67" s="466">
        <f t="shared" si="136"/>
        <v>0</v>
      </c>
      <c r="FU67" s="466">
        <f t="shared" si="137"/>
        <v>0</v>
      </c>
      <c r="FV67" s="466">
        <f t="shared" si="138"/>
        <v>0</v>
      </c>
      <c r="FW67" s="466">
        <f t="shared" si="139"/>
        <v>0</v>
      </c>
      <c r="FX67" s="466">
        <f t="shared" si="140"/>
        <v>0</v>
      </c>
      <c r="FY67" s="466">
        <f t="shared" si="141"/>
        <v>0</v>
      </c>
      <c r="FZ67" s="466">
        <f t="shared" si="142"/>
        <v>0</v>
      </c>
      <c r="GA67" s="466">
        <f t="shared" si="143"/>
        <v>0</v>
      </c>
      <c r="GB67" s="466">
        <f t="shared" si="144"/>
        <v>0</v>
      </c>
      <c r="GC67" s="468">
        <f t="shared" si="145"/>
        <v>0</v>
      </c>
    </row>
    <row r="68" spans="1:185">
      <c r="A68" s="97">
        <v>65</v>
      </c>
      <c r="B68" s="97" t="s">
        <v>12</v>
      </c>
      <c r="C68" s="97" t="s">
        <v>214</v>
      </c>
      <c r="D68" s="97" t="s">
        <v>936</v>
      </c>
      <c r="E68" s="321">
        <v>5.7994778452803004</v>
      </c>
      <c r="F68" s="122">
        <v>10.0957675670209</v>
      </c>
      <c r="G68" s="122">
        <v>3.3364098917677301</v>
      </c>
      <c r="H68" s="122">
        <v>5.7994778452803004</v>
      </c>
      <c r="I68" s="122">
        <v>9.3890638373294397</v>
      </c>
      <c r="J68" s="122">
        <v>3.25616923387072</v>
      </c>
      <c r="K68" s="122">
        <v>5.7994778452803004</v>
      </c>
      <c r="L68" s="122">
        <v>8.8842754589783901</v>
      </c>
      <c r="M68" s="122">
        <v>3.1629165773958099</v>
      </c>
      <c r="N68" s="122">
        <v>5.7994778452803004</v>
      </c>
      <c r="O68" s="122">
        <v>7.1982822752858997</v>
      </c>
      <c r="P68" s="475">
        <v>3.0461422311839401</v>
      </c>
      <c r="Q68" s="474">
        <v>1</v>
      </c>
      <c r="R68" s="97">
        <v>5.7994778452803004</v>
      </c>
      <c r="S68" s="97">
        <v>10.0957675670209</v>
      </c>
      <c r="T68" s="97">
        <v>3.3364098917677301</v>
      </c>
      <c r="U68" s="97">
        <v>5.7994778452803004</v>
      </c>
      <c r="V68" s="97">
        <v>9.3890638373294397</v>
      </c>
      <c r="W68" s="97">
        <v>3.25616923387072</v>
      </c>
      <c r="X68" s="97">
        <v>5.7994778452803004</v>
      </c>
      <c r="Y68" s="97">
        <v>8.8842754589783901</v>
      </c>
      <c r="Z68" s="97">
        <v>3.1629165773958099</v>
      </c>
      <c r="AA68" s="97">
        <v>5.7994778452803004</v>
      </c>
      <c r="AB68" s="97">
        <v>7.1982822752858997</v>
      </c>
      <c r="AC68" s="97">
        <v>3.0461422311839401</v>
      </c>
      <c r="AD68" s="321">
        <v>0</v>
      </c>
      <c r="AE68" s="97">
        <v>0</v>
      </c>
      <c r="AF68" s="97">
        <v>0</v>
      </c>
      <c r="AG68" s="97">
        <v>0</v>
      </c>
      <c r="AH68" s="97">
        <v>0</v>
      </c>
      <c r="AI68" s="97">
        <v>0</v>
      </c>
      <c r="AJ68" s="97">
        <v>0</v>
      </c>
      <c r="AK68" s="97">
        <v>0</v>
      </c>
      <c r="AL68" s="97">
        <v>0</v>
      </c>
      <c r="AM68" s="97">
        <v>0</v>
      </c>
      <c r="AN68" s="97">
        <v>0</v>
      </c>
      <c r="AO68" s="97">
        <v>0</v>
      </c>
      <c r="AP68" s="466">
        <f t="shared" ref="AP68:AP131" si="146">IF(R68=0,0,AD68/R68)</f>
        <v>0</v>
      </c>
      <c r="AQ68" s="122">
        <f t="shared" ref="AQ68:AQ131" si="147">IF(S68=0,0,AE68/S68)</f>
        <v>0</v>
      </c>
      <c r="AR68" s="473">
        <f t="shared" ref="AR68:AR131" si="148">IF(T68=0,0,AF68/T68)</f>
        <v>0</v>
      </c>
      <c r="AS68" s="122">
        <f t="shared" ref="AS68:AS131" si="149">IF(U68=0,0,AG68/U68)</f>
        <v>0</v>
      </c>
      <c r="AT68" s="122">
        <f t="shared" ref="AT68:AT131" si="150">IF(V68=0,0,AH68/V68)</f>
        <v>0</v>
      </c>
      <c r="AU68" s="122">
        <f t="shared" ref="AU68:AU131" si="151">IF(W68=0,0,AI68/W68)</f>
        <v>0</v>
      </c>
      <c r="AV68" s="122">
        <f t="shared" ref="AV68:AV131" si="152">IF(X68=0,0,AJ68/X68)</f>
        <v>0</v>
      </c>
      <c r="AW68" s="122">
        <f t="shared" ref="AW68:AW131" si="153">IF(Y68=0,0,AK68/Y68)</f>
        <v>0</v>
      </c>
      <c r="AX68" s="122">
        <f t="shared" ref="AX68:AX131" si="154">IF(Z68=0,0,AL68/Z68)</f>
        <v>0</v>
      </c>
      <c r="AY68" s="122">
        <f t="shared" ref="AY68:AY131" si="155">IF(AA68=0,0,AM68/AA68)</f>
        <v>0</v>
      </c>
      <c r="AZ68" s="122">
        <f t="shared" ref="AZ68:AZ131" si="156">IF(AB68=0,0,AN68/AB68)</f>
        <v>0</v>
      </c>
      <c r="BA68" s="469">
        <f t="shared" ref="BA68:BA131" si="157">IF(AC68=0,0,AO68/AC68)</f>
        <v>0</v>
      </c>
      <c r="BB68" s="97">
        <f t="shared" ref="BB68:BB131" si="158">E68*277.78/1800</f>
        <v>0.89498830881220093</v>
      </c>
      <c r="BC68" s="97">
        <f t="shared" ref="BC68:BC131" si="159">F68*277.78/1800</f>
        <v>1.558001285981703</v>
      </c>
      <c r="BD68" s="97">
        <f t="shared" ref="BD68:BD131" si="160">G68*277.78/1800</f>
        <v>0.51488218874180003</v>
      </c>
      <c r="BE68" s="97">
        <f t="shared" ref="BE68:BE131" si="161">H68*277.78/1800</f>
        <v>0.89498830881220093</v>
      </c>
      <c r="BF68" s="97">
        <f t="shared" ref="BF68:BF131" si="162">I68*277.78/1800</f>
        <v>1.4489411959629843</v>
      </c>
      <c r="BG68" s="97">
        <f t="shared" ref="BG68:BG131" si="163">J68*277.78/1800</f>
        <v>0.50249927210256029</v>
      </c>
      <c r="BH68" s="97">
        <f t="shared" ref="BH68:BH131" si="164">K68*277.78/1800</f>
        <v>0.89498830881220093</v>
      </c>
      <c r="BI68" s="97">
        <f t="shared" ref="BI68:BI131" si="165">L68*277.78/1800</f>
        <v>1.3710411316638982</v>
      </c>
      <c r="BJ68" s="97">
        <f t="shared" ref="BJ68:BJ131" si="166">M68*277.78/1800</f>
        <v>0.48810831492722667</v>
      </c>
      <c r="BK68" s="97">
        <f t="shared" ref="BK68:BK131" si="167">N68*277.78/1800</f>
        <v>0.89498830881220093</v>
      </c>
      <c r="BL68" s="97">
        <f t="shared" ref="BL68:BL131" si="168">O68*277.78/1800</f>
        <v>1.1108549169049537</v>
      </c>
      <c r="BM68" s="469">
        <f t="shared" ref="BM68:BM131" si="169">P68*277.78/1800</f>
        <v>0.47008743832126376</v>
      </c>
      <c r="BN68" s="467">
        <f t="shared" ref="BN68:BN131" si="170">IF(BB68=0,0,1901.4*(BB68^(-0.563))*AP68)</f>
        <v>0</v>
      </c>
      <c r="BO68" s="97">
        <f t="shared" ref="BO68:BO131" si="171">IF(BC68=0,0,1901.4*(BC68^(-0.563))*AQ68)</f>
        <v>0</v>
      </c>
      <c r="BP68" s="97">
        <f t="shared" ref="BP68:BP131" si="172">IF(BD68=0,0,1901.4*(BD68^(-0.563))*AR68)</f>
        <v>0</v>
      </c>
      <c r="BQ68" s="97">
        <f t="shared" ref="BQ68:BQ131" si="173">IF(BE68=0,0,1901.4*(BE68^(-0.563))*AS68)</f>
        <v>0</v>
      </c>
      <c r="BR68" s="97">
        <f t="shared" ref="BR68:BR131" si="174">IF(BF68=0,0,1901.4*(BF68^(-0.563))*AT68)</f>
        <v>0</v>
      </c>
      <c r="BS68" s="97">
        <f t="shared" ref="BS68:BS131" si="175">IF(BG68=0,0,1901.4*(BG68^(-0.563))*AU68)</f>
        <v>0</v>
      </c>
      <c r="BT68" s="97">
        <f t="shared" ref="BT68:BT131" si="176">IF(BH68=0,0,1901.4*(BH68^(-0.563))*AV68)</f>
        <v>0</v>
      </c>
      <c r="BU68" s="97">
        <f t="shared" ref="BU68:BU131" si="177">IF(BI68=0,0,1901.4*(BI68^(-0.563))*AW68)</f>
        <v>0</v>
      </c>
      <c r="BV68" s="97">
        <f t="shared" ref="BV68:BV131" si="178">IF(BJ68=0,0,1901.4*(BJ68^(-0.563))*AX68)</f>
        <v>0</v>
      </c>
      <c r="BW68" s="97">
        <f t="shared" ref="BW68:BW131" si="179">IF(BK68=0,0,1901.4*(BK68^(-0.563))*AY68)</f>
        <v>0</v>
      </c>
      <c r="BX68" s="97">
        <f t="shared" ref="BX68:BX131" si="180">IF(BL68=0,0,1901.4*(BL68^(-0.563))*AZ68)</f>
        <v>0</v>
      </c>
      <c r="BY68" s="469">
        <f t="shared" ref="BY68:BY131" si="181">IF(BM68=0,0,1901.4*(BM68^(-0.563))*BA68)</f>
        <v>0</v>
      </c>
      <c r="BZ68" s="470">
        <f t="shared" ref="BZ68:BZ131" si="182">IF(BN68=0,0,BN68/1000000/R68/20)</f>
        <v>0</v>
      </c>
      <c r="CA68" s="470">
        <f t="shared" ref="CA68:CA131" si="183">IF(BO68=0,0,BO68/1000000/S68/20)</f>
        <v>0</v>
      </c>
      <c r="CB68" s="470">
        <f t="shared" ref="CB68:CB131" si="184">IF(BP68=0,0,BP68/1000000/T68/20)</f>
        <v>0</v>
      </c>
      <c r="CC68" s="470">
        <f t="shared" ref="CC68:CC131" si="185">IF(BQ68=0,0,BQ68/1000000/U68/20)</f>
        <v>0</v>
      </c>
      <c r="CD68" s="470">
        <f t="shared" ref="CD68:CD131" si="186">IF(BR68=0,0,BR68/1000000/V68/20)</f>
        <v>0</v>
      </c>
      <c r="CE68" s="470">
        <f t="shared" ref="CE68:CE131" si="187">IF(BS68=0,0,BS68/1000000/W68/20)</f>
        <v>0</v>
      </c>
      <c r="CF68" s="470">
        <f t="shared" ref="CF68:CF131" si="188">IF(BT68=0,0,BT68/1000000/X68/20)</f>
        <v>0</v>
      </c>
      <c r="CG68" s="470">
        <f t="shared" ref="CG68:CG131" si="189">IF(BU68=0,0,BU68/1000000/Y68/20)</f>
        <v>0</v>
      </c>
      <c r="CH68" s="470">
        <f t="shared" ref="CH68:CH131" si="190">IF(BV68=0,0,BV68/1000000/Z68/20)</f>
        <v>0</v>
      </c>
      <c r="CI68" s="470">
        <f t="shared" ref="CI68:CI131" si="191">IF(BW68=0,0,BW68/1000000/AA68/20)</f>
        <v>0</v>
      </c>
      <c r="CJ68" s="470">
        <f t="shared" ref="CJ68:CJ131" si="192">IF(BX68=0,0,BX68/1000000/AB68/20)</f>
        <v>0</v>
      </c>
      <c r="CK68" s="472">
        <f t="shared" ref="CK68:CK131" si="193">IF(BY68=0,0,BY68/1000000/AC68/20)</f>
        <v>0</v>
      </c>
      <c r="CL68" s="470">
        <f t="shared" ref="CL68:CL131" si="194">IF(BZ68&lt;=($CS$2/1000),R68,0)</f>
        <v>5.7994778452803004</v>
      </c>
      <c r="CM68" s="116">
        <f t="shared" ref="CM68:CM131" si="195">IF(CA68&lt;=($CS$2/1000),S68,0)</f>
        <v>10.0957675670209</v>
      </c>
      <c r="CN68" s="116">
        <f t="shared" ref="CN68:CN131" si="196">IF(CB68&lt;=($CS$2/1000),T68,0)</f>
        <v>3.3364098917677301</v>
      </c>
      <c r="CO68" s="116">
        <f t="shared" ref="CO68:CO131" si="197">IF(CC68&lt;=($CS$2/1000),U68,0)</f>
        <v>5.7994778452803004</v>
      </c>
      <c r="CP68" s="116">
        <f t="shared" ref="CP68:CP131" si="198">IF(CD68&lt;=($CS$2/1000),V68,0)</f>
        <v>9.3890638373294397</v>
      </c>
      <c r="CQ68" s="116">
        <f t="shared" ref="CQ68:CQ131" si="199">IF(CE68&lt;=($CS$2/1000),W68,0)</f>
        <v>3.25616923387072</v>
      </c>
      <c r="CR68" s="116">
        <f t="shared" ref="CR68:CR131" si="200">IF(CF68&lt;=($CS$2/1000),X68,0)</f>
        <v>5.7994778452803004</v>
      </c>
      <c r="CS68" s="116">
        <f t="shared" ref="CS68:CS131" si="201">IF(CG68&lt;=($CS$2/1000),Y68,0)</f>
        <v>8.8842754589783901</v>
      </c>
      <c r="CT68" s="116">
        <f t="shared" ref="CT68:CT131" si="202">IF(CH68&lt;=($CS$2/1000),Z68,0)</f>
        <v>3.1629165773958099</v>
      </c>
      <c r="CU68" s="116">
        <f t="shared" ref="CU68:CU131" si="203">IF(CI68&lt;=($CS$2/1000),AA68,0)</f>
        <v>5.7994778452803004</v>
      </c>
      <c r="CV68" s="116">
        <f t="shared" ref="CV68:CV131" si="204">IF(CJ68&lt;=($CS$2/1000),AB68,0)</f>
        <v>7.1982822752858997</v>
      </c>
      <c r="CW68" s="471">
        <f t="shared" ref="CW68:CW131" si="205">IF(CK68&lt;=($CS$2/1000),AC68,0)</f>
        <v>3.0461422311839401</v>
      </c>
      <c r="CX68" s="470">
        <f t="shared" ref="CX68:CX131" si="206">IF(AND(BZ68&gt;($DE$2/1000),BZ68&lt;($DG$2/1000)),R68,0)</f>
        <v>0</v>
      </c>
      <c r="CY68" s="116">
        <f t="shared" ref="CY68:CY131" si="207">IF(AND(CA68&gt;($DE$2/1000),CA68&lt;($DG$2/1000)),S68,0)</f>
        <v>0</v>
      </c>
      <c r="CZ68" s="116">
        <f t="shared" ref="CZ68:CZ131" si="208">IF(AND(CB68&gt;($DE$2/1000),CB68&lt;($DG$2/1000)),T68,0)</f>
        <v>0</v>
      </c>
      <c r="DA68" s="116">
        <f t="shared" ref="DA68:DA131" si="209">IF(AND(CC68&gt;($DE$2/1000),CC68&lt;($DG$2/1000)),U68,0)</f>
        <v>0</v>
      </c>
      <c r="DB68" s="116">
        <f t="shared" ref="DB68:DB131" si="210">IF(AND(CD68&gt;($DE$2/1000),CD68&lt;($DG$2/1000)),V68,0)</f>
        <v>0</v>
      </c>
      <c r="DC68" s="116">
        <f t="shared" ref="DC68:DC131" si="211">IF(AND(CE68&gt;($DE$2/1000),CE68&lt;($DG$2/1000)),W68,0)</f>
        <v>0</v>
      </c>
      <c r="DD68" s="116">
        <f t="shared" ref="DD68:DD131" si="212">IF(AND(CF68&gt;($DE$2/1000),CF68&lt;($DG$2/1000)),X68,0)</f>
        <v>0</v>
      </c>
      <c r="DE68" s="116">
        <f t="shared" ref="DE68:DE131" si="213">IF(AND(CG68&gt;($DE$2/1000),CG68&lt;($DG$2/1000)),Y68,0)</f>
        <v>0</v>
      </c>
      <c r="DF68" s="116">
        <f t="shared" ref="DF68:DF131" si="214">IF(AND(CH68&gt;($DE$2/1000),CH68&lt;($DG$2/1000)),Z68,0)</f>
        <v>0</v>
      </c>
      <c r="DG68" s="116">
        <f t="shared" ref="DG68:DG131" si="215">IF(AND(CI68&gt;($DE$2/1000),CI68&lt;($DG$2/1000)),AA68,0)</f>
        <v>0</v>
      </c>
      <c r="DH68" s="116">
        <f t="shared" ref="DH68:DH131" si="216">IF(AND(CJ68&gt;($DE$2/1000),CJ68&lt;($DG$2/1000)),AB68,0)</f>
        <v>0</v>
      </c>
      <c r="DI68" s="471">
        <f t="shared" ref="DI68:DI131" si="217">IF(AND(CK68&gt;($DE$2/1000),CK68&lt;($DG$2/1000)),AC68,0)</f>
        <v>0</v>
      </c>
      <c r="DJ68" s="470">
        <f t="shared" ref="DJ68:DJ131" si="218">IF(AND(BZ68&gt;($DQ$2/1000),BZ68&lt;($DS$2/1000)),R68,0)</f>
        <v>0</v>
      </c>
      <c r="DK68" s="116">
        <f t="shared" ref="DK68:DK131" si="219">IF(AND(CA68&gt;($DQ$2/1000),CA68&lt;($DS$2/1000)),S68,0)</f>
        <v>0</v>
      </c>
      <c r="DL68" s="116">
        <f t="shared" ref="DL68:DL131" si="220">IF(AND(CB68&gt;($DQ$2/1000),CB68&lt;($DS$2/1000)),T68,0)</f>
        <v>0</v>
      </c>
      <c r="DM68" s="116">
        <f t="shared" ref="DM68:DM131" si="221">IF(AND(CC68&gt;($DQ$2/1000),CC68&lt;($DS$2/1000)),U68,0)</f>
        <v>0</v>
      </c>
      <c r="DN68" s="116">
        <f t="shared" ref="DN68:DN131" si="222">IF(AND(CD68&gt;($DQ$2/1000),CD68&lt;($DS$2/1000)),V68,0)</f>
        <v>0</v>
      </c>
      <c r="DO68" s="116">
        <f t="shared" ref="DO68:DO131" si="223">IF(AND(CE68&gt;($DQ$2/1000),CE68&lt;($DS$2/1000)),W68,0)</f>
        <v>0</v>
      </c>
      <c r="DP68" s="116">
        <f t="shared" ref="DP68:DP131" si="224">IF(AND(CF68&gt;($DQ$2/1000),CF68&lt;($DS$2/1000)),X68,0)</f>
        <v>0</v>
      </c>
      <c r="DQ68" s="116">
        <f t="shared" ref="DQ68:DQ131" si="225">IF(AND(CG68&gt;($DQ$2/1000),CG68&lt;($DS$2/1000)),Y68,0)</f>
        <v>0</v>
      </c>
      <c r="DR68" s="116">
        <f t="shared" ref="DR68:DR131" si="226">IF(AND(CH68&gt;($DQ$2/1000),CH68&lt;($DS$2/1000)),Z68,0)</f>
        <v>0</v>
      </c>
      <c r="DS68" s="116">
        <f t="shared" ref="DS68:DS131" si="227">IF(AND(CI68&gt;($DQ$2/1000),CI68&lt;($DS$2/1000)),AA68,0)</f>
        <v>0</v>
      </c>
      <c r="DT68" s="116">
        <f t="shared" ref="DT68:DT131" si="228">IF(AND(CJ68&gt;($DQ$2/1000),CJ68&lt;($DS$2/1000)),AB68,0)</f>
        <v>0</v>
      </c>
      <c r="DU68" s="471">
        <f t="shared" ref="DU68:DU131" si="229">IF(AND(CK68&gt;($DQ$2/1000),CK68&lt;($DS$2/1000)),AC68,0)</f>
        <v>0</v>
      </c>
      <c r="DV68" s="470">
        <f t="shared" ref="DV68:DV131" si="230">IF(AND(BZ68&gt;($EC$2/1000),BZ68&lt;($EE$2/1000)),R68,0)</f>
        <v>0</v>
      </c>
      <c r="DW68" s="470">
        <f t="shared" ref="DW68:DW131" si="231">IF(AND(CA68&gt;($EC$2/1000),CA68&lt;($EE$2/1000)),S68,0)</f>
        <v>0</v>
      </c>
      <c r="DX68" s="470">
        <f t="shared" ref="DX68:DX131" si="232">IF(AND(CB68&gt;($EC$2/1000),CB68&lt;($EE$2/1000)),T68,0)</f>
        <v>0</v>
      </c>
      <c r="DY68" s="470">
        <f t="shared" ref="DY68:DY131" si="233">IF(AND(CC68&gt;($EC$2/1000),CC68&lt;($EE$2/1000)),U68,0)</f>
        <v>0</v>
      </c>
      <c r="DZ68" s="470">
        <f t="shared" ref="DZ68:DZ131" si="234">IF(AND(CD68&gt;($EC$2/1000),CD68&lt;($EE$2/1000)),V68,0)</f>
        <v>0</v>
      </c>
      <c r="EA68" s="470">
        <f t="shared" ref="EA68:EA131" si="235">IF(AND(CE68&gt;($EC$2/1000),CE68&lt;($EE$2/1000)),W68,0)</f>
        <v>0</v>
      </c>
      <c r="EB68" s="470">
        <f t="shared" ref="EB68:EB131" si="236">IF(AND(CF68&gt;($EC$2/1000),CF68&lt;($EE$2/1000)),X68,0)</f>
        <v>0</v>
      </c>
      <c r="EC68" s="470">
        <f t="shared" ref="EC68:EC131" si="237">IF(AND(CG68&gt;($EC$2/1000),CG68&lt;($EE$2/1000)),Y68,0)</f>
        <v>0</v>
      </c>
      <c r="ED68" s="470">
        <f t="shared" ref="ED68:ED131" si="238">IF(AND(CH68&gt;($EC$2/1000),CH68&lt;($EE$2/1000)),Z68,0)</f>
        <v>0</v>
      </c>
      <c r="EE68" s="470">
        <f t="shared" ref="EE68:EE131" si="239">IF(AND(CI68&gt;($EC$2/1000),CI68&lt;($EE$2/1000)),AA68,0)</f>
        <v>0</v>
      </c>
      <c r="EF68" s="470">
        <f t="shared" ref="EF68:EF131" si="240">IF(AND(CJ68&gt;($EC$2/1000),CJ68&lt;($EE$2/1000)),AB68,0)</f>
        <v>0</v>
      </c>
      <c r="EG68" s="470">
        <f t="shared" ref="EG68:EG131" si="241">IF(AND(CK68&gt;($EC$2/1000),CK68&lt;($EE$2/1000)),AC68,0)</f>
        <v>0</v>
      </c>
      <c r="EH68" s="466">
        <f t="shared" ref="EH68:EH131" si="242">IF(BB68=0,0,BN68/1000000/BB68)</f>
        <v>0</v>
      </c>
      <c r="EI68" s="122">
        <f t="shared" ref="EI68:EI131" si="243">IF(BC68=0,0,BO68/1000000/BC68)</f>
        <v>0</v>
      </c>
      <c r="EJ68" s="122">
        <f t="shared" ref="EJ68:EJ131" si="244">IF(BD68=0,0,BP68/1000000/BD68)</f>
        <v>0</v>
      </c>
      <c r="EK68" s="122">
        <f t="shared" ref="EK68:EK131" si="245">IF(BE68=0,0,BQ68/1000000/BE68)</f>
        <v>0</v>
      </c>
      <c r="EL68" s="122">
        <f t="shared" ref="EL68:EL131" si="246">IF(BF68=0,0,BR68/1000000/BF68)</f>
        <v>0</v>
      </c>
      <c r="EM68" s="122">
        <f t="shared" ref="EM68:EM131" si="247">IF(BG68=0,0,BS68/1000000/BG68)</f>
        <v>0</v>
      </c>
      <c r="EN68" s="122">
        <f t="shared" ref="EN68:EN131" si="248">IF(BH68=0,0,BT68/1000000/BH68)</f>
        <v>0</v>
      </c>
      <c r="EO68" s="122">
        <f t="shared" ref="EO68:EO131" si="249">IF(BI68=0,0,BU68/1000000/BI68)</f>
        <v>0</v>
      </c>
      <c r="EP68" s="122">
        <f t="shared" ref="EP68:EP131" si="250">IF(BJ68=0,0,BV68/1000000/BJ68)</f>
        <v>0</v>
      </c>
      <c r="EQ68" s="122">
        <f t="shared" ref="EQ68:EQ131" si="251">IF(BK68=0,0,BW68/1000000/BK68)</f>
        <v>0</v>
      </c>
      <c r="ER68" s="122">
        <f t="shared" ref="ER68:ER131" si="252">IF(BL68=0,0,BX68/1000000/BL68)</f>
        <v>0</v>
      </c>
      <c r="ES68" s="469">
        <f t="shared" ref="ES68:ES131" si="253">IF(BM68=0,0,BY68/1000000/BM68)</f>
        <v>0</v>
      </c>
      <c r="ET68" s="466">
        <f t="shared" ref="ET68:ET131" si="254">IF(CX68=0,0,EH68)</f>
        <v>0</v>
      </c>
      <c r="EU68" s="122">
        <f t="shared" ref="EU68:EU131" si="255">IF(CY68=0,0,EI68)</f>
        <v>0</v>
      </c>
      <c r="EV68" s="122">
        <f t="shared" ref="EV68:EV131" si="256">IF(CZ68=0,0,EJ68)</f>
        <v>0</v>
      </c>
      <c r="EW68" s="122">
        <f t="shared" ref="EW68:EW131" si="257">IF(DA68=0,0,EK68)</f>
        <v>0</v>
      </c>
      <c r="EX68" s="122">
        <f t="shared" ref="EX68:EX131" si="258">IF(DB68=0,0,EL68)</f>
        <v>0</v>
      </c>
      <c r="EY68" s="122">
        <f t="shared" ref="EY68:EY131" si="259">IF(DC68=0,0,EM68)</f>
        <v>0</v>
      </c>
      <c r="EZ68" s="122">
        <f t="shared" ref="EZ68:EZ131" si="260">IF(DD68=0,0,EN68)</f>
        <v>0</v>
      </c>
      <c r="FA68" s="122">
        <f t="shared" ref="FA68:FA131" si="261">IF(DE68=0,0,EO68)</f>
        <v>0</v>
      </c>
      <c r="FB68" s="122">
        <f t="shared" ref="FB68:FB131" si="262">IF(DF68=0,0,EP68)</f>
        <v>0</v>
      </c>
      <c r="FC68" s="122">
        <f t="shared" ref="FC68:FC131" si="263">IF(DG68=0,0,EQ68)</f>
        <v>0</v>
      </c>
      <c r="FD68" s="122">
        <f t="shared" ref="FD68:FD131" si="264">IF(DH68=0,0,ER68)</f>
        <v>0</v>
      </c>
      <c r="FE68" s="469">
        <f t="shared" ref="FE68:FE131" si="265">IF(DI68=0,0,ES68)</f>
        <v>0</v>
      </c>
      <c r="FF68" s="466">
        <f t="shared" ref="FF68:FF131" si="266">IF(DJ68=0,0,EH68)</f>
        <v>0</v>
      </c>
      <c r="FG68" s="466">
        <f t="shared" ref="FG68:FG131" si="267">IF(DK68=0,0,EI68)</f>
        <v>0</v>
      </c>
      <c r="FH68" s="466">
        <f t="shared" ref="FH68:FH131" si="268">IF(DL68=0,0,EJ68)</f>
        <v>0</v>
      </c>
      <c r="FI68" s="466">
        <f t="shared" ref="FI68:FI131" si="269">IF(DM68=0,0,EK68)</f>
        <v>0</v>
      </c>
      <c r="FJ68" s="466">
        <f t="shared" ref="FJ68:FJ131" si="270">IF(DN68=0,0,EL68)</f>
        <v>0</v>
      </c>
      <c r="FK68" s="466">
        <f t="shared" ref="FK68:FK131" si="271">IF(DO68=0,0,EM68)</f>
        <v>0</v>
      </c>
      <c r="FL68" s="466">
        <f t="shared" ref="FL68:FL131" si="272">IF(DP68=0,0,EN68)</f>
        <v>0</v>
      </c>
      <c r="FM68" s="466">
        <f t="shared" ref="FM68:FM131" si="273">IF(DQ68=0,0,EO68)</f>
        <v>0</v>
      </c>
      <c r="FN68" s="466">
        <f t="shared" ref="FN68:FN131" si="274">IF(DR68=0,0,EP68)</f>
        <v>0</v>
      </c>
      <c r="FO68" s="466">
        <f t="shared" ref="FO68:FO131" si="275">IF(DS68=0,0,EQ68)</f>
        <v>0</v>
      </c>
      <c r="FP68" s="466">
        <f t="shared" ref="FP68:FP131" si="276">IF(DT68=0,0,ER68)</f>
        <v>0</v>
      </c>
      <c r="FQ68" s="468">
        <f t="shared" ref="FQ68:FQ131" si="277">IF(DU68=0,0,ES68)</f>
        <v>0</v>
      </c>
      <c r="FR68" s="466">
        <f t="shared" ref="FR68:FR131" si="278">IF(DV68=0,0,EH68)</f>
        <v>0</v>
      </c>
      <c r="FS68" s="466">
        <f t="shared" ref="FS68:FS131" si="279">IF(DW68=0,0,EI68)</f>
        <v>0</v>
      </c>
      <c r="FT68" s="466">
        <f t="shared" ref="FT68:FT131" si="280">IF(DX68=0,0,EJ68)</f>
        <v>0</v>
      </c>
      <c r="FU68" s="466">
        <f t="shared" ref="FU68:FU131" si="281">IF(DY68=0,0,EK68)</f>
        <v>0</v>
      </c>
      <c r="FV68" s="466">
        <f t="shared" ref="FV68:FV131" si="282">IF(DZ68=0,0,EL68)</f>
        <v>0</v>
      </c>
      <c r="FW68" s="466">
        <f t="shared" ref="FW68:FW131" si="283">IF(EA68=0,0,EM68)</f>
        <v>0</v>
      </c>
      <c r="FX68" s="466">
        <f t="shared" ref="FX68:FX131" si="284">IF(EB68=0,0,EN68)</f>
        <v>0</v>
      </c>
      <c r="FY68" s="466">
        <f t="shared" ref="FY68:FY131" si="285">IF(EC68=0,0,EO68)</f>
        <v>0</v>
      </c>
      <c r="FZ68" s="466">
        <f t="shared" ref="FZ68:FZ131" si="286">IF(ED68=0,0,EP68)</f>
        <v>0</v>
      </c>
      <c r="GA68" s="466">
        <f t="shared" ref="GA68:GA131" si="287">IF(EE68=0,0,EQ68)</f>
        <v>0</v>
      </c>
      <c r="GB68" s="466">
        <f t="shared" ref="GB68:GB131" si="288">IF(EF68=0,0,ER68)</f>
        <v>0</v>
      </c>
      <c r="GC68" s="468">
        <f t="shared" ref="GC68:GC131" si="289">IF(EG68=0,0,ES68)</f>
        <v>0</v>
      </c>
    </row>
    <row r="69" spans="1:185">
      <c r="A69" s="97">
        <v>66</v>
      </c>
      <c r="B69" s="97" t="s">
        <v>12</v>
      </c>
      <c r="C69" s="97" t="s">
        <v>214</v>
      </c>
      <c r="D69" s="97" t="s">
        <v>936</v>
      </c>
      <c r="E69" s="321">
        <v>12.9429839854186</v>
      </c>
      <c r="F69" s="122">
        <v>0</v>
      </c>
      <c r="G69" s="122">
        <v>16.638595679133601</v>
      </c>
      <c r="H69" s="122">
        <v>12.413682285858499</v>
      </c>
      <c r="I69" s="122">
        <v>0</v>
      </c>
      <c r="J69" s="122">
        <v>16.238437453050398</v>
      </c>
      <c r="K69" s="122">
        <v>11.9555232878522</v>
      </c>
      <c r="L69" s="122">
        <v>0</v>
      </c>
      <c r="M69" s="122">
        <v>15.7733887038186</v>
      </c>
      <c r="N69" s="122">
        <v>11.235559148128001</v>
      </c>
      <c r="O69" s="122">
        <v>0</v>
      </c>
      <c r="P69" s="475">
        <v>15.191037855049</v>
      </c>
      <c r="Q69" s="474">
        <v>1</v>
      </c>
      <c r="R69" s="97">
        <v>12.9429839854186</v>
      </c>
      <c r="S69" s="97">
        <v>0</v>
      </c>
      <c r="T69" s="97">
        <v>16.638595679133601</v>
      </c>
      <c r="U69" s="97">
        <v>12.413682285858499</v>
      </c>
      <c r="V69" s="97">
        <v>0</v>
      </c>
      <c r="W69" s="97">
        <v>16.238437453050398</v>
      </c>
      <c r="X69" s="97">
        <v>11.9555232878522</v>
      </c>
      <c r="Y69" s="97">
        <v>0</v>
      </c>
      <c r="Z69" s="97">
        <v>15.7733887038186</v>
      </c>
      <c r="AA69" s="97">
        <v>11.235559148128001</v>
      </c>
      <c r="AB69" s="97">
        <v>0</v>
      </c>
      <c r="AC69" s="97">
        <v>15.191037855049</v>
      </c>
      <c r="AD69" s="321">
        <v>0</v>
      </c>
      <c r="AE69" s="97">
        <v>0</v>
      </c>
      <c r="AF69" s="97">
        <v>0</v>
      </c>
      <c r="AG69" s="97">
        <v>0</v>
      </c>
      <c r="AH69" s="97">
        <v>0</v>
      </c>
      <c r="AI69" s="97">
        <v>0</v>
      </c>
      <c r="AJ69" s="97">
        <v>0</v>
      </c>
      <c r="AK69" s="97">
        <v>0</v>
      </c>
      <c r="AL69" s="97">
        <v>0</v>
      </c>
      <c r="AM69" s="97">
        <v>0</v>
      </c>
      <c r="AN69" s="97">
        <v>0</v>
      </c>
      <c r="AO69" s="97">
        <v>0</v>
      </c>
      <c r="AP69" s="466">
        <f t="shared" si="146"/>
        <v>0</v>
      </c>
      <c r="AQ69" s="122">
        <f t="shared" si="147"/>
        <v>0</v>
      </c>
      <c r="AR69" s="473">
        <f t="shared" si="148"/>
        <v>0</v>
      </c>
      <c r="AS69" s="122">
        <f t="shared" si="149"/>
        <v>0</v>
      </c>
      <c r="AT69" s="122">
        <f t="shared" si="150"/>
        <v>0</v>
      </c>
      <c r="AU69" s="122">
        <f t="shared" si="151"/>
        <v>0</v>
      </c>
      <c r="AV69" s="122">
        <f t="shared" si="152"/>
        <v>0</v>
      </c>
      <c r="AW69" s="122">
        <f t="shared" si="153"/>
        <v>0</v>
      </c>
      <c r="AX69" s="122">
        <f t="shared" si="154"/>
        <v>0</v>
      </c>
      <c r="AY69" s="122">
        <f t="shared" si="155"/>
        <v>0</v>
      </c>
      <c r="AZ69" s="122">
        <f t="shared" si="156"/>
        <v>0</v>
      </c>
      <c r="BA69" s="469">
        <f t="shared" si="157"/>
        <v>0</v>
      </c>
      <c r="BB69" s="97">
        <f t="shared" si="158"/>
        <v>1.9973900508164324</v>
      </c>
      <c r="BC69" s="97">
        <f t="shared" si="159"/>
        <v>0</v>
      </c>
      <c r="BD69" s="97">
        <f t="shared" si="160"/>
        <v>2.5677050598609621</v>
      </c>
      <c r="BE69" s="97">
        <f t="shared" si="161"/>
        <v>1.9157070363143187</v>
      </c>
      <c r="BF69" s="97">
        <f t="shared" si="162"/>
        <v>0</v>
      </c>
      <c r="BG69" s="97">
        <f t="shared" si="163"/>
        <v>2.5059517531712996</v>
      </c>
      <c r="BH69" s="97">
        <f t="shared" si="164"/>
        <v>1.8450029216108799</v>
      </c>
      <c r="BI69" s="97">
        <f t="shared" si="165"/>
        <v>0</v>
      </c>
      <c r="BJ69" s="97">
        <f t="shared" si="166"/>
        <v>2.4341843967481838</v>
      </c>
      <c r="BK69" s="97">
        <f t="shared" si="167"/>
        <v>1.7338964556483309</v>
      </c>
      <c r="BL69" s="97">
        <f t="shared" si="168"/>
        <v>0</v>
      </c>
      <c r="BM69" s="469">
        <f t="shared" si="169"/>
        <v>2.3443147196530618</v>
      </c>
      <c r="BN69" s="467">
        <f t="shared" si="170"/>
        <v>0</v>
      </c>
      <c r="BO69" s="97">
        <f t="shared" si="171"/>
        <v>0</v>
      </c>
      <c r="BP69" s="97">
        <f t="shared" si="172"/>
        <v>0</v>
      </c>
      <c r="BQ69" s="97">
        <f t="shared" si="173"/>
        <v>0</v>
      </c>
      <c r="BR69" s="97">
        <f t="shared" si="174"/>
        <v>0</v>
      </c>
      <c r="BS69" s="97">
        <f t="shared" si="175"/>
        <v>0</v>
      </c>
      <c r="BT69" s="97">
        <f t="shared" si="176"/>
        <v>0</v>
      </c>
      <c r="BU69" s="97">
        <f t="shared" si="177"/>
        <v>0</v>
      </c>
      <c r="BV69" s="97">
        <f t="shared" si="178"/>
        <v>0</v>
      </c>
      <c r="BW69" s="97">
        <f t="shared" si="179"/>
        <v>0</v>
      </c>
      <c r="BX69" s="97">
        <f t="shared" si="180"/>
        <v>0</v>
      </c>
      <c r="BY69" s="469">
        <f t="shared" si="181"/>
        <v>0</v>
      </c>
      <c r="BZ69" s="470">
        <f t="shared" si="182"/>
        <v>0</v>
      </c>
      <c r="CA69" s="470">
        <f t="shared" si="183"/>
        <v>0</v>
      </c>
      <c r="CB69" s="470">
        <f t="shared" si="184"/>
        <v>0</v>
      </c>
      <c r="CC69" s="470">
        <f t="shared" si="185"/>
        <v>0</v>
      </c>
      <c r="CD69" s="470">
        <f t="shared" si="186"/>
        <v>0</v>
      </c>
      <c r="CE69" s="470">
        <f t="shared" si="187"/>
        <v>0</v>
      </c>
      <c r="CF69" s="470">
        <f t="shared" si="188"/>
        <v>0</v>
      </c>
      <c r="CG69" s="470">
        <f t="shared" si="189"/>
        <v>0</v>
      </c>
      <c r="CH69" s="470">
        <f t="shared" si="190"/>
        <v>0</v>
      </c>
      <c r="CI69" s="470">
        <f t="shared" si="191"/>
        <v>0</v>
      </c>
      <c r="CJ69" s="470">
        <f t="shared" si="192"/>
        <v>0</v>
      </c>
      <c r="CK69" s="472">
        <f t="shared" si="193"/>
        <v>0</v>
      </c>
      <c r="CL69" s="470">
        <f t="shared" si="194"/>
        <v>12.9429839854186</v>
      </c>
      <c r="CM69" s="116">
        <f t="shared" si="195"/>
        <v>0</v>
      </c>
      <c r="CN69" s="116">
        <f t="shared" si="196"/>
        <v>16.638595679133601</v>
      </c>
      <c r="CO69" s="116">
        <f t="shared" si="197"/>
        <v>12.413682285858499</v>
      </c>
      <c r="CP69" s="116">
        <f t="shared" si="198"/>
        <v>0</v>
      </c>
      <c r="CQ69" s="116">
        <f t="shared" si="199"/>
        <v>16.238437453050398</v>
      </c>
      <c r="CR69" s="116">
        <f t="shared" si="200"/>
        <v>11.9555232878522</v>
      </c>
      <c r="CS69" s="116">
        <f t="shared" si="201"/>
        <v>0</v>
      </c>
      <c r="CT69" s="116">
        <f t="shared" si="202"/>
        <v>15.7733887038186</v>
      </c>
      <c r="CU69" s="116">
        <f t="shared" si="203"/>
        <v>11.235559148128001</v>
      </c>
      <c r="CV69" s="116">
        <f t="shared" si="204"/>
        <v>0</v>
      </c>
      <c r="CW69" s="471">
        <f t="shared" si="205"/>
        <v>15.191037855049</v>
      </c>
      <c r="CX69" s="470">
        <f t="shared" si="206"/>
        <v>0</v>
      </c>
      <c r="CY69" s="116">
        <f t="shared" si="207"/>
        <v>0</v>
      </c>
      <c r="CZ69" s="116">
        <f t="shared" si="208"/>
        <v>0</v>
      </c>
      <c r="DA69" s="116">
        <f t="shared" si="209"/>
        <v>0</v>
      </c>
      <c r="DB69" s="116">
        <f t="shared" si="210"/>
        <v>0</v>
      </c>
      <c r="DC69" s="116">
        <f t="shared" si="211"/>
        <v>0</v>
      </c>
      <c r="DD69" s="116">
        <f t="shared" si="212"/>
        <v>0</v>
      </c>
      <c r="DE69" s="116">
        <f t="shared" si="213"/>
        <v>0</v>
      </c>
      <c r="DF69" s="116">
        <f t="shared" si="214"/>
        <v>0</v>
      </c>
      <c r="DG69" s="116">
        <f t="shared" si="215"/>
        <v>0</v>
      </c>
      <c r="DH69" s="116">
        <f t="shared" si="216"/>
        <v>0</v>
      </c>
      <c r="DI69" s="471">
        <f t="shared" si="217"/>
        <v>0</v>
      </c>
      <c r="DJ69" s="470">
        <f t="shared" si="218"/>
        <v>0</v>
      </c>
      <c r="DK69" s="116">
        <f t="shared" si="219"/>
        <v>0</v>
      </c>
      <c r="DL69" s="116">
        <f t="shared" si="220"/>
        <v>0</v>
      </c>
      <c r="DM69" s="116">
        <f t="shared" si="221"/>
        <v>0</v>
      </c>
      <c r="DN69" s="116">
        <f t="shared" si="222"/>
        <v>0</v>
      </c>
      <c r="DO69" s="116">
        <f t="shared" si="223"/>
        <v>0</v>
      </c>
      <c r="DP69" s="116">
        <f t="shared" si="224"/>
        <v>0</v>
      </c>
      <c r="DQ69" s="116">
        <f t="shared" si="225"/>
        <v>0</v>
      </c>
      <c r="DR69" s="116">
        <f t="shared" si="226"/>
        <v>0</v>
      </c>
      <c r="DS69" s="116">
        <f t="shared" si="227"/>
        <v>0</v>
      </c>
      <c r="DT69" s="116">
        <f t="shared" si="228"/>
        <v>0</v>
      </c>
      <c r="DU69" s="471">
        <f t="shared" si="229"/>
        <v>0</v>
      </c>
      <c r="DV69" s="470">
        <f t="shared" si="230"/>
        <v>0</v>
      </c>
      <c r="DW69" s="470">
        <f t="shared" si="231"/>
        <v>0</v>
      </c>
      <c r="DX69" s="470">
        <f t="shared" si="232"/>
        <v>0</v>
      </c>
      <c r="DY69" s="470">
        <f t="shared" si="233"/>
        <v>0</v>
      </c>
      <c r="DZ69" s="470">
        <f t="shared" si="234"/>
        <v>0</v>
      </c>
      <c r="EA69" s="470">
        <f t="shared" si="235"/>
        <v>0</v>
      </c>
      <c r="EB69" s="470">
        <f t="shared" si="236"/>
        <v>0</v>
      </c>
      <c r="EC69" s="470">
        <f t="shared" si="237"/>
        <v>0</v>
      </c>
      <c r="ED69" s="470">
        <f t="shared" si="238"/>
        <v>0</v>
      </c>
      <c r="EE69" s="470">
        <f t="shared" si="239"/>
        <v>0</v>
      </c>
      <c r="EF69" s="470">
        <f t="shared" si="240"/>
        <v>0</v>
      </c>
      <c r="EG69" s="470">
        <f t="shared" si="241"/>
        <v>0</v>
      </c>
      <c r="EH69" s="466">
        <f t="shared" si="242"/>
        <v>0</v>
      </c>
      <c r="EI69" s="122">
        <f t="shared" si="243"/>
        <v>0</v>
      </c>
      <c r="EJ69" s="122">
        <f t="shared" si="244"/>
        <v>0</v>
      </c>
      <c r="EK69" s="122">
        <f t="shared" si="245"/>
        <v>0</v>
      </c>
      <c r="EL69" s="122">
        <f t="shared" si="246"/>
        <v>0</v>
      </c>
      <c r="EM69" s="122">
        <f t="shared" si="247"/>
        <v>0</v>
      </c>
      <c r="EN69" s="122">
        <f t="shared" si="248"/>
        <v>0</v>
      </c>
      <c r="EO69" s="122">
        <f t="shared" si="249"/>
        <v>0</v>
      </c>
      <c r="EP69" s="122">
        <f t="shared" si="250"/>
        <v>0</v>
      </c>
      <c r="EQ69" s="122">
        <f t="shared" si="251"/>
        <v>0</v>
      </c>
      <c r="ER69" s="122">
        <f t="shared" si="252"/>
        <v>0</v>
      </c>
      <c r="ES69" s="469">
        <f t="shared" si="253"/>
        <v>0</v>
      </c>
      <c r="ET69" s="466">
        <f t="shared" si="254"/>
        <v>0</v>
      </c>
      <c r="EU69" s="122">
        <f t="shared" si="255"/>
        <v>0</v>
      </c>
      <c r="EV69" s="122">
        <f t="shared" si="256"/>
        <v>0</v>
      </c>
      <c r="EW69" s="122">
        <f t="shared" si="257"/>
        <v>0</v>
      </c>
      <c r="EX69" s="122">
        <f t="shared" si="258"/>
        <v>0</v>
      </c>
      <c r="EY69" s="122">
        <f t="shared" si="259"/>
        <v>0</v>
      </c>
      <c r="EZ69" s="122">
        <f t="shared" si="260"/>
        <v>0</v>
      </c>
      <c r="FA69" s="122">
        <f t="shared" si="261"/>
        <v>0</v>
      </c>
      <c r="FB69" s="122">
        <f t="shared" si="262"/>
        <v>0</v>
      </c>
      <c r="FC69" s="122">
        <f t="shared" si="263"/>
        <v>0</v>
      </c>
      <c r="FD69" s="122">
        <f t="shared" si="264"/>
        <v>0</v>
      </c>
      <c r="FE69" s="469">
        <f t="shared" si="265"/>
        <v>0</v>
      </c>
      <c r="FF69" s="466">
        <f t="shared" si="266"/>
        <v>0</v>
      </c>
      <c r="FG69" s="466">
        <f t="shared" si="267"/>
        <v>0</v>
      </c>
      <c r="FH69" s="466">
        <f t="shared" si="268"/>
        <v>0</v>
      </c>
      <c r="FI69" s="466">
        <f t="shared" si="269"/>
        <v>0</v>
      </c>
      <c r="FJ69" s="466">
        <f t="shared" si="270"/>
        <v>0</v>
      </c>
      <c r="FK69" s="466">
        <f t="shared" si="271"/>
        <v>0</v>
      </c>
      <c r="FL69" s="466">
        <f t="shared" si="272"/>
        <v>0</v>
      </c>
      <c r="FM69" s="466">
        <f t="shared" si="273"/>
        <v>0</v>
      </c>
      <c r="FN69" s="466">
        <f t="shared" si="274"/>
        <v>0</v>
      </c>
      <c r="FO69" s="466">
        <f t="shared" si="275"/>
        <v>0</v>
      </c>
      <c r="FP69" s="466">
        <f t="shared" si="276"/>
        <v>0</v>
      </c>
      <c r="FQ69" s="468">
        <f t="shared" si="277"/>
        <v>0</v>
      </c>
      <c r="FR69" s="466">
        <f t="shared" si="278"/>
        <v>0</v>
      </c>
      <c r="FS69" s="466">
        <f t="shared" si="279"/>
        <v>0</v>
      </c>
      <c r="FT69" s="466">
        <f t="shared" si="280"/>
        <v>0</v>
      </c>
      <c r="FU69" s="466">
        <f t="shared" si="281"/>
        <v>0</v>
      </c>
      <c r="FV69" s="466">
        <f t="shared" si="282"/>
        <v>0</v>
      </c>
      <c r="FW69" s="466">
        <f t="shared" si="283"/>
        <v>0</v>
      </c>
      <c r="FX69" s="466">
        <f t="shared" si="284"/>
        <v>0</v>
      </c>
      <c r="FY69" s="466">
        <f t="shared" si="285"/>
        <v>0</v>
      </c>
      <c r="FZ69" s="466">
        <f t="shared" si="286"/>
        <v>0</v>
      </c>
      <c r="GA69" s="466">
        <f t="shared" si="287"/>
        <v>0</v>
      </c>
      <c r="GB69" s="466">
        <f t="shared" si="288"/>
        <v>0</v>
      </c>
      <c r="GC69" s="468">
        <f t="shared" si="289"/>
        <v>0</v>
      </c>
    </row>
    <row r="70" spans="1:185">
      <c r="A70" s="97">
        <v>67</v>
      </c>
      <c r="B70" s="97" t="s">
        <v>12</v>
      </c>
      <c r="C70" s="97" t="s">
        <v>214</v>
      </c>
      <c r="D70" s="97" t="s">
        <v>936</v>
      </c>
      <c r="E70" s="321">
        <v>13.4119636382949</v>
      </c>
      <c r="F70" s="122">
        <v>0</v>
      </c>
      <c r="G70" s="122">
        <v>37.705299367775503</v>
      </c>
      <c r="H70" s="122">
        <v>12.166701858930599</v>
      </c>
      <c r="I70" s="122">
        <v>0</v>
      </c>
      <c r="J70" s="122">
        <v>36.798486917980497</v>
      </c>
      <c r="K70" s="122">
        <v>11.0888139746422</v>
      </c>
      <c r="L70" s="122">
        <v>0</v>
      </c>
      <c r="M70" s="122">
        <v>35.744623800651198</v>
      </c>
      <c r="N70" s="122">
        <v>9.3949901564746501</v>
      </c>
      <c r="O70" s="122">
        <v>0</v>
      </c>
      <c r="P70" s="475">
        <v>34.424938322778999</v>
      </c>
      <c r="Q70" s="474">
        <v>1</v>
      </c>
      <c r="R70" s="97">
        <v>13.4119636382949</v>
      </c>
      <c r="S70" s="97">
        <v>0</v>
      </c>
      <c r="T70" s="97">
        <v>37.705299367775503</v>
      </c>
      <c r="U70" s="97">
        <v>12.166701858930599</v>
      </c>
      <c r="V70" s="97">
        <v>0</v>
      </c>
      <c r="W70" s="97">
        <v>36.798486917980497</v>
      </c>
      <c r="X70" s="97">
        <v>11.0888139746422</v>
      </c>
      <c r="Y70" s="97">
        <v>0</v>
      </c>
      <c r="Z70" s="97">
        <v>35.744623800651198</v>
      </c>
      <c r="AA70" s="97">
        <v>9.3949901564746501</v>
      </c>
      <c r="AB70" s="97">
        <v>0</v>
      </c>
      <c r="AC70" s="97">
        <v>34.424938322778999</v>
      </c>
      <c r="AD70" s="321">
        <v>0</v>
      </c>
      <c r="AE70" s="97">
        <v>0</v>
      </c>
      <c r="AF70" s="97">
        <v>0</v>
      </c>
      <c r="AG70" s="97">
        <v>0</v>
      </c>
      <c r="AH70" s="97">
        <v>0</v>
      </c>
      <c r="AI70" s="97">
        <v>0</v>
      </c>
      <c r="AJ70" s="97">
        <v>0</v>
      </c>
      <c r="AK70" s="97">
        <v>0</v>
      </c>
      <c r="AL70" s="97">
        <v>0</v>
      </c>
      <c r="AM70" s="97">
        <v>0</v>
      </c>
      <c r="AN70" s="97">
        <v>0</v>
      </c>
      <c r="AO70" s="97">
        <v>0</v>
      </c>
      <c r="AP70" s="466">
        <f t="shared" si="146"/>
        <v>0</v>
      </c>
      <c r="AQ70" s="122">
        <f t="shared" si="147"/>
        <v>0</v>
      </c>
      <c r="AR70" s="473">
        <f t="shared" si="148"/>
        <v>0</v>
      </c>
      <c r="AS70" s="122">
        <f t="shared" si="149"/>
        <v>0</v>
      </c>
      <c r="AT70" s="122">
        <f t="shared" si="150"/>
        <v>0</v>
      </c>
      <c r="AU70" s="122">
        <f t="shared" si="151"/>
        <v>0</v>
      </c>
      <c r="AV70" s="122">
        <f t="shared" si="152"/>
        <v>0</v>
      </c>
      <c r="AW70" s="122">
        <f t="shared" si="153"/>
        <v>0</v>
      </c>
      <c r="AX70" s="122">
        <f t="shared" si="154"/>
        <v>0</v>
      </c>
      <c r="AY70" s="122">
        <f t="shared" si="155"/>
        <v>0</v>
      </c>
      <c r="AZ70" s="122">
        <f t="shared" si="156"/>
        <v>0</v>
      </c>
      <c r="BA70" s="469">
        <f t="shared" si="157"/>
        <v>0</v>
      </c>
      <c r="BB70" s="97">
        <f t="shared" si="158"/>
        <v>2.0697640330253093</v>
      </c>
      <c r="BC70" s="97">
        <f t="shared" si="159"/>
        <v>0</v>
      </c>
      <c r="BD70" s="97">
        <f t="shared" si="160"/>
        <v>5.8187655879892652</v>
      </c>
      <c r="BE70" s="97">
        <f t="shared" si="161"/>
        <v>1.8775924679854119</v>
      </c>
      <c r="BF70" s="97">
        <f t="shared" si="162"/>
        <v>0</v>
      </c>
      <c r="BG70" s="97">
        <f t="shared" si="163"/>
        <v>5.6788242755981235</v>
      </c>
      <c r="BH70" s="97">
        <f t="shared" si="164"/>
        <v>1.7112504143756166</v>
      </c>
      <c r="BI70" s="97">
        <f t="shared" si="165"/>
        <v>0</v>
      </c>
      <c r="BJ70" s="97">
        <f t="shared" si="166"/>
        <v>5.5161897774138264</v>
      </c>
      <c r="BK70" s="97">
        <f t="shared" si="167"/>
        <v>1.4498557587030709</v>
      </c>
      <c r="BL70" s="97">
        <f t="shared" si="168"/>
        <v>0</v>
      </c>
      <c r="BM70" s="469">
        <f t="shared" si="169"/>
        <v>5.3125329818341944</v>
      </c>
      <c r="BN70" s="467">
        <f t="shared" si="170"/>
        <v>0</v>
      </c>
      <c r="BO70" s="97">
        <f t="shared" si="171"/>
        <v>0</v>
      </c>
      <c r="BP70" s="97">
        <f t="shared" si="172"/>
        <v>0</v>
      </c>
      <c r="BQ70" s="97">
        <f t="shared" si="173"/>
        <v>0</v>
      </c>
      <c r="BR70" s="97">
        <f t="shared" si="174"/>
        <v>0</v>
      </c>
      <c r="BS70" s="97">
        <f t="shared" si="175"/>
        <v>0</v>
      </c>
      <c r="BT70" s="97">
        <f t="shared" si="176"/>
        <v>0</v>
      </c>
      <c r="BU70" s="97">
        <f t="shared" si="177"/>
        <v>0</v>
      </c>
      <c r="BV70" s="97">
        <f t="shared" si="178"/>
        <v>0</v>
      </c>
      <c r="BW70" s="97">
        <f t="shared" si="179"/>
        <v>0</v>
      </c>
      <c r="BX70" s="97">
        <f t="shared" si="180"/>
        <v>0</v>
      </c>
      <c r="BY70" s="469">
        <f t="shared" si="181"/>
        <v>0</v>
      </c>
      <c r="BZ70" s="470">
        <f t="shared" si="182"/>
        <v>0</v>
      </c>
      <c r="CA70" s="470">
        <f t="shared" si="183"/>
        <v>0</v>
      </c>
      <c r="CB70" s="470">
        <f t="shared" si="184"/>
        <v>0</v>
      </c>
      <c r="CC70" s="470">
        <f t="shared" si="185"/>
        <v>0</v>
      </c>
      <c r="CD70" s="470">
        <f t="shared" si="186"/>
        <v>0</v>
      </c>
      <c r="CE70" s="470">
        <f t="shared" si="187"/>
        <v>0</v>
      </c>
      <c r="CF70" s="470">
        <f t="shared" si="188"/>
        <v>0</v>
      </c>
      <c r="CG70" s="470">
        <f t="shared" si="189"/>
        <v>0</v>
      </c>
      <c r="CH70" s="470">
        <f t="shared" si="190"/>
        <v>0</v>
      </c>
      <c r="CI70" s="470">
        <f t="shared" si="191"/>
        <v>0</v>
      </c>
      <c r="CJ70" s="470">
        <f t="shared" si="192"/>
        <v>0</v>
      </c>
      <c r="CK70" s="472">
        <f t="shared" si="193"/>
        <v>0</v>
      </c>
      <c r="CL70" s="470">
        <f t="shared" si="194"/>
        <v>13.4119636382949</v>
      </c>
      <c r="CM70" s="116">
        <f t="shared" si="195"/>
        <v>0</v>
      </c>
      <c r="CN70" s="116">
        <f t="shared" si="196"/>
        <v>37.705299367775503</v>
      </c>
      <c r="CO70" s="116">
        <f t="shared" si="197"/>
        <v>12.166701858930599</v>
      </c>
      <c r="CP70" s="116">
        <f t="shared" si="198"/>
        <v>0</v>
      </c>
      <c r="CQ70" s="116">
        <f t="shared" si="199"/>
        <v>36.798486917980497</v>
      </c>
      <c r="CR70" s="116">
        <f t="shared" si="200"/>
        <v>11.0888139746422</v>
      </c>
      <c r="CS70" s="116">
        <f t="shared" si="201"/>
        <v>0</v>
      </c>
      <c r="CT70" s="116">
        <f t="shared" si="202"/>
        <v>35.744623800651198</v>
      </c>
      <c r="CU70" s="116">
        <f t="shared" si="203"/>
        <v>9.3949901564746501</v>
      </c>
      <c r="CV70" s="116">
        <f t="shared" si="204"/>
        <v>0</v>
      </c>
      <c r="CW70" s="471">
        <f t="shared" si="205"/>
        <v>34.424938322778999</v>
      </c>
      <c r="CX70" s="470">
        <f t="shared" si="206"/>
        <v>0</v>
      </c>
      <c r="CY70" s="116">
        <f t="shared" si="207"/>
        <v>0</v>
      </c>
      <c r="CZ70" s="116">
        <f t="shared" si="208"/>
        <v>0</v>
      </c>
      <c r="DA70" s="116">
        <f t="shared" si="209"/>
        <v>0</v>
      </c>
      <c r="DB70" s="116">
        <f t="shared" si="210"/>
        <v>0</v>
      </c>
      <c r="DC70" s="116">
        <f t="shared" si="211"/>
        <v>0</v>
      </c>
      <c r="DD70" s="116">
        <f t="shared" si="212"/>
        <v>0</v>
      </c>
      <c r="DE70" s="116">
        <f t="shared" si="213"/>
        <v>0</v>
      </c>
      <c r="DF70" s="116">
        <f t="shared" si="214"/>
        <v>0</v>
      </c>
      <c r="DG70" s="116">
        <f t="shared" si="215"/>
        <v>0</v>
      </c>
      <c r="DH70" s="116">
        <f t="shared" si="216"/>
        <v>0</v>
      </c>
      <c r="DI70" s="471">
        <f t="shared" si="217"/>
        <v>0</v>
      </c>
      <c r="DJ70" s="470">
        <f t="shared" si="218"/>
        <v>0</v>
      </c>
      <c r="DK70" s="116">
        <f t="shared" si="219"/>
        <v>0</v>
      </c>
      <c r="DL70" s="116">
        <f t="shared" si="220"/>
        <v>0</v>
      </c>
      <c r="DM70" s="116">
        <f t="shared" si="221"/>
        <v>0</v>
      </c>
      <c r="DN70" s="116">
        <f t="shared" si="222"/>
        <v>0</v>
      </c>
      <c r="DO70" s="116">
        <f t="shared" si="223"/>
        <v>0</v>
      </c>
      <c r="DP70" s="116">
        <f t="shared" si="224"/>
        <v>0</v>
      </c>
      <c r="DQ70" s="116">
        <f t="shared" si="225"/>
        <v>0</v>
      </c>
      <c r="DR70" s="116">
        <f t="shared" si="226"/>
        <v>0</v>
      </c>
      <c r="DS70" s="116">
        <f t="shared" si="227"/>
        <v>0</v>
      </c>
      <c r="DT70" s="116">
        <f t="shared" si="228"/>
        <v>0</v>
      </c>
      <c r="DU70" s="471">
        <f t="shared" si="229"/>
        <v>0</v>
      </c>
      <c r="DV70" s="470">
        <f t="shared" si="230"/>
        <v>0</v>
      </c>
      <c r="DW70" s="470">
        <f t="shared" si="231"/>
        <v>0</v>
      </c>
      <c r="DX70" s="470">
        <f t="shared" si="232"/>
        <v>0</v>
      </c>
      <c r="DY70" s="470">
        <f t="shared" si="233"/>
        <v>0</v>
      </c>
      <c r="DZ70" s="470">
        <f t="shared" si="234"/>
        <v>0</v>
      </c>
      <c r="EA70" s="470">
        <f t="shared" si="235"/>
        <v>0</v>
      </c>
      <c r="EB70" s="470">
        <f t="shared" si="236"/>
        <v>0</v>
      </c>
      <c r="EC70" s="470">
        <f t="shared" si="237"/>
        <v>0</v>
      </c>
      <c r="ED70" s="470">
        <f t="shared" si="238"/>
        <v>0</v>
      </c>
      <c r="EE70" s="470">
        <f t="shared" si="239"/>
        <v>0</v>
      </c>
      <c r="EF70" s="470">
        <f t="shared" si="240"/>
        <v>0</v>
      </c>
      <c r="EG70" s="470">
        <f t="shared" si="241"/>
        <v>0</v>
      </c>
      <c r="EH70" s="466">
        <f t="shared" si="242"/>
        <v>0</v>
      </c>
      <c r="EI70" s="122">
        <f t="shared" si="243"/>
        <v>0</v>
      </c>
      <c r="EJ70" s="122">
        <f t="shared" si="244"/>
        <v>0</v>
      </c>
      <c r="EK70" s="122">
        <f t="shared" si="245"/>
        <v>0</v>
      </c>
      <c r="EL70" s="122">
        <f t="shared" si="246"/>
        <v>0</v>
      </c>
      <c r="EM70" s="122">
        <f t="shared" si="247"/>
        <v>0</v>
      </c>
      <c r="EN70" s="122">
        <f t="shared" si="248"/>
        <v>0</v>
      </c>
      <c r="EO70" s="122">
        <f t="shared" si="249"/>
        <v>0</v>
      </c>
      <c r="EP70" s="122">
        <f t="shared" si="250"/>
        <v>0</v>
      </c>
      <c r="EQ70" s="122">
        <f t="shared" si="251"/>
        <v>0</v>
      </c>
      <c r="ER70" s="122">
        <f t="shared" si="252"/>
        <v>0</v>
      </c>
      <c r="ES70" s="469">
        <f t="shared" si="253"/>
        <v>0</v>
      </c>
      <c r="ET70" s="466">
        <f t="shared" si="254"/>
        <v>0</v>
      </c>
      <c r="EU70" s="122">
        <f t="shared" si="255"/>
        <v>0</v>
      </c>
      <c r="EV70" s="122">
        <f t="shared" si="256"/>
        <v>0</v>
      </c>
      <c r="EW70" s="122">
        <f t="shared" si="257"/>
        <v>0</v>
      </c>
      <c r="EX70" s="122">
        <f t="shared" si="258"/>
        <v>0</v>
      </c>
      <c r="EY70" s="122">
        <f t="shared" si="259"/>
        <v>0</v>
      </c>
      <c r="EZ70" s="122">
        <f t="shared" si="260"/>
        <v>0</v>
      </c>
      <c r="FA70" s="122">
        <f t="shared" si="261"/>
        <v>0</v>
      </c>
      <c r="FB70" s="122">
        <f t="shared" si="262"/>
        <v>0</v>
      </c>
      <c r="FC70" s="122">
        <f t="shared" si="263"/>
        <v>0</v>
      </c>
      <c r="FD70" s="122">
        <f t="shared" si="264"/>
        <v>0</v>
      </c>
      <c r="FE70" s="469">
        <f t="shared" si="265"/>
        <v>0</v>
      </c>
      <c r="FF70" s="466">
        <f t="shared" si="266"/>
        <v>0</v>
      </c>
      <c r="FG70" s="466">
        <f t="shared" si="267"/>
        <v>0</v>
      </c>
      <c r="FH70" s="466">
        <f t="shared" si="268"/>
        <v>0</v>
      </c>
      <c r="FI70" s="466">
        <f t="shared" si="269"/>
        <v>0</v>
      </c>
      <c r="FJ70" s="466">
        <f t="shared" si="270"/>
        <v>0</v>
      </c>
      <c r="FK70" s="466">
        <f t="shared" si="271"/>
        <v>0</v>
      </c>
      <c r="FL70" s="466">
        <f t="shared" si="272"/>
        <v>0</v>
      </c>
      <c r="FM70" s="466">
        <f t="shared" si="273"/>
        <v>0</v>
      </c>
      <c r="FN70" s="466">
        <f t="shared" si="274"/>
        <v>0</v>
      </c>
      <c r="FO70" s="466">
        <f t="shared" si="275"/>
        <v>0</v>
      </c>
      <c r="FP70" s="466">
        <f t="shared" si="276"/>
        <v>0</v>
      </c>
      <c r="FQ70" s="468">
        <f t="shared" si="277"/>
        <v>0</v>
      </c>
      <c r="FR70" s="466">
        <f t="shared" si="278"/>
        <v>0</v>
      </c>
      <c r="FS70" s="466">
        <f t="shared" si="279"/>
        <v>0</v>
      </c>
      <c r="FT70" s="466">
        <f t="shared" si="280"/>
        <v>0</v>
      </c>
      <c r="FU70" s="466">
        <f t="shared" si="281"/>
        <v>0</v>
      </c>
      <c r="FV70" s="466">
        <f t="shared" si="282"/>
        <v>0</v>
      </c>
      <c r="FW70" s="466">
        <f t="shared" si="283"/>
        <v>0</v>
      </c>
      <c r="FX70" s="466">
        <f t="shared" si="284"/>
        <v>0</v>
      </c>
      <c r="FY70" s="466">
        <f t="shared" si="285"/>
        <v>0</v>
      </c>
      <c r="FZ70" s="466">
        <f t="shared" si="286"/>
        <v>0</v>
      </c>
      <c r="GA70" s="466">
        <f t="shared" si="287"/>
        <v>0</v>
      </c>
      <c r="GB70" s="466">
        <f t="shared" si="288"/>
        <v>0</v>
      </c>
      <c r="GC70" s="468">
        <f t="shared" si="289"/>
        <v>0</v>
      </c>
    </row>
    <row r="71" spans="1:185">
      <c r="A71" s="97">
        <v>68</v>
      </c>
      <c r="B71" s="97" t="s">
        <v>12</v>
      </c>
      <c r="C71" s="97" t="s">
        <v>214</v>
      </c>
      <c r="D71" s="97" t="s">
        <v>935</v>
      </c>
      <c r="E71" s="321">
        <v>0</v>
      </c>
      <c r="F71" s="122">
        <v>0</v>
      </c>
      <c r="G71" s="122">
        <v>1.6136941862579999E-2</v>
      </c>
      <c r="H71" s="122">
        <v>0</v>
      </c>
      <c r="I71" s="122">
        <v>0</v>
      </c>
      <c r="J71" s="122">
        <v>1.5748848410784999E-2</v>
      </c>
      <c r="K71" s="122">
        <v>0</v>
      </c>
      <c r="L71" s="122">
        <v>0</v>
      </c>
      <c r="M71" s="122">
        <v>1.5297820885726E-2</v>
      </c>
      <c r="N71" s="122">
        <v>0</v>
      </c>
      <c r="O71" s="122">
        <v>0</v>
      </c>
      <c r="P71" s="475">
        <v>1.4733027920536001E-2</v>
      </c>
      <c r="Q71" s="474">
        <v>2</v>
      </c>
      <c r="R71" s="97">
        <v>0</v>
      </c>
      <c r="S71" s="97">
        <v>0</v>
      </c>
      <c r="T71" s="97">
        <v>3.2273883725160997E-2</v>
      </c>
      <c r="U71" s="97">
        <v>0</v>
      </c>
      <c r="V71" s="97">
        <v>0</v>
      </c>
      <c r="W71" s="97">
        <v>3.1497696821569998E-2</v>
      </c>
      <c r="X71" s="97">
        <v>0</v>
      </c>
      <c r="Y71" s="97">
        <v>0</v>
      </c>
      <c r="Z71" s="97">
        <v>3.0595641771451999E-2</v>
      </c>
      <c r="AA71" s="97">
        <v>0</v>
      </c>
      <c r="AB71" s="97">
        <v>0</v>
      </c>
      <c r="AC71" s="97">
        <v>2.9466055841072002E-2</v>
      </c>
      <c r="AD71" s="321">
        <v>0</v>
      </c>
      <c r="AE71" s="97">
        <v>0</v>
      </c>
      <c r="AF71" s="97">
        <v>89.795687026959897</v>
      </c>
      <c r="AG71" s="97">
        <v>0</v>
      </c>
      <c r="AH71" s="97">
        <v>0</v>
      </c>
      <c r="AI71" s="97">
        <v>87.6361007539615</v>
      </c>
      <c r="AJ71" s="97">
        <v>0</v>
      </c>
      <c r="AK71" s="97">
        <v>0</v>
      </c>
      <c r="AL71" s="97">
        <v>85.126309871673499</v>
      </c>
      <c r="AM71" s="97">
        <v>0</v>
      </c>
      <c r="AN71" s="97">
        <v>0</v>
      </c>
      <c r="AO71" s="97">
        <v>81.983462255614398</v>
      </c>
      <c r="AP71" s="466">
        <f t="shared" si="146"/>
        <v>0</v>
      </c>
      <c r="AQ71" s="122">
        <f t="shared" si="147"/>
        <v>0</v>
      </c>
      <c r="AR71" s="473">
        <f t="shared" si="148"/>
        <v>2782.301869574947</v>
      </c>
      <c r="AS71" s="122">
        <f t="shared" si="149"/>
        <v>0</v>
      </c>
      <c r="AT71" s="122">
        <f t="shared" si="150"/>
        <v>0</v>
      </c>
      <c r="AU71" s="122">
        <f t="shared" si="151"/>
        <v>2782.3018695750243</v>
      </c>
      <c r="AV71" s="122">
        <f t="shared" si="152"/>
        <v>0</v>
      </c>
      <c r="AW71" s="122">
        <f t="shared" si="153"/>
        <v>0</v>
      </c>
      <c r="AX71" s="122">
        <f t="shared" si="154"/>
        <v>2782.3018228400965</v>
      </c>
      <c r="AY71" s="122">
        <f t="shared" si="155"/>
        <v>0</v>
      </c>
      <c r="AZ71" s="122">
        <f t="shared" si="156"/>
        <v>0</v>
      </c>
      <c r="BA71" s="469">
        <f t="shared" si="157"/>
        <v>2782.3018695749465</v>
      </c>
      <c r="BB71" s="97">
        <f t="shared" si="158"/>
        <v>0</v>
      </c>
      <c r="BC71" s="97">
        <f t="shared" si="159"/>
        <v>0</v>
      </c>
      <c r="BD71" s="97">
        <f t="shared" si="160"/>
        <v>2.490288728104151E-3</v>
      </c>
      <c r="BE71" s="97">
        <f t="shared" si="161"/>
        <v>0</v>
      </c>
      <c r="BF71" s="97">
        <f t="shared" si="162"/>
        <v>0</v>
      </c>
      <c r="BG71" s="97">
        <f t="shared" si="163"/>
        <v>2.4303972841932535E-3</v>
      </c>
      <c r="BH71" s="97">
        <f t="shared" si="164"/>
        <v>0</v>
      </c>
      <c r="BI71" s="97">
        <f t="shared" si="165"/>
        <v>0</v>
      </c>
      <c r="BJ71" s="97">
        <f t="shared" si="166"/>
        <v>2.3607937142427599E-3</v>
      </c>
      <c r="BK71" s="97">
        <f t="shared" si="167"/>
        <v>0</v>
      </c>
      <c r="BL71" s="97">
        <f t="shared" si="168"/>
        <v>0</v>
      </c>
      <c r="BM71" s="469">
        <f t="shared" si="169"/>
        <v>2.2736336087591609E-3</v>
      </c>
      <c r="BN71" s="467">
        <f t="shared" si="170"/>
        <v>0</v>
      </c>
      <c r="BO71" s="97">
        <f t="shared" si="171"/>
        <v>0</v>
      </c>
      <c r="BP71" s="97">
        <f t="shared" si="172"/>
        <v>154663970.27285534</v>
      </c>
      <c r="BQ71" s="97">
        <f t="shared" si="173"/>
        <v>0</v>
      </c>
      <c r="BR71" s="97">
        <f t="shared" si="174"/>
        <v>0</v>
      </c>
      <c r="BS71" s="97">
        <f t="shared" si="175"/>
        <v>156798330.21080595</v>
      </c>
      <c r="BT71" s="97">
        <f t="shared" si="176"/>
        <v>0</v>
      </c>
      <c r="BU71" s="97">
        <f t="shared" si="177"/>
        <v>0</v>
      </c>
      <c r="BV71" s="97">
        <f t="shared" si="178"/>
        <v>159384488.57951474</v>
      </c>
      <c r="BW71" s="97">
        <f t="shared" si="179"/>
        <v>0</v>
      </c>
      <c r="BX71" s="97">
        <f t="shared" si="180"/>
        <v>0</v>
      </c>
      <c r="BY71" s="469">
        <f t="shared" si="181"/>
        <v>162796141.28671113</v>
      </c>
      <c r="BZ71" s="470">
        <f t="shared" si="182"/>
        <v>0</v>
      </c>
      <c r="CA71" s="470">
        <f t="shared" si="183"/>
        <v>0</v>
      </c>
      <c r="CB71" s="470">
        <f t="shared" si="184"/>
        <v>239.61164945308082</v>
      </c>
      <c r="CC71" s="470">
        <f t="shared" si="185"/>
        <v>0</v>
      </c>
      <c r="CD71" s="470">
        <f t="shared" si="186"/>
        <v>0</v>
      </c>
      <c r="CE71" s="470">
        <f t="shared" si="187"/>
        <v>248.90443751974362</v>
      </c>
      <c r="CF71" s="470">
        <f t="shared" si="188"/>
        <v>0</v>
      </c>
      <c r="CG71" s="470">
        <f t="shared" si="189"/>
        <v>0</v>
      </c>
      <c r="CH71" s="470">
        <f t="shared" si="190"/>
        <v>260.46926841755658</v>
      </c>
      <c r="CI71" s="470">
        <f t="shared" si="191"/>
        <v>0</v>
      </c>
      <c r="CJ71" s="470">
        <f t="shared" si="192"/>
        <v>0</v>
      </c>
      <c r="CK71" s="472">
        <f t="shared" si="193"/>
        <v>276.24352265665914</v>
      </c>
      <c r="CL71" s="470">
        <f t="shared" si="194"/>
        <v>0</v>
      </c>
      <c r="CM71" s="116">
        <f t="shared" si="195"/>
        <v>0</v>
      </c>
      <c r="CN71" s="116">
        <f t="shared" si="196"/>
        <v>0</v>
      </c>
      <c r="CO71" s="116">
        <f t="shared" si="197"/>
        <v>0</v>
      </c>
      <c r="CP71" s="116">
        <f t="shared" si="198"/>
        <v>0</v>
      </c>
      <c r="CQ71" s="116">
        <f t="shared" si="199"/>
        <v>0</v>
      </c>
      <c r="CR71" s="116">
        <f t="shared" si="200"/>
        <v>0</v>
      </c>
      <c r="CS71" s="116">
        <f t="shared" si="201"/>
        <v>0</v>
      </c>
      <c r="CT71" s="116">
        <f t="shared" si="202"/>
        <v>0</v>
      </c>
      <c r="CU71" s="116">
        <f t="shared" si="203"/>
        <v>0</v>
      </c>
      <c r="CV71" s="116">
        <f t="shared" si="204"/>
        <v>0</v>
      </c>
      <c r="CW71" s="471">
        <f t="shared" si="205"/>
        <v>0</v>
      </c>
      <c r="CX71" s="470">
        <f t="shared" si="206"/>
        <v>0</v>
      </c>
      <c r="CY71" s="116">
        <f t="shared" si="207"/>
        <v>0</v>
      </c>
      <c r="CZ71" s="116">
        <f t="shared" si="208"/>
        <v>0</v>
      </c>
      <c r="DA71" s="116">
        <f t="shared" si="209"/>
        <v>0</v>
      </c>
      <c r="DB71" s="116">
        <f t="shared" si="210"/>
        <v>0</v>
      </c>
      <c r="DC71" s="116">
        <f t="shared" si="211"/>
        <v>0</v>
      </c>
      <c r="DD71" s="116">
        <f t="shared" si="212"/>
        <v>0</v>
      </c>
      <c r="DE71" s="116">
        <f t="shared" si="213"/>
        <v>0</v>
      </c>
      <c r="DF71" s="116">
        <f t="shared" si="214"/>
        <v>0</v>
      </c>
      <c r="DG71" s="116">
        <f t="shared" si="215"/>
        <v>0</v>
      </c>
      <c r="DH71" s="116">
        <f t="shared" si="216"/>
        <v>0</v>
      </c>
      <c r="DI71" s="471">
        <f t="shared" si="217"/>
        <v>0</v>
      </c>
      <c r="DJ71" s="470">
        <f t="shared" si="218"/>
        <v>0</v>
      </c>
      <c r="DK71" s="116">
        <f t="shared" si="219"/>
        <v>0</v>
      </c>
      <c r="DL71" s="116">
        <f t="shared" si="220"/>
        <v>0</v>
      </c>
      <c r="DM71" s="116">
        <f t="shared" si="221"/>
        <v>0</v>
      </c>
      <c r="DN71" s="116">
        <f t="shared" si="222"/>
        <v>0</v>
      </c>
      <c r="DO71" s="116">
        <f t="shared" si="223"/>
        <v>0</v>
      </c>
      <c r="DP71" s="116">
        <f t="shared" si="224"/>
        <v>0</v>
      </c>
      <c r="DQ71" s="116">
        <f t="shared" si="225"/>
        <v>0</v>
      </c>
      <c r="DR71" s="116">
        <f t="shared" si="226"/>
        <v>0</v>
      </c>
      <c r="DS71" s="116">
        <f t="shared" si="227"/>
        <v>0</v>
      </c>
      <c r="DT71" s="116">
        <f t="shared" si="228"/>
        <v>0</v>
      </c>
      <c r="DU71" s="471">
        <f t="shared" si="229"/>
        <v>0</v>
      </c>
      <c r="DV71" s="470">
        <f t="shared" si="230"/>
        <v>0</v>
      </c>
      <c r="DW71" s="470">
        <f t="shared" si="231"/>
        <v>0</v>
      </c>
      <c r="DX71" s="470">
        <f t="shared" si="232"/>
        <v>0</v>
      </c>
      <c r="DY71" s="470">
        <f t="shared" si="233"/>
        <v>0</v>
      </c>
      <c r="DZ71" s="470">
        <f t="shared" si="234"/>
        <v>0</v>
      </c>
      <c r="EA71" s="470">
        <f t="shared" si="235"/>
        <v>0</v>
      </c>
      <c r="EB71" s="470">
        <f t="shared" si="236"/>
        <v>0</v>
      </c>
      <c r="EC71" s="470">
        <f t="shared" si="237"/>
        <v>0</v>
      </c>
      <c r="ED71" s="470">
        <f t="shared" si="238"/>
        <v>0</v>
      </c>
      <c r="EE71" s="470">
        <f t="shared" si="239"/>
        <v>0</v>
      </c>
      <c r="EF71" s="470">
        <f t="shared" si="240"/>
        <v>0</v>
      </c>
      <c r="EG71" s="470">
        <f t="shared" si="241"/>
        <v>0</v>
      </c>
      <c r="EH71" s="466">
        <f t="shared" si="242"/>
        <v>0</v>
      </c>
      <c r="EI71" s="122">
        <f t="shared" si="243"/>
        <v>0</v>
      </c>
      <c r="EJ71" s="122">
        <f t="shared" si="244"/>
        <v>62106.84268349901</v>
      </c>
      <c r="EK71" s="122">
        <f t="shared" si="245"/>
        <v>0</v>
      </c>
      <c r="EL71" s="122">
        <f t="shared" si="246"/>
        <v>0</v>
      </c>
      <c r="EM71" s="122">
        <f t="shared" si="247"/>
        <v>64515.514081004912</v>
      </c>
      <c r="EN71" s="122">
        <f t="shared" si="248"/>
        <v>0</v>
      </c>
      <c r="EO71" s="122">
        <f t="shared" si="249"/>
        <v>0</v>
      </c>
      <c r="EP71" s="122">
        <f t="shared" si="250"/>
        <v>67513.094269076522</v>
      </c>
      <c r="EQ71" s="122">
        <f t="shared" si="251"/>
        <v>0</v>
      </c>
      <c r="ER71" s="122">
        <f t="shared" si="252"/>
        <v>0</v>
      </c>
      <c r="ES71" s="469">
        <f t="shared" si="253"/>
        <v>71601.748258619991</v>
      </c>
      <c r="ET71" s="466">
        <f t="shared" si="254"/>
        <v>0</v>
      </c>
      <c r="EU71" s="122">
        <f t="shared" si="255"/>
        <v>0</v>
      </c>
      <c r="EV71" s="122">
        <f t="shared" si="256"/>
        <v>0</v>
      </c>
      <c r="EW71" s="122">
        <f t="shared" si="257"/>
        <v>0</v>
      </c>
      <c r="EX71" s="122">
        <f t="shared" si="258"/>
        <v>0</v>
      </c>
      <c r="EY71" s="122">
        <f t="shared" si="259"/>
        <v>0</v>
      </c>
      <c r="EZ71" s="122">
        <f t="shared" si="260"/>
        <v>0</v>
      </c>
      <c r="FA71" s="122">
        <f t="shared" si="261"/>
        <v>0</v>
      </c>
      <c r="FB71" s="122">
        <f t="shared" si="262"/>
        <v>0</v>
      </c>
      <c r="FC71" s="122">
        <f t="shared" si="263"/>
        <v>0</v>
      </c>
      <c r="FD71" s="122">
        <f t="shared" si="264"/>
        <v>0</v>
      </c>
      <c r="FE71" s="469">
        <f t="shared" si="265"/>
        <v>0</v>
      </c>
      <c r="FF71" s="466">
        <f t="shared" si="266"/>
        <v>0</v>
      </c>
      <c r="FG71" s="466">
        <f t="shared" si="267"/>
        <v>0</v>
      </c>
      <c r="FH71" s="466">
        <f t="shared" si="268"/>
        <v>0</v>
      </c>
      <c r="FI71" s="466">
        <f t="shared" si="269"/>
        <v>0</v>
      </c>
      <c r="FJ71" s="466">
        <f t="shared" si="270"/>
        <v>0</v>
      </c>
      <c r="FK71" s="466">
        <f t="shared" si="271"/>
        <v>0</v>
      </c>
      <c r="FL71" s="466">
        <f t="shared" si="272"/>
        <v>0</v>
      </c>
      <c r="FM71" s="466">
        <f t="shared" si="273"/>
        <v>0</v>
      </c>
      <c r="FN71" s="466">
        <f t="shared" si="274"/>
        <v>0</v>
      </c>
      <c r="FO71" s="466">
        <f t="shared" si="275"/>
        <v>0</v>
      </c>
      <c r="FP71" s="466">
        <f t="shared" si="276"/>
        <v>0</v>
      </c>
      <c r="FQ71" s="468">
        <f t="shared" si="277"/>
        <v>0</v>
      </c>
      <c r="FR71" s="466">
        <f t="shared" si="278"/>
        <v>0</v>
      </c>
      <c r="FS71" s="466">
        <f t="shared" si="279"/>
        <v>0</v>
      </c>
      <c r="FT71" s="466">
        <f t="shared" si="280"/>
        <v>0</v>
      </c>
      <c r="FU71" s="466">
        <f t="shared" si="281"/>
        <v>0</v>
      </c>
      <c r="FV71" s="466">
        <f t="shared" si="282"/>
        <v>0</v>
      </c>
      <c r="FW71" s="466">
        <f t="shared" si="283"/>
        <v>0</v>
      </c>
      <c r="FX71" s="466">
        <f t="shared" si="284"/>
        <v>0</v>
      </c>
      <c r="FY71" s="466">
        <f t="shared" si="285"/>
        <v>0</v>
      </c>
      <c r="FZ71" s="466">
        <f t="shared" si="286"/>
        <v>0</v>
      </c>
      <c r="GA71" s="466">
        <f t="shared" si="287"/>
        <v>0</v>
      </c>
      <c r="GB71" s="466">
        <f t="shared" si="288"/>
        <v>0</v>
      </c>
      <c r="GC71" s="468">
        <f t="shared" si="289"/>
        <v>0</v>
      </c>
    </row>
    <row r="72" spans="1:185">
      <c r="A72" s="97">
        <v>69</v>
      </c>
      <c r="B72" s="97" t="s">
        <v>12</v>
      </c>
      <c r="C72" s="97" t="s">
        <v>214</v>
      </c>
      <c r="D72" s="97" t="s">
        <v>935</v>
      </c>
      <c r="E72" s="321">
        <v>0</v>
      </c>
      <c r="F72" s="122">
        <v>0</v>
      </c>
      <c r="G72" s="122">
        <v>3.7652864346020998E-2</v>
      </c>
      <c r="H72" s="122">
        <v>0</v>
      </c>
      <c r="I72" s="122">
        <v>0</v>
      </c>
      <c r="J72" s="122">
        <v>3.6747312958499E-2</v>
      </c>
      <c r="K72" s="122">
        <v>0</v>
      </c>
      <c r="L72" s="122">
        <v>0</v>
      </c>
      <c r="M72" s="122">
        <v>3.5694915400027998E-2</v>
      </c>
      <c r="N72" s="122">
        <v>0</v>
      </c>
      <c r="O72" s="122">
        <v>0</v>
      </c>
      <c r="P72" s="475">
        <v>3.4377065147917003E-2</v>
      </c>
      <c r="Q72" s="474">
        <v>3</v>
      </c>
      <c r="R72" s="97">
        <v>0</v>
      </c>
      <c r="S72" s="97">
        <v>0</v>
      </c>
      <c r="T72" s="97">
        <v>0.11295859303806199</v>
      </c>
      <c r="U72" s="97">
        <v>0</v>
      </c>
      <c r="V72" s="97">
        <v>0</v>
      </c>
      <c r="W72" s="97">
        <v>0.11024193887549601</v>
      </c>
      <c r="X72" s="97">
        <v>0</v>
      </c>
      <c r="Y72" s="97">
        <v>0</v>
      </c>
      <c r="Z72" s="97">
        <v>0.107084746200083</v>
      </c>
      <c r="AA72" s="97">
        <v>0</v>
      </c>
      <c r="AB72" s="97">
        <v>0</v>
      </c>
      <c r="AC72" s="97">
        <v>0.10313119544375</v>
      </c>
      <c r="AD72" s="321">
        <v>0</v>
      </c>
      <c r="AE72" s="97">
        <v>0</v>
      </c>
      <c r="AF72" s="97">
        <v>470.074727385693</v>
      </c>
      <c r="AG72" s="97">
        <v>0</v>
      </c>
      <c r="AH72" s="97">
        <v>0</v>
      </c>
      <c r="AI72" s="97">
        <v>458.76943019206698</v>
      </c>
      <c r="AJ72" s="97">
        <v>0</v>
      </c>
      <c r="AK72" s="97">
        <v>0</v>
      </c>
      <c r="AL72" s="97">
        <v>445.63082838058398</v>
      </c>
      <c r="AM72" s="97">
        <v>0</v>
      </c>
      <c r="AN72" s="97">
        <v>0</v>
      </c>
      <c r="AO72" s="97">
        <v>429.17822610313698</v>
      </c>
      <c r="AP72" s="466">
        <f t="shared" si="146"/>
        <v>0</v>
      </c>
      <c r="AQ72" s="122">
        <f t="shared" si="147"/>
        <v>0</v>
      </c>
      <c r="AR72" s="473">
        <f t="shared" si="148"/>
        <v>4161.4782438667489</v>
      </c>
      <c r="AS72" s="122">
        <f t="shared" si="149"/>
        <v>0</v>
      </c>
      <c r="AT72" s="122">
        <f t="shared" si="150"/>
        <v>0</v>
      </c>
      <c r="AU72" s="122">
        <f t="shared" si="151"/>
        <v>4161.4782438667708</v>
      </c>
      <c r="AV72" s="122">
        <f t="shared" si="152"/>
        <v>0</v>
      </c>
      <c r="AW72" s="122">
        <f t="shared" si="153"/>
        <v>0</v>
      </c>
      <c r="AX72" s="122">
        <f t="shared" si="154"/>
        <v>4161.4781207768183</v>
      </c>
      <c r="AY72" s="122">
        <f t="shared" si="155"/>
        <v>0</v>
      </c>
      <c r="AZ72" s="122">
        <f t="shared" si="156"/>
        <v>0</v>
      </c>
      <c r="BA72" s="469">
        <f t="shared" si="157"/>
        <v>4161.4782438667662</v>
      </c>
      <c r="BB72" s="97">
        <f t="shared" si="158"/>
        <v>0</v>
      </c>
      <c r="BC72" s="97">
        <f t="shared" si="159"/>
        <v>0</v>
      </c>
      <c r="BD72" s="97">
        <f t="shared" si="160"/>
        <v>5.8106736989098403E-3</v>
      </c>
      <c r="BE72" s="97">
        <f t="shared" si="161"/>
        <v>0</v>
      </c>
      <c r="BF72" s="97">
        <f t="shared" si="162"/>
        <v>0</v>
      </c>
      <c r="BG72" s="97">
        <f t="shared" si="163"/>
        <v>5.6709269964510282E-3</v>
      </c>
      <c r="BH72" s="97">
        <f t="shared" si="164"/>
        <v>0</v>
      </c>
      <c r="BI72" s="97">
        <f t="shared" si="165"/>
        <v>0</v>
      </c>
      <c r="BJ72" s="97">
        <f t="shared" si="166"/>
        <v>5.5085186665665429E-3</v>
      </c>
      <c r="BK72" s="97">
        <f t="shared" si="167"/>
        <v>0</v>
      </c>
      <c r="BL72" s="97">
        <f t="shared" si="168"/>
        <v>0</v>
      </c>
      <c r="BM72" s="469">
        <f t="shared" si="169"/>
        <v>5.3051450871046584E-3</v>
      </c>
      <c r="BN72" s="467">
        <f t="shared" si="170"/>
        <v>0</v>
      </c>
      <c r="BO72" s="97">
        <f t="shared" si="171"/>
        <v>0</v>
      </c>
      <c r="BP72" s="97">
        <f t="shared" si="172"/>
        <v>143569307.39045456</v>
      </c>
      <c r="BQ72" s="97">
        <f t="shared" si="173"/>
        <v>0</v>
      </c>
      <c r="BR72" s="97">
        <f t="shared" si="174"/>
        <v>0</v>
      </c>
      <c r="BS72" s="97">
        <f t="shared" si="175"/>
        <v>145550561.18519747</v>
      </c>
      <c r="BT72" s="97">
        <f t="shared" si="176"/>
        <v>0</v>
      </c>
      <c r="BU72" s="97">
        <f t="shared" si="177"/>
        <v>0</v>
      </c>
      <c r="BV72" s="97">
        <f t="shared" si="178"/>
        <v>147951202.21797198</v>
      </c>
      <c r="BW72" s="97">
        <f t="shared" si="179"/>
        <v>0</v>
      </c>
      <c r="BX72" s="97">
        <f t="shared" si="180"/>
        <v>0</v>
      </c>
      <c r="BY72" s="469">
        <f t="shared" si="181"/>
        <v>151118125.37295461</v>
      </c>
      <c r="BZ72" s="470">
        <f t="shared" si="182"/>
        <v>0</v>
      </c>
      <c r="CA72" s="470">
        <f t="shared" si="183"/>
        <v>0</v>
      </c>
      <c r="CB72" s="470">
        <f t="shared" si="184"/>
        <v>63.54952887120244</v>
      </c>
      <c r="CC72" s="470">
        <f t="shared" si="185"/>
        <v>0</v>
      </c>
      <c r="CD72" s="470">
        <f t="shared" si="186"/>
        <v>0</v>
      </c>
      <c r="CE72" s="470">
        <f t="shared" si="187"/>
        <v>66.014151542444296</v>
      </c>
      <c r="CF72" s="470">
        <f t="shared" si="188"/>
        <v>0</v>
      </c>
      <c r="CG72" s="470">
        <f t="shared" si="189"/>
        <v>0</v>
      </c>
      <c r="CH72" s="470">
        <f t="shared" si="190"/>
        <v>69.081361943713176</v>
      </c>
      <c r="CI72" s="470">
        <f t="shared" si="191"/>
        <v>0</v>
      </c>
      <c r="CJ72" s="470">
        <f t="shared" si="192"/>
        <v>0</v>
      </c>
      <c r="CK72" s="472">
        <f t="shared" si="193"/>
        <v>73.264992577041212</v>
      </c>
      <c r="CL72" s="470">
        <f t="shared" si="194"/>
        <v>0</v>
      </c>
      <c r="CM72" s="116">
        <f t="shared" si="195"/>
        <v>0</v>
      </c>
      <c r="CN72" s="116">
        <f t="shared" si="196"/>
        <v>0</v>
      </c>
      <c r="CO72" s="116">
        <f t="shared" si="197"/>
        <v>0</v>
      </c>
      <c r="CP72" s="116">
        <f t="shared" si="198"/>
        <v>0</v>
      </c>
      <c r="CQ72" s="116">
        <f t="shared" si="199"/>
        <v>0</v>
      </c>
      <c r="CR72" s="116">
        <f t="shared" si="200"/>
        <v>0</v>
      </c>
      <c r="CS72" s="116">
        <f t="shared" si="201"/>
        <v>0</v>
      </c>
      <c r="CT72" s="116">
        <f t="shared" si="202"/>
        <v>0</v>
      </c>
      <c r="CU72" s="116">
        <f t="shared" si="203"/>
        <v>0</v>
      </c>
      <c r="CV72" s="116">
        <f t="shared" si="204"/>
        <v>0</v>
      </c>
      <c r="CW72" s="471">
        <f t="shared" si="205"/>
        <v>0</v>
      </c>
      <c r="CX72" s="470">
        <f t="shared" si="206"/>
        <v>0</v>
      </c>
      <c r="CY72" s="116">
        <f t="shared" si="207"/>
        <v>0</v>
      </c>
      <c r="CZ72" s="116">
        <f t="shared" si="208"/>
        <v>0</v>
      </c>
      <c r="DA72" s="116">
        <f t="shared" si="209"/>
        <v>0</v>
      </c>
      <c r="DB72" s="116">
        <f t="shared" si="210"/>
        <v>0</v>
      </c>
      <c r="DC72" s="116">
        <f t="shared" si="211"/>
        <v>0</v>
      </c>
      <c r="DD72" s="116">
        <f t="shared" si="212"/>
        <v>0</v>
      </c>
      <c r="DE72" s="116">
        <f t="shared" si="213"/>
        <v>0</v>
      </c>
      <c r="DF72" s="116">
        <f t="shared" si="214"/>
        <v>0</v>
      </c>
      <c r="DG72" s="116">
        <f t="shared" si="215"/>
        <v>0</v>
      </c>
      <c r="DH72" s="116">
        <f t="shared" si="216"/>
        <v>0</v>
      </c>
      <c r="DI72" s="471">
        <f t="shared" si="217"/>
        <v>0</v>
      </c>
      <c r="DJ72" s="470">
        <f t="shared" si="218"/>
        <v>0</v>
      </c>
      <c r="DK72" s="116">
        <f t="shared" si="219"/>
        <v>0</v>
      </c>
      <c r="DL72" s="116">
        <f t="shared" si="220"/>
        <v>0</v>
      </c>
      <c r="DM72" s="116">
        <f t="shared" si="221"/>
        <v>0</v>
      </c>
      <c r="DN72" s="116">
        <f t="shared" si="222"/>
        <v>0</v>
      </c>
      <c r="DO72" s="116">
        <f t="shared" si="223"/>
        <v>0</v>
      </c>
      <c r="DP72" s="116">
        <f t="shared" si="224"/>
        <v>0</v>
      </c>
      <c r="DQ72" s="116">
        <f t="shared" si="225"/>
        <v>0</v>
      </c>
      <c r="DR72" s="116">
        <f t="shared" si="226"/>
        <v>0</v>
      </c>
      <c r="DS72" s="116">
        <f t="shared" si="227"/>
        <v>0</v>
      </c>
      <c r="DT72" s="116">
        <f t="shared" si="228"/>
        <v>0</v>
      </c>
      <c r="DU72" s="471">
        <f t="shared" si="229"/>
        <v>0</v>
      </c>
      <c r="DV72" s="470">
        <f t="shared" si="230"/>
        <v>0</v>
      </c>
      <c r="DW72" s="470">
        <f t="shared" si="231"/>
        <v>0</v>
      </c>
      <c r="DX72" s="470">
        <f t="shared" si="232"/>
        <v>0</v>
      </c>
      <c r="DY72" s="470">
        <f t="shared" si="233"/>
        <v>0</v>
      </c>
      <c r="DZ72" s="470">
        <f t="shared" si="234"/>
        <v>0</v>
      </c>
      <c r="EA72" s="470">
        <f t="shared" si="235"/>
        <v>0</v>
      </c>
      <c r="EB72" s="470">
        <f t="shared" si="236"/>
        <v>0</v>
      </c>
      <c r="EC72" s="470">
        <f t="shared" si="237"/>
        <v>0</v>
      </c>
      <c r="ED72" s="470">
        <f t="shared" si="238"/>
        <v>0</v>
      </c>
      <c r="EE72" s="470">
        <f t="shared" si="239"/>
        <v>0</v>
      </c>
      <c r="EF72" s="470">
        <f t="shared" si="240"/>
        <v>0</v>
      </c>
      <c r="EG72" s="470">
        <f t="shared" si="241"/>
        <v>0</v>
      </c>
      <c r="EH72" s="466">
        <f t="shared" si="242"/>
        <v>0</v>
      </c>
      <c r="EI72" s="122">
        <f t="shared" si="243"/>
        <v>0</v>
      </c>
      <c r="EJ72" s="122">
        <f t="shared" si="244"/>
        <v>24707.859162249992</v>
      </c>
      <c r="EK72" s="122">
        <f t="shared" si="245"/>
        <v>0</v>
      </c>
      <c r="EL72" s="122">
        <f t="shared" si="246"/>
        <v>0</v>
      </c>
      <c r="EM72" s="122">
        <f t="shared" si="247"/>
        <v>25666.096790927782</v>
      </c>
      <c r="EN72" s="122">
        <f t="shared" si="248"/>
        <v>0</v>
      </c>
      <c r="EO72" s="122">
        <f t="shared" si="249"/>
        <v>0</v>
      </c>
      <c r="EP72" s="122">
        <f t="shared" si="250"/>
        <v>26858.618654766196</v>
      </c>
      <c r="EQ72" s="122">
        <f t="shared" si="251"/>
        <v>0</v>
      </c>
      <c r="ER72" s="122">
        <f t="shared" si="252"/>
        <v>0</v>
      </c>
      <c r="ES72" s="469">
        <f t="shared" si="253"/>
        <v>28485.201232343486</v>
      </c>
      <c r="ET72" s="466">
        <f t="shared" si="254"/>
        <v>0</v>
      </c>
      <c r="EU72" s="122">
        <f t="shared" si="255"/>
        <v>0</v>
      </c>
      <c r="EV72" s="122">
        <f t="shared" si="256"/>
        <v>0</v>
      </c>
      <c r="EW72" s="122">
        <f t="shared" si="257"/>
        <v>0</v>
      </c>
      <c r="EX72" s="122">
        <f t="shared" si="258"/>
        <v>0</v>
      </c>
      <c r="EY72" s="122">
        <f t="shared" si="259"/>
        <v>0</v>
      </c>
      <c r="EZ72" s="122">
        <f t="shared" si="260"/>
        <v>0</v>
      </c>
      <c r="FA72" s="122">
        <f t="shared" si="261"/>
        <v>0</v>
      </c>
      <c r="FB72" s="122">
        <f t="shared" si="262"/>
        <v>0</v>
      </c>
      <c r="FC72" s="122">
        <f t="shared" si="263"/>
        <v>0</v>
      </c>
      <c r="FD72" s="122">
        <f t="shared" si="264"/>
        <v>0</v>
      </c>
      <c r="FE72" s="469">
        <f t="shared" si="265"/>
        <v>0</v>
      </c>
      <c r="FF72" s="466">
        <f t="shared" si="266"/>
        <v>0</v>
      </c>
      <c r="FG72" s="466">
        <f t="shared" si="267"/>
        <v>0</v>
      </c>
      <c r="FH72" s="466">
        <f t="shared" si="268"/>
        <v>0</v>
      </c>
      <c r="FI72" s="466">
        <f t="shared" si="269"/>
        <v>0</v>
      </c>
      <c r="FJ72" s="466">
        <f t="shared" si="270"/>
        <v>0</v>
      </c>
      <c r="FK72" s="466">
        <f t="shared" si="271"/>
        <v>0</v>
      </c>
      <c r="FL72" s="466">
        <f t="shared" si="272"/>
        <v>0</v>
      </c>
      <c r="FM72" s="466">
        <f t="shared" si="273"/>
        <v>0</v>
      </c>
      <c r="FN72" s="466">
        <f t="shared" si="274"/>
        <v>0</v>
      </c>
      <c r="FO72" s="466">
        <f t="shared" si="275"/>
        <v>0</v>
      </c>
      <c r="FP72" s="466">
        <f t="shared" si="276"/>
        <v>0</v>
      </c>
      <c r="FQ72" s="468">
        <f t="shared" si="277"/>
        <v>0</v>
      </c>
      <c r="FR72" s="466">
        <f t="shared" si="278"/>
        <v>0</v>
      </c>
      <c r="FS72" s="466">
        <f t="shared" si="279"/>
        <v>0</v>
      </c>
      <c r="FT72" s="466">
        <f t="shared" si="280"/>
        <v>0</v>
      </c>
      <c r="FU72" s="466">
        <f t="shared" si="281"/>
        <v>0</v>
      </c>
      <c r="FV72" s="466">
        <f t="shared" si="282"/>
        <v>0</v>
      </c>
      <c r="FW72" s="466">
        <f t="shared" si="283"/>
        <v>0</v>
      </c>
      <c r="FX72" s="466">
        <f t="shared" si="284"/>
        <v>0</v>
      </c>
      <c r="FY72" s="466">
        <f t="shared" si="285"/>
        <v>0</v>
      </c>
      <c r="FZ72" s="466">
        <f t="shared" si="286"/>
        <v>0</v>
      </c>
      <c r="GA72" s="466">
        <f t="shared" si="287"/>
        <v>0</v>
      </c>
      <c r="GB72" s="466">
        <f t="shared" si="288"/>
        <v>0</v>
      </c>
      <c r="GC72" s="468">
        <f t="shared" si="289"/>
        <v>0</v>
      </c>
    </row>
    <row r="73" spans="1:185">
      <c r="A73" s="97">
        <v>70</v>
      </c>
      <c r="B73" s="97" t="s">
        <v>12</v>
      </c>
      <c r="C73" s="97" t="s">
        <v>214</v>
      </c>
      <c r="D73" s="97" t="s">
        <v>935</v>
      </c>
      <c r="E73" s="321">
        <v>0</v>
      </c>
      <c r="F73" s="122">
        <v>0</v>
      </c>
      <c r="G73" s="122">
        <v>8.0684709312901004E-2</v>
      </c>
      <c r="H73" s="122">
        <v>0</v>
      </c>
      <c r="I73" s="122">
        <v>0</v>
      </c>
      <c r="J73" s="122">
        <v>7.8744242053925995E-2</v>
      </c>
      <c r="K73" s="122">
        <v>0</v>
      </c>
      <c r="L73" s="122">
        <v>0</v>
      </c>
      <c r="M73" s="122">
        <v>7.6489104428629995E-2</v>
      </c>
      <c r="N73" s="122">
        <v>0</v>
      </c>
      <c r="O73" s="122">
        <v>0</v>
      </c>
      <c r="P73" s="475">
        <v>7.3665139602678995E-2</v>
      </c>
      <c r="Q73" s="474">
        <v>1</v>
      </c>
      <c r="R73" s="97">
        <v>0</v>
      </c>
      <c r="S73" s="97">
        <v>0</v>
      </c>
      <c r="T73" s="97">
        <v>8.0684709312901004E-2</v>
      </c>
      <c r="U73" s="97">
        <v>0</v>
      </c>
      <c r="V73" s="97">
        <v>0</v>
      </c>
      <c r="W73" s="97">
        <v>7.8744242053925995E-2</v>
      </c>
      <c r="X73" s="97">
        <v>0</v>
      </c>
      <c r="Y73" s="97">
        <v>0</v>
      </c>
      <c r="Z73" s="97">
        <v>7.6489104428629995E-2</v>
      </c>
      <c r="AA73" s="97">
        <v>0</v>
      </c>
      <c r="AB73" s="97">
        <v>0</v>
      </c>
      <c r="AC73" s="97">
        <v>7.3665139602678995E-2</v>
      </c>
      <c r="AD73" s="321">
        <v>0</v>
      </c>
      <c r="AE73" s="97">
        <v>0</v>
      </c>
      <c r="AF73" s="97">
        <v>33.082494216334098</v>
      </c>
      <c r="AG73" s="97">
        <v>0</v>
      </c>
      <c r="AH73" s="97">
        <v>0</v>
      </c>
      <c r="AI73" s="97">
        <v>32.286860230431301</v>
      </c>
      <c r="AJ73" s="97">
        <v>0</v>
      </c>
      <c r="AK73" s="97">
        <v>0</v>
      </c>
      <c r="AL73" s="97">
        <v>31.362203598022401</v>
      </c>
      <c r="AM73" s="97">
        <v>0</v>
      </c>
      <c r="AN73" s="97">
        <v>0</v>
      </c>
      <c r="AO73" s="97">
        <v>30.204317219513001</v>
      </c>
      <c r="AP73" s="466">
        <f t="shared" si="146"/>
        <v>0</v>
      </c>
      <c r="AQ73" s="122">
        <f t="shared" si="147"/>
        <v>0</v>
      </c>
      <c r="AR73" s="473">
        <f t="shared" si="148"/>
        <v>410.02185541795592</v>
      </c>
      <c r="AS73" s="122">
        <f t="shared" si="149"/>
        <v>0</v>
      </c>
      <c r="AT73" s="122">
        <f t="shared" si="150"/>
        <v>0</v>
      </c>
      <c r="AU73" s="122">
        <f t="shared" si="151"/>
        <v>410.02185541795507</v>
      </c>
      <c r="AV73" s="122">
        <f t="shared" si="152"/>
        <v>0</v>
      </c>
      <c r="AW73" s="122">
        <f t="shared" si="153"/>
        <v>0</v>
      </c>
      <c r="AX73" s="122">
        <f t="shared" si="154"/>
        <v>410.02184340235885</v>
      </c>
      <c r="AY73" s="122">
        <f t="shared" si="155"/>
        <v>0</v>
      </c>
      <c r="AZ73" s="122">
        <f t="shared" si="156"/>
        <v>0</v>
      </c>
      <c r="BA73" s="469">
        <f t="shared" si="157"/>
        <v>410.02185541795342</v>
      </c>
      <c r="BB73" s="97">
        <f t="shared" si="158"/>
        <v>0</v>
      </c>
      <c r="BC73" s="97">
        <f t="shared" si="159"/>
        <v>0</v>
      </c>
      <c r="BD73" s="97">
        <f t="shared" si="160"/>
        <v>1.245144364052091E-2</v>
      </c>
      <c r="BE73" s="97">
        <f t="shared" si="161"/>
        <v>0</v>
      </c>
      <c r="BF73" s="97">
        <f t="shared" si="162"/>
        <v>0</v>
      </c>
      <c r="BG73" s="97">
        <f t="shared" si="163"/>
        <v>1.2151986420966421E-2</v>
      </c>
      <c r="BH73" s="97">
        <f t="shared" si="164"/>
        <v>0</v>
      </c>
      <c r="BI73" s="97">
        <f t="shared" si="165"/>
        <v>0</v>
      </c>
      <c r="BJ73" s="97">
        <f t="shared" si="166"/>
        <v>1.1803968571213798E-2</v>
      </c>
      <c r="BK73" s="97">
        <f t="shared" si="167"/>
        <v>0</v>
      </c>
      <c r="BL73" s="97">
        <f t="shared" si="168"/>
        <v>0</v>
      </c>
      <c r="BM73" s="469">
        <f t="shared" si="169"/>
        <v>1.1368168043795651E-2</v>
      </c>
      <c r="BN73" s="467">
        <f t="shared" si="170"/>
        <v>0</v>
      </c>
      <c r="BO73" s="97">
        <f t="shared" si="171"/>
        <v>0</v>
      </c>
      <c r="BP73" s="97">
        <f t="shared" si="172"/>
        <v>9210258.1076178644</v>
      </c>
      <c r="BQ73" s="97">
        <f t="shared" si="173"/>
        <v>0</v>
      </c>
      <c r="BR73" s="97">
        <f t="shared" si="174"/>
        <v>0</v>
      </c>
      <c r="BS73" s="97">
        <f t="shared" si="175"/>
        <v>9337359.4996767994</v>
      </c>
      <c r="BT73" s="97">
        <f t="shared" si="176"/>
        <v>0</v>
      </c>
      <c r="BU73" s="97">
        <f t="shared" si="177"/>
        <v>0</v>
      </c>
      <c r="BV73" s="97">
        <f t="shared" si="178"/>
        <v>9491365.4241350312</v>
      </c>
      <c r="BW73" s="97">
        <f t="shared" si="179"/>
        <v>0</v>
      </c>
      <c r="BX73" s="97">
        <f t="shared" si="180"/>
        <v>0</v>
      </c>
      <c r="BY73" s="469">
        <f t="shared" si="181"/>
        <v>9694529.8735681232</v>
      </c>
      <c r="BZ73" s="470">
        <f t="shared" si="182"/>
        <v>0</v>
      </c>
      <c r="CA73" s="470">
        <f t="shared" si="183"/>
        <v>0</v>
      </c>
      <c r="CB73" s="470">
        <f t="shared" si="184"/>
        <v>5.7075610645753416</v>
      </c>
      <c r="CC73" s="470">
        <f t="shared" si="185"/>
        <v>0</v>
      </c>
      <c r="CD73" s="470">
        <f t="shared" si="186"/>
        <v>0</v>
      </c>
      <c r="CE73" s="470">
        <f t="shared" si="187"/>
        <v>5.9289157252173093</v>
      </c>
      <c r="CF73" s="470">
        <f t="shared" si="188"/>
        <v>0</v>
      </c>
      <c r="CG73" s="470">
        <f t="shared" si="189"/>
        <v>0</v>
      </c>
      <c r="CH73" s="470">
        <f t="shared" si="190"/>
        <v>6.2043904782485582</v>
      </c>
      <c r="CI73" s="470">
        <f t="shared" si="191"/>
        <v>0</v>
      </c>
      <c r="CJ73" s="470">
        <f t="shared" si="192"/>
        <v>0</v>
      </c>
      <c r="CK73" s="472">
        <f t="shared" si="193"/>
        <v>6.580134053812043</v>
      </c>
      <c r="CL73" s="470">
        <f t="shared" si="194"/>
        <v>0</v>
      </c>
      <c r="CM73" s="116">
        <f t="shared" si="195"/>
        <v>0</v>
      </c>
      <c r="CN73" s="116">
        <f t="shared" si="196"/>
        <v>0</v>
      </c>
      <c r="CO73" s="116">
        <f t="shared" si="197"/>
        <v>0</v>
      </c>
      <c r="CP73" s="116">
        <f t="shared" si="198"/>
        <v>0</v>
      </c>
      <c r="CQ73" s="116">
        <f t="shared" si="199"/>
        <v>0</v>
      </c>
      <c r="CR73" s="116">
        <f t="shared" si="200"/>
        <v>0</v>
      </c>
      <c r="CS73" s="116">
        <f t="shared" si="201"/>
        <v>0</v>
      </c>
      <c r="CT73" s="116">
        <f t="shared" si="202"/>
        <v>0</v>
      </c>
      <c r="CU73" s="116">
        <f t="shared" si="203"/>
        <v>0</v>
      </c>
      <c r="CV73" s="116">
        <f t="shared" si="204"/>
        <v>0</v>
      </c>
      <c r="CW73" s="471">
        <f t="shared" si="205"/>
        <v>0</v>
      </c>
      <c r="CX73" s="470">
        <f t="shared" si="206"/>
        <v>0</v>
      </c>
      <c r="CY73" s="116">
        <f t="shared" si="207"/>
        <v>0</v>
      </c>
      <c r="CZ73" s="116">
        <f t="shared" si="208"/>
        <v>0</v>
      </c>
      <c r="DA73" s="116">
        <f t="shared" si="209"/>
        <v>0</v>
      </c>
      <c r="DB73" s="116">
        <f t="shared" si="210"/>
        <v>0</v>
      </c>
      <c r="DC73" s="116">
        <f t="shared" si="211"/>
        <v>0</v>
      </c>
      <c r="DD73" s="116">
        <f t="shared" si="212"/>
        <v>0</v>
      </c>
      <c r="DE73" s="116">
        <f t="shared" si="213"/>
        <v>0</v>
      </c>
      <c r="DF73" s="116">
        <f t="shared" si="214"/>
        <v>0</v>
      </c>
      <c r="DG73" s="116">
        <f t="shared" si="215"/>
        <v>0</v>
      </c>
      <c r="DH73" s="116">
        <f t="shared" si="216"/>
        <v>0</v>
      </c>
      <c r="DI73" s="471">
        <f t="shared" si="217"/>
        <v>0</v>
      </c>
      <c r="DJ73" s="470">
        <f t="shared" si="218"/>
        <v>0</v>
      </c>
      <c r="DK73" s="116">
        <f t="shared" si="219"/>
        <v>0</v>
      </c>
      <c r="DL73" s="116">
        <f t="shared" si="220"/>
        <v>0</v>
      </c>
      <c r="DM73" s="116">
        <f t="shared" si="221"/>
        <v>0</v>
      </c>
      <c r="DN73" s="116">
        <f t="shared" si="222"/>
        <v>0</v>
      </c>
      <c r="DO73" s="116">
        <f t="shared" si="223"/>
        <v>0</v>
      </c>
      <c r="DP73" s="116">
        <f t="shared" si="224"/>
        <v>0</v>
      </c>
      <c r="DQ73" s="116">
        <f t="shared" si="225"/>
        <v>0</v>
      </c>
      <c r="DR73" s="116">
        <f t="shared" si="226"/>
        <v>0</v>
      </c>
      <c r="DS73" s="116">
        <f t="shared" si="227"/>
        <v>0</v>
      </c>
      <c r="DT73" s="116">
        <f t="shared" si="228"/>
        <v>0</v>
      </c>
      <c r="DU73" s="471">
        <f t="shared" si="229"/>
        <v>0</v>
      </c>
      <c r="DV73" s="470">
        <f t="shared" si="230"/>
        <v>0</v>
      </c>
      <c r="DW73" s="470">
        <f t="shared" si="231"/>
        <v>0</v>
      </c>
      <c r="DX73" s="470">
        <f t="shared" si="232"/>
        <v>0</v>
      </c>
      <c r="DY73" s="470">
        <f t="shared" si="233"/>
        <v>0</v>
      </c>
      <c r="DZ73" s="470">
        <f t="shared" si="234"/>
        <v>0</v>
      </c>
      <c r="EA73" s="470">
        <f t="shared" si="235"/>
        <v>0</v>
      </c>
      <c r="EB73" s="470">
        <f t="shared" si="236"/>
        <v>0</v>
      </c>
      <c r="EC73" s="470">
        <f t="shared" si="237"/>
        <v>0</v>
      </c>
      <c r="ED73" s="470">
        <f t="shared" si="238"/>
        <v>0</v>
      </c>
      <c r="EE73" s="470">
        <f t="shared" si="239"/>
        <v>0</v>
      </c>
      <c r="EF73" s="470">
        <f t="shared" si="240"/>
        <v>0</v>
      </c>
      <c r="EG73" s="470">
        <f t="shared" si="241"/>
        <v>0</v>
      </c>
      <c r="EH73" s="466">
        <f t="shared" si="242"/>
        <v>0</v>
      </c>
      <c r="EI73" s="122">
        <f t="shared" si="243"/>
        <v>0</v>
      </c>
      <c r="EJ73" s="122">
        <f t="shared" si="244"/>
        <v>739.69399641699306</v>
      </c>
      <c r="EK73" s="122">
        <f t="shared" si="245"/>
        <v>0</v>
      </c>
      <c r="EL73" s="122">
        <f t="shared" si="246"/>
        <v>0</v>
      </c>
      <c r="EM73" s="122">
        <f t="shared" si="247"/>
        <v>768.38133093751583</v>
      </c>
      <c r="EN73" s="122">
        <f t="shared" si="248"/>
        <v>0</v>
      </c>
      <c r="EO73" s="122">
        <f t="shared" si="249"/>
        <v>0</v>
      </c>
      <c r="EP73" s="122">
        <f t="shared" si="250"/>
        <v>804.08257332042672</v>
      </c>
      <c r="EQ73" s="122">
        <f t="shared" si="251"/>
        <v>0</v>
      </c>
      <c r="ER73" s="122">
        <f t="shared" si="252"/>
        <v>0</v>
      </c>
      <c r="ES73" s="469">
        <f t="shared" si="253"/>
        <v>852.77855114563158</v>
      </c>
      <c r="ET73" s="466">
        <f t="shared" si="254"/>
        <v>0</v>
      </c>
      <c r="EU73" s="122">
        <f t="shared" si="255"/>
        <v>0</v>
      </c>
      <c r="EV73" s="122">
        <f t="shared" si="256"/>
        <v>0</v>
      </c>
      <c r="EW73" s="122">
        <f t="shared" si="257"/>
        <v>0</v>
      </c>
      <c r="EX73" s="122">
        <f t="shared" si="258"/>
        <v>0</v>
      </c>
      <c r="EY73" s="122">
        <f t="shared" si="259"/>
        <v>0</v>
      </c>
      <c r="EZ73" s="122">
        <f t="shared" si="260"/>
        <v>0</v>
      </c>
      <c r="FA73" s="122">
        <f t="shared" si="261"/>
        <v>0</v>
      </c>
      <c r="FB73" s="122">
        <f t="shared" si="262"/>
        <v>0</v>
      </c>
      <c r="FC73" s="122">
        <f t="shared" si="263"/>
        <v>0</v>
      </c>
      <c r="FD73" s="122">
        <f t="shared" si="264"/>
        <v>0</v>
      </c>
      <c r="FE73" s="469">
        <f t="shared" si="265"/>
        <v>0</v>
      </c>
      <c r="FF73" s="466">
        <f t="shared" si="266"/>
        <v>0</v>
      </c>
      <c r="FG73" s="466">
        <f t="shared" si="267"/>
        <v>0</v>
      </c>
      <c r="FH73" s="466">
        <f t="shared" si="268"/>
        <v>0</v>
      </c>
      <c r="FI73" s="466">
        <f t="shared" si="269"/>
        <v>0</v>
      </c>
      <c r="FJ73" s="466">
        <f t="shared" si="270"/>
        <v>0</v>
      </c>
      <c r="FK73" s="466">
        <f t="shared" si="271"/>
        <v>0</v>
      </c>
      <c r="FL73" s="466">
        <f t="shared" si="272"/>
        <v>0</v>
      </c>
      <c r="FM73" s="466">
        <f t="shared" si="273"/>
        <v>0</v>
      </c>
      <c r="FN73" s="466">
        <f t="shared" si="274"/>
        <v>0</v>
      </c>
      <c r="FO73" s="466">
        <f t="shared" si="275"/>
        <v>0</v>
      </c>
      <c r="FP73" s="466">
        <f t="shared" si="276"/>
        <v>0</v>
      </c>
      <c r="FQ73" s="468">
        <f t="shared" si="277"/>
        <v>0</v>
      </c>
      <c r="FR73" s="466">
        <f t="shared" si="278"/>
        <v>0</v>
      </c>
      <c r="FS73" s="466">
        <f t="shared" si="279"/>
        <v>0</v>
      </c>
      <c r="FT73" s="466">
        <f t="shared" si="280"/>
        <v>0</v>
      </c>
      <c r="FU73" s="466">
        <f t="shared" si="281"/>
        <v>0</v>
      </c>
      <c r="FV73" s="466">
        <f t="shared" si="282"/>
        <v>0</v>
      </c>
      <c r="FW73" s="466">
        <f t="shared" si="283"/>
        <v>0</v>
      </c>
      <c r="FX73" s="466">
        <f t="shared" si="284"/>
        <v>0</v>
      </c>
      <c r="FY73" s="466">
        <f t="shared" si="285"/>
        <v>0</v>
      </c>
      <c r="FZ73" s="466">
        <f t="shared" si="286"/>
        <v>0</v>
      </c>
      <c r="GA73" s="466">
        <f t="shared" si="287"/>
        <v>0</v>
      </c>
      <c r="GB73" s="466">
        <f t="shared" si="288"/>
        <v>0</v>
      </c>
      <c r="GC73" s="468">
        <f t="shared" si="289"/>
        <v>0</v>
      </c>
    </row>
    <row r="74" spans="1:185">
      <c r="A74" s="97">
        <v>71</v>
      </c>
      <c r="B74" s="97" t="s">
        <v>12</v>
      </c>
      <c r="C74" s="97" t="s">
        <v>214</v>
      </c>
      <c r="D74" s="97" t="s">
        <v>935</v>
      </c>
      <c r="E74" s="321">
        <v>0</v>
      </c>
      <c r="F74" s="122">
        <v>0</v>
      </c>
      <c r="G74" s="122">
        <v>0.109533499791927</v>
      </c>
      <c r="H74" s="122">
        <v>0</v>
      </c>
      <c r="I74" s="122">
        <v>0</v>
      </c>
      <c r="J74" s="122">
        <v>0.107001794423637</v>
      </c>
      <c r="K74" s="122">
        <v>0</v>
      </c>
      <c r="L74" s="122">
        <v>0</v>
      </c>
      <c r="M74" s="122">
        <v>0.104059542238868</v>
      </c>
      <c r="N74" s="122">
        <v>0</v>
      </c>
      <c r="O74" s="122">
        <v>0</v>
      </c>
      <c r="P74" s="475">
        <v>0.100375147732002</v>
      </c>
      <c r="Q74" s="474">
        <v>1</v>
      </c>
      <c r="R74" s="97">
        <v>0</v>
      </c>
      <c r="S74" s="97">
        <v>0</v>
      </c>
      <c r="T74" s="97">
        <v>0.109533499791927</v>
      </c>
      <c r="U74" s="97">
        <v>0</v>
      </c>
      <c r="V74" s="97">
        <v>0</v>
      </c>
      <c r="W74" s="97">
        <v>0.107001794423637</v>
      </c>
      <c r="X74" s="97">
        <v>0</v>
      </c>
      <c r="Y74" s="97">
        <v>0</v>
      </c>
      <c r="Z74" s="97">
        <v>0.104059542238868</v>
      </c>
      <c r="AA74" s="97">
        <v>0</v>
      </c>
      <c r="AB74" s="97">
        <v>0</v>
      </c>
      <c r="AC74" s="97">
        <v>0.100375147732002</v>
      </c>
      <c r="AD74" s="321">
        <v>0</v>
      </c>
      <c r="AE74" s="97">
        <v>0</v>
      </c>
      <c r="AF74" s="97">
        <v>90.666021683030905</v>
      </c>
      <c r="AG74" s="97">
        <v>0</v>
      </c>
      <c r="AH74" s="97">
        <v>0</v>
      </c>
      <c r="AI74" s="97">
        <v>88.570410255911</v>
      </c>
      <c r="AJ74" s="97">
        <v>0</v>
      </c>
      <c r="AK74" s="97">
        <v>0</v>
      </c>
      <c r="AL74" s="97">
        <v>86.134971618652301</v>
      </c>
      <c r="AM74" s="97">
        <v>0</v>
      </c>
      <c r="AN74" s="97">
        <v>0</v>
      </c>
      <c r="AO74" s="97">
        <v>83.085223589083796</v>
      </c>
      <c r="AP74" s="466">
        <f t="shared" si="146"/>
        <v>0</v>
      </c>
      <c r="AQ74" s="122">
        <f t="shared" si="147"/>
        <v>0</v>
      </c>
      <c r="AR74" s="473">
        <f t="shared" si="148"/>
        <v>827.74696193641853</v>
      </c>
      <c r="AS74" s="122">
        <f t="shared" si="149"/>
        <v>0</v>
      </c>
      <c r="AT74" s="122">
        <f t="shared" si="150"/>
        <v>0</v>
      </c>
      <c r="AU74" s="122">
        <f t="shared" si="151"/>
        <v>827.74696193642103</v>
      </c>
      <c r="AV74" s="122">
        <f t="shared" si="152"/>
        <v>0</v>
      </c>
      <c r="AW74" s="122">
        <f t="shared" si="153"/>
        <v>0</v>
      </c>
      <c r="AX74" s="122">
        <f t="shared" si="154"/>
        <v>827.74697798429702</v>
      </c>
      <c r="AY74" s="122">
        <f t="shared" si="155"/>
        <v>0</v>
      </c>
      <c r="AZ74" s="122">
        <f t="shared" si="156"/>
        <v>0</v>
      </c>
      <c r="BA74" s="469">
        <f t="shared" si="157"/>
        <v>827.74696193641807</v>
      </c>
      <c r="BB74" s="97">
        <f t="shared" si="158"/>
        <v>0</v>
      </c>
      <c r="BC74" s="97">
        <f t="shared" si="159"/>
        <v>0</v>
      </c>
      <c r="BD74" s="97">
        <f t="shared" si="160"/>
        <v>1.6903453095667487E-2</v>
      </c>
      <c r="BE74" s="97">
        <f t="shared" si="161"/>
        <v>0</v>
      </c>
      <c r="BF74" s="97">
        <f t="shared" si="162"/>
        <v>0</v>
      </c>
      <c r="BG74" s="97">
        <f t="shared" si="163"/>
        <v>1.6512754697221046E-2</v>
      </c>
      <c r="BH74" s="97">
        <f t="shared" si="164"/>
        <v>0</v>
      </c>
      <c r="BI74" s="97">
        <f t="shared" si="165"/>
        <v>0</v>
      </c>
      <c r="BJ74" s="97">
        <f t="shared" si="166"/>
        <v>1.6058699801729304E-2</v>
      </c>
      <c r="BK74" s="97">
        <f t="shared" si="167"/>
        <v>0</v>
      </c>
      <c r="BL74" s="97">
        <f t="shared" si="168"/>
        <v>0</v>
      </c>
      <c r="BM74" s="469">
        <f t="shared" si="169"/>
        <v>1.5490115853886396E-2</v>
      </c>
      <c r="BN74" s="467">
        <f t="shared" si="170"/>
        <v>0</v>
      </c>
      <c r="BO74" s="97">
        <f t="shared" si="171"/>
        <v>0</v>
      </c>
      <c r="BP74" s="97">
        <f t="shared" si="172"/>
        <v>15653840.929910254</v>
      </c>
      <c r="BQ74" s="97">
        <f t="shared" si="173"/>
        <v>0</v>
      </c>
      <c r="BR74" s="97">
        <f t="shared" si="174"/>
        <v>0</v>
      </c>
      <c r="BS74" s="97">
        <f t="shared" si="175"/>
        <v>15861296.73358174</v>
      </c>
      <c r="BT74" s="97">
        <f t="shared" si="176"/>
        <v>0</v>
      </c>
      <c r="BU74" s="97">
        <f t="shared" si="177"/>
        <v>0</v>
      </c>
      <c r="BV74" s="97">
        <f t="shared" si="178"/>
        <v>16112248.438384276</v>
      </c>
      <c r="BW74" s="97">
        <f t="shared" si="179"/>
        <v>0</v>
      </c>
      <c r="BX74" s="97">
        <f t="shared" si="180"/>
        <v>0</v>
      </c>
      <c r="BY74" s="469">
        <f t="shared" si="181"/>
        <v>16442593.043952858</v>
      </c>
      <c r="BZ74" s="470">
        <f t="shared" si="182"/>
        <v>0</v>
      </c>
      <c r="CA74" s="470">
        <f t="shared" si="183"/>
        <v>0</v>
      </c>
      <c r="CB74" s="470">
        <f t="shared" si="184"/>
        <v>7.1456864610583706</v>
      </c>
      <c r="CC74" s="470">
        <f t="shared" si="185"/>
        <v>0</v>
      </c>
      <c r="CD74" s="470">
        <f t="shared" si="186"/>
        <v>0</v>
      </c>
      <c r="CE74" s="470">
        <f t="shared" si="187"/>
        <v>7.4116966070607946</v>
      </c>
      <c r="CF74" s="470">
        <f t="shared" si="188"/>
        <v>0</v>
      </c>
      <c r="CG74" s="470">
        <f t="shared" si="189"/>
        <v>0</v>
      </c>
      <c r="CH74" s="470">
        <f t="shared" si="190"/>
        <v>7.7418409170966358</v>
      </c>
      <c r="CI74" s="470">
        <f t="shared" si="191"/>
        <v>0</v>
      </c>
      <c r="CJ74" s="470">
        <f t="shared" si="192"/>
        <v>0</v>
      </c>
      <c r="CK74" s="472">
        <f t="shared" si="193"/>
        <v>8.1905697851892505</v>
      </c>
      <c r="CL74" s="470">
        <f t="shared" si="194"/>
        <v>0</v>
      </c>
      <c r="CM74" s="116">
        <f t="shared" si="195"/>
        <v>0</v>
      </c>
      <c r="CN74" s="116">
        <f t="shared" si="196"/>
        <v>0</v>
      </c>
      <c r="CO74" s="116">
        <f t="shared" si="197"/>
        <v>0</v>
      </c>
      <c r="CP74" s="116">
        <f t="shared" si="198"/>
        <v>0</v>
      </c>
      <c r="CQ74" s="116">
        <f t="shared" si="199"/>
        <v>0</v>
      </c>
      <c r="CR74" s="116">
        <f t="shared" si="200"/>
        <v>0</v>
      </c>
      <c r="CS74" s="116">
        <f t="shared" si="201"/>
        <v>0</v>
      </c>
      <c r="CT74" s="116">
        <f t="shared" si="202"/>
        <v>0</v>
      </c>
      <c r="CU74" s="116">
        <f t="shared" si="203"/>
        <v>0</v>
      </c>
      <c r="CV74" s="116">
        <f t="shared" si="204"/>
        <v>0</v>
      </c>
      <c r="CW74" s="471">
        <f t="shared" si="205"/>
        <v>0</v>
      </c>
      <c r="CX74" s="470">
        <f t="shared" si="206"/>
        <v>0</v>
      </c>
      <c r="CY74" s="116">
        <f t="shared" si="207"/>
        <v>0</v>
      </c>
      <c r="CZ74" s="116">
        <f t="shared" si="208"/>
        <v>0</v>
      </c>
      <c r="DA74" s="116">
        <f t="shared" si="209"/>
        <v>0</v>
      </c>
      <c r="DB74" s="116">
        <f t="shared" si="210"/>
        <v>0</v>
      </c>
      <c r="DC74" s="116">
        <f t="shared" si="211"/>
        <v>0</v>
      </c>
      <c r="DD74" s="116">
        <f t="shared" si="212"/>
        <v>0</v>
      </c>
      <c r="DE74" s="116">
        <f t="shared" si="213"/>
        <v>0</v>
      </c>
      <c r="DF74" s="116">
        <f t="shared" si="214"/>
        <v>0</v>
      </c>
      <c r="DG74" s="116">
        <f t="shared" si="215"/>
        <v>0</v>
      </c>
      <c r="DH74" s="116">
        <f t="shared" si="216"/>
        <v>0</v>
      </c>
      <c r="DI74" s="471">
        <f t="shared" si="217"/>
        <v>0</v>
      </c>
      <c r="DJ74" s="470">
        <f t="shared" si="218"/>
        <v>0</v>
      </c>
      <c r="DK74" s="116">
        <f t="shared" si="219"/>
        <v>0</v>
      </c>
      <c r="DL74" s="116">
        <f t="shared" si="220"/>
        <v>0</v>
      </c>
      <c r="DM74" s="116">
        <f t="shared" si="221"/>
        <v>0</v>
      </c>
      <c r="DN74" s="116">
        <f t="shared" si="222"/>
        <v>0</v>
      </c>
      <c r="DO74" s="116">
        <f t="shared" si="223"/>
        <v>0</v>
      </c>
      <c r="DP74" s="116">
        <f t="shared" si="224"/>
        <v>0</v>
      </c>
      <c r="DQ74" s="116">
        <f t="shared" si="225"/>
        <v>0</v>
      </c>
      <c r="DR74" s="116">
        <f t="shared" si="226"/>
        <v>0</v>
      </c>
      <c r="DS74" s="116">
        <f t="shared" si="227"/>
        <v>0</v>
      </c>
      <c r="DT74" s="116">
        <f t="shared" si="228"/>
        <v>0</v>
      </c>
      <c r="DU74" s="471">
        <f t="shared" si="229"/>
        <v>0</v>
      </c>
      <c r="DV74" s="470">
        <f t="shared" si="230"/>
        <v>0</v>
      </c>
      <c r="DW74" s="470">
        <f t="shared" si="231"/>
        <v>0</v>
      </c>
      <c r="DX74" s="470">
        <f t="shared" si="232"/>
        <v>0</v>
      </c>
      <c r="DY74" s="470">
        <f t="shared" si="233"/>
        <v>0</v>
      </c>
      <c r="DZ74" s="470">
        <f t="shared" si="234"/>
        <v>0</v>
      </c>
      <c r="EA74" s="470">
        <f t="shared" si="235"/>
        <v>0</v>
      </c>
      <c r="EB74" s="470">
        <f t="shared" si="236"/>
        <v>0</v>
      </c>
      <c r="EC74" s="470">
        <f t="shared" si="237"/>
        <v>0</v>
      </c>
      <c r="ED74" s="470">
        <f t="shared" si="238"/>
        <v>0</v>
      </c>
      <c r="EE74" s="470">
        <f t="shared" si="239"/>
        <v>0</v>
      </c>
      <c r="EF74" s="470">
        <f t="shared" si="240"/>
        <v>0</v>
      </c>
      <c r="EG74" s="470">
        <f t="shared" si="241"/>
        <v>0</v>
      </c>
      <c r="EH74" s="466">
        <f t="shared" si="242"/>
        <v>0</v>
      </c>
      <c r="EI74" s="122">
        <f t="shared" si="243"/>
        <v>0</v>
      </c>
      <c r="EJ74" s="122">
        <f t="shared" si="244"/>
        <v>926.07355676471104</v>
      </c>
      <c r="EK74" s="122">
        <f t="shared" si="245"/>
        <v>0</v>
      </c>
      <c r="EL74" s="122">
        <f t="shared" si="246"/>
        <v>0</v>
      </c>
      <c r="EM74" s="122">
        <f t="shared" si="247"/>
        <v>960.54819588951204</v>
      </c>
      <c r="EN74" s="122">
        <f t="shared" si="248"/>
        <v>0</v>
      </c>
      <c r="EO74" s="122">
        <f t="shared" si="249"/>
        <v>0</v>
      </c>
      <c r="EP74" s="122">
        <f t="shared" si="250"/>
        <v>1003.3345561792747</v>
      </c>
      <c r="EQ74" s="122">
        <f t="shared" si="251"/>
        <v>0</v>
      </c>
      <c r="ER74" s="122">
        <f t="shared" si="252"/>
        <v>0</v>
      </c>
      <c r="ES74" s="469">
        <f t="shared" si="253"/>
        <v>1061.4893522457089</v>
      </c>
      <c r="ET74" s="466">
        <f t="shared" si="254"/>
        <v>0</v>
      </c>
      <c r="EU74" s="122">
        <f t="shared" si="255"/>
        <v>0</v>
      </c>
      <c r="EV74" s="122">
        <f t="shared" si="256"/>
        <v>0</v>
      </c>
      <c r="EW74" s="122">
        <f t="shared" si="257"/>
        <v>0</v>
      </c>
      <c r="EX74" s="122">
        <f t="shared" si="258"/>
        <v>0</v>
      </c>
      <c r="EY74" s="122">
        <f t="shared" si="259"/>
        <v>0</v>
      </c>
      <c r="EZ74" s="122">
        <f t="shared" si="260"/>
        <v>0</v>
      </c>
      <c r="FA74" s="122">
        <f t="shared" si="261"/>
        <v>0</v>
      </c>
      <c r="FB74" s="122">
        <f t="shared" si="262"/>
        <v>0</v>
      </c>
      <c r="FC74" s="122">
        <f t="shared" si="263"/>
        <v>0</v>
      </c>
      <c r="FD74" s="122">
        <f t="shared" si="264"/>
        <v>0</v>
      </c>
      <c r="FE74" s="469">
        <f t="shared" si="265"/>
        <v>0</v>
      </c>
      <c r="FF74" s="466">
        <f t="shared" si="266"/>
        <v>0</v>
      </c>
      <c r="FG74" s="466">
        <f t="shared" si="267"/>
        <v>0</v>
      </c>
      <c r="FH74" s="466">
        <f t="shared" si="268"/>
        <v>0</v>
      </c>
      <c r="FI74" s="466">
        <f t="shared" si="269"/>
        <v>0</v>
      </c>
      <c r="FJ74" s="466">
        <f t="shared" si="270"/>
        <v>0</v>
      </c>
      <c r="FK74" s="466">
        <f t="shared" si="271"/>
        <v>0</v>
      </c>
      <c r="FL74" s="466">
        <f t="shared" si="272"/>
        <v>0</v>
      </c>
      <c r="FM74" s="466">
        <f t="shared" si="273"/>
        <v>0</v>
      </c>
      <c r="FN74" s="466">
        <f t="shared" si="274"/>
        <v>0</v>
      </c>
      <c r="FO74" s="466">
        <f t="shared" si="275"/>
        <v>0</v>
      </c>
      <c r="FP74" s="466">
        <f t="shared" si="276"/>
        <v>0</v>
      </c>
      <c r="FQ74" s="468">
        <f t="shared" si="277"/>
        <v>0</v>
      </c>
      <c r="FR74" s="466">
        <f t="shared" si="278"/>
        <v>0</v>
      </c>
      <c r="FS74" s="466">
        <f t="shared" si="279"/>
        <v>0</v>
      </c>
      <c r="FT74" s="466">
        <f t="shared" si="280"/>
        <v>0</v>
      </c>
      <c r="FU74" s="466">
        <f t="shared" si="281"/>
        <v>0</v>
      </c>
      <c r="FV74" s="466">
        <f t="shared" si="282"/>
        <v>0</v>
      </c>
      <c r="FW74" s="466">
        <f t="shared" si="283"/>
        <v>0</v>
      </c>
      <c r="FX74" s="466">
        <f t="shared" si="284"/>
        <v>0</v>
      </c>
      <c r="FY74" s="466">
        <f t="shared" si="285"/>
        <v>0</v>
      </c>
      <c r="FZ74" s="466">
        <f t="shared" si="286"/>
        <v>0</v>
      </c>
      <c r="GA74" s="466">
        <f t="shared" si="287"/>
        <v>0</v>
      </c>
      <c r="GB74" s="466">
        <f t="shared" si="288"/>
        <v>0</v>
      </c>
      <c r="GC74" s="468">
        <f t="shared" si="289"/>
        <v>0</v>
      </c>
    </row>
    <row r="75" spans="1:185">
      <c r="A75" s="97">
        <v>72</v>
      </c>
      <c r="B75" s="97" t="s">
        <v>12</v>
      </c>
      <c r="C75" s="97" t="s">
        <v>214</v>
      </c>
      <c r="D75" s="97" t="s">
        <v>935</v>
      </c>
      <c r="E75" s="321">
        <v>0</v>
      </c>
      <c r="F75" s="122">
        <v>0</v>
      </c>
      <c r="G75" s="122">
        <v>0.18826432173010299</v>
      </c>
      <c r="H75" s="122">
        <v>0</v>
      </c>
      <c r="I75" s="122">
        <v>0</v>
      </c>
      <c r="J75" s="122">
        <v>0.18373656479249401</v>
      </c>
      <c r="K75" s="122">
        <v>0</v>
      </c>
      <c r="L75" s="122">
        <v>0</v>
      </c>
      <c r="M75" s="122">
        <v>0.178474577000138</v>
      </c>
      <c r="N75" s="122">
        <v>0</v>
      </c>
      <c r="O75" s="122">
        <v>0</v>
      </c>
      <c r="P75" s="475">
        <v>0.17188532573958401</v>
      </c>
      <c r="Q75" s="474">
        <v>2</v>
      </c>
      <c r="R75" s="97">
        <v>0</v>
      </c>
      <c r="S75" s="97">
        <v>0</v>
      </c>
      <c r="T75" s="97">
        <v>0.37652864346020598</v>
      </c>
      <c r="U75" s="97">
        <v>0</v>
      </c>
      <c r="V75" s="97">
        <v>0</v>
      </c>
      <c r="W75" s="97">
        <v>0.36747312958498801</v>
      </c>
      <c r="X75" s="97">
        <v>0</v>
      </c>
      <c r="Y75" s="97">
        <v>0</v>
      </c>
      <c r="Z75" s="97">
        <v>0.35694915400027499</v>
      </c>
      <c r="AA75" s="97">
        <v>0</v>
      </c>
      <c r="AB75" s="97">
        <v>0</v>
      </c>
      <c r="AC75" s="97">
        <v>0.34377065147916802</v>
      </c>
      <c r="AD75" s="321">
        <v>0</v>
      </c>
      <c r="AE75" s="97">
        <v>0</v>
      </c>
      <c r="AF75" s="97">
        <v>109.94220540334599</v>
      </c>
      <c r="AG75" s="97">
        <v>0</v>
      </c>
      <c r="AH75" s="97">
        <v>0</v>
      </c>
      <c r="AI75" s="97">
        <v>107.29809536339501</v>
      </c>
      <c r="AJ75" s="97">
        <v>0</v>
      </c>
      <c r="AK75" s="97">
        <v>0</v>
      </c>
      <c r="AL75" s="97">
        <v>104.225212097167</v>
      </c>
      <c r="AM75" s="97">
        <v>0</v>
      </c>
      <c r="AN75" s="97">
        <v>0</v>
      </c>
      <c r="AO75" s="97">
        <v>100.377233533254</v>
      </c>
      <c r="AP75" s="466">
        <f t="shared" si="146"/>
        <v>0</v>
      </c>
      <c r="AQ75" s="122">
        <f t="shared" si="147"/>
        <v>0</v>
      </c>
      <c r="AR75" s="473">
        <f t="shared" si="148"/>
        <v>291.98895572194471</v>
      </c>
      <c r="AS75" s="122">
        <f t="shared" si="149"/>
        <v>0</v>
      </c>
      <c r="AT75" s="122">
        <f t="shared" si="150"/>
        <v>0</v>
      </c>
      <c r="AU75" s="122">
        <f t="shared" si="151"/>
        <v>291.98895572194334</v>
      </c>
      <c r="AV75" s="122">
        <f t="shared" si="152"/>
        <v>0</v>
      </c>
      <c r="AW75" s="122">
        <f t="shared" si="153"/>
        <v>0</v>
      </c>
      <c r="AX75" s="122">
        <f t="shared" si="154"/>
        <v>291.98895957345991</v>
      </c>
      <c r="AY75" s="122">
        <f t="shared" si="155"/>
        <v>0</v>
      </c>
      <c r="AZ75" s="122">
        <f t="shared" si="156"/>
        <v>0</v>
      </c>
      <c r="BA75" s="469">
        <f t="shared" si="157"/>
        <v>291.98895572194215</v>
      </c>
      <c r="BB75" s="97">
        <f t="shared" si="158"/>
        <v>0</v>
      </c>
      <c r="BC75" s="97">
        <f t="shared" si="159"/>
        <v>0</v>
      </c>
      <c r="BD75" s="97">
        <f t="shared" si="160"/>
        <v>2.9053368494548891E-2</v>
      </c>
      <c r="BE75" s="97">
        <f t="shared" si="161"/>
        <v>0</v>
      </c>
      <c r="BF75" s="97">
        <f t="shared" si="162"/>
        <v>0</v>
      </c>
      <c r="BG75" s="97">
        <f t="shared" si="163"/>
        <v>2.8354634982254986E-2</v>
      </c>
      <c r="BH75" s="97">
        <f t="shared" si="164"/>
        <v>0</v>
      </c>
      <c r="BI75" s="97">
        <f t="shared" si="165"/>
        <v>0</v>
      </c>
      <c r="BJ75" s="97">
        <f t="shared" si="166"/>
        <v>2.7542593332832405E-2</v>
      </c>
      <c r="BK75" s="97">
        <f t="shared" si="167"/>
        <v>0</v>
      </c>
      <c r="BL75" s="97">
        <f t="shared" si="168"/>
        <v>0</v>
      </c>
      <c r="BM75" s="469">
        <f t="shared" si="169"/>
        <v>2.6525725435523135E-2</v>
      </c>
      <c r="BN75" s="467">
        <f t="shared" si="170"/>
        <v>0</v>
      </c>
      <c r="BO75" s="97">
        <f t="shared" si="171"/>
        <v>0</v>
      </c>
      <c r="BP75" s="97">
        <f t="shared" si="172"/>
        <v>4070617.442403398</v>
      </c>
      <c r="BQ75" s="97">
        <f t="shared" si="173"/>
        <v>0</v>
      </c>
      <c r="BR75" s="97">
        <f t="shared" si="174"/>
        <v>0</v>
      </c>
      <c r="BS75" s="97">
        <f t="shared" si="175"/>
        <v>4126791.8880512216</v>
      </c>
      <c r="BT75" s="97">
        <f t="shared" si="176"/>
        <v>0</v>
      </c>
      <c r="BU75" s="97">
        <f t="shared" si="177"/>
        <v>0</v>
      </c>
      <c r="BV75" s="97">
        <f t="shared" si="178"/>
        <v>4194857.3903257549</v>
      </c>
      <c r="BW75" s="97">
        <f t="shared" si="179"/>
        <v>0</v>
      </c>
      <c r="BX75" s="97">
        <f t="shared" si="180"/>
        <v>0</v>
      </c>
      <c r="BY75" s="469">
        <f t="shared" si="181"/>
        <v>4284648.9140849756</v>
      </c>
      <c r="BZ75" s="470">
        <f t="shared" si="182"/>
        <v>0</v>
      </c>
      <c r="CA75" s="470">
        <f t="shared" si="183"/>
        <v>0</v>
      </c>
      <c r="CB75" s="470">
        <f t="shared" si="184"/>
        <v>0.54054552198146477</v>
      </c>
      <c r="CC75" s="470">
        <f t="shared" si="185"/>
        <v>0</v>
      </c>
      <c r="CD75" s="470">
        <f t="shared" si="186"/>
        <v>0</v>
      </c>
      <c r="CE75" s="470">
        <f t="shared" si="187"/>
        <v>0.56150933984096796</v>
      </c>
      <c r="CF75" s="470">
        <f t="shared" si="188"/>
        <v>0</v>
      </c>
      <c r="CG75" s="470">
        <f t="shared" si="189"/>
        <v>0</v>
      </c>
      <c r="CH75" s="470">
        <f t="shared" si="190"/>
        <v>0.58759872986315065</v>
      </c>
      <c r="CI75" s="470">
        <f t="shared" si="191"/>
        <v>0</v>
      </c>
      <c r="CJ75" s="470">
        <f t="shared" si="192"/>
        <v>0</v>
      </c>
      <c r="CK75" s="472">
        <f t="shared" si="193"/>
        <v>0.62318422117319971</v>
      </c>
      <c r="CL75" s="470">
        <f t="shared" si="194"/>
        <v>0</v>
      </c>
      <c r="CM75" s="116">
        <f t="shared" si="195"/>
        <v>0</v>
      </c>
      <c r="CN75" s="116">
        <f t="shared" si="196"/>
        <v>0</v>
      </c>
      <c r="CO75" s="116">
        <f t="shared" si="197"/>
        <v>0</v>
      </c>
      <c r="CP75" s="116">
        <f t="shared" si="198"/>
        <v>0</v>
      </c>
      <c r="CQ75" s="116">
        <f t="shared" si="199"/>
        <v>0</v>
      </c>
      <c r="CR75" s="116">
        <f t="shared" si="200"/>
        <v>0</v>
      </c>
      <c r="CS75" s="116">
        <f t="shared" si="201"/>
        <v>0</v>
      </c>
      <c r="CT75" s="116">
        <f t="shared" si="202"/>
        <v>0</v>
      </c>
      <c r="CU75" s="116">
        <f t="shared" si="203"/>
        <v>0</v>
      </c>
      <c r="CV75" s="116">
        <f t="shared" si="204"/>
        <v>0</v>
      </c>
      <c r="CW75" s="471">
        <f t="shared" si="205"/>
        <v>0</v>
      </c>
      <c r="CX75" s="470">
        <f t="shared" si="206"/>
        <v>0</v>
      </c>
      <c r="CY75" s="116">
        <f t="shared" si="207"/>
        <v>0</v>
      </c>
      <c r="CZ75" s="116">
        <f t="shared" si="208"/>
        <v>0</v>
      </c>
      <c r="DA75" s="116">
        <f t="shared" si="209"/>
        <v>0</v>
      </c>
      <c r="DB75" s="116">
        <f t="shared" si="210"/>
        <v>0</v>
      </c>
      <c r="DC75" s="116">
        <f t="shared" si="211"/>
        <v>0</v>
      </c>
      <c r="DD75" s="116">
        <f t="shared" si="212"/>
        <v>0</v>
      </c>
      <c r="DE75" s="116">
        <f t="shared" si="213"/>
        <v>0</v>
      </c>
      <c r="DF75" s="116">
        <f t="shared" si="214"/>
        <v>0</v>
      </c>
      <c r="DG75" s="116">
        <f t="shared" si="215"/>
        <v>0</v>
      </c>
      <c r="DH75" s="116">
        <f t="shared" si="216"/>
        <v>0</v>
      </c>
      <c r="DI75" s="471">
        <f t="shared" si="217"/>
        <v>0</v>
      </c>
      <c r="DJ75" s="470">
        <f t="shared" si="218"/>
        <v>0</v>
      </c>
      <c r="DK75" s="116">
        <f t="shared" si="219"/>
        <v>0</v>
      </c>
      <c r="DL75" s="116">
        <f t="shared" si="220"/>
        <v>0</v>
      </c>
      <c r="DM75" s="116">
        <f t="shared" si="221"/>
        <v>0</v>
      </c>
      <c r="DN75" s="116">
        <f t="shared" si="222"/>
        <v>0</v>
      </c>
      <c r="DO75" s="116">
        <f t="shared" si="223"/>
        <v>0</v>
      </c>
      <c r="DP75" s="116">
        <f t="shared" si="224"/>
        <v>0</v>
      </c>
      <c r="DQ75" s="116">
        <f t="shared" si="225"/>
        <v>0</v>
      </c>
      <c r="DR75" s="116">
        <f t="shared" si="226"/>
        <v>0</v>
      </c>
      <c r="DS75" s="116">
        <f t="shared" si="227"/>
        <v>0</v>
      </c>
      <c r="DT75" s="116">
        <f t="shared" si="228"/>
        <v>0</v>
      </c>
      <c r="DU75" s="471">
        <f t="shared" si="229"/>
        <v>0</v>
      </c>
      <c r="DV75" s="470">
        <f t="shared" si="230"/>
        <v>0</v>
      </c>
      <c r="DW75" s="470">
        <f t="shared" si="231"/>
        <v>0</v>
      </c>
      <c r="DX75" s="470">
        <f t="shared" si="232"/>
        <v>0</v>
      </c>
      <c r="DY75" s="470">
        <f t="shared" si="233"/>
        <v>0</v>
      </c>
      <c r="DZ75" s="470">
        <f t="shared" si="234"/>
        <v>0</v>
      </c>
      <c r="EA75" s="470">
        <f t="shared" si="235"/>
        <v>0</v>
      </c>
      <c r="EB75" s="470">
        <f t="shared" si="236"/>
        <v>0</v>
      </c>
      <c r="EC75" s="470">
        <f t="shared" si="237"/>
        <v>0</v>
      </c>
      <c r="ED75" s="470">
        <f t="shared" si="238"/>
        <v>0</v>
      </c>
      <c r="EE75" s="470">
        <f t="shared" si="239"/>
        <v>0</v>
      </c>
      <c r="EF75" s="470">
        <f t="shared" si="240"/>
        <v>0</v>
      </c>
      <c r="EG75" s="470">
        <f t="shared" si="241"/>
        <v>0</v>
      </c>
      <c r="EH75" s="466">
        <f t="shared" si="242"/>
        <v>0</v>
      </c>
      <c r="EI75" s="122">
        <f t="shared" si="243"/>
        <v>0</v>
      </c>
      <c r="EJ75" s="122">
        <f t="shared" si="244"/>
        <v>140.10827843136823</v>
      </c>
      <c r="EK75" s="122">
        <f t="shared" si="245"/>
        <v>0</v>
      </c>
      <c r="EL75" s="122">
        <f t="shared" si="246"/>
        <v>0</v>
      </c>
      <c r="EM75" s="122">
        <f t="shared" si="247"/>
        <v>145.54205655032652</v>
      </c>
      <c r="EN75" s="122">
        <f t="shared" si="248"/>
        <v>0</v>
      </c>
      <c r="EO75" s="122">
        <f t="shared" si="249"/>
        <v>0</v>
      </c>
      <c r="EP75" s="122">
        <f t="shared" si="250"/>
        <v>152.30437234554947</v>
      </c>
      <c r="EQ75" s="122">
        <f t="shared" si="251"/>
        <v>0</v>
      </c>
      <c r="ER75" s="122">
        <f t="shared" si="252"/>
        <v>0</v>
      </c>
      <c r="ES75" s="469">
        <f t="shared" si="253"/>
        <v>161.52805790363013</v>
      </c>
      <c r="ET75" s="466">
        <f t="shared" si="254"/>
        <v>0</v>
      </c>
      <c r="EU75" s="122">
        <f t="shared" si="255"/>
        <v>0</v>
      </c>
      <c r="EV75" s="122">
        <f t="shared" si="256"/>
        <v>0</v>
      </c>
      <c r="EW75" s="122">
        <f t="shared" si="257"/>
        <v>0</v>
      </c>
      <c r="EX75" s="122">
        <f t="shared" si="258"/>
        <v>0</v>
      </c>
      <c r="EY75" s="122">
        <f t="shared" si="259"/>
        <v>0</v>
      </c>
      <c r="EZ75" s="122">
        <f t="shared" si="260"/>
        <v>0</v>
      </c>
      <c r="FA75" s="122">
        <f t="shared" si="261"/>
        <v>0</v>
      </c>
      <c r="FB75" s="122">
        <f t="shared" si="262"/>
        <v>0</v>
      </c>
      <c r="FC75" s="122">
        <f t="shared" si="263"/>
        <v>0</v>
      </c>
      <c r="FD75" s="122">
        <f t="shared" si="264"/>
        <v>0</v>
      </c>
      <c r="FE75" s="469">
        <f t="shared" si="265"/>
        <v>0</v>
      </c>
      <c r="FF75" s="466">
        <f t="shared" si="266"/>
        <v>0</v>
      </c>
      <c r="FG75" s="466">
        <f t="shared" si="267"/>
        <v>0</v>
      </c>
      <c r="FH75" s="466">
        <f t="shared" si="268"/>
        <v>0</v>
      </c>
      <c r="FI75" s="466">
        <f t="shared" si="269"/>
        <v>0</v>
      </c>
      <c r="FJ75" s="466">
        <f t="shared" si="270"/>
        <v>0</v>
      </c>
      <c r="FK75" s="466">
        <f t="shared" si="271"/>
        <v>0</v>
      </c>
      <c r="FL75" s="466">
        <f t="shared" si="272"/>
        <v>0</v>
      </c>
      <c r="FM75" s="466">
        <f t="shared" si="273"/>
        <v>0</v>
      </c>
      <c r="FN75" s="466">
        <f t="shared" si="274"/>
        <v>0</v>
      </c>
      <c r="FO75" s="466">
        <f t="shared" si="275"/>
        <v>0</v>
      </c>
      <c r="FP75" s="466">
        <f t="shared" si="276"/>
        <v>0</v>
      </c>
      <c r="FQ75" s="468">
        <f t="shared" si="277"/>
        <v>0</v>
      </c>
      <c r="FR75" s="466">
        <f t="shared" si="278"/>
        <v>0</v>
      </c>
      <c r="FS75" s="466">
        <f t="shared" si="279"/>
        <v>0</v>
      </c>
      <c r="FT75" s="466">
        <f t="shared" si="280"/>
        <v>0</v>
      </c>
      <c r="FU75" s="466">
        <f t="shared" si="281"/>
        <v>0</v>
      </c>
      <c r="FV75" s="466">
        <f t="shared" si="282"/>
        <v>0</v>
      </c>
      <c r="FW75" s="466">
        <f t="shared" si="283"/>
        <v>0</v>
      </c>
      <c r="FX75" s="466">
        <f t="shared" si="284"/>
        <v>0</v>
      </c>
      <c r="FY75" s="466">
        <f t="shared" si="285"/>
        <v>0</v>
      </c>
      <c r="FZ75" s="466">
        <f t="shared" si="286"/>
        <v>0</v>
      </c>
      <c r="GA75" s="466">
        <f t="shared" si="287"/>
        <v>0</v>
      </c>
      <c r="GB75" s="466">
        <f t="shared" si="288"/>
        <v>0</v>
      </c>
      <c r="GC75" s="468">
        <f t="shared" si="289"/>
        <v>0</v>
      </c>
    </row>
    <row r="76" spans="1:185">
      <c r="A76" s="97">
        <v>73</v>
      </c>
      <c r="B76" s="97" t="s">
        <v>12</v>
      </c>
      <c r="C76" s="97" t="s">
        <v>214</v>
      </c>
      <c r="D76" s="97" t="s">
        <v>935</v>
      </c>
      <c r="E76" s="321">
        <v>0</v>
      </c>
      <c r="F76" s="122">
        <v>0</v>
      </c>
      <c r="G76" s="122">
        <v>0.54766749895963396</v>
      </c>
      <c r="H76" s="122">
        <v>0</v>
      </c>
      <c r="I76" s="122">
        <v>0</v>
      </c>
      <c r="J76" s="122">
        <v>0.53500897211818499</v>
      </c>
      <c r="K76" s="122">
        <v>0</v>
      </c>
      <c r="L76" s="122">
        <v>0</v>
      </c>
      <c r="M76" s="122">
        <v>0.52029771119433998</v>
      </c>
      <c r="N76" s="122">
        <v>0</v>
      </c>
      <c r="O76" s="122">
        <v>0</v>
      </c>
      <c r="P76" s="475">
        <v>0.50187573866000801</v>
      </c>
      <c r="Q76" s="474">
        <v>1</v>
      </c>
      <c r="R76" s="97">
        <v>0</v>
      </c>
      <c r="S76" s="97">
        <v>0</v>
      </c>
      <c r="T76" s="97">
        <v>0.54766749895963396</v>
      </c>
      <c r="U76" s="97">
        <v>0</v>
      </c>
      <c r="V76" s="97">
        <v>0</v>
      </c>
      <c r="W76" s="97">
        <v>0.53500897211818499</v>
      </c>
      <c r="X76" s="97">
        <v>0</v>
      </c>
      <c r="Y76" s="97">
        <v>0</v>
      </c>
      <c r="Z76" s="97">
        <v>0.52029771119433998</v>
      </c>
      <c r="AA76" s="97">
        <v>0</v>
      </c>
      <c r="AB76" s="97">
        <v>0</v>
      </c>
      <c r="AC76" s="97">
        <v>0.50187573866000801</v>
      </c>
      <c r="AD76" s="321">
        <v>0</v>
      </c>
      <c r="AE76" s="97">
        <v>0</v>
      </c>
      <c r="AF76" s="97">
        <v>27.898681463665898</v>
      </c>
      <c r="AG76" s="97">
        <v>0</v>
      </c>
      <c r="AH76" s="97">
        <v>0</v>
      </c>
      <c r="AI76" s="97">
        <v>27.253844571172401</v>
      </c>
      <c r="AJ76" s="97">
        <v>0</v>
      </c>
      <c r="AK76" s="97">
        <v>0</v>
      </c>
      <c r="AL76" s="97">
        <v>26.504440307617099</v>
      </c>
      <c r="AM76" s="97">
        <v>0</v>
      </c>
      <c r="AN76" s="97">
        <v>0</v>
      </c>
      <c r="AO76" s="97">
        <v>25.5660074658723</v>
      </c>
      <c r="AP76" s="466">
        <f t="shared" si="146"/>
        <v>0</v>
      </c>
      <c r="AQ76" s="122">
        <f t="shared" si="147"/>
        <v>0</v>
      </c>
      <c r="AR76" s="473">
        <f t="shared" si="148"/>
        <v>50.940911258497344</v>
      </c>
      <c r="AS76" s="122">
        <f t="shared" si="149"/>
        <v>0</v>
      </c>
      <c r="AT76" s="122">
        <f t="shared" si="150"/>
        <v>0</v>
      </c>
      <c r="AU76" s="122">
        <f t="shared" si="151"/>
        <v>50.940911258497458</v>
      </c>
      <c r="AV76" s="122">
        <f t="shared" si="152"/>
        <v>0</v>
      </c>
      <c r="AW76" s="122">
        <f t="shared" si="153"/>
        <v>0</v>
      </c>
      <c r="AX76" s="122">
        <f t="shared" si="154"/>
        <v>50.940912745467074</v>
      </c>
      <c r="AY76" s="122">
        <f t="shared" si="155"/>
        <v>0</v>
      </c>
      <c r="AZ76" s="122">
        <f t="shared" si="156"/>
        <v>0</v>
      </c>
      <c r="BA76" s="469">
        <f t="shared" si="157"/>
        <v>50.940911258497401</v>
      </c>
      <c r="BB76" s="97">
        <f t="shared" si="158"/>
        <v>0</v>
      </c>
      <c r="BC76" s="97">
        <f t="shared" si="159"/>
        <v>0</v>
      </c>
      <c r="BD76" s="97">
        <f t="shared" si="160"/>
        <v>8.4517265478337281E-2</v>
      </c>
      <c r="BE76" s="97">
        <f t="shared" si="161"/>
        <v>0</v>
      </c>
      <c r="BF76" s="97">
        <f t="shared" si="162"/>
        <v>0</v>
      </c>
      <c r="BG76" s="97">
        <f t="shared" si="163"/>
        <v>8.2563773486105232E-2</v>
      </c>
      <c r="BH76" s="97">
        <f t="shared" si="164"/>
        <v>0</v>
      </c>
      <c r="BI76" s="97">
        <f t="shared" si="165"/>
        <v>0</v>
      </c>
      <c r="BJ76" s="97">
        <f t="shared" si="166"/>
        <v>8.0293499008646532E-2</v>
      </c>
      <c r="BK76" s="97">
        <f t="shared" si="167"/>
        <v>0</v>
      </c>
      <c r="BL76" s="97">
        <f t="shared" si="168"/>
        <v>0</v>
      </c>
      <c r="BM76" s="469">
        <f t="shared" si="169"/>
        <v>7.7450579269431677E-2</v>
      </c>
      <c r="BN76" s="467">
        <f t="shared" si="170"/>
        <v>0</v>
      </c>
      <c r="BO76" s="97">
        <f t="shared" si="171"/>
        <v>0</v>
      </c>
      <c r="BP76" s="97">
        <f t="shared" si="172"/>
        <v>389287.01529714355</v>
      </c>
      <c r="BQ76" s="97">
        <f t="shared" si="173"/>
        <v>0</v>
      </c>
      <c r="BR76" s="97">
        <f t="shared" si="174"/>
        <v>0</v>
      </c>
      <c r="BS76" s="97">
        <f t="shared" si="175"/>
        <v>394446.1229550615</v>
      </c>
      <c r="BT76" s="97">
        <f t="shared" si="176"/>
        <v>0</v>
      </c>
      <c r="BU76" s="97">
        <f t="shared" si="177"/>
        <v>0</v>
      </c>
      <c r="BV76" s="97">
        <f t="shared" si="178"/>
        <v>400686.91089131933</v>
      </c>
      <c r="BW76" s="97">
        <f t="shared" si="179"/>
        <v>0</v>
      </c>
      <c r="BX76" s="97">
        <f t="shared" si="180"/>
        <v>0</v>
      </c>
      <c r="BY76" s="469">
        <f t="shared" si="181"/>
        <v>408902.07064744306</v>
      </c>
      <c r="BZ76" s="470">
        <f t="shared" si="182"/>
        <v>0</v>
      </c>
      <c r="CA76" s="470">
        <f t="shared" si="183"/>
        <v>0</v>
      </c>
      <c r="CB76" s="470">
        <f t="shared" si="184"/>
        <v>3.5540452558956402E-2</v>
      </c>
      <c r="CC76" s="470">
        <f t="shared" si="185"/>
        <v>0</v>
      </c>
      <c r="CD76" s="470">
        <f t="shared" si="186"/>
        <v>0</v>
      </c>
      <c r="CE76" s="470">
        <f t="shared" si="187"/>
        <v>3.686350542808535E-2</v>
      </c>
      <c r="CF76" s="470">
        <f t="shared" si="188"/>
        <v>0</v>
      </c>
      <c r="CG76" s="470">
        <f t="shared" si="189"/>
        <v>0</v>
      </c>
      <c r="CH76" s="470">
        <f t="shared" si="190"/>
        <v>3.8505542333786669E-2</v>
      </c>
      <c r="CI76" s="470">
        <f t="shared" si="191"/>
        <v>0</v>
      </c>
      <c r="CJ76" s="470">
        <f t="shared" si="192"/>
        <v>0</v>
      </c>
      <c r="CK76" s="472">
        <f t="shared" si="193"/>
        <v>4.073738170121536E-2</v>
      </c>
      <c r="CL76" s="470">
        <f t="shared" si="194"/>
        <v>0</v>
      </c>
      <c r="CM76" s="116">
        <f t="shared" si="195"/>
        <v>0</v>
      </c>
      <c r="CN76" s="116">
        <f t="shared" si="196"/>
        <v>0</v>
      </c>
      <c r="CO76" s="116">
        <f t="shared" si="197"/>
        <v>0</v>
      </c>
      <c r="CP76" s="116">
        <f t="shared" si="198"/>
        <v>0</v>
      </c>
      <c r="CQ76" s="116">
        <f t="shared" si="199"/>
        <v>0</v>
      </c>
      <c r="CR76" s="116">
        <f t="shared" si="200"/>
        <v>0</v>
      </c>
      <c r="CS76" s="116">
        <f t="shared" si="201"/>
        <v>0</v>
      </c>
      <c r="CT76" s="116">
        <f t="shared" si="202"/>
        <v>0</v>
      </c>
      <c r="CU76" s="116">
        <f t="shared" si="203"/>
        <v>0</v>
      </c>
      <c r="CV76" s="116">
        <f t="shared" si="204"/>
        <v>0</v>
      </c>
      <c r="CW76" s="471">
        <f t="shared" si="205"/>
        <v>0</v>
      </c>
      <c r="CX76" s="470">
        <f t="shared" si="206"/>
        <v>0</v>
      </c>
      <c r="CY76" s="116">
        <f t="shared" si="207"/>
        <v>0</v>
      </c>
      <c r="CZ76" s="116">
        <f t="shared" si="208"/>
        <v>0</v>
      </c>
      <c r="DA76" s="116">
        <f t="shared" si="209"/>
        <v>0</v>
      </c>
      <c r="DB76" s="116">
        <f t="shared" si="210"/>
        <v>0</v>
      </c>
      <c r="DC76" s="116">
        <f t="shared" si="211"/>
        <v>0</v>
      </c>
      <c r="DD76" s="116">
        <f t="shared" si="212"/>
        <v>0</v>
      </c>
      <c r="DE76" s="116">
        <f t="shared" si="213"/>
        <v>0</v>
      </c>
      <c r="DF76" s="116">
        <f t="shared" si="214"/>
        <v>0</v>
      </c>
      <c r="DG76" s="116">
        <f t="shared" si="215"/>
        <v>0</v>
      </c>
      <c r="DH76" s="116">
        <f t="shared" si="216"/>
        <v>0</v>
      </c>
      <c r="DI76" s="471">
        <f t="shared" si="217"/>
        <v>0</v>
      </c>
      <c r="DJ76" s="470">
        <f t="shared" si="218"/>
        <v>0</v>
      </c>
      <c r="DK76" s="116">
        <f t="shared" si="219"/>
        <v>0</v>
      </c>
      <c r="DL76" s="116">
        <f t="shared" si="220"/>
        <v>0</v>
      </c>
      <c r="DM76" s="116">
        <f t="shared" si="221"/>
        <v>0</v>
      </c>
      <c r="DN76" s="116">
        <f t="shared" si="222"/>
        <v>0</v>
      </c>
      <c r="DO76" s="116">
        <f t="shared" si="223"/>
        <v>0</v>
      </c>
      <c r="DP76" s="116">
        <f t="shared" si="224"/>
        <v>0</v>
      </c>
      <c r="DQ76" s="116">
        <f t="shared" si="225"/>
        <v>0</v>
      </c>
      <c r="DR76" s="116">
        <f t="shared" si="226"/>
        <v>0</v>
      </c>
      <c r="DS76" s="116">
        <f t="shared" si="227"/>
        <v>0</v>
      </c>
      <c r="DT76" s="116">
        <f t="shared" si="228"/>
        <v>0</v>
      </c>
      <c r="DU76" s="471">
        <f t="shared" si="229"/>
        <v>0</v>
      </c>
      <c r="DV76" s="470">
        <f t="shared" si="230"/>
        <v>0</v>
      </c>
      <c r="DW76" s="470">
        <f t="shared" si="231"/>
        <v>0</v>
      </c>
      <c r="DX76" s="470">
        <f t="shared" si="232"/>
        <v>0.54766749895963396</v>
      </c>
      <c r="DY76" s="470">
        <f t="shared" si="233"/>
        <v>0</v>
      </c>
      <c r="DZ76" s="470">
        <f t="shared" si="234"/>
        <v>0</v>
      </c>
      <c r="EA76" s="470">
        <f t="shared" si="235"/>
        <v>0.53500897211818499</v>
      </c>
      <c r="EB76" s="470">
        <f t="shared" si="236"/>
        <v>0</v>
      </c>
      <c r="EC76" s="470">
        <f t="shared" si="237"/>
        <v>0</v>
      </c>
      <c r="ED76" s="470">
        <f t="shared" si="238"/>
        <v>0.52029771119433998</v>
      </c>
      <c r="EE76" s="470">
        <f t="shared" si="239"/>
        <v>0</v>
      </c>
      <c r="EF76" s="470">
        <f t="shared" si="240"/>
        <v>0</v>
      </c>
      <c r="EG76" s="470">
        <f t="shared" si="241"/>
        <v>0.50187573866000801</v>
      </c>
      <c r="EH76" s="466">
        <f t="shared" si="242"/>
        <v>0</v>
      </c>
      <c r="EI76" s="122">
        <f t="shared" si="243"/>
        <v>0</v>
      </c>
      <c r="EJ76" s="122">
        <f t="shared" si="244"/>
        <v>4.6060058035943223</v>
      </c>
      <c r="EK76" s="122">
        <f t="shared" si="245"/>
        <v>0</v>
      </c>
      <c r="EL76" s="122">
        <f t="shared" si="246"/>
        <v>0</v>
      </c>
      <c r="EM76" s="122">
        <f t="shared" si="247"/>
        <v>4.7774720837031914</v>
      </c>
      <c r="EN76" s="122">
        <f t="shared" si="248"/>
        <v>0</v>
      </c>
      <c r="EO76" s="122">
        <f t="shared" si="249"/>
        <v>0</v>
      </c>
      <c r="EP76" s="122">
        <f t="shared" si="250"/>
        <v>4.9902783642318385</v>
      </c>
      <c r="EQ76" s="122">
        <f t="shared" si="251"/>
        <v>0</v>
      </c>
      <c r="ER76" s="122">
        <f t="shared" si="252"/>
        <v>0</v>
      </c>
      <c r="ES76" s="469">
        <f t="shared" si="253"/>
        <v>5.2795224322980525</v>
      </c>
      <c r="ET76" s="466">
        <f t="shared" si="254"/>
        <v>0</v>
      </c>
      <c r="EU76" s="122">
        <f t="shared" si="255"/>
        <v>0</v>
      </c>
      <c r="EV76" s="122">
        <f t="shared" si="256"/>
        <v>0</v>
      </c>
      <c r="EW76" s="122">
        <f t="shared" si="257"/>
        <v>0</v>
      </c>
      <c r="EX76" s="122">
        <f t="shared" si="258"/>
        <v>0</v>
      </c>
      <c r="EY76" s="122">
        <f t="shared" si="259"/>
        <v>0</v>
      </c>
      <c r="EZ76" s="122">
        <f t="shared" si="260"/>
        <v>0</v>
      </c>
      <c r="FA76" s="122">
        <f t="shared" si="261"/>
        <v>0</v>
      </c>
      <c r="FB76" s="122">
        <f t="shared" si="262"/>
        <v>0</v>
      </c>
      <c r="FC76" s="122">
        <f t="shared" si="263"/>
        <v>0</v>
      </c>
      <c r="FD76" s="122">
        <f t="shared" si="264"/>
        <v>0</v>
      </c>
      <c r="FE76" s="469">
        <f t="shared" si="265"/>
        <v>0</v>
      </c>
      <c r="FF76" s="466">
        <f t="shared" si="266"/>
        <v>0</v>
      </c>
      <c r="FG76" s="466">
        <f t="shared" si="267"/>
        <v>0</v>
      </c>
      <c r="FH76" s="466">
        <f t="shared" si="268"/>
        <v>0</v>
      </c>
      <c r="FI76" s="466">
        <f t="shared" si="269"/>
        <v>0</v>
      </c>
      <c r="FJ76" s="466">
        <f t="shared" si="270"/>
        <v>0</v>
      </c>
      <c r="FK76" s="466">
        <f t="shared" si="271"/>
        <v>0</v>
      </c>
      <c r="FL76" s="466">
        <f t="shared" si="272"/>
        <v>0</v>
      </c>
      <c r="FM76" s="466">
        <f t="shared" si="273"/>
        <v>0</v>
      </c>
      <c r="FN76" s="466">
        <f t="shared" si="274"/>
        <v>0</v>
      </c>
      <c r="FO76" s="466">
        <f t="shared" si="275"/>
        <v>0</v>
      </c>
      <c r="FP76" s="466">
        <f t="shared" si="276"/>
        <v>0</v>
      </c>
      <c r="FQ76" s="468">
        <f t="shared" si="277"/>
        <v>0</v>
      </c>
      <c r="FR76" s="466">
        <f t="shared" si="278"/>
        <v>0</v>
      </c>
      <c r="FS76" s="466">
        <f t="shared" si="279"/>
        <v>0</v>
      </c>
      <c r="FT76" s="466">
        <f t="shared" si="280"/>
        <v>4.6060058035943223</v>
      </c>
      <c r="FU76" s="466">
        <f t="shared" si="281"/>
        <v>0</v>
      </c>
      <c r="FV76" s="466">
        <f t="shared" si="282"/>
        <v>0</v>
      </c>
      <c r="FW76" s="466">
        <f t="shared" si="283"/>
        <v>4.7774720837031914</v>
      </c>
      <c r="FX76" s="466">
        <f t="shared" si="284"/>
        <v>0</v>
      </c>
      <c r="FY76" s="466">
        <f t="shared" si="285"/>
        <v>0</v>
      </c>
      <c r="FZ76" s="466">
        <f t="shared" si="286"/>
        <v>4.9902783642318385</v>
      </c>
      <c r="GA76" s="466">
        <f t="shared" si="287"/>
        <v>0</v>
      </c>
      <c r="GB76" s="466">
        <f t="shared" si="288"/>
        <v>0</v>
      </c>
      <c r="GC76" s="468">
        <f t="shared" si="289"/>
        <v>5.2795224322980525</v>
      </c>
    </row>
    <row r="77" spans="1:185">
      <c r="A77" s="97">
        <v>74</v>
      </c>
      <c r="B77" s="97" t="s">
        <v>12</v>
      </c>
      <c r="C77" s="97" t="s">
        <v>214</v>
      </c>
      <c r="D77" s="97" t="s">
        <v>935</v>
      </c>
      <c r="E77" s="321">
        <v>0</v>
      </c>
      <c r="F77" s="122">
        <v>0</v>
      </c>
      <c r="G77" s="122">
        <v>1.2778908309058099</v>
      </c>
      <c r="H77" s="122">
        <v>0</v>
      </c>
      <c r="I77" s="122">
        <v>0</v>
      </c>
      <c r="J77" s="122">
        <v>1.24835426827576</v>
      </c>
      <c r="K77" s="122">
        <v>0</v>
      </c>
      <c r="L77" s="122">
        <v>0</v>
      </c>
      <c r="M77" s="122">
        <v>1.2140279927867901</v>
      </c>
      <c r="N77" s="122">
        <v>0</v>
      </c>
      <c r="O77" s="122">
        <v>0</v>
      </c>
      <c r="P77" s="475">
        <v>1.1710433902066799</v>
      </c>
      <c r="Q77" s="474">
        <v>1</v>
      </c>
      <c r="R77" s="97">
        <v>0</v>
      </c>
      <c r="S77" s="97">
        <v>0</v>
      </c>
      <c r="T77" s="97">
        <v>1.2778908309058099</v>
      </c>
      <c r="U77" s="97">
        <v>0</v>
      </c>
      <c r="V77" s="97">
        <v>0</v>
      </c>
      <c r="W77" s="97">
        <v>1.24835426827576</v>
      </c>
      <c r="X77" s="97">
        <v>0</v>
      </c>
      <c r="Y77" s="97">
        <v>0</v>
      </c>
      <c r="Z77" s="97">
        <v>1.2140279927867901</v>
      </c>
      <c r="AA77" s="97">
        <v>0</v>
      </c>
      <c r="AB77" s="97">
        <v>0</v>
      </c>
      <c r="AC77" s="97">
        <v>1.1710433902066799</v>
      </c>
      <c r="AD77" s="321">
        <v>0</v>
      </c>
      <c r="AE77" s="97">
        <v>0</v>
      </c>
      <c r="AF77" s="97">
        <v>1254.0285484794699</v>
      </c>
      <c r="AG77" s="97">
        <v>0</v>
      </c>
      <c r="AH77" s="97">
        <v>0</v>
      </c>
      <c r="AI77" s="97">
        <v>1225.0435273288199</v>
      </c>
      <c r="AJ77" s="97">
        <v>0</v>
      </c>
      <c r="AK77" s="97">
        <v>0</v>
      </c>
      <c r="AL77" s="97">
        <v>1191.35827636718</v>
      </c>
      <c r="AM77" s="97">
        <v>0</v>
      </c>
      <c r="AN77" s="97">
        <v>0</v>
      </c>
      <c r="AO77" s="97">
        <v>1149.1762890155701</v>
      </c>
      <c r="AP77" s="466">
        <f t="shared" si="146"/>
        <v>0</v>
      </c>
      <c r="AQ77" s="122">
        <f t="shared" si="147"/>
        <v>0</v>
      </c>
      <c r="AR77" s="473">
        <f t="shared" si="148"/>
        <v>981.32682240984104</v>
      </c>
      <c r="AS77" s="122">
        <f t="shared" si="149"/>
        <v>0</v>
      </c>
      <c r="AT77" s="122">
        <f t="shared" si="150"/>
        <v>0</v>
      </c>
      <c r="AU77" s="122">
        <f t="shared" si="151"/>
        <v>981.32682240984593</v>
      </c>
      <c r="AV77" s="122">
        <f t="shared" si="152"/>
        <v>0</v>
      </c>
      <c r="AW77" s="122">
        <f t="shared" si="153"/>
        <v>0</v>
      </c>
      <c r="AX77" s="122">
        <f t="shared" si="154"/>
        <v>981.32685856149658</v>
      </c>
      <c r="AY77" s="122">
        <f t="shared" si="155"/>
        <v>0</v>
      </c>
      <c r="AZ77" s="122">
        <f t="shared" si="156"/>
        <v>0</v>
      </c>
      <c r="BA77" s="469">
        <f t="shared" si="157"/>
        <v>981.32682240984218</v>
      </c>
      <c r="BB77" s="97">
        <f t="shared" si="158"/>
        <v>0</v>
      </c>
      <c r="BC77" s="97">
        <f t="shared" si="159"/>
        <v>0</v>
      </c>
      <c r="BD77" s="97">
        <f t="shared" si="160"/>
        <v>0.1972069527827866</v>
      </c>
      <c r="BE77" s="97">
        <f t="shared" si="161"/>
        <v>0</v>
      </c>
      <c r="BF77" s="97">
        <f t="shared" si="162"/>
        <v>0</v>
      </c>
      <c r="BG77" s="97">
        <f t="shared" si="163"/>
        <v>0.19264880480091143</v>
      </c>
      <c r="BH77" s="97">
        <f t="shared" si="164"/>
        <v>0</v>
      </c>
      <c r="BI77" s="97">
        <f t="shared" si="165"/>
        <v>0</v>
      </c>
      <c r="BJ77" s="97">
        <f t="shared" si="166"/>
        <v>0.1873514976868414</v>
      </c>
      <c r="BK77" s="97">
        <f t="shared" si="167"/>
        <v>0</v>
      </c>
      <c r="BL77" s="97">
        <f t="shared" si="168"/>
        <v>0</v>
      </c>
      <c r="BM77" s="469">
        <f t="shared" si="169"/>
        <v>0.18071801829533973</v>
      </c>
      <c r="BN77" s="467">
        <f t="shared" si="170"/>
        <v>0</v>
      </c>
      <c r="BO77" s="97">
        <f t="shared" si="171"/>
        <v>0</v>
      </c>
      <c r="BP77" s="97">
        <f t="shared" si="172"/>
        <v>4654209.7091211472</v>
      </c>
      <c r="BQ77" s="97">
        <f t="shared" si="173"/>
        <v>0</v>
      </c>
      <c r="BR77" s="97">
        <f t="shared" si="174"/>
        <v>0</v>
      </c>
      <c r="BS77" s="97">
        <f t="shared" si="175"/>
        <v>4715890.5975359911</v>
      </c>
      <c r="BT77" s="97">
        <f t="shared" si="176"/>
        <v>0</v>
      </c>
      <c r="BU77" s="97">
        <f t="shared" si="177"/>
        <v>0</v>
      </c>
      <c r="BV77" s="97">
        <f t="shared" si="178"/>
        <v>4790503.7978984164</v>
      </c>
      <c r="BW77" s="97">
        <f t="shared" si="179"/>
        <v>0</v>
      </c>
      <c r="BX77" s="97">
        <f t="shared" si="180"/>
        <v>0</v>
      </c>
      <c r="BY77" s="469">
        <f t="shared" si="181"/>
        <v>4888721.9776247144</v>
      </c>
      <c r="BZ77" s="470">
        <f t="shared" si="182"/>
        <v>0</v>
      </c>
      <c r="CA77" s="470">
        <f t="shared" si="183"/>
        <v>0</v>
      </c>
      <c r="CB77" s="470">
        <f t="shared" si="184"/>
        <v>0.18210513748745244</v>
      </c>
      <c r="CC77" s="470">
        <f t="shared" si="185"/>
        <v>0</v>
      </c>
      <c r="CD77" s="470">
        <f t="shared" si="186"/>
        <v>0</v>
      </c>
      <c r="CE77" s="470">
        <f t="shared" si="187"/>
        <v>0.1888843062174021</v>
      </c>
      <c r="CF77" s="470">
        <f t="shared" si="188"/>
        <v>0</v>
      </c>
      <c r="CG77" s="470">
        <f t="shared" si="189"/>
        <v>0</v>
      </c>
      <c r="CH77" s="470">
        <f t="shared" si="190"/>
        <v>0.19729791348969886</v>
      </c>
      <c r="CI77" s="470">
        <f t="shared" si="191"/>
        <v>0</v>
      </c>
      <c r="CJ77" s="470">
        <f t="shared" si="192"/>
        <v>0</v>
      </c>
      <c r="CK77" s="472">
        <f t="shared" si="193"/>
        <v>0.20873359682948611</v>
      </c>
      <c r="CL77" s="470">
        <f t="shared" si="194"/>
        <v>0</v>
      </c>
      <c r="CM77" s="116">
        <f t="shared" si="195"/>
        <v>0</v>
      </c>
      <c r="CN77" s="116">
        <f t="shared" si="196"/>
        <v>0</v>
      </c>
      <c r="CO77" s="116">
        <f t="shared" si="197"/>
        <v>0</v>
      </c>
      <c r="CP77" s="116">
        <f t="shared" si="198"/>
        <v>0</v>
      </c>
      <c r="CQ77" s="116">
        <f t="shared" si="199"/>
        <v>0</v>
      </c>
      <c r="CR77" s="116">
        <f t="shared" si="200"/>
        <v>0</v>
      </c>
      <c r="CS77" s="116">
        <f t="shared" si="201"/>
        <v>0</v>
      </c>
      <c r="CT77" s="116">
        <f t="shared" si="202"/>
        <v>0</v>
      </c>
      <c r="CU77" s="116">
        <f t="shared" si="203"/>
        <v>0</v>
      </c>
      <c r="CV77" s="116">
        <f t="shared" si="204"/>
        <v>0</v>
      </c>
      <c r="CW77" s="471">
        <f t="shared" si="205"/>
        <v>0</v>
      </c>
      <c r="CX77" s="470">
        <f t="shared" si="206"/>
        <v>0</v>
      </c>
      <c r="CY77" s="116">
        <f t="shared" si="207"/>
        <v>0</v>
      </c>
      <c r="CZ77" s="116">
        <f t="shared" si="208"/>
        <v>0</v>
      </c>
      <c r="DA77" s="116">
        <f t="shared" si="209"/>
        <v>0</v>
      </c>
      <c r="DB77" s="116">
        <f t="shared" si="210"/>
        <v>0</v>
      </c>
      <c r="DC77" s="116">
        <f t="shared" si="211"/>
        <v>0</v>
      </c>
      <c r="DD77" s="116">
        <f t="shared" si="212"/>
        <v>0</v>
      </c>
      <c r="DE77" s="116">
        <f t="shared" si="213"/>
        <v>0</v>
      </c>
      <c r="DF77" s="116">
        <f t="shared" si="214"/>
        <v>0</v>
      </c>
      <c r="DG77" s="116">
        <f t="shared" si="215"/>
        <v>0</v>
      </c>
      <c r="DH77" s="116">
        <f t="shared" si="216"/>
        <v>0</v>
      </c>
      <c r="DI77" s="471">
        <f t="shared" si="217"/>
        <v>0</v>
      </c>
      <c r="DJ77" s="470">
        <f t="shared" si="218"/>
        <v>0</v>
      </c>
      <c r="DK77" s="116">
        <f t="shared" si="219"/>
        <v>0</v>
      </c>
      <c r="DL77" s="116">
        <f t="shared" si="220"/>
        <v>0</v>
      </c>
      <c r="DM77" s="116">
        <f t="shared" si="221"/>
        <v>0</v>
      </c>
      <c r="DN77" s="116">
        <f t="shared" si="222"/>
        <v>0</v>
      </c>
      <c r="DO77" s="116">
        <f t="shared" si="223"/>
        <v>0</v>
      </c>
      <c r="DP77" s="116">
        <f t="shared" si="224"/>
        <v>0</v>
      </c>
      <c r="DQ77" s="116">
        <f t="shared" si="225"/>
        <v>0</v>
      </c>
      <c r="DR77" s="116">
        <f t="shared" si="226"/>
        <v>0</v>
      </c>
      <c r="DS77" s="116">
        <f t="shared" si="227"/>
        <v>0</v>
      </c>
      <c r="DT77" s="116">
        <f t="shared" si="228"/>
        <v>0</v>
      </c>
      <c r="DU77" s="471">
        <f t="shared" si="229"/>
        <v>0</v>
      </c>
      <c r="DV77" s="470">
        <f t="shared" si="230"/>
        <v>0</v>
      </c>
      <c r="DW77" s="470">
        <f t="shared" si="231"/>
        <v>0</v>
      </c>
      <c r="DX77" s="470">
        <f t="shared" si="232"/>
        <v>0</v>
      </c>
      <c r="DY77" s="470">
        <f t="shared" si="233"/>
        <v>0</v>
      </c>
      <c r="DZ77" s="470">
        <f t="shared" si="234"/>
        <v>0</v>
      </c>
      <c r="EA77" s="470">
        <f t="shared" si="235"/>
        <v>0</v>
      </c>
      <c r="EB77" s="470">
        <f t="shared" si="236"/>
        <v>0</v>
      </c>
      <c r="EC77" s="470">
        <f t="shared" si="237"/>
        <v>0</v>
      </c>
      <c r="ED77" s="470">
        <f t="shared" si="238"/>
        <v>0</v>
      </c>
      <c r="EE77" s="470">
        <f t="shared" si="239"/>
        <v>0</v>
      </c>
      <c r="EF77" s="470">
        <f t="shared" si="240"/>
        <v>0</v>
      </c>
      <c r="EG77" s="470">
        <f t="shared" si="241"/>
        <v>0</v>
      </c>
      <c r="EH77" s="466">
        <f t="shared" si="242"/>
        <v>0</v>
      </c>
      <c r="EI77" s="122">
        <f t="shared" si="243"/>
        <v>0</v>
      </c>
      <c r="EJ77" s="122">
        <f t="shared" si="244"/>
        <v>23.60063701327773</v>
      </c>
      <c r="EK77" s="122">
        <f t="shared" si="245"/>
        <v>0</v>
      </c>
      <c r="EL77" s="122">
        <f t="shared" si="246"/>
        <v>0</v>
      </c>
      <c r="EM77" s="122">
        <f t="shared" si="247"/>
        <v>24.479210252093296</v>
      </c>
      <c r="EN77" s="122">
        <f t="shared" si="248"/>
        <v>0</v>
      </c>
      <c r="EO77" s="122">
        <f t="shared" si="249"/>
        <v>0</v>
      </c>
      <c r="EP77" s="122">
        <f t="shared" si="250"/>
        <v>25.569605031424722</v>
      </c>
      <c r="EQ77" s="122">
        <f t="shared" si="251"/>
        <v>0</v>
      </c>
      <c r="ER77" s="122">
        <f t="shared" si="252"/>
        <v>0</v>
      </c>
      <c r="ES77" s="469">
        <f t="shared" si="253"/>
        <v>27.051657735839512</v>
      </c>
      <c r="ET77" s="466">
        <f t="shared" si="254"/>
        <v>0</v>
      </c>
      <c r="EU77" s="122">
        <f t="shared" si="255"/>
        <v>0</v>
      </c>
      <c r="EV77" s="122">
        <f t="shared" si="256"/>
        <v>0</v>
      </c>
      <c r="EW77" s="122">
        <f t="shared" si="257"/>
        <v>0</v>
      </c>
      <c r="EX77" s="122">
        <f t="shared" si="258"/>
        <v>0</v>
      </c>
      <c r="EY77" s="122">
        <f t="shared" si="259"/>
        <v>0</v>
      </c>
      <c r="EZ77" s="122">
        <f t="shared" si="260"/>
        <v>0</v>
      </c>
      <c r="FA77" s="122">
        <f t="shared" si="261"/>
        <v>0</v>
      </c>
      <c r="FB77" s="122">
        <f t="shared" si="262"/>
        <v>0</v>
      </c>
      <c r="FC77" s="122">
        <f t="shared" si="263"/>
        <v>0</v>
      </c>
      <c r="FD77" s="122">
        <f t="shared" si="264"/>
        <v>0</v>
      </c>
      <c r="FE77" s="469">
        <f t="shared" si="265"/>
        <v>0</v>
      </c>
      <c r="FF77" s="466">
        <f t="shared" si="266"/>
        <v>0</v>
      </c>
      <c r="FG77" s="466">
        <f t="shared" si="267"/>
        <v>0</v>
      </c>
      <c r="FH77" s="466">
        <f t="shared" si="268"/>
        <v>0</v>
      </c>
      <c r="FI77" s="466">
        <f t="shared" si="269"/>
        <v>0</v>
      </c>
      <c r="FJ77" s="466">
        <f t="shared" si="270"/>
        <v>0</v>
      </c>
      <c r="FK77" s="466">
        <f t="shared" si="271"/>
        <v>0</v>
      </c>
      <c r="FL77" s="466">
        <f t="shared" si="272"/>
        <v>0</v>
      </c>
      <c r="FM77" s="466">
        <f t="shared" si="273"/>
        <v>0</v>
      </c>
      <c r="FN77" s="466">
        <f t="shared" si="274"/>
        <v>0</v>
      </c>
      <c r="FO77" s="466">
        <f t="shared" si="275"/>
        <v>0</v>
      </c>
      <c r="FP77" s="466">
        <f t="shared" si="276"/>
        <v>0</v>
      </c>
      <c r="FQ77" s="468">
        <f t="shared" si="277"/>
        <v>0</v>
      </c>
      <c r="FR77" s="466">
        <f t="shared" si="278"/>
        <v>0</v>
      </c>
      <c r="FS77" s="466">
        <f t="shared" si="279"/>
        <v>0</v>
      </c>
      <c r="FT77" s="466">
        <f t="shared" si="280"/>
        <v>0</v>
      </c>
      <c r="FU77" s="466">
        <f t="shared" si="281"/>
        <v>0</v>
      </c>
      <c r="FV77" s="466">
        <f t="shared" si="282"/>
        <v>0</v>
      </c>
      <c r="FW77" s="466">
        <f t="shared" si="283"/>
        <v>0</v>
      </c>
      <c r="FX77" s="466">
        <f t="shared" si="284"/>
        <v>0</v>
      </c>
      <c r="FY77" s="466">
        <f t="shared" si="285"/>
        <v>0</v>
      </c>
      <c r="FZ77" s="466">
        <f t="shared" si="286"/>
        <v>0</v>
      </c>
      <c r="GA77" s="466">
        <f t="shared" si="287"/>
        <v>0</v>
      </c>
      <c r="GB77" s="466">
        <f t="shared" si="288"/>
        <v>0</v>
      </c>
      <c r="GC77" s="468">
        <f t="shared" si="289"/>
        <v>0</v>
      </c>
    </row>
    <row r="78" spans="1:185">
      <c r="A78" s="97">
        <v>75</v>
      </c>
      <c r="B78" s="97" t="s">
        <v>12</v>
      </c>
      <c r="C78" s="97" t="s">
        <v>214</v>
      </c>
      <c r="D78" s="97" t="s">
        <v>935</v>
      </c>
      <c r="E78" s="321">
        <v>0</v>
      </c>
      <c r="F78" s="122">
        <v>0</v>
      </c>
      <c r="G78" s="122">
        <v>1.8251344594594501</v>
      </c>
      <c r="H78" s="122">
        <v>0</v>
      </c>
      <c r="I78" s="122">
        <v>0</v>
      </c>
      <c r="J78" s="122">
        <v>1.6995736590202599</v>
      </c>
      <c r="K78" s="122">
        <v>0</v>
      </c>
      <c r="L78" s="122">
        <v>0</v>
      </c>
      <c r="M78" s="122">
        <v>1.6094634081081001</v>
      </c>
      <c r="N78" s="122">
        <v>0</v>
      </c>
      <c r="O78" s="122">
        <v>0</v>
      </c>
      <c r="P78" s="475">
        <v>1.3107919520270199</v>
      </c>
      <c r="Q78" s="474">
        <v>1</v>
      </c>
      <c r="R78" s="97">
        <v>0</v>
      </c>
      <c r="S78" s="97">
        <v>0</v>
      </c>
      <c r="T78" s="97">
        <v>1.8251344594594501</v>
      </c>
      <c r="U78" s="97">
        <v>0</v>
      </c>
      <c r="V78" s="97">
        <v>0</v>
      </c>
      <c r="W78" s="97">
        <v>1.6995736590202599</v>
      </c>
      <c r="X78" s="97">
        <v>0</v>
      </c>
      <c r="Y78" s="97">
        <v>0</v>
      </c>
      <c r="Z78" s="97">
        <v>1.6094634081081001</v>
      </c>
      <c r="AA78" s="97">
        <v>0</v>
      </c>
      <c r="AB78" s="97">
        <v>0</v>
      </c>
      <c r="AC78" s="97">
        <v>1.3107919520270199</v>
      </c>
      <c r="AD78" s="321">
        <v>0</v>
      </c>
      <c r="AE78" s="97">
        <v>0</v>
      </c>
      <c r="AF78" s="97">
        <v>246.37770042858301</v>
      </c>
      <c r="AG78" s="97">
        <v>0</v>
      </c>
      <c r="AH78" s="97">
        <v>0</v>
      </c>
      <c r="AI78" s="97">
        <v>229.42805536772499</v>
      </c>
      <c r="AJ78" s="97">
        <v>0</v>
      </c>
      <c r="AK78" s="97">
        <v>0</v>
      </c>
      <c r="AL78" s="97">
        <v>217.26393127441401</v>
      </c>
      <c r="AM78" s="97">
        <v>0</v>
      </c>
      <c r="AN78" s="97">
        <v>0</v>
      </c>
      <c r="AO78" s="97">
        <v>176.94581635172199</v>
      </c>
      <c r="AP78" s="466">
        <f t="shared" si="146"/>
        <v>0</v>
      </c>
      <c r="AQ78" s="122">
        <f t="shared" si="147"/>
        <v>0</v>
      </c>
      <c r="AR78" s="473">
        <f t="shared" si="148"/>
        <v>134.99153399446124</v>
      </c>
      <c r="AS78" s="122">
        <f t="shared" si="149"/>
        <v>0</v>
      </c>
      <c r="AT78" s="122">
        <f t="shared" si="150"/>
        <v>0</v>
      </c>
      <c r="AU78" s="122">
        <f t="shared" si="151"/>
        <v>134.99153399446166</v>
      </c>
      <c r="AV78" s="122">
        <f t="shared" si="152"/>
        <v>0</v>
      </c>
      <c r="AW78" s="122">
        <f t="shared" si="153"/>
        <v>0</v>
      </c>
      <c r="AX78" s="122">
        <f t="shared" si="154"/>
        <v>134.99153207204907</v>
      </c>
      <c r="AY78" s="122">
        <f t="shared" si="155"/>
        <v>0</v>
      </c>
      <c r="AZ78" s="122">
        <f t="shared" si="156"/>
        <v>0</v>
      </c>
      <c r="BA78" s="469">
        <f t="shared" si="157"/>
        <v>134.99153399446149</v>
      </c>
      <c r="BB78" s="97">
        <f t="shared" si="158"/>
        <v>0</v>
      </c>
      <c r="BC78" s="97">
        <f t="shared" si="159"/>
        <v>0</v>
      </c>
      <c r="BD78" s="97">
        <f t="shared" si="160"/>
        <v>0.28165880563813667</v>
      </c>
      <c r="BE78" s="97">
        <f t="shared" si="161"/>
        <v>0</v>
      </c>
      <c r="BF78" s="97">
        <f t="shared" si="162"/>
        <v>0</v>
      </c>
      <c r="BG78" s="97">
        <f t="shared" si="163"/>
        <v>0.26228198389035989</v>
      </c>
      <c r="BH78" s="97">
        <f t="shared" si="164"/>
        <v>0</v>
      </c>
      <c r="BI78" s="97">
        <f t="shared" si="165"/>
        <v>0</v>
      </c>
      <c r="BJ78" s="97">
        <f t="shared" si="166"/>
        <v>0.24837596972459333</v>
      </c>
      <c r="BK78" s="97">
        <f t="shared" si="167"/>
        <v>0</v>
      </c>
      <c r="BL78" s="97">
        <f t="shared" si="168"/>
        <v>0</v>
      </c>
      <c r="BM78" s="469">
        <f t="shared" si="169"/>
        <v>0.2022843269078142</v>
      </c>
      <c r="BN78" s="467">
        <f t="shared" si="170"/>
        <v>0</v>
      </c>
      <c r="BO78" s="97">
        <f t="shared" si="171"/>
        <v>0</v>
      </c>
      <c r="BP78" s="97">
        <f t="shared" si="172"/>
        <v>523824.47384205362</v>
      </c>
      <c r="BQ78" s="97">
        <f t="shared" si="173"/>
        <v>0</v>
      </c>
      <c r="BR78" s="97">
        <f t="shared" si="174"/>
        <v>0</v>
      </c>
      <c r="BS78" s="97">
        <f t="shared" si="175"/>
        <v>545272.22865701991</v>
      </c>
      <c r="BT78" s="97">
        <f t="shared" si="176"/>
        <v>0</v>
      </c>
      <c r="BU78" s="97">
        <f t="shared" si="177"/>
        <v>0</v>
      </c>
      <c r="BV78" s="97">
        <f t="shared" si="178"/>
        <v>562254.99817455641</v>
      </c>
      <c r="BW78" s="97">
        <f t="shared" si="179"/>
        <v>0</v>
      </c>
      <c r="BX78" s="97">
        <f t="shared" si="180"/>
        <v>0</v>
      </c>
      <c r="BY78" s="469">
        <f t="shared" si="181"/>
        <v>631136.48090958013</v>
      </c>
      <c r="BZ78" s="470">
        <f t="shared" si="182"/>
        <v>0</v>
      </c>
      <c r="CA78" s="470">
        <f t="shared" si="183"/>
        <v>0</v>
      </c>
      <c r="CB78" s="470">
        <f t="shared" si="184"/>
        <v>1.4350298169187894E-2</v>
      </c>
      <c r="CC78" s="470">
        <f t="shared" si="185"/>
        <v>0</v>
      </c>
      <c r="CD78" s="470">
        <f t="shared" si="186"/>
        <v>0</v>
      </c>
      <c r="CE78" s="470">
        <f t="shared" si="187"/>
        <v>1.6041441503963669E-2</v>
      </c>
      <c r="CF78" s="470">
        <f t="shared" si="188"/>
        <v>0</v>
      </c>
      <c r="CG78" s="470">
        <f t="shared" si="189"/>
        <v>0</v>
      </c>
      <c r="CH78" s="470">
        <f t="shared" si="190"/>
        <v>1.7467156921432546E-2</v>
      </c>
      <c r="CI78" s="470">
        <f t="shared" si="191"/>
        <v>0</v>
      </c>
      <c r="CJ78" s="470">
        <f t="shared" si="192"/>
        <v>0</v>
      </c>
      <c r="CK78" s="472">
        <f t="shared" si="193"/>
        <v>2.4074624502141061E-2</v>
      </c>
      <c r="CL78" s="470">
        <f t="shared" si="194"/>
        <v>0</v>
      </c>
      <c r="CM78" s="116">
        <f t="shared" si="195"/>
        <v>0</v>
      </c>
      <c r="CN78" s="116">
        <f t="shared" si="196"/>
        <v>0</v>
      </c>
      <c r="CO78" s="116">
        <f t="shared" si="197"/>
        <v>0</v>
      </c>
      <c r="CP78" s="116">
        <f t="shared" si="198"/>
        <v>0</v>
      </c>
      <c r="CQ78" s="116">
        <f t="shared" si="199"/>
        <v>0</v>
      </c>
      <c r="CR78" s="116">
        <f t="shared" si="200"/>
        <v>0</v>
      </c>
      <c r="CS78" s="116">
        <f t="shared" si="201"/>
        <v>0</v>
      </c>
      <c r="CT78" s="116">
        <f t="shared" si="202"/>
        <v>0</v>
      </c>
      <c r="CU78" s="116">
        <f t="shared" si="203"/>
        <v>0</v>
      </c>
      <c r="CV78" s="116">
        <f t="shared" si="204"/>
        <v>0</v>
      </c>
      <c r="CW78" s="471">
        <f t="shared" si="205"/>
        <v>0</v>
      </c>
      <c r="CX78" s="470">
        <f t="shared" si="206"/>
        <v>0</v>
      </c>
      <c r="CY78" s="116">
        <f t="shared" si="207"/>
        <v>0</v>
      </c>
      <c r="CZ78" s="116">
        <f t="shared" si="208"/>
        <v>0</v>
      </c>
      <c r="DA78" s="116">
        <f t="shared" si="209"/>
        <v>0</v>
      </c>
      <c r="DB78" s="116">
        <f t="shared" si="210"/>
        <v>0</v>
      </c>
      <c r="DC78" s="116">
        <f t="shared" si="211"/>
        <v>0</v>
      </c>
      <c r="DD78" s="116">
        <f t="shared" si="212"/>
        <v>0</v>
      </c>
      <c r="DE78" s="116">
        <f t="shared" si="213"/>
        <v>0</v>
      </c>
      <c r="DF78" s="116">
        <f t="shared" si="214"/>
        <v>0</v>
      </c>
      <c r="DG78" s="116">
        <f t="shared" si="215"/>
        <v>0</v>
      </c>
      <c r="DH78" s="116">
        <f t="shared" si="216"/>
        <v>0</v>
      </c>
      <c r="DI78" s="471">
        <f t="shared" si="217"/>
        <v>0</v>
      </c>
      <c r="DJ78" s="470">
        <f t="shared" si="218"/>
        <v>0</v>
      </c>
      <c r="DK78" s="116">
        <f t="shared" si="219"/>
        <v>0</v>
      </c>
      <c r="DL78" s="116">
        <f t="shared" si="220"/>
        <v>1.8251344594594501</v>
      </c>
      <c r="DM78" s="116">
        <f t="shared" si="221"/>
        <v>0</v>
      </c>
      <c r="DN78" s="116">
        <f t="shared" si="222"/>
        <v>0</v>
      </c>
      <c r="DO78" s="116">
        <f t="shared" si="223"/>
        <v>1.6995736590202599</v>
      </c>
      <c r="DP78" s="116">
        <f t="shared" si="224"/>
        <v>0</v>
      </c>
      <c r="DQ78" s="116">
        <f t="shared" si="225"/>
        <v>0</v>
      </c>
      <c r="DR78" s="116">
        <f t="shared" si="226"/>
        <v>1.6094634081081001</v>
      </c>
      <c r="DS78" s="116">
        <f t="shared" si="227"/>
        <v>0</v>
      </c>
      <c r="DT78" s="116">
        <f t="shared" si="228"/>
        <v>0</v>
      </c>
      <c r="DU78" s="471">
        <f t="shared" si="229"/>
        <v>0</v>
      </c>
      <c r="DV78" s="470">
        <f t="shared" si="230"/>
        <v>0</v>
      </c>
      <c r="DW78" s="470">
        <f t="shared" si="231"/>
        <v>0</v>
      </c>
      <c r="DX78" s="470">
        <f t="shared" si="232"/>
        <v>0</v>
      </c>
      <c r="DY78" s="470">
        <f t="shared" si="233"/>
        <v>0</v>
      </c>
      <c r="DZ78" s="470">
        <f t="shared" si="234"/>
        <v>0</v>
      </c>
      <c r="EA78" s="470">
        <f t="shared" si="235"/>
        <v>0</v>
      </c>
      <c r="EB78" s="470">
        <f t="shared" si="236"/>
        <v>0</v>
      </c>
      <c r="EC78" s="470">
        <f t="shared" si="237"/>
        <v>0</v>
      </c>
      <c r="ED78" s="470">
        <f t="shared" si="238"/>
        <v>0</v>
      </c>
      <c r="EE78" s="470">
        <f t="shared" si="239"/>
        <v>0</v>
      </c>
      <c r="EF78" s="470">
        <f t="shared" si="240"/>
        <v>0</v>
      </c>
      <c r="EG78" s="470">
        <f t="shared" si="241"/>
        <v>1.3107919520270199</v>
      </c>
      <c r="EH78" s="466">
        <f t="shared" si="242"/>
        <v>0</v>
      </c>
      <c r="EI78" s="122">
        <f t="shared" si="243"/>
        <v>0</v>
      </c>
      <c r="EJ78" s="122">
        <f t="shared" si="244"/>
        <v>1.8597837644566355</v>
      </c>
      <c r="EK78" s="122">
        <f t="shared" si="245"/>
        <v>0</v>
      </c>
      <c r="EL78" s="122">
        <f t="shared" si="246"/>
        <v>0</v>
      </c>
      <c r="EM78" s="122">
        <f t="shared" si="247"/>
        <v>2.0789541872801931</v>
      </c>
      <c r="EN78" s="122">
        <f t="shared" si="248"/>
        <v>0</v>
      </c>
      <c r="EO78" s="122">
        <f t="shared" si="249"/>
        <v>0</v>
      </c>
      <c r="EP78" s="122">
        <f t="shared" si="250"/>
        <v>2.2637254272142409</v>
      </c>
      <c r="EQ78" s="122">
        <f t="shared" si="251"/>
        <v>0</v>
      </c>
      <c r="ER78" s="122">
        <f t="shared" si="252"/>
        <v>0</v>
      </c>
      <c r="ES78" s="469">
        <f t="shared" si="253"/>
        <v>3.1200463751064809</v>
      </c>
      <c r="ET78" s="466">
        <f t="shared" si="254"/>
        <v>0</v>
      </c>
      <c r="EU78" s="122">
        <f t="shared" si="255"/>
        <v>0</v>
      </c>
      <c r="EV78" s="122">
        <f t="shared" si="256"/>
        <v>0</v>
      </c>
      <c r="EW78" s="122">
        <f t="shared" si="257"/>
        <v>0</v>
      </c>
      <c r="EX78" s="122">
        <f t="shared" si="258"/>
        <v>0</v>
      </c>
      <c r="EY78" s="122">
        <f t="shared" si="259"/>
        <v>0</v>
      </c>
      <c r="EZ78" s="122">
        <f t="shared" si="260"/>
        <v>0</v>
      </c>
      <c r="FA78" s="122">
        <f t="shared" si="261"/>
        <v>0</v>
      </c>
      <c r="FB78" s="122">
        <f t="shared" si="262"/>
        <v>0</v>
      </c>
      <c r="FC78" s="122">
        <f t="shared" si="263"/>
        <v>0</v>
      </c>
      <c r="FD78" s="122">
        <f t="shared" si="264"/>
        <v>0</v>
      </c>
      <c r="FE78" s="469">
        <f t="shared" si="265"/>
        <v>0</v>
      </c>
      <c r="FF78" s="466">
        <f t="shared" si="266"/>
        <v>0</v>
      </c>
      <c r="FG78" s="466">
        <f t="shared" si="267"/>
        <v>0</v>
      </c>
      <c r="FH78" s="466">
        <f t="shared" si="268"/>
        <v>1.8597837644566355</v>
      </c>
      <c r="FI78" s="466">
        <f t="shared" si="269"/>
        <v>0</v>
      </c>
      <c r="FJ78" s="466">
        <f t="shared" si="270"/>
        <v>0</v>
      </c>
      <c r="FK78" s="466">
        <f t="shared" si="271"/>
        <v>2.0789541872801931</v>
      </c>
      <c r="FL78" s="466">
        <f t="shared" si="272"/>
        <v>0</v>
      </c>
      <c r="FM78" s="466">
        <f t="shared" si="273"/>
        <v>0</v>
      </c>
      <c r="FN78" s="466">
        <f t="shared" si="274"/>
        <v>2.2637254272142409</v>
      </c>
      <c r="FO78" s="466">
        <f t="shared" si="275"/>
        <v>0</v>
      </c>
      <c r="FP78" s="466">
        <f t="shared" si="276"/>
        <v>0</v>
      </c>
      <c r="FQ78" s="468">
        <f t="shared" si="277"/>
        <v>0</v>
      </c>
      <c r="FR78" s="466">
        <f t="shared" si="278"/>
        <v>0</v>
      </c>
      <c r="FS78" s="466">
        <f t="shared" si="279"/>
        <v>0</v>
      </c>
      <c r="FT78" s="466">
        <f t="shared" si="280"/>
        <v>0</v>
      </c>
      <c r="FU78" s="466">
        <f t="shared" si="281"/>
        <v>0</v>
      </c>
      <c r="FV78" s="466">
        <f t="shared" si="282"/>
        <v>0</v>
      </c>
      <c r="FW78" s="466">
        <f t="shared" si="283"/>
        <v>0</v>
      </c>
      <c r="FX78" s="466">
        <f t="shared" si="284"/>
        <v>0</v>
      </c>
      <c r="FY78" s="466">
        <f t="shared" si="285"/>
        <v>0</v>
      </c>
      <c r="FZ78" s="466">
        <f t="shared" si="286"/>
        <v>0</v>
      </c>
      <c r="GA78" s="466">
        <f t="shared" si="287"/>
        <v>0</v>
      </c>
      <c r="GB78" s="466">
        <f t="shared" si="288"/>
        <v>0</v>
      </c>
      <c r="GC78" s="468">
        <f t="shared" si="289"/>
        <v>3.1200463751064809</v>
      </c>
    </row>
    <row r="79" spans="1:185">
      <c r="A79" s="97">
        <v>76</v>
      </c>
      <c r="B79" s="97" t="s">
        <v>12</v>
      </c>
      <c r="C79" s="97" t="s">
        <v>214</v>
      </c>
      <c r="D79" s="97" t="s">
        <v>935</v>
      </c>
      <c r="E79" s="321">
        <v>0</v>
      </c>
      <c r="F79" s="122">
        <v>0</v>
      </c>
      <c r="G79" s="122">
        <v>9.1256722972972995</v>
      </c>
      <c r="H79" s="122">
        <v>0</v>
      </c>
      <c r="I79" s="122">
        <v>0</v>
      </c>
      <c r="J79" s="122">
        <v>8.49786829510135</v>
      </c>
      <c r="K79" s="122">
        <v>0</v>
      </c>
      <c r="L79" s="122">
        <v>0</v>
      </c>
      <c r="M79" s="122">
        <v>8.0473170405405394</v>
      </c>
      <c r="N79" s="122">
        <v>0</v>
      </c>
      <c r="O79" s="122">
        <v>0</v>
      </c>
      <c r="P79" s="475">
        <v>6.5539597601351396</v>
      </c>
      <c r="Q79" s="474">
        <v>3</v>
      </c>
      <c r="R79" s="97">
        <v>0</v>
      </c>
      <c r="S79" s="97">
        <v>0</v>
      </c>
      <c r="T79" s="97">
        <v>27.377016891891898</v>
      </c>
      <c r="U79" s="97">
        <v>0</v>
      </c>
      <c r="V79" s="97">
        <v>0</v>
      </c>
      <c r="W79" s="97">
        <v>25.493604885303998</v>
      </c>
      <c r="X79" s="97">
        <v>0</v>
      </c>
      <c r="Y79" s="97">
        <v>0</v>
      </c>
      <c r="Z79" s="97">
        <v>24.141951121621599</v>
      </c>
      <c r="AA79" s="97">
        <v>0</v>
      </c>
      <c r="AB79" s="97">
        <v>0</v>
      </c>
      <c r="AC79" s="97">
        <v>19.661879280405401</v>
      </c>
      <c r="AD79" s="321">
        <v>0</v>
      </c>
      <c r="AE79" s="97">
        <v>0</v>
      </c>
      <c r="AF79" s="97">
        <v>17344.217984360301</v>
      </c>
      <c r="AG79" s="97">
        <v>0</v>
      </c>
      <c r="AH79" s="97">
        <v>0</v>
      </c>
      <c r="AI79" s="97">
        <v>16151.016090756701</v>
      </c>
      <c r="AJ79" s="97">
        <v>0</v>
      </c>
      <c r="AK79" s="97">
        <v>0</v>
      </c>
      <c r="AL79" s="97">
        <v>15294.7000732421</v>
      </c>
      <c r="AM79" s="97">
        <v>0</v>
      </c>
      <c r="AN79" s="97">
        <v>0</v>
      </c>
      <c r="AO79" s="97">
        <v>12456.4309387019</v>
      </c>
      <c r="AP79" s="466">
        <f t="shared" si="146"/>
        <v>0</v>
      </c>
      <c r="AQ79" s="122">
        <f t="shared" si="147"/>
        <v>0</v>
      </c>
      <c r="AR79" s="473">
        <f t="shared" si="148"/>
        <v>633.53206278281709</v>
      </c>
      <c r="AS79" s="122">
        <f t="shared" si="149"/>
        <v>0</v>
      </c>
      <c r="AT79" s="122">
        <f t="shared" si="150"/>
        <v>0</v>
      </c>
      <c r="AU79" s="122">
        <f t="shared" si="151"/>
        <v>633.53206278281539</v>
      </c>
      <c r="AV79" s="122">
        <f t="shared" si="152"/>
        <v>0</v>
      </c>
      <c r="AW79" s="122">
        <f t="shared" si="153"/>
        <v>0</v>
      </c>
      <c r="AX79" s="122">
        <f t="shared" si="154"/>
        <v>633.53206193612596</v>
      </c>
      <c r="AY79" s="122">
        <f t="shared" si="155"/>
        <v>0</v>
      </c>
      <c r="AZ79" s="122">
        <f t="shared" si="156"/>
        <v>0</v>
      </c>
      <c r="BA79" s="469">
        <f t="shared" si="157"/>
        <v>633.5320627828138</v>
      </c>
      <c r="BB79" s="97">
        <f t="shared" si="158"/>
        <v>0</v>
      </c>
      <c r="BC79" s="97">
        <f t="shared" si="159"/>
        <v>0</v>
      </c>
      <c r="BD79" s="97">
        <f t="shared" si="160"/>
        <v>1.408294028190691</v>
      </c>
      <c r="BE79" s="97">
        <f t="shared" si="161"/>
        <v>0</v>
      </c>
      <c r="BF79" s="97">
        <f t="shared" si="162"/>
        <v>0</v>
      </c>
      <c r="BG79" s="97">
        <f t="shared" si="163"/>
        <v>1.3114099194518072</v>
      </c>
      <c r="BH79" s="97">
        <f t="shared" si="164"/>
        <v>0</v>
      </c>
      <c r="BI79" s="97">
        <f t="shared" si="165"/>
        <v>0</v>
      </c>
      <c r="BJ79" s="97">
        <f t="shared" si="166"/>
        <v>1.2418798486229727</v>
      </c>
      <c r="BK79" s="97">
        <f t="shared" si="167"/>
        <v>0</v>
      </c>
      <c r="BL79" s="97">
        <f t="shared" si="168"/>
        <v>0</v>
      </c>
      <c r="BM79" s="469">
        <f t="shared" si="169"/>
        <v>1.0114216345390772</v>
      </c>
      <c r="BN79" s="467">
        <f t="shared" si="170"/>
        <v>0</v>
      </c>
      <c r="BO79" s="97">
        <f t="shared" si="171"/>
        <v>0</v>
      </c>
      <c r="BP79" s="97">
        <f t="shared" si="172"/>
        <v>993408.19810258527</v>
      </c>
      <c r="BQ79" s="97">
        <f t="shared" si="173"/>
        <v>0</v>
      </c>
      <c r="BR79" s="97">
        <f t="shared" si="174"/>
        <v>0</v>
      </c>
      <c r="BS79" s="97">
        <f t="shared" si="175"/>
        <v>1034082.8449128123</v>
      </c>
      <c r="BT79" s="97">
        <f t="shared" si="176"/>
        <v>0</v>
      </c>
      <c r="BU79" s="97">
        <f t="shared" si="177"/>
        <v>0</v>
      </c>
      <c r="BV79" s="97">
        <f t="shared" si="178"/>
        <v>1066289.8732505189</v>
      </c>
      <c r="BW79" s="97">
        <f t="shared" si="179"/>
        <v>0</v>
      </c>
      <c r="BX79" s="97">
        <f t="shared" si="180"/>
        <v>0</v>
      </c>
      <c r="BY79" s="469">
        <f t="shared" si="181"/>
        <v>1196920.3150409451</v>
      </c>
      <c r="BZ79" s="470">
        <f t="shared" si="182"/>
        <v>0</v>
      </c>
      <c r="CA79" s="470">
        <f t="shared" si="183"/>
        <v>0</v>
      </c>
      <c r="CB79" s="470">
        <f t="shared" si="184"/>
        <v>1.8143105255503523E-3</v>
      </c>
      <c r="CC79" s="470">
        <f t="shared" si="185"/>
        <v>0</v>
      </c>
      <c r="CD79" s="470">
        <f t="shared" si="186"/>
        <v>0</v>
      </c>
      <c r="CE79" s="470">
        <f t="shared" si="187"/>
        <v>2.0281220517168173E-3</v>
      </c>
      <c r="CF79" s="470">
        <f t="shared" si="188"/>
        <v>0</v>
      </c>
      <c r="CG79" s="470">
        <f t="shared" si="189"/>
        <v>0</v>
      </c>
      <c r="CH79" s="470">
        <f t="shared" si="190"/>
        <v>2.208375511736387E-3</v>
      </c>
      <c r="CI79" s="470">
        <f t="shared" si="191"/>
        <v>0</v>
      </c>
      <c r="CJ79" s="470">
        <f t="shared" si="192"/>
        <v>0</v>
      </c>
      <c r="CK79" s="472">
        <f t="shared" si="193"/>
        <v>3.0437586813834468E-3</v>
      </c>
      <c r="CL79" s="470">
        <f t="shared" si="194"/>
        <v>0</v>
      </c>
      <c r="CM79" s="116">
        <f t="shared" si="195"/>
        <v>0</v>
      </c>
      <c r="CN79" s="116">
        <f t="shared" si="196"/>
        <v>0</v>
      </c>
      <c r="CO79" s="116">
        <f t="shared" si="197"/>
        <v>0</v>
      </c>
      <c r="CP79" s="116">
        <f t="shared" si="198"/>
        <v>0</v>
      </c>
      <c r="CQ79" s="116">
        <f t="shared" si="199"/>
        <v>0</v>
      </c>
      <c r="CR79" s="116">
        <f t="shared" si="200"/>
        <v>0</v>
      </c>
      <c r="CS79" s="116">
        <f t="shared" si="201"/>
        <v>0</v>
      </c>
      <c r="CT79" s="116">
        <f t="shared" si="202"/>
        <v>0</v>
      </c>
      <c r="CU79" s="116">
        <f t="shared" si="203"/>
        <v>0</v>
      </c>
      <c r="CV79" s="116">
        <f t="shared" si="204"/>
        <v>0</v>
      </c>
      <c r="CW79" s="471">
        <f t="shared" si="205"/>
        <v>0</v>
      </c>
      <c r="CX79" s="470">
        <f t="shared" si="206"/>
        <v>0</v>
      </c>
      <c r="CY79" s="116">
        <f t="shared" si="207"/>
        <v>0</v>
      </c>
      <c r="CZ79" s="116">
        <f t="shared" si="208"/>
        <v>27.377016891891898</v>
      </c>
      <c r="DA79" s="116">
        <f t="shared" si="209"/>
        <v>0</v>
      </c>
      <c r="DB79" s="116">
        <f t="shared" si="210"/>
        <v>0</v>
      </c>
      <c r="DC79" s="116">
        <f t="shared" si="211"/>
        <v>25.493604885303998</v>
      </c>
      <c r="DD79" s="116">
        <f t="shared" si="212"/>
        <v>0</v>
      </c>
      <c r="DE79" s="116">
        <f t="shared" si="213"/>
        <v>0</v>
      </c>
      <c r="DF79" s="116">
        <f t="shared" si="214"/>
        <v>24.141951121621599</v>
      </c>
      <c r="DG79" s="116">
        <f t="shared" si="215"/>
        <v>0</v>
      </c>
      <c r="DH79" s="116">
        <f t="shared" si="216"/>
        <v>0</v>
      </c>
      <c r="DI79" s="471">
        <f t="shared" si="217"/>
        <v>19.661879280405401</v>
      </c>
      <c r="DJ79" s="470">
        <f t="shared" si="218"/>
        <v>0</v>
      </c>
      <c r="DK79" s="116">
        <f t="shared" si="219"/>
        <v>0</v>
      </c>
      <c r="DL79" s="116">
        <f t="shared" si="220"/>
        <v>0</v>
      </c>
      <c r="DM79" s="116">
        <f t="shared" si="221"/>
        <v>0</v>
      </c>
      <c r="DN79" s="116">
        <f t="shared" si="222"/>
        <v>0</v>
      </c>
      <c r="DO79" s="116">
        <f t="shared" si="223"/>
        <v>0</v>
      </c>
      <c r="DP79" s="116">
        <f t="shared" si="224"/>
        <v>0</v>
      </c>
      <c r="DQ79" s="116">
        <f t="shared" si="225"/>
        <v>0</v>
      </c>
      <c r="DR79" s="116">
        <f t="shared" si="226"/>
        <v>0</v>
      </c>
      <c r="DS79" s="116">
        <f t="shared" si="227"/>
        <v>0</v>
      </c>
      <c r="DT79" s="116">
        <f t="shared" si="228"/>
        <v>0</v>
      </c>
      <c r="DU79" s="471">
        <f t="shared" si="229"/>
        <v>0</v>
      </c>
      <c r="DV79" s="470">
        <f t="shared" si="230"/>
        <v>0</v>
      </c>
      <c r="DW79" s="470">
        <f t="shared" si="231"/>
        <v>0</v>
      </c>
      <c r="DX79" s="470">
        <f t="shared" si="232"/>
        <v>0</v>
      </c>
      <c r="DY79" s="470">
        <f t="shared" si="233"/>
        <v>0</v>
      </c>
      <c r="DZ79" s="470">
        <f t="shared" si="234"/>
        <v>0</v>
      </c>
      <c r="EA79" s="470">
        <f t="shared" si="235"/>
        <v>0</v>
      </c>
      <c r="EB79" s="470">
        <f t="shared" si="236"/>
        <v>0</v>
      </c>
      <c r="EC79" s="470">
        <f t="shared" si="237"/>
        <v>0</v>
      </c>
      <c r="ED79" s="470">
        <f t="shared" si="238"/>
        <v>0</v>
      </c>
      <c r="EE79" s="470">
        <f t="shared" si="239"/>
        <v>0</v>
      </c>
      <c r="EF79" s="470">
        <f t="shared" si="240"/>
        <v>0</v>
      </c>
      <c r="EG79" s="470">
        <f t="shared" si="241"/>
        <v>0</v>
      </c>
      <c r="EH79" s="466">
        <f t="shared" si="242"/>
        <v>0</v>
      </c>
      <c r="EI79" s="122">
        <f t="shared" si="243"/>
        <v>0</v>
      </c>
      <c r="EJ79" s="122">
        <f t="shared" si="244"/>
        <v>0.70539828914766378</v>
      </c>
      <c r="EK79" s="122">
        <f t="shared" si="245"/>
        <v>0</v>
      </c>
      <c r="EL79" s="122">
        <f t="shared" si="246"/>
        <v>0</v>
      </c>
      <c r="EM79" s="122">
        <f t="shared" si="247"/>
        <v>0.788527545487133</v>
      </c>
      <c r="EN79" s="122">
        <f t="shared" si="248"/>
        <v>0</v>
      </c>
      <c r="EO79" s="122">
        <f t="shared" si="249"/>
        <v>0</v>
      </c>
      <c r="EP79" s="122">
        <f t="shared" si="250"/>
        <v>0.85860953008686591</v>
      </c>
      <c r="EQ79" s="122">
        <f t="shared" si="251"/>
        <v>0</v>
      </c>
      <c r="ER79" s="122">
        <f t="shared" si="252"/>
        <v>0</v>
      </c>
      <c r="ES79" s="469">
        <f t="shared" si="253"/>
        <v>1.1834039080906185</v>
      </c>
      <c r="ET79" s="466">
        <f t="shared" si="254"/>
        <v>0</v>
      </c>
      <c r="EU79" s="122">
        <f t="shared" si="255"/>
        <v>0</v>
      </c>
      <c r="EV79" s="122">
        <f t="shared" si="256"/>
        <v>0.70539828914766378</v>
      </c>
      <c r="EW79" s="122">
        <f t="shared" si="257"/>
        <v>0</v>
      </c>
      <c r="EX79" s="122">
        <f t="shared" si="258"/>
        <v>0</v>
      </c>
      <c r="EY79" s="122">
        <f t="shared" si="259"/>
        <v>0.788527545487133</v>
      </c>
      <c r="EZ79" s="122">
        <f t="shared" si="260"/>
        <v>0</v>
      </c>
      <c r="FA79" s="122">
        <f t="shared" si="261"/>
        <v>0</v>
      </c>
      <c r="FB79" s="122">
        <f t="shared" si="262"/>
        <v>0.85860953008686591</v>
      </c>
      <c r="FC79" s="122">
        <f t="shared" si="263"/>
        <v>0</v>
      </c>
      <c r="FD79" s="122">
        <f t="shared" si="264"/>
        <v>0</v>
      </c>
      <c r="FE79" s="469">
        <f t="shared" si="265"/>
        <v>1.1834039080906185</v>
      </c>
      <c r="FF79" s="466">
        <f t="shared" si="266"/>
        <v>0</v>
      </c>
      <c r="FG79" s="466">
        <f t="shared" si="267"/>
        <v>0</v>
      </c>
      <c r="FH79" s="466">
        <f t="shared" si="268"/>
        <v>0</v>
      </c>
      <c r="FI79" s="466">
        <f t="shared" si="269"/>
        <v>0</v>
      </c>
      <c r="FJ79" s="466">
        <f t="shared" si="270"/>
        <v>0</v>
      </c>
      <c r="FK79" s="466">
        <f t="shared" si="271"/>
        <v>0</v>
      </c>
      <c r="FL79" s="466">
        <f t="shared" si="272"/>
        <v>0</v>
      </c>
      <c r="FM79" s="466">
        <f t="shared" si="273"/>
        <v>0</v>
      </c>
      <c r="FN79" s="466">
        <f t="shared" si="274"/>
        <v>0</v>
      </c>
      <c r="FO79" s="466">
        <f t="shared" si="275"/>
        <v>0</v>
      </c>
      <c r="FP79" s="466">
        <f t="shared" si="276"/>
        <v>0</v>
      </c>
      <c r="FQ79" s="468">
        <f t="shared" si="277"/>
        <v>0</v>
      </c>
      <c r="FR79" s="466">
        <f t="shared" si="278"/>
        <v>0</v>
      </c>
      <c r="FS79" s="466">
        <f t="shared" si="279"/>
        <v>0</v>
      </c>
      <c r="FT79" s="466">
        <f t="shared" si="280"/>
        <v>0</v>
      </c>
      <c r="FU79" s="466">
        <f t="shared" si="281"/>
        <v>0</v>
      </c>
      <c r="FV79" s="466">
        <f t="shared" si="282"/>
        <v>0</v>
      </c>
      <c r="FW79" s="466">
        <f t="shared" si="283"/>
        <v>0</v>
      </c>
      <c r="FX79" s="466">
        <f t="shared" si="284"/>
        <v>0</v>
      </c>
      <c r="FY79" s="466">
        <f t="shared" si="285"/>
        <v>0</v>
      </c>
      <c r="FZ79" s="466">
        <f t="shared" si="286"/>
        <v>0</v>
      </c>
      <c r="GA79" s="466">
        <f t="shared" si="287"/>
        <v>0</v>
      </c>
      <c r="GB79" s="466">
        <f t="shared" si="288"/>
        <v>0</v>
      </c>
      <c r="GC79" s="468">
        <f t="shared" si="289"/>
        <v>0</v>
      </c>
    </row>
    <row r="80" spans="1:185">
      <c r="A80" s="97">
        <v>77</v>
      </c>
      <c r="B80" s="97" t="s">
        <v>12</v>
      </c>
      <c r="C80" s="97" t="s">
        <v>214</v>
      </c>
      <c r="D80" s="97" t="s">
        <v>935</v>
      </c>
      <c r="E80" s="321">
        <v>0</v>
      </c>
      <c r="F80" s="122">
        <v>2.180350958678E-3</v>
      </c>
      <c r="G80" s="122">
        <v>7.3370343947510002E-3</v>
      </c>
      <c r="H80" s="122">
        <v>0</v>
      </c>
      <c r="I80" s="122">
        <v>2.1648597812100002E-3</v>
      </c>
      <c r="J80" s="122">
        <v>7.200604496013E-3</v>
      </c>
      <c r="K80" s="122">
        <v>0</v>
      </c>
      <c r="L80" s="122">
        <v>2.1537946544460001E-3</v>
      </c>
      <c r="M80" s="122">
        <v>7.0495672225060002E-3</v>
      </c>
      <c r="N80" s="122">
        <v>0</v>
      </c>
      <c r="O80" s="122">
        <v>2.1168371310560001E-3</v>
      </c>
      <c r="P80" s="475">
        <v>6.8354061340479997E-3</v>
      </c>
      <c r="Q80" s="474">
        <v>2</v>
      </c>
      <c r="R80" s="97">
        <v>0</v>
      </c>
      <c r="S80" s="97">
        <v>4.360701917356E-3</v>
      </c>
      <c r="T80" s="97">
        <v>1.4674068789503E-2</v>
      </c>
      <c r="U80" s="97">
        <v>0</v>
      </c>
      <c r="V80" s="97">
        <v>4.3297195624190004E-3</v>
      </c>
      <c r="W80" s="97">
        <v>1.4401208992025001E-2</v>
      </c>
      <c r="X80" s="97">
        <v>0</v>
      </c>
      <c r="Y80" s="97">
        <v>4.3075893088920002E-3</v>
      </c>
      <c r="Z80" s="97">
        <v>1.4099134445012E-2</v>
      </c>
      <c r="AA80" s="97">
        <v>0</v>
      </c>
      <c r="AB80" s="97">
        <v>4.2336742621130003E-3</v>
      </c>
      <c r="AC80" s="97">
        <v>1.3670812268095999E-2</v>
      </c>
      <c r="AD80" s="321">
        <v>0</v>
      </c>
      <c r="AE80" s="97">
        <v>10.2513744853461</v>
      </c>
      <c r="AF80" s="97">
        <v>34.496596473650897</v>
      </c>
      <c r="AG80" s="97">
        <v>0</v>
      </c>
      <c r="AH80" s="97">
        <v>10.1785394856325</v>
      </c>
      <c r="AI80" s="97">
        <v>33.855142868486503</v>
      </c>
      <c r="AJ80" s="97">
        <v>0</v>
      </c>
      <c r="AK80" s="97">
        <v>10.126514485836999</v>
      </c>
      <c r="AL80" s="97">
        <v>33.1450099945068</v>
      </c>
      <c r="AM80" s="97">
        <v>0</v>
      </c>
      <c r="AN80" s="97">
        <v>9.9527509865202397</v>
      </c>
      <c r="AO80" s="97">
        <v>32.138086650983901</v>
      </c>
      <c r="AP80" s="466">
        <f t="shared" si="146"/>
        <v>0</v>
      </c>
      <c r="AQ80" s="122">
        <f t="shared" si="147"/>
        <v>2350.8542155896221</v>
      </c>
      <c r="AR80" s="473">
        <f t="shared" si="148"/>
        <v>2350.8542155893269</v>
      </c>
      <c r="AS80" s="122">
        <f t="shared" si="149"/>
        <v>0</v>
      </c>
      <c r="AT80" s="122">
        <f t="shared" si="150"/>
        <v>2350.854215589377</v>
      </c>
      <c r="AU80" s="122">
        <f t="shared" si="151"/>
        <v>2350.8542155894388</v>
      </c>
      <c r="AV80" s="122">
        <f t="shared" si="152"/>
        <v>0</v>
      </c>
      <c r="AW80" s="122">
        <f t="shared" si="153"/>
        <v>2350.8542155894952</v>
      </c>
      <c r="AX80" s="122">
        <f t="shared" si="154"/>
        <v>2350.8542402922371</v>
      </c>
      <c r="AY80" s="122">
        <f t="shared" si="155"/>
        <v>0</v>
      </c>
      <c r="AZ80" s="122">
        <f t="shared" si="156"/>
        <v>2350.8542155892937</v>
      </c>
      <c r="BA80" s="469">
        <f t="shared" si="157"/>
        <v>2350.8542155893365</v>
      </c>
      <c r="BB80" s="97">
        <f t="shared" si="158"/>
        <v>0</v>
      </c>
      <c r="BC80" s="97">
        <f t="shared" si="159"/>
        <v>3.3647660516754156E-4</v>
      </c>
      <c r="BD80" s="97">
        <f t="shared" si="160"/>
        <v>1.1322674523188514E-3</v>
      </c>
      <c r="BE80" s="97">
        <f t="shared" si="161"/>
        <v>0</v>
      </c>
      <c r="BF80" s="97">
        <f t="shared" si="162"/>
        <v>3.3408597223584096E-4</v>
      </c>
      <c r="BG80" s="97">
        <f t="shared" si="163"/>
        <v>1.1112132871680506E-3</v>
      </c>
      <c r="BH80" s="97">
        <f t="shared" si="164"/>
        <v>0</v>
      </c>
      <c r="BI80" s="97">
        <f t="shared" si="165"/>
        <v>3.3237837728444992E-4</v>
      </c>
      <c r="BJ80" s="97">
        <f t="shared" si="166"/>
        <v>1.0879048794820646E-3</v>
      </c>
      <c r="BK80" s="97">
        <f t="shared" si="167"/>
        <v>0</v>
      </c>
      <c r="BL80" s="97">
        <f t="shared" si="168"/>
        <v>3.2667501014707536E-4</v>
      </c>
      <c r="BM80" s="469">
        <f t="shared" si="169"/>
        <v>1.0548550643976961E-3</v>
      </c>
      <c r="BN80" s="467">
        <f t="shared" si="170"/>
        <v>0</v>
      </c>
      <c r="BO80" s="97">
        <f t="shared" si="171"/>
        <v>403295701.9536289</v>
      </c>
      <c r="BP80" s="97">
        <f t="shared" si="172"/>
        <v>203669448.4342652</v>
      </c>
      <c r="BQ80" s="97">
        <f t="shared" si="173"/>
        <v>0</v>
      </c>
      <c r="BR80" s="97">
        <f t="shared" si="174"/>
        <v>404917920.65170324</v>
      </c>
      <c r="BS80" s="97">
        <f t="shared" si="175"/>
        <v>205833110.36151809</v>
      </c>
      <c r="BT80" s="97">
        <f t="shared" si="176"/>
        <v>0</v>
      </c>
      <c r="BU80" s="97">
        <f t="shared" si="177"/>
        <v>406087799.53090179</v>
      </c>
      <c r="BV80" s="97">
        <f t="shared" si="178"/>
        <v>208304427.73606542</v>
      </c>
      <c r="BW80" s="97">
        <f t="shared" si="179"/>
        <v>0</v>
      </c>
      <c r="BX80" s="97">
        <f t="shared" si="180"/>
        <v>410064268.68455273</v>
      </c>
      <c r="BY80" s="469">
        <f t="shared" si="181"/>
        <v>211954013.86823937</v>
      </c>
      <c r="BZ80" s="470">
        <f t="shared" si="182"/>
        <v>0</v>
      </c>
      <c r="CA80" s="470">
        <f t="shared" si="183"/>
        <v>4624.2062584979085</v>
      </c>
      <c r="CB80" s="470">
        <f t="shared" si="184"/>
        <v>693.97742151774162</v>
      </c>
      <c r="CC80" s="470">
        <f t="shared" si="185"/>
        <v>0</v>
      </c>
      <c r="CD80" s="470">
        <f t="shared" si="186"/>
        <v>4676.0294150030004</v>
      </c>
      <c r="CE80" s="470">
        <f t="shared" si="187"/>
        <v>714.63830042152335</v>
      </c>
      <c r="CF80" s="470">
        <f t="shared" si="188"/>
        <v>0</v>
      </c>
      <c r="CG80" s="470">
        <f t="shared" si="189"/>
        <v>4713.6318066885988</v>
      </c>
      <c r="CH80" s="470">
        <f t="shared" si="190"/>
        <v>738.7135307790453</v>
      </c>
      <c r="CI80" s="470">
        <f t="shared" si="191"/>
        <v>0</v>
      </c>
      <c r="CJ80" s="470">
        <f t="shared" si="192"/>
        <v>4842.8887450577295</v>
      </c>
      <c r="CK80" s="472">
        <f t="shared" si="193"/>
        <v>775.2063656191192</v>
      </c>
      <c r="CL80" s="470">
        <f t="shared" si="194"/>
        <v>0</v>
      </c>
      <c r="CM80" s="116">
        <f t="shared" si="195"/>
        <v>0</v>
      </c>
      <c r="CN80" s="116">
        <f t="shared" si="196"/>
        <v>0</v>
      </c>
      <c r="CO80" s="116">
        <f t="shared" si="197"/>
        <v>0</v>
      </c>
      <c r="CP80" s="116">
        <f t="shared" si="198"/>
        <v>0</v>
      </c>
      <c r="CQ80" s="116">
        <f t="shared" si="199"/>
        <v>0</v>
      </c>
      <c r="CR80" s="116">
        <f t="shared" si="200"/>
        <v>0</v>
      </c>
      <c r="CS80" s="116">
        <f t="shared" si="201"/>
        <v>0</v>
      </c>
      <c r="CT80" s="116">
        <f t="shared" si="202"/>
        <v>0</v>
      </c>
      <c r="CU80" s="116">
        <f t="shared" si="203"/>
        <v>0</v>
      </c>
      <c r="CV80" s="116">
        <f t="shared" si="204"/>
        <v>0</v>
      </c>
      <c r="CW80" s="471">
        <f t="shared" si="205"/>
        <v>0</v>
      </c>
      <c r="CX80" s="470">
        <f t="shared" si="206"/>
        <v>0</v>
      </c>
      <c r="CY80" s="116">
        <f t="shared" si="207"/>
        <v>0</v>
      </c>
      <c r="CZ80" s="116">
        <f t="shared" si="208"/>
        <v>0</v>
      </c>
      <c r="DA80" s="116">
        <f t="shared" si="209"/>
        <v>0</v>
      </c>
      <c r="DB80" s="116">
        <f t="shared" si="210"/>
        <v>0</v>
      </c>
      <c r="DC80" s="116">
        <f t="shared" si="211"/>
        <v>0</v>
      </c>
      <c r="DD80" s="116">
        <f t="shared" si="212"/>
        <v>0</v>
      </c>
      <c r="DE80" s="116">
        <f t="shared" si="213"/>
        <v>0</v>
      </c>
      <c r="DF80" s="116">
        <f t="shared" si="214"/>
        <v>0</v>
      </c>
      <c r="DG80" s="116">
        <f t="shared" si="215"/>
        <v>0</v>
      </c>
      <c r="DH80" s="116">
        <f t="shared" si="216"/>
        <v>0</v>
      </c>
      <c r="DI80" s="471">
        <f t="shared" si="217"/>
        <v>0</v>
      </c>
      <c r="DJ80" s="470">
        <f t="shared" si="218"/>
        <v>0</v>
      </c>
      <c r="DK80" s="116">
        <f t="shared" si="219"/>
        <v>0</v>
      </c>
      <c r="DL80" s="116">
        <f t="shared" si="220"/>
        <v>0</v>
      </c>
      <c r="DM80" s="116">
        <f t="shared" si="221"/>
        <v>0</v>
      </c>
      <c r="DN80" s="116">
        <f t="shared" si="222"/>
        <v>0</v>
      </c>
      <c r="DO80" s="116">
        <f t="shared" si="223"/>
        <v>0</v>
      </c>
      <c r="DP80" s="116">
        <f t="shared" si="224"/>
        <v>0</v>
      </c>
      <c r="DQ80" s="116">
        <f t="shared" si="225"/>
        <v>0</v>
      </c>
      <c r="DR80" s="116">
        <f t="shared" si="226"/>
        <v>0</v>
      </c>
      <c r="DS80" s="116">
        <f t="shared" si="227"/>
        <v>0</v>
      </c>
      <c r="DT80" s="116">
        <f t="shared" si="228"/>
        <v>0</v>
      </c>
      <c r="DU80" s="471">
        <f t="shared" si="229"/>
        <v>0</v>
      </c>
      <c r="DV80" s="470">
        <f t="shared" si="230"/>
        <v>0</v>
      </c>
      <c r="DW80" s="470">
        <f t="shared" si="231"/>
        <v>0</v>
      </c>
      <c r="DX80" s="470">
        <f t="shared" si="232"/>
        <v>0</v>
      </c>
      <c r="DY80" s="470">
        <f t="shared" si="233"/>
        <v>0</v>
      </c>
      <c r="DZ80" s="470">
        <f t="shared" si="234"/>
        <v>0</v>
      </c>
      <c r="EA80" s="470">
        <f t="shared" si="235"/>
        <v>0</v>
      </c>
      <c r="EB80" s="470">
        <f t="shared" si="236"/>
        <v>0</v>
      </c>
      <c r="EC80" s="470">
        <f t="shared" si="237"/>
        <v>0</v>
      </c>
      <c r="ED80" s="470">
        <f t="shared" si="238"/>
        <v>0</v>
      </c>
      <c r="EE80" s="470">
        <f t="shared" si="239"/>
        <v>0</v>
      </c>
      <c r="EF80" s="470">
        <f t="shared" si="240"/>
        <v>0</v>
      </c>
      <c r="EG80" s="470">
        <f t="shared" si="241"/>
        <v>0</v>
      </c>
      <c r="EH80" s="466">
        <f t="shared" si="242"/>
        <v>0</v>
      </c>
      <c r="EI80" s="122">
        <f t="shared" si="243"/>
        <v>1198584.6735252698</v>
      </c>
      <c r="EJ80" s="122">
        <f t="shared" si="244"/>
        <v>179877.50863734182</v>
      </c>
      <c r="EK80" s="122">
        <f t="shared" si="245"/>
        <v>0</v>
      </c>
      <c r="EL80" s="122">
        <f t="shared" si="246"/>
        <v>1212017.1282314721</v>
      </c>
      <c r="EM80" s="122">
        <f t="shared" si="247"/>
        <v>185232.76560712111</v>
      </c>
      <c r="EN80" s="122">
        <f t="shared" si="248"/>
        <v>0</v>
      </c>
      <c r="EO80" s="122">
        <f t="shared" si="249"/>
        <v>1221763.5901849633</v>
      </c>
      <c r="EP80" s="122">
        <f t="shared" si="250"/>
        <v>191473.01539380543</v>
      </c>
      <c r="EQ80" s="122">
        <f t="shared" si="251"/>
        <v>0</v>
      </c>
      <c r="ER80" s="122">
        <f t="shared" si="252"/>
        <v>1255266.7205854952</v>
      </c>
      <c r="ES80" s="469">
        <f t="shared" si="253"/>
        <v>200931.88251341565</v>
      </c>
      <c r="ET80" s="466">
        <f t="shared" si="254"/>
        <v>0</v>
      </c>
      <c r="EU80" s="122">
        <f t="shared" si="255"/>
        <v>0</v>
      </c>
      <c r="EV80" s="122">
        <f t="shared" si="256"/>
        <v>0</v>
      </c>
      <c r="EW80" s="122">
        <f t="shared" si="257"/>
        <v>0</v>
      </c>
      <c r="EX80" s="122">
        <f t="shared" si="258"/>
        <v>0</v>
      </c>
      <c r="EY80" s="122">
        <f t="shared" si="259"/>
        <v>0</v>
      </c>
      <c r="EZ80" s="122">
        <f t="shared" si="260"/>
        <v>0</v>
      </c>
      <c r="FA80" s="122">
        <f t="shared" si="261"/>
        <v>0</v>
      </c>
      <c r="FB80" s="122">
        <f t="shared" si="262"/>
        <v>0</v>
      </c>
      <c r="FC80" s="122">
        <f t="shared" si="263"/>
        <v>0</v>
      </c>
      <c r="FD80" s="122">
        <f t="shared" si="264"/>
        <v>0</v>
      </c>
      <c r="FE80" s="469">
        <f t="shared" si="265"/>
        <v>0</v>
      </c>
      <c r="FF80" s="466">
        <f t="shared" si="266"/>
        <v>0</v>
      </c>
      <c r="FG80" s="466">
        <f t="shared" si="267"/>
        <v>0</v>
      </c>
      <c r="FH80" s="466">
        <f t="shared" si="268"/>
        <v>0</v>
      </c>
      <c r="FI80" s="466">
        <f t="shared" si="269"/>
        <v>0</v>
      </c>
      <c r="FJ80" s="466">
        <f t="shared" si="270"/>
        <v>0</v>
      </c>
      <c r="FK80" s="466">
        <f t="shared" si="271"/>
        <v>0</v>
      </c>
      <c r="FL80" s="466">
        <f t="shared" si="272"/>
        <v>0</v>
      </c>
      <c r="FM80" s="466">
        <f t="shared" si="273"/>
        <v>0</v>
      </c>
      <c r="FN80" s="466">
        <f t="shared" si="274"/>
        <v>0</v>
      </c>
      <c r="FO80" s="466">
        <f t="shared" si="275"/>
        <v>0</v>
      </c>
      <c r="FP80" s="466">
        <f t="shared" si="276"/>
        <v>0</v>
      </c>
      <c r="FQ80" s="468">
        <f t="shared" si="277"/>
        <v>0</v>
      </c>
      <c r="FR80" s="466">
        <f t="shared" si="278"/>
        <v>0</v>
      </c>
      <c r="FS80" s="466">
        <f t="shared" si="279"/>
        <v>0</v>
      </c>
      <c r="FT80" s="466">
        <f t="shared" si="280"/>
        <v>0</v>
      </c>
      <c r="FU80" s="466">
        <f t="shared" si="281"/>
        <v>0</v>
      </c>
      <c r="FV80" s="466">
        <f t="shared" si="282"/>
        <v>0</v>
      </c>
      <c r="FW80" s="466">
        <f t="shared" si="283"/>
        <v>0</v>
      </c>
      <c r="FX80" s="466">
        <f t="shared" si="284"/>
        <v>0</v>
      </c>
      <c r="FY80" s="466">
        <f t="shared" si="285"/>
        <v>0</v>
      </c>
      <c r="FZ80" s="466">
        <f t="shared" si="286"/>
        <v>0</v>
      </c>
      <c r="GA80" s="466">
        <f t="shared" si="287"/>
        <v>0</v>
      </c>
      <c r="GB80" s="466">
        <f t="shared" si="288"/>
        <v>0</v>
      </c>
      <c r="GC80" s="468">
        <f t="shared" si="289"/>
        <v>0</v>
      </c>
    </row>
    <row r="81" spans="1:185">
      <c r="A81" s="97">
        <v>78</v>
      </c>
      <c r="B81" s="97" t="s">
        <v>12</v>
      </c>
      <c r="C81" s="97" t="s">
        <v>214</v>
      </c>
      <c r="D81" s="97" t="s">
        <v>935</v>
      </c>
      <c r="E81" s="321">
        <v>0</v>
      </c>
      <c r="F81" s="122">
        <v>6.5410528760350001E-3</v>
      </c>
      <c r="G81" s="122">
        <v>2.2011103184254002E-2</v>
      </c>
      <c r="H81" s="122">
        <v>0</v>
      </c>
      <c r="I81" s="122">
        <v>6.4945793436279996E-3</v>
      </c>
      <c r="J81" s="122">
        <v>2.1601813488038E-2</v>
      </c>
      <c r="K81" s="122">
        <v>0</v>
      </c>
      <c r="L81" s="122">
        <v>6.4613839633379999E-3</v>
      </c>
      <c r="M81" s="122">
        <v>2.1148701667516999E-2</v>
      </c>
      <c r="N81" s="122">
        <v>0</v>
      </c>
      <c r="O81" s="122">
        <v>6.3505113931689996E-3</v>
      </c>
      <c r="P81" s="475">
        <v>2.0506218402143998E-2</v>
      </c>
      <c r="Q81" s="474">
        <v>5</v>
      </c>
      <c r="R81" s="97">
        <v>0</v>
      </c>
      <c r="S81" s="97">
        <v>3.2705264380174001E-2</v>
      </c>
      <c r="T81" s="97">
        <v>0.11005551592127</v>
      </c>
      <c r="U81" s="97">
        <v>0</v>
      </c>
      <c r="V81" s="97">
        <v>3.2472896718141998E-2</v>
      </c>
      <c r="W81" s="97">
        <v>0.10800906744019</v>
      </c>
      <c r="X81" s="97">
        <v>0</v>
      </c>
      <c r="Y81" s="97">
        <v>3.2306919816692002E-2</v>
      </c>
      <c r="Z81" s="97">
        <v>0.105743508337587</v>
      </c>
      <c r="AA81" s="97">
        <v>0</v>
      </c>
      <c r="AB81" s="97">
        <v>3.1752556965846002E-2</v>
      </c>
      <c r="AC81" s="97">
        <v>0.102531092010718</v>
      </c>
      <c r="AD81" s="321">
        <v>0</v>
      </c>
      <c r="AE81" s="97">
        <v>12.603898738468001</v>
      </c>
      <c r="AF81" s="97">
        <v>42.413006119052802</v>
      </c>
      <c r="AG81" s="97">
        <v>0</v>
      </c>
      <c r="AH81" s="97">
        <v>12.5143492870926</v>
      </c>
      <c r="AI81" s="97">
        <v>41.624349310497699</v>
      </c>
      <c r="AJ81" s="97">
        <v>0</v>
      </c>
      <c r="AK81" s="97">
        <v>12.450385393252899</v>
      </c>
      <c r="AL81" s="97">
        <v>40.751251935958798</v>
      </c>
      <c r="AM81" s="97">
        <v>0</v>
      </c>
      <c r="AN81" s="97">
        <v>12.2367459878286</v>
      </c>
      <c r="AO81" s="97">
        <v>39.5132565273206</v>
      </c>
      <c r="AP81" s="466">
        <f t="shared" si="146"/>
        <v>0</v>
      </c>
      <c r="AQ81" s="122">
        <f t="shared" si="147"/>
        <v>385.3782862586645</v>
      </c>
      <c r="AR81" s="473">
        <f t="shared" si="148"/>
        <v>385.37828625867002</v>
      </c>
      <c r="AS81" s="122">
        <f t="shared" si="149"/>
        <v>0</v>
      </c>
      <c r="AT81" s="122">
        <f t="shared" si="150"/>
        <v>385.37828625867763</v>
      </c>
      <c r="AU81" s="122">
        <f t="shared" si="151"/>
        <v>385.37828625867155</v>
      </c>
      <c r="AV81" s="122">
        <f t="shared" si="152"/>
        <v>0</v>
      </c>
      <c r="AW81" s="122">
        <f t="shared" si="153"/>
        <v>385.37828625866598</v>
      </c>
      <c r="AX81" s="122">
        <f t="shared" si="154"/>
        <v>385.37828540604215</v>
      </c>
      <c r="AY81" s="122">
        <f t="shared" si="155"/>
        <v>0</v>
      </c>
      <c r="AZ81" s="122">
        <f t="shared" si="156"/>
        <v>385.37828625867235</v>
      </c>
      <c r="BA81" s="469">
        <f t="shared" si="157"/>
        <v>385.37828625867081</v>
      </c>
      <c r="BB81" s="97">
        <f t="shared" si="158"/>
        <v>0</v>
      </c>
      <c r="BC81" s="97">
        <f t="shared" si="159"/>
        <v>1.0094298155027791E-3</v>
      </c>
      <c r="BD81" s="97">
        <f t="shared" si="160"/>
        <v>3.3968023569567085E-3</v>
      </c>
      <c r="BE81" s="97">
        <f t="shared" si="161"/>
        <v>0</v>
      </c>
      <c r="BF81" s="97">
        <f t="shared" si="162"/>
        <v>1.0022579167072141E-3</v>
      </c>
      <c r="BG81" s="97">
        <f t="shared" si="163"/>
        <v>3.3336398615039973E-3</v>
      </c>
      <c r="BH81" s="97">
        <f t="shared" si="164"/>
        <v>0</v>
      </c>
      <c r="BI81" s="97">
        <f t="shared" si="165"/>
        <v>9.9713513185334976E-4</v>
      </c>
      <c r="BJ81" s="97">
        <f t="shared" si="166"/>
        <v>3.26371463844604E-3</v>
      </c>
      <c r="BK81" s="97">
        <f t="shared" si="167"/>
        <v>0</v>
      </c>
      <c r="BL81" s="97">
        <f t="shared" si="168"/>
        <v>9.8002503044138036E-4</v>
      </c>
      <c r="BM81" s="469">
        <f t="shared" si="169"/>
        <v>3.1645651931930885E-3</v>
      </c>
      <c r="BN81" s="467">
        <f t="shared" si="170"/>
        <v>0</v>
      </c>
      <c r="BO81" s="97">
        <f t="shared" si="171"/>
        <v>35617699.904301882</v>
      </c>
      <c r="BP81" s="97">
        <f t="shared" si="172"/>
        <v>17987390.539663851</v>
      </c>
      <c r="BQ81" s="97">
        <f t="shared" si="173"/>
        <v>0</v>
      </c>
      <c r="BR81" s="97">
        <f t="shared" si="174"/>
        <v>35760968.722920589</v>
      </c>
      <c r="BS81" s="97">
        <f t="shared" si="175"/>
        <v>18178477.776264731</v>
      </c>
      <c r="BT81" s="97">
        <f t="shared" si="176"/>
        <v>0</v>
      </c>
      <c r="BU81" s="97">
        <f t="shared" si="177"/>
        <v>35864288.432598069</v>
      </c>
      <c r="BV81" s="97">
        <f t="shared" si="178"/>
        <v>18396735.857894018</v>
      </c>
      <c r="BW81" s="97">
        <f t="shared" si="179"/>
        <v>0</v>
      </c>
      <c r="BX81" s="97">
        <f t="shared" si="180"/>
        <v>36215476.616125852</v>
      </c>
      <c r="BY81" s="469">
        <f t="shared" si="181"/>
        <v>18719055.082667124</v>
      </c>
      <c r="BZ81" s="470">
        <f t="shared" si="182"/>
        <v>0</v>
      </c>
      <c r="CA81" s="470">
        <f t="shared" si="183"/>
        <v>54.452548510651091</v>
      </c>
      <c r="CB81" s="470">
        <f t="shared" si="184"/>
        <v>8.1719622997049175</v>
      </c>
      <c r="CC81" s="470">
        <f t="shared" si="185"/>
        <v>0</v>
      </c>
      <c r="CD81" s="470">
        <f t="shared" si="186"/>
        <v>55.062794417939322</v>
      </c>
      <c r="CE81" s="470">
        <f t="shared" si="187"/>
        <v>8.4152554072976606</v>
      </c>
      <c r="CF81" s="470">
        <f t="shared" si="188"/>
        <v>0</v>
      </c>
      <c r="CG81" s="470">
        <f t="shared" si="189"/>
        <v>55.50558307026855</v>
      </c>
      <c r="CH81" s="470">
        <f t="shared" si="190"/>
        <v>8.6987542531510744</v>
      </c>
      <c r="CI81" s="470">
        <f t="shared" si="191"/>
        <v>0</v>
      </c>
      <c r="CJ81" s="470">
        <f t="shared" si="192"/>
        <v>57.027653954105652</v>
      </c>
      <c r="CK81" s="472">
        <f t="shared" si="193"/>
        <v>9.1284773796763723</v>
      </c>
      <c r="CL81" s="470">
        <f t="shared" si="194"/>
        <v>0</v>
      </c>
      <c r="CM81" s="116">
        <f t="shared" si="195"/>
        <v>0</v>
      </c>
      <c r="CN81" s="116">
        <f t="shared" si="196"/>
        <v>0</v>
      </c>
      <c r="CO81" s="116">
        <f t="shared" si="197"/>
        <v>0</v>
      </c>
      <c r="CP81" s="116">
        <f t="shared" si="198"/>
        <v>0</v>
      </c>
      <c r="CQ81" s="116">
        <f t="shared" si="199"/>
        <v>0</v>
      </c>
      <c r="CR81" s="116">
        <f t="shared" si="200"/>
        <v>0</v>
      </c>
      <c r="CS81" s="116">
        <f t="shared" si="201"/>
        <v>0</v>
      </c>
      <c r="CT81" s="116">
        <f t="shared" si="202"/>
        <v>0</v>
      </c>
      <c r="CU81" s="116">
        <f t="shared" si="203"/>
        <v>0</v>
      </c>
      <c r="CV81" s="116">
        <f t="shared" si="204"/>
        <v>0</v>
      </c>
      <c r="CW81" s="471">
        <f t="shared" si="205"/>
        <v>0</v>
      </c>
      <c r="CX81" s="470">
        <f t="shared" si="206"/>
        <v>0</v>
      </c>
      <c r="CY81" s="116">
        <f t="shared" si="207"/>
        <v>0</v>
      </c>
      <c r="CZ81" s="116">
        <f t="shared" si="208"/>
        <v>0</v>
      </c>
      <c r="DA81" s="116">
        <f t="shared" si="209"/>
        <v>0</v>
      </c>
      <c r="DB81" s="116">
        <f t="shared" si="210"/>
        <v>0</v>
      </c>
      <c r="DC81" s="116">
        <f t="shared" si="211"/>
        <v>0</v>
      </c>
      <c r="DD81" s="116">
        <f t="shared" si="212"/>
        <v>0</v>
      </c>
      <c r="DE81" s="116">
        <f t="shared" si="213"/>
        <v>0</v>
      </c>
      <c r="DF81" s="116">
        <f t="shared" si="214"/>
        <v>0</v>
      </c>
      <c r="DG81" s="116">
        <f t="shared" si="215"/>
        <v>0</v>
      </c>
      <c r="DH81" s="116">
        <f t="shared" si="216"/>
        <v>0</v>
      </c>
      <c r="DI81" s="471">
        <f t="shared" si="217"/>
        <v>0</v>
      </c>
      <c r="DJ81" s="470">
        <f t="shared" si="218"/>
        <v>0</v>
      </c>
      <c r="DK81" s="116">
        <f t="shared" si="219"/>
        <v>0</v>
      </c>
      <c r="DL81" s="116">
        <f t="shared" si="220"/>
        <v>0</v>
      </c>
      <c r="DM81" s="116">
        <f t="shared" si="221"/>
        <v>0</v>
      </c>
      <c r="DN81" s="116">
        <f t="shared" si="222"/>
        <v>0</v>
      </c>
      <c r="DO81" s="116">
        <f t="shared" si="223"/>
        <v>0</v>
      </c>
      <c r="DP81" s="116">
        <f t="shared" si="224"/>
        <v>0</v>
      </c>
      <c r="DQ81" s="116">
        <f t="shared" si="225"/>
        <v>0</v>
      </c>
      <c r="DR81" s="116">
        <f t="shared" si="226"/>
        <v>0</v>
      </c>
      <c r="DS81" s="116">
        <f t="shared" si="227"/>
        <v>0</v>
      </c>
      <c r="DT81" s="116">
        <f t="shared" si="228"/>
        <v>0</v>
      </c>
      <c r="DU81" s="471">
        <f t="shared" si="229"/>
        <v>0</v>
      </c>
      <c r="DV81" s="470">
        <f t="shared" si="230"/>
        <v>0</v>
      </c>
      <c r="DW81" s="470">
        <f t="shared" si="231"/>
        <v>0</v>
      </c>
      <c r="DX81" s="470">
        <f t="shared" si="232"/>
        <v>0</v>
      </c>
      <c r="DY81" s="470">
        <f t="shared" si="233"/>
        <v>0</v>
      </c>
      <c r="DZ81" s="470">
        <f t="shared" si="234"/>
        <v>0</v>
      </c>
      <c r="EA81" s="470">
        <f t="shared" si="235"/>
        <v>0</v>
      </c>
      <c r="EB81" s="470">
        <f t="shared" si="236"/>
        <v>0</v>
      </c>
      <c r="EC81" s="470">
        <f t="shared" si="237"/>
        <v>0</v>
      </c>
      <c r="ED81" s="470">
        <f t="shared" si="238"/>
        <v>0</v>
      </c>
      <c r="EE81" s="470">
        <f t="shared" si="239"/>
        <v>0</v>
      </c>
      <c r="EF81" s="470">
        <f t="shared" si="240"/>
        <v>0</v>
      </c>
      <c r="EG81" s="470">
        <f t="shared" si="241"/>
        <v>0</v>
      </c>
      <c r="EH81" s="466">
        <f t="shared" si="242"/>
        <v>0</v>
      </c>
      <c r="EI81" s="122">
        <f t="shared" si="243"/>
        <v>35284.969155147584</v>
      </c>
      <c r="EJ81" s="122">
        <f t="shared" si="244"/>
        <v>5295.3892070951297</v>
      </c>
      <c r="EK81" s="122">
        <f t="shared" si="245"/>
        <v>0</v>
      </c>
      <c r="EL81" s="122">
        <f t="shared" si="246"/>
        <v>35680.405339584169</v>
      </c>
      <c r="EM81" s="122">
        <f t="shared" si="247"/>
        <v>5453.0418795938476</v>
      </c>
      <c r="EN81" s="122">
        <f t="shared" si="248"/>
        <v>0</v>
      </c>
      <c r="EO81" s="122">
        <f t="shared" si="249"/>
        <v>35967.330090895528</v>
      </c>
      <c r="EP81" s="122">
        <f t="shared" si="250"/>
        <v>5636.7476620607058</v>
      </c>
      <c r="EQ81" s="122">
        <f t="shared" si="251"/>
        <v>0</v>
      </c>
      <c r="ER81" s="122">
        <f t="shared" si="252"/>
        <v>36953.624133268568</v>
      </c>
      <c r="ES81" s="469">
        <f t="shared" si="253"/>
        <v>5915.206020382012</v>
      </c>
      <c r="ET81" s="466">
        <f t="shared" si="254"/>
        <v>0</v>
      </c>
      <c r="EU81" s="122">
        <f t="shared" si="255"/>
        <v>0</v>
      </c>
      <c r="EV81" s="122">
        <f t="shared" si="256"/>
        <v>0</v>
      </c>
      <c r="EW81" s="122">
        <f t="shared" si="257"/>
        <v>0</v>
      </c>
      <c r="EX81" s="122">
        <f t="shared" si="258"/>
        <v>0</v>
      </c>
      <c r="EY81" s="122">
        <f t="shared" si="259"/>
        <v>0</v>
      </c>
      <c r="EZ81" s="122">
        <f t="shared" si="260"/>
        <v>0</v>
      </c>
      <c r="FA81" s="122">
        <f t="shared" si="261"/>
        <v>0</v>
      </c>
      <c r="FB81" s="122">
        <f t="shared" si="262"/>
        <v>0</v>
      </c>
      <c r="FC81" s="122">
        <f t="shared" si="263"/>
        <v>0</v>
      </c>
      <c r="FD81" s="122">
        <f t="shared" si="264"/>
        <v>0</v>
      </c>
      <c r="FE81" s="469">
        <f t="shared" si="265"/>
        <v>0</v>
      </c>
      <c r="FF81" s="466">
        <f t="shared" si="266"/>
        <v>0</v>
      </c>
      <c r="FG81" s="466">
        <f t="shared" si="267"/>
        <v>0</v>
      </c>
      <c r="FH81" s="466">
        <f t="shared" si="268"/>
        <v>0</v>
      </c>
      <c r="FI81" s="466">
        <f t="shared" si="269"/>
        <v>0</v>
      </c>
      <c r="FJ81" s="466">
        <f t="shared" si="270"/>
        <v>0</v>
      </c>
      <c r="FK81" s="466">
        <f t="shared" si="271"/>
        <v>0</v>
      </c>
      <c r="FL81" s="466">
        <f t="shared" si="272"/>
        <v>0</v>
      </c>
      <c r="FM81" s="466">
        <f t="shared" si="273"/>
        <v>0</v>
      </c>
      <c r="FN81" s="466">
        <f t="shared" si="274"/>
        <v>0</v>
      </c>
      <c r="FO81" s="466">
        <f t="shared" si="275"/>
        <v>0</v>
      </c>
      <c r="FP81" s="466">
        <f t="shared" si="276"/>
        <v>0</v>
      </c>
      <c r="FQ81" s="468">
        <f t="shared" si="277"/>
        <v>0</v>
      </c>
      <c r="FR81" s="466">
        <f t="shared" si="278"/>
        <v>0</v>
      </c>
      <c r="FS81" s="466">
        <f t="shared" si="279"/>
        <v>0</v>
      </c>
      <c r="FT81" s="466">
        <f t="shared" si="280"/>
        <v>0</v>
      </c>
      <c r="FU81" s="466">
        <f t="shared" si="281"/>
        <v>0</v>
      </c>
      <c r="FV81" s="466">
        <f t="shared" si="282"/>
        <v>0</v>
      </c>
      <c r="FW81" s="466">
        <f t="shared" si="283"/>
        <v>0</v>
      </c>
      <c r="FX81" s="466">
        <f t="shared" si="284"/>
        <v>0</v>
      </c>
      <c r="FY81" s="466">
        <f t="shared" si="285"/>
        <v>0</v>
      </c>
      <c r="FZ81" s="466">
        <f t="shared" si="286"/>
        <v>0</v>
      </c>
      <c r="GA81" s="466">
        <f t="shared" si="287"/>
        <v>0</v>
      </c>
      <c r="GB81" s="466">
        <f t="shared" si="288"/>
        <v>0</v>
      </c>
      <c r="GC81" s="468">
        <f t="shared" si="289"/>
        <v>0</v>
      </c>
    </row>
    <row r="82" spans="1:185">
      <c r="A82" s="97">
        <v>79</v>
      </c>
      <c r="B82" s="97" t="s">
        <v>12</v>
      </c>
      <c r="C82" s="97" t="s">
        <v>214</v>
      </c>
      <c r="D82" s="97" t="s">
        <v>935</v>
      </c>
      <c r="E82" s="321">
        <v>0</v>
      </c>
      <c r="F82" s="122">
        <v>1.5262456710747999E-2</v>
      </c>
      <c r="G82" s="122">
        <v>5.1359240763258998E-2</v>
      </c>
      <c r="H82" s="122">
        <v>0</v>
      </c>
      <c r="I82" s="122">
        <v>1.5154018468466E-2</v>
      </c>
      <c r="J82" s="122">
        <v>5.0404231472089001E-2</v>
      </c>
      <c r="K82" s="122">
        <v>0</v>
      </c>
      <c r="L82" s="122">
        <v>1.5076562581123E-2</v>
      </c>
      <c r="M82" s="122">
        <v>4.9346970557541003E-2</v>
      </c>
      <c r="N82" s="122">
        <v>0</v>
      </c>
      <c r="O82" s="122">
        <v>1.4817859917394999E-2</v>
      </c>
      <c r="P82" s="475">
        <v>4.7847842938335002E-2</v>
      </c>
      <c r="Q82" s="474">
        <v>6</v>
      </c>
      <c r="R82" s="97">
        <v>0</v>
      </c>
      <c r="S82" s="97">
        <v>9.1574740264486004E-2</v>
      </c>
      <c r="T82" s="97">
        <v>0.30815544457955502</v>
      </c>
      <c r="U82" s="97">
        <v>0</v>
      </c>
      <c r="V82" s="97">
        <v>9.0924110810799E-2</v>
      </c>
      <c r="W82" s="97">
        <v>0.302425388832532</v>
      </c>
      <c r="X82" s="97">
        <v>0</v>
      </c>
      <c r="Y82" s="97">
        <v>9.0459375486737006E-2</v>
      </c>
      <c r="Z82" s="97">
        <v>0.29608182334524302</v>
      </c>
      <c r="AA82" s="97">
        <v>0</v>
      </c>
      <c r="AB82" s="97">
        <v>8.8907159504369004E-2</v>
      </c>
      <c r="AC82" s="97">
        <v>0.28708705763001002</v>
      </c>
      <c r="AD82" s="321">
        <v>0</v>
      </c>
      <c r="AE82" s="97">
        <v>191.651498407801</v>
      </c>
      <c r="AF82" s="97">
        <v>644.92077755963498</v>
      </c>
      <c r="AG82" s="97">
        <v>0</v>
      </c>
      <c r="AH82" s="97">
        <v>190.28983350602601</v>
      </c>
      <c r="AI82" s="97">
        <v>632.92867398712804</v>
      </c>
      <c r="AJ82" s="97">
        <v>0</v>
      </c>
      <c r="AK82" s="97">
        <v>189.31721571904299</v>
      </c>
      <c r="AL82" s="97">
        <v>619.65258562564804</v>
      </c>
      <c r="AM82" s="97">
        <v>0</v>
      </c>
      <c r="AN82" s="97">
        <v>186.068672310522</v>
      </c>
      <c r="AO82" s="97">
        <v>600.82796423301602</v>
      </c>
      <c r="AP82" s="466">
        <f t="shared" si="146"/>
        <v>0</v>
      </c>
      <c r="AQ82" s="122">
        <f t="shared" si="147"/>
        <v>2092.8423914091754</v>
      </c>
      <c r="AR82" s="473">
        <f t="shared" si="148"/>
        <v>2092.84239140918</v>
      </c>
      <c r="AS82" s="122">
        <f t="shared" si="149"/>
        <v>0</v>
      </c>
      <c r="AT82" s="122">
        <f t="shared" si="150"/>
        <v>2092.8423914091818</v>
      </c>
      <c r="AU82" s="122">
        <f t="shared" si="151"/>
        <v>2092.8423914091823</v>
      </c>
      <c r="AV82" s="122">
        <f t="shared" si="152"/>
        <v>0</v>
      </c>
      <c r="AW82" s="122">
        <f t="shared" si="153"/>
        <v>2092.8423914091727</v>
      </c>
      <c r="AX82" s="122">
        <f t="shared" si="154"/>
        <v>2092.8423725056191</v>
      </c>
      <c r="AY82" s="122">
        <f t="shared" si="155"/>
        <v>0</v>
      </c>
      <c r="AZ82" s="122">
        <f t="shared" si="156"/>
        <v>2092.8423914091909</v>
      </c>
      <c r="BA82" s="469">
        <f t="shared" si="157"/>
        <v>2092.8423914091827</v>
      </c>
      <c r="BB82" s="97">
        <f t="shared" si="158"/>
        <v>0</v>
      </c>
      <c r="BC82" s="97">
        <f t="shared" si="159"/>
        <v>2.3553362361730997E-3</v>
      </c>
      <c r="BD82" s="97">
        <f t="shared" si="160"/>
        <v>7.925872166232268E-3</v>
      </c>
      <c r="BE82" s="97">
        <f t="shared" si="161"/>
        <v>0</v>
      </c>
      <c r="BF82" s="97">
        <f t="shared" si="162"/>
        <v>2.3386018056502692E-3</v>
      </c>
      <c r="BG82" s="97">
        <f t="shared" si="163"/>
        <v>7.7784930101760449E-3</v>
      </c>
      <c r="BH82" s="97">
        <f t="shared" si="164"/>
        <v>0</v>
      </c>
      <c r="BI82" s="97">
        <f t="shared" si="165"/>
        <v>2.3266486409913036E-3</v>
      </c>
      <c r="BJ82" s="97">
        <f t="shared" si="166"/>
        <v>7.6153341563742986E-3</v>
      </c>
      <c r="BK82" s="97">
        <f t="shared" si="167"/>
        <v>0</v>
      </c>
      <c r="BL82" s="97">
        <f t="shared" si="168"/>
        <v>2.2867250710299904E-3</v>
      </c>
      <c r="BM82" s="469">
        <f t="shared" si="169"/>
        <v>7.3839854507837194E-3</v>
      </c>
      <c r="BN82" s="467">
        <f t="shared" si="170"/>
        <v>0</v>
      </c>
      <c r="BO82" s="97">
        <f t="shared" si="171"/>
        <v>120045040.57877347</v>
      </c>
      <c r="BP82" s="97">
        <f t="shared" si="172"/>
        <v>60624269.19879093</v>
      </c>
      <c r="BQ82" s="97">
        <f t="shared" si="173"/>
        <v>0</v>
      </c>
      <c r="BR82" s="97">
        <f t="shared" si="174"/>
        <v>120527910.36516266</v>
      </c>
      <c r="BS82" s="97">
        <f t="shared" si="175"/>
        <v>61268305.03303767</v>
      </c>
      <c r="BT82" s="97">
        <f t="shared" si="176"/>
        <v>0</v>
      </c>
      <c r="BU82" s="97">
        <f t="shared" si="177"/>
        <v>120876136.63396153</v>
      </c>
      <c r="BV82" s="97">
        <f t="shared" si="178"/>
        <v>62003916.408128873</v>
      </c>
      <c r="BW82" s="97">
        <f t="shared" si="179"/>
        <v>0</v>
      </c>
      <c r="BX82" s="97">
        <f t="shared" si="180"/>
        <v>122059772.85571836</v>
      </c>
      <c r="BY82" s="469">
        <f t="shared" si="181"/>
        <v>63090253.807310924</v>
      </c>
      <c r="BZ82" s="470">
        <f t="shared" si="182"/>
        <v>0</v>
      </c>
      <c r="CA82" s="470">
        <f t="shared" si="183"/>
        <v>65.544843606468106</v>
      </c>
      <c r="CB82" s="470">
        <f t="shared" si="184"/>
        <v>9.8366376880840498</v>
      </c>
      <c r="CC82" s="470">
        <f t="shared" si="185"/>
        <v>0</v>
      </c>
      <c r="CD82" s="470">
        <f t="shared" si="186"/>
        <v>66.279400090018598</v>
      </c>
      <c r="CE82" s="470">
        <f t="shared" si="187"/>
        <v>10.129490991076311</v>
      </c>
      <c r="CF82" s="470">
        <f t="shared" si="188"/>
        <v>0</v>
      </c>
      <c r="CG82" s="470">
        <f t="shared" si="189"/>
        <v>66.8123873194792</v>
      </c>
      <c r="CH82" s="470">
        <f t="shared" si="190"/>
        <v>10.470740099406553</v>
      </c>
      <c r="CI82" s="470">
        <f t="shared" si="191"/>
        <v>0</v>
      </c>
      <c r="CJ82" s="470">
        <f t="shared" si="192"/>
        <v>68.64451273450041</v>
      </c>
      <c r="CK82" s="472">
        <f t="shared" si="193"/>
        <v>10.988000352252019</v>
      </c>
      <c r="CL82" s="470">
        <f t="shared" si="194"/>
        <v>0</v>
      </c>
      <c r="CM82" s="116">
        <f t="shared" si="195"/>
        <v>0</v>
      </c>
      <c r="CN82" s="116">
        <f t="shared" si="196"/>
        <v>0</v>
      </c>
      <c r="CO82" s="116">
        <f t="shared" si="197"/>
        <v>0</v>
      </c>
      <c r="CP82" s="116">
        <f t="shared" si="198"/>
        <v>0</v>
      </c>
      <c r="CQ82" s="116">
        <f t="shared" si="199"/>
        <v>0</v>
      </c>
      <c r="CR82" s="116">
        <f t="shared" si="200"/>
        <v>0</v>
      </c>
      <c r="CS82" s="116">
        <f t="shared" si="201"/>
        <v>0</v>
      </c>
      <c r="CT82" s="116">
        <f t="shared" si="202"/>
        <v>0</v>
      </c>
      <c r="CU82" s="116">
        <f t="shared" si="203"/>
        <v>0</v>
      </c>
      <c r="CV82" s="116">
        <f t="shared" si="204"/>
        <v>0</v>
      </c>
      <c r="CW82" s="471">
        <f t="shared" si="205"/>
        <v>0</v>
      </c>
      <c r="CX82" s="470">
        <f t="shared" si="206"/>
        <v>0</v>
      </c>
      <c r="CY82" s="116">
        <f t="shared" si="207"/>
        <v>0</v>
      </c>
      <c r="CZ82" s="116">
        <f t="shared" si="208"/>
        <v>0</v>
      </c>
      <c r="DA82" s="116">
        <f t="shared" si="209"/>
        <v>0</v>
      </c>
      <c r="DB82" s="116">
        <f t="shared" si="210"/>
        <v>0</v>
      </c>
      <c r="DC82" s="116">
        <f t="shared" si="211"/>
        <v>0</v>
      </c>
      <c r="DD82" s="116">
        <f t="shared" si="212"/>
        <v>0</v>
      </c>
      <c r="DE82" s="116">
        <f t="shared" si="213"/>
        <v>0</v>
      </c>
      <c r="DF82" s="116">
        <f t="shared" si="214"/>
        <v>0</v>
      </c>
      <c r="DG82" s="116">
        <f t="shared" si="215"/>
        <v>0</v>
      </c>
      <c r="DH82" s="116">
        <f t="shared" si="216"/>
        <v>0</v>
      </c>
      <c r="DI82" s="471">
        <f t="shared" si="217"/>
        <v>0</v>
      </c>
      <c r="DJ82" s="470">
        <f t="shared" si="218"/>
        <v>0</v>
      </c>
      <c r="DK82" s="116">
        <f t="shared" si="219"/>
        <v>0</v>
      </c>
      <c r="DL82" s="116">
        <f t="shared" si="220"/>
        <v>0</v>
      </c>
      <c r="DM82" s="116">
        <f t="shared" si="221"/>
        <v>0</v>
      </c>
      <c r="DN82" s="116">
        <f t="shared" si="222"/>
        <v>0</v>
      </c>
      <c r="DO82" s="116">
        <f t="shared" si="223"/>
        <v>0</v>
      </c>
      <c r="DP82" s="116">
        <f t="shared" si="224"/>
        <v>0</v>
      </c>
      <c r="DQ82" s="116">
        <f t="shared" si="225"/>
        <v>0</v>
      </c>
      <c r="DR82" s="116">
        <f t="shared" si="226"/>
        <v>0</v>
      </c>
      <c r="DS82" s="116">
        <f t="shared" si="227"/>
        <v>0</v>
      </c>
      <c r="DT82" s="116">
        <f t="shared" si="228"/>
        <v>0</v>
      </c>
      <c r="DU82" s="471">
        <f t="shared" si="229"/>
        <v>0</v>
      </c>
      <c r="DV82" s="470">
        <f t="shared" si="230"/>
        <v>0</v>
      </c>
      <c r="DW82" s="470">
        <f t="shared" si="231"/>
        <v>0</v>
      </c>
      <c r="DX82" s="470">
        <f t="shared" si="232"/>
        <v>0</v>
      </c>
      <c r="DY82" s="470">
        <f t="shared" si="233"/>
        <v>0</v>
      </c>
      <c r="DZ82" s="470">
        <f t="shared" si="234"/>
        <v>0</v>
      </c>
      <c r="EA82" s="470">
        <f t="shared" si="235"/>
        <v>0</v>
      </c>
      <c r="EB82" s="470">
        <f t="shared" si="236"/>
        <v>0</v>
      </c>
      <c r="EC82" s="470">
        <f t="shared" si="237"/>
        <v>0</v>
      </c>
      <c r="ED82" s="470">
        <f t="shared" si="238"/>
        <v>0</v>
      </c>
      <c r="EE82" s="470">
        <f t="shared" si="239"/>
        <v>0</v>
      </c>
      <c r="EF82" s="470">
        <f t="shared" si="240"/>
        <v>0</v>
      </c>
      <c r="EG82" s="470">
        <f t="shared" si="241"/>
        <v>0</v>
      </c>
      <c r="EH82" s="466">
        <f t="shared" si="242"/>
        <v>0</v>
      </c>
      <c r="EI82" s="122">
        <f t="shared" si="243"/>
        <v>50967.262650287288</v>
      </c>
      <c r="EJ82" s="122">
        <f t="shared" si="244"/>
        <v>7648.9082749879835</v>
      </c>
      <c r="EK82" s="122">
        <f t="shared" si="245"/>
        <v>0</v>
      </c>
      <c r="EL82" s="122">
        <f t="shared" si="246"/>
        <v>51538.449202406562</v>
      </c>
      <c r="EM82" s="122">
        <f t="shared" si="247"/>
        <v>7876.6291816274361</v>
      </c>
      <c r="EN82" s="122">
        <f t="shared" si="248"/>
        <v>0</v>
      </c>
      <c r="EO82" s="122">
        <f t="shared" si="249"/>
        <v>51952.896756452421</v>
      </c>
      <c r="EP82" s="122">
        <f t="shared" si="250"/>
        <v>8141.9823654395323</v>
      </c>
      <c r="EQ82" s="122">
        <f t="shared" si="251"/>
        <v>0</v>
      </c>
      <c r="ER82" s="122">
        <f t="shared" si="252"/>
        <v>53377.546081978282</v>
      </c>
      <c r="ES82" s="469">
        <f t="shared" si="253"/>
        <v>8544.2007203054109</v>
      </c>
      <c r="ET82" s="466">
        <f t="shared" si="254"/>
        <v>0</v>
      </c>
      <c r="EU82" s="122">
        <f t="shared" si="255"/>
        <v>0</v>
      </c>
      <c r="EV82" s="122">
        <f t="shared" si="256"/>
        <v>0</v>
      </c>
      <c r="EW82" s="122">
        <f t="shared" si="257"/>
        <v>0</v>
      </c>
      <c r="EX82" s="122">
        <f t="shared" si="258"/>
        <v>0</v>
      </c>
      <c r="EY82" s="122">
        <f t="shared" si="259"/>
        <v>0</v>
      </c>
      <c r="EZ82" s="122">
        <f t="shared" si="260"/>
        <v>0</v>
      </c>
      <c r="FA82" s="122">
        <f t="shared" si="261"/>
        <v>0</v>
      </c>
      <c r="FB82" s="122">
        <f t="shared" si="262"/>
        <v>0</v>
      </c>
      <c r="FC82" s="122">
        <f t="shared" si="263"/>
        <v>0</v>
      </c>
      <c r="FD82" s="122">
        <f t="shared" si="264"/>
        <v>0</v>
      </c>
      <c r="FE82" s="469">
        <f t="shared" si="265"/>
        <v>0</v>
      </c>
      <c r="FF82" s="466">
        <f t="shared" si="266"/>
        <v>0</v>
      </c>
      <c r="FG82" s="466">
        <f t="shared" si="267"/>
        <v>0</v>
      </c>
      <c r="FH82" s="466">
        <f t="shared" si="268"/>
        <v>0</v>
      </c>
      <c r="FI82" s="466">
        <f t="shared" si="269"/>
        <v>0</v>
      </c>
      <c r="FJ82" s="466">
        <f t="shared" si="270"/>
        <v>0</v>
      </c>
      <c r="FK82" s="466">
        <f t="shared" si="271"/>
        <v>0</v>
      </c>
      <c r="FL82" s="466">
        <f t="shared" si="272"/>
        <v>0</v>
      </c>
      <c r="FM82" s="466">
        <f t="shared" si="273"/>
        <v>0</v>
      </c>
      <c r="FN82" s="466">
        <f t="shared" si="274"/>
        <v>0</v>
      </c>
      <c r="FO82" s="466">
        <f t="shared" si="275"/>
        <v>0</v>
      </c>
      <c r="FP82" s="466">
        <f t="shared" si="276"/>
        <v>0</v>
      </c>
      <c r="FQ82" s="468">
        <f t="shared" si="277"/>
        <v>0</v>
      </c>
      <c r="FR82" s="466">
        <f t="shared" si="278"/>
        <v>0</v>
      </c>
      <c r="FS82" s="466">
        <f t="shared" si="279"/>
        <v>0</v>
      </c>
      <c r="FT82" s="466">
        <f t="shared" si="280"/>
        <v>0</v>
      </c>
      <c r="FU82" s="466">
        <f t="shared" si="281"/>
        <v>0</v>
      </c>
      <c r="FV82" s="466">
        <f t="shared" si="282"/>
        <v>0</v>
      </c>
      <c r="FW82" s="466">
        <f t="shared" si="283"/>
        <v>0</v>
      </c>
      <c r="FX82" s="466">
        <f t="shared" si="284"/>
        <v>0</v>
      </c>
      <c r="FY82" s="466">
        <f t="shared" si="285"/>
        <v>0</v>
      </c>
      <c r="FZ82" s="466">
        <f t="shared" si="286"/>
        <v>0</v>
      </c>
      <c r="GA82" s="466">
        <f t="shared" si="287"/>
        <v>0</v>
      </c>
      <c r="GB82" s="466">
        <f t="shared" si="288"/>
        <v>0</v>
      </c>
      <c r="GC82" s="468">
        <f t="shared" si="289"/>
        <v>0</v>
      </c>
    </row>
    <row r="83" spans="1:185">
      <c r="A83" s="97">
        <v>80</v>
      </c>
      <c r="B83" s="97" t="s">
        <v>12</v>
      </c>
      <c r="C83" s="97" t="s">
        <v>214</v>
      </c>
      <c r="D83" s="97" t="s">
        <v>935</v>
      </c>
      <c r="E83" s="321">
        <v>0</v>
      </c>
      <c r="F83" s="122">
        <v>1.8772062536678999E-2</v>
      </c>
      <c r="G83" s="122">
        <v>0.107920629146563</v>
      </c>
      <c r="H83" s="122">
        <v>0</v>
      </c>
      <c r="I83" s="122">
        <v>1.7223367377403001E-2</v>
      </c>
      <c r="J83" s="122">
        <v>0.105325138015589</v>
      </c>
      <c r="K83" s="122">
        <v>0</v>
      </c>
      <c r="L83" s="122">
        <v>1.6143973781543999E-2</v>
      </c>
      <c r="M83" s="122">
        <v>0.10230875643094201</v>
      </c>
      <c r="N83" s="122">
        <v>0</v>
      </c>
      <c r="O83" s="122">
        <v>1.3684833589239E-2</v>
      </c>
      <c r="P83" s="475">
        <v>9.8531534410811999E-2</v>
      </c>
      <c r="Q83" s="474">
        <v>1</v>
      </c>
      <c r="R83" s="97">
        <v>0</v>
      </c>
      <c r="S83" s="97">
        <v>1.8772062536678999E-2</v>
      </c>
      <c r="T83" s="97">
        <v>0.107920629146563</v>
      </c>
      <c r="U83" s="97">
        <v>0</v>
      </c>
      <c r="V83" s="97">
        <v>1.7223367377403001E-2</v>
      </c>
      <c r="W83" s="97">
        <v>0.105325138015589</v>
      </c>
      <c r="X83" s="97">
        <v>0</v>
      </c>
      <c r="Y83" s="97">
        <v>1.6143973781543999E-2</v>
      </c>
      <c r="Z83" s="97">
        <v>0.10230875643094201</v>
      </c>
      <c r="AA83" s="97">
        <v>0</v>
      </c>
      <c r="AB83" s="97">
        <v>1.3684833589239E-2</v>
      </c>
      <c r="AC83" s="97">
        <v>9.8531534410811999E-2</v>
      </c>
      <c r="AD83" s="321">
        <v>0</v>
      </c>
      <c r="AE83" s="97">
        <v>8.6285849710823506</v>
      </c>
      <c r="AF83" s="97">
        <v>49.605754130869798</v>
      </c>
      <c r="AG83" s="97">
        <v>0</v>
      </c>
      <c r="AH83" s="97">
        <v>7.9167267109680504</v>
      </c>
      <c r="AI83" s="97">
        <v>48.412735744022399</v>
      </c>
      <c r="AJ83" s="97">
        <v>0</v>
      </c>
      <c r="AK83" s="97">
        <v>7.4205830751308204</v>
      </c>
      <c r="AL83" s="97">
        <v>47.026256561279197</v>
      </c>
      <c r="AM83" s="97">
        <v>0</v>
      </c>
      <c r="AN83" s="97">
        <v>6.29023844391903</v>
      </c>
      <c r="AO83" s="97">
        <v>45.290053521484197</v>
      </c>
      <c r="AP83" s="466">
        <f t="shared" si="146"/>
        <v>0</v>
      </c>
      <c r="AQ83" s="122">
        <f t="shared" si="147"/>
        <v>459.65034232241857</v>
      </c>
      <c r="AR83" s="473">
        <f t="shared" si="148"/>
        <v>459.6503423224309</v>
      </c>
      <c r="AS83" s="122">
        <f t="shared" si="149"/>
        <v>0</v>
      </c>
      <c r="AT83" s="122">
        <f t="shared" si="150"/>
        <v>459.65034232241766</v>
      </c>
      <c r="AU83" s="122">
        <f t="shared" si="151"/>
        <v>459.65034232242743</v>
      </c>
      <c r="AV83" s="122">
        <f t="shared" si="152"/>
        <v>0</v>
      </c>
      <c r="AW83" s="122">
        <f t="shared" si="153"/>
        <v>459.6503423224168</v>
      </c>
      <c r="AX83" s="122">
        <f t="shared" si="154"/>
        <v>459.65035840330762</v>
      </c>
      <c r="AY83" s="122">
        <f t="shared" si="155"/>
        <v>0</v>
      </c>
      <c r="AZ83" s="122">
        <f t="shared" si="156"/>
        <v>459.65034232241794</v>
      </c>
      <c r="BA83" s="469">
        <f t="shared" si="157"/>
        <v>459.6503423224317</v>
      </c>
      <c r="BB83" s="97">
        <f t="shared" si="158"/>
        <v>0</v>
      </c>
      <c r="BC83" s="97">
        <f t="shared" si="159"/>
        <v>2.8969464063548288E-3</v>
      </c>
      <c r="BD83" s="97">
        <f t="shared" si="160"/>
        <v>1.6654551313517927E-2</v>
      </c>
      <c r="BE83" s="97">
        <f t="shared" si="161"/>
        <v>0</v>
      </c>
      <c r="BF83" s="97">
        <f t="shared" si="162"/>
        <v>2.6579483278305585E-3</v>
      </c>
      <c r="BG83" s="97">
        <f t="shared" si="163"/>
        <v>1.6254009354427952E-2</v>
      </c>
      <c r="BH83" s="97">
        <f t="shared" si="164"/>
        <v>0</v>
      </c>
      <c r="BI83" s="97">
        <f t="shared" si="165"/>
        <v>2.4913739094651623E-3</v>
      </c>
      <c r="BJ83" s="97">
        <f t="shared" si="166"/>
        <v>1.5788514645215038E-2</v>
      </c>
      <c r="BK83" s="97">
        <f t="shared" si="167"/>
        <v>0</v>
      </c>
      <c r="BL83" s="97">
        <f t="shared" si="168"/>
        <v>2.1118739302326719E-3</v>
      </c>
      <c r="BM83" s="469">
        <f t="shared" si="169"/>
        <v>1.5205605349241863E-2</v>
      </c>
      <c r="BN83" s="467">
        <f t="shared" si="170"/>
        <v>0</v>
      </c>
      <c r="BO83" s="97">
        <f t="shared" si="171"/>
        <v>23465434.378469143</v>
      </c>
      <c r="BP83" s="97">
        <f t="shared" si="172"/>
        <v>8765527.0432342738</v>
      </c>
      <c r="BQ83" s="97">
        <f t="shared" si="173"/>
        <v>0</v>
      </c>
      <c r="BR83" s="97">
        <f t="shared" si="174"/>
        <v>24630962.270300534</v>
      </c>
      <c r="BS83" s="97">
        <f t="shared" si="175"/>
        <v>8886491.1548049524</v>
      </c>
      <c r="BT83" s="97">
        <f t="shared" si="176"/>
        <v>0</v>
      </c>
      <c r="BU83" s="97">
        <f t="shared" si="177"/>
        <v>25545003.703354135</v>
      </c>
      <c r="BV83" s="97">
        <f t="shared" si="178"/>
        <v>9033061.2539911307</v>
      </c>
      <c r="BW83" s="97">
        <f t="shared" si="179"/>
        <v>0</v>
      </c>
      <c r="BX83" s="97">
        <f t="shared" si="180"/>
        <v>28035802.995754905</v>
      </c>
      <c r="BY83" s="469">
        <f t="shared" si="181"/>
        <v>9226415.023908969</v>
      </c>
      <c r="BZ83" s="470">
        <f t="shared" si="182"/>
        <v>0</v>
      </c>
      <c r="CA83" s="470">
        <f t="shared" si="183"/>
        <v>62.50094877059913</v>
      </c>
      <c r="CB83" s="470">
        <f t="shared" si="184"/>
        <v>4.0610989356493352</v>
      </c>
      <c r="CC83" s="470">
        <f t="shared" si="185"/>
        <v>0</v>
      </c>
      <c r="CD83" s="470">
        <f t="shared" si="186"/>
        <v>71.504490761244142</v>
      </c>
      <c r="CE83" s="470">
        <f t="shared" si="187"/>
        <v>4.2185993402114876</v>
      </c>
      <c r="CF83" s="470">
        <f t="shared" si="188"/>
        <v>0</v>
      </c>
      <c r="CG83" s="470">
        <f t="shared" si="189"/>
        <v>79.116220234938424</v>
      </c>
      <c r="CH83" s="470">
        <f t="shared" si="190"/>
        <v>4.4146080790691702</v>
      </c>
      <c r="CI83" s="470">
        <f t="shared" si="191"/>
        <v>0</v>
      </c>
      <c r="CJ83" s="470">
        <f t="shared" si="192"/>
        <v>102.43384697714089</v>
      </c>
      <c r="CK83" s="472">
        <f t="shared" si="193"/>
        <v>4.6819604906591916</v>
      </c>
      <c r="CL83" s="470">
        <f t="shared" si="194"/>
        <v>0</v>
      </c>
      <c r="CM83" s="116">
        <f t="shared" si="195"/>
        <v>0</v>
      </c>
      <c r="CN83" s="116">
        <f t="shared" si="196"/>
        <v>0</v>
      </c>
      <c r="CO83" s="116">
        <f t="shared" si="197"/>
        <v>0</v>
      </c>
      <c r="CP83" s="116">
        <f t="shared" si="198"/>
        <v>0</v>
      </c>
      <c r="CQ83" s="116">
        <f t="shared" si="199"/>
        <v>0</v>
      </c>
      <c r="CR83" s="116">
        <f t="shared" si="200"/>
        <v>0</v>
      </c>
      <c r="CS83" s="116">
        <f t="shared" si="201"/>
        <v>0</v>
      </c>
      <c r="CT83" s="116">
        <f t="shared" si="202"/>
        <v>0</v>
      </c>
      <c r="CU83" s="116">
        <f t="shared" si="203"/>
        <v>0</v>
      </c>
      <c r="CV83" s="116">
        <f t="shared" si="204"/>
        <v>0</v>
      </c>
      <c r="CW83" s="471">
        <f t="shared" si="205"/>
        <v>0</v>
      </c>
      <c r="CX83" s="470">
        <f t="shared" si="206"/>
        <v>0</v>
      </c>
      <c r="CY83" s="116">
        <f t="shared" si="207"/>
        <v>0</v>
      </c>
      <c r="CZ83" s="116">
        <f t="shared" si="208"/>
        <v>0</v>
      </c>
      <c r="DA83" s="116">
        <f t="shared" si="209"/>
        <v>0</v>
      </c>
      <c r="DB83" s="116">
        <f t="shared" si="210"/>
        <v>0</v>
      </c>
      <c r="DC83" s="116">
        <f t="shared" si="211"/>
        <v>0</v>
      </c>
      <c r="DD83" s="116">
        <f t="shared" si="212"/>
        <v>0</v>
      </c>
      <c r="DE83" s="116">
        <f t="shared" si="213"/>
        <v>0</v>
      </c>
      <c r="DF83" s="116">
        <f t="shared" si="214"/>
        <v>0</v>
      </c>
      <c r="DG83" s="116">
        <f t="shared" si="215"/>
        <v>0</v>
      </c>
      <c r="DH83" s="116">
        <f t="shared" si="216"/>
        <v>0</v>
      </c>
      <c r="DI83" s="471">
        <f t="shared" si="217"/>
        <v>0</v>
      </c>
      <c r="DJ83" s="470">
        <f t="shared" si="218"/>
        <v>0</v>
      </c>
      <c r="DK83" s="116">
        <f t="shared" si="219"/>
        <v>0</v>
      </c>
      <c r="DL83" s="116">
        <f t="shared" si="220"/>
        <v>0</v>
      </c>
      <c r="DM83" s="116">
        <f t="shared" si="221"/>
        <v>0</v>
      </c>
      <c r="DN83" s="116">
        <f t="shared" si="222"/>
        <v>0</v>
      </c>
      <c r="DO83" s="116">
        <f t="shared" si="223"/>
        <v>0</v>
      </c>
      <c r="DP83" s="116">
        <f t="shared" si="224"/>
        <v>0</v>
      </c>
      <c r="DQ83" s="116">
        <f t="shared" si="225"/>
        <v>0</v>
      </c>
      <c r="DR83" s="116">
        <f t="shared" si="226"/>
        <v>0</v>
      </c>
      <c r="DS83" s="116">
        <f t="shared" si="227"/>
        <v>0</v>
      </c>
      <c r="DT83" s="116">
        <f t="shared" si="228"/>
        <v>0</v>
      </c>
      <c r="DU83" s="471">
        <f t="shared" si="229"/>
        <v>0</v>
      </c>
      <c r="DV83" s="470">
        <f t="shared" si="230"/>
        <v>0</v>
      </c>
      <c r="DW83" s="470">
        <f t="shared" si="231"/>
        <v>0</v>
      </c>
      <c r="DX83" s="470">
        <f t="shared" si="232"/>
        <v>0</v>
      </c>
      <c r="DY83" s="470">
        <f t="shared" si="233"/>
        <v>0</v>
      </c>
      <c r="DZ83" s="470">
        <f t="shared" si="234"/>
        <v>0</v>
      </c>
      <c r="EA83" s="470">
        <f t="shared" si="235"/>
        <v>0</v>
      </c>
      <c r="EB83" s="470">
        <f t="shared" si="236"/>
        <v>0</v>
      </c>
      <c r="EC83" s="470">
        <f t="shared" si="237"/>
        <v>0</v>
      </c>
      <c r="ED83" s="470">
        <f t="shared" si="238"/>
        <v>0</v>
      </c>
      <c r="EE83" s="470">
        <f t="shared" si="239"/>
        <v>0</v>
      </c>
      <c r="EF83" s="470">
        <f t="shared" si="240"/>
        <v>0</v>
      </c>
      <c r="EG83" s="470">
        <f t="shared" si="241"/>
        <v>0</v>
      </c>
      <c r="EH83" s="466">
        <f t="shared" si="242"/>
        <v>0</v>
      </c>
      <c r="EI83" s="122">
        <f t="shared" si="243"/>
        <v>8100.0581602043658</v>
      </c>
      <c r="EJ83" s="122">
        <f t="shared" si="244"/>
        <v>526.31421154646159</v>
      </c>
      <c r="EK83" s="122">
        <f t="shared" si="245"/>
        <v>0</v>
      </c>
      <c r="EL83" s="122">
        <f t="shared" si="246"/>
        <v>9266.9078673943022</v>
      </c>
      <c r="EM83" s="122">
        <f t="shared" si="247"/>
        <v>546.72610068260326</v>
      </c>
      <c r="EN83" s="122">
        <f t="shared" si="248"/>
        <v>0</v>
      </c>
      <c r="EO83" s="122">
        <f t="shared" si="249"/>
        <v>10253.380115407095</v>
      </c>
      <c r="EP83" s="122">
        <f t="shared" si="250"/>
        <v>572.12863001832443</v>
      </c>
      <c r="EQ83" s="122">
        <f t="shared" si="251"/>
        <v>0</v>
      </c>
      <c r="ER83" s="122">
        <f t="shared" si="252"/>
        <v>13275.320365674532</v>
      </c>
      <c r="ES83" s="469">
        <f t="shared" si="253"/>
        <v>606.77722537162845</v>
      </c>
      <c r="ET83" s="466">
        <f t="shared" si="254"/>
        <v>0</v>
      </c>
      <c r="EU83" s="122">
        <f t="shared" si="255"/>
        <v>0</v>
      </c>
      <c r="EV83" s="122">
        <f t="shared" si="256"/>
        <v>0</v>
      </c>
      <c r="EW83" s="122">
        <f t="shared" si="257"/>
        <v>0</v>
      </c>
      <c r="EX83" s="122">
        <f t="shared" si="258"/>
        <v>0</v>
      </c>
      <c r="EY83" s="122">
        <f t="shared" si="259"/>
        <v>0</v>
      </c>
      <c r="EZ83" s="122">
        <f t="shared" si="260"/>
        <v>0</v>
      </c>
      <c r="FA83" s="122">
        <f t="shared" si="261"/>
        <v>0</v>
      </c>
      <c r="FB83" s="122">
        <f t="shared" si="262"/>
        <v>0</v>
      </c>
      <c r="FC83" s="122">
        <f t="shared" si="263"/>
        <v>0</v>
      </c>
      <c r="FD83" s="122">
        <f t="shared" si="264"/>
        <v>0</v>
      </c>
      <c r="FE83" s="469">
        <f t="shared" si="265"/>
        <v>0</v>
      </c>
      <c r="FF83" s="466">
        <f t="shared" si="266"/>
        <v>0</v>
      </c>
      <c r="FG83" s="466">
        <f t="shared" si="267"/>
        <v>0</v>
      </c>
      <c r="FH83" s="466">
        <f t="shared" si="268"/>
        <v>0</v>
      </c>
      <c r="FI83" s="466">
        <f t="shared" si="269"/>
        <v>0</v>
      </c>
      <c r="FJ83" s="466">
        <f t="shared" si="270"/>
        <v>0</v>
      </c>
      <c r="FK83" s="466">
        <f t="shared" si="271"/>
        <v>0</v>
      </c>
      <c r="FL83" s="466">
        <f t="shared" si="272"/>
        <v>0</v>
      </c>
      <c r="FM83" s="466">
        <f t="shared" si="273"/>
        <v>0</v>
      </c>
      <c r="FN83" s="466">
        <f t="shared" si="274"/>
        <v>0</v>
      </c>
      <c r="FO83" s="466">
        <f t="shared" si="275"/>
        <v>0</v>
      </c>
      <c r="FP83" s="466">
        <f t="shared" si="276"/>
        <v>0</v>
      </c>
      <c r="FQ83" s="468">
        <f t="shared" si="277"/>
        <v>0</v>
      </c>
      <c r="FR83" s="466">
        <f t="shared" si="278"/>
        <v>0</v>
      </c>
      <c r="FS83" s="466">
        <f t="shared" si="279"/>
        <v>0</v>
      </c>
      <c r="FT83" s="466">
        <f t="shared" si="280"/>
        <v>0</v>
      </c>
      <c r="FU83" s="466">
        <f t="shared" si="281"/>
        <v>0</v>
      </c>
      <c r="FV83" s="466">
        <f t="shared" si="282"/>
        <v>0</v>
      </c>
      <c r="FW83" s="466">
        <f t="shared" si="283"/>
        <v>0</v>
      </c>
      <c r="FX83" s="466">
        <f t="shared" si="284"/>
        <v>0</v>
      </c>
      <c r="FY83" s="466">
        <f t="shared" si="285"/>
        <v>0</v>
      </c>
      <c r="FZ83" s="466">
        <f t="shared" si="286"/>
        <v>0</v>
      </c>
      <c r="GA83" s="466">
        <f t="shared" si="287"/>
        <v>0</v>
      </c>
      <c r="GB83" s="466">
        <f t="shared" si="288"/>
        <v>0</v>
      </c>
      <c r="GC83" s="468">
        <f t="shared" si="289"/>
        <v>0</v>
      </c>
    </row>
    <row r="84" spans="1:185">
      <c r="A84" s="97">
        <v>81</v>
      </c>
      <c r="B84" s="97" t="s">
        <v>12</v>
      </c>
      <c r="C84" s="97" t="s">
        <v>214</v>
      </c>
      <c r="D84" s="97" t="s">
        <v>935</v>
      </c>
      <c r="E84" s="321">
        <v>0</v>
      </c>
      <c r="F84" s="122">
        <v>3.2705264380174001E-2</v>
      </c>
      <c r="G84" s="122">
        <v>0.11005551592127</v>
      </c>
      <c r="H84" s="122">
        <v>0</v>
      </c>
      <c r="I84" s="122">
        <v>3.2472896718141998E-2</v>
      </c>
      <c r="J84" s="122">
        <v>0.10800906744019</v>
      </c>
      <c r="K84" s="122">
        <v>0</v>
      </c>
      <c r="L84" s="122">
        <v>3.2306919816692002E-2</v>
      </c>
      <c r="M84" s="122">
        <v>0.105743508337587</v>
      </c>
      <c r="N84" s="122">
        <v>0</v>
      </c>
      <c r="O84" s="122">
        <v>3.1752556965846002E-2</v>
      </c>
      <c r="P84" s="475">
        <v>0.102531092010718</v>
      </c>
      <c r="Q84" s="474">
        <v>1</v>
      </c>
      <c r="R84" s="97">
        <v>0</v>
      </c>
      <c r="S84" s="97">
        <v>3.2705264380174001E-2</v>
      </c>
      <c r="T84" s="97">
        <v>0.11005551592127</v>
      </c>
      <c r="U84" s="97">
        <v>0</v>
      </c>
      <c r="V84" s="97">
        <v>3.2472896718141998E-2</v>
      </c>
      <c r="W84" s="97">
        <v>0.10800906744019</v>
      </c>
      <c r="X84" s="97">
        <v>0</v>
      </c>
      <c r="Y84" s="97">
        <v>3.2306919816692002E-2</v>
      </c>
      <c r="Z84" s="97">
        <v>0.105743508337587</v>
      </c>
      <c r="AA84" s="97">
        <v>0</v>
      </c>
      <c r="AB84" s="97">
        <v>3.1752556965846002E-2</v>
      </c>
      <c r="AC84" s="97">
        <v>0.102531092010718</v>
      </c>
      <c r="AD84" s="321">
        <v>0</v>
      </c>
      <c r="AE84" s="97">
        <v>17.094859905173301</v>
      </c>
      <c r="AF84" s="97">
        <v>57.525406448210802</v>
      </c>
      <c r="AG84" s="97">
        <v>0</v>
      </c>
      <c r="AH84" s="97">
        <v>16.973402619803601</v>
      </c>
      <c r="AI84" s="97">
        <v>56.455739201967198</v>
      </c>
      <c r="AJ84" s="97">
        <v>0</v>
      </c>
      <c r="AK84" s="97">
        <v>16.886647415968099</v>
      </c>
      <c r="AL84" s="97">
        <v>55.2715454101562</v>
      </c>
      <c r="AM84" s="97">
        <v>0</v>
      </c>
      <c r="AN84" s="97">
        <v>16.596885035157602</v>
      </c>
      <c r="AO84" s="97">
        <v>53.592431893325497</v>
      </c>
      <c r="AP84" s="466">
        <f t="shared" si="146"/>
        <v>0</v>
      </c>
      <c r="AQ84" s="122">
        <f t="shared" si="147"/>
        <v>522.69444167943311</v>
      </c>
      <c r="AR84" s="473">
        <f t="shared" si="148"/>
        <v>522.69444167943868</v>
      </c>
      <c r="AS84" s="122">
        <f t="shared" si="149"/>
        <v>0</v>
      </c>
      <c r="AT84" s="122">
        <f t="shared" si="150"/>
        <v>522.69444167944766</v>
      </c>
      <c r="AU84" s="122">
        <f t="shared" si="151"/>
        <v>522.69444167944096</v>
      </c>
      <c r="AV84" s="122">
        <f t="shared" si="152"/>
        <v>0</v>
      </c>
      <c r="AW84" s="122">
        <f t="shared" si="153"/>
        <v>522.69444167943493</v>
      </c>
      <c r="AX84" s="122">
        <f t="shared" si="154"/>
        <v>522.69445452576952</v>
      </c>
      <c r="AY84" s="122">
        <f t="shared" si="155"/>
        <v>0</v>
      </c>
      <c r="AZ84" s="122">
        <f t="shared" si="156"/>
        <v>522.69444167944357</v>
      </c>
      <c r="BA84" s="469">
        <f t="shared" si="157"/>
        <v>522.69444167943959</v>
      </c>
      <c r="BB84" s="97">
        <f t="shared" si="158"/>
        <v>0</v>
      </c>
      <c r="BC84" s="97">
        <f t="shared" si="159"/>
        <v>5.047149077513741E-3</v>
      </c>
      <c r="BD84" s="97">
        <f t="shared" si="160"/>
        <v>1.6984011784783544E-2</v>
      </c>
      <c r="BE84" s="97">
        <f t="shared" si="161"/>
        <v>0</v>
      </c>
      <c r="BF84" s="97">
        <f t="shared" si="162"/>
        <v>5.0112895835363802E-3</v>
      </c>
      <c r="BG84" s="97">
        <f t="shared" si="163"/>
        <v>1.6668199307519987E-2</v>
      </c>
      <c r="BH84" s="97">
        <f t="shared" si="164"/>
        <v>0</v>
      </c>
      <c r="BI84" s="97">
        <f t="shared" si="165"/>
        <v>4.9856756592670569E-3</v>
      </c>
      <c r="BJ84" s="97">
        <f t="shared" si="166"/>
        <v>1.6318573192230509E-2</v>
      </c>
      <c r="BK84" s="97">
        <f t="shared" si="167"/>
        <v>0</v>
      </c>
      <c r="BL84" s="97">
        <f t="shared" si="168"/>
        <v>4.900125152207056E-3</v>
      </c>
      <c r="BM84" s="469">
        <f t="shared" si="169"/>
        <v>1.5822825965965136E-2</v>
      </c>
      <c r="BN84" s="467">
        <f t="shared" si="170"/>
        <v>0</v>
      </c>
      <c r="BO84" s="97">
        <f t="shared" si="171"/>
        <v>19521194.956036642</v>
      </c>
      <c r="BP84" s="97">
        <f t="shared" si="172"/>
        <v>9858451.231229838</v>
      </c>
      <c r="BQ84" s="97">
        <f t="shared" si="173"/>
        <v>0</v>
      </c>
      <c r="BR84" s="97">
        <f t="shared" si="174"/>
        <v>19599717.110663436</v>
      </c>
      <c r="BS84" s="97">
        <f t="shared" si="175"/>
        <v>9963181.4976232033</v>
      </c>
      <c r="BT84" s="97">
        <f t="shared" si="176"/>
        <v>0</v>
      </c>
      <c r="BU84" s="97">
        <f t="shared" si="177"/>
        <v>19656344.130399071</v>
      </c>
      <c r="BV84" s="97">
        <f t="shared" si="178"/>
        <v>10082803.713389521</v>
      </c>
      <c r="BW84" s="97">
        <f t="shared" si="179"/>
        <v>0</v>
      </c>
      <c r="BX84" s="97">
        <f t="shared" si="180"/>
        <v>19848821.831523351</v>
      </c>
      <c r="BY84" s="469">
        <f t="shared" si="181"/>
        <v>10259458.770311972</v>
      </c>
      <c r="BZ84" s="470">
        <f t="shared" si="182"/>
        <v>0</v>
      </c>
      <c r="CA84" s="470">
        <f t="shared" si="183"/>
        <v>29.844117340128321</v>
      </c>
      <c r="CB84" s="470">
        <f t="shared" si="184"/>
        <v>4.4788537624421476</v>
      </c>
      <c r="CC84" s="470">
        <f t="shared" si="185"/>
        <v>0</v>
      </c>
      <c r="CD84" s="470">
        <f t="shared" si="186"/>
        <v>30.178578278348418</v>
      </c>
      <c r="CE84" s="470">
        <f t="shared" si="187"/>
        <v>4.6121967968755557</v>
      </c>
      <c r="CF84" s="470">
        <f t="shared" si="188"/>
        <v>0</v>
      </c>
      <c r="CG84" s="470">
        <f t="shared" si="189"/>
        <v>30.421259968341577</v>
      </c>
      <c r="CH84" s="470">
        <f t="shared" si="190"/>
        <v>4.767575746210392</v>
      </c>
      <c r="CI84" s="470">
        <f t="shared" si="191"/>
        <v>0</v>
      </c>
      <c r="CJ84" s="470">
        <f t="shared" si="192"/>
        <v>31.255469997067223</v>
      </c>
      <c r="CK84" s="472">
        <f t="shared" si="193"/>
        <v>5.0030964115936216</v>
      </c>
      <c r="CL84" s="470">
        <f t="shared" si="194"/>
        <v>0</v>
      </c>
      <c r="CM84" s="116">
        <f t="shared" si="195"/>
        <v>0</v>
      </c>
      <c r="CN84" s="116">
        <f t="shared" si="196"/>
        <v>0</v>
      </c>
      <c r="CO84" s="116">
        <f t="shared" si="197"/>
        <v>0</v>
      </c>
      <c r="CP84" s="116">
        <f t="shared" si="198"/>
        <v>0</v>
      </c>
      <c r="CQ84" s="116">
        <f t="shared" si="199"/>
        <v>0</v>
      </c>
      <c r="CR84" s="116">
        <f t="shared" si="200"/>
        <v>0</v>
      </c>
      <c r="CS84" s="116">
        <f t="shared" si="201"/>
        <v>0</v>
      </c>
      <c r="CT84" s="116">
        <f t="shared" si="202"/>
        <v>0</v>
      </c>
      <c r="CU84" s="116">
        <f t="shared" si="203"/>
        <v>0</v>
      </c>
      <c r="CV84" s="116">
        <f t="shared" si="204"/>
        <v>0</v>
      </c>
      <c r="CW84" s="471">
        <f t="shared" si="205"/>
        <v>0</v>
      </c>
      <c r="CX84" s="470">
        <f t="shared" si="206"/>
        <v>0</v>
      </c>
      <c r="CY84" s="116">
        <f t="shared" si="207"/>
        <v>0</v>
      </c>
      <c r="CZ84" s="116">
        <f t="shared" si="208"/>
        <v>0</v>
      </c>
      <c r="DA84" s="116">
        <f t="shared" si="209"/>
        <v>0</v>
      </c>
      <c r="DB84" s="116">
        <f t="shared" si="210"/>
        <v>0</v>
      </c>
      <c r="DC84" s="116">
        <f t="shared" si="211"/>
        <v>0</v>
      </c>
      <c r="DD84" s="116">
        <f t="shared" si="212"/>
        <v>0</v>
      </c>
      <c r="DE84" s="116">
        <f t="shared" si="213"/>
        <v>0</v>
      </c>
      <c r="DF84" s="116">
        <f t="shared" si="214"/>
        <v>0</v>
      </c>
      <c r="DG84" s="116">
        <f t="shared" si="215"/>
        <v>0</v>
      </c>
      <c r="DH84" s="116">
        <f t="shared" si="216"/>
        <v>0</v>
      </c>
      <c r="DI84" s="471">
        <f t="shared" si="217"/>
        <v>0</v>
      </c>
      <c r="DJ84" s="470">
        <f t="shared" si="218"/>
        <v>0</v>
      </c>
      <c r="DK84" s="116">
        <f t="shared" si="219"/>
        <v>0</v>
      </c>
      <c r="DL84" s="116">
        <f t="shared" si="220"/>
        <v>0</v>
      </c>
      <c r="DM84" s="116">
        <f t="shared" si="221"/>
        <v>0</v>
      </c>
      <c r="DN84" s="116">
        <f t="shared" si="222"/>
        <v>0</v>
      </c>
      <c r="DO84" s="116">
        <f t="shared" si="223"/>
        <v>0</v>
      </c>
      <c r="DP84" s="116">
        <f t="shared" si="224"/>
        <v>0</v>
      </c>
      <c r="DQ84" s="116">
        <f t="shared" si="225"/>
        <v>0</v>
      </c>
      <c r="DR84" s="116">
        <f t="shared" si="226"/>
        <v>0</v>
      </c>
      <c r="DS84" s="116">
        <f t="shared" si="227"/>
        <v>0</v>
      </c>
      <c r="DT84" s="116">
        <f t="shared" si="228"/>
        <v>0</v>
      </c>
      <c r="DU84" s="471">
        <f t="shared" si="229"/>
        <v>0</v>
      </c>
      <c r="DV84" s="470">
        <f t="shared" si="230"/>
        <v>0</v>
      </c>
      <c r="DW84" s="470">
        <f t="shared" si="231"/>
        <v>0</v>
      </c>
      <c r="DX84" s="470">
        <f t="shared" si="232"/>
        <v>0</v>
      </c>
      <c r="DY84" s="470">
        <f t="shared" si="233"/>
        <v>0</v>
      </c>
      <c r="DZ84" s="470">
        <f t="shared" si="234"/>
        <v>0</v>
      </c>
      <c r="EA84" s="470">
        <f t="shared" si="235"/>
        <v>0</v>
      </c>
      <c r="EB84" s="470">
        <f t="shared" si="236"/>
        <v>0</v>
      </c>
      <c r="EC84" s="470">
        <f t="shared" si="237"/>
        <v>0</v>
      </c>
      <c r="ED84" s="470">
        <f t="shared" si="238"/>
        <v>0</v>
      </c>
      <c r="EE84" s="470">
        <f t="shared" si="239"/>
        <v>0</v>
      </c>
      <c r="EF84" s="470">
        <f t="shared" si="240"/>
        <v>0</v>
      </c>
      <c r="EG84" s="470">
        <f t="shared" si="241"/>
        <v>0</v>
      </c>
      <c r="EH84" s="466">
        <f t="shared" si="242"/>
        <v>0</v>
      </c>
      <c r="EI84" s="122">
        <f t="shared" si="243"/>
        <v>3867.7666651473096</v>
      </c>
      <c r="EJ84" s="122">
        <f t="shared" si="244"/>
        <v>580.45480397407061</v>
      </c>
      <c r="EK84" s="122">
        <f t="shared" si="245"/>
        <v>0</v>
      </c>
      <c r="EL84" s="122">
        <f t="shared" si="246"/>
        <v>3911.1124559743075</v>
      </c>
      <c r="EM84" s="122">
        <f t="shared" si="247"/>
        <v>597.73592298768813</v>
      </c>
      <c r="EN84" s="122">
        <f t="shared" si="248"/>
        <v>0</v>
      </c>
      <c r="EO84" s="122">
        <f t="shared" si="249"/>
        <v>3942.5637513870579</v>
      </c>
      <c r="EP84" s="122">
        <f t="shared" si="250"/>
        <v>617.87287372587696</v>
      </c>
      <c r="EQ84" s="122">
        <f t="shared" si="251"/>
        <v>0</v>
      </c>
      <c r="ER84" s="122">
        <f t="shared" si="252"/>
        <v>4050.6765062078634</v>
      </c>
      <c r="ES84" s="469">
        <f t="shared" si="253"/>
        <v>648.39610777367113</v>
      </c>
      <c r="ET84" s="466">
        <f t="shared" si="254"/>
        <v>0</v>
      </c>
      <c r="EU84" s="122">
        <f t="shared" si="255"/>
        <v>0</v>
      </c>
      <c r="EV84" s="122">
        <f t="shared" si="256"/>
        <v>0</v>
      </c>
      <c r="EW84" s="122">
        <f t="shared" si="257"/>
        <v>0</v>
      </c>
      <c r="EX84" s="122">
        <f t="shared" si="258"/>
        <v>0</v>
      </c>
      <c r="EY84" s="122">
        <f t="shared" si="259"/>
        <v>0</v>
      </c>
      <c r="EZ84" s="122">
        <f t="shared" si="260"/>
        <v>0</v>
      </c>
      <c r="FA84" s="122">
        <f t="shared" si="261"/>
        <v>0</v>
      </c>
      <c r="FB84" s="122">
        <f t="shared" si="262"/>
        <v>0</v>
      </c>
      <c r="FC84" s="122">
        <f t="shared" si="263"/>
        <v>0</v>
      </c>
      <c r="FD84" s="122">
        <f t="shared" si="264"/>
        <v>0</v>
      </c>
      <c r="FE84" s="469">
        <f t="shared" si="265"/>
        <v>0</v>
      </c>
      <c r="FF84" s="466">
        <f t="shared" si="266"/>
        <v>0</v>
      </c>
      <c r="FG84" s="466">
        <f t="shared" si="267"/>
        <v>0</v>
      </c>
      <c r="FH84" s="466">
        <f t="shared" si="268"/>
        <v>0</v>
      </c>
      <c r="FI84" s="466">
        <f t="shared" si="269"/>
        <v>0</v>
      </c>
      <c r="FJ84" s="466">
        <f t="shared" si="270"/>
        <v>0</v>
      </c>
      <c r="FK84" s="466">
        <f t="shared" si="271"/>
        <v>0</v>
      </c>
      <c r="FL84" s="466">
        <f t="shared" si="272"/>
        <v>0</v>
      </c>
      <c r="FM84" s="466">
        <f t="shared" si="273"/>
        <v>0</v>
      </c>
      <c r="FN84" s="466">
        <f t="shared" si="274"/>
        <v>0</v>
      </c>
      <c r="FO84" s="466">
        <f t="shared" si="275"/>
        <v>0</v>
      </c>
      <c r="FP84" s="466">
        <f t="shared" si="276"/>
        <v>0</v>
      </c>
      <c r="FQ84" s="468">
        <f t="shared" si="277"/>
        <v>0</v>
      </c>
      <c r="FR84" s="466">
        <f t="shared" si="278"/>
        <v>0</v>
      </c>
      <c r="FS84" s="466">
        <f t="shared" si="279"/>
        <v>0</v>
      </c>
      <c r="FT84" s="466">
        <f t="shared" si="280"/>
        <v>0</v>
      </c>
      <c r="FU84" s="466">
        <f t="shared" si="281"/>
        <v>0</v>
      </c>
      <c r="FV84" s="466">
        <f t="shared" si="282"/>
        <v>0</v>
      </c>
      <c r="FW84" s="466">
        <f t="shared" si="283"/>
        <v>0</v>
      </c>
      <c r="FX84" s="466">
        <f t="shared" si="284"/>
        <v>0</v>
      </c>
      <c r="FY84" s="466">
        <f t="shared" si="285"/>
        <v>0</v>
      </c>
      <c r="FZ84" s="466">
        <f t="shared" si="286"/>
        <v>0</v>
      </c>
      <c r="GA84" s="466">
        <f t="shared" si="287"/>
        <v>0</v>
      </c>
      <c r="GB84" s="466">
        <f t="shared" si="288"/>
        <v>0</v>
      </c>
      <c r="GC84" s="468">
        <f t="shared" si="289"/>
        <v>0</v>
      </c>
    </row>
    <row r="85" spans="1:185">
      <c r="A85" s="97">
        <v>82</v>
      </c>
      <c r="B85" s="97" t="s">
        <v>12</v>
      </c>
      <c r="C85" s="97" t="s">
        <v>214</v>
      </c>
      <c r="D85" s="97" t="s">
        <v>935</v>
      </c>
      <c r="E85" s="321">
        <v>0</v>
      </c>
      <c r="F85" s="122">
        <v>0.100976281232055</v>
      </c>
      <c r="G85" s="122">
        <v>0.58051286469727803</v>
      </c>
      <c r="H85" s="122">
        <v>0</v>
      </c>
      <c r="I85" s="122">
        <v>9.2645738030410998E-2</v>
      </c>
      <c r="J85" s="122">
        <v>0.566551530301309</v>
      </c>
      <c r="K85" s="122">
        <v>0</v>
      </c>
      <c r="L85" s="122">
        <v>8.6839601859567003E-2</v>
      </c>
      <c r="M85" s="122">
        <v>0.55032619573302</v>
      </c>
      <c r="N85" s="122">
        <v>0</v>
      </c>
      <c r="O85" s="122">
        <v>7.3611709018168006E-2</v>
      </c>
      <c r="P85" s="475">
        <v>0.53000824546861502</v>
      </c>
      <c r="Q85" s="474">
        <v>1</v>
      </c>
      <c r="R85" s="97">
        <v>0</v>
      </c>
      <c r="S85" s="97">
        <v>0.100976281232055</v>
      </c>
      <c r="T85" s="97">
        <v>0.58051286469727803</v>
      </c>
      <c r="U85" s="97">
        <v>0</v>
      </c>
      <c r="V85" s="97">
        <v>9.2645738030410998E-2</v>
      </c>
      <c r="W85" s="97">
        <v>0.566551530301309</v>
      </c>
      <c r="X85" s="97">
        <v>0</v>
      </c>
      <c r="Y85" s="97">
        <v>8.6839601859567003E-2</v>
      </c>
      <c r="Z85" s="97">
        <v>0.55032619573302</v>
      </c>
      <c r="AA85" s="97">
        <v>0</v>
      </c>
      <c r="AB85" s="97">
        <v>7.3611709018168006E-2</v>
      </c>
      <c r="AC85" s="97">
        <v>0.53000824546861502</v>
      </c>
      <c r="AD85" s="321">
        <v>0</v>
      </c>
      <c r="AE85" s="97">
        <v>28.342140442512601</v>
      </c>
      <c r="AF85" s="97">
        <v>162.939028246888</v>
      </c>
      <c r="AG85" s="97">
        <v>0</v>
      </c>
      <c r="AH85" s="97">
        <v>26.003913856005301</v>
      </c>
      <c r="AI85" s="97">
        <v>159.02034461754999</v>
      </c>
      <c r="AJ85" s="97">
        <v>0</v>
      </c>
      <c r="AK85" s="97">
        <v>24.3742407805608</v>
      </c>
      <c r="AL85" s="97">
        <v>154.46620178222599</v>
      </c>
      <c r="AM85" s="97">
        <v>0</v>
      </c>
      <c r="AN85" s="97">
        <v>20.661420382591601</v>
      </c>
      <c r="AO85" s="97">
        <v>148.76333278940899</v>
      </c>
      <c r="AP85" s="466">
        <f t="shared" si="146"/>
        <v>0</v>
      </c>
      <c r="AQ85" s="122">
        <f t="shared" si="147"/>
        <v>280.68116687105095</v>
      </c>
      <c r="AR85" s="473">
        <f t="shared" si="148"/>
        <v>280.68116687105004</v>
      </c>
      <c r="AS85" s="122">
        <f t="shared" si="149"/>
        <v>0</v>
      </c>
      <c r="AT85" s="122">
        <f t="shared" si="150"/>
        <v>280.68116687104924</v>
      </c>
      <c r="AU85" s="122">
        <f t="shared" si="151"/>
        <v>280.68116687104919</v>
      </c>
      <c r="AV85" s="122">
        <f t="shared" si="152"/>
        <v>0</v>
      </c>
      <c r="AW85" s="122">
        <f t="shared" si="153"/>
        <v>280.68116687105152</v>
      </c>
      <c r="AX85" s="122">
        <f t="shared" si="154"/>
        <v>280.68117232995075</v>
      </c>
      <c r="AY85" s="122">
        <f t="shared" si="155"/>
        <v>0</v>
      </c>
      <c r="AZ85" s="122">
        <f t="shared" si="156"/>
        <v>280.68116687105015</v>
      </c>
      <c r="BA85" s="469">
        <f t="shared" si="157"/>
        <v>280.68116687105044</v>
      </c>
      <c r="BB85" s="97">
        <f t="shared" si="158"/>
        <v>0</v>
      </c>
      <c r="BC85" s="97">
        <f t="shared" si="159"/>
        <v>1.5582884111466798E-2</v>
      </c>
      <c r="BD85" s="97">
        <f t="shared" si="160"/>
        <v>8.9586035308672166E-2</v>
      </c>
      <c r="BE85" s="97">
        <f t="shared" si="161"/>
        <v>0</v>
      </c>
      <c r="BF85" s="97">
        <f t="shared" si="162"/>
        <v>1.4297296172270869E-2</v>
      </c>
      <c r="BG85" s="97">
        <f t="shared" si="163"/>
        <v>8.7431491159498664E-2</v>
      </c>
      <c r="BH85" s="97">
        <f t="shared" si="164"/>
        <v>0</v>
      </c>
      <c r="BI85" s="97">
        <f t="shared" si="165"/>
        <v>1.3401280335861401E-2</v>
      </c>
      <c r="BJ85" s="97">
        <f t="shared" si="166"/>
        <v>8.492756147262126E-2</v>
      </c>
      <c r="BK85" s="97">
        <f t="shared" si="167"/>
        <v>0</v>
      </c>
      <c r="BL85" s="97">
        <f t="shared" si="168"/>
        <v>1.135992251725928E-2</v>
      </c>
      <c r="BM85" s="469">
        <f t="shared" si="169"/>
        <v>8.1792050236817695E-2</v>
      </c>
      <c r="BN85" s="467">
        <f t="shared" si="170"/>
        <v>0</v>
      </c>
      <c r="BO85" s="97">
        <f t="shared" si="171"/>
        <v>5556816.1542660221</v>
      </c>
      <c r="BP85" s="97">
        <f t="shared" si="172"/>
        <v>2075751.9971243464</v>
      </c>
      <c r="BQ85" s="97">
        <f t="shared" si="173"/>
        <v>0</v>
      </c>
      <c r="BR85" s="97">
        <f t="shared" si="174"/>
        <v>5832823.1572950436</v>
      </c>
      <c r="BS85" s="97">
        <f t="shared" si="175"/>
        <v>2104397.3364102682</v>
      </c>
      <c r="BT85" s="97">
        <f t="shared" si="176"/>
        <v>0</v>
      </c>
      <c r="BU85" s="97">
        <f t="shared" si="177"/>
        <v>6049276.0095603075</v>
      </c>
      <c r="BV85" s="97">
        <f t="shared" si="178"/>
        <v>2139106.3599855383</v>
      </c>
      <c r="BW85" s="97">
        <f t="shared" si="179"/>
        <v>0</v>
      </c>
      <c r="BX85" s="97">
        <f t="shared" si="180"/>
        <v>6639118.6488146354</v>
      </c>
      <c r="BY85" s="469">
        <f t="shared" si="181"/>
        <v>2184894.2245816812</v>
      </c>
      <c r="BZ85" s="470">
        <f t="shared" si="182"/>
        <v>0</v>
      </c>
      <c r="CA85" s="470">
        <f t="shared" si="183"/>
        <v>2.7515452571955117</v>
      </c>
      <c r="CB85" s="470">
        <f t="shared" si="184"/>
        <v>0.17878604621508223</v>
      </c>
      <c r="CC85" s="470">
        <f t="shared" si="185"/>
        <v>0</v>
      </c>
      <c r="CD85" s="470">
        <f t="shared" si="186"/>
        <v>3.1479176923283925</v>
      </c>
      <c r="CE85" s="470">
        <f t="shared" si="187"/>
        <v>0.18571985281648493</v>
      </c>
      <c r="CF85" s="470">
        <f t="shared" si="188"/>
        <v>0</v>
      </c>
      <c r="CG85" s="470">
        <f t="shared" si="189"/>
        <v>3.4830168955305192</v>
      </c>
      <c r="CH85" s="470">
        <f t="shared" si="190"/>
        <v>0.19434894945681305</v>
      </c>
      <c r="CI85" s="470">
        <f t="shared" si="191"/>
        <v>0</v>
      </c>
      <c r="CJ85" s="470">
        <f t="shared" si="192"/>
        <v>4.5095533967130441</v>
      </c>
      <c r="CK85" s="472">
        <f t="shared" si="193"/>
        <v>0.20611888996650163</v>
      </c>
      <c r="CL85" s="470">
        <f t="shared" si="194"/>
        <v>0</v>
      </c>
      <c r="CM85" s="116">
        <f t="shared" si="195"/>
        <v>0</v>
      </c>
      <c r="CN85" s="116">
        <f t="shared" si="196"/>
        <v>0</v>
      </c>
      <c r="CO85" s="116">
        <f t="shared" si="197"/>
        <v>0</v>
      </c>
      <c r="CP85" s="116">
        <f t="shared" si="198"/>
        <v>0</v>
      </c>
      <c r="CQ85" s="116">
        <f t="shared" si="199"/>
        <v>0</v>
      </c>
      <c r="CR85" s="116">
        <f t="shared" si="200"/>
        <v>0</v>
      </c>
      <c r="CS85" s="116">
        <f t="shared" si="201"/>
        <v>0</v>
      </c>
      <c r="CT85" s="116">
        <f t="shared" si="202"/>
        <v>0</v>
      </c>
      <c r="CU85" s="116">
        <f t="shared" si="203"/>
        <v>0</v>
      </c>
      <c r="CV85" s="116">
        <f t="shared" si="204"/>
        <v>0</v>
      </c>
      <c r="CW85" s="471">
        <f t="shared" si="205"/>
        <v>0</v>
      </c>
      <c r="CX85" s="470">
        <f t="shared" si="206"/>
        <v>0</v>
      </c>
      <c r="CY85" s="116">
        <f t="shared" si="207"/>
        <v>0</v>
      </c>
      <c r="CZ85" s="116">
        <f t="shared" si="208"/>
        <v>0</v>
      </c>
      <c r="DA85" s="116">
        <f t="shared" si="209"/>
        <v>0</v>
      </c>
      <c r="DB85" s="116">
        <f t="shared" si="210"/>
        <v>0</v>
      </c>
      <c r="DC85" s="116">
        <f t="shared" si="211"/>
        <v>0</v>
      </c>
      <c r="DD85" s="116">
        <f t="shared" si="212"/>
        <v>0</v>
      </c>
      <c r="DE85" s="116">
        <f t="shared" si="213"/>
        <v>0</v>
      </c>
      <c r="DF85" s="116">
        <f t="shared" si="214"/>
        <v>0</v>
      </c>
      <c r="DG85" s="116">
        <f t="shared" si="215"/>
        <v>0</v>
      </c>
      <c r="DH85" s="116">
        <f t="shared" si="216"/>
        <v>0</v>
      </c>
      <c r="DI85" s="471">
        <f t="shared" si="217"/>
        <v>0</v>
      </c>
      <c r="DJ85" s="470">
        <f t="shared" si="218"/>
        <v>0</v>
      </c>
      <c r="DK85" s="116">
        <f t="shared" si="219"/>
        <v>0</v>
      </c>
      <c r="DL85" s="116">
        <f t="shared" si="220"/>
        <v>0</v>
      </c>
      <c r="DM85" s="116">
        <f t="shared" si="221"/>
        <v>0</v>
      </c>
      <c r="DN85" s="116">
        <f t="shared" si="222"/>
        <v>0</v>
      </c>
      <c r="DO85" s="116">
        <f t="shared" si="223"/>
        <v>0</v>
      </c>
      <c r="DP85" s="116">
        <f t="shared" si="224"/>
        <v>0</v>
      </c>
      <c r="DQ85" s="116">
        <f t="shared" si="225"/>
        <v>0</v>
      </c>
      <c r="DR85" s="116">
        <f t="shared" si="226"/>
        <v>0</v>
      </c>
      <c r="DS85" s="116">
        <f t="shared" si="227"/>
        <v>0</v>
      </c>
      <c r="DT85" s="116">
        <f t="shared" si="228"/>
        <v>0</v>
      </c>
      <c r="DU85" s="471">
        <f t="shared" si="229"/>
        <v>0</v>
      </c>
      <c r="DV85" s="470">
        <f t="shared" si="230"/>
        <v>0</v>
      </c>
      <c r="DW85" s="470">
        <f t="shared" si="231"/>
        <v>0</v>
      </c>
      <c r="DX85" s="470">
        <f t="shared" si="232"/>
        <v>0</v>
      </c>
      <c r="DY85" s="470">
        <f t="shared" si="233"/>
        <v>0</v>
      </c>
      <c r="DZ85" s="470">
        <f t="shared" si="234"/>
        <v>0</v>
      </c>
      <c r="EA85" s="470">
        <f t="shared" si="235"/>
        <v>0</v>
      </c>
      <c r="EB85" s="470">
        <f t="shared" si="236"/>
        <v>0</v>
      </c>
      <c r="EC85" s="470">
        <f t="shared" si="237"/>
        <v>0</v>
      </c>
      <c r="ED85" s="470">
        <f t="shared" si="238"/>
        <v>0</v>
      </c>
      <c r="EE85" s="470">
        <f t="shared" si="239"/>
        <v>0</v>
      </c>
      <c r="EF85" s="470">
        <f t="shared" si="240"/>
        <v>0</v>
      </c>
      <c r="EG85" s="470">
        <f t="shared" si="241"/>
        <v>0</v>
      </c>
      <c r="EH85" s="466">
        <f t="shared" si="242"/>
        <v>0</v>
      </c>
      <c r="EI85" s="122">
        <f t="shared" si="243"/>
        <v>356.59741255323792</v>
      </c>
      <c r="EJ85" s="122">
        <f t="shared" si="244"/>
        <v>23.170486225584852</v>
      </c>
      <c r="EK85" s="122">
        <f t="shared" si="245"/>
        <v>0</v>
      </c>
      <c r="EL85" s="122">
        <f t="shared" si="246"/>
        <v>407.96686919080622</v>
      </c>
      <c r="EM85" s="122">
        <f t="shared" si="247"/>
        <v>24.069100372213473</v>
      </c>
      <c r="EN85" s="122">
        <f t="shared" si="248"/>
        <v>0</v>
      </c>
      <c r="EO85" s="122">
        <f t="shared" si="249"/>
        <v>451.39537849772728</v>
      </c>
      <c r="EP85" s="122">
        <f t="shared" si="250"/>
        <v>25.187422350224175</v>
      </c>
      <c r="EQ85" s="122">
        <f t="shared" si="251"/>
        <v>0</v>
      </c>
      <c r="ER85" s="122">
        <f t="shared" si="252"/>
        <v>584.43344474645266</v>
      </c>
      <c r="ES85" s="469">
        <f t="shared" si="253"/>
        <v>26.712794437303121</v>
      </c>
      <c r="ET85" s="466">
        <f t="shared" si="254"/>
        <v>0</v>
      </c>
      <c r="EU85" s="122">
        <f t="shared" si="255"/>
        <v>0</v>
      </c>
      <c r="EV85" s="122">
        <f t="shared" si="256"/>
        <v>0</v>
      </c>
      <c r="EW85" s="122">
        <f t="shared" si="257"/>
        <v>0</v>
      </c>
      <c r="EX85" s="122">
        <f t="shared" si="258"/>
        <v>0</v>
      </c>
      <c r="EY85" s="122">
        <f t="shared" si="259"/>
        <v>0</v>
      </c>
      <c r="EZ85" s="122">
        <f t="shared" si="260"/>
        <v>0</v>
      </c>
      <c r="FA85" s="122">
        <f t="shared" si="261"/>
        <v>0</v>
      </c>
      <c r="FB85" s="122">
        <f t="shared" si="262"/>
        <v>0</v>
      </c>
      <c r="FC85" s="122">
        <f t="shared" si="263"/>
        <v>0</v>
      </c>
      <c r="FD85" s="122">
        <f t="shared" si="264"/>
        <v>0</v>
      </c>
      <c r="FE85" s="469">
        <f t="shared" si="265"/>
        <v>0</v>
      </c>
      <c r="FF85" s="466">
        <f t="shared" si="266"/>
        <v>0</v>
      </c>
      <c r="FG85" s="466">
        <f t="shared" si="267"/>
        <v>0</v>
      </c>
      <c r="FH85" s="466">
        <f t="shared" si="268"/>
        <v>0</v>
      </c>
      <c r="FI85" s="466">
        <f t="shared" si="269"/>
        <v>0</v>
      </c>
      <c r="FJ85" s="466">
        <f t="shared" si="270"/>
        <v>0</v>
      </c>
      <c r="FK85" s="466">
        <f t="shared" si="271"/>
        <v>0</v>
      </c>
      <c r="FL85" s="466">
        <f t="shared" si="272"/>
        <v>0</v>
      </c>
      <c r="FM85" s="466">
        <f t="shared" si="273"/>
        <v>0</v>
      </c>
      <c r="FN85" s="466">
        <f t="shared" si="274"/>
        <v>0</v>
      </c>
      <c r="FO85" s="466">
        <f t="shared" si="275"/>
        <v>0</v>
      </c>
      <c r="FP85" s="466">
        <f t="shared" si="276"/>
        <v>0</v>
      </c>
      <c r="FQ85" s="468">
        <f t="shared" si="277"/>
        <v>0</v>
      </c>
      <c r="FR85" s="466">
        <f t="shared" si="278"/>
        <v>0</v>
      </c>
      <c r="FS85" s="466">
        <f t="shared" si="279"/>
        <v>0</v>
      </c>
      <c r="FT85" s="466">
        <f t="shared" si="280"/>
        <v>0</v>
      </c>
      <c r="FU85" s="466">
        <f t="shared" si="281"/>
        <v>0</v>
      </c>
      <c r="FV85" s="466">
        <f t="shared" si="282"/>
        <v>0</v>
      </c>
      <c r="FW85" s="466">
        <f t="shared" si="283"/>
        <v>0</v>
      </c>
      <c r="FX85" s="466">
        <f t="shared" si="284"/>
        <v>0</v>
      </c>
      <c r="FY85" s="466">
        <f t="shared" si="285"/>
        <v>0</v>
      </c>
      <c r="FZ85" s="466">
        <f t="shared" si="286"/>
        <v>0</v>
      </c>
      <c r="GA85" s="466">
        <f t="shared" si="287"/>
        <v>0</v>
      </c>
      <c r="GB85" s="466">
        <f t="shared" si="288"/>
        <v>0</v>
      </c>
      <c r="GC85" s="468">
        <f t="shared" si="289"/>
        <v>0</v>
      </c>
    </row>
    <row r="86" spans="1:185">
      <c r="A86" s="97">
        <v>83</v>
      </c>
      <c r="B86" s="97" t="s">
        <v>12</v>
      </c>
      <c r="C86" s="97" t="s">
        <v>214</v>
      </c>
      <c r="D86" s="97" t="s">
        <v>935</v>
      </c>
      <c r="E86" s="321">
        <v>0</v>
      </c>
      <c r="F86" s="122">
        <v>0.76312283553738203</v>
      </c>
      <c r="G86" s="122">
        <v>2.5679620381629502</v>
      </c>
      <c r="H86" s="122">
        <v>0</v>
      </c>
      <c r="I86" s="122">
        <v>0.75770092342332496</v>
      </c>
      <c r="J86" s="122">
        <v>2.5202115736044299</v>
      </c>
      <c r="K86" s="122">
        <v>0</v>
      </c>
      <c r="L86" s="122">
        <v>0.75382812905614105</v>
      </c>
      <c r="M86" s="122">
        <v>2.4673485278770202</v>
      </c>
      <c r="N86" s="122">
        <v>0</v>
      </c>
      <c r="O86" s="122">
        <v>0.740892995869746</v>
      </c>
      <c r="P86" s="475">
        <v>2.39239214691675</v>
      </c>
      <c r="Q86" s="474">
        <v>2</v>
      </c>
      <c r="R86" s="97">
        <v>0</v>
      </c>
      <c r="S86" s="97">
        <v>1.5262456710747601</v>
      </c>
      <c r="T86" s="97">
        <v>5.1359240763259102</v>
      </c>
      <c r="U86" s="97">
        <v>0</v>
      </c>
      <c r="V86" s="97">
        <v>1.5154018468466499</v>
      </c>
      <c r="W86" s="97">
        <v>5.0404231472088696</v>
      </c>
      <c r="X86" s="97">
        <v>0</v>
      </c>
      <c r="Y86" s="97">
        <v>1.5076562581122801</v>
      </c>
      <c r="Z86" s="97">
        <v>4.9346970557540502</v>
      </c>
      <c r="AA86" s="97">
        <v>0</v>
      </c>
      <c r="AB86" s="97">
        <v>1.48178599173949</v>
      </c>
      <c r="AC86" s="97">
        <v>4.7847842938334999</v>
      </c>
      <c r="AD86" s="321">
        <v>0</v>
      </c>
      <c r="AE86" s="97">
        <v>1256.83919291337</v>
      </c>
      <c r="AF86" s="97">
        <v>4229.3523207232302</v>
      </c>
      <c r="AG86" s="97">
        <v>0</v>
      </c>
      <c r="AH86" s="97">
        <v>1247.90947501195</v>
      </c>
      <c r="AI86" s="97">
        <v>4150.7088146686501</v>
      </c>
      <c r="AJ86" s="97">
        <v>0</v>
      </c>
      <c r="AK86" s="97">
        <v>1241.53110508237</v>
      </c>
      <c r="AL86" s="97">
        <v>4063.6449813842701</v>
      </c>
      <c r="AM86" s="97">
        <v>0</v>
      </c>
      <c r="AN86" s="97">
        <v>1220.22734951756</v>
      </c>
      <c r="AO86" s="97">
        <v>3940.1942584325302</v>
      </c>
      <c r="AP86" s="466">
        <f t="shared" si="146"/>
        <v>0</v>
      </c>
      <c r="AQ86" s="122">
        <f t="shared" si="147"/>
        <v>823.48419833900141</v>
      </c>
      <c r="AR86" s="473">
        <f t="shared" si="148"/>
        <v>823.48419833900368</v>
      </c>
      <c r="AS86" s="122">
        <f t="shared" si="149"/>
        <v>0</v>
      </c>
      <c r="AT86" s="122">
        <f t="shared" si="150"/>
        <v>823.48419833899766</v>
      </c>
      <c r="AU86" s="122">
        <f t="shared" si="151"/>
        <v>823.48419833900289</v>
      </c>
      <c r="AV86" s="122">
        <f t="shared" si="152"/>
        <v>0</v>
      </c>
      <c r="AW86" s="122">
        <f t="shared" si="153"/>
        <v>823.48419833900175</v>
      </c>
      <c r="AX86" s="122">
        <f t="shared" si="154"/>
        <v>823.48418463619782</v>
      </c>
      <c r="AY86" s="122">
        <f t="shared" si="155"/>
        <v>0</v>
      </c>
      <c r="AZ86" s="122">
        <f t="shared" si="156"/>
        <v>823.48419833900402</v>
      </c>
      <c r="BA86" s="469">
        <f t="shared" si="157"/>
        <v>823.48419833900255</v>
      </c>
      <c r="BB86" s="97">
        <f t="shared" si="158"/>
        <v>0</v>
      </c>
      <c r="BC86" s="97">
        <f t="shared" si="159"/>
        <v>0.1177668118086522</v>
      </c>
      <c r="BD86" s="97">
        <f t="shared" si="160"/>
        <v>0.39629360831161348</v>
      </c>
      <c r="BE86" s="97">
        <f t="shared" si="161"/>
        <v>0</v>
      </c>
      <c r="BF86" s="97">
        <f t="shared" si="162"/>
        <v>0.11693009028251732</v>
      </c>
      <c r="BG86" s="97">
        <f t="shared" si="163"/>
        <v>0.38892465050879915</v>
      </c>
      <c r="BH86" s="97">
        <f t="shared" si="164"/>
        <v>0</v>
      </c>
      <c r="BI86" s="97">
        <f t="shared" si="165"/>
        <v>0.1163324320495638</v>
      </c>
      <c r="BJ86" s="97">
        <f t="shared" si="166"/>
        <v>0.38076670781871036</v>
      </c>
      <c r="BK86" s="97">
        <f t="shared" si="167"/>
        <v>0</v>
      </c>
      <c r="BL86" s="97">
        <f t="shared" si="168"/>
        <v>0.1143362535514989</v>
      </c>
      <c r="BM86" s="469">
        <f t="shared" si="169"/>
        <v>0.36919927253918594</v>
      </c>
      <c r="BN86" s="467">
        <f t="shared" si="170"/>
        <v>0</v>
      </c>
      <c r="BO86" s="97">
        <f t="shared" si="171"/>
        <v>5220869.7280568928</v>
      </c>
      <c r="BP86" s="97">
        <f t="shared" si="172"/>
        <v>2636605.4800726324</v>
      </c>
      <c r="BQ86" s="97">
        <f t="shared" si="173"/>
        <v>0</v>
      </c>
      <c r="BR86" s="97">
        <f t="shared" si="174"/>
        <v>5241870.1812049216</v>
      </c>
      <c r="BS86" s="97">
        <f t="shared" si="175"/>
        <v>2664615.19354844</v>
      </c>
      <c r="BT86" s="97">
        <f t="shared" si="176"/>
        <v>0</v>
      </c>
      <c r="BU86" s="97">
        <f t="shared" si="177"/>
        <v>5257014.8633720716</v>
      </c>
      <c r="BV86" s="97">
        <f t="shared" si="178"/>
        <v>2696607.5913904393</v>
      </c>
      <c r="BW86" s="97">
        <f t="shared" si="179"/>
        <v>0</v>
      </c>
      <c r="BX86" s="97">
        <f t="shared" si="180"/>
        <v>5308492.2962539475</v>
      </c>
      <c r="BY86" s="469">
        <f t="shared" si="181"/>
        <v>2743853.4290957893</v>
      </c>
      <c r="BZ86" s="470">
        <f t="shared" si="182"/>
        <v>0</v>
      </c>
      <c r="CA86" s="470">
        <f t="shared" si="183"/>
        <v>0.1710363484399085</v>
      </c>
      <c r="CB86" s="470">
        <f t="shared" si="184"/>
        <v>2.5668267685518269E-2</v>
      </c>
      <c r="CC86" s="470">
        <f t="shared" si="185"/>
        <v>0</v>
      </c>
      <c r="CD86" s="470">
        <f t="shared" si="186"/>
        <v>0.17295314084883023</v>
      </c>
      <c r="CE86" s="470">
        <f t="shared" si="187"/>
        <v>2.643245532891389E-2</v>
      </c>
      <c r="CF86" s="470">
        <f t="shared" si="188"/>
        <v>0</v>
      </c>
      <c r="CG86" s="470">
        <f t="shared" si="189"/>
        <v>0.17434394727198368</v>
      </c>
      <c r="CH86" s="470">
        <f t="shared" si="190"/>
        <v>2.7322929461759859E-2</v>
      </c>
      <c r="CI86" s="470">
        <f t="shared" si="191"/>
        <v>0</v>
      </c>
      <c r="CJ86" s="470">
        <f t="shared" si="192"/>
        <v>0.17912479689534086</v>
      </c>
      <c r="CK86" s="472">
        <f t="shared" si="193"/>
        <v>2.8672697248149647E-2</v>
      </c>
      <c r="CL86" s="470">
        <f t="shared" si="194"/>
        <v>0</v>
      </c>
      <c r="CM86" s="116">
        <f t="shared" si="195"/>
        <v>0</v>
      </c>
      <c r="CN86" s="116">
        <f t="shared" si="196"/>
        <v>0</v>
      </c>
      <c r="CO86" s="116">
        <f t="shared" si="197"/>
        <v>0</v>
      </c>
      <c r="CP86" s="116">
        <f t="shared" si="198"/>
        <v>0</v>
      </c>
      <c r="CQ86" s="116">
        <f t="shared" si="199"/>
        <v>0</v>
      </c>
      <c r="CR86" s="116">
        <f t="shared" si="200"/>
        <v>0</v>
      </c>
      <c r="CS86" s="116">
        <f t="shared" si="201"/>
        <v>0</v>
      </c>
      <c r="CT86" s="116">
        <f t="shared" si="202"/>
        <v>0</v>
      </c>
      <c r="CU86" s="116">
        <f t="shared" si="203"/>
        <v>0</v>
      </c>
      <c r="CV86" s="116">
        <f t="shared" si="204"/>
        <v>0</v>
      </c>
      <c r="CW86" s="471">
        <f t="shared" si="205"/>
        <v>0</v>
      </c>
      <c r="CX86" s="470">
        <f t="shared" si="206"/>
        <v>0</v>
      </c>
      <c r="CY86" s="116">
        <f t="shared" si="207"/>
        <v>0</v>
      </c>
      <c r="CZ86" s="116">
        <f t="shared" si="208"/>
        <v>0</v>
      </c>
      <c r="DA86" s="116">
        <f t="shared" si="209"/>
        <v>0</v>
      </c>
      <c r="DB86" s="116">
        <f t="shared" si="210"/>
        <v>0</v>
      </c>
      <c r="DC86" s="116">
        <f t="shared" si="211"/>
        <v>0</v>
      </c>
      <c r="DD86" s="116">
        <f t="shared" si="212"/>
        <v>0</v>
      </c>
      <c r="DE86" s="116">
        <f t="shared" si="213"/>
        <v>0</v>
      </c>
      <c r="DF86" s="116">
        <f t="shared" si="214"/>
        <v>0</v>
      </c>
      <c r="DG86" s="116">
        <f t="shared" si="215"/>
        <v>0</v>
      </c>
      <c r="DH86" s="116">
        <f t="shared" si="216"/>
        <v>0</v>
      </c>
      <c r="DI86" s="471">
        <f t="shared" si="217"/>
        <v>0</v>
      </c>
      <c r="DJ86" s="470">
        <f t="shared" si="218"/>
        <v>0</v>
      </c>
      <c r="DK86" s="116">
        <f t="shared" si="219"/>
        <v>0</v>
      </c>
      <c r="DL86" s="116">
        <f t="shared" si="220"/>
        <v>0</v>
      </c>
      <c r="DM86" s="116">
        <f t="shared" si="221"/>
        <v>0</v>
      </c>
      <c r="DN86" s="116">
        <f t="shared" si="222"/>
        <v>0</v>
      </c>
      <c r="DO86" s="116">
        <f t="shared" si="223"/>
        <v>0</v>
      </c>
      <c r="DP86" s="116">
        <f t="shared" si="224"/>
        <v>0</v>
      </c>
      <c r="DQ86" s="116">
        <f t="shared" si="225"/>
        <v>0</v>
      </c>
      <c r="DR86" s="116">
        <f t="shared" si="226"/>
        <v>0</v>
      </c>
      <c r="DS86" s="116">
        <f t="shared" si="227"/>
        <v>0</v>
      </c>
      <c r="DT86" s="116">
        <f t="shared" si="228"/>
        <v>0</v>
      </c>
      <c r="DU86" s="471">
        <f t="shared" si="229"/>
        <v>0</v>
      </c>
      <c r="DV86" s="470">
        <f t="shared" si="230"/>
        <v>0</v>
      </c>
      <c r="DW86" s="470">
        <f t="shared" si="231"/>
        <v>0</v>
      </c>
      <c r="DX86" s="470">
        <f t="shared" si="232"/>
        <v>5.1359240763259102</v>
      </c>
      <c r="DY86" s="470">
        <f t="shared" si="233"/>
        <v>0</v>
      </c>
      <c r="DZ86" s="470">
        <f t="shared" si="234"/>
        <v>0</v>
      </c>
      <c r="EA86" s="470">
        <f t="shared" si="235"/>
        <v>5.0404231472088696</v>
      </c>
      <c r="EB86" s="470">
        <f t="shared" si="236"/>
        <v>0</v>
      </c>
      <c r="EC86" s="470">
        <f t="shared" si="237"/>
        <v>0</v>
      </c>
      <c r="ED86" s="470">
        <f t="shared" si="238"/>
        <v>4.9346970557540502</v>
      </c>
      <c r="EE86" s="470">
        <f t="shared" si="239"/>
        <v>0</v>
      </c>
      <c r="EF86" s="470">
        <f t="shared" si="240"/>
        <v>0</v>
      </c>
      <c r="EG86" s="470">
        <f t="shared" si="241"/>
        <v>4.7847842938334999</v>
      </c>
      <c r="EH86" s="466">
        <f t="shared" si="242"/>
        <v>0</v>
      </c>
      <c r="EI86" s="122">
        <f t="shared" si="243"/>
        <v>44.332266857489309</v>
      </c>
      <c r="EJ86" s="122">
        <f t="shared" si="244"/>
        <v>6.6531617587922787</v>
      </c>
      <c r="EK86" s="122">
        <f t="shared" si="245"/>
        <v>0</v>
      </c>
      <c r="EL86" s="122">
        <f t="shared" si="246"/>
        <v>44.829095475252998</v>
      </c>
      <c r="EM86" s="122">
        <f t="shared" si="247"/>
        <v>6.8512376113536027</v>
      </c>
      <c r="EN86" s="122">
        <f t="shared" si="248"/>
        <v>0</v>
      </c>
      <c r="EO86" s="122">
        <f t="shared" si="249"/>
        <v>45.189589616181188</v>
      </c>
      <c r="EP86" s="122">
        <f t="shared" si="250"/>
        <v>7.082046660114889</v>
      </c>
      <c r="EQ86" s="122">
        <f t="shared" si="251"/>
        <v>0</v>
      </c>
      <c r="ER86" s="122">
        <f t="shared" si="252"/>
        <v>46.428775925064897</v>
      </c>
      <c r="ES86" s="469">
        <f t="shared" si="253"/>
        <v>7.4319036714910185</v>
      </c>
      <c r="ET86" s="466">
        <f t="shared" si="254"/>
        <v>0</v>
      </c>
      <c r="EU86" s="122">
        <f t="shared" si="255"/>
        <v>0</v>
      </c>
      <c r="EV86" s="122">
        <f t="shared" si="256"/>
        <v>0</v>
      </c>
      <c r="EW86" s="122">
        <f t="shared" si="257"/>
        <v>0</v>
      </c>
      <c r="EX86" s="122">
        <f t="shared" si="258"/>
        <v>0</v>
      </c>
      <c r="EY86" s="122">
        <f t="shared" si="259"/>
        <v>0</v>
      </c>
      <c r="EZ86" s="122">
        <f t="shared" si="260"/>
        <v>0</v>
      </c>
      <c r="FA86" s="122">
        <f t="shared" si="261"/>
        <v>0</v>
      </c>
      <c r="FB86" s="122">
        <f t="shared" si="262"/>
        <v>0</v>
      </c>
      <c r="FC86" s="122">
        <f t="shared" si="263"/>
        <v>0</v>
      </c>
      <c r="FD86" s="122">
        <f t="shared" si="264"/>
        <v>0</v>
      </c>
      <c r="FE86" s="469">
        <f t="shared" si="265"/>
        <v>0</v>
      </c>
      <c r="FF86" s="466">
        <f t="shared" si="266"/>
        <v>0</v>
      </c>
      <c r="FG86" s="466">
        <f t="shared" si="267"/>
        <v>0</v>
      </c>
      <c r="FH86" s="466">
        <f t="shared" si="268"/>
        <v>0</v>
      </c>
      <c r="FI86" s="466">
        <f t="shared" si="269"/>
        <v>0</v>
      </c>
      <c r="FJ86" s="466">
        <f t="shared" si="270"/>
        <v>0</v>
      </c>
      <c r="FK86" s="466">
        <f t="shared" si="271"/>
        <v>0</v>
      </c>
      <c r="FL86" s="466">
        <f t="shared" si="272"/>
        <v>0</v>
      </c>
      <c r="FM86" s="466">
        <f t="shared" si="273"/>
        <v>0</v>
      </c>
      <c r="FN86" s="466">
        <f t="shared" si="274"/>
        <v>0</v>
      </c>
      <c r="FO86" s="466">
        <f t="shared" si="275"/>
        <v>0</v>
      </c>
      <c r="FP86" s="466">
        <f t="shared" si="276"/>
        <v>0</v>
      </c>
      <c r="FQ86" s="468">
        <f t="shared" si="277"/>
        <v>0</v>
      </c>
      <c r="FR86" s="466">
        <f t="shared" si="278"/>
        <v>0</v>
      </c>
      <c r="FS86" s="466">
        <f t="shared" si="279"/>
        <v>0</v>
      </c>
      <c r="FT86" s="466">
        <f t="shared" si="280"/>
        <v>6.6531617587922787</v>
      </c>
      <c r="FU86" s="466">
        <f t="shared" si="281"/>
        <v>0</v>
      </c>
      <c r="FV86" s="466">
        <f t="shared" si="282"/>
        <v>0</v>
      </c>
      <c r="FW86" s="466">
        <f t="shared" si="283"/>
        <v>6.8512376113536027</v>
      </c>
      <c r="FX86" s="466">
        <f t="shared" si="284"/>
        <v>0</v>
      </c>
      <c r="FY86" s="466">
        <f t="shared" si="285"/>
        <v>0</v>
      </c>
      <c r="FZ86" s="466">
        <f t="shared" si="286"/>
        <v>7.082046660114889</v>
      </c>
      <c r="GA86" s="466">
        <f t="shared" si="287"/>
        <v>0</v>
      </c>
      <c r="GB86" s="466">
        <f t="shared" si="288"/>
        <v>0</v>
      </c>
      <c r="GC86" s="468">
        <f t="shared" si="289"/>
        <v>7.4319036714910185</v>
      </c>
    </row>
    <row r="87" spans="1:185">
      <c r="A87" s="97">
        <v>84</v>
      </c>
      <c r="B87" s="97" t="s">
        <v>12</v>
      </c>
      <c r="C87" s="97" t="s">
        <v>214</v>
      </c>
      <c r="D87" s="97" t="s">
        <v>935</v>
      </c>
      <c r="E87" s="321">
        <v>1.001673238644E-3</v>
      </c>
      <c r="F87" s="122">
        <v>7.2885319711000002E-5</v>
      </c>
      <c r="G87" s="122">
        <v>1.1080064789421E-2</v>
      </c>
      <c r="H87" s="122">
        <v>9.91314828385E-4</v>
      </c>
      <c r="I87" s="122">
        <v>6.7783347331000005E-5</v>
      </c>
      <c r="J87" s="122">
        <v>1.0972171014721E-2</v>
      </c>
      <c r="K87" s="122">
        <v>9.8391596391500004E-4</v>
      </c>
      <c r="L87" s="122">
        <v>6.4139081344999994E-5</v>
      </c>
      <c r="M87" s="122">
        <v>1.0846780952232E-2</v>
      </c>
      <c r="N87" s="122">
        <v>9.5920375658299997E-4</v>
      </c>
      <c r="O87" s="122">
        <v>5.1967232954000002E-5</v>
      </c>
      <c r="P87" s="475">
        <v>1.0689762984893001E-2</v>
      </c>
      <c r="Q87" s="474">
        <v>6</v>
      </c>
      <c r="R87" s="97">
        <v>6.0100394318620002E-3</v>
      </c>
      <c r="S87" s="97">
        <v>4.3731191826500002E-4</v>
      </c>
      <c r="T87" s="97">
        <v>6.6480388736526994E-2</v>
      </c>
      <c r="U87" s="97">
        <v>5.94788897031E-3</v>
      </c>
      <c r="V87" s="97">
        <v>4.0670008398599998E-4</v>
      </c>
      <c r="W87" s="97">
        <v>6.5833026088326002E-2</v>
      </c>
      <c r="X87" s="97">
        <v>5.9034957834880001E-3</v>
      </c>
      <c r="Y87" s="97">
        <v>3.8483448807300001E-4</v>
      </c>
      <c r="Z87" s="97">
        <v>6.5080685713390998E-2</v>
      </c>
      <c r="AA87" s="97">
        <v>5.7552225395010002E-3</v>
      </c>
      <c r="AB87" s="97">
        <v>3.1180339772300002E-4</v>
      </c>
      <c r="AC87" s="97">
        <v>6.4138577909356995E-2</v>
      </c>
      <c r="AD87" s="321">
        <v>4.31332288711301</v>
      </c>
      <c r="AE87" s="97">
        <v>0.313852767064833</v>
      </c>
      <c r="AF87" s="97">
        <v>47.712063378692598</v>
      </c>
      <c r="AG87" s="97">
        <v>4.2687183531005601</v>
      </c>
      <c r="AH87" s="97">
        <v>0.29188307337029501</v>
      </c>
      <c r="AI87" s="97">
        <v>47.247460083089898</v>
      </c>
      <c r="AJ87" s="97">
        <v>4.2368579716630901</v>
      </c>
      <c r="AK87" s="97">
        <v>0.27619043501705298</v>
      </c>
      <c r="AL87" s="97">
        <v>46.707516103982897</v>
      </c>
      <c r="AM87" s="97">
        <v>4.13044429766195</v>
      </c>
      <c r="AN87" s="97">
        <v>0.22377702291722601</v>
      </c>
      <c r="AO87" s="97">
        <v>46.031377860296097</v>
      </c>
      <c r="AP87" s="466">
        <f t="shared" si="146"/>
        <v>717.68628742202418</v>
      </c>
      <c r="AQ87" s="122">
        <f t="shared" si="147"/>
        <v>717.68628742161593</v>
      </c>
      <c r="AR87" s="473">
        <f t="shared" si="148"/>
        <v>717.68628742204805</v>
      </c>
      <c r="AS87" s="122">
        <f t="shared" si="149"/>
        <v>717.68628742208637</v>
      </c>
      <c r="AT87" s="122">
        <f t="shared" si="150"/>
        <v>717.68628742241083</v>
      </c>
      <c r="AU87" s="122">
        <f t="shared" si="151"/>
        <v>717.68628742205374</v>
      </c>
      <c r="AV87" s="122">
        <f t="shared" si="152"/>
        <v>717.68628742202645</v>
      </c>
      <c r="AW87" s="122">
        <f t="shared" si="153"/>
        <v>717.68628742198871</v>
      </c>
      <c r="AX87" s="122">
        <f t="shared" si="154"/>
        <v>717.68629343701525</v>
      </c>
      <c r="AY87" s="122">
        <f t="shared" si="155"/>
        <v>717.68628742201088</v>
      </c>
      <c r="AZ87" s="122">
        <f t="shared" si="156"/>
        <v>717.68628742148951</v>
      </c>
      <c r="BA87" s="469">
        <f t="shared" si="157"/>
        <v>717.68628742204635</v>
      </c>
      <c r="BB87" s="97">
        <f t="shared" si="158"/>
        <v>1.5458044012807239E-4</v>
      </c>
      <c r="BC87" s="97">
        <f t="shared" si="159"/>
        <v>1.1247824505178654E-5</v>
      </c>
      <c r="BD87" s="97">
        <f t="shared" si="160"/>
        <v>1.7099002206696471E-3</v>
      </c>
      <c r="BE87" s="97">
        <f t="shared" si="161"/>
        <v>1.5298190723821403E-4</v>
      </c>
      <c r="BF87" s="97">
        <f t="shared" si="162"/>
        <v>1.0460476789780656E-5</v>
      </c>
      <c r="BG87" s="97">
        <f t="shared" si="163"/>
        <v>1.6932498135939994E-3</v>
      </c>
      <c r="BH87" s="97">
        <f t="shared" si="164"/>
        <v>1.5184009803128259E-4</v>
      </c>
      <c r="BI87" s="97">
        <f t="shared" si="165"/>
        <v>9.8980855644522765E-6</v>
      </c>
      <c r="BJ87" s="97">
        <f t="shared" si="166"/>
        <v>1.6738993405061139E-3</v>
      </c>
      <c r="BK87" s="97">
        <f t="shared" si="167"/>
        <v>1.4802645527979208E-4</v>
      </c>
      <c r="BL87" s="97">
        <f t="shared" si="168"/>
        <v>8.0196988722011777E-6</v>
      </c>
      <c r="BM87" s="469">
        <f t="shared" si="169"/>
        <v>1.649667978857543E-3</v>
      </c>
      <c r="BN87" s="467">
        <f t="shared" si="170"/>
        <v>190771780.13931385</v>
      </c>
      <c r="BO87" s="97">
        <f t="shared" si="171"/>
        <v>834173818.06870532</v>
      </c>
      <c r="BP87" s="97">
        <f t="shared" si="172"/>
        <v>49299849.715761095</v>
      </c>
      <c r="BQ87" s="97">
        <f t="shared" si="173"/>
        <v>191891517.80052271</v>
      </c>
      <c r="BR87" s="97">
        <f t="shared" si="174"/>
        <v>868961739.11773241</v>
      </c>
      <c r="BS87" s="97">
        <f t="shared" si="175"/>
        <v>49572200.142208427</v>
      </c>
      <c r="BT87" s="97">
        <f t="shared" si="176"/>
        <v>192702590.22033411</v>
      </c>
      <c r="BU87" s="97">
        <f t="shared" si="177"/>
        <v>896422627.06524336</v>
      </c>
      <c r="BV87" s="97">
        <f t="shared" si="178"/>
        <v>49894023.145743012</v>
      </c>
      <c r="BW87" s="97">
        <f t="shared" si="179"/>
        <v>195482142.3190614</v>
      </c>
      <c r="BX87" s="97">
        <f t="shared" si="180"/>
        <v>1009176547.6753935</v>
      </c>
      <c r="BY87" s="469">
        <f t="shared" si="181"/>
        <v>50305316.228256002</v>
      </c>
      <c r="BZ87" s="470">
        <f t="shared" si="182"/>
        <v>1587.1092220122914</v>
      </c>
      <c r="CA87" s="470">
        <f t="shared" si="183"/>
        <v>95375.15252022208</v>
      </c>
      <c r="CB87" s="470">
        <f t="shared" si="184"/>
        <v>37.078490854757732</v>
      </c>
      <c r="CC87" s="470">
        <f t="shared" si="185"/>
        <v>1613.1060848511556</v>
      </c>
      <c r="CD87" s="470">
        <f t="shared" si="186"/>
        <v>106830.77940397538</v>
      </c>
      <c r="CE87" s="470">
        <f t="shared" si="187"/>
        <v>37.649947972693099</v>
      </c>
      <c r="CF87" s="470">
        <f t="shared" si="188"/>
        <v>1632.1057665470069</v>
      </c>
      <c r="CG87" s="470">
        <f t="shared" si="189"/>
        <v>116468.59297277938</v>
      </c>
      <c r="CH87" s="470">
        <f t="shared" si="190"/>
        <v>38.332435037233189</v>
      </c>
      <c r="CI87" s="470">
        <f t="shared" si="191"/>
        <v>1698.3022027156089</v>
      </c>
      <c r="CJ87" s="470">
        <f t="shared" si="192"/>
        <v>161828.98503433337</v>
      </c>
      <c r="CK87" s="472">
        <f t="shared" si="193"/>
        <v>39.216114441568479</v>
      </c>
      <c r="CL87" s="470">
        <f t="shared" si="194"/>
        <v>0</v>
      </c>
      <c r="CM87" s="116">
        <f t="shared" si="195"/>
        <v>0</v>
      </c>
      <c r="CN87" s="116">
        <f t="shared" si="196"/>
        <v>0</v>
      </c>
      <c r="CO87" s="116">
        <f t="shared" si="197"/>
        <v>0</v>
      </c>
      <c r="CP87" s="116">
        <f t="shared" si="198"/>
        <v>0</v>
      </c>
      <c r="CQ87" s="116">
        <f t="shared" si="199"/>
        <v>0</v>
      </c>
      <c r="CR87" s="116">
        <f t="shared" si="200"/>
        <v>0</v>
      </c>
      <c r="CS87" s="116">
        <f t="shared" si="201"/>
        <v>0</v>
      </c>
      <c r="CT87" s="116">
        <f t="shared" si="202"/>
        <v>0</v>
      </c>
      <c r="CU87" s="116">
        <f t="shared" si="203"/>
        <v>0</v>
      </c>
      <c r="CV87" s="116">
        <f t="shared" si="204"/>
        <v>0</v>
      </c>
      <c r="CW87" s="471">
        <f t="shared" si="205"/>
        <v>0</v>
      </c>
      <c r="CX87" s="470">
        <f t="shared" si="206"/>
        <v>0</v>
      </c>
      <c r="CY87" s="116">
        <f t="shared" si="207"/>
        <v>0</v>
      </c>
      <c r="CZ87" s="116">
        <f t="shared" si="208"/>
        <v>0</v>
      </c>
      <c r="DA87" s="116">
        <f t="shared" si="209"/>
        <v>0</v>
      </c>
      <c r="DB87" s="116">
        <f t="shared" si="210"/>
        <v>0</v>
      </c>
      <c r="DC87" s="116">
        <f t="shared" si="211"/>
        <v>0</v>
      </c>
      <c r="DD87" s="116">
        <f t="shared" si="212"/>
        <v>0</v>
      </c>
      <c r="DE87" s="116">
        <f t="shared" si="213"/>
        <v>0</v>
      </c>
      <c r="DF87" s="116">
        <f t="shared" si="214"/>
        <v>0</v>
      </c>
      <c r="DG87" s="116">
        <f t="shared" si="215"/>
        <v>0</v>
      </c>
      <c r="DH87" s="116">
        <f t="shared" si="216"/>
        <v>0</v>
      </c>
      <c r="DI87" s="471">
        <f t="shared" si="217"/>
        <v>0</v>
      </c>
      <c r="DJ87" s="470">
        <f t="shared" si="218"/>
        <v>0</v>
      </c>
      <c r="DK87" s="116">
        <f t="shared" si="219"/>
        <v>0</v>
      </c>
      <c r="DL87" s="116">
        <f t="shared" si="220"/>
        <v>0</v>
      </c>
      <c r="DM87" s="116">
        <f t="shared" si="221"/>
        <v>0</v>
      </c>
      <c r="DN87" s="116">
        <f t="shared" si="222"/>
        <v>0</v>
      </c>
      <c r="DO87" s="116">
        <f t="shared" si="223"/>
        <v>0</v>
      </c>
      <c r="DP87" s="116">
        <f t="shared" si="224"/>
        <v>0</v>
      </c>
      <c r="DQ87" s="116">
        <f t="shared" si="225"/>
        <v>0</v>
      </c>
      <c r="DR87" s="116">
        <f t="shared" si="226"/>
        <v>0</v>
      </c>
      <c r="DS87" s="116">
        <f t="shared" si="227"/>
        <v>0</v>
      </c>
      <c r="DT87" s="116">
        <f t="shared" si="228"/>
        <v>0</v>
      </c>
      <c r="DU87" s="471">
        <f t="shared" si="229"/>
        <v>0</v>
      </c>
      <c r="DV87" s="470">
        <f t="shared" si="230"/>
        <v>0</v>
      </c>
      <c r="DW87" s="470">
        <f t="shared" si="231"/>
        <v>0</v>
      </c>
      <c r="DX87" s="470">
        <f t="shared" si="232"/>
        <v>0</v>
      </c>
      <c r="DY87" s="470">
        <f t="shared" si="233"/>
        <v>0</v>
      </c>
      <c r="DZ87" s="470">
        <f t="shared" si="234"/>
        <v>0</v>
      </c>
      <c r="EA87" s="470">
        <f t="shared" si="235"/>
        <v>0</v>
      </c>
      <c r="EB87" s="470">
        <f t="shared" si="236"/>
        <v>0</v>
      </c>
      <c r="EC87" s="470">
        <f t="shared" si="237"/>
        <v>0</v>
      </c>
      <c r="ED87" s="470">
        <f t="shared" si="238"/>
        <v>0</v>
      </c>
      <c r="EE87" s="470">
        <f t="shared" si="239"/>
        <v>0</v>
      </c>
      <c r="EF87" s="470">
        <f t="shared" si="240"/>
        <v>0</v>
      </c>
      <c r="EG87" s="470">
        <f t="shared" si="241"/>
        <v>0</v>
      </c>
      <c r="EH87" s="466">
        <f t="shared" si="242"/>
        <v>1234126.258026283</v>
      </c>
      <c r="EI87" s="122">
        <f t="shared" si="243"/>
        <v>74163125.294552758</v>
      </c>
      <c r="EJ87" s="122">
        <f t="shared" si="244"/>
        <v>28832.003832629387</v>
      </c>
      <c r="EK87" s="122">
        <f t="shared" si="245"/>
        <v>1254341.256850204</v>
      </c>
      <c r="EL87" s="122">
        <f t="shared" si="246"/>
        <v>83070949.496935263</v>
      </c>
      <c r="EM87" s="122">
        <f t="shared" si="247"/>
        <v>29276.365332643498</v>
      </c>
      <c r="EN87" s="122">
        <f t="shared" si="248"/>
        <v>1269115.2911441936</v>
      </c>
      <c r="EO87" s="122">
        <f t="shared" si="249"/>
        <v>90565253.374312297</v>
      </c>
      <c r="EP87" s="122">
        <f t="shared" si="250"/>
        <v>29807.063028447843</v>
      </c>
      <c r="EQ87" s="122">
        <f t="shared" si="251"/>
        <v>1320589.2281185212</v>
      </c>
      <c r="ER87" s="122">
        <f t="shared" si="252"/>
        <v>125837212.06459755</v>
      </c>
      <c r="ES87" s="469">
        <f t="shared" si="253"/>
        <v>30494.206636110088</v>
      </c>
      <c r="ET87" s="466">
        <f t="shared" si="254"/>
        <v>0</v>
      </c>
      <c r="EU87" s="122">
        <f t="shared" si="255"/>
        <v>0</v>
      </c>
      <c r="EV87" s="122">
        <f t="shared" si="256"/>
        <v>0</v>
      </c>
      <c r="EW87" s="122">
        <f t="shared" si="257"/>
        <v>0</v>
      </c>
      <c r="EX87" s="122">
        <f t="shared" si="258"/>
        <v>0</v>
      </c>
      <c r="EY87" s="122">
        <f t="shared" si="259"/>
        <v>0</v>
      </c>
      <c r="EZ87" s="122">
        <f t="shared" si="260"/>
        <v>0</v>
      </c>
      <c r="FA87" s="122">
        <f t="shared" si="261"/>
        <v>0</v>
      </c>
      <c r="FB87" s="122">
        <f t="shared" si="262"/>
        <v>0</v>
      </c>
      <c r="FC87" s="122">
        <f t="shared" si="263"/>
        <v>0</v>
      </c>
      <c r="FD87" s="122">
        <f t="shared" si="264"/>
        <v>0</v>
      </c>
      <c r="FE87" s="469">
        <f t="shared" si="265"/>
        <v>0</v>
      </c>
      <c r="FF87" s="466">
        <f t="shared" si="266"/>
        <v>0</v>
      </c>
      <c r="FG87" s="466">
        <f t="shared" si="267"/>
        <v>0</v>
      </c>
      <c r="FH87" s="466">
        <f t="shared" si="268"/>
        <v>0</v>
      </c>
      <c r="FI87" s="466">
        <f t="shared" si="269"/>
        <v>0</v>
      </c>
      <c r="FJ87" s="466">
        <f t="shared" si="270"/>
        <v>0</v>
      </c>
      <c r="FK87" s="466">
        <f t="shared" si="271"/>
        <v>0</v>
      </c>
      <c r="FL87" s="466">
        <f t="shared" si="272"/>
        <v>0</v>
      </c>
      <c r="FM87" s="466">
        <f t="shared" si="273"/>
        <v>0</v>
      </c>
      <c r="FN87" s="466">
        <f t="shared" si="274"/>
        <v>0</v>
      </c>
      <c r="FO87" s="466">
        <f t="shared" si="275"/>
        <v>0</v>
      </c>
      <c r="FP87" s="466">
        <f t="shared" si="276"/>
        <v>0</v>
      </c>
      <c r="FQ87" s="468">
        <f t="shared" si="277"/>
        <v>0</v>
      </c>
      <c r="FR87" s="466">
        <f t="shared" si="278"/>
        <v>0</v>
      </c>
      <c r="FS87" s="466">
        <f t="shared" si="279"/>
        <v>0</v>
      </c>
      <c r="FT87" s="466">
        <f t="shared" si="280"/>
        <v>0</v>
      </c>
      <c r="FU87" s="466">
        <f t="shared" si="281"/>
        <v>0</v>
      </c>
      <c r="FV87" s="466">
        <f t="shared" si="282"/>
        <v>0</v>
      </c>
      <c r="FW87" s="466">
        <f t="shared" si="283"/>
        <v>0</v>
      </c>
      <c r="FX87" s="466">
        <f t="shared" si="284"/>
        <v>0</v>
      </c>
      <c r="FY87" s="466">
        <f t="shared" si="285"/>
        <v>0</v>
      </c>
      <c r="FZ87" s="466">
        <f t="shared" si="286"/>
        <v>0</v>
      </c>
      <c r="GA87" s="466">
        <f t="shared" si="287"/>
        <v>0</v>
      </c>
      <c r="GB87" s="466">
        <f t="shared" si="288"/>
        <v>0</v>
      </c>
      <c r="GC87" s="468">
        <f t="shared" si="289"/>
        <v>0</v>
      </c>
    </row>
    <row r="88" spans="1:185">
      <c r="A88" s="97">
        <v>85</v>
      </c>
      <c r="B88" s="97" t="s">
        <v>12</v>
      </c>
      <c r="C88" s="97" t="s">
        <v>214</v>
      </c>
      <c r="D88" s="97" t="s">
        <v>935</v>
      </c>
      <c r="E88" s="321">
        <v>1.0937858177779999E-3</v>
      </c>
      <c r="F88" s="122">
        <v>0</v>
      </c>
      <c r="G88" s="122">
        <v>3.0749801308579999E-3</v>
      </c>
      <c r="H88" s="122">
        <v>9.9223098878900009E-4</v>
      </c>
      <c r="I88" s="122">
        <v>0</v>
      </c>
      <c r="J88" s="122">
        <v>3.0010268587109998E-3</v>
      </c>
      <c r="K88" s="122">
        <v>9.0432600240699995E-4</v>
      </c>
      <c r="L88" s="122">
        <v>0</v>
      </c>
      <c r="M88" s="122">
        <v>2.9150811640529998E-3</v>
      </c>
      <c r="N88" s="122">
        <v>7.6618959523400002E-4</v>
      </c>
      <c r="O88" s="122">
        <v>0</v>
      </c>
      <c r="P88" s="475">
        <v>2.807456859473E-3</v>
      </c>
      <c r="Q88" s="474">
        <v>2</v>
      </c>
      <c r="R88" s="97">
        <v>2.1875716355559999E-3</v>
      </c>
      <c r="S88" s="97">
        <v>0</v>
      </c>
      <c r="T88" s="97">
        <v>6.1499602617159999E-3</v>
      </c>
      <c r="U88" s="97">
        <v>1.9844619775789998E-3</v>
      </c>
      <c r="V88" s="97">
        <v>0</v>
      </c>
      <c r="W88" s="97">
        <v>6.0020537174219997E-3</v>
      </c>
      <c r="X88" s="97">
        <v>1.808652004813E-3</v>
      </c>
      <c r="Y88" s="97">
        <v>0</v>
      </c>
      <c r="Z88" s="97">
        <v>5.8301623281069997E-3</v>
      </c>
      <c r="AA88" s="97">
        <v>1.532379190468E-3</v>
      </c>
      <c r="AB88" s="97">
        <v>0</v>
      </c>
      <c r="AC88" s="97">
        <v>5.614913718947E-3</v>
      </c>
      <c r="AD88" s="321">
        <v>1.02216696480804</v>
      </c>
      <c r="AE88" s="97">
        <v>0</v>
      </c>
      <c r="AF88" s="97">
        <v>2.8736367359282</v>
      </c>
      <c r="AG88" s="97">
        <v>0.92726173782324095</v>
      </c>
      <c r="AH88" s="97">
        <v>0</v>
      </c>
      <c r="AI88" s="97">
        <v>2.8045257724291299</v>
      </c>
      <c r="AJ88" s="97">
        <v>0.84511258973424797</v>
      </c>
      <c r="AK88" s="97">
        <v>0</v>
      </c>
      <c r="AL88" s="97">
        <v>2.7242076992988502</v>
      </c>
      <c r="AM88" s="97">
        <v>0.71602107130868697</v>
      </c>
      <c r="AN88" s="97">
        <v>0</v>
      </c>
      <c r="AO88" s="97">
        <v>2.6236303399024501</v>
      </c>
      <c r="AP88" s="466">
        <f t="shared" si="146"/>
        <v>467.26102505358318</v>
      </c>
      <c r="AQ88" s="122">
        <f t="shared" si="147"/>
        <v>0</v>
      </c>
      <c r="AR88" s="473">
        <f t="shared" si="148"/>
        <v>467.26102505357983</v>
      </c>
      <c r="AS88" s="122">
        <f t="shared" si="149"/>
        <v>467.26102505349081</v>
      </c>
      <c r="AT88" s="122">
        <f t="shared" si="150"/>
        <v>0</v>
      </c>
      <c r="AU88" s="122">
        <f t="shared" si="151"/>
        <v>467.26102505355931</v>
      </c>
      <c r="AV88" s="122">
        <f t="shared" si="152"/>
        <v>467.26102505364253</v>
      </c>
      <c r="AW88" s="122">
        <f t="shared" si="153"/>
        <v>0</v>
      </c>
      <c r="AX88" s="122">
        <f t="shared" si="154"/>
        <v>467.26103768424156</v>
      </c>
      <c r="AY88" s="122">
        <f t="shared" si="155"/>
        <v>467.26102505347177</v>
      </c>
      <c r="AZ88" s="122">
        <f t="shared" si="156"/>
        <v>0</v>
      </c>
      <c r="BA88" s="469">
        <f t="shared" si="157"/>
        <v>467.26102505355612</v>
      </c>
      <c r="BB88" s="97">
        <f t="shared" si="158"/>
        <v>1.6879545803465153E-4</v>
      </c>
      <c r="BC88" s="97">
        <f t="shared" si="159"/>
        <v>0</v>
      </c>
      <c r="BD88" s="97">
        <f t="shared" si="160"/>
        <v>4.7453776708318617E-4</v>
      </c>
      <c r="BE88" s="97">
        <f t="shared" si="161"/>
        <v>1.5312329114767134E-4</v>
      </c>
      <c r="BF88" s="97">
        <f t="shared" si="162"/>
        <v>0</v>
      </c>
      <c r="BG88" s="97">
        <f t="shared" si="163"/>
        <v>4.631251337848564E-4</v>
      </c>
      <c r="BH88" s="97">
        <f t="shared" si="164"/>
        <v>1.3955759830478688E-4</v>
      </c>
      <c r="BI88" s="97">
        <f t="shared" si="165"/>
        <v>0</v>
      </c>
      <c r="BJ88" s="97">
        <f t="shared" si="166"/>
        <v>4.4986180319480122E-4</v>
      </c>
      <c r="BK88" s="97">
        <f t="shared" si="167"/>
        <v>1.1824008098005584E-4</v>
      </c>
      <c r="BL88" s="97">
        <f t="shared" si="168"/>
        <v>0</v>
      </c>
      <c r="BM88" s="469">
        <f t="shared" si="169"/>
        <v>4.3325298134689439E-4</v>
      </c>
      <c r="BN88" s="467">
        <f t="shared" si="170"/>
        <v>118203120.2966575</v>
      </c>
      <c r="BO88" s="97">
        <f t="shared" si="171"/>
        <v>0</v>
      </c>
      <c r="BP88" s="97">
        <f t="shared" si="172"/>
        <v>66053007.491615161</v>
      </c>
      <c r="BQ88" s="97">
        <f t="shared" si="173"/>
        <v>124869053.6644603</v>
      </c>
      <c r="BR88" s="97">
        <f t="shared" si="174"/>
        <v>0</v>
      </c>
      <c r="BS88" s="97">
        <f t="shared" si="175"/>
        <v>66964537.777056269</v>
      </c>
      <c r="BT88" s="97">
        <f t="shared" si="176"/>
        <v>131563928.735396</v>
      </c>
      <c r="BU88" s="97">
        <f t="shared" si="177"/>
        <v>0</v>
      </c>
      <c r="BV88" s="97">
        <f t="shared" si="178"/>
        <v>68069022.546338364</v>
      </c>
      <c r="BW88" s="97">
        <f t="shared" si="179"/>
        <v>144433026.08121333</v>
      </c>
      <c r="BX88" s="97">
        <f t="shared" si="180"/>
        <v>0</v>
      </c>
      <c r="BY88" s="469">
        <f t="shared" si="181"/>
        <v>69526048.769128516</v>
      </c>
      <c r="BZ88" s="470">
        <f t="shared" si="182"/>
        <v>2701.6971324601818</v>
      </c>
      <c r="CA88" s="470">
        <f t="shared" si="183"/>
        <v>0</v>
      </c>
      <c r="CB88" s="470">
        <f t="shared" si="184"/>
        <v>537.01979102857354</v>
      </c>
      <c r="CC88" s="470">
        <f t="shared" si="185"/>
        <v>3146.1689635595289</v>
      </c>
      <c r="CD88" s="470">
        <f t="shared" si="186"/>
        <v>0</v>
      </c>
      <c r="CE88" s="470">
        <f t="shared" si="187"/>
        <v>557.84687150233344</v>
      </c>
      <c r="CF88" s="470">
        <f t="shared" si="188"/>
        <v>3637.0713765083469</v>
      </c>
      <c r="CG88" s="470">
        <f t="shared" si="189"/>
        <v>0</v>
      </c>
      <c r="CH88" s="470">
        <f t="shared" si="190"/>
        <v>583.76610045813038</v>
      </c>
      <c r="CI88" s="470">
        <f t="shared" si="191"/>
        <v>4712.7051509066241</v>
      </c>
      <c r="CJ88" s="470">
        <f t="shared" si="192"/>
        <v>0</v>
      </c>
      <c r="CK88" s="472">
        <f t="shared" si="193"/>
        <v>619.1194758213237</v>
      </c>
      <c r="CL88" s="470">
        <f t="shared" si="194"/>
        <v>0</v>
      </c>
      <c r="CM88" s="116">
        <f t="shared" si="195"/>
        <v>0</v>
      </c>
      <c r="CN88" s="116">
        <f t="shared" si="196"/>
        <v>0</v>
      </c>
      <c r="CO88" s="116">
        <f t="shared" si="197"/>
        <v>0</v>
      </c>
      <c r="CP88" s="116">
        <f t="shared" si="198"/>
        <v>0</v>
      </c>
      <c r="CQ88" s="116">
        <f t="shared" si="199"/>
        <v>0</v>
      </c>
      <c r="CR88" s="116">
        <f t="shared" si="200"/>
        <v>0</v>
      </c>
      <c r="CS88" s="116">
        <f t="shared" si="201"/>
        <v>0</v>
      </c>
      <c r="CT88" s="116">
        <f t="shared" si="202"/>
        <v>0</v>
      </c>
      <c r="CU88" s="116">
        <f t="shared" si="203"/>
        <v>0</v>
      </c>
      <c r="CV88" s="116">
        <f t="shared" si="204"/>
        <v>0</v>
      </c>
      <c r="CW88" s="471">
        <f t="shared" si="205"/>
        <v>0</v>
      </c>
      <c r="CX88" s="470">
        <f t="shared" si="206"/>
        <v>0</v>
      </c>
      <c r="CY88" s="116">
        <f t="shared" si="207"/>
        <v>0</v>
      </c>
      <c r="CZ88" s="116">
        <f t="shared" si="208"/>
        <v>0</v>
      </c>
      <c r="DA88" s="116">
        <f t="shared" si="209"/>
        <v>0</v>
      </c>
      <c r="DB88" s="116">
        <f t="shared" si="210"/>
        <v>0</v>
      </c>
      <c r="DC88" s="116">
        <f t="shared" si="211"/>
        <v>0</v>
      </c>
      <c r="DD88" s="116">
        <f t="shared" si="212"/>
        <v>0</v>
      </c>
      <c r="DE88" s="116">
        <f t="shared" si="213"/>
        <v>0</v>
      </c>
      <c r="DF88" s="116">
        <f t="shared" si="214"/>
        <v>0</v>
      </c>
      <c r="DG88" s="116">
        <f t="shared" si="215"/>
        <v>0</v>
      </c>
      <c r="DH88" s="116">
        <f t="shared" si="216"/>
        <v>0</v>
      </c>
      <c r="DI88" s="471">
        <f t="shared" si="217"/>
        <v>0</v>
      </c>
      <c r="DJ88" s="470">
        <f t="shared" si="218"/>
        <v>0</v>
      </c>
      <c r="DK88" s="116">
        <f t="shared" si="219"/>
        <v>0</v>
      </c>
      <c r="DL88" s="116">
        <f t="shared" si="220"/>
        <v>0</v>
      </c>
      <c r="DM88" s="116">
        <f t="shared" si="221"/>
        <v>0</v>
      </c>
      <c r="DN88" s="116">
        <f t="shared" si="222"/>
        <v>0</v>
      </c>
      <c r="DO88" s="116">
        <f t="shared" si="223"/>
        <v>0</v>
      </c>
      <c r="DP88" s="116">
        <f t="shared" si="224"/>
        <v>0</v>
      </c>
      <c r="DQ88" s="116">
        <f t="shared" si="225"/>
        <v>0</v>
      </c>
      <c r="DR88" s="116">
        <f t="shared" si="226"/>
        <v>0</v>
      </c>
      <c r="DS88" s="116">
        <f t="shared" si="227"/>
        <v>0</v>
      </c>
      <c r="DT88" s="116">
        <f t="shared" si="228"/>
        <v>0</v>
      </c>
      <c r="DU88" s="471">
        <f t="shared" si="229"/>
        <v>0</v>
      </c>
      <c r="DV88" s="470">
        <f t="shared" si="230"/>
        <v>0</v>
      </c>
      <c r="DW88" s="470">
        <f t="shared" si="231"/>
        <v>0</v>
      </c>
      <c r="DX88" s="470">
        <f t="shared" si="232"/>
        <v>0</v>
      </c>
      <c r="DY88" s="470">
        <f t="shared" si="233"/>
        <v>0</v>
      </c>
      <c r="DZ88" s="470">
        <f t="shared" si="234"/>
        <v>0</v>
      </c>
      <c r="EA88" s="470">
        <f t="shared" si="235"/>
        <v>0</v>
      </c>
      <c r="EB88" s="470">
        <f t="shared" si="236"/>
        <v>0</v>
      </c>
      <c r="EC88" s="470">
        <f t="shared" si="237"/>
        <v>0</v>
      </c>
      <c r="ED88" s="470">
        <f t="shared" si="238"/>
        <v>0</v>
      </c>
      <c r="EE88" s="470">
        <f t="shared" si="239"/>
        <v>0</v>
      </c>
      <c r="EF88" s="470">
        <f t="shared" si="240"/>
        <v>0</v>
      </c>
      <c r="EG88" s="470">
        <f t="shared" si="241"/>
        <v>0</v>
      </c>
      <c r="EH88" s="466">
        <f t="shared" si="242"/>
        <v>700274.29453932296</v>
      </c>
      <c r="EI88" s="122">
        <f t="shared" si="243"/>
        <v>0</v>
      </c>
      <c r="EJ88" s="122">
        <f t="shared" si="244"/>
        <v>139194.41627927608</v>
      </c>
      <c r="EK88" s="122">
        <f t="shared" si="245"/>
        <v>815480.47151126864</v>
      </c>
      <c r="EL88" s="122">
        <f t="shared" si="246"/>
        <v>0</v>
      </c>
      <c r="EM88" s="122">
        <f t="shared" si="247"/>
        <v>144592.75235138604</v>
      </c>
      <c r="EN88" s="122">
        <f t="shared" si="248"/>
        <v>942721.35901957052</v>
      </c>
      <c r="EO88" s="122">
        <f t="shared" si="249"/>
        <v>0</v>
      </c>
      <c r="EP88" s="122">
        <f t="shared" si="250"/>
        <v>151310.96275107135</v>
      </c>
      <c r="EQ88" s="122">
        <f t="shared" si="251"/>
        <v>1221523.4029277735</v>
      </c>
      <c r="ER88" s="122">
        <f t="shared" si="252"/>
        <v>0</v>
      </c>
      <c r="ES88" s="469">
        <f t="shared" si="253"/>
        <v>160474.48433704101</v>
      </c>
      <c r="ET88" s="466">
        <f t="shared" si="254"/>
        <v>0</v>
      </c>
      <c r="EU88" s="122">
        <f t="shared" si="255"/>
        <v>0</v>
      </c>
      <c r="EV88" s="122">
        <f t="shared" si="256"/>
        <v>0</v>
      </c>
      <c r="EW88" s="122">
        <f t="shared" si="257"/>
        <v>0</v>
      </c>
      <c r="EX88" s="122">
        <f t="shared" si="258"/>
        <v>0</v>
      </c>
      <c r="EY88" s="122">
        <f t="shared" si="259"/>
        <v>0</v>
      </c>
      <c r="EZ88" s="122">
        <f t="shared" si="260"/>
        <v>0</v>
      </c>
      <c r="FA88" s="122">
        <f t="shared" si="261"/>
        <v>0</v>
      </c>
      <c r="FB88" s="122">
        <f t="shared" si="262"/>
        <v>0</v>
      </c>
      <c r="FC88" s="122">
        <f t="shared" si="263"/>
        <v>0</v>
      </c>
      <c r="FD88" s="122">
        <f t="shared" si="264"/>
        <v>0</v>
      </c>
      <c r="FE88" s="469">
        <f t="shared" si="265"/>
        <v>0</v>
      </c>
      <c r="FF88" s="466">
        <f t="shared" si="266"/>
        <v>0</v>
      </c>
      <c r="FG88" s="466">
        <f t="shared" si="267"/>
        <v>0</v>
      </c>
      <c r="FH88" s="466">
        <f t="shared" si="268"/>
        <v>0</v>
      </c>
      <c r="FI88" s="466">
        <f t="shared" si="269"/>
        <v>0</v>
      </c>
      <c r="FJ88" s="466">
        <f t="shared" si="270"/>
        <v>0</v>
      </c>
      <c r="FK88" s="466">
        <f t="shared" si="271"/>
        <v>0</v>
      </c>
      <c r="FL88" s="466">
        <f t="shared" si="272"/>
        <v>0</v>
      </c>
      <c r="FM88" s="466">
        <f t="shared" si="273"/>
        <v>0</v>
      </c>
      <c r="FN88" s="466">
        <f t="shared" si="274"/>
        <v>0</v>
      </c>
      <c r="FO88" s="466">
        <f t="shared" si="275"/>
        <v>0</v>
      </c>
      <c r="FP88" s="466">
        <f t="shared" si="276"/>
        <v>0</v>
      </c>
      <c r="FQ88" s="468">
        <f t="shared" si="277"/>
        <v>0</v>
      </c>
      <c r="FR88" s="466">
        <f t="shared" si="278"/>
        <v>0</v>
      </c>
      <c r="FS88" s="466">
        <f t="shared" si="279"/>
        <v>0</v>
      </c>
      <c r="FT88" s="466">
        <f t="shared" si="280"/>
        <v>0</v>
      </c>
      <c r="FU88" s="466">
        <f t="shared" si="281"/>
        <v>0</v>
      </c>
      <c r="FV88" s="466">
        <f t="shared" si="282"/>
        <v>0</v>
      </c>
      <c r="FW88" s="466">
        <f t="shared" si="283"/>
        <v>0</v>
      </c>
      <c r="FX88" s="466">
        <f t="shared" si="284"/>
        <v>0</v>
      </c>
      <c r="FY88" s="466">
        <f t="shared" si="285"/>
        <v>0</v>
      </c>
      <c r="FZ88" s="466">
        <f t="shared" si="286"/>
        <v>0</v>
      </c>
      <c r="GA88" s="466">
        <f t="shared" si="287"/>
        <v>0</v>
      </c>
      <c r="GB88" s="466">
        <f t="shared" si="288"/>
        <v>0</v>
      </c>
      <c r="GC88" s="468">
        <f t="shared" si="289"/>
        <v>0</v>
      </c>
    </row>
    <row r="89" spans="1:185">
      <c r="A89" s="97">
        <v>86</v>
      </c>
      <c r="B89" s="97" t="s">
        <v>12</v>
      </c>
      <c r="C89" s="97" t="s">
        <v>214</v>
      </c>
      <c r="D89" s="97" t="s">
        <v>935</v>
      </c>
      <c r="E89" s="321">
        <v>3.0050197159310001E-3</v>
      </c>
      <c r="F89" s="122">
        <v>2.18655959132E-4</v>
      </c>
      <c r="G89" s="122">
        <v>3.3240194368262997E-2</v>
      </c>
      <c r="H89" s="122">
        <v>2.973944485155E-3</v>
      </c>
      <c r="I89" s="122">
        <v>2.0335004199299999E-4</v>
      </c>
      <c r="J89" s="122">
        <v>3.2916513044163001E-2</v>
      </c>
      <c r="K89" s="122">
        <v>2.951747891744E-3</v>
      </c>
      <c r="L89" s="122">
        <v>1.92417244036E-4</v>
      </c>
      <c r="M89" s="122">
        <v>3.2540342856695E-2</v>
      </c>
      <c r="N89" s="122">
        <v>2.8776112697500001E-3</v>
      </c>
      <c r="O89" s="122">
        <v>1.5590169886100001E-4</v>
      </c>
      <c r="P89" s="475">
        <v>3.2069288954677998E-2</v>
      </c>
      <c r="Q89" s="474">
        <v>10</v>
      </c>
      <c r="R89" s="97">
        <v>3.0050197159309001E-2</v>
      </c>
      <c r="S89" s="97">
        <v>2.186559591324E-3</v>
      </c>
      <c r="T89" s="97">
        <v>0.33240194368263398</v>
      </c>
      <c r="U89" s="97">
        <v>2.9739444851551999E-2</v>
      </c>
      <c r="V89" s="97">
        <v>2.0335004199309998E-3</v>
      </c>
      <c r="W89" s="97">
        <v>0.32916513044163198</v>
      </c>
      <c r="X89" s="97">
        <v>2.9517478917439E-2</v>
      </c>
      <c r="Y89" s="97">
        <v>1.9241724403649999E-3</v>
      </c>
      <c r="Z89" s="97">
        <v>0.32540342856695398</v>
      </c>
      <c r="AA89" s="97">
        <v>2.8776112697502999E-2</v>
      </c>
      <c r="AB89" s="97">
        <v>1.559016988614E-3</v>
      </c>
      <c r="AC89" s="97">
        <v>0.32069288954678399</v>
      </c>
      <c r="AD89" s="321">
        <v>52.173528732780198</v>
      </c>
      <c r="AE89" s="97">
        <v>3.7963321524671598</v>
      </c>
      <c r="AF89" s="97">
        <v>577.12041846572401</v>
      </c>
      <c r="AG89" s="97">
        <v>51.6339966834027</v>
      </c>
      <c r="AH89" s="97">
        <v>3.5305889017944598</v>
      </c>
      <c r="AI89" s="97">
        <v>571.50062277064796</v>
      </c>
      <c r="AJ89" s="97">
        <v>51.248616648133002</v>
      </c>
      <c r="AK89" s="97">
        <v>3.3407722941711002</v>
      </c>
      <c r="AL89" s="97">
        <v>564.96951410174302</v>
      </c>
      <c r="AM89" s="97">
        <v>49.961447330332298</v>
      </c>
      <c r="AN89" s="97">
        <v>2.70678482470908</v>
      </c>
      <c r="AO89" s="97">
        <v>556.79101200120704</v>
      </c>
      <c r="AP89" s="466">
        <f t="shared" si="146"/>
        <v>1736.2125265330512</v>
      </c>
      <c r="AQ89" s="122">
        <f t="shared" si="147"/>
        <v>1736.2125265327959</v>
      </c>
      <c r="AR89" s="473">
        <f t="shared" si="148"/>
        <v>1736.2125265330544</v>
      </c>
      <c r="AS89" s="122">
        <f t="shared" si="149"/>
        <v>1736.2125265330264</v>
      </c>
      <c r="AT89" s="122">
        <f t="shared" si="150"/>
        <v>1736.2125265330699</v>
      </c>
      <c r="AU89" s="122">
        <f t="shared" si="151"/>
        <v>1736.2125265330535</v>
      </c>
      <c r="AV89" s="122">
        <f t="shared" si="152"/>
        <v>1736.2125265330567</v>
      </c>
      <c r="AW89" s="122">
        <f t="shared" si="153"/>
        <v>1736.2125265329041</v>
      </c>
      <c r="AX89" s="122">
        <f t="shared" si="154"/>
        <v>1736.2125426576342</v>
      </c>
      <c r="AY89" s="122">
        <f t="shared" si="155"/>
        <v>1736.212526533079</v>
      </c>
      <c r="AZ89" s="122">
        <f t="shared" si="156"/>
        <v>1736.2125265328061</v>
      </c>
      <c r="BA89" s="469">
        <f t="shared" si="157"/>
        <v>1736.2125265330526</v>
      </c>
      <c r="BB89" s="97">
        <f t="shared" si="158"/>
        <v>4.6374132038406286E-4</v>
      </c>
      <c r="BC89" s="97">
        <f t="shared" si="159"/>
        <v>3.3743473515381641E-5</v>
      </c>
      <c r="BD89" s="97">
        <f t="shared" si="160"/>
        <v>5.1297006620089408E-3</v>
      </c>
      <c r="BE89" s="97">
        <f t="shared" si="161"/>
        <v>4.5894572171464209E-4</v>
      </c>
      <c r="BF89" s="97">
        <f t="shared" si="162"/>
        <v>3.138143036934196E-5</v>
      </c>
      <c r="BG89" s="97">
        <f t="shared" si="163"/>
        <v>5.0797494407819983E-3</v>
      </c>
      <c r="BH89" s="97">
        <f t="shared" si="164"/>
        <v>4.5552029409369347E-4</v>
      </c>
      <c r="BI89" s="97">
        <f t="shared" si="165"/>
        <v>2.969425669351115E-5</v>
      </c>
      <c r="BJ89" s="97">
        <f t="shared" si="166"/>
        <v>5.0216980215181863E-3</v>
      </c>
      <c r="BK89" s="97">
        <f t="shared" si="167"/>
        <v>4.4407936583953055E-4</v>
      </c>
      <c r="BL89" s="97">
        <f t="shared" si="168"/>
        <v>2.4059096616449211E-5</v>
      </c>
      <c r="BM89" s="469">
        <f t="shared" si="169"/>
        <v>4.9490039365724737E-3</v>
      </c>
      <c r="BN89" s="467">
        <f t="shared" si="170"/>
        <v>248635480.36644706</v>
      </c>
      <c r="BO89" s="97">
        <f t="shared" si="171"/>
        <v>1087190190.3612134</v>
      </c>
      <c r="BP89" s="97">
        <f t="shared" si="172"/>
        <v>64253171.025179274</v>
      </c>
      <c r="BQ89" s="97">
        <f t="shared" si="173"/>
        <v>250094849.83431044</v>
      </c>
      <c r="BR89" s="97">
        <f t="shared" si="174"/>
        <v>1132529765.5013177</v>
      </c>
      <c r="BS89" s="97">
        <f t="shared" si="175"/>
        <v>64608129.075359218</v>
      </c>
      <c r="BT89" s="97">
        <f t="shared" si="176"/>
        <v>251151931.65520912</v>
      </c>
      <c r="BU89" s="97">
        <f t="shared" si="177"/>
        <v>1168319917.8004961</v>
      </c>
      <c r="BV89" s="97">
        <f t="shared" si="178"/>
        <v>65027565.473446988</v>
      </c>
      <c r="BW89" s="97">
        <f t="shared" si="179"/>
        <v>254774560.06884998</v>
      </c>
      <c r="BX89" s="97">
        <f t="shared" si="180"/>
        <v>1315273650.6604848</v>
      </c>
      <c r="BY89" s="469">
        <f t="shared" si="181"/>
        <v>65563609.336045608</v>
      </c>
      <c r="BZ89" s="470">
        <f t="shared" si="182"/>
        <v>413.70024803551803</v>
      </c>
      <c r="CA89" s="470">
        <f t="shared" si="183"/>
        <v>24860.749157604725</v>
      </c>
      <c r="CB89" s="470">
        <f t="shared" si="184"/>
        <v>9.6649812442923029</v>
      </c>
      <c r="CC89" s="470">
        <f t="shared" si="185"/>
        <v>420.4766616907088</v>
      </c>
      <c r="CD89" s="470">
        <f t="shared" si="186"/>
        <v>27846.804318332684</v>
      </c>
      <c r="CE89" s="470">
        <f t="shared" si="187"/>
        <v>9.8139388258829587</v>
      </c>
      <c r="CF89" s="470">
        <f t="shared" si="188"/>
        <v>425.42917089512673</v>
      </c>
      <c r="CG89" s="470">
        <f t="shared" si="189"/>
        <v>30359.023268696106</v>
      </c>
      <c r="CH89" s="470">
        <f t="shared" si="190"/>
        <v>9.991837787300252</v>
      </c>
      <c r="CI89" s="470">
        <f t="shared" si="191"/>
        <v>442.68411572310396</v>
      </c>
      <c r="CJ89" s="470">
        <f t="shared" si="192"/>
        <v>42182.787624071745</v>
      </c>
      <c r="CK89" s="472">
        <f t="shared" si="193"/>
        <v>10.222180078376967</v>
      </c>
      <c r="CL89" s="470">
        <f t="shared" si="194"/>
        <v>0</v>
      </c>
      <c r="CM89" s="116">
        <f t="shared" si="195"/>
        <v>0</v>
      </c>
      <c r="CN89" s="116">
        <f t="shared" si="196"/>
        <v>0</v>
      </c>
      <c r="CO89" s="116">
        <f t="shared" si="197"/>
        <v>0</v>
      </c>
      <c r="CP89" s="116">
        <f t="shared" si="198"/>
        <v>0</v>
      </c>
      <c r="CQ89" s="116">
        <f t="shared" si="199"/>
        <v>0</v>
      </c>
      <c r="CR89" s="116">
        <f t="shared" si="200"/>
        <v>0</v>
      </c>
      <c r="CS89" s="116">
        <f t="shared" si="201"/>
        <v>0</v>
      </c>
      <c r="CT89" s="116">
        <f t="shared" si="202"/>
        <v>0</v>
      </c>
      <c r="CU89" s="116">
        <f t="shared" si="203"/>
        <v>0</v>
      </c>
      <c r="CV89" s="116">
        <f t="shared" si="204"/>
        <v>0</v>
      </c>
      <c r="CW89" s="471">
        <f t="shared" si="205"/>
        <v>0</v>
      </c>
      <c r="CX89" s="470">
        <f t="shared" si="206"/>
        <v>0</v>
      </c>
      <c r="CY89" s="116">
        <f t="shared" si="207"/>
        <v>0</v>
      </c>
      <c r="CZ89" s="116">
        <f t="shared" si="208"/>
        <v>0</v>
      </c>
      <c r="DA89" s="116">
        <f t="shared" si="209"/>
        <v>0</v>
      </c>
      <c r="DB89" s="116">
        <f t="shared" si="210"/>
        <v>0</v>
      </c>
      <c r="DC89" s="116">
        <f t="shared" si="211"/>
        <v>0</v>
      </c>
      <c r="DD89" s="116">
        <f t="shared" si="212"/>
        <v>0</v>
      </c>
      <c r="DE89" s="116">
        <f t="shared" si="213"/>
        <v>0</v>
      </c>
      <c r="DF89" s="116">
        <f t="shared" si="214"/>
        <v>0</v>
      </c>
      <c r="DG89" s="116">
        <f t="shared" si="215"/>
        <v>0</v>
      </c>
      <c r="DH89" s="116">
        <f t="shared" si="216"/>
        <v>0</v>
      </c>
      <c r="DI89" s="471">
        <f t="shared" si="217"/>
        <v>0</v>
      </c>
      <c r="DJ89" s="470">
        <f t="shared" si="218"/>
        <v>0</v>
      </c>
      <c r="DK89" s="116">
        <f t="shared" si="219"/>
        <v>0</v>
      </c>
      <c r="DL89" s="116">
        <f t="shared" si="220"/>
        <v>0</v>
      </c>
      <c r="DM89" s="116">
        <f t="shared" si="221"/>
        <v>0</v>
      </c>
      <c r="DN89" s="116">
        <f t="shared" si="222"/>
        <v>0</v>
      </c>
      <c r="DO89" s="116">
        <f t="shared" si="223"/>
        <v>0</v>
      </c>
      <c r="DP89" s="116">
        <f t="shared" si="224"/>
        <v>0</v>
      </c>
      <c r="DQ89" s="116">
        <f t="shared" si="225"/>
        <v>0</v>
      </c>
      <c r="DR89" s="116">
        <f t="shared" si="226"/>
        <v>0</v>
      </c>
      <c r="DS89" s="116">
        <f t="shared" si="227"/>
        <v>0</v>
      </c>
      <c r="DT89" s="116">
        <f t="shared" si="228"/>
        <v>0</v>
      </c>
      <c r="DU89" s="471">
        <f t="shared" si="229"/>
        <v>0</v>
      </c>
      <c r="DV89" s="470">
        <f t="shared" si="230"/>
        <v>0</v>
      </c>
      <c r="DW89" s="470">
        <f t="shared" si="231"/>
        <v>0</v>
      </c>
      <c r="DX89" s="470">
        <f t="shared" si="232"/>
        <v>0</v>
      </c>
      <c r="DY89" s="470">
        <f t="shared" si="233"/>
        <v>0</v>
      </c>
      <c r="DZ89" s="470">
        <f t="shared" si="234"/>
        <v>0</v>
      </c>
      <c r="EA89" s="470">
        <f t="shared" si="235"/>
        <v>0</v>
      </c>
      <c r="EB89" s="470">
        <f t="shared" si="236"/>
        <v>0</v>
      </c>
      <c r="EC89" s="470">
        <f t="shared" si="237"/>
        <v>0</v>
      </c>
      <c r="ED89" s="470">
        <f t="shared" si="238"/>
        <v>0</v>
      </c>
      <c r="EE89" s="470">
        <f t="shared" si="239"/>
        <v>0</v>
      </c>
      <c r="EF89" s="470">
        <f t="shared" si="240"/>
        <v>0</v>
      </c>
      <c r="EG89" s="470">
        <f t="shared" si="241"/>
        <v>0</v>
      </c>
      <c r="EH89" s="466">
        <f t="shared" si="242"/>
        <v>536151.2322441556</v>
      </c>
      <c r="EI89" s="122">
        <f t="shared" si="243"/>
        <v>32219273.154129438</v>
      </c>
      <c r="EJ89" s="122">
        <f t="shared" si="244"/>
        <v>12525.715486879082</v>
      </c>
      <c r="EK89" s="122">
        <f t="shared" si="245"/>
        <v>544933.39408404275</v>
      </c>
      <c r="EL89" s="122">
        <f t="shared" si="246"/>
        <v>36089169.68321944</v>
      </c>
      <c r="EM89" s="122">
        <f t="shared" si="247"/>
        <v>12718.762968240648</v>
      </c>
      <c r="EN89" s="122">
        <f t="shared" si="248"/>
        <v>551351.79466570832</v>
      </c>
      <c r="EO89" s="122">
        <f t="shared" si="249"/>
        <v>39344979.396497227</v>
      </c>
      <c r="EP89" s="122">
        <f t="shared" si="250"/>
        <v>12949.318177795865</v>
      </c>
      <c r="EQ89" s="122">
        <f t="shared" si="251"/>
        <v>573714.0242650084</v>
      </c>
      <c r="ER89" s="122">
        <f t="shared" si="252"/>
        <v>54668455.413293935</v>
      </c>
      <c r="ES89" s="469">
        <f t="shared" si="253"/>
        <v>13247.839398861524</v>
      </c>
      <c r="ET89" s="466">
        <f t="shared" si="254"/>
        <v>0</v>
      </c>
      <c r="EU89" s="122">
        <f t="shared" si="255"/>
        <v>0</v>
      </c>
      <c r="EV89" s="122">
        <f t="shared" si="256"/>
        <v>0</v>
      </c>
      <c r="EW89" s="122">
        <f t="shared" si="257"/>
        <v>0</v>
      </c>
      <c r="EX89" s="122">
        <f t="shared" si="258"/>
        <v>0</v>
      </c>
      <c r="EY89" s="122">
        <f t="shared" si="259"/>
        <v>0</v>
      </c>
      <c r="EZ89" s="122">
        <f t="shared" si="260"/>
        <v>0</v>
      </c>
      <c r="FA89" s="122">
        <f t="shared" si="261"/>
        <v>0</v>
      </c>
      <c r="FB89" s="122">
        <f t="shared" si="262"/>
        <v>0</v>
      </c>
      <c r="FC89" s="122">
        <f t="shared" si="263"/>
        <v>0</v>
      </c>
      <c r="FD89" s="122">
        <f t="shared" si="264"/>
        <v>0</v>
      </c>
      <c r="FE89" s="469">
        <f t="shared" si="265"/>
        <v>0</v>
      </c>
      <c r="FF89" s="466">
        <f t="shared" si="266"/>
        <v>0</v>
      </c>
      <c r="FG89" s="466">
        <f t="shared" si="267"/>
        <v>0</v>
      </c>
      <c r="FH89" s="466">
        <f t="shared" si="268"/>
        <v>0</v>
      </c>
      <c r="FI89" s="466">
        <f t="shared" si="269"/>
        <v>0</v>
      </c>
      <c r="FJ89" s="466">
        <f t="shared" si="270"/>
        <v>0</v>
      </c>
      <c r="FK89" s="466">
        <f t="shared" si="271"/>
        <v>0</v>
      </c>
      <c r="FL89" s="466">
        <f t="shared" si="272"/>
        <v>0</v>
      </c>
      <c r="FM89" s="466">
        <f t="shared" si="273"/>
        <v>0</v>
      </c>
      <c r="FN89" s="466">
        <f t="shared" si="274"/>
        <v>0</v>
      </c>
      <c r="FO89" s="466">
        <f t="shared" si="275"/>
        <v>0</v>
      </c>
      <c r="FP89" s="466">
        <f t="shared" si="276"/>
        <v>0</v>
      </c>
      <c r="FQ89" s="468">
        <f t="shared" si="277"/>
        <v>0</v>
      </c>
      <c r="FR89" s="466">
        <f t="shared" si="278"/>
        <v>0</v>
      </c>
      <c r="FS89" s="466">
        <f t="shared" si="279"/>
        <v>0</v>
      </c>
      <c r="FT89" s="466">
        <f t="shared" si="280"/>
        <v>0</v>
      </c>
      <c r="FU89" s="466">
        <f t="shared" si="281"/>
        <v>0</v>
      </c>
      <c r="FV89" s="466">
        <f t="shared" si="282"/>
        <v>0</v>
      </c>
      <c r="FW89" s="466">
        <f t="shared" si="283"/>
        <v>0</v>
      </c>
      <c r="FX89" s="466">
        <f t="shared" si="284"/>
        <v>0</v>
      </c>
      <c r="FY89" s="466">
        <f t="shared" si="285"/>
        <v>0</v>
      </c>
      <c r="FZ89" s="466">
        <f t="shared" si="286"/>
        <v>0</v>
      </c>
      <c r="GA89" s="466">
        <f t="shared" si="287"/>
        <v>0</v>
      </c>
      <c r="GB89" s="466">
        <f t="shared" si="288"/>
        <v>0</v>
      </c>
      <c r="GC89" s="468">
        <f t="shared" si="289"/>
        <v>0</v>
      </c>
    </row>
    <row r="90" spans="1:185">
      <c r="A90" s="97">
        <v>87</v>
      </c>
      <c r="B90" s="97" t="s">
        <v>12</v>
      </c>
      <c r="C90" s="97" t="s">
        <v>214</v>
      </c>
      <c r="D90" s="97" t="s">
        <v>935</v>
      </c>
      <c r="E90" s="321">
        <v>3.2813574533340001E-3</v>
      </c>
      <c r="F90" s="122">
        <v>0</v>
      </c>
      <c r="G90" s="122">
        <v>9.2249403925740003E-3</v>
      </c>
      <c r="H90" s="122">
        <v>2.9766929663679999E-3</v>
      </c>
      <c r="I90" s="122">
        <v>0</v>
      </c>
      <c r="J90" s="122">
        <v>9.0030805761319999E-3</v>
      </c>
      <c r="K90" s="122">
        <v>2.7129780072200002E-3</v>
      </c>
      <c r="L90" s="122">
        <v>0</v>
      </c>
      <c r="M90" s="122">
        <v>8.74524349216E-3</v>
      </c>
      <c r="N90" s="122">
        <v>2.2985687857009999E-3</v>
      </c>
      <c r="O90" s="122">
        <v>0</v>
      </c>
      <c r="P90" s="475">
        <v>8.4223705784199996E-3</v>
      </c>
      <c r="Q90" s="474">
        <v>1</v>
      </c>
      <c r="R90" s="97">
        <v>3.2813574533340001E-3</v>
      </c>
      <c r="S90" s="97">
        <v>0</v>
      </c>
      <c r="T90" s="97">
        <v>9.2249403925740003E-3</v>
      </c>
      <c r="U90" s="97">
        <v>2.9766929663679999E-3</v>
      </c>
      <c r="V90" s="97">
        <v>0</v>
      </c>
      <c r="W90" s="97">
        <v>9.0030805761319999E-3</v>
      </c>
      <c r="X90" s="97">
        <v>2.7129780072200002E-3</v>
      </c>
      <c r="Y90" s="97">
        <v>0</v>
      </c>
      <c r="Z90" s="97">
        <v>8.74524349216E-3</v>
      </c>
      <c r="AA90" s="97">
        <v>2.2985687857009999E-3</v>
      </c>
      <c r="AB90" s="97">
        <v>0</v>
      </c>
      <c r="AC90" s="97">
        <v>8.4223705784199996E-3</v>
      </c>
      <c r="AD90" s="321">
        <v>0.217714270775175</v>
      </c>
      <c r="AE90" s="97">
        <v>0</v>
      </c>
      <c r="AF90" s="97">
        <v>0.61206412257008702</v>
      </c>
      <c r="AG90" s="97">
        <v>0.19750013453606399</v>
      </c>
      <c r="AH90" s="97">
        <v>0</v>
      </c>
      <c r="AI90" s="97">
        <v>0.59734398042227599</v>
      </c>
      <c r="AJ90" s="97">
        <v>0.180002952092532</v>
      </c>
      <c r="AK90" s="97">
        <v>0</v>
      </c>
      <c r="AL90" s="97">
        <v>0.58023679256439198</v>
      </c>
      <c r="AM90" s="97">
        <v>0.15250737968126901</v>
      </c>
      <c r="AN90" s="97">
        <v>0</v>
      </c>
      <c r="AO90" s="97">
        <v>0.55881454390648899</v>
      </c>
      <c r="AP90" s="466">
        <f t="shared" si="146"/>
        <v>66.348843084427742</v>
      </c>
      <c r="AQ90" s="122">
        <f t="shared" si="147"/>
        <v>0</v>
      </c>
      <c r="AR90" s="473">
        <f t="shared" si="148"/>
        <v>66.348843084427244</v>
      </c>
      <c r="AS90" s="122">
        <f t="shared" si="149"/>
        <v>66.348843084425667</v>
      </c>
      <c r="AT90" s="122">
        <f t="shared" si="150"/>
        <v>0</v>
      </c>
      <c r="AU90" s="122">
        <f t="shared" si="151"/>
        <v>66.348843084431593</v>
      </c>
      <c r="AV90" s="122">
        <f t="shared" si="152"/>
        <v>66.348843084423592</v>
      </c>
      <c r="AW90" s="122">
        <f t="shared" si="153"/>
        <v>0</v>
      </c>
      <c r="AX90" s="122">
        <f t="shared" si="154"/>
        <v>66.348843583894137</v>
      </c>
      <c r="AY90" s="122">
        <f t="shared" si="155"/>
        <v>66.348843084440688</v>
      </c>
      <c r="AZ90" s="122">
        <f t="shared" si="156"/>
        <v>0</v>
      </c>
      <c r="BA90" s="469">
        <f t="shared" si="157"/>
        <v>66.348843084427685</v>
      </c>
      <c r="BB90" s="97">
        <f t="shared" si="158"/>
        <v>5.0638637410395468E-4</v>
      </c>
      <c r="BC90" s="97">
        <f t="shared" si="159"/>
        <v>0</v>
      </c>
      <c r="BD90" s="97">
        <f t="shared" si="160"/>
        <v>1.4236133012495587E-3</v>
      </c>
      <c r="BE90" s="97">
        <f t="shared" si="161"/>
        <v>4.5936987344316832E-4</v>
      </c>
      <c r="BF90" s="97">
        <f t="shared" si="162"/>
        <v>0</v>
      </c>
      <c r="BG90" s="97">
        <f t="shared" si="163"/>
        <v>1.3893754013544147E-3</v>
      </c>
      <c r="BH90" s="97">
        <f t="shared" si="164"/>
        <v>4.1867279491420643E-4</v>
      </c>
      <c r="BI90" s="97">
        <f t="shared" si="165"/>
        <v>0</v>
      </c>
      <c r="BJ90" s="97">
        <f t="shared" si="166"/>
        <v>1.3495854095845583E-3</v>
      </c>
      <c r="BK90" s="97">
        <f t="shared" si="167"/>
        <v>3.5472024294001315E-4</v>
      </c>
      <c r="BL90" s="97">
        <f t="shared" si="168"/>
        <v>0</v>
      </c>
      <c r="BM90" s="469">
        <f t="shared" si="169"/>
        <v>1.2997589440408373E-3</v>
      </c>
      <c r="BN90" s="467">
        <f t="shared" si="170"/>
        <v>9042394.9457454756</v>
      </c>
      <c r="BO90" s="97">
        <f t="shared" si="171"/>
        <v>0</v>
      </c>
      <c r="BP90" s="97">
        <f t="shared" si="172"/>
        <v>5052974.7403830448</v>
      </c>
      <c r="BQ90" s="97">
        <f t="shared" si="173"/>
        <v>9552330.7413690928</v>
      </c>
      <c r="BR90" s="97">
        <f t="shared" si="174"/>
        <v>0</v>
      </c>
      <c r="BS90" s="97">
        <f t="shared" si="175"/>
        <v>5122705.6986300396</v>
      </c>
      <c r="BT90" s="97">
        <f t="shared" si="176"/>
        <v>10064480.542084513</v>
      </c>
      <c r="BU90" s="97">
        <f t="shared" si="177"/>
        <v>0</v>
      </c>
      <c r="BV90" s="97">
        <f t="shared" si="178"/>
        <v>5207197.3386623077</v>
      </c>
      <c r="BW90" s="97">
        <f t="shared" si="179"/>
        <v>11048950.837834228</v>
      </c>
      <c r="BX90" s="97">
        <f t="shared" si="180"/>
        <v>0</v>
      </c>
      <c r="BY90" s="469">
        <f t="shared" si="181"/>
        <v>5318658.1742495038</v>
      </c>
      <c r="BZ90" s="470">
        <f t="shared" si="182"/>
        <v>137.78436324512612</v>
      </c>
      <c r="CA90" s="470">
        <f t="shared" si="183"/>
        <v>0</v>
      </c>
      <c r="CB90" s="470">
        <f t="shared" si="184"/>
        <v>27.387573931917473</v>
      </c>
      <c r="CC90" s="470">
        <f t="shared" si="185"/>
        <v>160.45206625768213</v>
      </c>
      <c r="CD90" s="470">
        <f t="shared" si="186"/>
        <v>0</v>
      </c>
      <c r="CE90" s="470">
        <f t="shared" si="187"/>
        <v>28.449738149688489</v>
      </c>
      <c r="CF90" s="470">
        <f t="shared" si="188"/>
        <v>185.48769129900961</v>
      </c>
      <c r="CG90" s="470">
        <f t="shared" si="189"/>
        <v>0</v>
      </c>
      <c r="CH90" s="470">
        <f t="shared" si="190"/>
        <v>29.771597230714583</v>
      </c>
      <c r="CI90" s="470">
        <f t="shared" si="191"/>
        <v>240.34414167998466</v>
      </c>
      <c r="CJ90" s="470">
        <f t="shared" si="192"/>
        <v>0</v>
      </c>
      <c r="CK90" s="472">
        <f t="shared" si="193"/>
        <v>31.574591290705598</v>
      </c>
      <c r="CL90" s="470">
        <f t="shared" si="194"/>
        <v>0</v>
      </c>
      <c r="CM90" s="116">
        <f t="shared" si="195"/>
        <v>0</v>
      </c>
      <c r="CN90" s="116">
        <f t="shared" si="196"/>
        <v>0</v>
      </c>
      <c r="CO90" s="116">
        <f t="shared" si="197"/>
        <v>0</v>
      </c>
      <c r="CP90" s="116">
        <f t="shared" si="198"/>
        <v>0</v>
      </c>
      <c r="CQ90" s="116">
        <f t="shared" si="199"/>
        <v>0</v>
      </c>
      <c r="CR90" s="116">
        <f t="shared" si="200"/>
        <v>0</v>
      </c>
      <c r="CS90" s="116">
        <f t="shared" si="201"/>
        <v>0</v>
      </c>
      <c r="CT90" s="116">
        <f t="shared" si="202"/>
        <v>0</v>
      </c>
      <c r="CU90" s="116">
        <f t="shared" si="203"/>
        <v>0</v>
      </c>
      <c r="CV90" s="116">
        <f t="shared" si="204"/>
        <v>0</v>
      </c>
      <c r="CW90" s="471">
        <f t="shared" si="205"/>
        <v>0</v>
      </c>
      <c r="CX90" s="470">
        <f t="shared" si="206"/>
        <v>0</v>
      </c>
      <c r="CY90" s="116">
        <f t="shared" si="207"/>
        <v>0</v>
      </c>
      <c r="CZ90" s="116">
        <f t="shared" si="208"/>
        <v>0</v>
      </c>
      <c r="DA90" s="116">
        <f t="shared" si="209"/>
        <v>0</v>
      </c>
      <c r="DB90" s="116">
        <f t="shared" si="210"/>
        <v>0</v>
      </c>
      <c r="DC90" s="116">
        <f t="shared" si="211"/>
        <v>0</v>
      </c>
      <c r="DD90" s="116">
        <f t="shared" si="212"/>
        <v>0</v>
      </c>
      <c r="DE90" s="116">
        <f t="shared" si="213"/>
        <v>0</v>
      </c>
      <c r="DF90" s="116">
        <f t="shared" si="214"/>
        <v>0</v>
      </c>
      <c r="DG90" s="116">
        <f t="shared" si="215"/>
        <v>0</v>
      </c>
      <c r="DH90" s="116">
        <f t="shared" si="216"/>
        <v>0</v>
      </c>
      <c r="DI90" s="471">
        <f t="shared" si="217"/>
        <v>0</v>
      </c>
      <c r="DJ90" s="470">
        <f t="shared" si="218"/>
        <v>0</v>
      </c>
      <c r="DK90" s="116">
        <f t="shared" si="219"/>
        <v>0</v>
      </c>
      <c r="DL90" s="116">
        <f t="shared" si="220"/>
        <v>0</v>
      </c>
      <c r="DM90" s="116">
        <f t="shared" si="221"/>
        <v>0</v>
      </c>
      <c r="DN90" s="116">
        <f t="shared" si="222"/>
        <v>0</v>
      </c>
      <c r="DO90" s="116">
        <f t="shared" si="223"/>
        <v>0</v>
      </c>
      <c r="DP90" s="116">
        <f t="shared" si="224"/>
        <v>0</v>
      </c>
      <c r="DQ90" s="116">
        <f t="shared" si="225"/>
        <v>0</v>
      </c>
      <c r="DR90" s="116">
        <f t="shared" si="226"/>
        <v>0</v>
      </c>
      <c r="DS90" s="116">
        <f t="shared" si="227"/>
        <v>0</v>
      </c>
      <c r="DT90" s="116">
        <f t="shared" si="228"/>
        <v>0</v>
      </c>
      <c r="DU90" s="471">
        <f t="shared" si="229"/>
        <v>0</v>
      </c>
      <c r="DV90" s="470">
        <f t="shared" si="230"/>
        <v>0</v>
      </c>
      <c r="DW90" s="470">
        <f t="shared" si="231"/>
        <v>0</v>
      </c>
      <c r="DX90" s="470">
        <f t="shared" si="232"/>
        <v>0</v>
      </c>
      <c r="DY90" s="470">
        <f t="shared" si="233"/>
        <v>0</v>
      </c>
      <c r="DZ90" s="470">
        <f t="shared" si="234"/>
        <v>0</v>
      </c>
      <c r="EA90" s="470">
        <f t="shared" si="235"/>
        <v>0</v>
      </c>
      <c r="EB90" s="470">
        <f t="shared" si="236"/>
        <v>0</v>
      </c>
      <c r="EC90" s="470">
        <f t="shared" si="237"/>
        <v>0</v>
      </c>
      <c r="ED90" s="470">
        <f t="shared" si="238"/>
        <v>0</v>
      </c>
      <c r="EE90" s="470">
        <f t="shared" si="239"/>
        <v>0</v>
      </c>
      <c r="EF90" s="470">
        <f t="shared" si="240"/>
        <v>0</v>
      </c>
      <c r="EG90" s="470">
        <f t="shared" si="241"/>
        <v>0</v>
      </c>
      <c r="EH90" s="466">
        <f t="shared" si="242"/>
        <v>17856.710622883362</v>
      </c>
      <c r="EI90" s="122">
        <f t="shared" si="243"/>
        <v>0</v>
      </c>
      <c r="EJ90" s="122">
        <f t="shared" si="244"/>
        <v>3549.4011863670135</v>
      </c>
      <c r="EK90" s="122">
        <f t="shared" si="245"/>
        <v>20794.421431624152</v>
      </c>
      <c r="EL90" s="122">
        <f t="shared" si="246"/>
        <v>0</v>
      </c>
      <c r="EM90" s="122">
        <f t="shared" si="247"/>
        <v>3687.0565677470868</v>
      </c>
      <c r="EN90" s="122">
        <f t="shared" si="248"/>
        <v>24039.012480251808</v>
      </c>
      <c r="EO90" s="122">
        <f t="shared" si="249"/>
        <v>0</v>
      </c>
      <c r="EP90" s="122">
        <f t="shared" si="250"/>
        <v>3858.3681341555366</v>
      </c>
      <c r="EQ90" s="122">
        <f t="shared" si="251"/>
        <v>31148.351574913417</v>
      </c>
      <c r="ER90" s="122">
        <f t="shared" si="252"/>
        <v>0</v>
      </c>
      <c r="ES90" s="469">
        <f t="shared" si="253"/>
        <v>4092.0342950010863</v>
      </c>
      <c r="ET90" s="466">
        <f t="shared" si="254"/>
        <v>0</v>
      </c>
      <c r="EU90" s="122">
        <f t="shared" si="255"/>
        <v>0</v>
      </c>
      <c r="EV90" s="122">
        <f t="shared" si="256"/>
        <v>0</v>
      </c>
      <c r="EW90" s="122">
        <f t="shared" si="257"/>
        <v>0</v>
      </c>
      <c r="EX90" s="122">
        <f t="shared" si="258"/>
        <v>0</v>
      </c>
      <c r="EY90" s="122">
        <f t="shared" si="259"/>
        <v>0</v>
      </c>
      <c r="EZ90" s="122">
        <f t="shared" si="260"/>
        <v>0</v>
      </c>
      <c r="FA90" s="122">
        <f t="shared" si="261"/>
        <v>0</v>
      </c>
      <c r="FB90" s="122">
        <f t="shared" si="262"/>
        <v>0</v>
      </c>
      <c r="FC90" s="122">
        <f t="shared" si="263"/>
        <v>0</v>
      </c>
      <c r="FD90" s="122">
        <f t="shared" si="264"/>
        <v>0</v>
      </c>
      <c r="FE90" s="469">
        <f t="shared" si="265"/>
        <v>0</v>
      </c>
      <c r="FF90" s="466">
        <f t="shared" si="266"/>
        <v>0</v>
      </c>
      <c r="FG90" s="466">
        <f t="shared" si="267"/>
        <v>0</v>
      </c>
      <c r="FH90" s="466">
        <f t="shared" si="268"/>
        <v>0</v>
      </c>
      <c r="FI90" s="466">
        <f t="shared" si="269"/>
        <v>0</v>
      </c>
      <c r="FJ90" s="466">
        <f t="shared" si="270"/>
        <v>0</v>
      </c>
      <c r="FK90" s="466">
        <f t="shared" si="271"/>
        <v>0</v>
      </c>
      <c r="FL90" s="466">
        <f t="shared" si="272"/>
        <v>0</v>
      </c>
      <c r="FM90" s="466">
        <f t="shared" si="273"/>
        <v>0</v>
      </c>
      <c r="FN90" s="466">
        <f t="shared" si="274"/>
        <v>0</v>
      </c>
      <c r="FO90" s="466">
        <f t="shared" si="275"/>
        <v>0</v>
      </c>
      <c r="FP90" s="466">
        <f t="shared" si="276"/>
        <v>0</v>
      </c>
      <c r="FQ90" s="468">
        <f t="shared" si="277"/>
        <v>0</v>
      </c>
      <c r="FR90" s="466">
        <f t="shared" si="278"/>
        <v>0</v>
      </c>
      <c r="FS90" s="466">
        <f t="shared" si="279"/>
        <v>0</v>
      </c>
      <c r="FT90" s="466">
        <f t="shared" si="280"/>
        <v>0</v>
      </c>
      <c r="FU90" s="466">
        <f t="shared" si="281"/>
        <v>0</v>
      </c>
      <c r="FV90" s="466">
        <f t="shared" si="282"/>
        <v>0</v>
      </c>
      <c r="FW90" s="466">
        <f t="shared" si="283"/>
        <v>0</v>
      </c>
      <c r="FX90" s="466">
        <f t="shared" si="284"/>
        <v>0</v>
      </c>
      <c r="FY90" s="466">
        <f t="shared" si="285"/>
        <v>0</v>
      </c>
      <c r="FZ90" s="466">
        <f t="shared" si="286"/>
        <v>0</v>
      </c>
      <c r="GA90" s="466">
        <f t="shared" si="287"/>
        <v>0</v>
      </c>
      <c r="GB90" s="466">
        <f t="shared" si="288"/>
        <v>0</v>
      </c>
      <c r="GC90" s="468">
        <f t="shared" si="289"/>
        <v>0</v>
      </c>
    </row>
    <row r="91" spans="1:185">
      <c r="A91" s="97">
        <v>88</v>
      </c>
      <c r="B91" s="97" t="s">
        <v>12</v>
      </c>
      <c r="C91" s="97" t="s">
        <v>214</v>
      </c>
      <c r="D91" s="97" t="s">
        <v>935</v>
      </c>
      <c r="E91" s="321">
        <v>5.1241230492370003E-3</v>
      </c>
      <c r="F91" s="122">
        <v>0</v>
      </c>
      <c r="G91" s="122">
        <v>7.2788469238875997E-2</v>
      </c>
      <c r="H91" s="122">
        <v>5.1241230492370003E-3</v>
      </c>
      <c r="I91" s="122">
        <v>0</v>
      </c>
      <c r="J91" s="122">
        <v>7.2748035274852005E-2</v>
      </c>
      <c r="K91" s="122">
        <v>5.1241230492370003E-3</v>
      </c>
      <c r="L91" s="122">
        <v>0</v>
      </c>
      <c r="M91" s="122">
        <v>7.2701044451797994E-2</v>
      </c>
      <c r="N91" s="122">
        <v>5.1241230492370003E-3</v>
      </c>
      <c r="O91" s="122">
        <v>0</v>
      </c>
      <c r="P91" s="475">
        <v>7.2642200845110999E-2</v>
      </c>
      <c r="Q91" s="474">
        <v>1</v>
      </c>
      <c r="R91" s="97">
        <v>5.1241230492370003E-3</v>
      </c>
      <c r="S91" s="97">
        <v>0</v>
      </c>
      <c r="T91" s="97">
        <v>7.2788469238875997E-2</v>
      </c>
      <c r="U91" s="97">
        <v>5.1241230492370003E-3</v>
      </c>
      <c r="V91" s="97">
        <v>0</v>
      </c>
      <c r="W91" s="97">
        <v>7.2748035274852005E-2</v>
      </c>
      <c r="X91" s="97">
        <v>5.1241230492370003E-3</v>
      </c>
      <c r="Y91" s="97">
        <v>0</v>
      </c>
      <c r="Z91" s="97">
        <v>7.2701044451797994E-2</v>
      </c>
      <c r="AA91" s="97">
        <v>5.1241230492370003E-3</v>
      </c>
      <c r="AB91" s="97">
        <v>0</v>
      </c>
      <c r="AC91" s="97">
        <v>7.2642200845110999E-2</v>
      </c>
      <c r="AD91" s="321">
        <v>4.6637384005345197</v>
      </c>
      <c r="AE91" s="97">
        <v>0</v>
      </c>
      <c r="AF91" s="97">
        <v>66.248678231106098</v>
      </c>
      <c r="AG91" s="97">
        <v>4.6637384005345197</v>
      </c>
      <c r="AH91" s="97">
        <v>0</v>
      </c>
      <c r="AI91" s="97">
        <v>66.211877118234597</v>
      </c>
      <c r="AJ91" s="97">
        <v>4.6637384005345197</v>
      </c>
      <c r="AK91" s="97">
        <v>0</v>
      </c>
      <c r="AL91" s="97">
        <v>66.169105529785099</v>
      </c>
      <c r="AM91" s="97">
        <v>4.6637384005345197</v>
      </c>
      <c r="AN91" s="97">
        <v>0</v>
      </c>
      <c r="AO91" s="97">
        <v>66.115551544211399</v>
      </c>
      <c r="AP91" s="466">
        <f t="shared" si="146"/>
        <v>910.15347518420083</v>
      </c>
      <c r="AQ91" s="122">
        <f t="shared" si="147"/>
        <v>0</v>
      </c>
      <c r="AR91" s="473">
        <f t="shared" si="148"/>
        <v>910.15347518426688</v>
      </c>
      <c r="AS91" s="122">
        <f t="shared" si="149"/>
        <v>910.15347518420083</v>
      </c>
      <c r="AT91" s="122">
        <f t="shared" si="150"/>
        <v>0</v>
      </c>
      <c r="AU91" s="122">
        <f t="shared" si="151"/>
        <v>910.15347518427257</v>
      </c>
      <c r="AV91" s="122">
        <f t="shared" si="152"/>
        <v>910.15347518420083</v>
      </c>
      <c r="AW91" s="122">
        <f t="shared" si="153"/>
        <v>0</v>
      </c>
      <c r="AX91" s="122">
        <f t="shared" si="154"/>
        <v>910.15343766699698</v>
      </c>
      <c r="AY91" s="122">
        <f t="shared" si="155"/>
        <v>910.15347518420083</v>
      </c>
      <c r="AZ91" s="122">
        <f t="shared" si="156"/>
        <v>0</v>
      </c>
      <c r="BA91" s="469">
        <f t="shared" si="157"/>
        <v>910.1534751842687</v>
      </c>
      <c r="BB91" s="97">
        <f t="shared" si="158"/>
        <v>7.9076605589836323E-4</v>
      </c>
      <c r="BC91" s="97">
        <f t="shared" si="159"/>
        <v>0</v>
      </c>
      <c r="BD91" s="97">
        <f t="shared" si="160"/>
        <v>1.1232878325097206E-2</v>
      </c>
      <c r="BE91" s="97">
        <f t="shared" si="161"/>
        <v>7.9076605589836323E-4</v>
      </c>
      <c r="BF91" s="97">
        <f t="shared" si="162"/>
        <v>0</v>
      </c>
      <c r="BG91" s="97">
        <f t="shared" si="163"/>
        <v>1.1226638465915772E-2</v>
      </c>
      <c r="BH91" s="97">
        <f t="shared" si="164"/>
        <v>7.9076605589836323E-4</v>
      </c>
      <c r="BI91" s="97">
        <f t="shared" si="165"/>
        <v>0</v>
      </c>
      <c r="BJ91" s="97">
        <f t="shared" si="166"/>
        <v>1.1219386737678026E-2</v>
      </c>
      <c r="BK91" s="97">
        <f t="shared" si="167"/>
        <v>7.9076605589836323E-4</v>
      </c>
      <c r="BL91" s="97">
        <f t="shared" si="168"/>
        <v>0</v>
      </c>
      <c r="BM91" s="469">
        <f t="shared" si="169"/>
        <v>1.1210305861530517E-2</v>
      </c>
      <c r="BN91" s="467">
        <f t="shared" si="170"/>
        <v>96513282.525430188</v>
      </c>
      <c r="BO91" s="97">
        <f t="shared" si="171"/>
        <v>0</v>
      </c>
      <c r="BP91" s="97">
        <f t="shared" si="172"/>
        <v>21665147.867222615</v>
      </c>
      <c r="BQ91" s="97">
        <f t="shared" si="173"/>
        <v>96513282.525430188</v>
      </c>
      <c r="BR91" s="97">
        <f t="shared" si="174"/>
        <v>0</v>
      </c>
      <c r="BS91" s="97">
        <f t="shared" si="175"/>
        <v>21671926.504136778</v>
      </c>
      <c r="BT91" s="97">
        <f t="shared" si="176"/>
        <v>96513282.525430188</v>
      </c>
      <c r="BU91" s="97">
        <f t="shared" si="177"/>
        <v>0</v>
      </c>
      <c r="BV91" s="97">
        <f t="shared" si="178"/>
        <v>21679810.888226613</v>
      </c>
      <c r="BW91" s="97">
        <f t="shared" si="179"/>
        <v>96513282.525430188</v>
      </c>
      <c r="BX91" s="97">
        <f t="shared" si="180"/>
        <v>0</v>
      </c>
      <c r="BY91" s="469">
        <f t="shared" si="181"/>
        <v>21689697.252459694</v>
      </c>
      <c r="BZ91" s="470">
        <f t="shared" si="182"/>
        <v>941.75414600749446</v>
      </c>
      <c r="CA91" s="470">
        <f t="shared" si="183"/>
        <v>0</v>
      </c>
      <c r="CB91" s="470">
        <f t="shared" si="184"/>
        <v>14.882266445336478</v>
      </c>
      <c r="CC91" s="470">
        <f t="shared" si="185"/>
        <v>941.75414600749446</v>
      </c>
      <c r="CD91" s="470">
        <f t="shared" si="186"/>
        <v>0</v>
      </c>
      <c r="CE91" s="470">
        <f t="shared" si="187"/>
        <v>14.895197115810262</v>
      </c>
      <c r="CF91" s="470">
        <f t="shared" si="188"/>
        <v>941.75414600749446</v>
      </c>
      <c r="CG91" s="470">
        <f t="shared" si="189"/>
        <v>0</v>
      </c>
      <c r="CH91" s="470">
        <f t="shared" si="190"/>
        <v>14.910247199131154</v>
      </c>
      <c r="CI91" s="470">
        <f t="shared" si="191"/>
        <v>941.75414600749446</v>
      </c>
      <c r="CJ91" s="470">
        <f t="shared" si="192"/>
        <v>0</v>
      </c>
      <c r="CK91" s="472">
        <f t="shared" si="193"/>
        <v>14.929130037446729</v>
      </c>
      <c r="CL91" s="470">
        <f t="shared" si="194"/>
        <v>0</v>
      </c>
      <c r="CM91" s="116">
        <f t="shared" si="195"/>
        <v>0</v>
      </c>
      <c r="CN91" s="116">
        <f t="shared" si="196"/>
        <v>0</v>
      </c>
      <c r="CO91" s="116">
        <f t="shared" si="197"/>
        <v>0</v>
      </c>
      <c r="CP91" s="116">
        <f t="shared" si="198"/>
        <v>0</v>
      </c>
      <c r="CQ91" s="116">
        <f t="shared" si="199"/>
        <v>0</v>
      </c>
      <c r="CR91" s="116">
        <f t="shared" si="200"/>
        <v>0</v>
      </c>
      <c r="CS91" s="116">
        <f t="shared" si="201"/>
        <v>0</v>
      </c>
      <c r="CT91" s="116">
        <f t="shared" si="202"/>
        <v>0</v>
      </c>
      <c r="CU91" s="116">
        <f t="shared" si="203"/>
        <v>0</v>
      </c>
      <c r="CV91" s="116">
        <f t="shared" si="204"/>
        <v>0</v>
      </c>
      <c r="CW91" s="471">
        <f t="shared" si="205"/>
        <v>0</v>
      </c>
      <c r="CX91" s="470">
        <f t="shared" si="206"/>
        <v>0</v>
      </c>
      <c r="CY91" s="116">
        <f t="shared" si="207"/>
        <v>0</v>
      </c>
      <c r="CZ91" s="116">
        <f t="shared" si="208"/>
        <v>0</v>
      </c>
      <c r="DA91" s="116">
        <f t="shared" si="209"/>
        <v>0</v>
      </c>
      <c r="DB91" s="116">
        <f t="shared" si="210"/>
        <v>0</v>
      </c>
      <c r="DC91" s="116">
        <f t="shared" si="211"/>
        <v>0</v>
      </c>
      <c r="DD91" s="116">
        <f t="shared" si="212"/>
        <v>0</v>
      </c>
      <c r="DE91" s="116">
        <f t="shared" si="213"/>
        <v>0</v>
      </c>
      <c r="DF91" s="116">
        <f t="shared" si="214"/>
        <v>0</v>
      </c>
      <c r="DG91" s="116">
        <f t="shared" si="215"/>
        <v>0</v>
      </c>
      <c r="DH91" s="116">
        <f t="shared" si="216"/>
        <v>0</v>
      </c>
      <c r="DI91" s="471">
        <f t="shared" si="217"/>
        <v>0</v>
      </c>
      <c r="DJ91" s="470">
        <f t="shared" si="218"/>
        <v>0</v>
      </c>
      <c r="DK91" s="116">
        <f t="shared" si="219"/>
        <v>0</v>
      </c>
      <c r="DL91" s="116">
        <f t="shared" si="220"/>
        <v>0</v>
      </c>
      <c r="DM91" s="116">
        <f t="shared" si="221"/>
        <v>0</v>
      </c>
      <c r="DN91" s="116">
        <f t="shared" si="222"/>
        <v>0</v>
      </c>
      <c r="DO91" s="116">
        <f t="shared" si="223"/>
        <v>0</v>
      </c>
      <c r="DP91" s="116">
        <f t="shared" si="224"/>
        <v>0</v>
      </c>
      <c r="DQ91" s="116">
        <f t="shared" si="225"/>
        <v>0</v>
      </c>
      <c r="DR91" s="116">
        <f t="shared" si="226"/>
        <v>0</v>
      </c>
      <c r="DS91" s="116">
        <f t="shared" si="227"/>
        <v>0</v>
      </c>
      <c r="DT91" s="116">
        <f t="shared" si="228"/>
        <v>0</v>
      </c>
      <c r="DU91" s="471">
        <f t="shared" si="229"/>
        <v>0</v>
      </c>
      <c r="DV91" s="470">
        <f t="shared" si="230"/>
        <v>0</v>
      </c>
      <c r="DW91" s="470">
        <f t="shared" si="231"/>
        <v>0</v>
      </c>
      <c r="DX91" s="470">
        <f t="shared" si="232"/>
        <v>0</v>
      </c>
      <c r="DY91" s="470">
        <f t="shared" si="233"/>
        <v>0</v>
      </c>
      <c r="DZ91" s="470">
        <f t="shared" si="234"/>
        <v>0</v>
      </c>
      <c r="EA91" s="470">
        <f t="shared" si="235"/>
        <v>0</v>
      </c>
      <c r="EB91" s="470">
        <f t="shared" si="236"/>
        <v>0</v>
      </c>
      <c r="EC91" s="470">
        <f t="shared" si="237"/>
        <v>0</v>
      </c>
      <c r="ED91" s="470">
        <f t="shared" si="238"/>
        <v>0</v>
      </c>
      <c r="EE91" s="470">
        <f t="shared" si="239"/>
        <v>0</v>
      </c>
      <c r="EF91" s="470">
        <f t="shared" si="240"/>
        <v>0</v>
      </c>
      <c r="EG91" s="470">
        <f t="shared" si="241"/>
        <v>0</v>
      </c>
      <c r="EH91" s="466">
        <f t="shared" si="242"/>
        <v>122050.36091968392</v>
      </c>
      <c r="EI91" s="122">
        <f t="shared" si="243"/>
        <v>0</v>
      </c>
      <c r="EJ91" s="122">
        <f t="shared" si="244"/>
        <v>1928.726301505196</v>
      </c>
      <c r="EK91" s="122">
        <f t="shared" si="245"/>
        <v>122050.36091968392</v>
      </c>
      <c r="EL91" s="122">
        <f t="shared" si="246"/>
        <v>0</v>
      </c>
      <c r="EM91" s="122">
        <f t="shared" si="247"/>
        <v>1930.4021029921862</v>
      </c>
      <c r="EN91" s="122">
        <f t="shared" si="248"/>
        <v>122050.36091968392</v>
      </c>
      <c r="EO91" s="122">
        <f t="shared" si="249"/>
        <v>0</v>
      </c>
      <c r="EP91" s="122">
        <f t="shared" si="250"/>
        <v>1932.3525781867722</v>
      </c>
      <c r="EQ91" s="122">
        <f t="shared" si="251"/>
        <v>122050.36091968392</v>
      </c>
      <c r="ER91" s="122">
        <f t="shared" si="252"/>
        <v>0</v>
      </c>
      <c r="ES91" s="469">
        <f t="shared" si="253"/>
        <v>1934.7997744549007</v>
      </c>
      <c r="ET91" s="466">
        <f t="shared" si="254"/>
        <v>0</v>
      </c>
      <c r="EU91" s="122">
        <f t="shared" si="255"/>
        <v>0</v>
      </c>
      <c r="EV91" s="122">
        <f t="shared" si="256"/>
        <v>0</v>
      </c>
      <c r="EW91" s="122">
        <f t="shared" si="257"/>
        <v>0</v>
      </c>
      <c r="EX91" s="122">
        <f t="shared" si="258"/>
        <v>0</v>
      </c>
      <c r="EY91" s="122">
        <f t="shared" si="259"/>
        <v>0</v>
      </c>
      <c r="EZ91" s="122">
        <f t="shared" si="260"/>
        <v>0</v>
      </c>
      <c r="FA91" s="122">
        <f t="shared" si="261"/>
        <v>0</v>
      </c>
      <c r="FB91" s="122">
        <f t="shared" si="262"/>
        <v>0</v>
      </c>
      <c r="FC91" s="122">
        <f t="shared" si="263"/>
        <v>0</v>
      </c>
      <c r="FD91" s="122">
        <f t="shared" si="264"/>
        <v>0</v>
      </c>
      <c r="FE91" s="469">
        <f t="shared" si="265"/>
        <v>0</v>
      </c>
      <c r="FF91" s="466">
        <f t="shared" si="266"/>
        <v>0</v>
      </c>
      <c r="FG91" s="466">
        <f t="shared" si="267"/>
        <v>0</v>
      </c>
      <c r="FH91" s="466">
        <f t="shared" si="268"/>
        <v>0</v>
      </c>
      <c r="FI91" s="466">
        <f t="shared" si="269"/>
        <v>0</v>
      </c>
      <c r="FJ91" s="466">
        <f t="shared" si="270"/>
        <v>0</v>
      </c>
      <c r="FK91" s="466">
        <f t="shared" si="271"/>
        <v>0</v>
      </c>
      <c r="FL91" s="466">
        <f t="shared" si="272"/>
        <v>0</v>
      </c>
      <c r="FM91" s="466">
        <f t="shared" si="273"/>
        <v>0</v>
      </c>
      <c r="FN91" s="466">
        <f t="shared" si="274"/>
        <v>0</v>
      </c>
      <c r="FO91" s="466">
        <f t="shared" si="275"/>
        <v>0</v>
      </c>
      <c r="FP91" s="466">
        <f t="shared" si="276"/>
        <v>0</v>
      </c>
      <c r="FQ91" s="468">
        <f t="shared" si="277"/>
        <v>0</v>
      </c>
      <c r="FR91" s="466">
        <f t="shared" si="278"/>
        <v>0</v>
      </c>
      <c r="FS91" s="466">
        <f t="shared" si="279"/>
        <v>0</v>
      </c>
      <c r="FT91" s="466">
        <f t="shared" si="280"/>
        <v>0</v>
      </c>
      <c r="FU91" s="466">
        <f t="shared" si="281"/>
        <v>0</v>
      </c>
      <c r="FV91" s="466">
        <f t="shared" si="282"/>
        <v>0</v>
      </c>
      <c r="FW91" s="466">
        <f t="shared" si="283"/>
        <v>0</v>
      </c>
      <c r="FX91" s="466">
        <f t="shared" si="284"/>
        <v>0</v>
      </c>
      <c r="FY91" s="466">
        <f t="shared" si="285"/>
        <v>0</v>
      </c>
      <c r="FZ91" s="466">
        <f t="shared" si="286"/>
        <v>0</v>
      </c>
      <c r="GA91" s="466">
        <f t="shared" si="287"/>
        <v>0</v>
      </c>
      <c r="GB91" s="466">
        <f t="shared" si="288"/>
        <v>0</v>
      </c>
      <c r="GC91" s="468">
        <f t="shared" si="289"/>
        <v>0</v>
      </c>
    </row>
    <row r="92" spans="1:185">
      <c r="A92" s="97">
        <v>89</v>
      </c>
      <c r="B92" s="97" t="s">
        <v>12</v>
      </c>
      <c r="C92" s="97" t="s">
        <v>214</v>
      </c>
      <c r="D92" s="97" t="s">
        <v>935</v>
      </c>
      <c r="E92" s="321">
        <v>6.1842737020779996E-3</v>
      </c>
      <c r="F92" s="122">
        <v>4.4998982558999999E-4</v>
      </c>
      <c r="G92" s="122">
        <v>6.8407690902597004E-2</v>
      </c>
      <c r="H92" s="122">
        <v>6.1203214652739996E-3</v>
      </c>
      <c r="I92" s="122">
        <v>4.1849053779800002E-4</v>
      </c>
      <c r="J92" s="122">
        <v>6.7741560863624997E-2</v>
      </c>
      <c r="K92" s="122">
        <v>6.0746412961290002E-3</v>
      </c>
      <c r="L92" s="122">
        <v>3.9599104651900002E-4</v>
      </c>
      <c r="M92" s="122">
        <v>6.6967409737251002E-2</v>
      </c>
      <c r="N92" s="122">
        <v>5.9220695311839999E-3</v>
      </c>
      <c r="O92" s="122">
        <v>3.2084274564500001E-4</v>
      </c>
      <c r="P92" s="475">
        <v>6.5997989722114E-2</v>
      </c>
      <c r="Q92" s="474">
        <v>1</v>
      </c>
      <c r="R92" s="97">
        <v>6.1842737020779996E-3</v>
      </c>
      <c r="S92" s="97">
        <v>4.4998982558999999E-4</v>
      </c>
      <c r="T92" s="97">
        <v>6.8407690902597004E-2</v>
      </c>
      <c r="U92" s="97">
        <v>6.1203214652739996E-3</v>
      </c>
      <c r="V92" s="97">
        <v>4.1849053779800002E-4</v>
      </c>
      <c r="W92" s="97">
        <v>6.7741560863624997E-2</v>
      </c>
      <c r="X92" s="97">
        <v>6.0746412961290002E-3</v>
      </c>
      <c r="Y92" s="97">
        <v>3.9599104651900002E-4</v>
      </c>
      <c r="Z92" s="97">
        <v>6.6967409737251002E-2</v>
      </c>
      <c r="AA92" s="97">
        <v>5.9220695311839999E-3</v>
      </c>
      <c r="AB92" s="97">
        <v>3.2084274564500001E-4</v>
      </c>
      <c r="AC92" s="97">
        <v>6.5997989722114E-2</v>
      </c>
      <c r="AD92" s="321">
        <v>1.13982951874648</v>
      </c>
      <c r="AE92" s="97">
        <v>8.2938063716394006E-2</v>
      </c>
      <c r="AF92" s="97">
        <v>12.608288241489999</v>
      </c>
      <c r="AG92" s="97">
        <v>1.12804241959625</v>
      </c>
      <c r="AH92" s="97">
        <v>7.7132399256246001E-2</v>
      </c>
      <c r="AI92" s="97">
        <v>12.485513164201601</v>
      </c>
      <c r="AJ92" s="97">
        <v>1.1196230630603801</v>
      </c>
      <c r="AK92" s="97">
        <v>7.2985496070426994E-2</v>
      </c>
      <c r="AL92" s="97">
        <v>12.3428287506103</v>
      </c>
      <c r="AM92" s="97">
        <v>1.0915024122305601</v>
      </c>
      <c r="AN92" s="97">
        <v>5.9134839429788998E-2</v>
      </c>
      <c r="AO92" s="97">
        <v>12.1641538662681</v>
      </c>
      <c r="AP92" s="466">
        <f t="shared" si="146"/>
        <v>184.31097549312571</v>
      </c>
      <c r="AQ92" s="122">
        <f t="shared" si="147"/>
        <v>184.31097549294705</v>
      </c>
      <c r="AR92" s="473">
        <f t="shared" si="148"/>
        <v>184.31097549312753</v>
      </c>
      <c r="AS92" s="122">
        <f t="shared" si="149"/>
        <v>184.31097549313921</v>
      </c>
      <c r="AT92" s="122">
        <f t="shared" si="150"/>
        <v>184.31097549325432</v>
      </c>
      <c r="AU92" s="122">
        <f t="shared" si="151"/>
        <v>184.31097549312469</v>
      </c>
      <c r="AV92" s="122">
        <f t="shared" si="152"/>
        <v>184.31097549312875</v>
      </c>
      <c r="AW92" s="122">
        <f t="shared" si="153"/>
        <v>184.31097549304081</v>
      </c>
      <c r="AX92" s="122">
        <f t="shared" si="154"/>
        <v>184.31097751933103</v>
      </c>
      <c r="AY92" s="122">
        <f t="shared" si="155"/>
        <v>184.3109754931121</v>
      </c>
      <c r="AZ92" s="122">
        <f t="shared" si="156"/>
        <v>184.31097549333214</v>
      </c>
      <c r="BA92" s="469">
        <f t="shared" si="157"/>
        <v>184.31097549312545</v>
      </c>
      <c r="BB92" s="97">
        <f t="shared" si="158"/>
        <v>9.5437086053512586E-4</v>
      </c>
      <c r="BC92" s="97">
        <f t="shared" si="159"/>
        <v>6.9443429862438985E-5</v>
      </c>
      <c r="BD92" s="97">
        <f t="shared" si="160"/>
        <v>1.0556826877179662E-2</v>
      </c>
      <c r="BE92" s="97">
        <f t="shared" si="161"/>
        <v>9.4450160923545076E-4</v>
      </c>
      <c r="BF92" s="97">
        <f t="shared" si="162"/>
        <v>6.4582389771960244E-5</v>
      </c>
      <c r="BG92" s="97">
        <f t="shared" si="163"/>
        <v>1.0454028209276529E-2</v>
      </c>
      <c r="BH92" s="97">
        <f t="shared" si="164"/>
        <v>9.3745214402150758E-4</v>
      </c>
      <c r="BI92" s="97">
        <f t="shared" si="165"/>
        <v>6.1110218278915453E-5</v>
      </c>
      <c r="BJ92" s="97">
        <f t="shared" si="166"/>
        <v>1.0334559487118656E-2</v>
      </c>
      <c r="BK92" s="97">
        <f t="shared" si="167"/>
        <v>9.1390693020682848E-4</v>
      </c>
      <c r="BL92" s="97">
        <f t="shared" si="168"/>
        <v>4.951316549181561E-5</v>
      </c>
      <c r="BM92" s="469">
        <f t="shared" si="169"/>
        <v>1.0184956436116015E-2</v>
      </c>
      <c r="BN92" s="467">
        <f t="shared" si="170"/>
        <v>17581014.015998978</v>
      </c>
      <c r="BO92" s="97">
        <f t="shared" si="171"/>
        <v>76875214.859044999</v>
      </c>
      <c r="BP92" s="97">
        <f t="shared" si="172"/>
        <v>4543341.5162677011</v>
      </c>
      <c r="BQ92" s="97">
        <f t="shared" si="173"/>
        <v>17684206.026373304</v>
      </c>
      <c r="BR92" s="97">
        <f t="shared" si="174"/>
        <v>80081176.071430951</v>
      </c>
      <c r="BS92" s="97">
        <f t="shared" si="175"/>
        <v>4568440.5988527341</v>
      </c>
      <c r="BT92" s="97">
        <f t="shared" si="176"/>
        <v>17758952.27852371</v>
      </c>
      <c r="BU92" s="97">
        <f t="shared" si="177"/>
        <v>82611897.625012517</v>
      </c>
      <c r="BV92" s="97">
        <f t="shared" si="178"/>
        <v>4598098.9530560058</v>
      </c>
      <c r="BW92" s="97">
        <f t="shared" si="179"/>
        <v>18015108.321981568</v>
      </c>
      <c r="BX92" s="97">
        <f t="shared" si="180"/>
        <v>93002995.602506697</v>
      </c>
      <c r="BY92" s="469">
        <f t="shared" si="181"/>
        <v>4636002.6050088266</v>
      </c>
      <c r="BZ92" s="470">
        <f t="shared" si="182"/>
        <v>142.1429165569719</v>
      </c>
      <c r="CA92" s="470">
        <f t="shared" si="183"/>
        <v>8541.8836701752953</v>
      </c>
      <c r="CB92" s="470">
        <f t="shared" si="184"/>
        <v>3.32078269001711</v>
      </c>
      <c r="CC92" s="470">
        <f t="shared" si="185"/>
        <v>144.47121876449998</v>
      </c>
      <c r="CD92" s="470">
        <f t="shared" si="186"/>
        <v>9567.8598245971698</v>
      </c>
      <c r="CE92" s="470">
        <f t="shared" si="187"/>
        <v>3.3719628988544885</v>
      </c>
      <c r="CF92" s="470">
        <f t="shared" si="188"/>
        <v>146.1728471921495</v>
      </c>
      <c r="CG92" s="470">
        <f t="shared" si="189"/>
        <v>10431.030998203229</v>
      </c>
      <c r="CH92" s="470">
        <f t="shared" si="190"/>
        <v>3.4330870576425232</v>
      </c>
      <c r="CI92" s="470">
        <f t="shared" si="191"/>
        <v>152.10145901799135</v>
      </c>
      <c r="CJ92" s="470">
        <f t="shared" si="192"/>
        <v>14493.548142336822</v>
      </c>
      <c r="CK92" s="472">
        <f t="shared" si="193"/>
        <v>3.5122301637737889</v>
      </c>
      <c r="CL92" s="470">
        <f t="shared" si="194"/>
        <v>0</v>
      </c>
      <c r="CM92" s="116">
        <f t="shared" si="195"/>
        <v>0</v>
      </c>
      <c r="CN92" s="116">
        <f t="shared" si="196"/>
        <v>0</v>
      </c>
      <c r="CO92" s="116">
        <f t="shared" si="197"/>
        <v>0</v>
      </c>
      <c r="CP92" s="116">
        <f t="shared" si="198"/>
        <v>0</v>
      </c>
      <c r="CQ92" s="116">
        <f t="shared" si="199"/>
        <v>0</v>
      </c>
      <c r="CR92" s="116">
        <f t="shared" si="200"/>
        <v>0</v>
      </c>
      <c r="CS92" s="116">
        <f t="shared" si="201"/>
        <v>0</v>
      </c>
      <c r="CT92" s="116">
        <f t="shared" si="202"/>
        <v>0</v>
      </c>
      <c r="CU92" s="116">
        <f t="shared" si="203"/>
        <v>0</v>
      </c>
      <c r="CV92" s="116">
        <f t="shared" si="204"/>
        <v>0</v>
      </c>
      <c r="CW92" s="471">
        <f t="shared" si="205"/>
        <v>0</v>
      </c>
      <c r="CX92" s="470">
        <f t="shared" si="206"/>
        <v>0</v>
      </c>
      <c r="CY92" s="116">
        <f t="shared" si="207"/>
        <v>0</v>
      </c>
      <c r="CZ92" s="116">
        <f t="shared" si="208"/>
        <v>0</v>
      </c>
      <c r="DA92" s="116">
        <f t="shared" si="209"/>
        <v>0</v>
      </c>
      <c r="DB92" s="116">
        <f t="shared" si="210"/>
        <v>0</v>
      </c>
      <c r="DC92" s="116">
        <f t="shared" si="211"/>
        <v>0</v>
      </c>
      <c r="DD92" s="116">
        <f t="shared" si="212"/>
        <v>0</v>
      </c>
      <c r="DE92" s="116">
        <f t="shared" si="213"/>
        <v>0</v>
      </c>
      <c r="DF92" s="116">
        <f t="shared" si="214"/>
        <v>0</v>
      </c>
      <c r="DG92" s="116">
        <f t="shared" si="215"/>
        <v>0</v>
      </c>
      <c r="DH92" s="116">
        <f t="shared" si="216"/>
        <v>0</v>
      </c>
      <c r="DI92" s="471">
        <f t="shared" si="217"/>
        <v>0</v>
      </c>
      <c r="DJ92" s="470">
        <f t="shared" si="218"/>
        <v>0</v>
      </c>
      <c r="DK92" s="116">
        <f t="shared" si="219"/>
        <v>0</v>
      </c>
      <c r="DL92" s="116">
        <f t="shared" si="220"/>
        <v>0</v>
      </c>
      <c r="DM92" s="116">
        <f t="shared" si="221"/>
        <v>0</v>
      </c>
      <c r="DN92" s="116">
        <f t="shared" si="222"/>
        <v>0</v>
      </c>
      <c r="DO92" s="116">
        <f t="shared" si="223"/>
        <v>0</v>
      </c>
      <c r="DP92" s="116">
        <f t="shared" si="224"/>
        <v>0</v>
      </c>
      <c r="DQ92" s="116">
        <f t="shared" si="225"/>
        <v>0</v>
      </c>
      <c r="DR92" s="116">
        <f t="shared" si="226"/>
        <v>0</v>
      </c>
      <c r="DS92" s="116">
        <f t="shared" si="227"/>
        <v>0</v>
      </c>
      <c r="DT92" s="116">
        <f t="shared" si="228"/>
        <v>0</v>
      </c>
      <c r="DU92" s="471">
        <f t="shared" si="229"/>
        <v>0</v>
      </c>
      <c r="DV92" s="470">
        <f t="shared" si="230"/>
        <v>0</v>
      </c>
      <c r="DW92" s="470">
        <f t="shared" si="231"/>
        <v>0</v>
      </c>
      <c r="DX92" s="470">
        <f t="shared" si="232"/>
        <v>0</v>
      </c>
      <c r="DY92" s="470">
        <f t="shared" si="233"/>
        <v>0</v>
      </c>
      <c r="DZ92" s="470">
        <f t="shared" si="234"/>
        <v>0</v>
      </c>
      <c r="EA92" s="470">
        <f t="shared" si="235"/>
        <v>0</v>
      </c>
      <c r="EB92" s="470">
        <f t="shared" si="236"/>
        <v>0</v>
      </c>
      <c r="EC92" s="470">
        <f t="shared" si="237"/>
        <v>0</v>
      </c>
      <c r="ED92" s="470">
        <f t="shared" si="238"/>
        <v>0</v>
      </c>
      <c r="EE92" s="470">
        <f t="shared" si="239"/>
        <v>0</v>
      </c>
      <c r="EF92" s="470">
        <f t="shared" si="240"/>
        <v>0</v>
      </c>
      <c r="EG92" s="470">
        <f t="shared" si="241"/>
        <v>0</v>
      </c>
      <c r="EH92" s="466">
        <f t="shared" si="242"/>
        <v>18421.574613186658</v>
      </c>
      <c r="EI92" s="122">
        <f t="shared" si="243"/>
        <v>1107019.2675005784</v>
      </c>
      <c r="EJ92" s="122">
        <f t="shared" si="244"/>
        <v>430.36999366626821</v>
      </c>
      <c r="EK92" s="122">
        <f t="shared" si="245"/>
        <v>18723.32016531788</v>
      </c>
      <c r="EL92" s="122">
        <f t="shared" si="246"/>
        <v>1239984.7133900861</v>
      </c>
      <c r="EM92" s="122">
        <f t="shared" si="247"/>
        <v>437.00289566837637</v>
      </c>
      <c r="EN92" s="122">
        <f t="shared" si="248"/>
        <v>18943.849445307016</v>
      </c>
      <c r="EO92" s="122">
        <f t="shared" si="249"/>
        <v>1351850.802560718</v>
      </c>
      <c r="EP92" s="122">
        <f t="shared" si="250"/>
        <v>444.92452327428487</v>
      </c>
      <c r="EQ92" s="122">
        <f t="shared" si="251"/>
        <v>19712.191391200551</v>
      </c>
      <c r="ER92" s="122">
        <f t="shared" si="252"/>
        <v>1878348.8124563524</v>
      </c>
      <c r="ES92" s="469">
        <f t="shared" si="253"/>
        <v>455.18138777398093</v>
      </c>
      <c r="ET92" s="466">
        <f t="shared" si="254"/>
        <v>0</v>
      </c>
      <c r="EU92" s="122">
        <f t="shared" si="255"/>
        <v>0</v>
      </c>
      <c r="EV92" s="122">
        <f t="shared" si="256"/>
        <v>0</v>
      </c>
      <c r="EW92" s="122">
        <f t="shared" si="257"/>
        <v>0</v>
      </c>
      <c r="EX92" s="122">
        <f t="shared" si="258"/>
        <v>0</v>
      </c>
      <c r="EY92" s="122">
        <f t="shared" si="259"/>
        <v>0</v>
      </c>
      <c r="EZ92" s="122">
        <f t="shared" si="260"/>
        <v>0</v>
      </c>
      <c r="FA92" s="122">
        <f t="shared" si="261"/>
        <v>0</v>
      </c>
      <c r="FB92" s="122">
        <f t="shared" si="262"/>
        <v>0</v>
      </c>
      <c r="FC92" s="122">
        <f t="shared" si="263"/>
        <v>0</v>
      </c>
      <c r="FD92" s="122">
        <f t="shared" si="264"/>
        <v>0</v>
      </c>
      <c r="FE92" s="469">
        <f t="shared" si="265"/>
        <v>0</v>
      </c>
      <c r="FF92" s="466">
        <f t="shared" si="266"/>
        <v>0</v>
      </c>
      <c r="FG92" s="466">
        <f t="shared" si="267"/>
        <v>0</v>
      </c>
      <c r="FH92" s="466">
        <f t="shared" si="268"/>
        <v>0</v>
      </c>
      <c r="FI92" s="466">
        <f t="shared" si="269"/>
        <v>0</v>
      </c>
      <c r="FJ92" s="466">
        <f t="shared" si="270"/>
        <v>0</v>
      </c>
      <c r="FK92" s="466">
        <f t="shared" si="271"/>
        <v>0</v>
      </c>
      <c r="FL92" s="466">
        <f t="shared" si="272"/>
        <v>0</v>
      </c>
      <c r="FM92" s="466">
        <f t="shared" si="273"/>
        <v>0</v>
      </c>
      <c r="FN92" s="466">
        <f t="shared" si="274"/>
        <v>0</v>
      </c>
      <c r="FO92" s="466">
        <f t="shared" si="275"/>
        <v>0</v>
      </c>
      <c r="FP92" s="466">
        <f t="shared" si="276"/>
        <v>0</v>
      </c>
      <c r="FQ92" s="468">
        <f t="shared" si="277"/>
        <v>0</v>
      </c>
      <c r="FR92" s="466">
        <f t="shared" si="278"/>
        <v>0</v>
      </c>
      <c r="FS92" s="466">
        <f t="shared" si="279"/>
        <v>0</v>
      </c>
      <c r="FT92" s="466">
        <f t="shared" si="280"/>
        <v>0</v>
      </c>
      <c r="FU92" s="466">
        <f t="shared" si="281"/>
        <v>0</v>
      </c>
      <c r="FV92" s="466">
        <f t="shared" si="282"/>
        <v>0</v>
      </c>
      <c r="FW92" s="466">
        <f t="shared" si="283"/>
        <v>0</v>
      </c>
      <c r="FX92" s="466">
        <f t="shared" si="284"/>
        <v>0</v>
      </c>
      <c r="FY92" s="466">
        <f t="shared" si="285"/>
        <v>0</v>
      </c>
      <c r="FZ92" s="466">
        <f t="shared" si="286"/>
        <v>0</v>
      </c>
      <c r="GA92" s="466">
        <f t="shared" si="287"/>
        <v>0</v>
      </c>
      <c r="GB92" s="466">
        <f t="shared" si="288"/>
        <v>0</v>
      </c>
      <c r="GC92" s="468">
        <f t="shared" si="289"/>
        <v>0</v>
      </c>
    </row>
    <row r="93" spans="1:185">
      <c r="A93" s="97">
        <v>90</v>
      </c>
      <c r="B93" s="97" t="s">
        <v>12</v>
      </c>
      <c r="C93" s="97" t="s">
        <v>214</v>
      </c>
      <c r="D93" s="97" t="s">
        <v>935</v>
      </c>
      <c r="E93" s="321">
        <v>7.0117126705050003E-3</v>
      </c>
      <c r="F93" s="122">
        <v>5.1019723797600001E-4</v>
      </c>
      <c r="G93" s="122">
        <v>7.7560453525947995E-2</v>
      </c>
      <c r="H93" s="122">
        <v>6.9392037986949996E-3</v>
      </c>
      <c r="I93" s="122">
        <v>4.7448343131700001E-4</v>
      </c>
      <c r="J93" s="122">
        <v>7.6805197103046993E-2</v>
      </c>
      <c r="K93" s="122">
        <v>6.8874117474020001E-3</v>
      </c>
      <c r="L93" s="122">
        <v>4.4897356941799997E-4</v>
      </c>
      <c r="M93" s="122">
        <v>7.5927466665622001E-2</v>
      </c>
      <c r="N93" s="122">
        <v>6.7144262960840001E-3</v>
      </c>
      <c r="O93" s="122">
        <v>3.6377063067700001E-4</v>
      </c>
      <c r="P93" s="475">
        <v>7.4828340894250001E-2</v>
      </c>
      <c r="Q93" s="474">
        <v>14</v>
      </c>
      <c r="R93" s="97">
        <v>9.8163977387075996E-2</v>
      </c>
      <c r="S93" s="97">
        <v>7.1427613316569997E-3</v>
      </c>
      <c r="T93" s="97">
        <v>1.08584634936327</v>
      </c>
      <c r="U93" s="97">
        <v>9.7148853181734995E-2</v>
      </c>
      <c r="V93" s="97">
        <v>6.6427680384409998E-3</v>
      </c>
      <c r="W93" s="97">
        <v>1.0752727594426601</v>
      </c>
      <c r="X93" s="97">
        <v>9.6423764463634001E-2</v>
      </c>
      <c r="Y93" s="97">
        <v>6.2856299718580004E-3</v>
      </c>
      <c r="Z93" s="97">
        <v>1.06298453331871</v>
      </c>
      <c r="AA93" s="97">
        <v>9.4001968145178E-2</v>
      </c>
      <c r="AB93" s="97">
        <v>5.0927888294719998E-3</v>
      </c>
      <c r="AC93" s="97">
        <v>1.0475967725194899</v>
      </c>
      <c r="AD93" s="321">
        <v>32.893397615788402</v>
      </c>
      <c r="AE93" s="97">
        <v>2.3934410036223301</v>
      </c>
      <c r="AF93" s="97">
        <v>363.85216522370501</v>
      </c>
      <c r="AG93" s="97">
        <v>32.553243467550999</v>
      </c>
      <c r="AH93" s="97">
        <v>2.22590013336877</v>
      </c>
      <c r="AI93" s="97">
        <v>360.30910078456401</v>
      </c>
      <c r="AJ93" s="97">
        <v>32.310276218810102</v>
      </c>
      <c r="AK93" s="97">
        <v>2.1062280831876499</v>
      </c>
      <c r="AL93" s="97">
        <v>356.19148313999102</v>
      </c>
      <c r="AM93" s="97">
        <v>31.498765608015201</v>
      </c>
      <c r="AN93" s="97">
        <v>1.7065234355827199</v>
      </c>
      <c r="AO93" s="97">
        <v>351.03525852078201</v>
      </c>
      <c r="AP93" s="466">
        <f t="shared" si="146"/>
        <v>335.08623520911914</v>
      </c>
      <c r="AQ93" s="122">
        <f t="shared" si="147"/>
        <v>335.08623520913477</v>
      </c>
      <c r="AR93" s="473">
        <f t="shared" si="148"/>
        <v>335.08623520912005</v>
      </c>
      <c r="AS93" s="122">
        <f t="shared" si="149"/>
        <v>335.0862352091188</v>
      </c>
      <c r="AT93" s="122">
        <f t="shared" si="150"/>
        <v>335.08623520913574</v>
      </c>
      <c r="AU93" s="122">
        <f t="shared" si="151"/>
        <v>335.08623520912118</v>
      </c>
      <c r="AV93" s="122">
        <f t="shared" si="152"/>
        <v>335.08623520912056</v>
      </c>
      <c r="AW93" s="122">
        <f t="shared" si="153"/>
        <v>335.08623520914318</v>
      </c>
      <c r="AX93" s="122">
        <f t="shared" si="154"/>
        <v>335.0862331250832</v>
      </c>
      <c r="AY93" s="122">
        <f t="shared" si="155"/>
        <v>335.08623520911874</v>
      </c>
      <c r="AZ93" s="122">
        <f t="shared" si="156"/>
        <v>335.08623520909771</v>
      </c>
      <c r="BA93" s="469">
        <f t="shared" si="157"/>
        <v>335.08623520912118</v>
      </c>
      <c r="BB93" s="97">
        <f t="shared" si="158"/>
        <v>1.0820630808960436E-3</v>
      </c>
      <c r="BC93" s="97">
        <f t="shared" si="159"/>
        <v>7.8734771536096251E-5</v>
      </c>
      <c r="BD93" s="97">
        <f t="shared" si="160"/>
        <v>1.1969301544687685E-2</v>
      </c>
      <c r="BE93" s="97">
        <f t="shared" si="161"/>
        <v>1.0708733506674983E-3</v>
      </c>
      <c r="BF93" s="97">
        <f t="shared" si="162"/>
        <v>7.3223337528464583E-5</v>
      </c>
      <c r="BG93" s="97">
        <f t="shared" si="163"/>
        <v>1.1852748695157995E-2</v>
      </c>
      <c r="BH93" s="97">
        <f t="shared" si="164"/>
        <v>1.0628806862185152E-3</v>
      </c>
      <c r="BI93" s="97">
        <f t="shared" si="165"/>
        <v>6.9286598951628909E-5</v>
      </c>
      <c r="BJ93" s="97">
        <f t="shared" si="166"/>
        <v>1.1717295383542489E-2</v>
      </c>
      <c r="BK93" s="97">
        <f t="shared" si="167"/>
        <v>1.0361851869590073E-3</v>
      </c>
      <c r="BL93" s="97">
        <f t="shared" si="168"/>
        <v>5.6137892105253921E-5</v>
      </c>
      <c r="BM93" s="469">
        <f t="shared" si="169"/>
        <v>1.1547675852002646E-2</v>
      </c>
      <c r="BN93" s="467">
        <f t="shared" si="170"/>
        <v>29781452.505155012</v>
      </c>
      <c r="BO93" s="97">
        <f t="shared" si="171"/>
        <v>130223180.41877984</v>
      </c>
      <c r="BP93" s="97">
        <f t="shared" si="172"/>
        <v>7696217.6048712218</v>
      </c>
      <c r="BQ93" s="97">
        <f t="shared" si="173"/>
        <v>29956255.161760133</v>
      </c>
      <c r="BR93" s="97">
        <f t="shared" si="174"/>
        <v>135653935.52135581</v>
      </c>
      <c r="BS93" s="97">
        <f t="shared" si="175"/>
        <v>7738734.3297457201</v>
      </c>
      <c r="BT93" s="97">
        <f t="shared" si="176"/>
        <v>30082871.974441394</v>
      </c>
      <c r="BU93" s="97">
        <f t="shared" si="177"/>
        <v>139940864.80133751</v>
      </c>
      <c r="BV93" s="97">
        <f t="shared" si="178"/>
        <v>7788974.123035891</v>
      </c>
      <c r="BW93" s="97">
        <f t="shared" si="179"/>
        <v>30516788.871115547</v>
      </c>
      <c r="BX93" s="97">
        <f t="shared" si="180"/>
        <v>157542920.66689771</v>
      </c>
      <c r="BY93" s="469">
        <f t="shared" si="181"/>
        <v>7853181.3505863743</v>
      </c>
      <c r="BZ93" s="470">
        <f t="shared" si="182"/>
        <v>15.169236871750858</v>
      </c>
      <c r="CA93" s="470">
        <f t="shared" si="183"/>
        <v>911.57449039789117</v>
      </c>
      <c r="CB93" s="470">
        <f t="shared" si="184"/>
        <v>0.35438796701689013</v>
      </c>
      <c r="CC93" s="470">
        <f t="shared" si="185"/>
        <v>15.417709103431921</v>
      </c>
      <c r="CD93" s="470">
        <f t="shared" si="186"/>
        <v>1021.0648237025646</v>
      </c>
      <c r="CE93" s="470">
        <f t="shared" si="187"/>
        <v>0.35984982702234986</v>
      </c>
      <c r="CF93" s="470">
        <f t="shared" si="188"/>
        <v>15.599303834371185</v>
      </c>
      <c r="CG93" s="470">
        <f t="shared" si="189"/>
        <v>1113.1809017384116</v>
      </c>
      <c r="CH93" s="470">
        <f t="shared" si="190"/>
        <v>0.36637288120826106</v>
      </c>
      <c r="CI93" s="470">
        <f t="shared" si="191"/>
        <v>16.231994645040292</v>
      </c>
      <c r="CJ93" s="470">
        <f t="shared" si="192"/>
        <v>1546.7254380860627</v>
      </c>
      <c r="CK93" s="472">
        <f t="shared" si="193"/>
        <v>0.37481889771860055</v>
      </c>
      <c r="CL93" s="470">
        <f t="shared" si="194"/>
        <v>0</v>
      </c>
      <c r="CM93" s="116">
        <f t="shared" si="195"/>
        <v>0</v>
      </c>
      <c r="CN93" s="116">
        <f t="shared" si="196"/>
        <v>0</v>
      </c>
      <c r="CO93" s="116">
        <f t="shared" si="197"/>
        <v>0</v>
      </c>
      <c r="CP93" s="116">
        <f t="shared" si="198"/>
        <v>0</v>
      </c>
      <c r="CQ93" s="116">
        <f t="shared" si="199"/>
        <v>0</v>
      </c>
      <c r="CR93" s="116">
        <f t="shared" si="200"/>
        <v>0</v>
      </c>
      <c r="CS93" s="116">
        <f t="shared" si="201"/>
        <v>0</v>
      </c>
      <c r="CT93" s="116">
        <f t="shared" si="202"/>
        <v>0</v>
      </c>
      <c r="CU93" s="116">
        <f t="shared" si="203"/>
        <v>0</v>
      </c>
      <c r="CV93" s="116">
        <f t="shared" si="204"/>
        <v>0</v>
      </c>
      <c r="CW93" s="471">
        <f t="shared" si="205"/>
        <v>0</v>
      </c>
      <c r="CX93" s="470">
        <f t="shared" si="206"/>
        <v>0</v>
      </c>
      <c r="CY93" s="116">
        <f t="shared" si="207"/>
        <v>0</v>
      </c>
      <c r="CZ93" s="116">
        <f t="shared" si="208"/>
        <v>0</v>
      </c>
      <c r="DA93" s="116">
        <f t="shared" si="209"/>
        <v>0</v>
      </c>
      <c r="DB93" s="116">
        <f t="shared" si="210"/>
        <v>0</v>
      </c>
      <c r="DC93" s="116">
        <f t="shared" si="211"/>
        <v>0</v>
      </c>
      <c r="DD93" s="116">
        <f t="shared" si="212"/>
        <v>0</v>
      </c>
      <c r="DE93" s="116">
        <f t="shared" si="213"/>
        <v>0</v>
      </c>
      <c r="DF93" s="116">
        <f t="shared" si="214"/>
        <v>0</v>
      </c>
      <c r="DG93" s="116">
        <f t="shared" si="215"/>
        <v>0</v>
      </c>
      <c r="DH93" s="116">
        <f t="shared" si="216"/>
        <v>0</v>
      </c>
      <c r="DI93" s="471">
        <f t="shared" si="217"/>
        <v>0</v>
      </c>
      <c r="DJ93" s="470">
        <f t="shared" si="218"/>
        <v>0</v>
      </c>
      <c r="DK93" s="116">
        <f t="shared" si="219"/>
        <v>0</v>
      </c>
      <c r="DL93" s="116">
        <f t="shared" si="220"/>
        <v>0</v>
      </c>
      <c r="DM93" s="116">
        <f t="shared" si="221"/>
        <v>0</v>
      </c>
      <c r="DN93" s="116">
        <f t="shared" si="222"/>
        <v>0</v>
      </c>
      <c r="DO93" s="116">
        <f t="shared" si="223"/>
        <v>0</v>
      </c>
      <c r="DP93" s="116">
        <f t="shared" si="224"/>
        <v>0</v>
      </c>
      <c r="DQ93" s="116">
        <f t="shared" si="225"/>
        <v>0</v>
      </c>
      <c r="DR93" s="116">
        <f t="shared" si="226"/>
        <v>0</v>
      </c>
      <c r="DS93" s="116">
        <f t="shared" si="227"/>
        <v>0</v>
      </c>
      <c r="DT93" s="116">
        <f t="shared" si="228"/>
        <v>0</v>
      </c>
      <c r="DU93" s="471">
        <f t="shared" si="229"/>
        <v>0</v>
      </c>
      <c r="DV93" s="470">
        <f t="shared" si="230"/>
        <v>0</v>
      </c>
      <c r="DW93" s="470">
        <f t="shared" si="231"/>
        <v>0</v>
      </c>
      <c r="DX93" s="470">
        <f t="shared" si="232"/>
        <v>0</v>
      </c>
      <c r="DY93" s="470">
        <f t="shared" si="233"/>
        <v>0</v>
      </c>
      <c r="DZ93" s="470">
        <f t="shared" si="234"/>
        <v>0</v>
      </c>
      <c r="EA93" s="470">
        <f t="shared" si="235"/>
        <v>0</v>
      </c>
      <c r="EB93" s="470">
        <f t="shared" si="236"/>
        <v>0</v>
      </c>
      <c r="EC93" s="470">
        <f t="shared" si="237"/>
        <v>0</v>
      </c>
      <c r="ED93" s="470">
        <f t="shared" si="238"/>
        <v>0</v>
      </c>
      <c r="EE93" s="470">
        <f t="shared" si="239"/>
        <v>0</v>
      </c>
      <c r="EF93" s="470">
        <f t="shared" si="240"/>
        <v>0</v>
      </c>
      <c r="EG93" s="470">
        <f t="shared" si="241"/>
        <v>0</v>
      </c>
      <c r="EH93" s="466">
        <f t="shared" si="242"/>
        <v>27522.843197360864</v>
      </c>
      <c r="EI93" s="122">
        <f t="shared" si="243"/>
        <v>1653947.5237961228</v>
      </c>
      <c r="EJ93" s="122">
        <f t="shared" si="244"/>
        <v>642.99638338437717</v>
      </c>
      <c r="EK93" s="122">
        <f t="shared" si="245"/>
        <v>27973.667607927455</v>
      </c>
      <c r="EL93" s="122">
        <f t="shared" si="246"/>
        <v>1852605.1952852076</v>
      </c>
      <c r="EM93" s="122">
        <f t="shared" si="247"/>
        <v>652.90630289892977</v>
      </c>
      <c r="EN93" s="122">
        <f t="shared" si="248"/>
        <v>28303.150451881225</v>
      </c>
      <c r="EO93" s="122">
        <f t="shared" si="249"/>
        <v>2019739.2702019406</v>
      </c>
      <c r="EP93" s="122">
        <f t="shared" si="250"/>
        <v>664.74163773116823</v>
      </c>
      <c r="EQ93" s="122">
        <f t="shared" si="251"/>
        <v>29451.095475197937</v>
      </c>
      <c r="ER93" s="122">
        <f t="shared" si="252"/>
        <v>2806356.1840105737</v>
      </c>
      <c r="ES93" s="469">
        <f t="shared" si="253"/>
        <v>680.06596749288235</v>
      </c>
      <c r="ET93" s="466">
        <f t="shared" si="254"/>
        <v>0</v>
      </c>
      <c r="EU93" s="122">
        <f t="shared" si="255"/>
        <v>0</v>
      </c>
      <c r="EV93" s="122">
        <f t="shared" si="256"/>
        <v>0</v>
      </c>
      <c r="EW93" s="122">
        <f t="shared" si="257"/>
        <v>0</v>
      </c>
      <c r="EX93" s="122">
        <f t="shared" si="258"/>
        <v>0</v>
      </c>
      <c r="EY93" s="122">
        <f t="shared" si="259"/>
        <v>0</v>
      </c>
      <c r="EZ93" s="122">
        <f t="shared" si="260"/>
        <v>0</v>
      </c>
      <c r="FA93" s="122">
        <f t="shared" si="261"/>
        <v>0</v>
      </c>
      <c r="FB93" s="122">
        <f t="shared" si="262"/>
        <v>0</v>
      </c>
      <c r="FC93" s="122">
        <f t="shared" si="263"/>
        <v>0</v>
      </c>
      <c r="FD93" s="122">
        <f t="shared" si="264"/>
        <v>0</v>
      </c>
      <c r="FE93" s="469">
        <f t="shared" si="265"/>
        <v>0</v>
      </c>
      <c r="FF93" s="466">
        <f t="shared" si="266"/>
        <v>0</v>
      </c>
      <c r="FG93" s="466">
        <f t="shared" si="267"/>
        <v>0</v>
      </c>
      <c r="FH93" s="466">
        <f t="shared" si="268"/>
        <v>0</v>
      </c>
      <c r="FI93" s="466">
        <f t="shared" si="269"/>
        <v>0</v>
      </c>
      <c r="FJ93" s="466">
        <f t="shared" si="270"/>
        <v>0</v>
      </c>
      <c r="FK93" s="466">
        <f t="shared" si="271"/>
        <v>0</v>
      </c>
      <c r="FL93" s="466">
        <f t="shared" si="272"/>
        <v>0</v>
      </c>
      <c r="FM93" s="466">
        <f t="shared" si="273"/>
        <v>0</v>
      </c>
      <c r="FN93" s="466">
        <f t="shared" si="274"/>
        <v>0</v>
      </c>
      <c r="FO93" s="466">
        <f t="shared" si="275"/>
        <v>0</v>
      </c>
      <c r="FP93" s="466">
        <f t="shared" si="276"/>
        <v>0</v>
      </c>
      <c r="FQ93" s="468">
        <f t="shared" si="277"/>
        <v>0</v>
      </c>
      <c r="FR93" s="466">
        <f t="shared" si="278"/>
        <v>0</v>
      </c>
      <c r="FS93" s="466">
        <f t="shared" si="279"/>
        <v>0</v>
      </c>
      <c r="FT93" s="466">
        <f t="shared" si="280"/>
        <v>0</v>
      </c>
      <c r="FU93" s="466">
        <f t="shared" si="281"/>
        <v>0</v>
      </c>
      <c r="FV93" s="466">
        <f t="shared" si="282"/>
        <v>0</v>
      </c>
      <c r="FW93" s="466">
        <f t="shared" si="283"/>
        <v>0</v>
      </c>
      <c r="FX93" s="466">
        <f t="shared" si="284"/>
        <v>0</v>
      </c>
      <c r="FY93" s="466">
        <f t="shared" si="285"/>
        <v>0</v>
      </c>
      <c r="FZ93" s="466">
        <f t="shared" si="286"/>
        <v>0</v>
      </c>
      <c r="GA93" s="466">
        <f t="shared" si="287"/>
        <v>0</v>
      </c>
      <c r="GB93" s="466">
        <f t="shared" si="288"/>
        <v>0</v>
      </c>
      <c r="GC93" s="468">
        <f t="shared" si="289"/>
        <v>0</v>
      </c>
    </row>
    <row r="94" spans="1:185">
      <c r="A94" s="97">
        <v>91</v>
      </c>
      <c r="B94" s="97" t="s">
        <v>12</v>
      </c>
      <c r="C94" s="97" t="s">
        <v>214</v>
      </c>
      <c r="D94" s="97" t="s">
        <v>935</v>
      </c>
      <c r="E94" s="321">
        <v>7.376037984399E-3</v>
      </c>
      <c r="F94" s="122">
        <v>0</v>
      </c>
      <c r="G94" s="122">
        <v>8.1963541139050994E-2</v>
      </c>
      <c r="H94" s="122">
        <v>6.7675148506859996E-3</v>
      </c>
      <c r="I94" s="122">
        <v>0</v>
      </c>
      <c r="J94" s="122">
        <v>7.7405565207541993E-2</v>
      </c>
      <c r="K94" s="122">
        <v>6.3433926665830004E-3</v>
      </c>
      <c r="L94" s="122">
        <v>0</v>
      </c>
      <c r="M94" s="122">
        <v>7.3806924707158994E-2</v>
      </c>
      <c r="N94" s="122">
        <v>5.3771316906270003E-3</v>
      </c>
      <c r="O94" s="122">
        <v>0</v>
      </c>
      <c r="P94" s="475">
        <v>6.6689641902569999E-2</v>
      </c>
      <c r="Q94" s="474">
        <v>1</v>
      </c>
      <c r="R94" s="97">
        <v>7.376037984399E-3</v>
      </c>
      <c r="S94" s="97">
        <v>0</v>
      </c>
      <c r="T94" s="97">
        <v>8.1963541139050994E-2</v>
      </c>
      <c r="U94" s="97">
        <v>6.7675148506859996E-3</v>
      </c>
      <c r="V94" s="97">
        <v>0</v>
      </c>
      <c r="W94" s="97">
        <v>7.7405565207541993E-2</v>
      </c>
      <c r="X94" s="97">
        <v>6.3433926665830004E-3</v>
      </c>
      <c r="Y94" s="97">
        <v>0</v>
      </c>
      <c r="Z94" s="97">
        <v>7.3806924707158994E-2</v>
      </c>
      <c r="AA94" s="97">
        <v>5.3771316906270003E-3</v>
      </c>
      <c r="AB94" s="97">
        <v>0</v>
      </c>
      <c r="AC94" s="97">
        <v>6.6689641902569999E-2</v>
      </c>
      <c r="AD94" s="321">
        <v>1.89145584697587</v>
      </c>
      <c r="AE94" s="97">
        <v>0</v>
      </c>
      <c r="AF94" s="97">
        <v>21.018115613587501</v>
      </c>
      <c r="AG94" s="97">
        <v>1.73541073960036</v>
      </c>
      <c r="AH94" s="97">
        <v>0</v>
      </c>
      <c r="AI94" s="97">
        <v>19.8493024588475</v>
      </c>
      <c r="AJ94" s="97">
        <v>1.62665202839925</v>
      </c>
      <c r="AK94" s="97">
        <v>0</v>
      </c>
      <c r="AL94" s="97">
        <v>18.926494598388601</v>
      </c>
      <c r="AM94" s="97">
        <v>1.3788713124454099</v>
      </c>
      <c r="AN94" s="97">
        <v>0</v>
      </c>
      <c r="AO94" s="97">
        <v>17.101391475497799</v>
      </c>
      <c r="AP94" s="466">
        <f t="shared" si="146"/>
        <v>256.43249817537185</v>
      </c>
      <c r="AQ94" s="122">
        <f t="shared" si="147"/>
        <v>0</v>
      </c>
      <c r="AR94" s="473">
        <f t="shared" si="148"/>
        <v>256.43249817538151</v>
      </c>
      <c r="AS94" s="122">
        <f t="shared" si="149"/>
        <v>256.43249817537486</v>
      </c>
      <c r="AT94" s="122">
        <f t="shared" si="150"/>
        <v>0</v>
      </c>
      <c r="AU94" s="122">
        <f t="shared" si="151"/>
        <v>256.43249817538299</v>
      </c>
      <c r="AV94" s="122">
        <f t="shared" si="152"/>
        <v>256.43249817537776</v>
      </c>
      <c r="AW94" s="122">
        <f t="shared" si="153"/>
        <v>0</v>
      </c>
      <c r="AX94" s="122">
        <f t="shared" si="154"/>
        <v>256.4325051271619</v>
      </c>
      <c r="AY94" s="122">
        <f t="shared" si="155"/>
        <v>256.43249817536582</v>
      </c>
      <c r="AZ94" s="122">
        <f t="shared" si="156"/>
        <v>0</v>
      </c>
      <c r="BA94" s="469">
        <f t="shared" si="157"/>
        <v>256.43249817538407</v>
      </c>
      <c r="BB94" s="97">
        <f t="shared" si="158"/>
        <v>1.1382865729479745E-3</v>
      </c>
      <c r="BC94" s="97">
        <f t="shared" si="159"/>
        <v>0</v>
      </c>
      <c r="BD94" s="97">
        <f t="shared" si="160"/>
        <v>1.2648795809780879E-2</v>
      </c>
      <c r="BE94" s="97">
        <f t="shared" si="161"/>
        <v>1.0443779306797537E-3</v>
      </c>
      <c r="BF94" s="97">
        <f t="shared" si="162"/>
        <v>0</v>
      </c>
      <c r="BG94" s="97">
        <f t="shared" si="163"/>
        <v>1.1945398835195006E-2</v>
      </c>
      <c r="BH94" s="97">
        <f t="shared" si="164"/>
        <v>9.7892645273523642E-4</v>
      </c>
      <c r="BI94" s="97">
        <f t="shared" si="165"/>
        <v>0</v>
      </c>
      <c r="BJ94" s="97">
        <f t="shared" si="166"/>
        <v>1.1390048636197013E-2</v>
      </c>
      <c r="BK94" s="97">
        <f t="shared" si="167"/>
        <v>8.2981091167909327E-4</v>
      </c>
      <c r="BL94" s="97">
        <f t="shared" si="168"/>
        <v>0</v>
      </c>
      <c r="BM94" s="469">
        <f t="shared" si="169"/>
        <v>1.0291693737608829E-2</v>
      </c>
      <c r="BN94" s="467">
        <f t="shared" si="170"/>
        <v>22150161.381214663</v>
      </c>
      <c r="BO94" s="97">
        <f t="shared" si="171"/>
        <v>0</v>
      </c>
      <c r="BP94" s="97">
        <f t="shared" si="172"/>
        <v>5709431.4570027133</v>
      </c>
      <c r="BQ94" s="97">
        <f t="shared" si="173"/>
        <v>23250359.676374808</v>
      </c>
      <c r="BR94" s="97">
        <f t="shared" si="174"/>
        <v>0</v>
      </c>
      <c r="BS94" s="97">
        <f t="shared" si="175"/>
        <v>5896340.8969343631</v>
      </c>
      <c r="BT94" s="97">
        <f t="shared" si="176"/>
        <v>24113167.708168287</v>
      </c>
      <c r="BU94" s="97">
        <f t="shared" si="177"/>
        <v>0</v>
      </c>
      <c r="BV94" s="97">
        <f t="shared" si="178"/>
        <v>6056513.1418462936</v>
      </c>
      <c r="BW94" s="97">
        <f t="shared" si="179"/>
        <v>26464353.942567158</v>
      </c>
      <c r="BX94" s="97">
        <f t="shared" si="180"/>
        <v>0</v>
      </c>
      <c r="BY94" s="469">
        <f t="shared" si="181"/>
        <v>6412338.7056233753</v>
      </c>
      <c r="BZ94" s="470">
        <f t="shared" si="182"/>
        <v>150.14945305368747</v>
      </c>
      <c r="CA94" s="470">
        <f t="shared" si="183"/>
        <v>0</v>
      </c>
      <c r="CB94" s="470">
        <f t="shared" si="184"/>
        <v>3.4829092164994884</v>
      </c>
      <c r="CC94" s="470">
        <f t="shared" si="185"/>
        <v>171.77915519474624</v>
      </c>
      <c r="CD94" s="470">
        <f t="shared" si="186"/>
        <v>0</v>
      </c>
      <c r="CE94" s="470">
        <f t="shared" si="187"/>
        <v>3.8087318922902549</v>
      </c>
      <c r="CF94" s="470">
        <f t="shared" si="188"/>
        <v>190.0652298823978</v>
      </c>
      <c r="CG94" s="470">
        <f t="shared" si="189"/>
        <v>0</v>
      </c>
      <c r="CH94" s="470">
        <f t="shared" si="190"/>
        <v>4.1029437047245212</v>
      </c>
      <c r="CI94" s="470">
        <f t="shared" si="191"/>
        <v>246.08244195225652</v>
      </c>
      <c r="CJ94" s="470">
        <f t="shared" si="192"/>
        <v>0</v>
      </c>
      <c r="CK94" s="472">
        <f t="shared" si="193"/>
        <v>4.8075971940226179</v>
      </c>
      <c r="CL94" s="470">
        <f t="shared" si="194"/>
        <v>0</v>
      </c>
      <c r="CM94" s="116">
        <f t="shared" si="195"/>
        <v>0</v>
      </c>
      <c r="CN94" s="116">
        <f t="shared" si="196"/>
        <v>0</v>
      </c>
      <c r="CO94" s="116">
        <f t="shared" si="197"/>
        <v>0</v>
      </c>
      <c r="CP94" s="116">
        <f t="shared" si="198"/>
        <v>0</v>
      </c>
      <c r="CQ94" s="116">
        <f t="shared" si="199"/>
        <v>0</v>
      </c>
      <c r="CR94" s="116">
        <f t="shared" si="200"/>
        <v>0</v>
      </c>
      <c r="CS94" s="116">
        <f t="shared" si="201"/>
        <v>0</v>
      </c>
      <c r="CT94" s="116">
        <f t="shared" si="202"/>
        <v>0</v>
      </c>
      <c r="CU94" s="116">
        <f t="shared" si="203"/>
        <v>0</v>
      </c>
      <c r="CV94" s="116">
        <f t="shared" si="204"/>
        <v>0</v>
      </c>
      <c r="CW94" s="471">
        <f t="shared" si="205"/>
        <v>0</v>
      </c>
      <c r="CX94" s="470">
        <f t="shared" si="206"/>
        <v>0</v>
      </c>
      <c r="CY94" s="116">
        <f t="shared" si="207"/>
        <v>0</v>
      </c>
      <c r="CZ94" s="116">
        <f t="shared" si="208"/>
        <v>0</v>
      </c>
      <c r="DA94" s="116">
        <f t="shared" si="209"/>
        <v>0</v>
      </c>
      <c r="DB94" s="116">
        <f t="shared" si="210"/>
        <v>0</v>
      </c>
      <c r="DC94" s="116">
        <f t="shared" si="211"/>
        <v>0</v>
      </c>
      <c r="DD94" s="116">
        <f t="shared" si="212"/>
        <v>0</v>
      </c>
      <c r="DE94" s="116">
        <f t="shared" si="213"/>
        <v>0</v>
      </c>
      <c r="DF94" s="116">
        <f t="shared" si="214"/>
        <v>0</v>
      </c>
      <c r="DG94" s="116">
        <f t="shared" si="215"/>
        <v>0</v>
      </c>
      <c r="DH94" s="116">
        <f t="shared" si="216"/>
        <v>0</v>
      </c>
      <c r="DI94" s="471">
        <f t="shared" si="217"/>
        <v>0</v>
      </c>
      <c r="DJ94" s="470">
        <f t="shared" si="218"/>
        <v>0</v>
      </c>
      <c r="DK94" s="116">
        <f t="shared" si="219"/>
        <v>0</v>
      </c>
      <c r="DL94" s="116">
        <f t="shared" si="220"/>
        <v>0</v>
      </c>
      <c r="DM94" s="116">
        <f t="shared" si="221"/>
        <v>0</v>
      </c>
      <c r="DN94" s="116">
        <f t="shared" si="222"/>
        <v>0</v>
      </c>
      <c r="DO94" s="116">
        <f t="shared" si="223"/>
        <v>0</v>
      </c>
      <c r="DP94" s="116">
        <f t="shared" si="224"/>
        <v>0</v>
      </c>
      <c r="DQ94" s="116">
        <f t="shared" si="225"/>
        <v>0</v>
      </c>
      <c r="DR94" s="116">
        <f t="shared" si="226"/>
        <v>0</v>
      </c>
      <c r="DS94" s="116">
        <f t="shared" si="227"/>
        <v>0</v>
      </c>
      <c r="DT94" s="116">
        <f t="shared" si="228"/>
        <v>0</v>
      </c>
      <c r="DU94" s="471">
        <f t="shared" si="229"/>
        <v>0</v>
      </c>
      <c r="DV94" s="470">
        <f t="shared" si="230"/>
        <v>0</v>
      </c>
      <c r="DW94" s="470">
        <f t="shared" si="231"/>
        <v>0</v>
      </c>
      <c r="DX94" s="470">
        <f t="shared" si="232"/>
        <v>0</v>
      </c>
      <c r="DY94" s="470">
        <f t="shared" si="233"/>
        <v>0</v>
      </c>
      <c r="DZ94" s="470">
        <f t="shared" si="234"/>
        <v>0</v>
      </c>
      <c r="EA94" s="470">
        <f t="shared" si="235"/>
        <v>0</v>
      </c>
      <c r="EB94" s="470">
        <f t="shared" si="236"/>
        <v>0</v>
      </c>
      <c r="EC94" s="470">
        <f t="shared" si="237"/>
        <v>0</v>
      </c>
      <c r="ED94" s="470">
        <f t="shared" si="238"/>
        <v>0</v>
      </c>
      <c r="EE94" s="470">
        <f t="shared" si="239"/>
        <v>0</v>
      </c>
      <c r="EF94" s="470">
        <f t="shared" si="240"/>
        <v>0</v>
      </c>
      <c r="EG94" s="470">
        <f t="shared" si="241"/>
        <v>0</v>
      </c>
      <c r="EH94" s="466">
        <f t="shared" si="242"/>
        <v>19459.213442050361</v>
      </c>
      <c r="EI94" s="122">
        <f t="shared" si="243"/>
        <v>0</v>
      </c>
      <c r="EJ94" s="122">
        <f t="shared" si="244"/>
        <v>451.38142340694651</v>
      </c>
      <c r="EK94" s="122">
        <f t="shared" si="245"/>
        <v>22262.400414035805</v>
      </c>
      <c r="EL94" s="122">
        <f t="shared" si="246"/>
        <v>0</v>
      </c>
      <c r="EM94" s="122">
        <f t="shared" si="247"/>
        <v>493.60770437918211</v>
      </c>
      <c r="EN94" s="122">
        <f t="shared" si="248"/>
        <v>24632.256734704883</v>
      </c>
      <c r="EO94" s="122">
        <f t="shared" si="249"/>
        <v>0</v>
      </c>
      <c r="EP94" s="122">
        <f t="shared" si="250"/>
        <v>531.73725023429608</v>
      </c>
      <c r="EQ94" s="122">
        <f t="shared" si="251"/>
        <v>31892.029340777728</v>
      </c>
      <c r="ER94" s="122">
        <f t="shared" si="252"/>
        <v>0</v>
      </c>
      <c r="ES94" s="469">
        <f t="shared" si="253"/>
        <v>623.05961186843638</v>
      </c>
      <c r="ET94" s="466">
        <f t="shared" si="254"/>
        <v>0</v>
      </c>
      <c r="EU94" s="122">
        <f t="shared" si="255"/>
        <v>0</v>
      </c>
      <c r="EV94" s="122">
        <f t="shared" si="256"/>
        <v>0</v>
      </c>
      <c r="EW94" s="122">
        <f t="shared" si="257"/>
        <v>0</v>
      </c>
      <c r="EX94" s="122">
        <f t="shared" si="258"/>
        <v>0</v>
      </c>
      <c r="EY94" s="122">
        <f t="shared" si="259"/>
        <v>0</v>
      </c>
      <c r="EZ94" s="122">
        <f t="shared" si="260"/>
        <v>0</v>
      </c>
      <c r="FA94" s="122">
        <f t="shared" si="261"/>
        <v>0</v>
      </c>
      <c r="FB94" s="122">
        <f t="shared" si="262"/>
        <v>0</v>
      </c>
      <c r="FC94" s="122">
        <f t="shared" si="263"/>
        <v>0</v>
      </c>
      <c r="FD94" s="122">
        <f t="shared" si="264"/>
        <v>0</v>
      </c>
      <c r="FE94" s="469">
        <f t="shared" si="265"/>
        <v>0</v>
      </c>
      <c r="FF94" s="466">
        <f t="shared" si="266"/>
        <v>0</v>
      </c>
      <c r="FG94" s="466">
        <f t="shared" si="267"/>
        <v>0</v>
      </c>
      <c r="FH94" s="466">
        <f t="shared" si="268"/>
        <v>0</v>
      </c>
      <c r="FI94" s="466">
        <f t="shared" si="269"/>
        <v>0</v>
      </c>
      <c r="FJ94" s="466">
        <f t="shared" si="270"/>
        <v>0</v>
      </c>
      <c r="FK94" s="466">
        <f t="shared" si="271"/>
        <v>0</v>
      </c>
      <c r="FL94" s="466">
        <f t="shared" si="272"/>
        <v>0</v>
      </c>
      <c r="FM94" s="466">
        <f t="shared" si="273"/>
        <v>0</v>
      </c>
      <c r="FN94" s="466">
        <f t="shared" si="274"/>
        <v>0</v>
      </c>
      <c r="FO94" s="466">
        <f t="shared" si="275"/>
        <v>0</v>
      </c>
      <c r="FP94" s="466">
        <f t="shared" si="276"/>
        <v>0</v>
      </c>
      <c r="FQ94" s="468">
        <f t="shared" si="277"/>
        <v>0</v>
      </c>
      <c r="FR94" s="466">
        <f t="shared" si="278"/>
        <v>0</v>
      </c>
      <c r="FS94" s="466">
        <f t="shared" si="279"/>
        <v>0</v>
      </c>
      <c r="FT94" s="466">
        <f t="shared" si="280"/>
        <v>0</v>
      </c>
      <c r="FU94" s="466">
        <f t="shared" si="281"/>
        <v>0</v>
      </c>
      <c r="FV94" s="466">
        <f t="shared" si="282"/>
        <v>0</v>
      </c>
      <c r="FW94" s="466">
        <f t="shared" si="283"/>
        <v>0</v>
      </c>
      <c r="FX94" s="466">
        <f t="shared" si="284"/>
        <v>0</v>
      </c>
      <c r="FY94" s="466">
        <f t="shared" si="285"/>
        <v>0</v>
      </c>
      <c r="FZ94" s="466">
        <f t="shared" si="286"/>
        <v>0</v>
      </c>
      <c r="GA94" s="466">
        <f t="shared" si="287"/>
        <v>0</v>
      </c>
      <c r="GB94" s="466">
        <f t="shared" si="288"/>
        <v>0</v>
      </c>
      <c r="GC94" s="468">
        <f t="shared" si="289"/>
        <v>0</v>
      </c>
    </row>
    <row r="95" spans="1:185">
      <c r="A95" s="97">
        <v>92</v>
      </c>
      <c r="B95" s="97" t="s">
        <v>12</v>
      </c>
      <c r="C95" s="97" t="s">
        <v>214</v>
      </c>
      <c r="D95" s="97" t="s">
        <v>935</v>
      </c>
      <c r="E95" s="321">
        <v>7.6565007244459998E-3</v>
      </c>
      <c r="F95" s="122">
        <v>0</v>
      </c>
      <c r="G95" s="122">
        <v>2.1524860916006E-2</v>
      </c>
      <c r="H95" s="122">
        <v>6.9456169215250003E-3</v>
      </c>
      <c r="I95" s="122">
        <v>0</v>
      </c>
      <c r="J95" s="122">
        <v>2.1007188010976001E-2</v>
      </c>
      <c r="K95" s="122">
        <v>6.3302820168459999E-3</v>
      </c>
      <c r="L95" s="122">
        <v>0</v>
      </c>
      <c r="M95" s="122">
        <v>2.0405568148373E-2</v>
      </c>
      <c r="N95" s="122">
        <v>5.3633271666370004E-3</v>
      </c>
      <c r="O95" s="122">
        <v>0</v>
      </c>
      <c r="P95" s="475">
        <v>1.9652198016312999E-2</v>
      </c>
      <c r="Q95" s="474">
        <v>2</v>
      </c>
      <c r="R95" s="97">
        <v>1.5313001448892E-2</v>
      </c>
      <c r="S95" s="97">
        <v>0</v>
      </c>
      <c r="T95" s="97">
        <v>4.3049721832011001E-2</v>
      </c>
      <c r="U95" s="97">
        <v>1.3891233843050001E-2</v>
      </c>
      <c r="V95" s="97">
        <v>0</v>
      </c>
      <c r="W95" s="97">
        <v>4.2014376021951003E-2</v>
      </c>
      <c r="X95" s="97">
        <v>1.2660564033692E-2</v>
      </c>
      <c r="Y95" s="97">
        <v>0</v>
      </c>
      <c r="Z95" s="97">
        <v>4.0811136296746001E-2</v>
      </c>
      <c r="AA95" s="97">
        <v>1.0726654333273E-2</v>
      </c>
      <c r="AB95" s="97">
        <v>0</v>
      </c>
      <c r="AC95" s="97">
        <v>3.9304396032625998E-2</v>
      </c>
      <c r="AD95" s="321">
        <v>4.9112972603607696</v>
      </c>
      <c r="AE95" s="97">
        <v>0</v>
      </c>
      <c r="AF95" s="97">
        <v>13.8072200671117</v>
      </c>
      <c r="AG95" s="97">
        <v>4.4552976073374602</v>
      </c>
      <c r="AH95" s="97">
        <v>0</v>
      </c>
      <c r="AI95" s="97">
        <v>13.475156424497699</v>
      </c>
      <c r="AJ95" s="97">
        <v>4.06058823025813</v>
      </c>
      <c r="AK95" s="97">
        <v>0</v>
      </c>
      <c r="AL95" s="97">
        <v>13.0892443656921</v>
      </c>
      <c r="AM95" s="97">
        <v>3.4403306377049101</v>
      </c>
      <c r="AN95" s="97">
        <v>0</v>
      </c>
      <c r="AO95" s="97">
        <v>12.605991921273001</v>
      </c>
      <c r="AP95" s="466">
        <f t="shared" si="146"/>
        <v>320.7272771933379</v>
      </c>
      <c r="AQ95" s="122">
        <f t="shared" si="147"/>
        <v>0</v>
      </c>
      <c r="AR95" s="473">
        <f t="shared" si="148"/>
        <v>320.72727719334296</v>
      </c>
      <c r="AS95" s="122">
        <f t="shared" si="149"/>
        <v>320.72727719334409</v>
      </c>
      <c r="AT95" s="122">
        <f t="shared" si="150"/>
        <v>0</v>
      </c>
      <c r="AU95" s="122">
        <f t="shared" si="151"/>
        <v>320.72727719334483</v>
      </c>
      <c r="AV95" s="122">
        <f t="shared" si="152"/>
        <v>320.72727719335307</v>
      </c>
      <c r="AW95" s="122">
        <f t="shared" si="153"/>
        <v>0</v>
      </c>
      <c r="AX95" s="122">
        <f t="shared" si="154"/>
        <v>320.72727087326274</v>
      </c>
      <c r="AY95" s="122">
        <f t="shared" si="155"/>
        <v>320.72727719335109</v>
      </c>
      <c r="AZ95" s="122">
        <f t="shared" si="156"/>
        <v>0</v>
      </c>
      <c r="BA95" s="469">
        <f t="shared" si="157"/>
        <v>320.72727719334381</v>
      </c>
      <c r="BB95" s="97">
        <f t="shared" si="158"/>
        <v>1.1815682062425608E-3</v>
      </c>
      <c r="BC95" s="97">
        <f t="shared" si="159"/>
        <v>0</v>
      </c>
      <c r="BD95" s="97">
        <f t="shared" si="160"/>
        <v>3.3217643695823032E-3</v>
      </c>
      <c r="BE95" s="97">
        <f t="shared" si="161"/>
        <v>1.071863038034008E-3</v>
      </c>
      <c r="BF95" s="97">
        <f t="shared" si="162"/>
        <v>0</v>
      </c>
      <c r="BG95" s="97">
        <f t="shared" si="163"/>
        <v>3.2418759364938403E-3</v>
      </c>
      <c r="BH95" s="97">
        <f t="shared" si="164"/>
        <v>9.7690318813304549E-4</v>
      </c>
      <c r="BI95" s="97">
        <f t="shared" si="165"/>
        <v>0</v>
      </c>
      <c r="BJ95" s="97">
        <f t="shared" si="166"/>
        <v>3.1490326223639177E-3</v>
      </c>
      <c r="BK95" s="97">
        <f t="shared" si="167"/>
        <v>8.276805668602365E-4</v>
      </c>
      <c r="BL95" s="97">
        <f t="shared" si="168"/>
        <v>0</v>
      </c>
      <c r="BM95" s="469">
        <f t="shared" si="169"/>
        <v>3.0327708694285688E-3</v>
      </c>
      <c r="BN95" s="467">
        <f t="shared" si="170"/>
        <v>27127831.831512444</v>
      </c>
      <c r="BO95" s="97">
        <f t="shared" si="171"/>
        <v>0</v>
      </c>
      <c r="BP95" s="97">
        <f t="shared" si="172"/>
        <v>15159285.767593047</v>
      </c>
      <c r="BQ95" s="97">
        <f t="shared" si="173"/>
        <v>28657675.704907384</v>
      </c>
      <c r="BR95" s="97">
        <f t="shared" si="174"/>
        <v>0</v>
      </c>
      <c r="BS95" s="97">
        <f t="shared" si="175"/>
        <v>15368483.63166682</v>
      </c>
      <c r="BT95" s="97">
        <f t="shared" si="176"/>
        <v>30194161.751993116</v>
      </c>
      <c r="BU95" s="97">
        <f t="shared" si="177"/>
        <v>0</v>
      </c>
      <c r="BV95" s="97">
        <f t="shared" si="178"/>
        <v>15621964.171805568</v>
      </c>
      <c r="BW95" s="97">
        <f t="shared" si="179"/>
        <v>33147643.079265691</v>
      </c>
      <c r="BX95" s="97">
        <f t="shared" si="180"/>
        <v>0</v>
      </c>
      <c r="BY95" s="469">
        <f t="shared" si="181"/>
        <v>15956355.079163004</v>
      </c>
      <c r="BZ95" s="470">
        <f t="shared" si="182"/>
        <v>88.577774651341556</v>
      </c>
      <c r="CA95" s="470">
        <f t="shared" si="183"/>
        <v>0</v>
      </c>
      <c r="CB95" s="470">
        <f t="shared" si="184"/>
        <v>17.606717444943946</v>
      </c>
      <c r="CC95" s="470">
        <f t="shared" si="185"/>
        <v>103.15021699546602</v>
      </c>
      <c r="CD95" s="470">
        <f t="shared" si="186"/>
        <v>0</v>
      </c>
      <c r="CE95" s="470">
        <f t="shared" si="187"/>
        <v>18.289553584750774</v>
      </c>
      <c r="CF95" s="470">
        <f t="shared" si="188"/>
        <v>119.24493123545331</v>
      </c>
      <c r="CG95" s="470">
        <f t="shared" si="189"/>
        <v>0</v>
      </c>
      <c r="CH95" s="470">
        <f t="shared" si="190"/>
        <v>19.139339882887747</v>
      </c>
      <c r="CI95" s="470">
        <f t="shared" si="191"/>
        <v>154.51063327567593</v>
      </c>
      <c r="CJ95" s="470">
        <f t="shared" si="192"/>
        <v>0</v>
      </c>
      <c r="CK95" s="472">
        <f t="shared" si="193"/>
        <v>20.298435658339425</v>
      </c>
      <c r="CL95" s="470">
        <f t="shared" si="194"/>
        <v>0</v>
      </c>
      <c r="CM95" s="116">
        <f t="shared" si="195"/>
        <v>0</v>
      </c>
      <c r="CN95" s="116">
        <f t="shared" si="196"/>
        <v>0</v>
      </c>
      <c r="CO95" s="116">
        <f t="shared" si="197"/>
        <v>0</v>
      </c>
      <c r="CP95" s="116">
        <f t="shared" si="198"/>
        <v>0</v>
      </c>
      <c r="CQ95" s="116">
        <f t="shared" si="199"/>
        <v>0</v>
      </c>
      <c r="CR95" s="116">
        <f t="shared" si="200"/>
        <v>0</v>
      </c>
      <c r="CS95" s="116">
        <f t="shared" si="201"/>
        <v>0</v>
      </c>
      <c r="CT95" s="116">
        <f t="shared" si="202"/>
        <v>0</v>
      </c>
      <c r="CU95" s="116">
        <f t="shared" si="203"/>
        <v>0</v>
      </c>
      <c r="CV95" s="116">
        <f t="shared" si="204"/>
        <v>0</v>
      </c>
      <c r="CW95" s="471">
        <f t="shared" si="205"/>
        <v>0</v>
      </c>
      <c r="CX95" s="470">
        <f t="shared" si="206"/>
        <v>0</v>
      </c>
      <c r="CY95" s="116">
        <f t="shared" si="207"/>
        <v>0</v>
      </c>
      <c r="CZ95" s="116">
        <f t="shared" si="208"/>
        <v>0</v>
      </c>
      <c r="DA95" s="116">
        <f t="shared" si="209"/>
        <v>0</v>
      </c>
      <c r="DB95" s="116">
        <f t="shared" si="210"/>
        <v>0</v>
      </c>
      <c r="DC95" s="116">
        <f t="shared" si="211"/>
        <v>0</v>
      </c>
      <c r="DD95" s="116">
        <f t="shared" si="212"/>
        <v>0</v>
      </c>
      <c r="DE95" s="116">
        <f t="shared" si="213"/>
        <v>0</v>
      </c>
      <c r="DF95" s="116">
        <f t="shared" si="214"/>
        <v>0</v>
      </c>
      <c r="DG95" s="116">
        <f t="shared" si="215"/>
        <v>0</v>
      </c>
      <c r="DH95" s="116">
        <f t="shared" si="216"/>
        <v>0</v>
      </c>
      <c r="DI95" s="471">
        <f t="shared" si="217"/>
        <v>0</v>
      </c>
      <c r="DJ95" s="470">
        <f t="shared" si="218"/>
        <v>0</v>
      </c>
      <c r="DK95" s="116">
        <f t="shared" si="219"/>
        <v>0</v>
      </c>
      <c r="DL95" s="116">
        <f t="shared" si="220"/>
        <v>0</v>
      </c>
      <c r="DM95" s="116">
        <f t="shared" si="221"/>
        <v>0</v>
      </c>
      <c r="DN95" s="116">
        <f t="shared" si="222"/>
        <v>0</v>
      </c>
      <c r="DO95" s="116">
        <f t="shared" si="223"/>
        <v>0</v>
      </c>
      <c r="DP95" s="116">
        <f t="shared" si="224"/>
        <v>0</v>
      </c>
      <c r="DQ95" s="116">
        <f t="shared" si="225"/>
        <v>0</v>
      </c>
      <c r="DR95" s="116">
        <f t="shared" si="226"/>
        <v>0</v>
      </c>
      <c r="DS95" s="116">
        <f t="shared" si="227"/>
        <v>0</v>
      </c>
      <c r="DT95" s="116">
        <f t="shared" si="228"/>
        <v>0</v>
      </c>
      <c r="DU95" s="471">
        <f t="shared" si="229"/>
        <v>0</v>
      </c>
      <c r="DV95" s="470">
        <f t="shared" si="230"/>
        <v>0</v>
      </c>
      <c r="DW95" s="470">
        <f t="shared" si="231"/>
        <v>0</v>
      </c>
      <c r="DX95" s="470">
        <f t="shared" si="232"/>
        <v>0</v>
      </c>
      <c r="DY95" s="470">
        <f t="shared" si="233"/>
        <v>0</v>
      </c>
      <c r="DZ95" s="470">
        <f t="shared" si="234"/>
        <v>0</v>
      </c>
      <c r="EA95" s="470">
        <f t="shared" si="235"/>
        <v>0</v>
      </c>
      <c r="EB95" s="470">
        <f t="shared" si="236"/>
        <v>0</v>
      </c>
      <c r="EC95" s="470">
        <f t="shared" si="237"/>
        <v>0</v>
      </c>
      <c r="ED95" s="470">
        <f t="shared" si="238"/>
        <v>0</v>
      </c>
      <c r="EE95" s="470">
        <f t="shared" si="239"/>
        <v>0</v>
      </c>
      <c r="EF95" s="470">
        <f t="shared" si="240"/>
        <v>0</v>
      </c>
      <c r="EG95" s="470">
        <f t="shared" si="241"/>
        <v>0</v>
      </c>
      <c r="EH95" s="466">
        <f t="shared" si="242"/>
        <v>22959.175516223604</v>
      </c>
      <c r="EI95" s="122">
        <f t="shared" si="243"/>
        <v>0</v>
      </c>
      <c r="EJ95" s="122">
        <f t="shared" si="244"/>
        <v>4563.6246527321437</v>
      </c>
      <c r="EK95" s="122">
        <f t="shared" si="245"/>
        <v>26736.322354645963</v>
      </c>
      <c r="EL95" s="122">
        <f t="shared" si="246"/>
        <v>0</v>
      </c>
      <c r="EM95" s="122">
        <f t="shared" si="247"/>
        <v>4740.6143642523748</v>
      </c>
      <c r="EN95" s="122">
        <f t="shared" si="248"/>
        <v>30908.0389119182</v>
      </c>
      <c r="EO95" s="122">
        <f t="shared" si="249"/>
        <v>0</v>
      </c>
      <c r="EP95" s="122">
        <f t="shared" si="250"/>
        <v>4960.8772106268179</v>
      </c>
      <c r="EQ95" s="122">
        <f t="shared" si="251"/>
        <v>40048.835754365435</v>
      </c>
      <c r="ER95" s="122">
        <f t="shared" si="252"/>
        <v>0</v>
      </c>
      <c r="ES95" s="469">
        <f t="shared" si="253"/>
        <v>5261.3124321421228</v>
      </c>
      <c r="ET95" s="466">
        <f t="shared" si="254"/>
        <v>0</v>
      </c>
      <c r="EU95" s="122">
        <f t="shared" si="255"/>
        <v>0</v>
      </c>
      <c r="EV95" s="122">
        <f t="shared" si="256"/>
        <v>0</v>
      </c>
      <c r="EW95" s="122">
        <f t="shared" si="257"/>
        <v>0</v>
      </c>
      <c r="EX95" s="122">
        <f t="shared" si="258"/>
        <v>0</v>
      </c>
      <c r="EY95" s="122">
        <f t="shared" si="259"/>
        <v>0</v>
      </c>
      <c r="EZ95" s="122">
        <f t="shared" si="260"/>
        <v>0</v>
      </c>
      <c r="FA95" s="122">
        <f t="shared" si="261"/>
        <v>0</v>
      </c>
      <c r="FB95" s="122">
        <f t="shared" si="262"/>
        <v>0</v>
      </c>
      <c r="FC95" s="122">
        <f t="shared" si="263"/>
        <v>0</v>
      </c>
      <c r="FD95" s="122">
        <f t="shared" si="264"/>
        <v>0</v>
      </c>
      <c r="FE95" s="469">
        <f t="shared" si="265"/>
        <v>0</v>
      </c>
      <c r="FF95" s="466">
        <f t="shared" si="266"/>
        <v>0</v>
      </c>
      <c r="FG95" s="466">
        <f t="shared" si="267"/>
        <v>0</v>
      </c>
      <c r="FH95" s="466">
        <f t="shared" si="268"/>
        <v>0</v>
      </c>
      <c r="FI95" s="466">
        <f t="shared" si="269"/>
        <v>0</v>
      </c>
      <c r="FJ95" s="466">
        <f t="shared" si="270"/>
        <v>0</v>
      </c>
      <c r="FK95" s="466">
        <f t="shared" si="271"/>
        <v>0</v>
      </c>
      <c r="FL95" s="466">
        <f t="shared" si="272"/>
        <v>0</v>
      </c>
      <c r="FM95" s="466">
        <f t="shared" si="273"/>
        <v>0</v>
      </c>
      <c r="FN95" s="466">
        <f t="shared" si="274"/>
        <v>0</v>
      </c>
      <c r="FO95" s="466">
        <f t="shared" si="275"/>
        <v>0</v>
      </c>
      <c r="FP95" s="466">
        <f t="shared" si="276"/>
        <v>0</v>
      </c>
      <c r="FQ95" s="468">
        <f t="shared" si="277"/>
        <v>0</v>
      </c>
      <c r="FR95" s="466">
        <f t="shared" si="278"/>
        <v>0</v>
      </c>
      <c r="FS95" s="466">
        <f t="shared" si="279"/>
        <v>0</v>
      </c>
      <c r="FT95" s="466">
        <f t="shared" si="280"/>
        <v>0</v>
      </c>
      <c r="FU95" s="466">
        <f t="shared" si="281"/>
        <v>0</v>
      </c>
      <c r="FV95" s="466">
        <f t="shared" si="282"/>
        <v>0</v>
      </c>
      <c r="FW95" s="466">
        <f t="shared" si="283"/>
        <v>0</v>
      </c>
      <c r="FX95" s="466">
        <f t="shared" si="284"/>
        <v>0</v>
      </c>
      <c r="FY95" s="466">
        <f t="shared" si="285"/>
        <v>0</v>
      </c>
      <c r="FZ95" s="466">
        <f t="shared" si="286"/>
        <v>0</v>
      </c>
      <c r="GA95" s="466">
        <f t="shared" si="287"/>
        <v>0</v>
      </c>
      <c r="GB95" s="466">
        <f t="shared" si="288"/>
        <v>0</v>
      </c>
      <c r="GC95" s="468">
        <f t="shared" si="289"/>
        <v>0</v>
      </c>
    </row>
    <row r="96" spans="1:185">
      <c r="A96" s="97">
        <v>93</v>
      </c>
      <c r="B96" s="97" t="s">
        <v>12</v>
      </c>
      <c r="C96" s="97" t="s">
        <v>214</v>
      </c>
      <c r="D96" s="97" t="s">
        <v>935</v>
      </c>
      <c r="E96" s="321">
        <v>7.9188512452910004E-3</v>
      </c>
      <c r="F96" s="122">
        <v>7.1269998165674003E-2</v>
      </c>
      <c r="G96" s="122">
        <v>0.109801151729311</v>
      </c>
      <c r="H96" s="122">
        <v>7.2655460175550003E-3</v>
      </c>
      <c r="I96" s="122">
        <v>6.5390223317006002E-2</v>
      </c>
      <c r="J96" s="122">
        <v>0.108326455223781</v>
      </c>
      <c r="K96" s="122">
        <v>6.8102120709499997E-3</v>
      </c>
      <c r="L96" s="122">
        <v>6.1292198422480001E-2</v>
      </c>
      <c r="M96" s="122">
        <v>0.10661261874438201</v>
      </c>
      <c r="N96" s="122">
        <v>5.7728425578170003E-3</v>
      </c>
      <c r="O96" s="122">
        <v>5.1955828662776003E-2</v>
      </c>
      <c r="P96" s="475">
        <v>0.104466490773757</v>
      </c>
      <c r="Q96" s="474">
        <v>1</v>
      </c>
      <c r="R96" s="97">
        <v>7.9188512452910004E-3</v>
      </c>
      <c r="S96" s="97">
        <v>7.1269998165674003E-2</v>
      </c>
      <c r="T96" s="97">
        <v>0.109801151729311</v>
      </c>
      <c r="U96" s="97">
        <v>7.2655460175550003E-3</v>
      </c>
      <c r="V96" s="97">
        <v>6.5390223317006002E-2</v>
      </c>
      <c r="W96" s="97">
        <v>0.108326455223781</v>
      </c>
      <c r="X96" s="97">
        <v>6.8102120709499997E-3</v>
      </c>
      <c r="Y96" s="97">
        <v>6.1292198422480001E-2</v>
      </c>
      <c r="Z96" s="97">
        <v>0.10661261874438201</v>
      </c>
      <c r="AA96" s="97">
        <v>5.7728425578170003E-3</v>
      </c>
      <c r="AB96" s="97">
        <v>5.1955828662776003E-2</v>
      </c>
      <c r="AC96" s="97">
        <v>0.104466490773757</v>
      </c>
      <c r="AD96" s="321">
        <v>0.18664211436832101</v>
      </c>
      <c r="AE96" s="97">
        <v>1.6797869711945601</v>
      </c>
      <c r="AF96" s="97">
        <v>2.5879409126446098</v>
      </c>
      <c r="AG96" s="97">
        <v>0.171244139932934</v>
      </c>
      <c r="AH96" s="97">
        <v>1.54120454607101</v>
      </c>
      <c r="AI96" s="97">
        <v>2.5531832861508299</v>
      </c>
      <c r="AJ96" s="97">
        <v>0.160512218356756</v>
      </c>
      <c r="AK96" s="97">
        <v>1.4446167952273199</v>
      </c>
      <c r="AL96" s="97">
        <v>2.5127892494201598</v>
      </c>
      <c r="AM96" s="97">
        <v>0.136062101374506</v>
      </c>
      <c r="AN96" s="97">
        <v>1.2245647020008401</v>
      </c>
      <c r="AO96" s="97">
        <v>2.46220646337397</v>
      </c>
      <c r="AP96" s="466">
        <f t="shared" si="146"/>
        <v>23.569342141552291</v>
      </c>
      <c r="AQ96" s="122">
        <f t="shared" si="147"/>
        <v>23.569342141552085</v>
      </c>
      <c r="AR96" s="473">
        <f t="shared" si="148"/>
        <v>23.569342141552134</v>
      </c>
      <c r="AS96" s="122">
        <f t="shared" si="149"/>
        <v>23.569342141550571</v>
      </c>
      <c r="AT96" s="122">
        <f t="shared" si="150"/>
        <v>23.569342141552063</v>
      </c>
      <c r="AU96" s="122">
        <f t="shared" si="151"/>
        <v>23.569342141552209</v>
      </c>
      <c r="AV96" s="122">
        <f t="shared" si="152"/>
        <v>23.569342141553182</v>
      </c>
      <c r="AW96" s="122">
        <f t="shared" si="153"/>
        <v>23.569342141551918</v>
      </c>
      <c r="AX96" s="122">
        <f t="shared" si="154"/>
        <v>23.569341781622565</v>
      </c>
      <c r="AY96" s="122">
        <f t="shared" si="155"/>
        <v>23.569342141552855</v>
      </c>
      <c r="AZ96" s="122">
        <f t="shared" si="156"/>
        <v>23.569342141552355</v>
      </c>
      <c r="BA96" s="469">
        <f t="shared" si="157"/>
        <v>23.569342141552056</v>
      </c>
      <c r="BB96" s="97">
        <f t="shared" si="158"/>
        <v>1.2220547216205187E-3</v>
      </c>
      <c r="BC96" s="97">
        <f t="shared" si="159"/>
        <v>1.0998544494700512E-2</v>
      </c>
      <c r="BD96" s="97">
        <f t="shared" si="160"/>
        <v>1.694475773742667E-2</v>
      </c>
      <c r="BE96" s="97">
        <f t="shared" si="161"/>
        <v>1.1212352070869044E-3</v>
      </c>
      <c r="BF96" s="97">
        <f t="shared" si="162"/>
        <v>1.0091164573887736E-2</v>
      </c>
      <c r="BG96" s="97">
        <f t="shared" si="163"/>
        <v>1.6717179295589933E-2</v>
      </c>
      <c r="BH96" s="97">
        <f t="shared" si="164"/>
        <v>1.050967060593606E-3</v>
      </c>
      <c r="BI96" s="97">
        <f t="shared" si="165"/>
        <v>9.4587482654424956E-3</v>
      </c>
      <c r="BJ96" s="97">
        <f t="shared" si="166"/>
        <v>1.6452696241563571E-2</v>
      </c>
      <c r="BK96" s="97">
        <f t="shared" si="167"/>
        <v>8.9087789206133679E-4</v>
      </c>
      <c r="BL96" s="97">
        <f t="shared" si="168"/>
        <v>8.0179389366366212E-3</v>
      </c>
      <c r="BM96" s="469">
        <f t="shared" si="169"/>
        <v>1.6121501003963454E-2</v>
      </c>
      <c r="BN96" s="467">
        <f t="shared" si="170"/>
        <v>1956090.3590103167</v>
      </c>
      <c r="BO96" s="97">
        <f t="shared" si="171"/>
        <v>567739.64745466819</v>
      </c>
      <c r="BP96" s="97">
        <f t="shared" si="172"/>
        <v>445116.85568904004</v>
      </c>
      <c r="BQ96" s="97">
        <f t="shared" si="173"/>
        <v>2053249.3476568528</v>
      </c>
      <c r="BR96" s="97">
        <f t="shared" si="174"/>
        <v>595939.27008829464</v>
      </c>
      <c r="BS96" s="97">
        <f t="shared" si="175"/>
        <v>448518.31424089835</v>
      </c>
      <c r="BT96" s="97">
        <f t="shared" si="176"/>
        <v>2129444.2991801547</v>
      </c>
      <c r="BU96" s="97">
        <f t="shared" si="177"/>
        <v>618054.2479144407</v>
      </c>
      <c r="BV96" s="97">
        <f t="shared" si="178"/>
        <v>452563.44112248527</v>
      </c>
      <c r="BW96" s="97">
        <f t="shared" si="179"/>
        <v>2337078.5753461346</v>
      </c>
      <c r="BX96" s="97">
        <f t="shared" si="180"/>
        <v>678318.44287201692</v>
      </c>
      <c r="BY96" s="469">
        <f t="shared" si="181"/>
        <v>457774.57507812401</v>
      </c>
      <c r="BZ96" s="470">
        <f t="shared" si="182"/>
        <v>12.350846722708166</v>
      </c>
      <c r="CA96" s="470">
        <f t="shared" si="183"/>
        <v>0.39830199387328624</v>
      </c>
      <c r="CB96" s="470">
        <f t="shared" si="184"/>
        <v>0.20269225262152593</v>
      </c>
      <c r="CC96" s="470">
        <f t="shared" si="185"/>
        <v>14.130041587347979</v>
      </c>
      <c r="CD96" s="470">
        <f t="shared" si="186"/>
        <v>0.45567918249738487</v>
      </c>
      <c r="CE96" s="470">
        <f t="shared" si="187"/>
        <v>0.20702159657783889</v>
      </c>
      <c r="CF96" s="470">
        <f t="shared" si="188"/>
        <v>15.634199618126612</v>
      </c>
      <c r="CG96" s="470">
        <f t="shared" si="189"/>
        <v>0.50418671855614039</v>
      </c>
      <c r="CH96" s="470">
        <f t="shared" si="190"/>
        <v>0.21224665825326294</v>
      </c>
      <c r="CI96" s="470">
        <f t="shared" si="191"/>
        <v>20.24200861135126</v>
      </c>
      <c r="CJ96" s="470">
        <f t="shared" si="192"/>
        <v>0.65278377838481227</v>
      </c>
      <c r="CK96" s="472">
        <f t="shared" si="193"/>
        <v>0.21910115468008112</v>
      </c>
      <c r="CL96" s="470">
        <f t="shared" si="194"/>
        <v>0</v>
      </c>
      <c r="CM96" s="116">
        <f t="shared" si="195"/>
        <v>0</v>
      </c>
      <c r="CN96" s="116">
        <f t="shared" si="196"/>
        <v>0</v>
      </c>
      <c r="CO96" s="116">
        <f t="shared" si="197"/>
        <v>0</v>
      </c>
      <c r="CP96" s="116">
        <f t="shared" si="198"/>
        <v>0</v>
      </c>
      <c r="CQ96" s="116">
        <f t="shared" si="199"/>
        <v>0</v>
      </c>
      <c r="CR96" s="116">
        <f t="shared" si="200"/>
        <v>0</v>
      </c>
      <c r="CS96" s="116">
        <f t="shared" si="201"/>
        <v>0</v>
      </c>
      <c r="CT96" s="116">
        <f t="shared" si="202"/>
        <v>0</v>
      </c>
      <c r="CU96" s="116">
        <f t="shared" si="203"/>
        <v>0</v>
      </c>
      <c r="CV96" s="116">
        <f t="shared" si="204"/>
        <v>0</v>
      </c>
      <c r="CW96" s="471">
        <f t="shared" si="205"/>
        <v>0</v>
      </c>
      <c r="CX96" s="470">
        <f t="shared" si="206"/>
        <v>0</v>
      </c>
      <c r="CY96" s="116">
        <f t="shared" si="207"/>
        <v>0</v>
      </c>
      <c r="CZ96" s="116">
        <f t="shared" si="208"/>
        <v>0</v>
      </c>
      <c r="DA96" s="116">
        <f t="shared" si="209"/>
        <v>0</v>
      </c>
      <c r="DB96" s="116">
        <f t="shared" si="210"/>
        <v>0</v>
      </c>
      <c r="DC96" s="116">
        <f t="shared" si="211"/>
        <v>0</v>
      </c>
      <c r="DD96" s="116">
        <f t="shared" si="212"/>
        <v>0</v>
      </c>
      <c r="DE96" s="116">
        <f t="shared" si="213"/>
        <v>0</v>
      </c>
      <c r="DF96" s="116">
        <f t="shared" si="214"/>
        <v>0</v>
      </c>
      <c r="DG96" s="116">
        <f t="shared" si="215"/>
        <v>0</v>
      </c>
      <c r="DH96" s="116">
        <f t="shared" si="216"/>
        <v>0</v>
      </c>
      <c r="DI96" s="471">
        <f t="shared" si="217"/>
        <v>0</v>
      </c>
      <c r="DJ96" s="470">
        <f t="shared" si="218"/>
        <v>0</v>
      </c>
      <c r="DK96" s="116">
        <f t="shared" si="219"/>
        <v>0</v>
      </c>
      <c r="DL96" s="116">
        <f t="shared" si="220"/>
        <v>0</v>
      </c>
      <c r="DM96" s="116">
        <f t="shared" si="221"/>
        <v>0</v>
      </c>
      <c r="DN96" s="116">
        <f t="shared" si="222"/>
        <v>0</v>
      </c>
      <c r="DO96" s="116">
        <f t="shared" si="223"/>
        <v>0</v>
      </c>
      <c r="DP96" s="116">
        <f t="shared" si="224"/>
        <v>0</v>
      </c>
      <c r="DQ96" s="116">
        <f t="shared" si="225"/>
        <v>0</v>
      </c>
      <c r="DR96" s="116">
        <f t="shared" si="226"/>
        <v>0</v>
      </c>
      <c r="DS96" s="116">
        <f t="shared" si="227"/>
        <v>0</v>
      </c>
      <c r="DT96" s="116">
        <f t="shared" si="228"/>
        <v>0</v>
      </c>
      <c r="DU96" s="471">
        <f t="shared" si="229"/>
        <v>0</v>
      </c>
      <c r="DV96" s="470">
        <f t="shared" si="230"/>
        <v>0</v>
      </c>
      <c r="DW96" s="470">
        <f t="shared" si="231"/>
        <v>0</v>
      </c>
      <c r="DX96" s="470">
        <f t="shared" si="232"/>
        <v>0</v>
      </c>
      <c r="DY96" s="470">
        <f t="shared" si="233"/>
        <v>0</v>
      </c>
      <c r="DZ96" s="470">
        <f t="shared" si="234"/>
        <v>0</v>
      </c>
      <c r="EA96" s="470">
        <f t="shared" si="235"/>
        <v>0</v>
      </c>
      <c r="EB96" s="470">
        <f t="shared" si="236"/>
        <v>0</v>
      </c>
      <c r="EC96" s="470">
        <f t="shared" si="237"/>
        <v>0</v>
      </c>
      <c r="ED96" s="470">
        <f t="shared" si="238"/>
        <v>0</v>
      </c>
      <c r="EE96" s="470">
        <f t="shared" si="239"/>
        <v>0</v>
      </c>
      <c r="EF96" s="470">
        <f t="shared" si="240"/>
        <v>0</v>
      </c>
      <c r="EG96" s="470">
        <f t="shared" si="241"/>
        <v>0</v>
      </c>
      <c r="EH96" s="466">
        <f t="shared" si="242"/>
        <v>1600.6569300075384</v>
      </c>
      <c r="EI96" s="122">
        <f t="shared" si="243"/>
        <v>51.619525449774308</v>
      </c>
      <c r="EJ96" s="122">
        <f t="shared" si="244"/>
        <v>26.268705790103439</v>
      </c>
      <c r="EK96" s="122">
        <f t="shared" si="245"/>
        <v>1831.2387398103795</v>
      </c>
      <c r="EL96" s="122">
        <f t="shared" si="246"/>
        <v>59.055549607264233</v>
      </c>
      <c r="EM96" s="122">
        <f t="shared" si="247"/>
        <v>26.829784278213697</v>
      </c>
      <c r="EN96" s="122">
        <f t="shared" si="248"/>
        <v>2026.1760611007205</v>
      </c>
      <c r="EO96" s="122">
        <f t="shared" si="249"/>
        <v>65.342075988267908</v>
      </c>
      <c r="EP96" s="122">
        <f t="shared" si="250"/>
        <v>27.506946854048053</v>
      </c>
      <c r="EQ96" s="122">
        <f t="shared" si="251"/>
        <v>2623.3433292844888</v>
      </c>
      <c r="ER96" s="122">
        <f t="shared" si="252"/>
        <v>84.600100877864648</v>
      </c>
      <c r="ES96" s="469">
        <f t="shared" si="253"/>
        <v>28.395282484278642</v>
      </c>
      <c r="ET96" s="466">
        <f t="shared" si="254"/>
        <v>0</v>
      </c>
      <c r="EU96" s="122">
        <f t="shared" si="255"/>
        <v>0</v>
      </c>
      <c r="EV96" s="122">
        <f t="shared" si="256"/>
        <v>0</v>
      </c>
      <c r="EW96" s="122">
        <f t="shared" si="257"/>
        <v>0</v>
      </c>
      <c r="EX96" s="122">
        <f t="shared" si="258"/>
        <v>0</v>
      </c>
      <c r="EY96" s="122">
        <f t="shared" si="259"/>
        <v>0</v>
      </c>
      <c r="EZ96" s="122">
        <f t="shared" si="260"/>
        <v>0</v>
      </c>
      <c r="FA96" s="122">
        <f t="shared" si="261"/>
        <v>0</v>
      </c>
      <c r="FB96" s="122">
        <f t="shared" si="262"/>
        <v>0</v>
      </c>
      <c r="FC96" s="122">
        <f t="shared" si="263"/>
        <v>0</v>
      </c>
      <c r="FD96" s="122">
        <f t="shared" si="264"/>
        <v>0</v>
      </c>
      <c r="FE96" s="469">
        <f t="shared" si="265"/>
        <v>0</v>
      </c>
      <c r="FF96" s="466">
        <f t="shared" si="266"/>
        <v>0</v>
      </c>
      <c r="FG96" s="466">
        <f t="shared" si="267"/>
        <v>0</v>
      </c>
      <c r="FH96" s="466">
        <f t="shared" si="268"/>
        <v>0</v>
      </c>
      <c r="FI96" s="466">
        <f t="shared" si="269"/>
        <v>0</v>
      </c>
      <c r="FJ96" s="466">
        <f t="shared" si="270"/>
        <v>0</v>
      </c>
      <c r="FK96" s="466">
        <f t="shared" si="271"/>
        <v>0</v>
      </c>
      <c r="FL96" s="466">
        <f t="shared" si="272"/>
        <v>0</v>
      </c>
      <c r="FM96" s="466">
        <f t="shared" si="273"/>
        <v>0</v>
      </c>
      <c r="FN96" s="466">
        <f t="shared" si="274"/>
        <v>0</v>
      </c>
      <c r="FO96" s="466">
        <f t="shared" si="275"/>
        <v>0</v>
      </c>
      <c r="FP96" s="466">
        <f t="shared" si="276"/>
        <v>0</v>
      </c>
      <c r="FQ96" s="468">
        <f t="shared" si="277"/>
        <v>0</v>
      </c>
      <c r="FR96" s="466">
        <f t="shared" si="278"/>
        <v>0</v>
      </c>
      <c r="FS96" s="466">
        <f t="shared" si="279"/>
        <v>0</v>
      </c>
      <c r="FT96" s="466">
        <f t="shared" si="280"/>
        <v>0</v>
      </c>
      <c r="FU96" s="466">
        <f t="shared" si="281"/>
        <v>0</v>
      </c>
      <c r="FV96" s="466">
        <f t="shared" si="282"/>
        <v>0</v>
      </c>
      <c r="FW96" s="466">
        <f t="shared" si="283"/>
        <v>0</v>
      </c>
      <c r="FX96" s="466">
        <f t="shared" si="284"/>
        <v>0</v>
      </c>
      <c r="FY96" s="466">
        <f t="shared" si="285"/>
        <v>0</v>
      </c>
      <c r="FZ96" s="466">
        <f t="shared" si="286"/>
        <v>0</v>
      </c>
      <c r="GA96" s="466">
        <f t="shared" si="287"/>
        <v>0</v>
      </c>
      <c r="GB96" s="466">
        <f t="shared" si="288"/>
        <v>0</v>
      </c>
      <c r="GC96" s="468">
        <f t="shared" si="289"/>
        <v>0</v>
      </c>
    </row>
    <row r="97" spans="1:185">
      <c r="A97" s="97">
        <v>94</v>
      </c>
      <c r="B97" s="97" t="s">
        <v>12</v>
      </c>
      <c r="C97" s="97" t="s">
        <v>214</v>
      </c>
      <c r="D97" s="97" t="s">
        <v>935</v>
      </c>
      <c r="E97" s="321">
        <v>1.5025098579654001E-2</v>
      </c>
      <c r="F97" s="122">
        <v>1.093279795662E-3</v>
      </c>
      <c r="G97" s="122">
        <v>0.16620097184131699</v>
      </c>
      <c r="H97" s="122">
        <v>1.4869722425776E-2</v>
      </c>
      <c r="I97" s="122">
        <v>1.016750209966E-3</v>
      </c>
      <c r="J97" s="122">
        <v>0.16458256522081599</v>
      </c>
      <c r="K97" s="122">
        <v>1.4758739458719999E-2</v>
      </c>
      <c r="L97" s="122">
        <v>9.6208622018200004E-4</v>
      </c>
      <c r="M97" s="122">
        <v>0.16270171428347699</v>
      </c>
      <c r="N97" s="122">
        <v>1.4388056348751999E-2</v>
      </c>
      <c r="O97" s="122">
        <v>7.79508494307E-4</v>
      </c>
      <c r="P97" s="475">
        <v>0.16034644477339199</v>
      </c>
      <c r="Q97" s="474">
        <v>7</v>
      </c>
      <c r="R97" s="97">
        <v>0.105175690057581</v>
      </c>
      <c r="S97" s="97">
        <v>7.6529585696330001E-3</v>
      </c>
      <c r="T97" s="97">
        <v>1.1634068028892099</v>
      </c>
      <c r="U97" s="97">
        <v>0.10408805698043</v>
      </c>
      <c r="V97" s="97">
        <v>7.1172514697589997E-3</v>
      </c>
      <c r="W97" s="97">
        <v>1.15207795654571</v>
      </c>
      <c r="X97" s="97">
        <v>0.103311176211037</v>
      </c>
      <c r="Y97" s="97">
        <v>6.7346035412770002E-3</v>
      </c>
      <c r="Z97" s="97">
        <v>1.13891199998433</v>
      </c>
      <c r="AA97" s="97">
        <v>0.100716394441262</v>
      </c>
      <c r="AB97" s="97">
        <v>5.4565594601480001E-3</v>
      </c>
      <c r="AC97" s="97">
        <v>1.12242511341374</v>
      </c>
      <c r="AD97" s="321">
        <v>72.397634901865302</v>
      </c>
      <c r="AE97" s="97">
        <v>5.2679102950505801</v>
      </c>
      <c r="AF97" s="97">
        <v>800.83050476595201</v>
      </c>
      <c r="AG97" s="97">
        <v>71.648963204216699</v>
      </c>
      <c r="AH97" s="97">
        <v>4.8991565743970398</v>
      </c>
      <c r="AI97" s="97">
        <v>793.03229891641001</v>
      </c>
      <c r="AJ97" s="97">
        <v>71.114197705896302</v>
      </c>
      <c r="AK97" s="97">
        <v>4.6357610596444996</v>
      </c>
      <c r="AL97" s="97">
        <v>783.96952247619595</v>
      </c>
      <c r="AM97" s="97">
        <v>69.328080941506002</v>
      </c>
      <c r="AN97" s="97">
        <v>3.7560200403710602</v>
      </c>
      <c r="AO97" s="97">
        <v>772.62077882374194</v>
      </c>
      <c r="AP97" s="466">
        <f t="shared" si="146"/>
        <v>688.34951177624271</v>
      </c>
      <c r="AQ97" s="122">
        <f t="shared" si="147"/>
        <v>688.34951177622861</v>
      </c>
      <c r="AR97" s="473">
        <f t="shared" si="148"/>
        <v>688.34951177624691</v>
      </c>
      <c r="AS97" s="122">
        <f t="shared" si="149"/>
        <v>688.34951177624248</v>
      </c>
      <c r="AT97" s="122">
        <f t="shared" si="150"/>
        <v>688.34951177619871</v>
      </c>
      <c r="AU97" s="122">
        <f t="shared" si="151"/>
        <v>688.34951177624203</v>
      </c>
      <c r="AV97" s="122">
        <f t="shared" si="152"/>
        <v>688.34951177623884</v>
      </c>
      <c r="AW97" s="122">
        <f t="shared" si="153"/>
        <v>688.349511776231</v>
      </c>
      <c r="AX97" s="122">
        <f t="shared" si="154"/>
        <v>688.34951470085696</v>
      </c>
      <c r="AY97" s="122">
        <f t="shared" si="155"/>
        <v>688.34951177624089</v>
      </c>
      <c r="AZ97" s="122">
        <f t="shared" si="156"/>
        <v>688.34951177626942</v>
      </c>
      <c r="BA97" s="469">
        <f t="shared" si="157"/>
        <v>688.34951177624293</v>
      </c>
      <c r="BB97" s="97">
        <f t="shared" si="158"/>
        <v>2.3187066019201602E-3</v>
      </c>
      <c r="BC97" s="97">
        <f t="shared" si="159"/>
        <v>1.6871736757721685E-4</v>
      </c>
      <c r="BD97" s="97">
        <f t="shared" si="160"/>
        <v>2.5648503310045017E-2</v>
      </c>
      <c r="BE97" s="97">
        <f t="shared" si="161"/>
        <v>2.2947286085733647E-3</v>
      </c>
      <c r="BF97" s="97">
        <f t="shared" si="162"/>
        <v>1.5690715184686415E-4</v>
      </c>
      <c r="BG97" s="97">
        <f t="shared" si="163"/>
        <v>2.5398747203910148E-2</v>
      </c>
      <c r="BH97" s="97">
        <f t="shared" si="164"/>
        <v>2.2776014704684669E-3</v>
      </c>
      <c r="BI97" s="97">
        <f t="shared" si="165"/>
        <v>1.4847128346786442E-4</v>
      </c>
      <c r="BJ97" s="97">
        <f t="shared" si="166"/>
        <v>2.5108490107591242E-2</v>
      </c>
      <c r="BK97" s="97">
        <f t="shared" si="167"/>
        <v>2.2203968291979611E-3</v>
      </c>
      <c r="BL97" s="97">
        <f t="shared" si="168"/>
        <v>1.2029548308255468E-4</v>
      </c>
      <c r="BM97" s="469">
        <f t="shared" si="169"/>
        <v>2.474501968286268E-2</v>
      </c>
      <c r="BN97" s="467">
        <f t="shared" si="170"/>
        <v>39833559.252210699</v>
      </c>
      <c r="BO97" s="97">
        <f t="shared" si="171"/>
        <v>174177292.80755967</v>
      </c>
      <c r="BP97" s="97">
        <f t="shared" si="172"/>
        <v>10293914.977064531</v>
      </c>
      <c r="BQ97" s="97">
        <f t="shared" si="173"/>
        <v>40067362.89150916</v>
      </c>
      <c r="BR97" s="97">
        <f t="shared" si="174"/>
        <v>181441085.77130845</v>
      </c>
      <c r="BS97" s="97">
        <f t="shared" si="175"/>
        <v>10350782.333658388</v>
      </c>
      <c r="BT97" s="97">
        <f t="shared" si="176"/>
        <v>40236716.562535077</v>
      </c>
      <c r="BU97" s="97">
        <f t="shared" si="177"/>
        <v>187174978.41660085</v>
      </c>
      <c r="BV97" s="97">
        <f t="shared" si="178"/>
        <v>10417979.628027063</v>
      </c>
      <c r="BW97" s="97">
        <f t="shared" si="179"/>
        <v>40817093.037163436</v>
      </c>
      <c r="BX97" s="97">
        <f t="shared" si="180"/>
        <v>210718240.28964251</v>
      </c>
      <c r="BY97" s="469">
        <f t="shared" si="181"/>
        <v>10503858.554004207</v>
      </c>
      <c r="BZ97" s="470">
        <f t="shared" si="182"/>
        <v>18.936675970655788</v>
      </c>
      <c r="CA97" s="470">
        <f t="shared" si="183"/>
        <v>1137.9735772952995</v>
      </c>
      <c r="CB97" s="470">
        <f t="shared" si="184"/>
        <v>0.44240393607380391</v>
      </c>
      <c r="CC97" s="470">
        <f t="shared" si="185"/>
        <v>19.246858887490994</v>
      </c>
      <c r="CD97" s="470">
        <f t="shared" si="186"/>
        <v>1274.6569834032596</v>
      </c>
      <c r="CE97" s="470">
        <f t="shared" si="187"/>
        <v>0.44922230630526389</v>
      </c>
      <c r="CF97" s="470">
        <f t="shared" si="188"/>
        <v>19.473554574745268</v>
      </c>
      <c r="CG97" s="470">
        <f t="shared" si="189"/>
        <v>1389.6510556960652</v>
      </c>
      <c r="CH97" s="470">
        <f t="shared" si="190"/>
        <v>0.45736543421135262</v>
      </c>
      <c r="CI97" s="470">
        <f t="shared" si="191"/>
        <v>20.26338078502604</v>
      </c>
      <c r="CJ97" s="470">
        <f t="shared" si="192"/>
        <v>1930.8709254304281</v>
      </c>
      <c r="CK97" s="472">
        <f t="shared" si="193"/>
        <v>0.4679091027310413</v>
      </c>
      <c r="CL97" s="470">
        <f t="shared" si="194"/>
        <v>0</v>
      </c>
      <c r="CM97" s="116">
        <f t="shared" si="195"/>
        <v>0</v>
      </c>
      <c r="CN97" s="116">
        <f t="shared" si="196"/>
        <v>0</v>
      </c>
      <c r="CO97" s="116">
        <f t="shared" si="197"/>
        <v>0</v>
      </c>
      <c r="CP97" s="116">
        <f t="shared" si="198"/>
        <v>0</v>
      </c>
      <c r="CQ97" s="116">
        <f t="shared" si="199"/>
        <v>0</v>
      </c>
      <c r="CR97" s="116">
        <f t="shared" si="200"/>
        <v>0</v>
      </c>
      <c r="CS97" s="116">
        <f t="shared" si="201"/>
        <v>0</v>
      </c>
      <c r="CT97" s="116">
        <f t="shared" si="202"/>
        <v>0</v>
      </c>
      <c r="CU97" s="116">
        <f t="shared" si="203"/>
        <v>0</v>
      </c>
      <c r="CV97" s="116">
        <f t="shared" si="204"/>
        <v>0</v>
      </c>
      <c r="CW97" s="471">
        <f t="shared" si="205"/>
        <v>0</v>
      </c>
      <c r="CX97" s="470">
        <f t="shared" si="206"/>
        <v>0</v>
      </c>
      <c r="CY97" s="116">
        <f t="shared" si="207"/>
        <v>0</v>
      </c>
      <c r="CZ97" s="116">
        <f t="shared" si="208"/>
        <v>0</v>
      </c>
      <c r="DA97" s="116">
        <f t="shared" si="209"/>
        <v>0</v>
      </c>
      <c r="DB97" s="116">
        <f t="shared" si="210"/>
        <v>0</v>
      </c>
      <c r="DC97" s="116">
        <f t="shared" si="211"/>
        <v>0</v>
      </c>
      <c r="DD97" s="116">
        <f t="shared" si="212"/>
        <v>0</v>
      </c>
      <c r="DE97" s="116">
        <f t="shared" si="213"/>
        <v>0</v>
      </c>
      <c r="DF97" s="116">
        <f t="shared" si="214"/>
        <v>0</v>
      </c>
      <c r="DG97" s="116">
        <f t="shared" si="215"/>
        <v>0</v>
      </c>
      <c r="DH97" s="116">
        <f t="shared" si="216"/>
        <v>0</v>
      </c>
      <c r="DI97" s="471">
        <f t="shared" si="217"/>
        <v>0</v>
      </c>
      <c r="DJ97" s="470">
        <f t="shared" si="218"/>
        <v>0</v>
      </c>
      <c r="DK97" s="116">
        <f t="shared" si="219"/>
        <v>0</v>
      </c>
      <c r="DL97" s="116">
        <f t="shared" si="220"/>
        <v>0</v>
      </c>
      <c r="DM97" s="116">
        <f t="shared" si="221"/>
        <v>0</v>
      </c>
      <c r="DN97" s="116">
        <f t="shared" si="222"/>
        <v>0</v>
      </c>
      <c r="DO97" s="116">
        <f t="shared" si="223"/>
        <v>0</v>
      </c>
      <c r="DP97" s="116">
        <f t="shared" si="224"/>
        <v>0</v>
      </c>
      <c r="DQ97" s="116">
        <f t="shared" si="225"/>
        <v>0</v>
      </c>
      <c r="DR97" s="116">
        <f t="shared" si="226"/>
        <v>0</v>
      </c>
      <c r="DS97" s="116">
        <f t="shared" si="227"/>
        <v>0</v>
      </c>
      <c r="DT97" s="116">
        <f t="shared" si="228"/>
        <v>0</v>
      </c>
      <c r="DU97" s="471">
        <f t="shared" si="229"/>
        <v>0</v>
      </c>
      <c r="DV97" s="470">
        <f t="shared" si="230"/>
        <v>0</v>
      </c>
      <c r="DW97" s="470">
        <f t="shared" si="231"/>
        <v>0</v>
      </c>
      <c r="DX97" s="470">
        <f t="shared" si="232"/>
        <v>0</v>
      </c>
      <c r="DY97" s="470">
        <f t="shared" si="233"/>
        <v>0</v>
      </c>
      <c r="DZ97" s="470">
        <f t="shared" si="234"/>
        <v>0</v>
      </c>
      <c r="EA97" s="470">
        <f t="shared" si="235"/>
        <v>0</v>
      </c>
      <c r="EB97" s="470">
        <f t="shared" si="236"/>
        <v>0</v>
      </c>
      <c r="EC97" s="470">
        <f t="shared" si="237"/>
        <v>0</v>
      </c>
      <c r="ED97" s="470">
        <f t="shared" si="238"/>
        <v>0</v>
      </c>
      <c r="EE97" s="470">
        <f t="shared" si="239"/>
        <v>0</v>
      </c>
      <c r="EF97" s="470">
        <f t="shared" si="240"/>
        <v>0</v>
      </c>
      <c r="EG97" s="470">
        <f t="shared" si="241"/>
        <v>0</v>
      </c>
      <c r="EH97" s="466">
        <f t="shared" si="242"/>
        <v>17179.215006859366</v>
      </c>
      <c r="EI97" s="122">
        <f t="shared" si="243"/>
        <v>1032361.3704311975</v>
      </c>
      <c r="EJ97" s="122">
        <f t="shared" si="244"/>
        <v>401.34564004103146</v>
      </c>
      <c r="EK97" s="122">
        <f t="shared" si="245"/>
        <v>17460.610697845914</v>
      </c>
      <c r="EL97" s="122">
        <f t="shared" si="246"/>
        <v>1156359.5644664341</v>
      </c>
      <c r="EM97" s="122">
        <f t="shared" si="247"/>
        <v>407.53121603040643</v>
      </c>
      <c r="EN97" s="122">
        <f t="shared" si="248"/>
        <v>17666.267380069359</v>
      </c>
      <c r="EO97" s="122">
        <f t="shared" si="249"/>
        <v>1260681.3522772137</v>
      </c>
      <c r="EP97" s="122">
        <f t="shared" si="250"/>
        <v>414.91860256771531</v>
      </c>
      <c r="EQ97" s="122">
        <f t="shared" si="251"/>
        <v>18382.791985839376</v>
      </c>
      <c r="ER97" s="122">
        <f t="shared" si="252"/>
        <v>1751672.0901734421</v>
      </c>
      <c r="ES97" s="469">
        <f t="shared" si="253"/>
        <v>424.4837421276622</v>
      </c>
      <c r="ET97" s="466">
        <f t="shared" si="254"/>
        <v>0</v>
      </c>
      <c r="EU97" s="122">
        <f t="shared" si="255"/>
        <v>0</v>
      </c>
      <c r="EV97" s="122">
        <f t="shared" si="256"/>
        <v>0</v>
      </c>
      <c r="EW97" s="122">
        <f t="shared" si="257"/>
        <v>0</v>
      </c>
      <c r="EX97" s="122">
        <f t="shared" si="258"/>
        <v>0</v>
      </c>
      <c r="EY97" s="122">
        <f t="shared" si="259"/>
        <v>0</v>
      </c>
      <c r="EZ97" s="122">
        <f t="shared" si="260"/>
        <v>0</v>
      </c>
      <c r="FA97" s="122">
        <f t="shared" si="261"/>
        <v>0</v>
      </c>
      <c r="FB97" s="122">
        <f t="shared" si="262"/>
        <v>0</v>
      </c>
      <c r="FC97" s="122">
        <f t="shared" si="263"/>
        <v>0</v>
      </c>
      <c r="FD97" s="122">
        <f t="shared" si="264"/>
        <v>0</v>
      </c>
      <c r="FE97" s="469">
        <f t="shared" si="265"/>
        <v>0</v>
      </c>
      <c r="FF97" s="466">
        <f t="shared" si="266"/>
        <v>0</v>
      </c>
      <c r="FG97" s="466">
        <f t="shared" si="267"/>
        <v>0</v>
      </c>
      <c r="FH97" s="466">
        <f t="shared" si="268"/>
        <v>0</v>
      </c>
      <c r="FI97" s="466">
        <f t="shared" si="269"/>
        <v>0</v>
      </c>
      <c r="FJ97" s="466">
        <f t="shared" si="270"/>
        <v>0</v>
      </c>
      <c r="FK97" s="466">
        <f t="shared" si="271"/>
        <v>0</v>
      </c>
      <c r="FL97" s="466">
        <f t="shared" si="272"/>
        <v>0</v>
      </c>
      <c r="FM97" s="466">
        <f t="shared" si="273"/>
        <v>0</v>
      </c>
      <c r="FN97" s="466">
        <f t="shared" si="274"/>
        <v>0</v>
      </c>
      <c r="FO97" s="466">
        <f t="shared" si="275"/>
        <v>0</v>
      </c>
      <c r="FP97" s="466">
        <f t="shared" si="276"/>
        <v>0</v>
      </c>
      <c r="FQ97" s="468">
        <f t="shared" si="277"/>
        <v>0</v>
      </c>
      <c r="FR97" s="466">
        <f t="shared" si="278"/>
        <v>0</v>
      </c>
      <c r="FS97" s="466">
        <f t="shared" si="279"/>
        <v>0</v>
      </c>
      <c r="FT97" s="466">
        <f t="shared" si="280"/>
        <v>0</v>
      </c>
      <c r="FU97" s="466">
        <f t="shared" si="281"/>
        <v>0</v>
      </c>
      <c r="FV97" s="466">
        <f t="shared" si="282"/>
        <v>0</v>
      </c>
      <c r="FW97" s="466">
        <f t="shared" si="283"/>
        <v>0</v>
      </c>
      <c r="FX97" s="466">
        <f t="shared" si="284"/>
        <v>0</v>
      </c>
      <c r="FY97" s="466">
        <f t="shared" si="285"/>
        <v>0</v>
      </c>
      <c r="FZ97" s="466">
        <f t="shared" si="286"/>
        <v>0</v>
      </c>
      <c r="GA97" s="466">
        <f t="shared" si="287"/>
        <v>0</v>
      </c>
      <c r="GB97" s="466">
        <f t="shared" si="288"/>
        <v>0</v>
      </c>
      <c r="GC97" s="468">
        <f t="shared" si="289"/>
        <v>0</v>
      </c>
    </row>
    <row r="98" spans="1:185">
      <c r="A98" s="97">
        <v>95</v>
      </c>
      <c r="B98" s="97" t="s">
        <v>12</v>
      </c>
      <c r="C98" s="97" t="s">
        <v>214</v>
      </c>
      <c r="D98" s="97" t="s">
        <v>935</v>
      </c>
      <c r="E98" s="321">
        <v>1.5372369147710001E-2</v>
      </c>
      <c r="F98" s="122">
        <v>0</v>
      </c>
      <c r="G98" s="122">
        <v>0.21836540771662699</v>
      </c>
      <c r="H98" s="122">
        <v>1.5372369147710001E-2</v>
      </c>
      <c r="I98" s="122">
        <v>0</v>
      </c>
      <c r="J98" s="122">
        <v>0.218244105824557</v>
      </c>
      <c r="K98" s="122">
        <v>1.5372369147710001E-2</v>
      </c>
      <c r="L98" s="122">
        <v>0</v>
      </c>
      <c r="M98" s="122">
        <v>0.218103133355394</v>
      </c>
      <c r="N98" s="122">
        <v>1.5372369147710001E-2</v>
      </c>
      <c r="O98" s="122">
        <v>0</v>
      </c>
      <c r="P98" s="475">
        <v>0.217926602535333</v>
      </c>
      <c r="Q98" s="474">
        <v>1</v>
      </c>
      <c r="R98" s="97">
        <v>1.5372369147710001E-2</v>
      </c>
      <c r="S98" s="97">
        <v>0</v>
      </c>
      <c r="T98" s="97">
        <v>0.21836540771662699</v>
      </c>
      <c r="U98" s="97">
        <v>1.5372369147710001E-2</v>
      </c>
      <c r="V98" s="97">
        <v>0</v>
      </c>
      <c r="W98" s="97">
        <v>0.218244105824557</v>
      </c>
      <c r="X98" s="97">
        <v>1.5372369147710001E-2</v>
      </c>
      <c r="Y98" s="97">
        <v>0</v>
      </c>
      <c r="Z98" s="97">
        <v>0.218103133355394</v>
      </c>
      <c r="AA98" s="97">
        <v>1.5372369147710001E-2</v>
      </c>
      <c r="AB98" s="97">
        <v>0</v>
      </c>
      <c r="AC98" s="97">
        <v>0.217926602535333</v>
      </c>
      <c r="AD98" s="321">
        <v>1.6198935325168999</v>
      </c>
      <c r="AE98" s="97">
        <v>0</v>
      </c>
      <c r="AF98" s="97">
        <v>23.010682887372599</v>
      </c>
      <c r="AG98" s="97">
        <v>1.6198935325168999</v>
      </c>
      <c r="AH98" s="97">
        <v>0</v>
      </c>
      <c r="AI98" s="97">
        <v>22.997900462714501</v>
      </c>
      <c r="AJ98" s="97">
        <v>1.6198935325168999</v>
      </c>
      <c r="AK98" s="97">
        <v>0</v>
      </c>
      <c r="AL98" s="97">
        <v>22.983045578002901</v>
      </c>
      <c r="AM98" s="97">
        <v>1.6198935325168999</v>
      </c>
      <c r="AN98" s="97">
        <v>0</v>
      </c>
      <c r="AO98" s="97">
        <v>22.964442931228898</v>
      </c>
      <c r="AP98" s="466">
        <f t="shared" si="146"/>
        <v>105.37696024286622</v>
      </c>
      <c r="AQ98" s="122">
        <f t="shared" si="147"/>
        <v>0</v>
      </c>
      <c r="AR98" s="473">
        <f t="shared" si="148"/>
        <v>105.37696024286771</v>
      </c>
      <c r="AS98" s="122">
        <f t="shared" si="149"/>
        <v>105.37696024286622</v>
      </c>
      <c r="AT98" s="122">
        <f t="shared" si="150"/>
        <v>0</v>
      </c>
      <c r="AU98" s="122">
        <f t="shared" si="151"/>
        <v>105.37696024286745</v>
      </c>
      <c r="AV98" s="122">
        <f t="shared" si="152"/>
        <v>105.37696024286622</v>
      </c>
      <c r="AW98" s="122">
        <f t="shared" si="153"/>
        <v>0</v>
      </c>
      <c r="AX98" s="122">
        <f t="shared" si="154"/>
        <v>105.37696191898611</v>
      </c>
      <c r="AY98" s="122">
        <f t="shared" si="155"/>
        <v>105.37696024286622</v>
      </c>
      <c r="AZ98" s="122">
        <f t="shared" si="156"/>
        <v>0</v>
      </c>
      <c r="BA98" s="469">
        <f t="shared" si="157"/>
        <v>105.37696024286716</v>
      </c>
      <c r="BB98" s="97">
        <f t="shared" si="158"/>
        <v>2.3722981676949357E-3</v>
      </c>
      <c r="BC98" s="97">
        <f t="shared" si="159"/>
        <v>0</v>
      </c>
      <c r="BD98" s="97">
        <f t="shared" si="160"/>
        <v>3.3698634975291464E-2</v>
      </c>
      <c r="BE98" s="97">
        <f t="shared" si="161"/>
        <v>2.3722981676949357E-3</v>
      </c>
      <c r="BF98" s="97">
        <f t="shared" si="162"/>
        <v>0</v>
      </c>
      <c r="BG98" s="97">
        <f t="shared" si="163"/>
        <v>3.3679915397747465E-2</v>
      </c>
      <c r="BH98" s="97">
        <f t="shared" si="164"/>
        <v>2.3722981676949357E-3</v>
      </c>
      <c r="BI98" s="97">
        <f t="shared" si="165"/>
        <v>0</v>
      </c>
      <c r="BJ98" s="97">
        <f t="shared" si="166"/>
        <v>3.3658160213034076E-2</v>
      </c>
      <c r="BK98" s="97">
        <f t="shared" si="167"/>
        <v>2.3722981676949357E-3</v>
      </c>
      <c r="BL98" s="97">
        <f t="shared" si="168"/>
        <v>0</v>
      </c>
      <c r="BM98" s="469">
        <f t="shared" si="169"/>
        <v>3.3630917584591552E-2</v>
      </c>
      <c r="BN98" s="467">
        <f t="shared" si="170"/>
        <v>6020032.7677608496</v>
      </c>
      <c r="BO98" s="97">
        <f t="shared" si="171"/>
        <v>0</v>
      </c>
      <c r="BP98" s="97">
        <f t="shared" si="172"/>
        <v>1351367.3627739956</v>
      </c>
      <c r="BQ98" s="97">
        <f t="shared" si="173"/>
        <v>6020032.7677608496</v>
      </c>
      <c r="BR98" s="97">
        <f t="shared" si="174"/>
        <v>0</v>
      </c>
      <c r="BS98" s="97">
        <f t="shared" si="175"/>
        <v>1351790.1814293603</v>
      </c>
      <c r="BT98" s="97">
        <f t="shared" si="176"/>
        <v>6020032.7677608496</v>
      </c>
      <c r="BU98" s="97">
        <f t="shared" si="177"/>
        <v>0</v>
      </c>
      <c r="BV98" s="97">
        <f t="shared" si="178"/>
        <v>1352282.0485084483</v>
      </c>
      <c r="BW98" s="97">
        <f t="shared" si="179"/>
        <v>6020032.7677608496</v>
      </c>
      <c r="BX98" s="97">
        <f t="shared" si="180"/>
        <v>0</v>
      </c>
      <c r="BY98" s="469">
        <f t="shared" si="181"/>
        <v>1352898.6349438692</v>
      </c>
      <c r="BZ98" s="470">
        <f t="shared" si="182"/>
        <v>19.580692832430596</v>
      </c>
      <c r="CA98" s="470">
        <f t="shared" si="183"/>
        <v>0</v>
      </c>
      <c r="CB98" s="470">
        <f t="shared" si="184"/>
        <v>0.30942798516138292</v>
      </c>
      <c r="CC98" s="470">
        <f t="shared" si="185"/>
        <v>19.580692832430596</v>
      </c>
      <c r="CD98" s="470">
        <f t="shared" si="186"/>
        <v>0</v>
      </c>
      <c r="CE98" s="470">
        <f t="shared" si="187"/>
        <v>0.30969683610059168</v>
      </c>
      <c r="CF98" s="470">
        <f t="shared" si="188"/>
        <v>19.580692832430596</v>
      </c>
      <c r="CG98" s="470">
        <f t="shared" si="189"/>
        <v>0</v>
      </c>
      <c r="CH98" s="470">
        <f t="shared" si="190"/>
        <v>0.31000977099786459</v>
      </c>
      <c r="CI98" s="470">
        <f t="shared" si="191"/>
        <v>19.580692832430596</v>
      </c>
      <c r="CJ98" s="470">
        <f t="shared" si="192"/>
        <v>0</v>
      </c>
      <c r="CK98" s="472">
        <f t="shared" si="193"/>
        <v>0.31040236006169103</v>
      </c>
      <c r="CL98" s="470">
        <f t="shared" si="194"/>
        <v>0</v>
      </c>
      <c r="CM98" s="116">
        <f t="shared" si="195"/>
        <v>0</v>
      </c>
      <c r="CN98" s="116">
        <f t="shared" si="196"/>
        <v>0</v>
      </c>
      <c r="CO98" s="116">
        <f t="shared" si="197"/>
        <v>0</v>
      </c>
      <c r="CP98" s="116">
        <f t="shared" si="198"/>
        <v>0</v>
      </c>
      <c r="CQ98" s="116">
        <f t="shared" si="199"/>
        <v>0</v>
      </c>
      <c r="CR98" s="116">
        <f t="shared" si="200"/>
        <v>0</v>
      </c>
      <c r="CS98" s="116">
        <f t="shared" si="201"/>
        <v>0</v>
      </c>
      <c r="CT98" s="116">
        <f t="shared" si="202"/>
        <v>0</v>
      </c>
      <c r="CU98" s="116">
        <f t="shared" si="203"/>
        <v>0</v>
      </c>
      <c r="CV98" s="116">
        <f t="shared" si="204"/>
        <v>0</v>
      </c>
      <c r="CW98" s="471">
        <f t="shared" si="205"/>
        <v>0</v>
      </c>
      <c r="CX98" s="470">
        <f t="shared" si="206"/>
        <v>0</v>
      </c>
      <c r="CY98" s="116">
        <f t="shared" si="207"/>
        <v>0</v>
      </c>
      <c r="CZ98" s="116">
        <f t="shared" si="208"/>
        <v>0</v>
      </c>
      <c r="DA98" s="116">
        <f t="shared" si="209"/>
        <v>0</v>
      </c>
      <c r="DB98" s="116">
        <f t="shared" si="210"/>
        <v>0</v>
      </c>
      <c r="DC98" s="116">
        <f t="shared" si="211"/>
        <v>0</v>
      </c>
      <c r="DD98" s="116">
        <f t="shared" si="212"/>
        <v>0</v>
      </c>
      <c r="DE98" s="116">
        <f t="shared" si="213"/>
        <v>0</v>
      </c>
      <c r="DF98" s="116">
        <f t="shared" si="214"/>
        <v>0</v>
      </c>
      <c r="DG98" s="116">
        <f t="shared" si="215"/>
        <v>0</v>
      </c>
      <c r="DH98" s="116">
        <f t="shared" si="216"/>
        <v>0</v>
      </c>
      <c r="DI98" s="471">
        <f t="shared" si="217"/>
        <v>0</v>
      </c>
      <c r="DJ98" s="470">
        <f t="shared" si="218"/>
        <v>0</v>
      </c>
      <c r="DK98" s="116">
        <f t="shared" si="219"/>
        <v>0</v>
      </c>
      <c r="DL98" s="116">
        <f t="shared" si="220"/>
        <v>0</v>
      </c>
      <c r="DM98" s="116">
        <f t="shared" si="221"/>
        <v>0</v>
      </c>
      <c r="DN98" s="116">
        <f t="shared" si="222"/>
        <v>0</v>
      </c>
      <c r="DO98" s="116">
        <f t="shared" si="223"/>
        <v>0</v>
      </c>
      <c r="DP98" s="116">
        <f t="shared" si="224"/>
        <v>0</v>
      </c>
      <c r="DQ98" s="116">
        <f t="shared" si="225"/>
        <v>0</v>
      </c>
      <c r="DR98" s="116">
        <f t="shared" si="226"/>
        <v>0</v>
      </c>
      <c r="DS98" s="116">
        <f t="shared" si="227"/>
        <v>0</v>
      </c>
      <c r="DT98" s="116">
        <f t="shared" si="228"/>
        <v>0</v>
      </c>
      <c r="DU98" s="471">
        <f t="shared" si="229"/>
        <v>0</v>
      </c>
      <c r="DV98" s="470">
        <f t="shared" si="230"/>
        <v>0</v>
      </c>
      <c r="DW98" s="470">
        <f t="shared" si="231"/>
        <v>0</v>
      </c>
      <c r="DX98" s="470">
        <f t="shared" si="232"/>
        <v>0</v>
      </c>
      <c r="DY98" s="470">
        <f t="shared" si="233"/>
        <v>0</v>
      </c>
      <c r="DZ98" s="470">
        <f t="shared" si="234"/>
        <v>0</v>
      </c>
      <c r="EA98" s="470">
        <f t="shared" si="235"/>
        <v>0</v>
      </c>
      <c r="EB98" s="470">
        <f t="shared" si="236"/>
        <v>0</v>
      </c>
      <c r="EC98" s="470">
        <f t="shared" si="237"/>
        <v>0</v>
      </c>
      <c r="ED98" s="470">
        <f t="shared" si="238"/>
        <v>0</v>
      </c>
      <c r="EE98" s="470">
        <f t="shared" si="239"/>
        <v>0</v>
      </c>
      <c r="EF98" s="470">
        <f t="shared" si="240"/>
        <v>0</v>
      </c>
      <c r="EG98" s="470">
        <f t="shared" si="241"/>
        <v>0</v>
      </c>
      <c r="EH98" s="466">
        <f t="shared" si="242"/>
        <v>2537.6374899830853</v>
      </c>
      <c r="EI98" s="122">
        <f t="shared" si="243"/>
        <v>0</v>
      </c>
      <c r="EJ98" s="122">
        <f t="shared" si="244"/>
        <v>40.101546064546717</v>
      </c>
      <c r="EK98" s="122">
        <f t="shared" si="245"/>
        <v>2537.6374899830853</v>
      </c>
      <c r="EL98" s="122">
        <f t="shared" si="246"/>
        <v>0</v>
      </c>
      <c r="EM98" s="122">
        <f t="shared" si="247"/>
        <v>40.136388867525746</v>
      </c>
      <c r="EN98" s="122">
        <f t="shared" si="248"/>
        <v>2537.6374899830853</v>
      </c>
      <c r="EO98" s="122">
        <f t="shared" si="249"/>
        <v>0</v>
      </c>
      <c r="EP98" s="122">
        <f t="shared" si="250"/>
        <v>40.17694490576401</v>
      </c>
      <c r="EQ98" s="122">
        <f t="shared" si="251"/>
        <v>2537.6374899830853</v>
      </c>
      <c r="ER98" s="122">
        <f t="shared" si="252"/>
        <v>0</v>
      </c>
      <c r="ES98" s="469">
        <f t="shared" si="253"/>
        <v>40.227824041402826</v>
      </c>
      <c r="ET98" s="466">
        <f t="shared" si="254"/>
        <v>0</v>
      </c>
      <c r="EU98" s="122">
        <f t="shared" si="255"/>
        <v>0</v>
      </c>
      <c r="EV98" s="122">
        <f t="shared" si="256"/>
        <v>0</v>
      </c>
      <c r="EW98" s="122">
        <f t="shared" si="257"/>
        <v>0</v>
      </c>
      <c r="EX98" s="122">
        <f t="shared" si="258"/>
        <v>0</v>
      </c>
      <c r="EY98" s="122">
        <f t="shared" si="259"/>
        <v>0</v>
      </c>
      <c r="EZ98" s="122">
        <f t="shared" si="260"/>
        <v>0</v>
      </c>
      <c r="FA98" s="122">
        <f t="shared" si="261"/>
        <v>0</v>
      </c>
      <c r="FB98" s="122">
        <f t="shared" si="262"/>
        <v>0</v>
      </c>
      <c r="FC98" s="122">
        <f t="shared" si="263"/>
        <v>0</v>
      </c>
      <c r="FD98" s="122">
        <f t="shared" si="264"/>
        <v>0</v>
      </c>
      <c r="FE98" s="469">
        <f t="shared" si="265"/>
        <v>0</v>
      </c>
      <c r="FF98" s="466">
        <f t="shared" si="266"/>
        <v>0</v>
      </c>
      <c r="FG98" s="466">
        <f t="shared" si="267"/>
        <v>0</v>
      </c>
      <c r="FH98" s="466">
        <f t="shared" si="268"/>
        <v>0</v>
      </c>
      <c r="FI98" s="466">
        <f t="shared" si="269"/>
        <v>0</v>
      </c>
      <c r="FJ98" s="466">
        <f t="shared" si="270"/>
        <v>0</v>
      </c>
      <c r="FK98" s="466">
        <f t="shared" si="271"/>
        <v>0</v>
      </c>
      <c r="FL98" s="466">
        <f t="shared" si="272"/>
        <v>0</v>
      </c>
      <c r="FM98" s="466">
        <f t="shared" si="273"/>
        <v>0</v>
      </c>
      <c r="FN98" s="466">
        <f t="shared" si="274"/>
        <v>0</v>
      </c>
      <c r="FO98" s="466">
        <f t="shared" si="275"/>
        <v>0</v>
      </c>
      <c r="FP98" s="466">
        <f t="shared" si="276"/>
        <v>0</v>
      </c>
      <c r="FQ98" s="468">
        <f t="shared" si="277"/>
        <v>0</v>
      </c>
      <c r="FR98" s="466">
        <f t="shared" si="278"/>
        <v>0</v>
      </c>
      <c r="FS98" s="466">
        <f t="shared" si="279"/>
        <v>0</v>
      </c>
      <c r="FT98" s="466">
        <f t="shared" si="280"/>
        <v>0</v>
      </c>
      <c r="FU98" s="466">
        <f t="shared" si="281"/>
        <v>0</v>
      </c>
      <c r="FV98" s="466">
        <f t="shared" si="282"/>
        <v>0</v>
      </c>
      <c r="FW98" s="466">
        <f t="shared" si="283"/>
        <v>0</v>
      </c>
      <c r="FX98" s="466">
        <f t="shared" si="284"/>
        <v>0</v>
      </c>
      <c r="FY98" s="466">
        <f t="shared" si="285"/>
        <v>0</v>
      </c>
      <c r="FZ98" s="466">
        <f t="shared" si="286"/>
        <v>0</v>
      </c>
      <c r="GA98" s="466">
        <f t="shared" si="287"/>
        <v>0</v>
      </c>
      <c r="GB98" s="466">
        <f t="shared" si="288"/>
        <v>0</v>
      </c>
      <c r="GC98" s="468">
        <f t="shared" si="289"/>
        <v>0</v>
      </c>
    </row>
    <row r="99" spans="1:185">
      <c r="A99" s="97">
        <v>96</v>
      </c>
      <c r="B99" s="97" t="s">
        <v>12</v>
      </c>
      <c r="C99" s="97" t="s">
        <v>214</v>
      </c>
      <c r="D99" s="97" t="s">
        <v>935</v>
      </c>
      <c r="E99" s="321">
        <v>1.882294072679E-2</v>
      </c>
      <c r="F99" s="122">
        <v>0</v>
      </c>
      <c r="G99" s="122">
        <v>2.9190518649675999E-2</v>
      </c>
      <c r="H99" s="122">
        <v>1.8414559498429E-2</v>
      </c>
      <c r="I99" s="122">
        <v>0</v>
      </c>
      <c r="J99" s="122">
        <v>2.8430815301347001E-2</v>
      </c>
      <c r="K99" s="122">
        <v>1.8123787216458999E-2</v>
      </c>
      <c r="L99" s="122">
        <v>0</v>
      </c>
      <c r="M99" s="122">
        <v>2.7657870768654998E-2</v>
      </c>
      <c r="N99" s="122">
        <v>1.7192291320420001E-2</v>
      </c>
      <c r="O99" s="122">
        <v>0</v>
      </c>
      <c r="P99" s="475">
        <v>2.6443094002609E-2</v>
      </c>
      <c r="Q99" s="474">
        <v>3</v>
      </c>
      <c r="R99" s="97">
        <v>5.6468822180368999E-2</v>
      </c>
      <c r="S99" s="97">
        <v>0</v>
      </c>
      <c r="T99" s="97">
        <v>8.7571555949028004E-2</v>
      </c>
      <c r="U99" s="97">
        <v>5.5243678495285997E-2</v>
      </c>
      <c r="V99" s="97">
        <v>0</v>
      </c>
      <c r="W99" s="97">
        <v>8.5292445904042002E-2</v>
      </c>
      <c r="X99" s="97">
        <v>5.4371361649376997E-2</v>
      </c>
      <c r="Y99" s="97">
        <v>0</v>
      </c>
      <c r="Z99" s="97">
        <v>8.2973612305965005E-2</v>
      </c>
      <c r="AA99" s="97">
        <v>5.1576873961260997E-2</v>
      </c>
      <c r="AB99" s="97">
        <v>0</v>
      </c>
      <c r="AC99" s="97">
        <v>7.9329282007826005E-2</v>
      </c>
      <c r="AD99" s="321">
        <v>148.18430736078599</v>
      </c>
      <c r="AE99" s="97">
        <v>0</v>
      </c>
      <c r="AF99" s="97">
        <v>229.80345368925401</v>
      </c>
      <c r="AG99" s="97">
        <v>144.969310812575</v>
      </c>
      <c r="AH99" s="97">
        <v>0</v>
      </c>
      <c r="AI99" s="97">
        <v>223.82266056527999</v>
      </c>
      <c r="AJ99" s="97">
        <v>142.68019510909301</v>
      </c>
      <c r="AK99" s="97">
        <v>0</v>
      </c>
      <c r="AL99" s="97">
        <v>217.73762893676701</v>
      </c>
      <c r="AM99" s="97">
        <v>135.34695870531399</v>
      </c>
      <c r="AN99" s="97">
        <v>0</v>
      </c>
      <c r="AO99" s="97">
        <v>208.17425003500199</v>
      </c>
      <c r="AP99" s="466">
        <f t="shared" si="146"/>
        <v>2624.1791778030261</v>
      </c>
      <c r="AQ99" s="122">
        <f t="shared" si="147"/>
        <v>0</v>
      </c>
      <c r="AR99" s="473">
        <f t="shared" si="148"/>
        <v>2624.1791778030488</v>
      </c>
      <c r="AS99" s="122">
        <f t="shared" si="149"/>
        <v>2624.1791778030383</v>
      </c>
      <c r="AT99" s="122">
        <f t="shared" si="150"/>
        <v>0</v>
      </c>
      <c r="AU99" s="122">
        <f t="shared" si="151"/>
        <v>2624.1791778030492</v>
      </c>
      <c r="AV99" s="122">
        <f t="shared" si="152"/>
        <v>2624.1791778030242</v>
      </c>
      <c r="AW99" s="122">
        <f t="shared" si="153"/>
        <v>0</v>
      </c>
      <c r="AX99" s="122">
        <f t="shared" si="154"/>
        <v>2624.1792165665875</v>
      </c>
      <c r="AY99" s="122">
        <f t="shared" si="155"/>
        <v>2624.1791778030611</v>
      </c>
      <c r="AZ99" s="122">
        <f t="shared" si="156"/>
        <v>0</v>
      </c>
      <c r="BA99" s="469">
        <f t="shared" si="157"/>
        <v>2624.1791778030356</v>
      </c>
      <c r="BB99" s="97">
        <f t="shared" si="158"/>
        <v>2.9047980417154029E-3</v>
      </c>
      <c r="BC99" s="97">
        <f t="shared" si="159"/>
        <v>0</v>
      </c>
      <c r="BD99" s="97">
        <f t="shared" si="160"/>
        <v>4.5047457058372212E-3</v>
      </c>
      <c r="BE99" s="97">
        <f t="shared" si="161"/>
        <v>2.8417757430408931E-3</v>
      </c>
      <c r="BF99" s="97">
        <f t="shared" si="162"/>
        <v>0</v>
      </c>
      <c r="BG99" s="97">
        <f t="shared" si="163"/>
        <v>4.3875065968934273E-3</v>
      </c>
      <c r="BH99" s="97">
        <f t="shared" si="164"/>
        <v>2.7969031183266557E-3</v>
      </c>
      <c r="BI99" s="97">
        <f t="shared" si="165"/>
        <v>0</v>
      </c>
      <c r="BJ99" s="97">
        <f t="shared" si="166"/>
        <v>4.26822407895388E-3</v>
      </c>
      <c r="BK99" s="97">
        <f t="shared" si="167"/>
        <v>2.6531526016590379E-3</v>
      </c>
      <c r="BL99" s="97">
        <f t="shared" si="168"/>
        <v>0</v>
      </c>
      <c r="BM99" s="469">
        <f t="shared" si="169"/>
        <v>4.0807570289137377E-3</v>
      </c>
      <c r="BN99" s="467">
        <f t="shared" si="170"/>
        <v>133761983.07992578</v>
      </c>
      <c r="BO99" s="97">
        <f t="shared" si="171"/>
        <v>0</v>
      </c>
      <c r="BP99" s="97">
        <f t="shared" si="172"/>
        <v>104484196.46082737</v>
      </c>
      <c r="BQ99" s="97">
        <f t="shared" si="173"/>
        <v>135424086.8016665</v>
      </c>
      <c r="BR99" s="97">
        <f t="shared" si="174"/>
        <v>0</v>
      </c>
      <c r="BS99" s="97">
        <f t="shared" si="175"/>
        <v>106046994.15893312</v>
      </c>
      <c r="BT99" s="97">
        <f t="shared" si="176"/>
        <v>136643062.01457638</v>
      </c>
      <c r="BU99" s="97">
        <f t="shared" si="177"/>
        <v>0</v>
      </c>
      <c r="BV99" s="97">
        <f t="shared" si="178"/>
        <v>107705480.12669709</v>
      </c>
      <c r="BW99" s="97">
        <f t="shared" si="179"/>
        <v>140763105.36259505</v>
      </c>
      <c r="BX99" s="97">
        <f t="shared" si="180"/>
        <v>0</v>
      </c>
      <c r="BY99" s="469">
        <f t="shared" si="181"/>
        <v>110463789.96469669</v>
      </c>
      <c r="BZ99" s="470">
        <f t="shared" si="182"/>
        <v>118.43879322705905</v>
      </c>
      <c r="CA99" s="470">
        <f t="shared" si="183"/>
        <v>0</v>
      </c>
      <c r="CB99" s="470">
        <f t="shared" si="184"/>
        <v>59.656469117462947</v>
      </c>
      <c r="CC99" s="470">
        <f t="shared" si="185"/>
        <v>122.5697586496004</v>
      </c>
      <c r="CD99" s="470">
        <f t="shared" si="186"/>
        <v>0</v>
      </c>
      <c r="CE99" s="470">
        <f t="shared" si="187"/>
        <v>62.166697786015519</v>
      </c>
      <c r="CF99" s="470">
        <f t="shared" si="188"/>
        <v>125.65720065624112</v>
      </c>
      <c r="CG99" s="470">
        <f t="shared" si="189"/>
        <v>0</v>
      </c>
      <c r="CH99" s="470">
        <f t="shared" si="190"/>
        <v>64.903453720643967</v>
      </c>
      <c r="CI99" s="470">
        <f t="shared" si="191"/>
        <v>136.45951620519028</v>
      </c>
      <c r="CJ99" s="470">
        <f t="shared" si="192"/>
        <v>0</v>
      </c>
      <c r="CK99" s="472">
        <f t="shared" si="193"/>
        <v>69.623591168894734</v>
      </c>
      <c r="CL99" s="470">
        <f t="shared" si="194"/>
        <v>0</v>
      </c>
      <c r="CM99" s="116">
        <f t="shared" si="195"/>
        <v>0</v>
      </c>
      <c r="CN99" s="116">
        <f t="shared" si="196"/>
        <v>0</v>
      </c>
      <c r="CO99" s="116">
        <f t="shared" si="197"/>
        <v>0</v>
      </c>
      <c r="CP99" s="116">
        <f t="shared" si="198"/>
        <v>0</v>
      </c>
      <c r="CQ99" s="116">
        <f t="shared" si="199"/>
        <v>0</v>
      </c>
      <c r="CR99" s="116">
        <f t="shared" si="200"/>
        <v>0</v>
      </c>
      <c r="CS99" s="116">
        <f t="shared" si="201"/>
        <v>0</v>
      </c>
      <c r="CT99" s="116">
        <f t="shared" si="202"/>
        <v>0</v>
      </c>
      <c r="CU99" s="116">
        <f t="shared" si="203"/>
        <v>0</v>
      </c>
      <c r="CV99" s="116">
        <f t="shared" si="204"/>
        <v>0</v>
      </c>
      <c r="CW99" s="471">
        <f t="shared" si="205"/>
        <v>0</v>
      </c>
      <c r="CX99" s="470">
        <f t="shared" si="206"/>
        <v>0</v>
      </c>
      <c r="CY99" s="116">
        <f t="shared" si="207"/>
        <v>0</v>
      </c>
      <c r="CZ99" s="116">
        <f t="shared" si="208"/>
        <v>0</v>
      </c>
      <c r="DA99" s="116">
        <f t="shared" si="209"/>
        <v>0</v>
      </c>
      <c r="DB99" s="116">
        <f t="shared" si="210"/>
        <v>0</v>
      </c>
      <c r="DC99" s="116">
        <f t="shared" si="211"/>
        <v>0</v>
      </c>
      <c r="DD99" s="116">
        <f t="shared" si="212"/>
        <v>0</v>
      </c>
      <c r="DE99" s="116">
        <f t="shared" si="213"/>
        <v>0</v>
      </c>
      <c r="DF99" s="116">
        <f t="shared" si="214"/>
        <v>0</v>
      </c>
      <c r="DG99" s="116">
        <f t="shared" si="215"/>
        <v>0</v>
      </c>
      <c r="DH99" s="116">
        <f t="shared" si="216"/>
        <v>0</v>
      </c>
      <c r="DI99" s="471">
        <f t="shared" si="217"/>
        <v>0</v>
      </c>
      <c r="DJ99" s="470">
        <f t="shared" si="218"/>
        <v>0</v>
      </c>
      <c r="DK99" s="116">
        <f t="shared" si="219"/>
        <v>0</v>
      </c>
      <c r="DL99" s="116">
        <f t="shared" si="220"/>
        <v>0</v>
      </c>
      <c r="DM99" s="116">
        <f t="shared" si="221"/>
        <v>0</v>
      </c>
      <c r="DN99" s="116">
        <f t="shared" si="222"/>
        <v>0</v>
      </c>
      <c r="DO99" s="116">
        <f t="shared" si="223"/>
        <v>0</v>
      </c>
      <c r="DP99" s="116">
        <f t="shared" si="224"/>
        <v>0</v>
      </c>
      <c r="DQ99" s="116">
        <f t="shared" si="225"/>
        <v>0</v>
      </c>
      <c r="DR99" s="116">
        <f t="shared" si="226"/>
        <v>0</v>
      </c>
      <c r="DS99" s="116">
        <f t="shared" si="227"/>
        <v>0</v>
      </c>
      <c r="DT99" s="116">
        <f t="shared" si="228"/>
        <v>0</v>
      </c>
      <c r="DU99" s="471">
        <f t="shared" si="229"/>
        <v>0</v>
      </c>
      <c r="DV99" s="470">
        <f t="shared" si="230"/>
        <v>0</v>
      </c>
      <c r="DW99" s="470">
        <f t="shared" si="231"/>
        <v>0</v>
      </c>
      <c r="DX99" s="470">
        <f t="shared" si="232"/>
        <v>0</v>
      </c>
      <c r="DY99" s="470">
        <f t="shared" si="233"/>
        <v>0</v>
      </c>
      <c r="DZ99" s="470">
        <f t="shared" si="234"/>
        <v>0</v>
      </c>
      <c r="EA99" s="470">
        <f t="shared" si="235"/>
        <v>0</v>
      </c>
      <c r="EB99" s="470">
        <f t="shared" si="236"/>
        <v>0</v>
      </c>
      <c r="EC99" s="470">
        <f t="shared" si="237"/>
        <v>0</v>
      </c>
      <c r="ED99" s="470">
        <f t="shared" si="238"/>
        <v>0</v>
      </c>
      <c r="EE99" s="470">
        <f t="shared" si="239"/>
        <v>0</v>
      </c>
      <c r="EF99" s="470">
        <f t="shared" si="240"/>
        <v>0</v>
      </c>
      <c r="EG99" s="470">
        <f t="shared" si="241"/>
        <v>0</v>
      </c>
      <c r="EH99" s="466">
        <f t="shared" si="242"/>
        <v>46048.634417604408</v>
      </c>
      <c r="EI99" s="122">
        <f t="shared" si="243"/>
        <v>0</v>
      </c>
      <c r="EJ99" s="122">
        <f t="shared" si="244"/>
        <v>23194.24963887249</v>
      </c>
      <c r="EK99" s="122">
        <f t="shared" si="245"/>
        <v>47654.740925036378</v>
      </c>
      <c r="EL99" s="122">
        <f t="shared" si="246"/>
        <v>0</v>
      </c>
      <c r="EM99" s="122">
        <f t="shared" si="247"/>
        <v>24170.218737453219</v>
      </c>
      <c r="EN99" s="122">
        <f t="shared" si="248"/>
        <v>48855.128774116361</v>
      </c>
      <c r="EO99" s="122">
        <f t="shared" si="249"/>
        <v>0</v>
      </c>
      <c r="EP99" s="122">
        <f t="shared" si="250"/>
        <v>25234.260932498924</v>
      </c>
      <c r="EQ99" s="122">
        <f t="shared" si="251"/>
        <v>53055.035460295323</v>
      </c>
      <c r="ER99" s="122">
        <f t="shared" si="252"/>
        <v>0</v>
      </c>
      <c r="ES99" s="469">
        <f t="shared" si="253"/>
        <v>27069.435690980405</v>
      </c>
      <c r="ET99" s="466">
        <f t="shared" si="254"/>
        <v>0</v>
      </c>
      <c r="EU99" s="122">
        <f t="shared" si="255"/>
        <v>0</v>
      </c>
      <c r="EV99" s="122">
        <f t="shared" si="256"/>
        <v>0</v>
      </c>
      <c r="EW99" s="122">
        <f t="shared" si="257"/>
        <v>0</v>
      </c>
      <c r="EX99" s="122">
        <f t="shared" si="258"/>
        <v>0</v>
      </c>
      <c r="EY99" s="122">
        <f t="shared" si="259"/>
        <v>0</v>
      </c>
      <c r="EZ99" s="122">
        <f t="shared" si="260"/>
        <v>0</v>
      </c>
      <c r="FA99" s="122">
        <f t="shared" si="261"/>
        <v>0</v>
      </c>
      <c r="FB99" s="122">
        <f t="shared" si="262"/>
        <v>0</v>
      </c>
      <c r="FC99" s="122">
        <f t="shared" si="263"/>
        <v>0</v>
      </c>
      <c r="FD99" s="122">
        <f t="shared" si="264"/>
        <v>0</v>
      </c>
      <c r="FE99" s="469">
        <f t="shared" si="265"/>
        <v>0</v>
      </c>
      <c r="FF99" s="466">
        <f t="shared" si="266"/>
        <v>0</v>
      </c>
      <c r="FG99" s="466">
        <f t="shared" si="267"/>
        <v>0</v>
      </c>
      <c r="FH99" s="466">
        <f t="shared" si="268"/>
        <v>0</v>
      </c>
      <c r="FI99" s="466">
        <f t="shared" si="269"/>
        <v>0</v>
      </c>
      <c r="FJ99" s="466">
        <f t="shared" si="270"/>
        <v>0</v>
      </c>
      <c r="FK99" s="466">
        <f t="shared" si="271"/>
        <v>0</v>
      </c>
      <c r="FL99" s="466">
        <f t="shared" si="272"/>
        <v>0</v>
      </c>
      <c r="FM99" s="466">
        <f t="shared" si="273"/>
        <v>0</v>
      </c>
      <c r="FN99" s="466">
        <f t="shared" si="274"/>
        <v>0</v>
      </c>
      <c r="FO99" s="466">
        <f t="shared" si="275"/>
        <v>0</v>
      </c>
      <c r="FP99" s="466">
        <f t="shared" si="276"/>
        <v>0</v>
      </c>
      <c r="FQ99" s="468">
        <f t="shared" si="277"/>
        <v>0</v>
      </c>
      <c r="FR99" s="466">
        <f t="shared" si="278"/>
        <v>0</v>
      </c>
      <c r="FS99" s="466">
        <f t="shared" si="279"/>
        <v>0</v>
      </c>
      <c r="FT99" s="466">
        <f t="shared" si="280"/>
        <v>0</v>
      </c>
      <c r="FU99" s="466">
        <f t="shared" si="281"/>
        <v>0</v>
      </c>
      <c r="FV99" s="466">
        <f t="shared" si="282"/>
        <v>0</v>
      </c>
      <c r="FW99" s="466">
        <f t="shared" si="283"/>
        <v>0</v>
      </c>
      <c r="FX99" s="466">
        <f t="shared" si="284"/>
        <v>0</v>
      </c>
      <c r="FY99" s="466">
        <f t="shared" si="285"/>
        <v>0</v>
      </c>
      <c r="FZ99" s="466">
        <f t="shared" si="286"/>
        <v>0</v>
      </c>
      <c r="GA99" s="466">
        <f t="shared" si="287"/>
        <v>0</v>
      </c>
      <c r="GB99" s="466">
        <f t="shared" si="288"/>
        <v>0</v>
      </c>
      <c r="GC99" s="468">
        <f t="shared" si="289"/>
        <v>0</v>
      </c>
    </row>
    <row r="100" spans="1:185">
      <c r="A100" s="97">
        <v>97</v>
      </c>
      <c r="B100" s="97" t="s">
        <v>12</v>
      </c>
      <c r="C100" s="97" t="s">
        <v>214</v>
      </c>
      <c r="D100" s="97" t="s">
        <v>935</v>
      </c>
      <c r="E100" s="321">
        <v>2.5552032234684999E-2</v>
      </c>
      <c r="F100" s="122">
        <v>0.218542501478804</v>
      </c>
      <c r="G100" s="122">
        <v>0.20736391358430001</v>
      </c>
      <c r="H100" s="122">
        <v>2.3443989575323999E-2</v>
      </c>
      <c r="I100" s="122">
        <v>0.198218048841275</v>
      </c>
      <c r="J100" s="122">
        <v>0.199956142979171</v>
      </c>
      <c r="K100" s="122">
        <v>2.1974747721828999E-2</v>
      </c>
      <c r="L100" s="122">
        <v>0.18062537747223201</v>
      </c>
      <c r="M100" s="122">
        <v>0.193521275718925</v>
      </c>
      <c r="N100" s="122">
        <v>1.8627431499086002E-2</v>
      </c>
      <c r="O100" s="122">
        <v>0.15297975103516301</v>
      </c>
      <c r="P100" s="475">
        <v>0.17804783156405199</v>
      </c>
      <c r="Q100" s="474">
        <v>1</v>
      </c>
      <c r="R100" s="97">
        <v>2.5552032234684999E-2</v>
      </c>
      <c r="S100" s="97">
        <v>0.218542501478804</v>
      </c>
      <c r="T100" s="97">
        <v>0.20736391358430001</v>
      </c>
      <c r="U100" s="97">
        <v>2.3443989575323999E-2</v>
      </c>
      <c r="V100" s="97">
        <v>0.198218048841275</v>
      </c>
      <c r="W100" s="97">
        <v>0.199956142979171</v>
      </c>
      <c r="X100" s="97">
        <v>2.1974747721828999E-2</v>
      </c>
      <c r="Y100" s="97">
        <v>0.18062537747223201</v>
      </c>
      <c r="Z100" s="97">
        <v>0.193521275718925</v>
      </c>
      <c r="AA100" s="97">
        <v>1.8627431499086002E-2</v>
      </c>
      <c r="AB100" s="97">
        <v>0.15297975103516301</v>
      </c>
      <c r="AC100" s="97">
        <v>0.17804783156405199</v>
      </c>
      <c r="AD100" s="321">
        <v>19.766603608181999</v>
      </c>
      <c r="AE100" s="97">
        <v>169.060642949883</v>
      </c>
      <c r="AF100" s="97">
        <v>160.41308357846199</v>
      </c>
      <c r="AG100" s="97">
        <v>18.135858810506999</v>
      </c>
      <c r="AH100" s="97">
        <v>153.33800315554399</v>
      </c>
      <c r="AI100" s="97">
        <v>154.68256227091899</v>
      </c>
      <c r="AJ100" s="97">
        <v>16.9992791030365</v>
      </c>
      <c r="AK100" s="97">
        <v>139.72862139807799</v>
      </c>
      <c r="AL100" s="97">
        <v>149.704666137695</v>
      </c>
      <c r="AM100" s="97">
        <v>14.4098540303647</v>
      </c>
      <c r="AN100" s="97">
        <v>118.342450064918</v>
      </c>
      <c r="AO100" s="97">
        <v>137.734677128561</v>
      </c>
      <c r="AP100" s="466">
        <f t="shared" si="146"/>
        <v>773.582446461941</v>
      </c>
      <c r="AQ100" s="122">
        <f t="shared" si="147"/>
        <v>773.58244646192929</v>
      </c>
      <c r="AR100" s="473">
        <f t="shared" si="148"/>
        <v>773.58244646192497</v>
      </c>
      <c r="AS100" s="122">
        <f t="shared" si="149"/>
        <v>773.58244646192475</v>
      </c>
      <c r="AT100" s="122">
        <f t="shared" si="150"/>
        <v>773.58244646193077</v>
      </c>
      <c r="AU100" s="122">
        <f t="shared" si="151"/>
        <v>773.58244646193214</v>
      </c>
      <c r="AV100" s="122">
        <f t="shared" si="152"/>
        <v>773.58244646194362</v>
      </c>
      <c r="AW100" s="122">
        <f t="shared" si="153"/>
        <v>773.58244646192543</v>
      </c>
      <c r="AX100" s="122">
        <f t="shared" si="154"/>
        <v>773.58246829216694</v>
      </c>
      <c r="AY100" s="122">
        <f t="shared" si="155"/>
        <v>773.58244646191577</v>
      </c>
      <c r="AZ100" s="122">
        <f t="shared" si="156"/>
        <v>773.58244646192759</v>
      </c>
      <c r="BA100" s="469">
        <f t="shared" si="157"/>
        <v>773.58244646193009</v>
      </c>
      <c r="BB100" s="97">
        <f t="shared" si="158"/>
        <v>3.9432463967504433E-3</v>
      </c>
      <c r="BC100" s="97">
        <f t="shared" si="159"/>
        <v>3.3725964478212314E-2</v>
      </c>
      <c r="BD100" s="97">
        <f t="shared" si="160"/>
        <v>3.2000859953026026E-2</v>
      </c>
      <c r="BE100" s="97">
        <f t="shared" si="161"/>
        <v>3.6179285690186112E-3</v>
      </c>
      <c r="BF100" s="97">
        <f t="shared" si="162"/>
        <v>3.0589449781738536E-2</v>
      </c>
      <c r="BG100" s="97">
        <f t="shared" si="163"/>
        <v>3.0857676331530064E-2</v>
      </c>
      <c r="BH100" s="97">
        <f t="shared" si="164"/>
        <v>3.3911919012053655E-3</v>
      </c>
      <c r="BI100" s="97">
        <f t="shared" si="165"/>
        <v>2.7874509641242554E-2</v>
      </c>
      <c r="BJ100" s="97">
        <f t="shared" si="166"/>
        <v>2.9864633316223878E-2</v>
      </c>
      <c r="BK100" s="97">
        <f t="shared" si="167"/>
        <v>2.8746266232311714E-3</v>
      </c>
      <c r="BL100" s="97">
        <f t="shared" si="168"/>
        <v>2.3608175134748655E-2</v>
      </c>
      <c r="BM100" s="469">
        <f t="shared" si="169"/>
        <v>2.7476737028812422E-2</v>
      </c>
      <c r="BN100" s="467">
        <f t="shared" si="170"/>
        <v>33198185.084692921</v>
      </c>
      <c r="BO100" s="97">
        <f t="shared" si="171"/>
        <v>9915991.6211767662</v>
      </c>
      <c r="BP100" s="97">
        <f t="shared" si="172"/>
        <v>10213488.108556708</v>
      </c>
      <c r="BQ100" s="97">
        <f t="shared" si="173"/>
        <v>34847138.607150137</v>
      </c>
      <c r="BR100" s="97">
        <f t="shared" si="174"/>
        <v>10476187.157497451</v>
      </c>
      <c r="BS100" s="97">
        <f t="shared" si="175"/>
        <v>10424820.926585032</v>
      </c>
      <c r="BT100" s="97">
        <f t="shared" si="176"/>
        <v>36140296.712821923</v>
      </c>
      <c r="BU100" s="97">
        <f t="shared" si="177"/>
        <v>11038966.671158528</v>
      </c>
      <c r="BV100" s="97">
        <f t="shared" si="178"/>
        <v>10618584.128073093</v>
      </c>
      <c r="BW100" s="97">
        <f t="shared" si="179"/>
        <v>39664204.030461788</v>
      </c>
      <c r="BX100" s="97">
        <f t="shared" si="180"/>
        <v>12121209.4180419</v>
      </c>
      <c r="BY100" s="469">
        <f t="shared" si="181"/>
        <v>11128655.858673004</v>
      </c>
      <c r="BZ100" s="470">
        <f t="shared" si="182"/>
        <v>64.961927058836508</v>
      </c>
      <c r="CA100" s="470">
        <f t="shared" si="183"/>
        <v>2.268664345397021</v>
      </c>
      <c r="CB100" s="470">
        <f t="shared" si="184"/>
        <v>2.4626966023200083</v>
      </c>
      <c r="CC100" s="470">
        <f t="shared" si="185"/>
        <v>74.319984009523139</v>
      </c>
      <c r="CD100" s="470">
        <f t="shared" si="186"/>
        <v>2.642591635509024</v>
      </c>
      <c r="CE100" s="470">
        <f t="shared" si="187"/>
        <v>2.6067768589812621</v>
      </c>
      <c r="CF100" s="470">
        <f t="shared" si="188"/>
        <v>82.231425749023117</v>
      </c>
      <c r="CG100" s="470">
        <f t="shared" si="189"/>
        <v>3.0557629347668978</v>
      </c>
      <c r="CH100" s="470">
        <f t="shared" si="190"/>
        <v>2.7435185326846909</v>
      </c>
      <c r="CI100" s="470">
        <f t="shared" si="191"/>
        <v>106.46718532398845</v>
      </c>
      <c r="CJ100" s="470">
        <f t="shared" si="192"/>
        <v>3.9617038647342917</v>
      </c>
      <c r="CK100" s="472">
        <f t="shared" si="193"/>
        <v>3.1251871367693451</v>
      </c>
      <c r="CL100" s="470">
        <f t="shared" si="194"/>
        <v>0</v>
      </c>
      <c r="CM100" s="116">
        <f t="shared" si="195"/>
        <v>0</v>
      </c>
      <c r="CN100" s="116">
        <f t="shared" si="196"/>
        <v>0</v>
      </c>
      <c r="CO100" s="116">
        <f t="shared" si="197"/>
        <v>0</v>
      </c>
      <c r="CP100" s="116">
        <f t="shared" si="198"/>
        <v>0</v>
      </c>
      <c r="CQ100" s="116">
        <f t="shared" si="199"/>
        <v>0</v>
      </c>
      <c r="CR100" s="116">
        <f t="shared" si="200"/>
        <v>0</v>
      </c>
      <c r="CS100" s="116">
        <f t="shared" si="201"/>
        <v>0</v>
      </c>
      <c r="CT100" s="116">
        <f t="shared" si="202"/>
        <v>0</v>
      </c>
      <c r="CU100" s="116">
        <f t="shared" si="203"/>
        <v>0</v>
      </c>
      <c r="CV100" s="116">
        <f t="shared" si="204"/>
        <v>0</v>
      </c>
      <c r="CW100" s="471">
        <f t="shared" si="205"/>
        <v>0</v>
      </c>
      <c r="CX100" s="470">
        <f t="shared" si="206"/>
        <v>0</v>
      </c>
      <c r="CY100" s="116">
        <f t="shared" si="207"/>
        <v>0</v>
      </c>
      <c r="CZ100" s="116">
        <f t="shared" si="208"/>
        <v>0</v>
      </c>
      <c r="DA100" s="116">
        <f t="shared" si="209"/>
        <v>0</v>
      </c>
      <c r="DB100" s="116">
        <f t="shared" si="210"/>
        <v>0</v>
      </c>
      <c r="DC100" s="116">
        <f t="shared" si="211"/>
        <v>0</v>
      </c>
      <c r="DD100" s="116">
        <f t="shared" si="212"/>
        <v>0</v>
      </c>
      <c r="DE100" s="116">
        <f t="shared" si="213"/>
        <v>0</v>
      </c>
      <c r="DF100" s="116">
        <f t="shared" si="214"/>
        <v>0</v>
      </c>
      <c r="DG100" s="116">
        <f t="shared" si="215"/>
        <v>0</v>
      </c>
      <c r="DH100" s="116">
        <f t="shared" si="216"/>
        <v>0</v>
      </c>
      <c r="DI100" s="471">
        <f t="shared" si="217"/>
        <v>0</v>
      </c>
      <c r="DJ100" s="470">
        <f t="shared" si="218"/>
        <v>0</v>
      </c>
      <c r="DK100" s="116">
        <f t="shared" si="219"/>
        <v>0</v>
      </c>
      <c r="DL100" s="116">
        <f t="shared" si="220"/>
        <v>0</v>
      </c>
      <c r="DM100" s="116">
        <f t="shared" si="221"/>
        <v>0</v>
      </c>
      <c r="DN100" s="116">
        <f t="shared" si="222"/>
        <v>0</v>
      </c>
      <c r="DO100" s="116">
        <f t="shared" si="223"/>
        <v>0</v>
      </c>
      <c r="DP100" s="116">
        <f t="shared" si="224"/>
        <v>0</v>
      </c>
      <c r="DQ100" s="116">
        <f t="shared" si="225"/>
        <v>0</v>
      </c>
      <c r="DR100" s="116">
        <f t="shared" si="226"/>
        <v>0</v>
      </c>
      <c r="DS100" s="116">
        <f t="shared" si="227"/>
        <v>0</v>
      </c>
      <c r="DT100" s="116">
        <f t="shared" si="228"/>
        <v>0</v>
      </c>
      <c r="DU100" s="471">
        <f t="shared" si="229"/>
        <v>0</v>
      </c>
      <c r="DV100" s="470">
        <f t="shared" si="230"/>
        <v>0</v>
      </c>
      <c r="DW100" s="470">
        <f t="shared" si="231"/>
        <v>0</v>
      </c>
      <c r="DX100" s="470">
        <f t="shared" si="232"/>
        <v>0</v>
      </c>
      <c r="DY100" s="470">
        <f t="shared" si="233"/>
        <v>0</v>
      </c>
      <c r="DZ100" s="470">
        <f t="shared" si="234"/>
        <v>0</v>
      </c>
      <c r="EA100" s="470">
        <f t="shared" si="235"/>
        <v>0</v>
      </c>
      <c r="EB100" s="470">
        <f t="shared" si="236"/>
        <v>0</v>
      </c>
      <c r="EC100" s="470">
        <f t="shared" si="237"/>
        <v>0</v>
      </c>
      <c r="ED100" s="470">
        <f t="shared" si="238"/>
        <v>0</v>
      </c>
      <c r="EE100" s="470">
        <f t="shared" si="239"/>
        <v>0</v>
      </c>
      <c r="EF100" s="470">
        <f t="shared" si="240"/>
        <v>0</v>
      </c>
      <c r="EG100" s="470">
        <f t="shared" si="241"/>
        <v>0</v>
      </c>
      <c r="EH100" s="466">
        <f t="shared" si="242"/>
        <v>8418.9983948380541</v>
      </c>
      <c r="EI100" s="122">
        <f t="shared" si="243"/>
        <v>294.01654703107772</v>
      </c>
      <c r="EJ100" s="122">
        <f t="shared" si="244"/>
        <v>319.16292635726228</v>
      </c>
      <c r="EK100" s="122">
        <f t="shared" si="245"/>
        <v>9631.7928732912133</v>
      </c>
      <c r="EL100" s="122">
        <f t="shared" si="246"/>
        <v>342.47713614488043</v>
      </c>
      <c r="EM100" s="122">
        <f t="shared" si="247"/>
        <v>337.83557823934569</v>
      </c>
      <c r="EN100" s="122">
        <f t="shared" si="248"/>
        <v>10657.107520213236</v>
      </c>
      <c r="EO100" s="122">
        <f t="shared" si="249"/>
        <v>396.02370815612477</v>
      </c>
      <c r="EP100" s="122">
        <f t="shared" si="250"/>
        <v>355.55715737867695</v>
      </c>
      <c r="EQ100" s="122">
        <f t="shared" si="251"/>
        <v>13798.036833694237</v>
      </c>
      <c r="ER100" s="122">
        <f t="shared" si="252"/>
        <v>513.43271340785691</v>
      </c>
      <c r="ES100" s="469">
        <f t="shared" si="253"/>
        <v>405.02101275720509</v>
      </c>
      <c r="ET100" s="466">
        <f t="shared" si="254"/>
        <v>0</v>
      </c>
      <c r="EU100" s="122">
        <f t="shared" si="255"/>
        <v>0</v>
      </c>
      <c r="EV100" s="122">
        <f t="shared" si="256"/>
        <v>0</v>
      </c>
      <c r="EW100" s="122">
        <f t="shared" si="257"/>
        <v>0</v>
      </c>
      <c r="EX100" s="122">
        <f t="shared" si="258"/>
        <v>0</v>
      </c>
      <c r="EY100" s="122">
        <f t="shared" si="259"/>
        <v>0</v>
      </c>
      <c r="EZ100" s="122">
        <f t="shared" si="260"/>
        <v>0</v>
      </c>
      <c r="FA100" s="122">
        <f t="shared" si="261"/>
        <v>0</v>
      </c>
      <c r="FB100" s="122">
        <f t="shared" si="262"/>
        <v>0</v>
      </c>
      <c r="FC100" s="122">
        <f t="shared" si="263"/>
        <v>0</v>
      </c>
      <c r="FD100" s="122">
        <f t="shared" si="264"/>
        <v>0</v>
      </c>
      <c r="FE100" s="469">
        <f t="shared" si="265"/>
        <v>0</v>
      </c>
      <c r="FF100" s="466">
        <f t="shared" si="266"/>
        <v>0</v>
      </c>
      <c r="FG100" s="466">
        <f t="shared" si="267"/>
        <v>0</v>
      </c>
      <c r="FH100" s="466">
        <f t="shared" si="268"/>
        <v>0</v>
      </c>
      <c r="FI100" s="466">
        <f t="shared" si="269"/>
        <v>0</v>
      </c>
      <c r="FJ100" s="466">
        <f t="shared" si="270"/>
        <v>0</v>
      </c>
      <c r="FK100" s="466">
        <f t="shared" si="271"/>
        <v>0</v>
      </c>
      <c r="FL100" s="466">
        <f t="shared" si="272"/>
        <v>0</v>
      </c>
      <c r="FM100" s="466">
        <f t="shared" si="273"/>
        <v>0</v>
      </c>
      <c r="FN100" s="466">
        <f t="shared" si="274"/>
        <v>0</v>
      </c>
      <c r="FO100" s="466">
        <f t="shared" si="275"/>
        <v>0</v>
      </c>
      <c r="FP100" s="466">
        <f t="shared" si="276"/>
        <v>0</v>
      </c>
      <c r="FQ100" s="468">
        <f t="shared" si="277"/>
        <v>0</v>
      </c>
      <c r="FR100" s="466">
        <f t="shared" si="278"/>
        <v>0</v>
      </c>
      <c r="FS100" s="466">
        <f t="shared" si="279"/>
        <v>0</v>
      </c>
      <c r="FT100" s="466">
        <f t="shared" si="280"/>
        <v>0</v>
      </c>
      <c r="FU100" s="466">
        <f t="shared" si="281"/>
        <v>0</v>
      </c>
      <c r="FV100" s="466">
        <f t="shared" si="282"/>
        <v>0</v>
      </c>
      <c r="FW100" s="466">
        <f t="shared" si="283"/>
        <v>0</v>
      </c>
      <c r="FX100" s="466">
        <f t="shared" si="284"/>
        <v>0</v>
      </c>
      <c r="FY100" s="466">
        <f t="shared" si="285"/>
        <v>0</v>
      </c>
      <c r="FZ100" s="466">
        <f t="shared" si="286"/>
        <v>0</v>
      </c>
      <c r="GA100" s="466">
        <f t="shared" si="287"/>
        <v>0</v>
      </c>
      <c r="GB100" s="466">
        <f t="shared" si="288"/>
        <v>0</v>
      </c>
      <c r="GC100" s="468">
        <f t="shared" si="289"/>
        <v>0</v>
      </c>
    </row>
    <row r="101" spans="1:185">
      <c r="A101" s="97">
        <v>98</v>
      </c>
      <c r="B101" s="97" t="s">
        <v>12</v>
      </c>
      <c r="C101" s="97" t="s">
        <v>214</v>
      </c>
      <c r="D101" s="97" t="s">
        <v>935</v>
      </c>
      <c r="E101" s="321">
        <v>3.1852365930599001E-2</v>
      </c>
      <c r="F101" s="122">
        <v>1.9027129337539E-2</v>
      </c>
      <c r="G101" s="122">
        <v>0.102582334384858</v>
      </c>
      <c r="H101" s="122">
        <v>2.9224545741324999E-2</v>
      </c>
      <c r="I101" s="122">
        <v>1.8215037854889999E-2</v>
      </c>
      <c r="J101" s="122">
        <v>0.100591722712934</v>
      </c>
      <c r="K101" s="122">
        <v>2.7393034700315001E-2</v>
      </c>
      <c r="L101" s="122">
        <v>1.7649034700315001E-2</v>
      </c>
      <c r="M101" s="122">
        <v>9.8278309148265006E-2</v>
      </c>
      <c r="N101" s="122">
        <v>2.3220374763406999E-2</v>
      </c>
      <c r="O101" s="122">
        <v>1.6359531861199001E-2</v>
      </c>
      <c r="P101" s="475">
        <v>9.5381369085173001E-2</v>
      </c>
      <c r="Q101" s="474">
        <v>1</v>
      </c>
      <c r="R101" s="97">
        <v>3.1852365930599001E-2</v>
      </c>
      <c r="S101" s="97">
        <v>1.9027129337539E-2</v>
      </c>
      <c r="T101" s="97">
        <v>0.102582334384858</v>
      </c>
      <c r="U101" s="97">
        <v>2.9224545741324999E-2</v>
      </c>
      <c r="V101" s="97">
        <v>1.8215037854889999E-2</v>
      </c>
      <c r="W101" s="97">
        <v>0.100591722712934</v>
      </c>
      <c r="X101" s="97">
        <v>2.7393034700315001E-2</v>
      </c>
      <c r="Y101" s="97">
        <v>1.7649034700315001E-2</v>
      </c>
      <c r="Z101" s="97">
        <v>9.8278309148265006E-2</v>
      </c>
      <c r="AA101" s="97">
        <v>2.3220374763406999E-2</v>
      </c>
      <c r="AB101" s="97">
        <v>1.6359531861199001E-2</v>
      </c>
      <c r="AC101" s="97">
        <v>9.5381369085173001E-2</v>
      </c>
      <c r="AD101" s="321">
        <v>73.153701132428296</v>
      </c>
      <c r="AE101" s="97">
        <v>43.698635636647197</v>
      </c>
      <c r="AF101" s="97">
        <v>235.59560528116501</v>
      </c>
      <c r="AG101" s="97">
        <v>67.118520789003</v>
      </c>
      <c r="AH101" s="97">
        <v>41.833546627454098</v>
      </c>
      <c r="AI101" s="97">
        <v>231.02386917729299</v>
      </c>
      <c r="AJ101" s="97">
        <v>62.912182973888299</v>
      </c>
      <c r="AK101" s="97">
        <v>40.533636105895297</v>
      </c>
      <c r="AL101" s="97">
        <v>225.71076965332</v>
      </c>
      <c r="AM101" s="97">
        <v>53.329048125540197</v>
      </c>
      <c r="AN101" s="97">
        <v>37.572100830691802</v>
      </c>
      <c r="AO101" s="97">
        <v>219.057516256762</v>
      </c>
      <c r="AP101" s="466">
        <f t="shared" si="146"/>
        <v>2296.648898603577</v>
      </c>
      <c r="AQ101" s="122">
        <f t="shared" si="147"/>
        <v>2296.6488986036002</v>
      </c>
      <c r="AR101" s="473">
        <f t="shared" si="148"/>
        <v>2296.6488986035479</v>
      </c>
      <c r="AS101" s="122">
        <f t="shared" si="149"/>
        <v>2296.6488986035456</v>
      </c>
      <c r="AT101" s="122">
        <f t="shared" si="150"/>
        <v>2296.6488986034956</v>
      </c>
      <c r="AU101" s="122">
        <f t="shared" si="151"/>
        <v>2296.6488986035442</v>
      </c>
      <c r="AV101" s="122">
        <f t="shared" si="152"/>
        <v>2296.6488986035874</v>
      </c>
      <c r="AW101" s="122">
        <f t="shared" si="153"/>
        <v>2296.6488986036074</v>
      </c>
      <c r="AX101" s="122">
        <f t="shared" si="154"/>
        <v>2296.6488903752643</v>
      </c>
      <c r="AY101" s="122">
        <f t="shared" si="155"/>
        <v>2296.6488986035433</v>
      </c>
      <c r="AZ101" s="122">
        <f t="shared" si="156"/>
        <v>2296.6488986035151</v>
      </c>
      <c r="BA101" s="469">
        <f t="shared" si="157"/>
        <v>2296.6488986035579</v>
      </c>
      <c r="BB101" s="97">
        <f t="shared" si="158"/>
        <v>4.9155278934454386E-3</v>
      </c>
      <c r="BC101" s="97">
        <f t="shared" si="159"/>
        <v>2.9363088818786572E-3</v>
      </c>
      <c r="BD101" s="97">
        <f t="shared" si="160"/>
        <v>1.5830733803014363E-2</v>
      </c>
      <c r="BE101" s="97">
        <f t="shared" si="161"/>
        <v>4.5099968422362543E-3</v>
      </c>
      <c r="BF101" s="97">
        <f t="shared" si="162"/>
        <v>2.8109851196285243E-3</v>
      </c>
      <c r="BG101" s="97">
        <f t="shared" si="163"/>
        <v>1.5523538186221557E-2</v>
      </c>
      <c r="BH101" s="97">
        <f t="shared" si="164"/>
        <v>4.227353988363056E-3</v>
      </c>
      <c r="BI101" s="97">
        <f t="shared" si="165"/>
        <v>2.7236382550297226E-3</v>
      </c>
      <c r="BJ101" s="97">
        <f t="shared" si="166"/>
        <v>1.5166527064002807E-2</v>
      </c>
      <c r="BK101" s="97">
        <f t="shared" si="167"/>
        <v>3.5834198343217753E-3</v>
      </c>
      <c r="BL101" s="97">
        <f t="shared" si="168"/>
        <v>2.5246393113354765E-3</v>
      </c>
      <c r="BM101" s="469">
        <f t="shared" si="169"/>
        <v>1.4719464835821863E-2</v>
      </c>
      <c r="BN101" s="467">
        <f t="shared" si="170"/>
        <v>87059084.129764333</v>
      </c>
      <c r="BO101" s="97">
        <f t="shared" si="171"/>
        <v>116357858.01833521</v>
      </c>
      <c r="BP101" s="97">
        <f t="shared" si="172"/>
        <v>45065999.529815011</v>
      </c>
      <c r="BQ101" s="97">
        <f t="shared" si="173"/>
        <v>91383307.971262857</v>
      </c>
      <c r="BR101" s="97">
        <f t="shared" si="174"/>
        <v>119250644.55697736</v>
      </c>
      <c r="BS101" s="97">
        <f t="shared" si="175"/>
        <v>45565939.027424067</v>
      </c>
      <c r="BT101" s="97">
        <f t="shared" si="176"/>
        <v>94774492.158817887</v>
      </c>
      <c r="BU101" s="97">
        <f t="shared" si="177"/>
        <v>121388898.42337596</v>
      </c>
      <c r="BV101" s="97">
        <f t="shared" si="178"/>
        <v>46166738.665579699</v>
      </c>
      <c r="BW101" s="97">
        <f t="shared" si="179"/>
        <v>104015604.07048842</v>
      </c>
      <c r="BX101" s="97">
        <f t="shared" si="180"/>
        <v>126686362.97918436</v>
      </c>
      <c r="BY101" s="469">
        <f t="shared" si="181"/>
        <v>46951004.617985561</v>
      </c>
      <c r="BZ101" s="470">
        <f t="shared" si="182"/>
        <v>136.66031013120275</v>
      </c>
      <c r="CA101" s="470">
        <f t="shared" si="183"/>
        <v>305.76829524349341</v>
      </c>
      <c r="CB101" s="470">
        <f t="shared" si="184"/>
        <v>21.965770129943117</v>
      </c>
      <c r="CC101" s="470">
        <f t="shared" si="185"/>
        <v>156.34684073470848</v>
      </c>
      <c r="CD101" s="470">
        <f t="shared" si="186"/>
        <v>327.34119332330511</v>
      </c>
      <c r="CE101" s="470">
        <f t="shared" si="187"/>
        <v>22.648950529189634</v>
      </c>
      <c r="CF101" s="470">
        <f t="shared" si="188"/>
        <v>172.99012905227337</v>
      </c>
      <c r="CG101" s="470">
        <f t="shared" si="189"/>
        <v>343.89670734006035</v>
      </c>
      <c r="CH101" s="470">
        <f t="shared" si="190"/>
        <v>23.487755877002041</v>
      </c>
      <c r="CI101" s="470">
        <f t="shared" si="191"/>
        <v>223.97486072103942</v>
      </c>
      <c r="CJ101" s="470">
        <f t="shared" si="192"/>
        <v>387.19434044336839</v>
      </c>
      <c r="CK101" s="472">
        <f t="shared" si="193"/>
        <v>24.612251359099055</v>
      </c>
      <c r="CL101" s="470">
        <f t="shared" si="194"/>
        <v>0</v>
      </c>
      <c r="CM101" s="116">
        <f t="shared" si="195"/>
        <v>0</v>
      </c>
      <c r="CN101" s="116">
        <f t="shared" si="196"/>
        <v>0</v>
      </c>
      <c r="CO101" s="116">
        <f t="shared" si="197"/>
        <v>0</v>
      </c>
      <c r="CP101" s="116">
        <f t="shared" si="198"/>
        <v>0</v>
      </c>
      <c r="CQ101" s="116">
        <f t="shared" si="199"/>
        <v>0</v>
      </c>
      <c r="CR101" s="116">
        <f t="shared" si="200"/>
        <v>0</v>
      </c>
      <c r="CS101" s="116">
        <f t="shared" si="201"/>
        <v>0</v>
      </c>
      <c r="CT101" s="116">
        <f t="shared" si="202"/>
        <v>0</v>
      </c>
      <c r="CU101" s="116">
        <f t="shared" si="203"/>
        <v>0</v>
      </c>
      <c r="CV101" s="116">
        <f t="shared" si="204"/>
        <v>0</v>
      </c>
      <c r="CW101" s="471">
        <f t="shared" si="205"/>
        <v>0</v>
      </c>
      <c r="CX101" s="470">
        <f t="shared" si="206"/>
        <v>0</v>
      </c>
      <c r="CY101" s="116">
        <f t="shared" si="207"/>
        <v>0</v>
      </c>
      <c r="CZ101" s="116">
        <f t="shared" si="208"/>
        <v>0</v>
      </c>
      <c r="DA101" s="116">
        <f t="shared" si="209"/>
        <v>0</v>
      </c>
      <c r="DB101" s="116">
        <f t="shared" si="210"/>
        <v>0</v>
      </c>
      <c r="DC101" s="116">
        <f t="shared" si="211"/>
        <v>0</v>
      </c>
      <c r="DD101" s="116">
        <f t="shared" si="212"/>
        <v>0</v>
      </c>
      <c r="DE101" s="116">
        <f t="shared" si="213"/>
        <v>0</v>
      </c>
      <c r="DF101" s="116">
        <f t="shared" si="214"/>
        <v>0</v>
      </c>
      <c r="DG101" s="116">
        <f t="shared" si="215"/>
        <v>0</v>
      </c>
      <c r="DH101" s="116">
        <f t="shared" si="216"/>
        <v>0</v>
      </c>
      <c r="DI101" s="471">
        <f t="shared" si="217"/>
        <v>0</v>
      </c>
      <c r="DJ101" s="470">
        <f t="shared" si="218"/>
        <v>0</v>
      </c>
      <c r="DK101" s="116">
        <f t="shared" si="219"/>
        <v>0</v>
      </c>
      <c r="DL101" s="116">
        <f t="shared" si="220"/>
        <v>0</v>
      </c>
      <c r="DM101" s="116">
        <f t="shared" si="221"/>
        <v>0</v>
      </c>
      <c r="DN101" s="116">
        <f t="shared" si="222"/>
        <v>0</v>
      </c>
      <c r="DO101" s="116">
        <f t="shared" si="223"/>
        <v>0</v>
      </c>
      <c r="DP101" s="116">
        <f t="shared" si="224"/>
        <v>0</v>
      </c>
      <c r="DQ101" s="116">
        <f t="shared" si="225"/>
        <v>0</v>
      </c>
      <c r="DR101" s="116">
        <f t="shared" si="226"/>
        <v>0</v>
      </c>
      <c r="DS101" s="116">
        <f t="shared" si="227"/>
        <v>0</v>
      </c>
      <c r="DT101" s="116">
        <f t="shared" si="228"/>
        <v>0</v>
      </c>
      <c r="DU101" s="471">
        <f t="shared" si="229"/>
        <v>0</v>
      </c>
      <c r="DV101" s="470">
        <f t="shared" si="230"/>
        <v>0</v>
      </c>
      <c r="DW101" s="470">
        <f t="shared" si="231"/>
        <v>0</v>
      </c>
      <c r="DX101" s="470">
        <f t="shared" si="232"/>
        <v>0</v>
      </c>
      <c r="DY101" s="470">
        <f t="shared" si="233"/>
        <v>0</v>
      </c>
      <c r="DZ101" s="470">
        <f t="shared" si="234"/>
        <v>0</v>
      </c>
      <c r="EA101" s="470">
        <f t="shared" si="235"/>
        <v>0</v>
      </c>
      <c r="EB101" s="470">
        <f t="shared" si="236"/>
        <v>0</v>
      </c>
      <c r="EC101" s="470">
        <f t="shared" si="237"/>
        <v>0</v>
      </c>
      <c r="ED101" s="470">
        <f t="shared" si="238"/>
        <v>0</v>
      </c>
      <c r="EE101" s="470">
        <f t="shared" si="239"/>
        <v>0</v>
      </c>
      <c r="EF101" s="470">
        <f t="shared" si="240"/>
        <v>0</v>
      </c>
      <c r="EG101" s="470">
        <f t="shared" si="241"/>
        <v>0</v>
      </c>
      <c r="EH101" s="466">
        <f t="shared" si="242"/>
        <v>17711.034504727842</v>
      </c>
      <c r="EI101" s="122">
        <f t="shared" si="243"/>
        <v>39627.254045524387</v>
      </c>
      <c r="EJ101" s="122">
        <f t="shared" si="244"/>
        <v>2846.7410349123488</v>
      </c>
      <c r="EK101" s="122">
        <f t="shared" si="245"/>
        <v>20262.388460110538</v>
      </c>
      <c r="EL101" s="122">
        <f t="shared" si="246"/>
        <v>42423.079270066184</v>
      </c>
      <c r="EM101" s="122">
        <f t="shared" si="247"/>
        <v>2935.280506338926</v>
      </c>
      <c r="EN101" s="122">
        <f t="shared" si="248"/>
        <v>22419.341370443664</v>
      </c>
      <c r="EO101" s="122">
        <f t="shared" si="249"/>
        <v>44568.656722018051</v>
      </c>
      <c r="EP101" s="122">
        <f t="shared" si="250"/>
        <v>3043.9888097489866</v>
      </c>
      <c r="EQ101" s="122">
        <f t="shared" si="251"/>
        <v>29026.909734168836</v>
      </c>
      <c r="ER101" s="122">
        <f t="shared" si="252"/>
        <v>50179.9850815799</v>
      </c>
      <c r="ES101" s="469">
        <f t="shared" si="253"/>
        <v>3189.7222583611715</v>
      </c>
      <c r="ET101" s="466">
        <f t="shared" si="254"/>
        <v>0</v>
      </c>
      <c r="EU101" s="122">
        <f t="shared" si="255"/>
        <v>0</v>
      </c>
      <c r="EV101" s="122">
        <f t="shared" si="256"/>
        <v>0</v>
      </c>
      <c r="EW101" s="122">
        <f t="shared" si="257"/>
        <v>0</v>
      </c>
      <c r="EX101" s="122">
        <f t="shared" si="258"/>
        <v>0</v>
      </c>
      <c r="EY101" s="122">
        <f t="shared" si="259"/>
        <v>0</v>
      </c>
      <c r="EZ101" s="122">
        <f t="shared" si="260"/>
        <v>0</v>
      </c>
      <c r="FA101" s="122">
        <f t="shared" si="261"/>
        <v>0</v>
      </c>
      <c r="FB101" s="122">
        <f t="shared" si="262"/>
        <v>0</v>
      </c>
      <c r="FC101" s="122">
        <f t="shared" si="263"/>
        <v>0</v>
      </c>
      <c r="FD101" s="122">
        <f t="shared" si="264"/>
        <v>0</v>
      </c>
      <c r="FE101" s="469">
        <f t="shared" si="265"/>
        <v>0</v>
      </c>
      <c r="FF101" s="466">
        <f t="shared" si="266"/>
        <v>0</v>
      </c>
      <c r="FG101" s="466">
        <f t="shared" si="267"/>
        <v>0</v>
      </c>
      <c r="FH101" s="466">
        <f t="shared" si="268"/>
        <v>0</v>
      </c>
      <c r="FI101" s="466">
        <f t="shared" si="269"/>
        <v>0</v>
      </c>
      <c r="FJ101" s="466">
        <f t="shared" si="270"/>
        <v>0</v>
      </c>
      <c r="FK101" s="466">
        <f t="shared" si="271"/>
        <v>0</v>
      </c>
      <c r="FL101" s="466">
        <f t="shared" si="272"/>
        <v>0</v>
      </c>
      <c r="FM101" s="466">
        <f t="shared" si="273"/>
        <v>0</v>
      </c>
      <c r="FN101" s="466">
        <f t="shared" si="274"/>
        <v>0</v>
      </c>
      <c r="FO101" s="466">
        <f t="shared" si="275"/>
        <v>0</v>
      </c>
      <c r="FP101" s="466">
        <f t="shared" si="276"/>
        <v>0</v>
      </c>
      <c r="FQ101" s="468">
        <f t="shared" si="277"/>
        <v>0</v>
      </c>
      <c r="FR101" s="466">
        <f t="shared" si="278"/>
        <v>0</v>
      </c>
      <c r="FS101" s="466">
        <f t="shared" si="279"/>
        <v>0</v>
      </c>
      <c r="FT101" s="466">
        <f t="shared" si="280"/>
        <v>0</v>
      </c>
      <c r="FU101" s="466">
        <f t="shared" si="281"/>
        <v>0</v>
      </c>
      <c r="FV101" s="466">
        <f t="shared" si="282"/>
        <v>0</v>
      </c>
      <c r="FW101" s="466">
        <f t="shared" si="283"/>
        <v>0</v>
      </c>
      <c r="FX101" s="466">
        <f t="shared" si="284"/>
        <v>0</v>
      </c>
      <c r="FY101" s="466">
        <f t="shared" si="285"/>
        <v>0</v>
      </c>
      <c r="FZ101" s="466">
        <f t="shared" si="286"/>
        <v>0</v>
      </c>
      <c r="GA101" s="466">
        <f t="shared" si="287"/>
        <v>0</v>
      </c>
      <c r="GB101" s="466">
        <f t="shared" si="288"/>
        <v>0</v>
      </c>
      <c r="GC101" s="468">
        <f t="shared" si="289"/>
        <v>0</v>
      </c>
    </row>
    <row r="102" spans="1:185">
      <c r="A102" s="97">
        <v>99</v>
      </c>
      <c r="B102" s="97" t="s">
        <v>12</v>
      </c>
      <c r="C102" s="97" t="s">
        <v>214</v>
      </c>
      <c r="D102" s="97" t="s">
        <v>935</v>
      </c>
      <c r="E102" s="321">
        <v>3.5058563352527002E-2</v>
      </c>
      <c r="F102" s="122">
        <v>2.5509861898779999E-3</v>
      </c>
      <c r="G102" s="122">
        <v>0.38780226762973902</v>
      </c>
      <c r="H102" s="122">
        <v>3.4696018993476997E-2</v>
      </c>
      <c r="I102" s="122">
        <v>2.3724171565860002E-3</v>
      </c>
      <c r="J102" s="122">
        <v>0.38402598551523698</v>
      </c>
      <c r="K102" s="122">
        <v>3.4437058737012E-2</v>
      </c>
      <c r="L102" s="122">
        <v>2.2448678470920001E-3</v>
      </c>
      <c r="M102" s="122">
        <v>0.379637333328112</v>
      </c>
      <c r="N102" s="122">
        <v>3.3572131480421E-2</v>
      </c>
      <c r="O102" s="122">
        <v>1.8188531533829999E-3</v>
      </c>
      <c r="P102" s="475">
        <v>0.37414170447124701</v>
      </c>
      <c r="Q102" s="474">
        <v>7</v>
      </c>
      <c r="R102" s="97">
        <v>0.24540994346768899</v>
      </c>
      <c r="S102" s="97">
        <v>1.7856903329143001E-2</v>
      </c>
      <c r="T102" s="97">
        <v>2.71461587340817</v>
      </c>
      <c r="U102" s="97">
        <v>0.24287213295433699</v>
      </c>
      <c r="V102" s="97">
        <v>1.6606920096103001E-2</v>
      </c>
      <c r="W102" s="97">
        <v>2.6881818986066501</v>
      </c>
      <c r="X102" s="97">
        <v>0.241059411159085</v>
      </c>
      <c r="Y102" s="97">
        <v>1.5714074929646001E-2</v>
      </c>
      <c r="Z102" s="97">
        <v>2.65746133329678</v>
      </c>
      <c r="AA102" s="97">
        <v>0.23500492036294399</v>
      </c>
      <c r="AB102" s="97">
        <v>1.2731972073679E-2</v>
      </c>
      <c r="AC102" s="97">
        <v>2.61899193129873</v>
      </c>
      <c r="AD102" s="321">
        <v>77.479967961702101</v>
      </c>
      <c r="AE102" s="97">
        <v>5.63771898679971</v>
      </c>
      <c r="AF102" s="97">
        <v>857.04901736259603</v>
      </c>
      <c r="AG102" s="97">
        <v>76.678739313469606</v>
      </c>
      <c r="AH102" s="97">
        <v>5.2430786577237303</v>
      </c>
      <c r="AI102" s="97">
        <v>848.70337540619403</v>
      </c>
      <c r="AJ102" s="97">
        <v>76.106433136160803</v>
      </c>
      <c r="AK102" s="97">
        <v>4.9611927083837397</v>
      </c>
      <c r="AL102" s="97">
        <v>839.00437545776299</v>
      </c>
      <c r="AM102" s="97">
        <v>74.194930503948996</v>
      </c>
      <c r="AN102" s="97">
        <v>4.0196936375881904</v>
      </c>
      <c r="AO102" s="97">
        <v>826.85896122093504</v>
      </c>
      <c r="AP102" s="466">
        <f t="shared" si="146"/>
        <v>315.71649814549272</v>
      </c>
      <c r="AQ102" s="122">
        <f t="shared" si="147"/>
        <v>315.71649814549778</v>
      </c>
      <c r="AR102" s="473">
        <f t="shared" si="148"/>
        <v>315.71649814549289</v>
      </c>
      <c r="AS102" s="122">
        <f t="shared" si="149"/>
        <v>315.71649814549193</v>
      </c>
      <c r="AT102" s="122">
        <f t="shared" si="150"/>
        <v>315.71649814549761</v>
      </c>
      <c r="AU102" s="122">
        <f t="shared" si="151"/>
        <v>315.71649814549289</v>
      </c>
      <c r="AV102" s="122">
        <f t="shared" si="152"/>
        <v>315.71649814549261</v>
      </c>
      <c r="AW102" s="122">
        <f t="shared" si="153"/>
        <v>315.71649814549426</v>
      </c>
      <c r="AX102" s="122">
        <f t="shared" si="154"/>
        <v>315.71649413875576</v>
      </c>
      <c r="AY102" s="122">
        <f t="shared" si="155"/>
        <v>315.71649814549238</v>
      </c>
      <c r="AZ102" s="122">
        <f t="shared" si="156"/>
        <v>315.71649814549659</v>
      </c>
      <c r="BA102" s="469">
        <f t="shared" si="157"/>
        <v>315.71649814549238</v>
      </c>
      <c r="BB102" s="97">
        <f t="shared" si="158"/>
        <v>5.4103154044805278E-3</v>
      </c>
      <c r="BC102" s="97">
        <f t="shared" si="159"/>
        <v>3.9367385768017263E-4</v>
      </c>
      <c r="BD102" s="97">
        <f t="shared" si="160"/>
        <v>5.9846507723438275E-2</v>
      </c>
      <c r="BE102" s="97">
        <f t="shared" si="161"/>
        <v>5.3543667533378003E-3</v>
      </c>
      <c r="BF102" s="97">
        <f t="shared" si="162"/>
        <v>3.6611668764247724E-4</v>
      </c>
      <c r="BG102" s="97">
        <f t="shared" si="163"/>
        <v>5.9263743475790283E-2</v>
      </c>
      <c r="BH102" s="97">
        <f t="shared" si="164"/>
        <v>5.3144034310928841E-3</v>
      </c>
      <c r="BI102" s="97">
        <f t="shared" si="165"/>
        <v>3.4643299475845316E-4</v>
      </c>
      <c r="BJ102" s="97">
        <f t="shared" si="166"/>
        <v>5.8586476917712745E-2</v>
      </c>
      <c r="BK102" s="97">
        <f t="shared" si="167"/>
        <v>5.1809259347951921E-3</v>
      </c>
      <c r="BL102" s="97">
        <f t="shared" si="168"/>
        <v>2.8068946052596088E-4</v>
      </c>
      <c r="BM102" s="469">
        <f t="shared" si="169"/>
        <v>5.7738379260012768E-2</v>
      </c>
      <c r="BN102" s="467">
        <f t="shared" si="170"/>
        <v>11338783.20939442</v>
      </c>
      <c r="BO102" s="97">
        <f t="shared" si="171"/>
        <v>49580268.502735689</v>
      </c>
      <c r="BP102" s="97">
        <f t="shared" si="172"/>
        <v>2930204.3927796022</v>
      </c>
      <c r="BQ102" s="97">
        <f t="shared" si="173"/>
        <v>11405336.35777857</v>
      </c>
      <c r="BR102" s="97">
        <f t="shared" si="174"/>
        <v>51647936.45008444</v>
      </c>
      <c r="BS102" s="97">
        <f t="shared" si="175"/>
        <v>2946391.915065201</v>
      </c>
      <c r="BT102" s="97">
        <f t="shared" si="176"/>
        <v>11453543.56289752</v>
      </c>
      <c r="BU102" s="97">
        <f t="shared" si="177"/>
        <v>53280112.104741372</v>
      </c>
      <c r="BV102" s="97">
        <f t="shared" si="178"/>
        <v>2965519.8455432244</v>
      </c>
      <c r="BW102" s="97">
        <f t="shared" si="179"/>
        <v>11618750.065885805</v>
      </c>
      <c r="BX102" s="97">
        <f t="shared" si="180"/>
        <v>59981796.499310061</v>
      </c>
      <c r="BY102" s="469">
        <f t="shared" si="181"/>
        <v>2989965.6782337087</v>
      </c>
      <c r="BZ102" s="470">
        <f t="shared" si="182"/>
        <v>2.3101719207411207</v>
      </c>
      <c r="CA102" s="470">
        <f t="shared" si="183"/>
        <v>138.82661396788549</v>
      </c>
      <c r="CB102" s="470">
        <f t="shared" si="184"/>
        <v>5.3970884453363989E-2</v>
      </c>
      <c r="CC102" s="470">
        <f t="shared" si="185"/>
        <v>2.3480125568631864</v>
      </c>
      <c r="CD102" s="470">
        <f t="shared" si="186"/>
        <v>155.50124933221122</v>
      </c>
      <c r="CE102" s="470">
        <f t="shared" si="187"/>
        <v>5.4802688698119495E-2</v>
      </c>
      <c r="CF102" s="470">
        <f t="shared" si="188"/>
        <v>2.3756682030843543</v>
      </c>
      <c r="CG102" s="470">
        <f t="shared" si="189"/>
        <v>169.5299034250616</v>
      </c>
      <c r="CH102" s="470">
        <f t="shared" si="190"/>
        <v>5.5796105260058002E-2</v>
      </c>
      <c r="CI102" s="470">
        <f t="shared" si="191"/>
        <v>2.4720227235969547</v>
      </c>
      <c r="CJ102" s="470">
        <f t="shared" si="192"/>
        <v>235.55579666763228</v>
      </c>
      <c r="CK102" s="472">
        <f t="shared" si="193"/>
        <v>5.7082376667556521E-2</v>
      </c>
      <c r="CL102" s="470">
        <f t="shared" si="194"/>
        <v>0</v>
      </c>
      <c r="CM102" s="116">
        <f t="shared" si="195"/>
        <v>0</v>
      </c>
      <c r="CN102" s="116">
        <f t="shared" si="196"/>
        <v>0</v>
      </c>
      <c r="CO102" s="116">
        <f t="shared" si="197"/>
        <v>0</v>
      </c>
      <c r="CP102" s="116">
        <f t="shared" si="198"/>
        <v>0</v>
      </c>
      <c r="CQ102" s="116">
        <f t="shared" si="199"/>
        <v>0</v>
      </c>
      <c r="CR102" s="116">
        <f t="shared" si="200"/>
        <v>0</v>
      </c>
      <c r="CS102" s="116">
        <f t="shared" si="201"/>
        <v>0</v>
      </c>
      <c r="CT102" s="116">
        <f t="shared" si="202"/>
        <v>0</v>
      </c>
      <c r="CU102" s="116">
        <f t="shared" si="203"/>
        <v>0</v>
      </c>
      <c r="CV102" s="116">
        <f t="shared" si="204"/>
        <v>0</v>
      </c>
      <c r="CW102" s="471">
        <f t="shared" si="205"/>
        <v>0</v>
      </c>
      <c r="CX102" s="470">
        <f t="shared" si="206"/>
        <v>0</v>
      </c>
      <c r="CY102" s="116">
        <f t="shared" si="207"/>
        <v>0</v>
      </c>
      <c r="CZ102" s="116">
        <f t="shared" si="208"/>
        <v>0</v>
      </c>
      <c r="DA102" s="116">
        <f t="shared" si="209"/>
        <v>0</v>
      </c>
      <c r="DB102" s="116">
        <f t="shared" si="210"/>
        <v>0</v>
      </c>
      <c r="DC102" s="116">
        <f t="shared" si="211"/>
        <v>0</v>
      </c>
      <c r="DD102" s="116">
        <f t="shared" si="212"/>
        <v>0</v>
      </c>
      <c r="DE102" s="116">
        <f t="shared" si="213"/>
        <v>0</v>
      </c>
      <c r="DF102" s="116">
        <f t="shared" si="214"/>
        <v>0</v>
      </c>
      <c r="DG102" s="116">
        <f t="shared" si="215"/>
        <v>0</v>
      </c>
      <c r="DH102" s="116">
        <f t="shared" si="216"/>
        <v>0</v>
      </c>
      <c r="DI102" s="471">
        <f t="shared" si="217"/>
        <v>0</v>
      </c>
      <c r="DJ102" s="470">
        <f t="shared" si="218"/>
        <v>0</v>
      </c>
      <c r="DK102" s="116">
        <f t="shared" si="219"/>
        <v>0</v>
      </c>
      <c r="DL102" s="116">
        <f t="shared" si="220"/>
        <v>0</v>
      </c>
      <c r="DM102" s="116">
        <f t="shared" si="221"/>
        <v>0</v>
      </c>
      <c r="DN102" s="116">
        <f t="shared" si="222"/>
        <v>0</v>
      </c>
      <c r="DO102" s="116">
        <f t="shared" si="223"/>
        <v>0</v>
      </c>
      <c r="DP102" s="116">
        <f t="shared" si="224"/>
        <v>0</v>
      </c>
      <c r="DQ102" s="116">
        <f t="shared" si="225"/>
        <v>0</v>
      </c>
      <c r="DR102" s="116">
        <f t="shared" si="226"/>
        <v>0</v>
      </c>
      <c r="DS102" s="116">
        <f t="shared" si="227"/>
        <v>0</v>
      </c>
      <c r="DT102" s="116">
        <f t="shared" si="228"/>
        <v>0</v>
      </c>
      <c r="DU102" s="471">
        <f t="shared" si="229"/>
        <v>0</v>
      </c>
      <c r="DV102" s="470">
        <f t="shared" si="230"/>
        <v>0</v>
      </c>
      <c r="DW102" s="470">
        <f t="shared" si="231"/>
        <v>0</v>
      </c>
      <c r="DX102" s="470">
        <f t="shared" si="232"/>
        <v>0</v>
      </c>
      <c r="DY102" s="470">
        <f t="shared" si="233"/>
        <v>0</v>
      </c>
      <c r="DZ102" s="470">
        <f t="shared" si="234"/>
        <v>0</v>
      </c>
      <c r="EA102" s="470">
        <f t="shared" si="235"/>
        <v>0</v>
      </c>
      <c r="EB102" s="470">
        <f t="shared" si="236"/>
        <v>0</v>
      </c>
      <c r="EC102" s="470">
        <f t="shared" si="237"/>
        <v>0</v>
      </c>
      <c r="ED102" s="470">
        <f t="shared" si="238"/>
        <v>0</v>
      </c>
      <c r="EE102" s="470">
        <f t="shared" si="239"/>
        <v>0</v>
      </c>
      <c r="EF102" s="470">
        <f t="shared" si="240"/>
        <v>0</v>
      </c>
      <c r="EG102" s="470">
        <f t="shared" si="241"/>
        <v>0</v>
      </c>
      <c r="EH102" s="466">
        <f t="shared" si="242"/>
        <v>2095.771200326742</v>
      </c>
      <c r="EI102" s="122">
        <f t="shared" si="243"/>
        <v>125942.49665167136</v>
      </c>
      <c r="EJ102" s="122">
        <f t="shared" si="244"/>
        <v>48.961994680134318</v>
      </c>
      <c r="EK102" s="122">
        <f t="shared" si="245"/>
        <v>2130.0999507866586</v>
      </c>
      <c r="EL102" s="122">
        <f t="shared" si="246"/>
        <v>141069.60483735183</v>
      </c>
      <c r="EM102" s="122">
        <f t="shared" si="247"/>
        <v>49.716601454122213</v>
      </c>
      <c r="EN102" s="122">
        <f t="shared" si="248"/>
        <v>2155.1889523265172</v>
      </c>
      <c r="EO102" s="122">
        <f t="shared" si="249"/>
        <v>153796.29801685136</v>
      </c>
      <c r="EP102" s="122">
        <f t="shared" si="250"/>
        <v>50.617821749350554</v>
      </c>
      <c r="EQ102" s="122">
        <f t="shared" si="251"/>
        <v>2242.6010740385359</v>
      </c>
      <c r="ER102" s="122">
        <f t="shared" si="252"/>
        <v>213694.50918076906</v>
      </c>
      <c r="ES102" s="469">
        <f t="shared" si="253"/>
        <v>51.784717835064626</v>
      </c>
      <c r="ET102" s="466">
        <f t="shared" si="254"/>
        <v>0</v>
      </c>
      <c r="EU102" s="122">
        <f t="shared" si="255"/>
        <v>0</v>
      </c>
      <c r="EV102" s="122">
        <f t="shared" si="256"/>
        <v>0</v>
      </c>
      <c r="EW102" s="122">
        <f t="shared" si="257"/>
        <v>0</v>
      </c>
      <c r="EX102" s="122">
        <f t="shared" si="258"/>
        <v>0</v>
      </c>
      <c r="EY102" s="122">
        <f t="shared" si="259"/>
        <v>0</v>
      </c>
      <c r="EZ102" s="122">
        <f t="shared" si="260"/>
        <v>0</v>
      </c>
      <c r="FA102" s="122">
        <f t="shared" si="261"/>
        <v>0</v>
      </c>
      <c r="FB102" s="122">
        <f t="shared" si="262"/>
        <v>0</v>
      </c>
      <c r="FC102" s="122">
        <f t="shared" si="263"/>
        <v>0</v>
      </c>
      <c r="FD102" s="122">
        <f t="shared" si="264"/>
        <v>0</v>
      </c>
      <c r="FE102" s="469">
        <f t="shared" si="265"/>
        <v>0</v>
      </c>
      <c r="FF102" s="466">
        <f t="shared" si="266"/>
        <v>0</v>
      </c>
      <c r="FG102" s="466">
        <f t="shared" si="267"/>
        <v>0</v>
      </c>
      <c r="FH102" s="466">
        <f t="shared" si="268"/>
        <v>0</v>
      </c>
      <c r="FI102" s="466">
        <f t="shared" si="269"/>
        <v>0</v>
      </c>
      <c r="FJ102" s="466">
        <f t="shared" si="270"/>
        <v>0</v>
      </c>
      <c r="FK102" s="466">
        <f t="shared" si="271"/>
        <v>0</v>
      </c>
      <c r="FL102" s="466">
        <f t="shared" si="272"/>
        <v>0</v>
      </c>
      <c r="FM102" s="466">
        <f t="shared" si="273"/>
        <v>0</v>
      </c>
      <c r="FN102" s="466">
        <f t="shared" si="274"/>
        <v>0</v>
      </c>
      <c r="FO102" s="466">
        <f t="shared" si="275"/>
        <v>0</v>
      </c>
      <c r="FP102" s="466">
        <f t="shared" si="276"/>
        <v>0</v>
      </c>
      <c r="FQ102" s="468">
        <f t="shared" si="277"/>
        <v>0</v>
      </c>
      <c r="FR102" s="466">
        <f t="shared" si="278"/>
        <v>0</v>
      </c>
      <c r="FS102" s="466">
        <f t="shared" si="279"/>
        <v>0</v>
      </c>
      <c r="FT102" s="466">
        <f t="shared" si="280"/>
        <v>0</v>
      </c>
      <c r="FU102" s="466">
        <f t="shared" si="281"/>
        <v>0</v>
      </c>
      <c r="FV102" s="466">
        <f t="shared" si="282"/>
        <v>0</v>
      </c>
      <c r="FW102" s="466">
        <f t="shared" si="283"/>
        <v>0</v>
      </c>
      <c r="FX102" s="466">
        <f t="shared" si="284"/>
        <v>0</v>
      </c>
      <c r="FY102" s="466">
        <f t="shared" si="285"/>
        <v>0</v>
      </c>
      <c r="FZ102" s="466">
        <f t="shared" si="286"/>
        <v>0</v>
      </c>
      <c r="GA102" s="466">
        <f t="shared" si="287"/>
        <v>0</v>
      </c>
      <c r="GB102" s="466">
        <f t="shared" si="288"/>
        <v>0</v>
      </c>
      <c r="GC102" s="468">
        <f t="shared" si="289"/>
        <v>0</v>
      </c>
    </row>
    <row r="103" spans="1:185">
      <c r="A103" s="97">
        <v>100</v>
      </c>
      <c r="B103" s="97" t="s">
        <v>12</v>
      </c>
      <c r="C103" s="97" t="s">
        <v>214</v>
      </c>
      <c r="D103" s="97" t="s">
        <v>935</v>
      </c>
      <c r="E103" s="321">
        <v>3.5868861344656E-2</v>
      </c>
      <c r="F103" s="122">
        <v>0</v>
      </c>
      <c r="G103" s="122">
        <v>0.50951928467213103</v>
      </c>
      <c r="H103" s="122">
        <v>3.5868861344656E-2</v>
      </c>
      <c r="I103" s="122">
        <v>0</v>
      </c>
      <c r="J103" s="122">
        <v>0.50923624692396596</v>
      </c>
      <c r="K103" s="122">
        <v>3.5868861344656E-2</v>
      </c>
      <c r="L103" s="122">
        <v>0</v>
      </c>
      <c r="M103" s="122">
        <v>0.50890731116258603</v>
      </c>
      <c r="N103" s="122">
        <v>3.5868861344656E-2</v>
      </c>
      <c r="O103" s="122">
        <v>0</v>
      </c>
      <c r="P103" s="475">
        <v>0.50849540591577602</v>
      </c>
      <c r="Q103" s="474">
        <v>1</v>
      </c>
      <c r="R103" s="97">
        <v>3.5868861344656E-2</v>
      </c>
      <c r="S103" s="97">
        <v>0</v>
      </c>
      <c r="T103" s="97">
        <v>0.50951928467213103</v>
      </c>
      <c r="U103" s="97">
        <v>3.5868861344656E-2</v>
      </c>
      <c r="V103" s="97">
        <v>0</v>
      </c>
      <c r="W103" s="97">
        <v>0.50923624692396596</v>
      </c>
      <c r="X103" s="97">
        <v>3.5868861344656E-2</v>
      </c>
      <c r="Y103" s="97">
        <v>0</v>
      </c>
      <c r="Z103" s="97">
        <v>0.50890731116258603</v>
      </c>
      <c r="AA103" s="97">
        <v>3.5868861344656E-2</v>
      </c>
      <c r="AB103" s="97">
        <v>0</v>
      </c>
      <c r="AC103" s="97">
        <v>0.50849540591577602</v>
      </c>
      <c r="AD103" s="321">
        <v>350.69429060418298</v>
      </c>
      <c r="AE103" s="97">
        <v>0</v>
      </c>
      <c r="AF103" s="97">
        <v>4981.6330206385001</v>
      </c>
      <c r="AG103" s="97">
        <v>350.69429060418298</v>
      </c>
      <c r="AH103" s="97">
        <v>0</v>
      </c>
      <c r="AI103" s="97">
        <v>4978.86572559245</v>
      </c>
      <c r="AJ103" s="97">
        <v>350.69429060418298</v>
      </c>
      <c r="AK103" s="97">
        <v>0</v>
      </c>
      <c r="AL103" s="97">
        <v>4975.64990234375</v>
      </c>
      <c r="AM103" s="97">
        <v>350.69429060418298</v>
      </c>
      <c r="AN103" s="97">
        <v>0</v>
      </c>
      <c r="AO103" s="97">
        <v>4971.6224314906003</v>
      </c>
      <c r="AP103" s="466">
        <f t="shared" si="146"/>
        <v>9777.1235957126901</v>
      </c>
      <c r="AQ103" s="122">
        <f t="shared" si="147"/>
        <v>0</v>
      </c>
      <c r="AR103" s="473">
        <f t="shared" si="148"/>
        <v>9777.1235957126046</v>
      </c>
      <c r="AS103" s="122">
        <f t="shared" si="149"/>
        <v>9777.1235957126901</v>
      </c>
      <c r="AT103" s="122">
        <f t="shared" si="150"/>
        <v>0</v>
      </c>
      <c r="AU103" s="122">
        <f t="shared" si="151"/>
        <v>9777.1235957126282</v>
      </c>
      <c r="AV103" s="122">
        <f t="shared" si="152"/>
        <v>9777.1235957126901</v>
      </c>
      <c r="AW103" s="122">
        <f t="shared" si="153"/>
        <v>0</v>
      </c>
      <c r="AX103" s="122">
        <f t="shared" si="154"/>
        <v>9777.1240326200113</v>
      </c>
      <c r="AY103" s="122">
        <f t="shared" si="155"/>
        <v>9777.1235957126901</v>
      </c>
      <c r="AZ103" s="122">
        <f t="shared" si="156"/>
        <v>0</v>
      </c>
      <c r="BA103" s="469">
        <f t="shared" si="157"/>
        <v>9777.1235957126191</v>
      </c>
      <c r="BB103" s="97">
        <f t="shared" si="158"/>
        <v>5.5353623912880795E-3</v>
      </c>
      <c r="BC103" s="97">
        <f t="shared" si="159"/>
        <v>0</v>
      </c>
      <c r="BD103" s="97">
        <f t="shared" si="160"/>
        <v>7.8630148275680309E-2</v>
      </c>
      <c r="BE103" s="97">
        <f t="shared" si="161"/>
        <v>5.5353623912880795E-3</v>
      </c>
      <c r="BF103" s="97">
        <f t="shared" si="162"/>
        <v>0</v>
      </c>
      <c r="BG103" s="97">
        <f t="shared" si="163"/>
        <v>7.8586469261410691E-2</v>
      </c>
      <c r="BH103" s="97">
        <f t="shared" si="164"/>
        <v>5.5353623912880795E-3</v>
      </c>
      <c r="BI103" s="97">
        <f t="shared" si="165"/>
        <v>0</v>
      </c>
      <c r="BJ103" s="97">
        <f t="shared" si="166"/>
        <v>7.853570716374618E-2</v>
      </c>
      <c r="BK103" s="97">
        <f t="shared" si="167"/>
        <v>5.5353623912880795E-3</v>
      </c>
      <c r="BL103" s="97">
        <f t="shared" si="168"/>
        <v>0</v>
      </c>
      <c r="BM103" s="469">
        <f t="shared" si="169"/>
        <v>7.8472141030713469E-2</v>
      </c>
      <c r="BN103" s="467">
        <f t="shared" si="170"/>
        <v>346651723.50648934</v>
      </c>
      <c r="BO103" s="97">
        <f t="shared" si="171"/>
        <v>0</v>
      </c>
      <c r="BP103" s="97">
        <f t="shared" si="172"/>
        <v>77815826.502593875</v>
      </c>
      <c r="BQ103" s="97">
        <f t="shared" si="173"/>
        <v>346651723.50648934</v>
      </c>
      <c r="BR103" s="97">
        <f t="shared" si="174"/>
        <v>0</v>
      </c>
      <c r="BS103" s="97">
        <f t="shared" si="175"/>
        <v>77840173.681632683</v>
      </c>
      <c r="BT103" s="97">
        <f t="shared" si="176"/>
        <v>346651723.50648934</v>
      </c>
      <c r="BU103" s="97">
        <f t="shared" si="177"/>
        <v>0</v>
      </c>
      <c r="BV103" s="97">
        <f t="shared" si="178"/>
        <v>77868499.119195327</v>
      </c>
      <c r="BW103" s="97">
        <f t="shared" si="179"/>
        <v>346651723.50648934</v>
      </c>
      <c r="BX103" s="97">
        <f t="shared" si="180"/>
        <v>0</v>
      </c>
      <c r="BY103" s="469">
        <f t="shared" si="181"/>
        <v>77904001.792883217</v>
      </c>
      <c r="BZ103" s="470">
        <f t="shared" si="182"/>
        <v>483.22097567523707</v>
      </c>
      <c r="CA103" s="470">
        <f t="shared" si="183"/>
        <v>0</v>
      </c>
      <c r="CB103" s="470">
        <f t="shared" si="184"/>
        <v>7.6362003209228222</v>
      </c>
      <c r="CC103" s="470">
        <f t="shared" si="185"/>
        <v>483.22097567523707</v>
      </c>
      <c r="CD103" s="470">
        <f t="shared" si="186"/>
        <v>0</v>
      </c>
      <c r="CE103" s="470">
        <f t="shared" si="187"/>
        <v>7.6428351430033796</v>
      </c>
      <c r="CF103" s="470">
        <f t="shared" si="188"/>
        <v>483.22097567523707</v>
      </c>
      <c r="CG103" s="470">
        <f t="shared" si="189"/>
        <v>0</v>
      </c>
      <c r="CH103" s="470">
        <f t="shared" si="190"/>
        <v>7.6505581086373748</v>
      </c>
      <c r="CI103" s="470">
        <f t="shared" si="191"/>
        <v>483.22097567523707</v>
      </c>
      <c r="CJ103" s="470">
        <f t="shared" si="192"/>
        <v>0</v>
      </c>
      <c r="CK103" s="472">
        <f t="shared" si="193"/>
        <v>7.6602463745549301</v>
      </c>
      <c r="CL103" s="470">
        <f t="shared" si="194"/>
        <v>0</v>
      </c>
      <c r="CM103" s="116">
        <f t="shared" si="195"/>
        <v>0</v>
      </c>
      <c r="CN103" s="116">
        <f t="shared" si="196"/>
        <v>0</v>
      </c>
      <c r="CO103" s="116">
        <f t="shared" si="197"/>
        <v>0</v>
      </c>
      <c r="CP103" s="116">
        <f t="shared" si="198"/>
        <v>0</v>
      </c>
      <c r="CQ103" s="116">
        <f t="shared" si="199"/>
        <v>0</v>
      </c>
      <c r="CR103" s="116">
        <f t="shared" si="200"/>
        <v>0</v>
      </c>
      <c r="CS103" s="116">
        <f t="shared" si="201"/>
        <v>0</v>
      </c>
      <c r="CT103" s="116">
        <f t="shared" si="202"/>
        <v>0</v>
      </c>
      <c r="CU103" s="116">
        <f t="shared" si="203"/>
        <v>0</v>
      </c>
      <c r="CV103" s="116">
        <f t="shared" si="204"/>
        <v>0</v>
      </c>
      <c r="CW103" s="471">
        <f t="shared" si="205"/>
        <v>0</v>
      </c>
      <c r="CX103" s="470">
        <f t="shared" si="206"/>
        <v>0</v>
      </c>
      <c r="CY103" s="116">
        <f t="shared" si="207"/>
        <v>0</v>
      </c>
      <c r="CZ103" s="116">
        <f t="shared" si="208"/>
        <v>0</v>
      </c>
      <c r="DA103" s="116">
        <f t="shared" si="209"/>
        <v>0</v>
      </c>
      <c r="DB103" s="116">
        <f t="shared" si="210"/>
        <v>0</v>
      </c>
      <c r="DC103" s="116">
        <f t="shared" si="211"/>
        <v>0</v>
      </c>
      <c r="DD103" s="116">
        <f t="shared" si="212"/>
        <v>0</v>
      </c>
      <c r="DE103" s="116">
        <f t="shared" si="213"/>
        <v>0</v>
      </c>
      <c r="DF103" s="116">
        <f t="shared" si="214"/>
        <v>0</v>
      </c>
      <c r="DG103" s="116">
        <f t="shared" si="215"/>
        <v>0</v>
      </c>
      <c r="DH103" s="116">
        <f t="shared" si="216"/>
        <v>0</v>
      </c>
      <c r="DI103" s="471">
        <f t="shared" si="217"/>
        <v>0</v>
      </c>
      <c r="DJ103" s="470">
        <f t="shared" si="218"/>
        <v>0</v>
      </c>
      <c r="DK103" s="116">
        <f t="shared" si="219"/>
        <v>0</v>
      </c>
      <c r="DL103" s="116">
        <f t="shared" si="220"/>
        <v>0</v>
      </c>
      <c r="DM103" s="116">
        <f t="shared" si="221"/>
        <v>0</v>
      </c>
      <c r="DN103" s="116">
        <f t="shared" si="222"/>
        <v>0</v>
      </c>
      <c r="DO103" s="116">
        <f t="shared" si="223"/>
        <v>0</v>
      </c>
      <c r="DP103" s="116">
        <f t="shared" si="224"/>
        <v>0</v>
      </c>
      <c r="DQ103" s="116">
        <f t="shared" si="225"/>
        <v>0</v>
      </c>
      <c r="DR103" s="116">
        <f t="shared" si="226"/>
        <v>0</v>
      </c>
      <c r="DS103" s="116">
        <f t="shared" si="227"/>
        <v>0</v>
      </c>
      <c r="DT103" s="116">
        <f t="shared" si="228"/>
        <v>0</v>
      </c>
      <c r="DU103" s="471">
        <f t="shared" si="229"/>
        <v>0</v>
      </c>
      <c r="DV103" s="470">
        <f t="shared" si="230"/>
        <v>0</v>
      </c>
      <c r="DW103" s="470">
        <f t="shared" si="231"/>
        <v>0</v>
      </c>
      <c r="DX103" s="470">
        <f t="shared" si="232"/>
        <v>0</v>
      </c>
      <c r="DY103" s="470">
        <f t="shared" si="233"/>
        <v>0</v>
      </c>
      <c r="DZ103" s="470">
        <f t="shared" si="234"/>
        <v>0</v>
      </c>
      <c r="EA103" s="470">
        <f t="shared" si="235"/>
        <v>0</v>
      </c>
      <c r="EB103" s="470">
        <f t="shared" si="236"/>
        <v>0</v>
      </c>
      <c r="EC103" s="470">
        <f t="shared" si="237"/>
        <v>0</v>
      </c>
      <c r="ED103" s="470">
        <f t="shared" si="238"/>
        <v>0</v>
      </c>
      <c r="EE103" s="470">
        <f t="shared" si="239"/>
        <v>0</v>
      </c>
      <c r="EF103" s="470">
        <f t="shared" si="240"/>
        <v>0</v>
      </c>
      <c r="EG103" s="470">
        <f t="shared" si="241"/>
        <v>0</v>
      </c>
      <c r="EH103" s="466">
        <f t="shared" si="242"/>
        <v>62624.937448011144</v>
      </c>
      <c r="EI103" s="122">
        <f t="shared" si="243"/>
        <v>0</v>
      </c>
      <c r="EJ103" s="122">
        <f t="shared" si="244"/>
        <v>989.64364444244222</v>
      </c>
      <c r="EK103" s="122">
        <f t="shared" si="245"/>
        <v>62624.937448011144</v>
      </c>
      <c r="EL103" s="122">
        <f t="shared" si="246"/>
        <v>0</v>
      </c>
      <c r="EM103" s="122">
        <f t="shared" si="247"/>
        <v>990.50351050515417</v>
      </c>
      <c r="EN103" s="122">
        <f t="shared" si="248"/>
        <v>62624.937448011144</v>
      </c>
      <c r="EO103" s="122">
        <f t="shared" si="249"/>
        <v>0</v>
      </c>
      <c r="EP103" s="122">
        <f t="shared" si="250"/>
        <v>991.50439884421314</v>
      </c>
      <c r="EQ103" s="122">
        <f t="shared" si="251"/>
        <v>62624.937448011144</v>
      </c>
      <c r="ER103" s="122">
        <f t="shared" si="252"/>
        <v>0</v>
      </c>
      <c r="ES103" s="469">
        <f t="shared" si="253"/>
        <v>992.75998806241466</v>
      </c>
      <c r="ET103" s="466">
        <f t="shared" si="254"/>
        <v>0</v>
      </c>
      <c r="EU103" s="122">
        <f t="shared" si="255"/>
        <v>0</v>
      </c>
      <c r="EV103" s="122">
        <f t="shared" si="256"/>
        <v>0</v>
      </c>
      <c r="EW103" s="122">
        <f t="shared" si="257"/>
        <v>0</v>
      </c>
      <c r="EX103" s="122">
        <f t="shared" si="258"/>
        <v>0</v>
      </c>
      <c r="EY103" s="122">
        <f t="shared" si="259"/>
        <v>0</v>
      </c>
      <c r="EZ103" s="122">
        <f t="shared" si="260"/>
        <v>0</v>
      </c>
      <c r="FA103" s="122">
        <f t="shared" si="261"/>
        <v>0</v>
      </c>
      <c r="FB103" s="122">
        <f t="shared" si="262"/>
        <v>0</v>
      </c>
      <c r="FC103" s="122">
        <f t="shared" si="263"/>
        <v>0</v>
      </c>
      <c r="FD103" s="122">
        <f t="shared" si="264"/>
        <v>0</v>
      </c>
      <c r="FE103" s="469">
        <f t="shared" si="265"/>
        <v>0</v>
      </c>
      <c r="FF103" s="466">
        <f t="shared" si="266"/>
        <v>0</v>
      </c>
      <c r="FG103" s="466">
        <f t="shared" si="267"/>
        <v>0</v>
      </c>
      <c r="FH103" s="466">
        <f t="shared" si="268"/>
        <v>0</v>
      </c>
      <c r="FI103" s="466">
        <f t="shared" si="269"/>
        <v>0</v>
      </c>
      <c r="FJ103" s="466">
        <f t="shared" si="270"/>
        <v>0</v>
      </c>
      <c r="FK103" s="466">
        <f t="shared" si="271"/>
        <v>0</v>
      </c>
      <c r="FL103" s="466">
        <f t="shared" si="272"/>
        <v>0</v>
      </c>
      <c r="FM103" s="466">
        <f t="shared" si="273"/>
        <v>0</v>
      </c>
      <c r="FN103" s="466">
        <f t="shared" si="274"/>
        <v>0</v>
      </c>
      <c r="FO103" s="466">
        <f t="shared" si="275"/>
        <v>0</v>
      </c>
      <c r="FP103" s="466">
        <f t="shared" si="276"/>
        <v>0</v>
      </c>
      <c r="FQ103" s="468">
        <f t="shared" si="277"/>
        <v>0</v>
      </c>
      <c r="FR103" s="466">
        <f t="shared" si="278"/>
        <v>0</v>
      </c>
      <c r="FS103" s="466">
        <f t="shared" si="279"/>
        <v>0</v>
      </c>
      <c r="FT103" s="466">
        <f t="shared" si="280"/>
        <v>0</v>
      </c>
      <c r="FU103" s="466">
        <f t="shared" si="281"/>
        <v>0</v>
      </c>
      <c r="FV103" s="466">
        <f t="shared" si="282"/>
        <v>0</v>
      </c>
      <c r="FW103" s="466">
        <f t="shared" si="283"/>
        <v>0</v>
      </c>
      <c r="FX103" s="466">
        <f t="shared" si="284"/>
        <v>0</v>
      </c>
      <c r="FY103" s="466">
        <f t="shared" si="285"/>
        <v>0</v>
      </c>
      <c r="FZ103" s="466">
        <f t="shared" si="286"/>
        <v>0</v>
      </c>
      <c r="GA103" s="466">
        <f t="shared" si="287"/>
        <v>0</v>
      </c>
      <c r="GB103" s="466">
        <f t="shared" si="288"/>
        <v>0</v>
      </c>
      <c r="GC103" s="468">
        <f t="shared" si="289"/>
        <v>0</v>
      </c>
    </row>
    <row r="104" spans="1:185">
      <c r="A104" s="97">
        <v>101</v>
      </c>
      <c r="B104" s="97" t="s">
        <v>12</v>
      </c>
      <c r="C104" s="97" t="s">
        <v>214</v>
      </c>
      <c r="D104" s="97" t="s">
        <v>935</v>
      </c>
      <c r="E104" s="321">
        <v>3.8282503622229E-2</v>
      </c>
      <c r="F104" s="122">
        <v>0</v>
      </c>
      <c r="G104" s="122">
        <v>0.107624304580027</v>
      </c>
      <c r="H104" s="122">
        <v>3.4728084607624998E-2</v>
      </c>
      <c r="I104" s="122">
        <v>0</v>
      </c>
      <c r="J104" s="122">
        <v>0.105035940054878</v>
      </c>
      <c r="K104" s="122">
        <v>3.1651410084231002E-2</v>
      </c>
      <c r="L104" s="122">
        <v>0</v>
      </c>
      <c r="M104" s="122">
        <v>0.10202784074186599</v>
      </c>
      <c r="N104" s="122">
        <v>2.6816635833183E-2</v>
      </c>
      <c r="O104" s="122">
        <v>0</v>
      </c>
      <c r="P104" s="475">
        <v>9.8260990081564997E-2</v>
      </c>
      <c r="Q104" s="474">
        <v>2</v>
      </c>
      <c r="R104" s="97">
        <v>7.6565007244458E-2</v>
      </c>
      <c r="S104" s="97">
        <v>0</v>
      </c>
      <c r="T104" s="97">
        <v>0.21524860916005401</v>
      </c>
      <c r="U104" s="97">
        <v>6.9456169215249997E-2</v>
      </c>
      <c r="V104" s="97">
        <v>0</v>
      </c>
      <c r="W104" s="97">
        <v>0.210071880109755</v>
      </c>
      <c r="X104" s="97">
        <v>6.3302820168462004E-2</v>
      </c>
      <c r="Y104" s="97">
        <v>0</v>
      </c>
      <c r="Z104" s="97">
        <v>0.20405568148373099</v>
      </c>
      <c r="AA104" s="97">
        <v>5.3633271666366E-2</v>
      </c>
      <c r="AB104" s="97">
        <v>0</v>
      </c>
      <c r="AC104" s="97">
        <v>0.19652198016312999</v>
      </c>
      <c r="AD104" s="321">
        <v>21.502813749189102</v>
      </c>
      <c r="AE104" s="97">
        <v>0</v>
      </c>
      <c r="AF104" s="97">
        <v>60.451254680389901</v>
      </c>
      <c r="AG104" s="97">
        <v>19.506340090835401</v>
      </c>
      <c r="AH104" s="97">
        <v>0</v>
      </c>
      <c r="AI104" s="97">
        <v>58.997402005326499</v>
      </c>
      <c r="AJ104" s="97">
        <v>17.7782096661313</v>
      </c>
      <c r="AK104" s="97">
        <v>0</v>
      </c>
      <c r="AL104" s="97">
        <v>57.307788848876903</v>
      </c>
      <c r="AM104" s="97">
        <v>15.062576141596301</v>
      </c>
      <c r="AN104" s="97">
        <v>0</v>
      </c>
      <c r="AO104" s="97">
        <v>55.191995523195999</v>
      </c>
      <c r="AP104" s="466">
        <f t="shared" si="146"/>
        <v>280.84388055413575</v>
      </c>
      <c r="AQ104" s="122">
        <f t="shared" si="147"/>
        <v>0</v>
      </c>
      <c r="AR104" s="473">
        <f t="shared" si="148"/>
        <v>280.84388055413501</v>
      </c>
      <c r="AS104" s="122">
        <f t="shared" si="149"/>
        <v>280.84388055413416</v>
      </c>
      <c r="AT104" s="122">
        <f t="shared" si="150"/>
        <v>0</v>
      </c>
      <c r="AU104" s="122">
        <f t="shared" si="151"/>
        <v>280.8438805541345</v>
      </c>
      <c r="AV104" s="122">
        <f t="shared" si="152"/>
        <v>280.84388055413291</v>
      </c>
      <c r="AW104" s="122">
        <f t="shared" si="153"/>
        <v>0</v>
      </c>
      <c r="AX104" s="122">
        <f t="shared" si="154"/>
        <v>280.84387767191845</v>
      </c>
      <c r="AY104" s="122">
        <f t="shared" si="155"/>
        <v>280.84388055413376</v>
      </c>
      <c r="AZ104" s="122">
        <f t="shared" si="156"/>
        <v>0</v>
      </c>
      <c r="BA104" s="469">
        <f t="shared" si="157"/>
        <v>280.84388055413416</v>
      </c>
      <c r="BB104" s="97">
        <f t="shared" si="158"/>
        <v>5.9078410312126501E-3</v>
      </c>
      <c r="BC104" s="97">
        <f t="shared" si="159"/>
        <v>0</v>
      </c>
      <c r="BD104" s="97">
        <f t="shared" si="160"/>
        <v>1.6608821847911053E-2</v>
      </c>
      <c r="BE104" s="97">
        <f t="shared" si="161"/>
        <v>5.3593151901700394E-3</v>
      </c>
      <c r="BF104" s="97">
        <f t="shared" si="162"/>
        <v>0</v>
      </c>
      <c r="BG104" s="97">
        <f t="shared" si="163"/>
        <v>1.6209379682468893E-2</v>
      </c>
      <c r="BH104" s="97">
        <f t="shared" si="164"/>
        <v>4.8845159406653823E-3</v>
      </c>
      <c r="BI104" s="97">
        <f t="shared" si="165"/>
        <v>0</v>
      </c>
      <c r="BJ104" s="97">
        <f t="shared" si="166"/>
        <v>1.574516311181974E-2</v>
      </c>
      <c r="BK104" s="97">
        <f t="shared" si="167"/>
        <v>4.1384028343008743E-3</v>
      </c>
      <c r="BL104" s="97">
        <f t="shared" si="168"/>
        <v>0</v>
      </c>
      <c r="BM104" s="469">
        <f t="shared" si="169"/>
        <v>1.5163854347142845E-2</v>
      </c>
      <c r="BN104" s="467">
        <f t="shared" si="170"/>
        <v>9598956.8633179963</v>
      </c>
      <c r="BO104" s="97">
        <f t="shared" si="171"/>
        <v>0</v>
      </c>
      <c r="BP104" s="97">
        <f t="shared" si="172"/>
        <v>5363986.7375173429</v>
      </c>
      <c r="BQ104" s="97">
        <f t="shared" si="173"/>
        <v>10140279.348635826</v>
      </c>
      <c r="BR104" s="97">
        <f t="shared" si="174"/>
        <v>0</v>
      </c>
      <c r="BS104" s="97">
        <f t="shared" si="175"/>
        <v>5438009.6555895442</v>
      </c>
      <c r="BT104" s="97">
        <f t="shared" si="176"/>
        <v>10683952.111673174</v>
      </c>
      <c r="BU104" s="97">
        <f t="shared" si="177"/>
        <v>0</v>
      </c>
      <c r="BV104" s="97">
        <f t="shared" si="178"/>
        <v>5527701.6811660333</v>
      </c>
      <c r="BW104" s="97">
        <f t="shared" si="179"/>
        <v>11729016.827246627</v>
      </c>
      <c r="BX104" s="97">
        <f t="shared" si="180"/>
        <v>0</v>
      </c>
      <c r="BY104" s="469">
        <f t="shared" si="181"/>
        <v>5646023.0604476389</v>
      </c>
      <c r="BZ104" s="470">
        <f t="shared" si="182"/>
        <v>6.2685012440933301</v>
      </c>
      <c r="CA104" s="470">
        <f t="shared" si="183"/>
        <v>0</v>
      </c>
      <c r="CB104" s="470">
        <f t="shared" si="184"/>
        <v>1.2459980016708967</v>
      </c>
      <c r="CC104" s="470">
        <f t="shared" si="185"/>
        <v>7.299768662169031</v>
      </c>
      <c r="CD104" s="470">
        <f t="shared" si="186"/>
        <v>0</v>
      </c>
      <c r="CE104" s="470">
        <f t="shared" si="187"/>
        <v>1.2943211753872961</v>
      </c>
      <c r="CF104" s="470">
        <f t="shared" si="188"/>
        <v>8.4387647210984831</v>
      </c>
      <c r="CG104" s="470">
        <f t="shared" si="189"/>
        <v>0</v>
      </c>
      <c r="CH104" s="470">
        <f t="shared" si="190"/>
        <v>1.354459145899044</v>
      </c>
      <c r="CI104" s="470">
        <f t="shared" si="191"/>
        <v>10.934459583417524</v>
      </c>
      <c r="CJ104" s="470">
        <f t="shared" si="192"/>
        <v>0</v>
      </c>
      <c r="CK104" s="472">
        <f t="shared" si="193"/>
        <v>1.4364864061925688</v>
      </c>
      <c r="CL104" s="470">
        <f t="shared" si="194"/>
        <v>0</v>
      </c>
      <c r="CM104" s="116">
        <f t="shared" si="195"/>
        <v>0</v>
      </c>
      <c r="CN104" s="116">
        <f t="shared" si="196"/>
        <v>0</v>
      </c>
      <c r="CO104" s="116">
        <f t="shared" si="197"/>
        <v>0</v>
      </c>
      <c r="CP104" s="116">
        <f t="shared" si="198"/>
        <v>0</v>
      </c>
      <c r="CQ104" s="116">
        <f t="shared" si="199"/>
        <v>0</v>
      </c>
      <c r="CR104" s="116">
        <f t="shared" si="200"/>
        <v>0</v>
      </c>
      <c r="CS104" s="116">
        <f t="shared" si="201"/>
        <v>0</v>
      </c>
      <c r="CT104" s="116">
        <f t="shared" si="202"/>
        <v>0</v>
      </c>
      <c r="CU104" s="116">
        <f t="shared" si="203"/>
        <v>0</v>
      </c>
      <c r="CV104" s="116">
        <f t="shared" si="204"/>
        <v>0</v>
      </c>
      <c r="CW104" s="471">
        <f t="shared" si="205"/>
        <v>0</v>
      </c>
      <c r="CX104" s="470">
        <f t="shared" si="206"/>
        <v>0</v>
      </c>
      <c r="CY104" s="116">
        <f t="shared" si="207"/>
        <v>0</v>
      </c>
      <c r="CZ104" s="116">
        <f t="shared" si="208"/>
        <v>0</v>
      </c>
      <c r="DA104" s="116">
        <f t="shared" si="209"/>
        <v>0</v>
      </c>
      <c r="DB104" s="116">
        <f t="shared" si="210"/>
        <v>0</v>
      </c>
      <c r="DC104" s="116">
        <f t="shared" si="211"/>
        <v>0</v>
      </c>
      <c r="DD104" s="116">
        <f t="shared" si="212"/>
        <v>0</v>
      </c>
      <c r="DE104" s="116">
        <f t="shared" si="213"/>
        <v>0</v>
      </c>
      <c r="DF104" s="116">
        <f t="shared" si="214"/>
        <v>0</v>
      </c>
      <c r="DG104" s="116">
        <f t="shared" si="215"/>
        <v>0</v>
      </c>
      <c r="DH104" s="116">
        <f t="shared" si="216"/>
        <v>0</v>
      </c>
      <c r="DI104" s="471">
        <f t="shared" si="217"/>
        <v>0</v>
      </c>
      <c r="DJ104" s="470">
        <f t="shared" si="218"/>
        <v>0</v>
      </c>
      <c r="DK104" s="116">
        <f t="shared" si="219"/>
        <v>0</v>
      </c>
      <c r="DL104" s="116">
        <f t="shared" si="220"/>
        <v>0</v>
      </c>
      <c r="DM104" s="116">
        <f t="shared" si="221"/>
        <v>0</v>
      </c>
      <c r="DN104" s="116">
        <f t="shared" si="222"/>
        <v>0</v>
      </c>
      <c r="DO104" s="116">
        <f t="shared" si="223"/>
        <v>0</v>
      </c>
      <c r="DP104" s="116">
        <f t="shared" si="224"/>
        <v>0</v>
      </c>
      <c r="DQ104" s="116">
        <f t="shared" si="225"/>
        <v>0</v>
      </c>
      <c r="DR104" s="116">
        <f t="shared" si="226"/>
        <v>0</v>
      </c>
      <c r="DS104" s="116">
        <f t="shared" si="227"/>
        <v>0</v>
      </c>
      <c r="DT104" s="116">
        <f t="shared" si="228"/>
        <v>0</v>
      </c>
      <c r="DU104" s="471">
        <f t="shared" si="229"/>
        <v>0</v>
      </c>
      <c r="DV104" s="470">
        <f t="shared" si="230"/>
        <v>0</v>
      </c>
      <c r="DW104" s="470">
        <f t="shared" si="231"/>
        <v>0</v>
      </c>
      <c r="DX104" s="470">
        <f t="shared" si="232"/>
        <v>0</v>
      </c>
      <c r="DY104" s="470">
        <f t="shared" si="233"/>
        <v>0</v>
      </c>
      <c r="DZ104" s="470">
        <f t="shared" si="234"/>
        <v>0</v>
      </c>
      <c r="EA104" s="470">
        <f t="shared" si="235"/>
        <v>0</v>
      </c>
      <c r="EB104" s="470">
        <f t="shared" si="236"/>
        <v>0</v>
      </c>
      <c r="EC104" s="470">
        <f t="shared" si="237"/>
        <v>0</v>
      </c>
      <c r="ED104" s="470">
        <f t="shared" si="238"/>
        <v>0</v>
      </c>
      <c r="EE104" s="470">
        <f t="shared" si="239"/>
        <v>0</v>
      </c>
      <c r="EF104" s="470">
        <f t="shared" si="240"/>
        <v>0</v>
      </c>
      <c r="EG104" s="470">
        <f t="shared" si="241"/>
        <v>0</v>
      </c>
      <c r="EH104" s="466">
        <f t="shared" si="242"/>
        <v>1624.7825242087977</v>
      </c>
      <c r="EI104" s="122">
        <f t="shared" si="243"/>
        <v>0</v>
      </c>
      <c r="EJ104" s="122">
        <f t="shared" si="244"/>
        <v>322.96009835230961</v>
      </c>
      <c r="EK104" s="122">
        <f t="shared" si="245"/>
        <v>1892.0849005550085</v>
      </c>
      <c r="EL104" s="122">
        <f t="shared" si="246"/>
        <v>0</v>
      </c>
      <c r="EM104" s="122">
        <f t="shared" si="247"/>
        <v>335.48536477746734</v>
      </c>
      <c r="EN104" s="122">
        <f t="shared" si="248"/>
        <v>2187.310317226189</v>
      </c>
      <c r="EO104" s="122">
        <f t="shared" si="249"/>
        <v>0</v>
      </c>
      <c r="EP104" s="122">
        <f t="shared" si="250"/>
        <v>351.07300203301429</v>
      </c>
      <c r="EQ104" s="122">
        <f t="shared" si="251"/>
        <v>2834.1892505078185</v>
      </c>
      <c r="ER104" s="122">
        <f t="shared" si="252"/>
        <v>0</v>
      </c>
      <c r="ES104" s="469">
        <f t="shared" si="253"/>
        <v>372.33429781073141</v>
      </c>
      <c r="ET104" s="466">
        <f t="shared" si="254"/>
        <v>0</v>
      </c>
      <c r="EU104" s="122">
        <f t="shared" si="255"/>
        <v>0</v>
      </c>
      <c r="EV104" s="122">
        <f t="shared" si="256"/>
        <v>0</v>
      </c>
      <c r="EW104" s="122">
        <f t="shared" si="257"/>
        <v>0</v>
      </c>
      <c r="EX104" s="122">
        <f t="shared" si="258"/>
        <v>0</v>
      </c>
      <c r="EY104" s="122">
        <f t="shared" si="259"/>
        <v>0</v>
      </c>
      <c r="EZ104" s="122">
        <f t="shared" si="260"/>
        <v>0</v>
      </c>
      <c r="FA104" s="122">
        <f t="shared" si="261"/>
        <v>0</v>
      </c>
      <c r="FB104" s="122">
        <f t="shared" si="262"/>
        <v>0</v>
      </c>
      <c r="FC104" s="122">
        <f t="shared" si="263"/>
        <v>0</v>
      </c>
      <c r="FD104" s="122">
        <f t="shared" si="264"/>
        <v>0</v>
      </c>
      <c r="FE104" s="469">
        <f t="shared" si="265"/>
        <v>0</v>
      </c>
      <c r="FF104" s="466">
        <f t="shared" si="266"/>
        <v>0</v>
      </c>
      <c r="FG104" s="466">
        <f t="shared" si="267"/>
        <v>0</v>
      </c>
      <c r="FH104" s="466">
        <f t="shared" si="268"/>
        <v>0</v>
      </c>
      <c r="FI104" s="466">
        <f t="shared" si="269"/>
        <v>0</v>
      </c>
      <c r="FJ104" s="466">
        <f t="shared" si="270"/>
        <v>0</v>
      </c>
      <c r="FK104" s="466">
        <f t="shared" si="271"/>
        <v>0</v>
      </c>
      <c r="FL104" s="466">
        <f t="shared" si="272"/>
        <v>0</v>
      </c>
      <c r="FM104" s="466">
        <f t="shared" si="273"/>
        <v>0</v>
      </c>
      <c r="FN104" s="466">
        <f t="shared" si="274"/>
        <v>0</v>
      </c>
      <c r="FO104" s="466">
        <f t="shared" si="275"/>
        <v>0</v>
      </c>
      <c r="FP104" s="466">
        <f t="shared" si="276"/>
        <v>0</v>
      </c>
      <c r="FQ104" s="468">
        <f t="shared" si="277"/>
        <v>0</v>
      </c>
      <c r="FR104" s="466">
        <f t="shared" si="278"/>
        <v>0</v>
      </c>
      <c r="FS104" s="466">
        <f t="shared" si="279"/>
        <v>0</v>
      </c>
      <c r="FT104" s="466">
        <f t="shared" si="280"/>
        <v>0</v>
      </c>
      <c r="FU104" s="466">
        <f t="shared" si="281"/>
        <v>0</v>
      </c>
      <c r="FV104" s="466">
        <f t="shared" si="282"/>
        <v>0</v>
      </c>
      <c r="FW104" s="466">
        <f t="shared" si="283"/>
        <v>0</v>
      </c>
      <c r="FX104" s="466">
        <f t="shared" si="284"/>
        <v>0</v>
      </c>
      <c r="FY104" s="466">
        <f t="shared" si="285"/>
        <v>0</v>
      </c>
      <c r="FZ104" s="466">
        <f t="shared" si="286"/>
        <v>0</v>
      </c>
      <c r="GA104" s="466">
        <f t="shared" si="287"/>
        <v>0</v>
      </c>
      <c r="GB104" s="466">
        <f t="shared" si="288"/>
        <v>0</v>
      </c>
      <c r="GC104" s="468">
        <f t="shared" si="289"/>
        <v>0</v>
      </c>
    </row>
    <row r="105" spans="1:185">
      <c r="A105" s="97">
        <v>102</v>
      </c>
      <c r="B105" s="97" t="s">
        <v>12</v>
      </c>
      <c r="C105" s="97" t="s">
        <v>214</v>
      </c>
      <c r="D105" s="97" t="s">
        <v>935</v>
      </c>
      <c r="E105" s="321">
        <v>3.9594256226455002E-2</v>
      </c>
      <c r="F105" s="122">
        <v>0.35634999082837099</v>
      </c>
      <c r="G105" s="122">
        <v>0.54900575864655499</v>
      </c>
      <c r="H105" s="122">
        <v>3.6327730087773E-2</v>
      </c>
      <c r="I105" s="122">
        <v>0.32695111658503001</v>
      </c>
      <c r="J105" s="122">
        <v>0.54163227611890696</v>
      </c>
      <c r="K105" s="122">
        <v>3.4051060354751E-2</v>
      </c>
      <c r="L105" s="122">
        <v>0.30646099211239902</v>
      </c>
      <c r="M105" s="122">
        <v>0.53306309372190996</v>
      </c>
      <c r="N105" s="122">
        <v>2.8864212789086002E-2</v>
      </c>
      <c r="O105" s="122">
        <v>0.25977914331388202</v>
      </c>
      <c r="P105" s="475">
        <v>0.52233245386878402</v>
      </c>
      <c r="Q105" s="474">
        <v>2</v>
      </c>
      <c r="R105" s="97">
        <v>7.9188512452910004E-2</v>
      </c>
      <c r="S105" s="97">
        <v>0.71269998165674098</v>
      </c>
      <c r="T105" s="97">
        <v>1.09801151729311</v>
      </c>
      <c r="U105" s="97">
        <v>7.2655460175545E-2</v>
      </c>
      <c r="V105" s="97">
        <v>0.65390223317006002</v>
      </c>
      <c r="W105" s="97">
        <v>1.0832645522378099</v>
      </c>
      <c r="X105" s="97">
        <v>6.8102120709503E-2</v>
      </c>
      <c r="Y105" s="97">
        <v>0.61292198422479705</v>
      </c>
      <c r="Z105" s="97">
        <v>1.0661261874438199</v>
      </c>
      <c r="AA105" s="97">
        <v>5.7728425578172003E-2</v>
      </c>
      <c r="AB105" s="97">
        <v>0.51955828662776404</v>
      </c>
      <c r="AC105" s="97">
        <v>1.04466490773756</v>
      </c>
      <c r="AD105" s="321">
        <v>21.490220929495699</v>
      </c>
      <c r="AE105" s="97">
        <v>193.41290280403601</v>
      </c>
      <c r="AF105" s="97">
        <v>297.978953750286</v>
      </c>
      <c r="AG105" s="97">
        <v>19.7172777028123</v>
      </c>
      <c r="AH105" s="97">
        <v>177.456338322703</v>
      </c>
      <c r="AI105" s="97">
        <v>293.97691447386597</v>
      </c>
      <c r="AJ105" s="97">
        <v>18.4815899993663</v>
      </c>
      <c r="AK105" s="97">
        <v>166.33509641147</v>
      </c>
      <c r="AL105" s="97">
        <v>289.32590961456202</v>
      </c>
      <c r="AM105" s="97">
        <v>15.666371057602399</v>
      </c>
      <c r="AN105" s="97">
        <v>140.99800614414201</v>
      </c>
      <c r="AO105" s="97">
        <v>283.50172227217399</v>
      </c>
      <c r="AP105" s="466">
        <f t="shared" si="146"/>
        <v>271.38053568407423</v>
      </c>
      <c r="AQ105" s="122">
        <f t="shared" si="147"/>
        <v>271.38053568407389</v>
      </c>
      <c r="AR105" s="473">
        <f t="shared" si="148"/>
        <v>271.38053568407304</v>
      </c>
      <c r="AS105" s="122">
        <f t="shared" si="149"/>
        <v>271.38053568407389</v>
      </c>
      <c r="AT105" s="122">
        <f t="shared" si="150"/>
        <v>271.38053568407378</v>
      </c>
      <c r="AU105" s="122">
        <f t="shared" si="151"/>
        <v>271.38053568407452</v>
      </c>
      <c r="AV105" s="122">
        <f t="shared" si="152"/>
        <v>271.38053568407264</v>
      </c>
      <c r="AW105" s="122">
        <f t="shared" si="153"/>
        <v>271.38053568407241</v>
      </c>
      <c r="AX105" s="122">
        <f t="shared" si="154"/>
        <v>271.38054858989966</v>
      </c>
      <c r="AY105" s="122">
        <f t="shared" si="155"/>
        <v>271.38053568407196</v>
      </c>
      <c r="AZ105" s="122">
        <f t="shared" si="156"/>
        <v>271.38053568407349</v>
      </c>
      <c r="BA105" s="469">
        <f t="shared" si="157"/>
        <v>271.38053568407514</v>
      </c>
      <c r="BB105" s="97">
        <f t="shared" si="158"/>
        <v>6.1102736081025937E-3</v>
      </c>
      <c r="BC105" s="97">
        <f t="shared" si="159"/>
        <v>5.499272247350271E-2</v>
      </c>
      <c r="BD105" s="97">
        <f t="shared" si="160"/>
        <v>8.4723788687133345E-2</v>
      </c>
      <c r="BE105" s="97">
        <f t="shared" si="161"/>
        <v>5.6061760354342129E-3</v>
      </c>
      <c r="BF105" s="97">
        <f t="shared" si="162"/>
        <v>5.0455822869438685E-2</v>
      </c>
      <c r="BG105" s="97">
        <f t="shared" si="163"/>
        <v>8.3585896477949992E-2</v>
      </c>
      <c r="BH105" s="97">
        <f t="shared" si="164"/>
        <v>5.2548353029681846E-3</v>
      </c>
      <c r="BI105" s="97">
        <f t="shared" si="165"/>
        <v>4.7293741327212334E-2</v>
      </c>
      <c r="BJ105" s="97">
        <f t="shared" si="166"/>
        <v>8.226348120781786E-2</v>
      </c>
      <c r="BK105" s="97">
        <f t="shared" si="167"/>
        <v>4.4543894603068382E-3</v>
      </c>
      <c r="BL105" s="97">
        <f t="shared" si="168"/>
        <v>4.0089694683183408E-2</v>
      </c>
      <c r="BM105" s="469">
        <f t="shared" si="169"/>
        <v>8.0607505019817116E-2</v>
      </c>
      <c r="BN105" s="467">
        <f t="shared" si="170"/>
        <v>9101228.8473798297</v>
      </c>
      <c r="BO105" s="97">
        <f t="shared" si="171"/>
        <v>2641559.1863711346</v>
      </c>
      <c r="BP105" s="97">
        <f t="shared" si="172"/>
        <v>2071024.1471164778</v>
      </c>
      <c r="BQ105" s="97">
        <f t="shared" si="173"/>
        <v>9553286.7935686875</v>
      </c>
      <c r="BR105" s="97">
        <f t="shared" si="174"/>
        <v>2772765.4048447278</v>
      </c>
      <c r="BS105" s="97">
        <f t="shared" si="175"/>
        <v>2086850.3345687811</v>
      </c>
      <c r="BT105" s="97">
        <f t="shared" si="176"/>
        <v>9907804.0006246809</v>
      </c>
      <c r="BU105" s="97">
        <f t="shared" si="177"/>
        <v>2875661.2006464824</v>
      </c>
      <c r="BV105" s="97">
        <f t="shared" si="178"/>
        <v>2105671.4918198823</v>
      </c>
      <c r="BW105" s="97">
        <f t="shared" si="179"/>
        <v>10873877.502925882</v>
      </c>
      <c r="BX105" s="97">
        <f t="shared" si="180"/>
        <v>3156056.3404136435</v>
      </c>
      <c r="BY105" s="469">
        <f t="shared" si="181"/>
        <v>2129917.5414401968</v>
      </c>
      <c r="BZ105" s="470">
        <f t="shared" si="182"/>
        <v>5.7465587908296278</v>
      </c>
      <c r="CA105" s="470">
        <f t="shared" si="183"/>
        <v>0.1853205594470882</v>
      </c>
      <c r="CB105" s="470">
        <f t="shared" si="184"/>
        <v>9.4307942790167729E-2</v>
      </c>
      <c r="CC105" s="470">
        <f t="shared" si="185"/>
        <v>6.5743763582851926</v>
      </c>
      <c r="CD105" s="470">
        <f t="shared" si="186"/>
        <v>0.21201681720848442</v>
      </c>
      <c r="CE105" s="470">
        <f t="shared" si="187"/>
        <v>9.6322284812964759E-2</v>
      </c>
      <c r="CF105" s="470">
        <f t="shared" si="188"/>
        <v>7.2742257490684441</v>
      </c>
      <c r="CG105" s="470">
        <f t="shared" si="189"/>
        <v>0.23458623402809753</v>
      </c>
      <c r="CH105" s="470">
        <f t="shared" si="190"/>
        <v>9.8753389449541193E-2</v>
      </c>
      <c r="CI105" s="470">
        <f t="shared" si="191"/>
        <v>9.418131010866734</v>
      </c>
      <c r="CJ105" s="470">
        <f t="shared" si="192"/>
        <v>0.30372495460502497</v>
      </c>
      <c r="CK105" s="472">
        <f t="shared" si="193"/>
        <v>0.10194261938275395</v>
      </c>
      <c r="CL105" s="470">
        <f t="shared" si="194"/>
        <v>0</v>
      </c>
      <c r="CM105" s="116">
        <f t="shared" si="195"/>
        <v>0</v>
      </c>
      <c r="CN105" s="116">
        <f t="shared" si="196"/>
        <v>0</v>
      </c>
      <c r="CO105" s="116">
        <f t="shared" si="197"/>
        <v>0</v>
      </c>
      <c r="CP105" s="116">
        <f t="shared" si="198"/>
        <v>0</v>
      </c>
      <c r="CQ105" s="116">
        <f t="shared" si="199"/>
        <v>0</v>
      </c>
      <c r="CR105" s="116">
        <f t="shared" si="200"/>
        <v>0</v>
      </c>
      <c r="CS105" s="116">
        <f t="shared" si="201"/>
        <v>0</v>
      </c>
      <c r="CT105" s="116">
        <f t="shared" si="202"/>
        <v>0</v>
      </c>
      <c r="CU105" s="116">
        <f t="shared" si="203"/>
        <v>0</v>
      </c>
      <c r="CV105" s="116">
        <f t="shared" si="204"/>
        <v>0</v>
      </c>
      <c r="CW105" s="471">
        <f t="shared" si="205"/>
        <v>0</v>
      </c>
      <c r="CX105" s="470">
        <f t="shared" si="206"/>
        <v>0</v>
      </c>
      <c r="CY105" s="116">
        <f t="shared" si="207"/>
        <v>0</v>
      </c>
      <c r="CZ105" s="116">
        <f t="shared" si="208"/>
        <v>0</v>
      </c>
      <c r="DA105" s="116">
        <f t="shared" si="209"/>
        <v>0</v>
      </c>
      <c r="DB105" s="116">
        <f t="shared" si="210"/>
        <v>0</v>
      </c>
      <c r="DC105" s="116">
        <f t="shared" si="211"/>
        <v>0</v>
      </c>
      <c r="DD105" s="116">
        <f t="shared" si="212"/>
        <v>0</v>
      </c>
      <c r="DE105" s="116">
        <f t="shared" si="213"/>
        <v>0</v>
      </c>
      <c r="DF105" s="116">
        <f t="shared" si="214"/>
        <v>0</v>
      </c>
      <c r="DG105" s="116">
        <f t="shared" si="215"/>
        <v>0</v>
      </c>
      <c r="DH105" s="116">
        <f t="shared" si="216"/>
        <v>0</v>
      </c>
      <c r="DI105" s="471">
        <f t="shared" si="217"/>
        <v>0</v>
      </c>
      <c r="DJ105" s="470">
        <f t="shared" si="218"/>
        <v>0</v>
      </c>
      <c r="DK105" s="116">
        <f t="shared" si="219"/>
        <v>0</v>
      </c>
      <c r="DL105" s="116">
        <f t="shared" si="220"/>
        <v>0</v>
      </c>
      <c r="DM105" s="116">
        <f t="shared" si="221"/>
        <v>0</v>
      </c>
      <c r="DN105" s="116">
        <f t="shared" si="222"/>
        <v>0</v>
      </c>
      <c r="DO105" s="116">
        <f t="shared" si="223"/>
        <v>0</v>
      </c>
      <c r="DP105" s="116">
        <f t="shared" si="224"/>
        <v>0</v>
      </c>
      <c r="DQ105" s="116">
        <f t="shared" si="225"/>
        <v>0</v>
      </c>
      <c r="DR105" s="116">
        <f t="shared" si="226"/>
        <v>0</v>
      </c>
      <c r="DS105" s="116">
        <f t="shared" si="227"/>
        <v>0</v>
      </c>
      <c r="DT105" s="116">
        <f t="shared" si="228"/>
        <v>0</v>
      </c>
      <c r="DU105" s="471">
        <f t="shared" si="229"/>
        <v>0</v>
      </c>
      <c r="DV105" s="470">
        <f t="shared" si="230"/>
        <v>0</v>
      </c>
      <c r="DW105" s="470">
        <f t="shared" si="231"/>
        <v>0</v>
      </c>
      <c r="DX105" s="470">
        <f t="shared" si="232"/>
        <v>0</v>
      </c>
      <c r="DY105" s="470">
        <f t="shared" si="233"/>
        <v>0</v>
      </c>
      <c r="DZ105" s="470">
        <f t="shared" si="234"/>
        <v>0</v>
      </c>
      <c r="EA105" s="470">
        <f t="shared" si="235"/>
        <v>0</v>
      </c>
      <c r="EB105" s="470">
        <f t="shared" si="236"/>
        <v>0</v>
      </c>
      <c r="EC105" s="470">
        <f t="shared" si="237"/>
        <v>0</v>
      </c>
      <c r="ED105" s="470">
        <f t="shared" si="238"/>
        <v>0</v>
      </c>
      <c r="EE105" s="470">
        <f t="shared" si="239"/>
        <v>0</v>
      </c>
      <c r="EF105" s="470">
        <f t="shared" si="240"/>
        <v>0</v>
      </c>
      <c r="EG105" s="470">
        <f t="shared" si="241"/>
        <v>0</v>
      </c>
      <c r="EH105" s="466">
        <f t="shared" si="242"/>
        <v>1489.496122614059</v>
      </c>
      <c r="EI105" s="122">
        <f t="shared" si="243"/>
        <v>48.034704731047349</v>
      </c>
      <c r="EJ105" s="122">
        <f t="shared" si="244"/>
        <v>24.444423215825754</v>
      </c>
      <c r="EK105" s="122">
        <f t="shared" si="245"/>
        <v>1704.0647195497422</v>
      </c>
      <c r="EL105" s="122">
        <f t="shared" si="246"/>
        <v>54.954319385884084</v>
      </c>
      <c r="EM105" s="122">
        <f t="shared" si="247"/>
        <v>24.966536491228439</v>
      </c>
      <c r="EN105" s="122">
        <f t="shared" si="248"/>
        <v>1885.464230444725</v>
      </c>
      <c r="EO105" s="122">
        <f t="shared" si="249"/>
        <v>60.804265425959365</v>
      </c>
      <c r="EP105" s="122">
        <f t="shared" si="250"/>
        <v>25.596673771930906</v>
      </c>
      <c r="EQ105" s="122">
        <f t="shared" si="251"/>
        <v>2441.1600287364276</v>
      </c>
      <c r="ER105" s="122">
        <f t="shared" si="252"/>
        <v>78.724878434594999</v>
      </c>
      <c r="ES105" s="469">
        <f t="shared" si="253"/>
        <v>26.423315557485164</v>
      </c>
      <c r="ET105" s="466">
        <f t="shared" si="254"/>
        <v>0</v>
      </c>
      <c r="EU105" s="122">
        <f t="shared" si="255"/>
        <v>0</v>
      </c>
      <c r="EV105" s="122">
        <f t="shared" si="256"/>
        <v>0</v>
      </c>
      <c r="EW105" s="122">
        <f t="shared" si="257"/>
        <v>0</v>
      </c>
      <c r="EX105" s="122">
        <f t="shared" si="258"/>
        <v>0</v>
      </c>
      <c r="EY105" s="122">
        <f t="shared" si="259"/>
        <v>0</v>
      </c>
      <c r="EZ105" s="122">
        <f t="shared" si="260"/>
        <v>0</v>
      </c>
      <c r="FA105" s="122">
        <f t="shared" si="261"/>
        <v>0</v>
      </c>
      <c r="FB105" s="122">
        <f t="shared" si="262"/>
        <v>0</v>
      </c>
      <c r="FC105" s="122">
        <f t="shared" si="263"/>
        <v>0</v>
      </c>
      <c r="FD105" s="122">
        <f t="shared" si="264"/>
        <v>0</v>
      </c>
      <c r="FE105" s="469">
        <f t="shared" si="265"/>
        <v>0</v>
      </c>
      <c r="FF105" s="466">
        <f t="shared" si="266"/>
        <v>0</v>
      </c>
      <c r="FG105" s="466">
        <f t="shared" si="267"/>
        <v>0</v>
      </c>
      <c r="FH105" s="466">
        <f t="shared" si="268"/>
        <v>0</v>
      </c>
      <c r="FI105" s="466">
        <f t="shared" si="269"/>
        <v>0</v>
      </c>
      <c r="FJ105" s="466">
        <f t="shared" si="270"/>
        <v>0</v>
      </c>
      <c r="FK105" s="466">
        <f t="shared" si="271"/>
        <v>0</v>
      </c>
      <c r="FL105" s="466">
        <f t="shared" si="272"/>
        <v>0</v>
      </c>
      <c r="FM105" s="466">
        <f t="shared" si="273"/>
        <v>0</v>
      </c>
      <c r="FN105" s="466">
        <f t="shared" si="274"/>
        <v>0</v>
      </c>
      <c r="FO105" s="466">
        <f t="shared" si="275"/>
        <v>0</v>
      </c>
      <c r="FP105" s="466">
        <f t="shared" si="276"/>
        <v>0</v>
      </c>
      <c r="FQ105" s="468">
        <f t="shared" si="277"/>
        <v>0</v>
      </c>
      <c r="FR105" s="466">
        <f t="shared" si="278"/>
        <v>0</v>
      </c>
      <c r="FS105" s="466">
        <f t="shared" si="279"/>
        <v>0</v>
      </c>
      <c r="FT105" s="466">
        <f t="shared" si="280"/>
        <v>0</v>
      </c>
      <c r="FU105" s="466">
        <f t="shared" si="281"/>
        <v>0</v>
      </c>
      <c r="FV105" s="466">
        <f t="shared" si="282"/>
        <v>0</v>
      </c>
      <c r="FW105" s="466">
        <f t="shared" si="283"/>
        <v>0</v>
      </c>
      <c r="FX105" s="466">
        <f t="shared" si="284"/>
        <v>0</v>
      </c>
      <c r="FY105" s="466">
        <f t="shared" si="285"/>
        <v>0</v>
      </c>
      <c r="FZ105" s="466">
        <f t="shared" si="286"/>
        <v>0</v>
      </c>
      <c r="GA105" s="466">
        <f t="shared" si="287"/>
        <v>0</v>
      </c>
      <c r="GB105" s="466">
        <f t="shared" si="288"/>
        <v>0</v>
      </c>
      <c r="GC105" s="468">
        <f t="shared" si="289"/>
        <v>0</v>
      </c>
    </row>
    <row r="106" spans="1:185">
      <c r="A106" s="97">
        <v>103</v>
      </c>
      <c r="B106" s="97" t="s">
        <v>12</v>
      </c>
      <c r="C106" s="97" t="s">
        <v>214</v>
      </c>
      <c r="D106" s="97" t="s">
        <v>935</v>
      </c>
      <c r="E106" s="321">
        <v>5.6468822180368999E-2</v>
      </c>
      <c r="F106" s="122">
        <v>0</v>
      </c>
      <c r="G106" s="122">
        <v>8.7571555949028004E-2</v>
      </c>
      <c r="H106" s="122">
        <v>5.5243678495285997E-2</v>
      </c>
      <c r="I106" s="122">
        <v>0</v>
      </c>
      <c r="J106" s="122">
        <v>8.5292445904042002E-2</v>
      </c>
      <c r="K106" s="122">
        <v>5.4371361649376997E-2</v>
      </c>
      <c r="L106" s="122">
        <v>0</v>
      </c>
      <c r="M106" s="122">
        <v>8.2973612305965005E-2</v>
      </c>
      <c r="N106" s="122">
        <v>5.1576873961260997E-2</v>
      </c>
      <c r="O106" s="122">
        <v>0</v>
      </c>
      <c r="P106" s="475">
        <v>7.9329282007826005E-2</v>
      </c>
      <c r="Q106" s="474">
        <v>1</v>
      </c>
      <c r="R106" s="97">
        <v>5.6468822180368999E-2</v>
      </c>
      <c r="S106" s="97">
        <v>0</v>
      </c>
      <c r="T106" s="97">
        <v>8.7571555949028004E-2</v>
      </c>
      <c r="U106" s="97">
        <v>5.5243678495285997E-2</v>
      </c>
      <c r="V106" s="97">
        <v>0</v>
      </c>
      <c r="W106" s="97">
        <v>8.5292445904042002E-2</v>
      </c>
      <c r="X106" s="97">
        <v>5.4371361649376997E-2</v>
      </c>
      <c r="Y106" s="97">
        <v>0</v>
      </c>
      <c r="Z106" s="97">
        <v>8.2973612305965005E-2</v>
      </c>
      <c r="AA106" s="97">
        <v>5.1576873961260997E-2</v>
      </c>
      <c r="AB106" s="97">
        <v>0</v>
      </c>
      <c r="AC106" s="97">
        <v>7.9329282007826005E-2</v>
      </c>
      <c r="AD106" s="321">
        <v>1.7103321683625301</v>
      </c>
      <c r="AE106" s="97">
        <v>0</v>
      </c>
      <c r="AF106" s="97">
        <v>2.6523742375000601</v>
      </c>
      <c r="AG106" s="97">
        <v>1.67322491918403</v>
      </c>
      <c r="AH106" s="97">
        <v>0</v>
      </c>
      <c r="AI106" s="97">
        <v>2.5833443715551501</v>
      </c>
      <c r="AJ106" s="97">
        <v>1.6468041173157399</v>
      </c>
      <c r="AK106" s="97">
        <v>0</v>
      </c>
      <c r="AL106" s="97">
        <v>2.51311135292053</v>
      </c>
      <c r="AM106" s="97">
        <v>1.56216445240809</v>
      </c>
      <c r="AN106" s="97">
        <v>0</v>
      </c>
      <c r="AO106" s="97">
        <v>2.4027315901456299</v>
      </c>
      <c r="AP106" s="466">
        <f t="shared" si="146"/>
        <v>30.288079374127896</v>
      </c>
      <c r="AQ106" s="122">
        <f t="shared" si="147"/>
        <v>0</v>
      </c>
      <c r="AR106" s="473">
        <f t="shared" si="148"/>
        <v>30.288079374128102</v>
      </c>
      <c r="AS106" s="122">
        <f t="shared" si="149"/>
        <v>30.288079374127996</v>
      </c>
      <c r="AT106" s="122">
        <f t="shared" si="150"/>
        <v>0</v>
      </c>
      <c r="AU106" s="122">
        <f t="shared" si="151"/>
        <v>30.288079374128085</v>
      </c>
      <c r="AV106" s="122">
        <f t="shared" si="152"/>
        <v>30.288079374127822</v>
      </c>
      <c r="AW106" s="122">
        <f t="shared" si="153"/>
        <v>0</v>
      </c>
      <c r="AX106" s="122">
        <f t="shared" si="154"/>
        <v>30.28807934326684</v>
      </c>
      <c r="AY106" s="122">
        <f t="shared" si="155"/>
        <v>30.288079374128412</v>
      </c>
      <c r="AZ106" s="122">
        <f t="shared" si="156"/>
        <v>0</v>
      </c>
      <c r="BA106" s="469">
        <f t="shared" si="157"/>
        <v>30.288079374128145</v>
      </c>
      <c r="BB106" s="97">
        <f t="shared" si="158"/>
        <v>8.7143941251460553E-3</v>
      </c>
      <c r="BC106" s="97">
        <f t="shared" si="159"/>
        <v>0</v>
      </c>
      <c r="BD106" s="97">
        <f t="shared" si="160"/>
        <v>1.3514237117511665E-2</v>
      </c>
      <c r="BE106" s="97">
        <f t="shared" si="161"/>
        <v>8.525327229122524E-3</v>
      </c>
      <c r="BF106" s="97">
        <f t="shared" si="162"/>
        <v>0</v>
      </c>
      <c r="BG106" s="97">
        <f t="shared" si="163"/>
        <v>1.3162519790680435E-2</v>
      </c>
      <c r="BH106" s="97">
        <f t="shared" si="164"/>
        <v>8.390709354979967E-3</v>
      </c>
      <c r="BI106" s="97">
        <f t="shared" si="165"/>
        <v>0</v>
      </c>
      <c r="BJ106" s="97">
        <f t="shared" si="166"/>
        <v>1.2804672236861643E-2</v>
      </c>
      <c r="BK106" s="97">
        <f t="shared" si="167"/>
        <v>7.959457804977265E-3</v>
      </c>
      <c r="BL106" s="97">
        <f t="shared" si="168"/>
        <v>0</v>
      </c>
      <c r="BM106" s="469">
        <f t="shared" si="169"/>
        <v>1.2242271086741058E-2</v>
      </c>
      <c r="BN106" s="467">
        <f t="shared" si="170"/>
        <v>831747.84044744365</v>
      </c>
      <c r="BO106" s="97">
        <f t="shared" si="171"/>
        <v>0</v>
      </c>
      <c r="BP106" s="97">
        <f t="shared" si="172"/>
        <v>649695.09845896345</v>
      </c>
      <c r="BQ106" s="97">
        <f t="shared" si="173"/>
        <v>842082.99808585434</v>
      </c>
      <c r="BR106" s="97">
        <f t="shared" si="174"/>
        <v>0</v>
      </c>
      <c r="BS106" s="97">
        <f t="shared" si="175"/>
        <v>659412.75949033687</v>
      </c>
      <c r="BT106" s="97">
        <f t="shared" si="176"/>
        <v>849662.7302156454</v>
      </c>
      <c r="BU106" s="97">
        <f t="shared" si="177"/>
        <v>0</v>
      </c>
      <c r="BV106" s="97">
        <f t="shared" si="178"/>
        <v>669725.41093102365</v>
      </c>
      <c r="BW106" s="97">
        <f t="shared" si="179"/>
        <v>875281.64732766314</v>
      </c>
      <c r="BX106" s="97">
        <f t="shared" si="180"/>
        <v>0</v>
      </c>
      <c r="BY106" s="469">
        <f t="shared" si="181"/>
        <v>686876.91850290122</v>
      </c>
      <c r="BZ106" s="470">
        <f t="shared" si="182"/>
        <v>0.73646643256585853</v>
      </c>
      <c r="CA106" s="470">
        <f t="shared" si="183"/>
        <v>0</v>
      </c>
      <c r="CB106" s="470">
        <f t="shared" si="184"/>
        <v>0.37095098483640376</v>
      </c>
      <c r="CC106" s="470">
        <f t="shared" si="185"/>
        <v>0.7621532644298028</v>
      </c>
      <c r="CD106" s="470">
        <f t="shared" si="186"/>
        <v>0</v>
      </c>
      <c r="CE106" s="470">
        <f t="shared" si="187"/>
        <v>0.38655988376286399</v>
      </c>
      <c r="CF106" s="470">
        <f t="shared" si="188"/>
        <v>0.78135134420105246</v>
      </c>
      <c r="CG106" s="470">
        <f t="shared" si="189"/>
        <v>0</v>
      </c>
      <c r="CH106" s="470">
        <f t="shared" si="190"/>
        <v>0.40357734966474207</v>
      </c>
      <c r="CI106" s="470">
        <f t="shared" si="191"/>
        <v>0.84852142065170588</v>
      </c>
      <c r="CJ106" s="470">
        <f t="shared" si="192"/>
        <v>0</v>
      </c>
      <c r="CK106" s="472">
        <f t="shared" si="193"/>
        <v>0.43292772928106127</v>
      </c>
      <c r="CL106" s="470">
        <f t="shared" si="194"/>
        <v>0</v>
      </c>
      <c r="CM106" s="116">
        <f t="shared" si="195"/>
        <v>0</v>
      </c>
      <c r="CN106" s="116">
        <f t="shared" si="196"/>
        <v>0</v>
      </c>
      <c r="CO106" s="116">
        <f t="shared" si="197"/>
        <v>0</v>
      </c>
      <c r="CP106" s="116">
        <f t="shared" si="198"/>
        <v>0</v>
      </c>
      <c r="CQ106" s="116">
        <f t="shared" si="199"/>
        <v>0</v>
      </c>
      <c r="CR106" s="116">
        <f t="shared" si="200"/>
        <v>0</v>
      </c>
      <c r="CS106" s="116">
        <f t="shared" si="201"/>
        <v>0</v>
      </c>
      <c r="CT106" s="116">
        <f t="shared" si="202"/>
        <v>0</v>
      </c>
      <c r="CU106" s="116">
        <f t="shared" si="203"/>
        <v>0</v>
      </c>
      <c r="CV106" s="116">
        <f t="shared" si="204"/>
        <v>0</v>
      </c>
      <c r="CW106" s="471">
        <f t="shared" si="205"/>
        <v>0</v>
      </c>
      <c r="CX106" s="470">
        <f t="shared" si="206"/>
        <v>0</v>
      </c>
      <c r="CY106" s="116">
        <f t="shared" si="207"/>
        <v>0</v>
      </c>
      <c r="CZ106" s="116">
        <f t="shared" si="208"/>
        <v>0</v>
      </c>
      <c r="DA106" s="116">
        <f t="shared" si="209"/>
        <v>0</v>
      </c>
      <c r="DB106" s="116">
        <f t="shared" si="210"/>
        <v>0</v>
      </c>
      <c r="DC106" s="116">
        <f t="shared" si="211"/>
        <v>0</v>
      </c>
      <c r="DD106" s="116">
        <f t="shared" si="212"/>
        <v>0</v>
      </c>
      <c r="DE106" s="116">
        <f t="shared" si="213"/>
        <v>0</v>
      </c>
      <c r="DF106" s="116">
        <f t="shared" si="214"/>
        <v>0</v>
      </c>
      <c r="DG106" s="116">
        <f t="shared" si="215"/>
        <v>0</v>
      </c>
      <c r="DH106" s="116">
        <f t="shared" si="216"/>
        <v>0</v>
      </c>
      <c r="DI106" s="471">
        <f t="shared" si="217"/>
        <v>0</v>
      </c>
      <c r="DJ106" s="470">
        <f t="shared" si="218"/>
        <v>0</v>
      </c>
      <c r="DK106" s="116">
        <f t="shared" si="219"/>
        <v>0</v>
      </c>
      <c r="DL106" s="116">
        <f t="shared" si="220"/>
        <v>0</v>
      </c>
      <c r="DM106" s="116">
        <f t="shared" si="221"/>
        <v>0</v>
      </c>
      <c r="DN106" s="116">
        <f t="shared" si="222"/>
        <v>0</v>
      </c>
      <c r="DO106" s="116">
        <f t="shared" si="223"/>
        <v>0</v>
      </c>
      <c r="DP106" s="116">
        <f t="shared" si="224"/>
        <v>0</v>
      </c>
      <c r="DQ106" s="116">
        <f t="shared" si="225"/>
        <v>0</v>
      </c>
      <c r="DR106" s="116">
        <f t="shared" si="226"/>
        <v>0</v>
      </c>
      <c r="DS106" s="116">
        <f t="shared" si="227"/>
        <v>0</v>
      </c>
      <c r="DT106" s="116">
        <f t="shared" si="228"/>
        <v>0</v>
      </c>
      <c r="DU106" s="471">
        <f t="shared" si="229"/>
        <v>0</v>
      </c>
      <c r="DV106" s="470">
        <f t="shared" si="230"/>
        <v>0</v>
      </c>
      <c r="DW106" s="470">
        <f t="shared" si="231"/>
        <v>0</v>
      </c>
      <c r="DX106" s="470">
        <f t="shared" si="232"/>
        <v>0</v>
      </c>
      <c r="DY106" s="470">
        <f t="shared" si="233"/>
        <v>0</v>
      </c>
      <c r="DZ106" s="470">
        <f t="shared" si="234"/>
        <v>0</v>
      </c>
      <c r="EA106" s="470">
        <f t="shared" si="235"/>
        <v>0</v>
      </c>
      <c r="EB106" s="470">
        <f t="shared" si="236"/>
        <v>0</v>
      </c>
      <c r="EC106" s="470">
        <f t="shared" si="237"/>
        <v>0</v>
      </c>
      <c r="ED106" s="470">
        <f t="shared" si="238"/>
        <v>0</v>
      </c>
      <c r="EE106" s="470">
        <f t="shared" si="239"/>
        <v>0</v>
      </c>
      <c r="EF106" s="470">
        <f t="shared" si="240"/>
        <v>0</v>
      </c>
      <c r="EG106" s="470">
        <f t="shared" si="241"/>
        <v>0</v>
      </c>
      <c r="EH106" s="466">
        <f t="shared" si="242"/>
        <v>95.445286098246484</v>
      </c>
      <c r="EI106" s="122">
        <f t="shared" si="243"/>
        <v>0</v>
      </c>
      <c r="EJ106" s="122">
        <f t="shared" si="244"/>
        <v>48.074863035893642</v>
      </c>
      <c r="EK106" s="122">
        <f t="shared" si="245"/>
        <v>98.774272875919436</v>
      </c>
      <c r="EL106" s="122">
        <f t="shared" si="246"/>
        <v>0</v>
      </c>
      <c r="EM106" s="122">
        <f t="shared" si="247"/>
        <v>50.097760153585952</v>
      </c>
      <c r="EN106" s="122">
        <f t="shared" si="248"/>
        <v>101.26232410986354</v>
      </c>
      <c r="EO106" s="122">
        <f t="shared" si="249"/>
        <v>0</v>
      </c>
      <c r="EP106" s="122">
        <f t="shared" si="250"/>
        <v>52.303206090901845</v>
      </c>
      <c r="EQ106" s="122">
        <f t="shared" si="251"/>
        <v>109.96749637649009</v>
      </c>
      <c r="ER106" s="122">
        <f t="shared" si="252"/>
        <v>0</v>
      </c>
      <c r="ES106" s="469">
        <f t="shared" si="253"/>
        <v>56.106984858946682</v>
      </c>
      <c r="ET106" s="466">
        <f t="shared" si="254"/>
        <v>0</v>
      </c>
      <c r="EU106" s="122">
        <f t="shared" si="255"/>
        <v>0</v>
      </c>
      <c r="EV106" s="122">
        <f t="shared" si="256"/>
        <v>0</v>
      </c>
      <c r="EW106" s="122">
        <f t="shared" si="257"/>
        <v>0</v>
      </c>
      <c r="EX106" s="122">
        <f t="shared" si="258"/>
        <v>0</v>
      </c>
      <c r="EY106" s="122">
        <f t="shared" si="259"/>
        <v>0</v>
      </c>
      <c r="EZ106" s="122">
        <f t="shared" si="260"/>
        <v>0</v>
      </c>
      <c r="FA106" s="122">
        <f t="shared" si="261"/>
        <v>0</v>
      </c>
      <c r="FB106" s="122">
        <f t="shared" si="262"/>
        <v>0</v>
      </c>
      <c r="FC106" s="122">
        <f t="shared" si="263"/>
        <v>0</v>
      </c>
      <c r="FD106" s="122">
        <f t="shared" si="264"/>
        <v>0</v>
      </c>
      <c r="FE106" s="469">
        <f t="shared" si="265"/>
        <v>0</v>
      </c>
      <c r="FF106" s="466">
        <f t="shared" si="266"/>
        <v>0</v>
      </c>
      <c r="FG106" s="466">
        <f t="shared" si="267"/>
        <v>0</v>
      </c>
      <c r="FH106" s="466">
        <f t="shared" si="268"/>
        <v>0</v>
      </c>
      <c r="FI106" s="466">
        <f t="shared" si="269"/>
        <v>0</v>
      </c>
      <c r="FJ106" s="466">
        <f t="shared" si="270"/>
        <v>0</v>
      </c>
      <c r="FK106" s="466">
        <f t="shared" si="271"/>
        <v>0</v>
      </c>
      <c r="FL106" s="466">
        <f t="shared" si="272"/>
        <v>0</v>
      </c>
      <c r="FM106" s="466">
        <f t="shared" si="273"/>
        <v>0</v>
      </c>
      <c r="FN106" s="466">
        <f t="shared" si="274"/>
        <v>0</v>
      </c>
      <c r="FO106" s="466">
        <f t="shared" si="275"/>
        <v>0</v>
      </c>
      <c r="FP106" s="466">
        <f t="shared" si="276"/>
        <v>0</v>
      </c>
      <c r="FQ106" s="468">
        <f t="shared" si="277"/>
        <v>0</v>
      </c>
      <c r="FR106" s="466">
        <f t="shared" si="278"/>
        <v>0</v>
      </c>
      <c r="FS106" s="466">
        <f t="shared" si="279"/>
        <v>0</v>
      </c>
      <c r="FT106" s="466">
        <f t="shared" si="280"/>
        <v>0</v>
      </c>
      <c r="FU106" s="466">
        <f t="shared" si="281"/>
        <v>0</v>
      </c>
      <c r="FV106" s="466">
        <f t="shared" si="282"/>
        <v>0</v>
      </c>
      <c r="FW106" s="466">
        <f t="shared" si="283"/>
        <v>0</v>
      </c>
      <c r="FX106" s="466">
        <f t="shared" si="284"/>
        <v>0</v>
      </c>
      <c r="FY106" s="466">
        <f t="shared" si="285"/>
        <v>0</v>
      </c>
      <c r="FZ106" s="466">
        <f t="shared" si="286"/>
        <v>0</v>
      </c>
      <c r="GA106" s="466">
        <f t="shared" si="287"/>
        <v>0</v>
      </c>
      <c r="GB106" s="466">
        <f t="shared" si="288"/>
        <v>0</v>
      </c>
      <c r="GC106" s="468">
        <f t="shared" si="289"/>
        <v>0</v>
      </c>
    </row>
    <row r="107" spans="1:185">
      <c r="A107" s="97">
        <v>104</v>
      </c>
      <c r="B107" s="97" t="s">
        <v>12</v>
      </c>
      <c r="C107" s="97" t="s">
        <v>214</v>
      </c>
      <c r="D107" s="97" t="s">
        <v>935</v>
      </c>
      <c r="E107" s="321">
        <v>7.6656096704056001E-2</v>
      </c>
      <c r="F107" s="122">
        <v>0.65562750443641205</v>
      </c>
      <c r="G107" s="122">
        <v>0.62209174075289897</v>
      </c>
      <c r="H107" s="122">
        <v>7.0331968725971E-2</v>
      </c>
      <c r="I107" s="122">
        <v>0.59465414652382598</v>
      </c>
      <c r="J107" s="122">
        <v>0.59986842893751402</v>
      </c>
      <c r="K107" s="122">
        <v>6.5924243165488006E-2</v>
      </c>
      <c r="L107" s="122">
        <v>0.54187613241669397</v>
      </c>
      <c r="M107" s="122">
        <v>0.58056382715677501</v>
      </c>
      <c r="N107" s="122">
        <v>5.5882294497256998E-2</v>
      </c>
      <c r="O107" s="122">
        <v>0.458939253105488</v>
      </c>
      <c r="P107" s="475">
        <v>0.53414349469215505</v>
      </c>
      <c r="Q107" s="474">
        <v>1</v>
      </c>
      <c r="R107" s="97">
        <v>7.6656096704056001E-2</v>
      </c>
      <c r="S107" s="97">
        <v>0.65562750443641205</v>
      </c>
      <c r="T107" s="97">
        <v>0.62209174075289897</v>
      </c>
      <c r="U107" s="97">
        <v>7.0331968725971E-2</v>
      </c>
      <c r="V107" s="97">
        <v>0.59465414652382598</v>
      </c>
      <c r="W107" s="97">
        <v>0.59986842893751402</v>
      </c>
      <c r="X107" s="97">
        <v>6.5924243165488006E-2</v>
      </c>
      <c r="Y107" s="97">
        <v>0.54187613241669397</v>
      </c>
      <c r="Z107" s="97">
        <v>0.58056382715677501</v>
      </c>
      <c r="AA107" s="97">
        <v>5.5882294497256998E-2</v>
      </c>
      <c r="AB107" s="97">
        <v>0.458939253105488</v>
      </c>
      <c r="AC107" s="97">
        <v>0.53414349469215505</v>
      </c>
      <c r="AD107" s="321">
        <v>12.6712115636394</v>
      </c>
      <c r="AE107" s="97">
        <v>108.37487392200001</v>
      </c>
      <c r="AF107" s="97">
        <v>102.83143021885201</v>
      </c>
      <c r="AG107" s="97">
        <v>11.625836609639199</v>
      </c>
      <c r="AH107" s="97">
        <v>98.296010647254406</v>
      </c>
      <c r="AI107" s="97">
        <v>99.1579287262755</v>
      </c>
      <c r="AJ107" s="97">
        <v>10.897241944729901</v>
      </c>
      <c r="AK107" s="97">
        <v>89.571833296533399</v>
      </c>
      <c r="AL107" s="97">
        <v>95.966888427734304</v>
      </c>
      <c r="AM107" s="97">
        <v>9.2373132298931804</v>
      </c>
      <c r="AN107" s="97">
        <v>75.862411745400294</v>
      </c>
      <c r="AO107" s="97">
        <v>88.293632438865302</v>
      </c>
      <c r="AP107" s="466">
        <f t="shared" si="146"/>
        <v>165.29946225358674</v>
      </c>
      <c r="AQ107" s="122">
        <f t="shared" si="147"/>
        <v>165.2994622535868</v>
      </c>
      <c r="AR107" s="473">
        <f t="shared" si="148"/>
        <v>165.29946225358694</v>
      </c>
      <c r="AS107" s="122">
        <f t="shared" si="149"/>
        <v>165.29946225358833</v>
      </c>
      <c r="AT107" s="122">
        <f t="shared" si="150"/>
        <v>165.29946225358739</v>
      </c>
      <c r="AU107" s="122">
        <f t="shared" si="151"/>
        <v>165.29946225358762</v>
      </c>
      <c r="AV107" s="122">
        <f t="shared" si="152"/>
        <v>165.29946225358739</v>
      </c>
      <c r="AW107" s="122">
        <f t="shared" si="153"/>
        <v>165.29946225358771</v>
      </c>
      <c r="AX107" s="122">
        <f t="shared" si="154"/>
        <v>165.2994622446904</v>
      </c>
      <c r="AY107" s="122">
        <f t="shared" si="155"/>
        <v>165.29946225358725</v>
      </c>
      <c r="AZ107" s="122">
        <f t="shared" si="156"/>
        <v>165.29946225358759</v>
      </c>
      <c r="BA107" s="469">
        <f t="shared" si="157"/>
        <v>165.29946225358771</v>
      </c>
      <c r="BB107" s="97">
        <f t="shared" si="158"/>
        <v>1.1829739190251487E-2</v>
      </c>
      <c r="BC107" s="97">
        <f t="shared" si="159"/>
        <v>0.10117789343463696</v>
      </c>
      <c r="BD107" s="97">
        <f t="shared" si="160"/>
        <v>9.6002579859077911E-2</v>
      </c>
      <c r="BE107" s="97">
        <f t="shared" si="161"/>
        <v>1.0853785707055679E-2</v>
      </c>
      <c r="BF107" s="97">
        <f t="shared" si="162"/>
        <v>9.1768349345215758E-2</v>
      </c>
      <c r="BG107" s="97">
        <f t="shared" si="163"/>
        <v>9.2573028994590342E-2</v>
      </c>
      <c r="BH107" s="97">
        <f t="shared" si="164"/>
        <v>1.0173575703616253E-2</v>
      </c>
      <c r="BI107" s="97">
        <f t="shared" si="165"/>
        <v>8.3623528923727361E-2</v>
      </c>
      <c r="BJ107" s="97">
        <f t="shared" si="166"/>
        <v>8.9593899948671632E-2</v>
      </c>
      <c r="BK107" s="97">
        <f t="shared" si="167"/>
        <v>8.62387986969336E-3</v>
      </c>
      <c r="BL107" s="97">
        <f t="shared" si="168"/>
        <v>7.0824525404245803E-2</v>
      </c>
      <c r="BM107" s="469">
        <f t="shared" si="169"/>
        <v>8.2430211086437125E-2</v>
      </c>
      <c r="BN107" s="467">
        <f t="shared" si="170"/>
        <v>3821729.1921078013</v>
      </c>
      <c r="BO107" s="97">
        <f t="shared" si="171"/>
        <v>1141515.2530377863</v>
      </c>
      <c r="BP107" s="97">
        <f t="shared" si="172"/>
        <v>1175762.6375700808</v>
      </c>
      <c r="BQ107" s="97">
        <f t="shared" si="173"/>
        <v>4011554.4430103158</v>
      </c>
      <c r="BR107" s="97">
        <f t="shared" si="174"/>
        <v>1206004.1890740055</v>
      </c>
      <c r="BS107" s="97">
        <f t="shared" si="175"/>
        <v>1200090.979551685</v>
      </c>
      <c r="BT107" s="97">
        <f t="shared" si="176"/>
        <v>4160421.0171872624</v>
      </c>
      <c r="BU107" s="97">
        <f t="shared" si="177"/>
        <v>1270790.5890110012</v>
      </c>
      <c r="BV107" s="97">
        <f t="shared" si="178"/>
        <v>1222396.6969943044</v>
      </c>
      <c r="BW107" s="97">
        <f t="shared" si="179"/>
        <v>4566088.3580903169</v>
      </c>
      <c r="BX107" s="97">
        <f t="shared" si="180"/>
        <v>1395376.8785373564</v>
      </c>
      <c r="BY107" s="469">
        <f t="shared" si="181"/>
        <v>1281115.4843408442</v>
      </c>
      <c r="BZ107" s="470">
        <f t="shared" si="182"/>
        <v>2.4927757585037509</v>
      </c>
      <c r="CA107" s="470">
        <f t="shared" si="183"/>
        <v>8.7055168164356628E-2</v>
      </c>
      <c r="CB107" s="470">
        <f t="shared" si="184"/>
        <v>9.4500743262327394E-2</v>
      </c>
      <c r="CC107" s="470">
        <f t="shared" si="185"/>
        <v>2.8518712867545513</v>
      </c>
      <c r="CD107" s="470">
        <f t="shared" si="186"/>
        <v>0.10140383247337573</v>
      </c>
      <c r="CE107" s="470">
        <f t="shared" si="187"/>
        <v>0.10002951661227481</v>
      </c>
      <c r="CF107" s="470">
        <f t="shared" si="188"/>
        <v>3.1554560336350468</v>
      </c>
      <c r="CG107" s="470">
        <f t="shared" si="189"/>
        <v>0.11725840215027075</v>
      </c>
      <c r="CH107" s="470">
        <f t="shared" si="190"/>
        <v>0.10527668447591805</v>
      </c>
      <c r="CI107" s="470">
        <f t="shared" si="191"/>
        <v>4.0854517510143085</v>
      </c>
      <c r="CJ107" s="470">
        <f t="shared" si="192"/>
        <v>0.15202195814536554</v>
      </c>
      <c r="CK107" s="472">
        <f t="shared" si="193"/>
        <v>0.11992240821721459</v>
      </c>
      <c r="CL107" s="470">
        <f t="shared" si="194"/>
        <v>0</v>
      </c>
      <c r="CM107" s="116">
        <f t="shared" si="195"/>
        <v>0</v>
      </c>
      <c r="CN107" s="116">
        <f t="shared" si="196"/>
        <v>0</v>
      </c>
      <c r="CO107" s="116">
        <f t="shared" si="197"/>
        <v>0</v>
      </c>
      <c r="CP107" s="116">
        <f t="shared" si="198"/>
        <v>0</v>
      </c>
      <c r="CQ107" s="116">
        <f t="shared" si="199"/>
        <v>0</v>
      </c>
      <c r="CR107" s="116">
        <f t="shared" si="200"/>
        <v>0</v>
      </c>
      <c r="CS107" s="116">
        <f t="shared" si="201"/>
        <v>0</v>
      </c>
      <c r="CT107" s="116">
        <f t="shared" si="202"/>
        <v>0</v>
      </c>
      <c r="CU107" s="116">
        <f t="shared" si="203"/>
        <v>0</v>
      </c>
      <c r="CV107" s="116">
        <f t="shared" si="204"/>
        <v>0</v>
      </c>
      <c r="CW107" s="471">
        <f t="shared" si="205"/>
        <v>0</v>
      </c>
      <c r="CX107" s="470">
        <f t="shared" si="206"/>
        <v>0</v>
      </c>
      <c r="CY107" s="116">
        <f t="shared" si="207"/>
        <v>0</v>
      </c>
      <c r="CZ107" s="116">
        <f t="shared" si="208"/>
        <v>0</v>
      </c>
      <c r="DA107" s="116">
        <f t="shared" si="209"/>
        <v>0</v>
      </c>
      <c r="DB107" s="116">
        <f t="shared" si="210"/>
        <v>0</v>
      </c>
      <c r="DC107" s="116">
        <f t="shared" si="211"/>
        <v>0</v>
      </c>
      <c r="DD107" s="116">
        <f t="shared" si="212"/>
        <v>0</v>
      </c>
      <c r="DE107" s="116">
        <f t="shared" si="213"/>
        <v>0</v>
      </c>
      <c r="DF107" s="116">
        <f t="shared" si="214"/>
        <v>0</v>
      </c>
      <c r="DG107" s="116">
        <f t="shared" si="215"/>
        <v>0</v>
      </c>
      <c r="DH107" s="116">
        <f t="shared" si="216"/>
        <v>0</v>
      </c>
      <c r="DI107" s="471">
        <f t="shared" si="217"/>
        <v>0</v>
      </c>
      <c r="DJ107" s="470">
        <f t="shared" si="218"/>
        <v>0</v>
      </c>
      <c r="DK107" s="116">
        <f t="shared" si="219"/>
        <v>0</v>
      </c>
      <c r="DL107" s="116">
        <f t="shared" si="220"/>
        <v>0</v>
      </c>
      <c r="DM107" s="116">
        <f t="shared" si="221"/>
        <v>0</v>
      </c>
      <c r="DN107" s="116">
        <f t="shared" si="222"/>
        <v>0</v>
      </c>
      <c r="DO107" s="116">
        <f t="shared" si="223"/>
        <v>0</v>
      </c>
      <c r="DP107" s="116">
        <f t="shared" si="224"/>
        <v>0</v>
      </c>
      <c r="DQ107" s="116">
        <f t="shared" si="225"/>
        <v>0</v>
      </c>
      <c r="DR107" s="116">
        <f t="shared" si="226"/>
        <v>0</v>
      </c>
      <c r="DS107" s="116">
        <f t="shared" si="227"/>
        <v>0</v>
      </c>
      <c r="DT107" s="116">
        <f t="shared" si="228"/>
        <v>0</v>
      </c>
      <c r="DU107" s="471">
        <f t="shared" si="229"/>
        <v>0</v>
      </c>
      <c r="DV107" s="470">
        <f t="shared" si="230"/>
        <v>0</v>
      </c>
      <c r="DW107" s="470">
        <f t="shared" si="231"/>
        <v>0</v>
      </c>
      <c r="DX107" s="470">
        <f t="shared" si="232"/>
        <v>0</v>
      </c>
      <c r="DY107" s="470">
        <f t="shared" si="233"/>
        <v>0</v>
      </c>
      <c r="DZ107" s="470">
        <f t="shared" si="234"/>
        <v>0</v>
      </c>
      <c r="EA107" s="470">
        <f t="shared" si="235"/>
        <v>0</v>
      </c>
      <c r="EB107" s="470">
        <f t="shared" si="236"/>
        <v>0</v>
      </c>
      <c r="EC107" s="470">
        <f t="shared" si="237"/>
        <v>0</v>
      </c>
      <c r="ED107" s="470">
        <f t="shared" si="238"/>
        <v>0</v>
      </c>
      <c r="EE107" s="470">
        <f t="shared" si="239"/>
        <v>0</v>
      </c>
      <c r="EF107" s="470">
        <f t="shared" si="240"/>
        <v>0</v>
      </c>
      <c r="EG107" s="470">
        <f t="shared" si="241"/>
        <v>0</v>
      </c>
      <c r="EH107" s="466">
        <f t="shared" si="242"/>
        <v>323.06115381285559</v>
      </c>
      <c r="EI107" s="122">
        <f t="shared" si="243"/>
        <v>11.282259536024331</v>
      </c>
      <c r="EJ107" s="122">
        <f t="shared" si="244"/>
        <v>12.247198349210839</v>
      </c>
      <c r="EK107" s="122">
        <f t="shared" si="245"/>
        <v>369.59956196689416</v>
      </c>
      <c r="EL107" s="122">
        <f t="shared" si="246"/>
        <v>13.141831553897063</v>
      </c>
      <c r="EM107" s="122">
        <f t="shared" si="247"/>
        <v>12.963721643177673</v>
      </c>
      <c r="EN107" s="122">
        <f t="shared" si="248"/>
        <v>408.94383040845889</v>
      </c>
      <c r="EO107" s="122">
        <f t="shared" si="249"/>
        <v>15.196567346136318</v>
      </c>
      <c r="EP107" s="122">
        <f t="shared" si="250"/>
        <v>13.643749158085717</v>
      </c>
      <c r="EQ107" s="122">
        <f t="shared" si="251"/>
        <v>529.47031116896505</v>
      </c>
      <c r="ER107" s="122">
        <f t="shared" si="252"/>
        <v>19.701888160534093</v>
      </c>
      <c r="ES107" s="469">
        <f t="shared" si="253"/>
        <v>15.541819770392847</v>
      </c>
      <c r="ET107" s="466">
        <f t="shared" si="254"/>
        <v>0</v>
      </c>
      <c r="EU107" s="122">
        <f t="shared" si="255"/>
        <v>0</v>
      </c>
      <c r="EV107" s="122">
        <f t="shared" si="256"/>
        <v>0</v>
      </c>
      <c r="EW107" s="122">
        <f t="shared" si="257"/>
        <v>0</v>
      </c>
      <c r="EX107" s="122">
        <f t="shared" si="258"/>
        <v>0</v>
      </c>
      <c r="EY107" s="122">
        <f t="shared" si="259"/>
        <v>0</v>
      </c>
      <c r="EZ107" s="122">
        <f t="shared" si="260"/>
        <v>0</v>
      </c>
      <c r="FA107" s="122">
        <f t="shared" si="261"/>
        <v>0</v>
      </c>
      <c r="FB107" s="122">
        <f t="shared" si="262"/>
        <v>0</v>
      </c>
      <c r="FC107" s="122">
        <f t="shared" si="263"/>
        <v>0</v>
      </c>
      <c r="FD107" s="122">
        <f t="shared" si="264"/>
        <v>0</v>
      </c>
      <c r="FE107" s="469">
        <f t="shared" si="265"/>
        <v>0</v>
      </c>
      <c r="FF107" s="466">
        <f t="shared" si="266"/>
        <v>0</v>
      </c>
      <c r="FG107" s="466">
        <f t="shared" si="267"/>
        <v>0</v>
      </c>
      <c r="FH107" s="466">
        <f t="shared" si="268"/>
        <v>0</v>
      </c>
      <c r="FI107" s="466">
        <f t="shared" si="269"/>
        <v>0</v>
      </c>
      <c r="FJ107" s="466">
        <f t="shared" si="270"/>
        <v>0</v>
      </c>
      <c r="FK107" s="466">
        <f t="shared" si="271"/>
        <v>0</v>
      </c>
      <c r="FL107" s="466">
        <f t="shared" si="272"/>
        <v>0</v>
      </c>
      <c r="FM107" s="466">
        <f t="shared" si="273"/>
        <v>0</v>
      </c>
      <c r="FN107" s="466">
        <f t="shared" si="274"/>
        <v>0</v>
      </c>
      <c r="FO107" s="466">
        <f t="shared" si="275"/>
        <v>0</v>
      </c>
      <c r="FP107" s="466">
        <f t="shared" si="276"/>
        <v>0</v>
      </c>
      <c r="FQ107" s="468">
        <f t="shared" si="277"/>
        <v>0</v>
      </c>
      <c r="FR107" s="466">
        <f t="shared" si="278"/>
        <v>0</v>
      </c>
      <c r="FS107" s="466">
        <f t="shared" si="279"/>
        <v>0</v>
      </c>
      <c r="FT107" s="466">
        <f t="shared" si="280"/>
        <v>0</v>
      </c>
      <c r="FU107" s="466">
        <f t="shared" si="281"/>
        <v>0</v>
      </c>
      <c r="FV107" s="466">
        <f t="shared" si="282"/>
        <v>0</v>
      </c>
      <c r="FW107" s="466">
        <f t="shared" si="283"/>
        <v>0</v>
      </c>
      <c r="FX107" s="466">
        <f t="shared" si="284"/>
        <v>0</v>
      </c>
      <c r="FY107" s="466">
        <f t="shared" si="285"/>
        <v>0</v>
      </c>
      <c r="FZ107" s="466">
        <f t="shared" si="286"/>
        <v>0</v>
      </c>
      <c r="GA107" s="466">
        <f t="shared" si="287"/>
        <v>0</v>
      </c>
      <c r="GB107" s="466">
        <f t="shared" si="288"/>
        <v>0</v>
      </c>
      <c r="GC107" s="468">
        <f t="shared" si="289"/>
        <v>0</v>
      </c>
    </row>
    <row r="108" spans="1:185">
      <c r="A108" s="97">
        <v>105</v>
      </c>
      <c r="B108" s="97" t="s">
        <v>12</v>
      </c>
      <c r="C108" s="97" t="s">
        <v>214</v>
      </c>
      <c r="D108" s="97" t="s">
        <v>935</v>
      </c>
      <c r="E108" s="321">
        <v>0.16406787266669701</v>
      </c>
      <c r="F108" s="122">
        <v>0</v>
      </c>
      <c r="G108" s="122">
        <v>0.46124701962868803</v>
      </c>
      <c r="H108" s="122">
        <v>0.14883464831839299</v>
      </c>
      <c r="I108" s="122">
        <v>0</v>
      </c>
      <c r="J108" s="122">
        <v>0.45015402880661798</v>
      </c>
      <c r="K108" s="122">
        <v>0.13564890036099</v>
      </c>
      <c r="L108" s="122">
        <v>0</v>
      </c>
      <c r="M108" s="122">
        <v>0.43726217460799699</v>
      </c>
      <c r="N108" s="122">
        <v>0.11492843928507</v>
      </c>
      <c r="O108" s="122">
        <v>0</v>
      </c>
      <c r="P108" s="475">
        <v>0.421118528920993</v>
      </c>
      <c r="Q108" s="474">
        <v>2</v>
      </c>
      <c r="R108" s="97">
        <v>0.32813574533339401</v>
      </c>
      <c r="S108" s="97">
        <v>0</v>
      </c>
      <c r="T108" s="97">
        <v>0.92249403925737705</v>
      </c>
      <c r="U108" s="97">
        <v>0.29766929663678499</v>
      </c>
      <c r="V108" s="97">
        <v>0</v>
      </c>
      <c r="W108" s="97">
        <v>0.90030805761323696</v>
      </c>
      <c r="X108" s="97">
        <v>0.27129780072197901</v>
      </c>
      <c r="Y108" s="97">
        <v>0</v>
      </c>
      <c r="Z108" s="97">
        <v>0.87452434921599298</v>
      </c>
      <c r="AA108" s="97">
        <v>0.229856878570141</v>
      </c>
      <c r="AB108" s="97">
        <v>0</v>
      </c>
      <c r="AC108" s="97">
        <v>0.84223705784198499</v>
      </c>
      <c r="AD108" s="321">
        <v>94.542611594674199</v>
      </c>
      <c r="AE108" s="97">
        <v>0</v>
      </c>
      <c r="AF108" s="97">
        <v>265.78937800055797</v>
      </c>
      <c r="AG108" s="97">
        <v>85.764605337337002</v>
      </c>
      <c r="AH108" s="97">
        <v>0</v>
      </c>
      <c r="AI108" s="97">
        <v>259.39714345964398</v>
      </c>
      <c r="AJ108" s="97">
        <v>78.166438630717195</v>
      </c>
      <c r="AK108" s="97">
        <v>0</v>
      </c>
      <c r="AL108" s="97">
        <v>251.96833038330001</v>
      </c>
      <c r="AM108" s="97">
        <v>66.226462377457594</v>
      </c>
      <c r="AN108" s="97">
        <v>0</v>
      </c>
      <c r="AO108" s="97">
        <v>242.665702114509</v>
      </c>
      <c r="AP108" s="466">
        <f t="shared" si="146"/>
        <v>288.12042863119524</v>
      </c>
      <c r="AQ108" s="122">
        <f t="shared" si="147"/>
        <v>0</v>
      </c>
      <c r="AR108" s="473">
        <f t="shared" si="148"/>
        <v>288.12042863119507</v>
      </c>
      <c r="AS108" s="122">
        <f t="shared" si="149"/>
        <v>288.12042863119558</v>
      </c>
      <c r="AT108" s="122">
        <f t="shared" si="150"/>
        <v>0</v>
      </c>
      <c r="AU108" s="122">
        <f t="shared" si="151"/>
        <v>288.1204286311945</v>
      </c>
      <c r="AV108" s="122">
        <f t="shared" si="152"/>
        <v>288.1204286311953</v>
      </c>
      <c r="AW108" s="122">
        <f t="shared" si="153"/>
        <v>0</v>
      </c>
      <c r="AX108" s="122">
        <f t="shared" si="154"/>
        <v>288.12042867552913</v>
      </c>
      <c r="AY108" s="122">
        <f t="shared" si="155"/>
        <v>288.12042863119513</v>
      </c>
      <c r="AZ108" s="122">
        <f t="shared" si="156"/>
        <v>0</v>
      </c>
      <c r="BA108" s="469">
        <f t="shared" si="157"/>
        <v>288.12042863119467</v>
      </c>
      <c r="BB108" s="97">
        <f t="shared" si="158"/>
        <v>2.5319318705197272E-2</v>
      </c>
      <c r="BC108" s="97">
        <f t="shared" si="159"/>
        <v>0</v>
      </c>
      <c r="BD108" s="97">
        <f t="shared" si="160"/>
        <v>7.1180665062476084E-2</v>
      </c>
      <c r="BE108" s="97">
        <f t="shared" si="161"/>
        <v>2.2968493672157336E-2</v>
      </c>
      <c r="BF108" s="97">
        <f t="shared" si="162"/>
        <v>0</v>
      </c>
      <c r="BG108" s="97">
        <f t="shared" si="163"/>
        <v>6.946877006772352E-2</v>
      </c>
      <c r="BH108" s="97">
        <f t="shared" si="164"/>
        <v>2.0933639745708776E-2</v>
      </c>
      <c r="BI108" s="97">
        <f t="shared" si="165"/>
        <v>0</v>
      </c>
      <c r="BJ108" s="97">
        <f t="shared" si="166"/>
        <v>6.7479270479227443E-2</v>
      </c>
      <c r="BK108" s="97">
        <f t="shared" si="167"/>
        <v>1.7736012147003745E-2</v>
      </c>
      <c r="BL108" s="97">
        <f t="shared" si="168"/>
        <v>0</v>
      </c>
      <c r="BM108" s="469">
        <f t="shared" si="169"/>
        <v>6.4987947202040791E-2</v>
      </c>
      <c r="BN108" s="467">
        <f t="shared" si="170"/>
        <v>4340143.1807381567</v>
      </c>
      <c r="BO108" s="97">
        <f t="shared" si="171"/>
        <v>0</v>
      </c>
      <c r="BP108" s="97">
        <f t="shared" si="172"/>
        <v>2425312.5409252802</v>
      </c>
      <c r="BQ108" s="97">
        <f t="shared" si="173"/>
        <v>4584900.7233218802</v>
      </c>
      <c r="BR108" s="97">
        <f t="shared" si="174"/>
        <v>0</v>
      </c>
      <c r="BS108" s="97">
        <f t="shared" si="175"/>
        <v>2458781.8092701784</v>
      </c>
      <c r="BT108" s="97">
        <f t="shared" si="176"/>
        <v>4830720.9378148736</v>
      </c>
      <c r="BU108" s="97">
        <f t="shared" si="177"/>
        <v>0</v>
      </c>
      <c r="BV108" s="97">
        <f t="shared" si="178"/>
        <v>2499335.8495288803</v>
      </c>
      <c r="BW108" s="97">
        <f t="shared" si="179"/>
        <v>5303244.2091777427</v>
      </c>
      <c r="BX108" s="97">
        <f t="shared" si="180"/>
        <v>0</v>
      </c>
      <c r="BY108" s="469">
        <f t="shared" si="181"/>
        <v>2552834.5249404628</v>
      </c>
      <c r="BZ108" s="470">
        <f t="shared" si="182"/>
        <v>0.66133349421113263</v>
      </c>
      <c r="CA108" s="470">
        <f t="shared" si="183"/>
        <v>0</v>
      </c>
      <c r="CB108" s="470">
        <f t="shared" si="184"/>
        <v>0.13145410364264776</v>
      </c>
      <c r="CC108" s="470">
        <f t="shared" si="185"/>
        <v>0.77013329475433934</v>
      </c>
      <c r="CD108" s="470">
        <f t="shared" si="186"/>
        <v>0</v>
      </c>
      <c r="CE108" s="470">
        <f t="shared" si="187"/>
        <v>0.13655224944829084</v>
      </c>
      <c r="CF108" s="470">
        <f t="shared" si="188"/>
        <v>0.89029858055600442</v>
      </c>
      <c r="CG108" s="470">
        <f t="shared" si="189"/>
        <v>0</v>
      </c>
      <c r="CH108" s="470">
        <f t="shared" si="190"/>
        <v>0.14289687026836492</v>
      </c>
      <c r="CI108" s="470">
        <f t="shared" si="191"/>
        <v>1.1535970213655047</v>
      </c>
      <c r="CJ108" s="470">
        <f t="shared" si="192"/>
        <v>0</v>
      </c>
      <c r="CK108" s="472">
        <f t="shared" si="193"/>
        <v>0.15155083127554625</v>
      </c>
      <c r="CL108" s="470">
        <f t="shared" si="194"/>
        <v>0</v>
      </c>
      <c r="CM108" s="116">
        <f t="shared" si="195"/>
        <v>0</v>
      </c>
      <c r="CN108" s="116">
        <f t="shared" si="196"/>
        <v>0</v>
      </c>
      <c r="CO108" s="116">
        <f t="shared" si="197"/>
        <v>0</v>
      </c>
      <c r="CP108" s="116">
        <f t="shared" si="198"/>
        <v>0</v>
      </c>
      <c r="CQ108" s="116">
        <f t="shared" si="199"/>
        <v>0</v>
      </c>
      <c r="CR108" s="116">
        <f t="shared" si="200"/>
        <v>0</v>
      </c>
      <c r="CS108" s="116">
        <f t="shared" si="201"/>
        <v>0</v>
      </c>
      <c r="CT108" s="116">
        <f t="shared" si="202"/>
        <v>0</v>
      </c>
      <c r="CU108" s="116">
        <f t="shared" si="203"/>
        <v>0</v>
      </c>
      <c r="CV108" s="116">
        <f t="shared" si="204"/>
        <v>0</v>
      </c>
      <c r="CW108" s="471">
        <f t="shared" si="205"/>
        <v>0</v>
      </c>
      <c r="CX108" s="470">
        <f t="shared" si="206"/>
        <v>0</v>
      </c>
      <c r="CY108" s="116">
        <f t="shared" si="207"/>
        <v>0</v>
      </c>
      <c r="CZ108" s="116">
        <f t="shared" si="208"/>
        <v>0</v>
      </c>
      <c r="DA108" s="116">
        <f t="shared" si="209"/>
        <v>0</v>
      </c>
      <c r="DB108" s="116">
        <f t="shared" si="210"/>
        <v>0</v>
      </c>
      <c r="DC108" s="116">
        <f t="shared" si="211"/>
        <v>0</v>
      </c>
      <c r="DD108" s="116">
        <f t="shared" si="212"/>
        <v>0</v>
      </c>
      <c r="DE108" s="116">
        <f t="shared" si="213"/>
        <v>0</v>
      </c>
      <c r="DF108" s="116">
        <f t="shared" si="214"/>
        <v>0</v>
      </c>
      <c r="DG108" s="116">
        <f t="shared" si="215"/>
        <v>0</v>
      </c>
      <c r="DH108" s="116">
        <f t="shared" si="216"/>
        <v>0</v>
      </c>
      <c r="DI108" s="471">
        <f t="shared" si="217"/>
        <v>0</v>
      </c>
      <c r="DJ108" s="470">
        <f t="shared" si="218"/>
        <v>0</v>
      </c>
      <c r="DK108" s="116">
        <f t="shared" si="219"/>
        <v>0</v>
      </c>
      <c r="DL108" s="116">
        <f t="shared" si="220"/>
        <v>0</v>
      </c>
      <c r="DM108" s="116">
        <f t="shared" si="221"/>
        <v>0</v>
      </c>
      <c r="DN108" s="116">
        <f t="shared" si="222"/>
        <v>0</v>
      </c>
      <c r="DO108" s="116">
        <f t="shared" si="223"/>
        <v>0</v>
      </c>
      <c r="DP108" s="116">
        <f t="shared" si="224"/>
        <v>0</v>
      </c>
      <c r="DQ108" s="116">
        <f t="shared" si="225"/>
        <v>0</v>
      </c>
      <c r="DR108" s="116">
        <f t="shared" si="226"/>
        <v>0</v>
      </c>
      <c r="DS108" s="116">
        <f t="shared" si="227"/>
        <v>0</v>
      </c>
      <c r="DT108" s="116">
        <f t="shared" si="228"/>
        <v>0</v>
      </c>
      <c r="DU108" s="471">
        <f t="shared" si="229"/>
        <v>0</v>
      </c>
      <c r="DV108" s="470">
        <f t="shared" si="230"/>
        <v>0</v>
      </c>
      <c r="DW108" s="470">
        <f t="shared" si="231"/>
        <v>0</v>
      </c>
      <c r="DX108" s="470">
        <f t="shared" si="232"/>
        <v>0</v>
      </c>
      <c r="DY108" s="470">
        <f t="shared" si="233"/>
        <v>0</v>
      </c>
      <c r="DZ108" s="470">
        <f t="shared" si="234"/>
        <v>0</v>
      </c>
      <c r="EA108" s="470">
        <f t="shared" si="235"/>
        <v>0</v>
      </c>
      <c r="EB108" s="470">
        <f t="shared" si="236"/>
        <v>0</v>
      </c>
      <c r="EC108" s="470">
        <f t="shared" si="237"/>
        <v>0</v>
      </c>
      <c r="ED108" s="470">
        <f t="shared" si="238"/>
        <v>0</v>
      </c>
      <c r="EE108" s="470">
        <f t="shared" si="239"/>
        <v>0</v>
      </c>
      <c r="EF108" s="470">
        <f t="shared" si="240"/>
        <v>0</v>
      </c>
      <c r="EG108" s="470">
        <f t="shared" si="241"/>
        <v>0</v>
      </c>
      <c r="EH108" s="466">
        <f t="shared" si="242"/>
        <v>171.41627036936262</v>
      </c>
      <c r="EI108" s="122">
        <f t="shared" si="243"/>
        <v>0</v>
      </c>
      <c r="EJ108" s="122">
        <f t="shared" si="244"/>
        <v>34.072631083125671</v>
      </c>
      <c r="EK108" s="122">
        <f t="shared" si="245"/>
        <v>199.61695306469957</v>
      </c>
      <c r="EL108" s="122">
        <f t="shared" si="246"/>
        <v>0</v>
      </c>
      <c r="EM108" s="122">
        <f t="shared" si="247"/>
        <v>35.394059904517789</v>
      </c>
      <c r="EN108" s="122">
        <f t="shared" si="248"/>
        <v>230.76354597174776</v>
      </c>
      <c r="EO108" s="122">
        <f t="shared" si="249"/>
        <v>0</v>
      </c>
      <c r="EP108" s="122">
        <f t="shared" si="250"/>
        <v>37.038572464980433</v>
      </c>
      <c r="EQ108" s="122">
        <f t="shared" si="251"/>
        <v>299.00995585829327</v>
      </c>
      <c r="ER108" s="122">
        <f t="shared" si="252"/>
        <v>0</v>
      </c>
      <c r="ES108" s="469">
        <f t="shared" si="253"/>
        <v>39.281661213331837</v>
      </c>
      <c r="ET108" s="466">
        <f t="shared" si="254"/>
        <v>0</v>
      </c>
      <c r="EU108" s="122">
        <f t="shared" si="255"/>
        <v>0</v>
      </c>
      <c r="EV108" s="122">
        <f t="shared" si="256"/>
        <v>0</v>
      </c>
      <c r="EW108" s="122">
        <f t="shared" si="257"/>
        <v>0</v>
      </c>
      <c r="EX108" s="122">
        <f t="shared" si="258"/>
        <v>0</v>
      </c>
      <c r="EY108" s="122">
        <f t="shared" si="259"/>
        <v>0</v>
      </c>
      <c r="EZ108" s="122">
        <f t="shared" si="260"/>
        <v>0</v>
      </c>
      <c r="FA108" s="122">
        <f t="shared" si="261"/>
        <v>0</v>
      </c>
      <c r="FB108" s="122">
        <f t="shared" si="262"/>
        <v>0</v>
      </c>
      <c r="FC108" s="122">
        <f t="shared" si="263"/>
        <v>0</v>
      </c>
      <c r="FD108" s="122">
        <f t="shared" si="264"/>
        <v>0</v>
      </c>
      <c r="FE108" s="469">
        <f t="shared" si="265"/>
        <v>0</v>
      </c>
      <c r="FF108" s="466">
        <f t="shared" si="266"/>
        <v>0</v>
      </c>
      <c r="FG108" s="466">
        <f t="shared" si="267"/>
        <v>0</v>
      </c>
      <c r="FH108" s="466">
        <f t="shared" si="268"/>
        <v>0</v>
      </c>
      <c r="FI108" s="466">
        <f t="shared" si="269"/>
        <v>0</v>
      </c>
      <c r="FJ108" s="466">
        <f t="shared" si="270"/>
        <v>0</v>
      </c>
      <c r="FK108" s="466">
        <f t="shared" si="271"/>
        <v>0</v>
      </c>
      <c r="FL108" s="466">
        <f t="shared" si="272"/>
        <v>0</v>
      </c>
      <c r="FM108" s="466">
        <f t="shared" si="273"/>
        <v>0</v>
      </c>
      <c r="FN108" s="466">
        <f t="shared" si="274"/>
        <v>0</v>
      </c>
      <c r="FO108" s="466">
        <f t="shared" si="275"/>
        <v>0</v>
      </c>
      <c r="FP108" s="466">
        <f t="shared" si="276"/>
        <v>0</v>
      </c>
      <c r="FQ108" s="468">
        <f t="shared" si="277"/>
        <v>0</v>
      </c>
      <c r="FR108" s="466">
        <f t="shared" si="278"/>
        <v>0</v>
      </c>
      <c r="FS108" s="466">
        <f t="shared" si="279"/>
        <v>0</v>
      </c>
      <c r="FT108" s="466">
        <f t="shared" si="280"/>
        <v>0</v>
      </c>
      <c r="FU108" s="466">
        <f t="shared" si="281"/>
        <v>0</v>
      </c>
      <c r="FV108" s="466">
        <f t="shared" si="282"/>
        <v>0</v>
      </c>
      <c r="FW108" s="466">
        <f t="shared" si="283"/>
        <v>0</v>
      </c>
      <c r="FX108" s="466">
        <f t="shared" si="284"/>
        <v>0</v>
      </c>
      <c r="FY108" s="466">
        <f t="shared" si="285"/>
        <v>0</v>
      </c>
      <c r="FZ108" s="466">
        <f t="shared" si="286"/>
        <v>0</v>
      </c>
      <c r="GA108" s="466">
        <f t="shared" si="287"/>
        <v>0</v>
      </c>
      <c r="GB108" s="466">
        <f t="shared" si="288"/>
        <v>0</v>
      </c>
      <c r="GC108" s="468">
        <f t="shared" si="289"/>
        <v>0</v>
      </c>
    </row>
    <row r="109" spans="1:185">
      <c r="A109" s="97">
        <v>106</v>
      </c>
      <c r="B109" s="97" t="s">
        <v>12</v>
      </c>
      <c r="C109" s="97" t="s">
        <v>214</v>
      </c>
      <c r="D109" s="97" t="s">
        <v>935</v>
      </c>
      <c r="E109" s="321">
        <v>0.169689669541951</v>
      </c>
      <c r="F109" s="122">
        <v>1.5272142464073</v>
      </c>
      <c r="G109" s="122">
        <v>2.3528818227709398</v>
      </c>
      <c r="H109" s="122">
        <v>0.15569027180473999</v>
      </c>
      <c r="I109" s="122">
        <v>1.4012190710787</v>
      </c>
      <c r="J109" s="122">
        <v>2.3212811833667399</v>
      </c>
      <c r="K109" s="122">
        <v>0.14593311580607801</v>
      </c>
      <c r="L109" s="122">
        <v>1.31340425191028</v>
      </c>
      <c r="M109" s="122">
        <v>2.2845561159510401</v>
      </c>
      <c r="N109" s="122">
        <v>0.12370376909608199</v>
      </c>
      <c r="O109" s="122">
        <v>1.11333918563092</v>
      </c>
      <c r="P109" s="475">
        <v>2.2385676594376398</v>
      </c>
      <c r="Q109" s="474">
        <v>1</v>
      </c>
      <c r="R109" s="97">
        <v>0.169689669541951</v>
      </c>
      <c r="S109" s="97">
        <v>1.5272142464073</v>
      </c>
      <c r="T109" s="97">
        <v>2.3528818227709398</v>
      </c>
      <c r="U109" s="97">
        <v>0.15569027180473999</v>
      </c>
      <c r="V109" s="97">
        <v>1.4012190710787</v>
      </c>
      <c r="W109" s="97">
        <v>2.3212811833667399</v>
      </c>
      <c r="X109" s="97">
        <v>0.14593311580607801</v>
      </c>
      <c r="Y109" s="97">
        <v>1.31340425191028</v>
      </c>
      <c r="Z109" s="97">
        <v>2.2845561159510401</v>
      </c>
      <c r="AA109" s="97">
        <v>0.12370376909608199</v>
      </c>
      <c r="AB109" s="97">
        <v>1.11333918563092</v>
      </c>
      <c r="AC109" s="97">
        <v>2.2385676594376398</v>
      </c>
      <c r="AD109" s="321">
        <v>63.590266646740503</v>
      </c>
      <c r="AE109" s="97">
        <v>572.31510567431496</v>
      </c>
      <c r="AF109" s="97">
        <v>881.72947063983895</v>
      </c>
      <c r="AG109" s="97">
        <v>58.344069648384398</v>
      </c>
      <c r="AH109" s="97">
        <v>525.09910945618401</v>
      </c>
      <c r="AI109" s="97">
        <v>869.88730551956201</v>
      </c>
      <c r="AJ109" s="97">
        <v>54.687629316196798</v>
      </c>
      <c r="AK109" s="97">
        <v>492.190990879911</v>
      </c>
      <c r="AL109" s="97">
        <v>856.12481689453102</v>
      </c>
      <c r="AM109" s="97">
        <v>46.357304385473803</v>
      </c>
      <c r="AN109" s="97">
        <v>417.21771203657602</v>
      </c>
      <c r="AO109" s="97">
        <v>838.89086916524104</v>
      </c>
      <c r="AP109" s="466">
        <f t="shared" si="146"/>
        <v>374.74447807218809</v>
      </c>
      <c r="AQ109" s="122">
        <f t="shared" si="147"/>
        <v>374.74447807218894</v>
      </c>
      <c r="AR109" s="473">
        <f t="shared" si="148"/>
        <v>374.74447807219002</v>
      </c>
      <c r="AS109" s="122">
        <f t="shared" si="149"/>
        <v>374.74447807218814</v>
      </c>
      <c r="AT109" s="122">
        <f t="shared" si="150"/>
        <v>374.74447807218831</v>
      </c>
      <c r="AU109" s="122">
        <f t="shared" si="151"/>
        <v>374.74447807218894</v>
      </c>
      <c r="AV109" s="122">
        <f t="shared" si="152"/>
        <v>374.74447807218746</v>
      </c>
      <c r="AW109" s="122">
        <f t="shared" si="153"/>
        <v>374.74447807218843</v>
      </c>
      <c r="AX109" s="122">
        <f t="shared" si="154"/>
        <v>374.74449015148571</v>
      </c>
      <c r="AY109" s="122">
        <f t="shared" si="155"/>
        <v>374.74447807218877</v>
      </c>
      <c r="AZ109" s="122">
        <f t="shared" si="156"/>
        <v>374.74447807218985</v>
      </c>
      <c r="BA109" s="469">
        <f t="shared" si="157"/>
        <v>374.74447807218945</v>
      </c>
      <c r="BB109" s="97">
        <f t="shared" si="158"/>
        <v>2.6186886891868412E-2</v>
      </c>
      <c r="BC109" s="97">
        <f t="shared" si="159"/>
        <v>0.23568309631501097</v>
      </c>
      <c r="BD109" s="97">
        <f t="shared" si="160"/>
        <v>0.36310195151628422</v>
      </c>
      <c r="BE109" s="97">
        <f t="shared" si="161"/>
        <v>2.4026468723289264E-2</v>
      </c>
      <c r="BF109" s="97">
        <f t="shared" si="162"/>
        <v>0.21623924086902291</v>
      </c>
      <c r="BG109" s="97">
        <f t="shared" si="163"/>
        <v>0.35822527061978499</v>
      </c>
      <c r="BH109" s="97">
        <f t="shared" si="164"/>
        <v>2.2520722727006857E-2</v>
      </c>
      <c r="BI109" s="97">
        <f t="shared" si="165"/>
        <v>0.20268746283090974</v>
      </c>
      <c r="BJ109" s="97">
        <f t="shared" si="166"/>
        <v>0.35255777660493326</v>
      </c>
      <c r="BK109" s="97">
        <f t="shared" si="167"/>
        <v>1.9090240544172032E-2</v>
      </c>
      <c r="BL109" s="97">
        <f t="shared" si="168"/>
        <v>0.17181297721364275</v>
      </c>
      <c r="BM109" s="469">
        <f t="shared" si="169"/>
        <v>0.34546073579921527</v>
      </c>
      <c r="BN109" s="467">
        <f t="shared" si="170"/>
        <v>5538950.8517791005</v>
      </c>
      <c r="BO109" s="97">
        <f t="shared" si="171"/>
        <v>1607636.3698499578</v>
      </c>
      <c r="BP109" s="97">
        <f t="shared" si="172"/>
        <v>1260412.3197087357</v>
      </c>
      <c r="BQ109" s="97">
        <f t="shared" si="173"/>
        <v>5814070.4854116142</v>
      </c>
      <c r="BR109" s="97">
        <f t="shared" si="174"/>
        <v>1687487.6523261934</v>
      </c>
      <c r="BS109" s="97">
        <f t="shared" si="175"/>
        <v>1270044.0382315018</v>
      </c>
      <c r="BT109" s="97">
        <f t="shared" si="176"/>
        <v>6029827.43635982</v>
      </c>
      <c r="BU109" s="97">
        <f t="shared" si="177"/>
        <v>1750109.3889463854</v>
      </c>
      <c r="BV109" s="97">
        <f t="shared" si="178"/>
        <v>1281498.4569724125</v>
      </c>
      <c r="BW109" s="97">
        <f t="shared" si="179"/>
        <v>6617773.716822166</v>
      </c>
      <c r="BX109" s="97">
        <f t="shared" si="180"/>
        <v>1920756.1141625291</v>
      </c>
      <c r="BY109" s="469">
        <f t="shared" si="181"/>
        <v>1296254.47049119</v>
      </c>
      <c r="BZ109" s="470">
        <f t="shared" si="182"/>
        <v>1.6320825147254325</v>
      </c>
      <c r="CA109" s="470">
        <f t="shared" si="183"/>
        <v>5.2632967955604369E-2</v>
      </c>
      <c r="CB109" s="470">
        <f t="shared" si="184"/>
        <v>2.6784437439879034E-2</v>
      </c>
      <c r="CC109" s="470">
        <f t="shared" si="185"/>
        <v>1.8671913209527216</v>
      </c>
      <c r="CD109" s="470">
        <f t="shared" si="186"/>
        <v>6.0214983051405213E-2</v>
      </c>
      <c r="CE109" s="470">
        <f t="shared" si="187"/>
        <v>2.735653154241003E-2</v>
      </c>
      <c r="CF109" s="470">
        <f t="shared" si="188"/>
        <v>2.0659558329353103</v>
      </c>
      <c r="CG109" s="470">
        <f t="shared" si="189"/>
        <v>6.6624932361873362E-2</v>
      </c>
      <c r="CH109" s="470">
        <f t="shared" si="190"/>
        <v>2.8046990135738824E-2</v>
      </c>
      <c r="CI109" s="470">
        <f t="shared" si="191"/>
        <v>2.6748472440164992</v>
      </c>
      <c r="CJ109" s="470">
        <f t="shared" si="192"/>
        <v>8.6261048697125156E-2</v>
      </c>
      <c r="CK109" s="472">
        <f t="shared" si="193"/>
        <v>2.8952765064443657E-2</v>
      </c>
      <c r="CL109" s="470">
        <f t="shared" si="194"/>
        <v>0</v>
      </c>
      <c r="CM109" s="116">
        <f t="shared" si="195"/>
        <v>0</v>
      </c>
      <c r="CN109" s="116">
        <f t="shared" si="196"/>
        <v>0</v>
      </c>
      <c r="CO109" s="116">
        <f t="shared" si="197"/>
        <v>0</v>
      </c>
      <c r="CP109" s="116">
        <f t="shared" si="198"/>
        <v>0</v>
      </c>
      <c r="CQ109" s="116">
        <f t="shared" si="199"/>
        <v>0</v>
      </c>
      <c r="CR109" s="116">
        <f t="shared" si="200"/>
        <v>0</v>
      </c>
      <c r="CS109" s="116">
        <f t="shared" si="201"/>
        <v>0</v>
      </c>
      <c r="CT109" s="116">
        <f t="shared" si="202"/>
        <v>0</v>
      </c>
      <c r="CU109" s="116">
        <f t="shared" si="203"/>
        <v>0</v>
      </c>
      <c r="CV109" s="116">
        <f t="shared" si="204"/>
        <v>0</v>
      </c>
      <c r="CW109" s="471">
        <f t="shared" si="205"/>
        <v>0</v>
      </c>
      <c r="CX109" s="470">
        <f t="shared" si="206"/>
        <v>0</v>
      </c>
      <c r="CY109" s="116">
        <f t="shared" si="207"/>
        <v>0</v>
      </c>
      <c r="CZ109" s="116">
        <f t="shared" si="208"/>
        <v>0</v>
      </c>
      <c r="DA109" s="116">
        <f t="shared" si="209"/>
        <v>0</v>
      </c>
      <c r="DB109" s="116">
        <f t="shared" si="210"/>
        <v>0</v>
      </c>
      <c r="DC109" s="116">
        <f t="shared" si="211"/>
        <v>0</v>
      </c>
      <c r="DD109" s="116">
        <f t="shared" si="212"/>
        <v>0</v>
      </c>
      <c r="DE109" s="116">
        <f t="shared" si="213"/>
        <v>0</v>
      </c>
      <c r="DF109" s="116">
        <f t="shared" si="214"/>
        <v>0</v>
      </c>
      <c r="DG109" s="116">
        <f t="shared" si="215"/>
        <v>0</v>
      </c>
      <c r="DH109" s="116">
        <f t="shared" si="216"/>
        <v>0</v>
      </c>
      <c r="DI109" s="471">
        <f t="shared" si="217"/>
        <v>0</v>
      </c>
      <c r="DJ109" s="470">
        <f t="shared" si="218"/>
        <v>0</v>
      </c>
      <c r="DK109" s="116">
        <f t="shared" si="219"/>
        <v>0</v>
      </c>
      <c r="DL109" s="116">
        <f t="shared" si="220"/>
        <v>0</v>
      </c>
      <c r="DM109" s="116">
        <f t="shared" si="221"/>
        <v>0</v>
      </c>
      <c r="DN109" s="116">
        <f t="shared" si="222"/>
        <v>0</v>
      </c>
      <c r="DO109" s="116">
        <f t="shared" si="223"/>
        <v>0</v>
      </c>
      <c r="DP109" s="116">
        <f t="shared" si="224"/>
        <v>0</v>
      </c>
      <c r="DQ109" s="116">
        <f t="shared" si="225"/>
        <v>0</v>
      </c>
      <c r="DR109" s="116">
        <f t="shared" si="226"/>
        <v>0</v>
      </c>
      <c r="DS109" s="116">
        <f t="shared" si="227"/>
        <v>0</v>
      </c>
      <c r="DT109" s="116">
        <f t="shared" si="228"/>
        <v>0</v>
      </c>
      <c r="DU109" s="471">
        <f t="shared" si="229"/>
        <v>0</v>
      </c>
      <c r="DV109" s="470">
        <f t="shared" si="230"/>
        <v>0</v>
      </c>
      <c r="DW109" s="470">
        <f t="shared" si="231"/>
        <v>0</v>
      </c>
      <c r="DX109" s="470">
        <f t="shared" si="232"/>
        <v>2.3528818227709398</v>
      </c>
      <c r="DY109" s="470">
        <f t="shared" si="233"/>
        <v>0</v>
      </c>
      <c r="DZ109" s="470">
        <f t="shared" si="234"/>
        <v>0</v>
      </c>
      <c r="EA109" s="470">
        <f t="shared" si="235"/>
        <v>2.3212811833667399</v>
      </c>
      <c r="EB109" s="470">
        <f t="shared" si="236"/>
        <v>0</v>
      </c>
      <c r="EC109" s="470">
        <f t="shared" si="237"/>
        <v>0</v>
      </c>
      <c r="ED109" s="470">
        <f t="shared" si="238"/>
        <v>2.2845561159510401</v>
      </c>
      <c r="EE109" s="470">
        <f t="shared" si="239"/>
        <v>0</v>
      </c>
      <c r="EF109" s="470">
        <f t="shared" si="240"/>
        <v>0</v>
      </c>
      <c r="EG109" s="470">
        <f t="shared" si="241"/>
        <v>2.2385676594376398</v>
      </c>
      <c r="EH109" s="466">
        <f t="shared" si="242"/>
        <v>211.51620177880184</v>
      </c>
      <c r="EI109" s="122">
        <f t="shared" si="243"/>
        <v>6.8211780776217052</v>
      </c>
      <c r="EJ109" s="122">
        <f t="shared" si="244"/>
        <v>3.4712353223257444</v>
      </c>
      <c r="EK109" s="122">
        <f t="shared" si="245"/>
        <v>241.98605930699824</v>
      </c>
      <c r="EL109" s="122">
        <f t="shared" si="246"/>
        <v>7.8037993730671316</v>
      </c>
      <c r="EM109" s="122">
        <f t="shared" si="247"/>
        <v>3.5453781248713407</v>
      </c>
      <c r="EN109" s="122">
        <f t="shared" si="248"/>
        <v>267.74573398254444</v>
      </c>
      <c r="EO109" s="122">
        <f t="shared" si="249"/>
        <v>8.6345221579215234</v>
      </c>
      <c r="EP109" s="122">
        <f t="shared" si="250"/>
        <v>3.6348608427050109</v>
      </c>
      <c r="EQ109" s="122">
        <f t="shared" si="251"/>
        <v>346.65742956510172</v>
      </c>
      <c r="ER109" s="122">
        <f t="shared" si="252"/>
        <v>11.17934247640761</v>
      </c>
      <c r="ES109" s="469">
        <f t="shared" si="253"/>
        <v>3.7522483343652233</v>
      </c>
      <c r="ET109" s="466">
        <f t="shared" si="254"/>
        <v>0</v>
      </c>
      <c r="EU109" s="122">
        <f t="shared" si="255"/>
        <v>0</v>
      </c>
      <c r="EV109" s="122">
        <f t="shared" si="256"/>
        <v>0</v>
      </c>
      <c r="EW109" s="122">
        <f t="shared" si="257"/>
        <v>0</v>
      </c>
      <c r="EX109" s="122">
        <f t="shared" si="258"/>
        <v>0</v>
      </c>
      <c r="EY109" s="122">
        <f t="shared" si="259"/>
        <v>0</v>
      </c>
      <c r="EZ109" s="122">
        <f t="shared" si="260"/>
        <v>0</v>
      </c>
      <c r="FA109" s="122">
        <f t="shared" si="261"/>
        <v>0</v>
      </c>
      <c r="FB109" s="122">
        <f t="shared" si="262"/>
        <v>0</v>
      </c>
      <c r="FC109" s="122">
        <f t="shared" si="263"/>
        <v>0</v>
      </c>
      <c r="FD109" s="122">
        <f t="shared" si="264"/>
        <v>0</v>
      </c>
      <c r="FE109" s="469">
        <f t="shared" si="265"/>
        <v>0</v>
      </c>
      <c r="FF109" s="466">
        <f t="shared" si="266"/>
        <v>0</v>
      </c>
      <c r="FG109" s="466">
        <f t="shared" si="267"/>
        <v>0</v>
      </c>
      <c r="FH109" s="466">
        <f t="shared" si="268"/>
        <v>0</v>
      </c>
      <c r="FI109" s="466">
        <f t="shared" si="269"/>
        <v>0</v>
      </c>
      <c r="FJ109" s="466">
        <f t="shared" si="270"/>
        <v>0</v>
      </c>
      <c r="FK109" s="466">
        <f t="shared" si="271"/>
        <v>0</v>
      </c>
      <c r="FL109" s="466">
        <f t="shared" si="272"/>
        <v>0</v>
      </c>
      <c r="FM109" s="466">
        <f t="shared" si="273"/>
        <v>0</v>
      </c>
      <c r="FN109" s="466">
        <f t="shared" si="274"/>
        <v>0</v>
      </c>
      <c r="FO109" s="466">
        <f t="shared" si="275"/>
        <v>0</v>
      </c>
      <c r="FP109" s="466">
        <f t="shared" si="276"/>
        <v>0</v>
      </c>
      <c r="FQ109" s="468">
        <f t="shared" si="277"/>
        <v>0</v>
      </c>
      <c r="FR109" s="466">
        <f t="shared" si="278"/>
        <v>0</v>
      </c>
      <c r="FS109" s="466">
        <f t="shared" si="279"/>
        <v>0</v>
      </c>
      <c r="FT109" s="466">
        <f t="shared" si="280"/>
        <v>3.4712353223257444</v>
      </c>
      <c r="FU109" s="466">
        <f t="shared" si="281"/>
        <v>0</v>
      </c>
      <c r="FV109" s="466">
        <f t="shared" si="282"/>
        <v>0</v>
      </c>
      <c r="FW109" s="466">
        <f t="shared" si="283"/>
        <v>3.5453781248713407</v>
      </c>
      <c r="FX109" s="466">
        <f t="shared" si="284"/>
        <v>0</v>
      </c>
      <c r="FY109" s="466">
        <f t="shared" si="285"/>
        <v>0</v>
      </c>
      <c r="FZ109" s="466">
        <f t="shared" si="286"/>
        <v>3.6348608427050109</v>
      </c>
      <c r="GA109" s="466">
        <f t="shared" si="287"/>
        <v>0</v>
      </c>
      <c r="GB109" s="466">
        <f t="shared" si="288"/>
        <v>0</v>
      </c>
      <c r="GC109" s="468">
        <f t="shared" si="289"/>
        <v>3.7522483343652233</v>
      </c>
    </row>
    <row r="110" spans="1:185">
      <c r="A110" s="97">
        <v>107</v>
      </c>
      <c r="B110" s="97" t="s">
        <v>12</v>
      </c>
      <c r="C110" s="97" t="s">
        <v>214</v>
      </c>
      <c r="D110" s="97" t="s">
        <v>935</v>
      </c>
      <c r="E110" s="321">
        <v>0.178864225642798</v>
      </c>
      <c r="F110" s="122">
        <v>1.5297975103516199</v>
      </c>
      <c r="G110" s="122">
        <v>1.4515473950900899</v>
      </c>
      <c r="H110" s="122">
        <v>0.16410792702726701</v>
      </c>
      <c r="I110" s="122">
        <v>1.3875263418889201</v>
      </c>
      <c r="J110" s="122">
        <v>1.3996930008541899</v>
      </c>
      <c r="K110" s="122">
        <v>0.15382323405280601</v>
      </c>
      <c r="L110" s="122">
        <v>1.2643776423056201</v>
      </c>
      <c r="M110" s="122">
        <v>1.35464893003247</v>
      </c>
      <c r="N110" s="122">
        <v>0.13039202049359899</v>
      </c>
      <c r="O110" s="122">
        <v>1.07085825724613</v>
      </c>
      <c r="P110" s="475">
        <v>1.24633482094836</v>
      </c>
      <c r="Q110" s="474">
        <v>3</v>
      </c>
      <c r="R110" s="97">
        <v>0.53659267692839296</v>
      </c>
      <c r="S110" s="97">
        <v>4.5893925310548802</v>
      </c>
      <c r="T110" s="97">
        <v>4.3546421852702801</v>
      </c>
      <c r="U110" s="97">
        <v>0.49232378108180003</v>
      </c>
      <c r="V110" s="97">
        <v>4.1625790256667701</v>
      </c>
      <c r="W110" s="97">
        <v>4.1990790025625904</v>
      </c>
      <c r="X110" s="97">
        <v>0.46146970215841798</v>
      </c>
      <c r="Y110" s="97">
        <v>3.7931329269168601</v>
      </c>
      <c r="Z110" s="97">
        <v>4.06394679009742</v>
      </c>
      <c r="AA110" s="97">
        <v>0.39117606148079798</v>
      </c>
      <c r="AB110" s="97">
        <v>3.2125747717384101</v>
      </c>
      <c r="AC110" s="97">
        <v>3.73900446284508</v>
      </c>
      <c r="AD110" s="321">
        <v>517.93926036636503</v>
      </c>
      <c r="AE110" s="97">
        <v>4429.8528013320201</v>
      </c>
      <c r="AF110" s="97">
        <v>4203.2630141541204</v>
      </c>
      <c r="AG110" s="97">
        <v>475.20927138614002</v>
      </c>
      <c r="AH110" s="97">
        <v>4017.8764908081398</v>
      </c>
      <c r="AI110" s="97">
        <v>4053.1076295277799</v>
      </c>
      <c r="AJ110" s="97">
        <v>445.42776391507402</v>
      </c>
      <c r="AK110" s="97">
        <v>3661.2733403009101</v>
      </c>
      <c r="AL110" s="97">
        <v>3922.6729125976499</v>
      </c>
      <c r="AM110" s="97">
        <v>377.57772080708003</v>
      </c>
      <c r="AN110" s="97">
        <v>3100.8969609324099</v>
      </c>
      <c r="AO110" s="97">
        <v>3609.0265284238199</v>
      </c>
      <c r="AP110" s="466">
        <f t="shared" si="146"/>
        <v>965.23728823731756</v>
      </c>
      <c r="AQ110" s="122">
        <f t="shared" si="147"/>
        <v>965.23728823731938</v>
      </c>
      <c r="AR110" s="473">
        <f t="shared" si="148"/>
        <v>965.23728823731949</v>
      </c>
      <c r="AS110" s="122">
        <f t="shared" si="149"/>
        <v>965.23728823731869</v>
      </c>
      <c r="AT110" s="122">
        <f t="shared" si="150"/>
        <v>965.23728823732029</v>
      </c>
      <c r="AU110" s="122">
        <f t="shared" si="151"/>
        <v>965.23728823731869</v>
      </c>
      <c r="AV110" s="122">
        <f t="shared" si="152"/>
        <v>965.23728823731767</v>
      </c>
      <c r="AW110" s="122">
        <f t="shared" si="153"/>
        <v>965.23728823731778</v>
      </c>
      <c r="AX110" s="122">
        <f t="shared" si="154"/>
        <v>965.23727184518975</v>
      </c>
      <c r="AY110" s="122">
        <f t="shared" si="155"/>
        <v>965.23728823731847</v>
      </c>
      <c r="AZ110" s="122">
        <f t="shared" si="156"/>
        <v>965.23728823731994</v>
      </c>
      <c r="BA110" s="469">
        <f t="shared" si="157"/>
        <v>965.23728823731938</v>
      </c>
      <c r="BB110" s="97">
        <f t="shared" si="158"/>
        <v>2.7602724777253569E-2</v>
      </c>
      <c r="BC110" s="97">
        <f t="shared" si="159"/>
        <v>0.23608175134748496</v>
      </c>
      <c r="BD110" s="97">
        <f t="shared" si="160"/>
        <v>0.22400601967118064</v>
      </c>
      <c r="BE110" s="97">
        <f t="shared" si="161"/>
        <v>2.5325499983130127E-2</v>
      </c>
      <c r="BF110" s="97">
        <f t="shared" si="162"/>
        <v>0.21412614847216901</v>
      </c>
      <c r="BG110" s="97">
        <f t="shared" si="163"/>
        <v>0.21600373432070935</v>
      </c>
      <c r="BH110" s="97">
        <f t="shared" si="164"/>
        <v>2.3738343308438031E-2</v>
      </c>
      <c r="BI110" s="97">
        <f t="shared" si="165"/>
        <v>0.19512156748869727</v>
      </c>
      <c r="BJ110" s="97">
        <f t="shared" si="166"/>
        <v>0.2090524332135664</v>
      </c>
      <c r="BK110" s="97">
        <f t="shared" si="167"/>
        <v>2.0122386362617734E-2</v>
      </c>
      <c r="BL110" s="97">
        <f t="shared" si="168"/>
        <v>0.16525722594323888</v>
      </c>
      <c r="BM110" s="469">
        <f t="shared" si="169"/>
        <v>0.19233715920168634</v>
      </c>
      <c r="BN110" s="467">
        <f t="shared" si="170"/>
        <v>13850059.198431846</v>
      </c>
      <c r="BO110" s="97">
        <f t="shared" si="171"/>
        <v>4136884.9114519851</v>
      </c>
      <c r="BP110" s="97">
        <f t="shared" si="172"/>
        <v>4260998.4420870859</v>
      </c>
      <c r="BQ110" s="97">
        <f t="shared" si="173"/>
        <v>14537991.500852874</v>
      </c>
      <c r="BR110" s="97">
        <f t="shared" si="174"/>
        <v>4370594.7157965638</v>
      </c>
      <c r="BS110" s="97">
        <f t="shared" si="175"/>
        <v>4349165.070256521</v>
      </c>
      <c r="BT110" s="97">
        <f t="shared" si="176"/>
        <v>15077488.351984199</v>
      </c>
      <c r="BU110" s="97">
        <f t="shared" si="177"/>
        <v>4605382.538082228</v>
      </c>
      <c r="BV110" s="97">
        <f t="shared" si="178"/>
        <v>4430001.5725065954</v>
      </c>
      <c r="BW110" s="97">
        <f t="shared" si="179"/>
        <v>16547638.748297172</v>
      </c>
      <c r="BX110" s="97">
        <f t="shared" si="180"/>
        <v>5056886.9222276257</v>
      </c>
      <c r="BY110" s="469">
        <f t="shared" si="181"/>
        <v>4642800.2629778842</v>
      </c>
      <c r="BZ110" s="470">
        <f t="shared" si="182"/>
        <v>1.2905561139702344</v>
      </c>
      <c r="CA110" s="470">
        <f t="shared" si="183"/>
        <v>4.5070070640711953E-2</v>
      </c>
      <c r="CB110" s="470">
        <f t="shared" si="184"/>
        <v>4.8924782574559775E-2</v>
      </c>
      <c r="CC110" s="470">
        <f t="shared" si="185"/>
        <v>1.476466510403788</v>
      </c>
      <c r="CD110" s="470">
        <f t="shared" si="186"/>
        <v>5.2498639531491822E-2</v>
      </c>
      <c r="CE110" s="470">
        <f t="shared" si="187"/>
        <v>5.1787130792280124E-2</v>
      </c>
      <c r="CF110" s="470">
        <f t="shared" si="188"/>
        <v>1.6336379486521788</v>
      </c>
      <c r="CG110" s="470">
        <f t="shared" si="189"/>
        <v>6.0706843482882925E-2</v>
      </c>
      <c r="CH110" s="470">
        <f t="shared" si="190"/>
        <v>5.4503685718783744E-2</v>
      </c>
      <c r="CI110" s="470">
        <f t="shared" si="191"/>
        <v>2.1151139317748688</v>
      </c>
      <c r="CJ110" s="470">
        <f t="shared" si="192"/>
        <v>7.8704579372190123E-2</v>
      </c>
      <c r="CK110" s="472">
        <f t="shared" si="193"/>
        <v>6.2086048694430927E-2</v>
      </c>
      <c r="CL110" s="470">
        <f t="shared" si="194"/>
        <v>0</v>
      </c>
      <c r="CM110" s="116">
        <f t="shared" si="195"/>
        <v>0</v>
      </c>
      <c r="CN110" s="116">
        <f t="shared" si="196"/>
        <v>0</v>
      </c>
      <c r="CO110" s="116">
        <f t="shared" si="197"/>
        <v>0</v>
      </c>
      <c r="CP110" s="116">
        <f t="shared" si="198"/>
        <v>0</v>
      </c>
      <c r="CQ110" s="116">
        <f t="shared" si="199"/>
        <v>0</v>
      </c>
      <c r="CR110" s="116">
        <f t="shared" si="200"/>
        <v>0</v>
      </c>
      <c r="CS110" s="116">
        <f t="shared" si="201"/>
        <v>0</v>
      </c>
      <c r="CT110" s="116">
        <f t="shared" si="202"/>
        <v>0</v>
      </c>
      <c r="CU110" s="116">
        <f t="shared" si="203"/>
        <v>0</v>
      </c>
      <c r="CV110" s="116">
        <f t="shared" si="204"/>
        <v>0</v>
      </c>
      <c r="CW110" s="471">
        <f t="shared" si="205"/>
        <v>0</v>
      </c>
      <c r="CX110" s="470">
        <f t="shared" si="206"/>
        <v>0</v>
      </c>
      <c r="CY110" s="116">
        <f t="shared" si="207"/>
        <v>0</v>
      </c>
      <c r="CZ110" s="116">
        <f t="shared" si="208"/>
        <v>0</v>
      </c>
      <c r="DA110" s="116">
        <f t="shared" si="209"/>
        <v>0</v>
      </c>
      <c r="DB110" s="116">
        <f t="shared" si="210"/>
        <v>0</v>
      </c>
      <c r="DC110" s="116">
        <f t="shared" si="211"/>
        <v>0</v>
      </c>
      <c r="DD110" s="116">
        <f t="shared" si="212"/>
        <v>0</v>
      </c>
      <c r="DE110" s="116">
        <f t="shared" si="213"/>
        <v>0</v>
      </c>
      <c r="DF110" s="116">
        <f t="shared" si="214"/>
        <v>0</v>
      </c>
      <c r="DG110" s="116">
        <f t="shared" si="215"/>
        <v>0</v>
      </c>
      <c r="DH110" s="116">
        <f t="shared" si="216"/>
        <v>0</v>
      </c>
      <c r="DI110" s="471">
        <f t="shared" si="217"/>
        <v>0</v>
      </c>
      <c r="DJ110" s="470">
        <f t="shared" si="218"/>
        <v>0</v>
      </c>
      <c r="DK110" s="116">
        <f t="shared" si="219"/>
        <v>0</v>
      </c>
      <c r="DL110" s="116">
        <f t="shared" si="220"/>
        <v>0</v>
      </c>
      <c r="DM110" s="116">
        <f t="shared" si="221"/>
        <v>0</v>
      </c>
      <c r="DN110" s="116">
        <f t="shared" si="222"/>
        <v>0</v>
      </c>
      <c r="DO110" s="116">
        <f t="shared" si="223"/>
        <v>0</v>
      </c>
      <c r="DP110" s="116">
        <f t="shared" si="224"/>
        <v>0</v>
      </c>
      <c r="DQ110" s="116">
        <f t="shared" si="225"/>
        <v>0</v>
      </c>
      <c r="DR110" s="116">
        <f t="shared" si="226"/>
        <v>0</v>
      </c>
      <c r="DS110" s="116">
        <f t="shared" si="227"/>
        <v>0</v>
      </c>
      <c r="DT110" s="116">
        <f t="shared" si="228"/>
        <v>0</v>
      </c>
      <c r="DU110" s="471">
        <f t="shared" si="229"/>
        <v>0</v>
      </c>
      <c r="DV110" s="470">
        <f t="shared" si="230"/>
        <v>0</v>
      </c>
      <c r="DW110" s="470">
        <f t="shared" si="231"/>
        <v>4.5893925310548802</v>
      </c>
      <c r="DX110" s="470">
        <f t="shared" si="232"/>
        <v>4.3546421852702801</v>
      </c>
      <c r="DY110" s="470">
        <f t="shared" si="233"/>
        <v>0</v>
      </c>
      <c r="DZ110" s="470">
        <f t="shared" si="234"/>
        <v>0</v>
      </c>
      <c r="EA110" s="470">
        <f t="shared" si="235"/>
        <v>0</v>
      </c>
      <c r="EB110" s="470">
        <f t="shared" si="236"/>
        <v>0</v>
      </c>
      <c r="EC110" s="470">
        <f t="shared" si="237"/>
        <v>0</v>
      </c>
      <c r="ED110" s="470">
        <f t="shared" si="238"/>
        <v>0</v>
      </c>
      <c r="EE110" s="470">
        <f t="shared" si="239"/>
        <v>0</v>
      </c>
      <c r="EF110" s="470">
        <f t="shared" si="240"/>
        <v>0</v>
      </c>
      <c r="EG110" s="470">
        <f t="shared" si="241"/>
        <v>0</v>
      </c>
      <c r="EH110" s="466">
        <f t="shared" si="242"/>
        <v>501.76420299800219</v>
      </c>
      <c r="EI110" s="122">
        <f t="shared" si="243"/>
        <v>17.523103280282644</v>
      </c>
      <c r="EJ110" s="122">
        <f t="shared" si="244"/>
        <v>19.021803290562563</v>
      </c>
      <c r="EK110" s="122">
        <f t="shared" si="245"/>
        <v>574.04558688029658</v>
      </c>
      <c r="EL110" s="122">
        <f t="shared" si="246"/>
        <v>20.411307759381991</v>
      </c>
      <c r="EM110" s="122">
        <f t="shared" si="247"/>
        <v>20.134675374635616</v>
      </c>
      <c r="EN110" s="122">
        <f t="shared" si="248"/>
        <v>635.15335320914141</v>
      </c>
      <c r="EO110" s="122">
        <f t="shared" si="249"/>
        <v>23.602631925089483</v>
      </c>
      <c r="EP110" s="122">
        <f t="shared" si="250"/>
        <v>21.190863480555329</v>
      </c>
      <c r="EQ110" s="122">
        <f t="shared" si="251"/>
        <v>822.34971787632844</v>
      </c>
      <c r="ER110" s="122">
        <f t="shared" si="252"/>
        <v>30.60009565914244</v>
      </c>
      <c r="ES110" s="469">
        <f t="shared" si="253"/>
        <v>24.138862621493775</v>
      </c>
      <c r="ET110" s="466">
        <f t="shared" si="254"/>
        <v>0</v>
      </c>
      <c r="EU110" s="122">
        <f t="shared" si="255"/>
        <v>0</v>
      </c>
      <c r="EV110" s="122">
        <f t="shared" si="256"/>
        <v>0</v>
      </c>
      <c r="EW110" s="122">
        <f t="shared" si="257"/>
        <v>0</v>
      </c>
      <c r="EX110" s="122">
        <f t="shared" si="258"/>
        <v>0</v>
      </c>
      <c r="EY110" s="122">
        <f t="shared" si="259"/>
        <v>0</v>
      </c>
      <c r="EZ110" s="122">
        <f t="shared" si="260"/>
        <v>0</v>
      </c>
      <c r="FA110" s="122">
        <f t="shared" si="261"/>
        <v>0</v>
      </c>
      <c r="FB110" s="122">
        <f t="shared" si="262"/>
        <v>0</v>
      </c>
      <c r="FC110" s="122">
        <f t="shared" si="263"/>
        <v>0</v>
      </c>
      <c r="FD110" s="122">
        <f t="shared" si="264"/>
        <v>0</v>
      </c>
      <c r="FE110" s="469">
        <f t="shared" si="265"/>
        <v>0</v>
      </c>
      <c r="FF110" s="466">
        <f t="shared" si="266"/>
        <v>0</v>
      </c>
      <c r="FG110" s="466">
        <f t="shared" si="267"/>
        <v>0</v>
      </c>
      <c r="FH110" s="466">
        <f t="shared" si="268"/>
        <v>0</v>
      </c>
      <c r="FI110" s="466">
        <f t="shared" si="269"/>
        <v>0</v>
      </c>
      <c r="FJ110" s="466">
        <f t="shared" si="270"/>
        <v>0</v>
      </c>
      <c r="FK110" s="466">
        <f t="shared" si="271"/>
        <v>0</v>
      </c>
      <c r="FL110" s="466">
        <f t="shared" si="272"/>
        <v>0</v>
      </c>
      <c r="FM110" s="466">
        <f t="shared" si="273"/>
        <v>0</v>
      </c>
      <c r="FN110" s="466">
        <f t="shared" si="274"/>
        <v>0</v>
      </c>
      <c r="FO110" s="466">
        <f t="shared" si="275"/>
        <v>0</v>
      </c>
      <c r="FP110" s="466">
        <f t="shared" si="276"/>
        <v>0</v>
      </c>
      <c r="FQ110" s="468">
        <f t="shared" si="277"/>
        <v>0</v>
      </c>
      <c r="FR110" s="466">
        <f t="shared" si="278"/>
        <v>0</v>
      </c>
      <c r="FS110" s="466">
        <f t="shared" si="279"/>
        <v>17.523103280282644</v>
      </c>
      <c r="FT110" s="466">
        <f t="shared" si="280"/>
        <v>19.021803290562563</v>
      </c>
      <c r="FU110" s="466">
        <f t="shared" si="281"/>
        <v>0</v>
      </c>
      <c r="FV110" s="466">
        <f t="shared" si="282"/>
        <v>0</v>
      </c>
      <c r="FW110" s="466">
        <f t="shared" si="283"/>
        <v>0</v>
      </c>
      <c r="FX110" s="466">
        <f t="shared" si="284"/>
        <v>0</v>
      </c>
      <c r="FY110" s="466">
        <f t="shared" si="285"/>
        <v>0</v>
      </c>
      <c r="FZ110" s="466">
        <f t="shared" si="286"/>
        <v>0</v>
      </c>
      <c r="GA110" s="466">
        <f t="shared" si="287"/>
        <v>0</v>
      </c>
      <c r="GB110" s="466">
        <f t="shared" si="288"/>
        <v>0</v>
      </c>
      <c r="GC110" s="468">
        <f t="shared" si="289"/>
        <v>0</v>
      </c>
    </row>
    <row r="111" spans="1:185">
      <c r="A111" s="97">
        <v>108</v>
      </c>
      <c r="B111" s="97" t="s">
        <v>12</v>
      </c>
      <c r="C111" s="97" t="s">
        <v>214</v>
      </c>
      <c r="D111" s="97" t="s">
        <v>935</v>
      </c>
      <c r="E111" s="321">
        <v>0.37161093585699201</v>
      </c>
      <c r="F111" s="122">
        <v>0.22198317560462699</v>
      </c>
      <c r="G111" s="122">
        <v>1.1967939011566699</v>
      </c>
      <c r="H111" s="122">
        <v>0.34095303364879098</v>
      </c>
      <c r="I111" s="122">
        <v>0.21250877497371201</v>
      </c>
      <c r="J111" s="122">
        <v>1.1735700983175601</v>
      </c>
      <c r="K111" s="122">
        <v>0.31958540483701298</v>
      </c>
      <c r="L111" s="122">
        <v>0.205905404837014</v>
      </c>
      <c r="M111" s="122">
        <v>1.1465802733964201</v>
      </c>
      <c r="N111" s="122">
        <v>0.270904372239748</v>
      </c>
      <c r="O111" s="122">
        <v>0.19086120504731899</v>
      </c>
      <c r="P111" s="475">
        <v>1.1127826393270199</v>
      </c>
      <c r="Q111" s="474">
        <v>1</v>
      </c>
      <c r="R111" s="97">
        <v>0.37161093585699201</v>
      </c>
      <c r="S111" s="97">
        <v>0.22198317560462699</v>
      </c>
      <c r="T111" s="97">
        <v>1.1967939011566699</v>
      </c>
      <c r="U111" s="97">
        <v>0.34095303364879098</v>
      </c>
      <c r="V111" s="97">
        <v>0.21250877497371201</v>
      </c>
      <c r="W111" s="97">
        <v>1.1735700983175601</v>
      </c>
      <c r="X111" s="97">
        <v>0.31958540483701298</v>
      </c>
      <c r="Y111" s="97">
        <v>0.205905404837014</v>
      </c>
      <c r="Z111" s="97">
        <v>1.1465802733964201</v>
      </c>
      <c r="AA111" s="97">
        <v>0.270904372239748</v>
      </c>
      <c r="AB111" s="97">
        <v>0.19086120504731899</v>
      </c>
      <c r="AC111" s="97">
        <v>1.1127826393270199</v>
      </c>
      <c r="AD111" s="321">
        <v>44.344853514169301</v>
      </c>
      <c r="AE111" s="97">
        <v>26.489563290423401</v>
      </c>
      <c r="AF111" s="97">
        <v>142.815092648047</v>
      </c>
      <c r="AG111" s="97">
        <v>40.686403099250299</v>
      </c>
      <c r="AH111" s="97">
        <v>25.358969791759101</v>
      </c>
      <c r="AI111" s="97">
        <v>140.04376372424301</v>
      </c>
      <c r="AJ111" s="97">
        <v>38.136574022185599</v>
      </c>
      <c r="AK111" s="97">
        <v>24.5709803835991</v>
      </c>
      <c r="AL111" s="97">
        <v>136.82302856445301</v>
      </c>
      <c r="AM111" s="97">
        <v>32.327398211829397</v>
      </c>
      <c r="AN111" s="97">
        <v>22.775734949356401</v>
      </c>
      <c r="AO111" s="97">
        <v>132.78991109415901</v>
      </c>
      <c r="AP111" s="466">
        <f t="shared" si="146"/>
        <v>119.33140076166823</v>
      </c>
      <c r="AQ111" s="122">
        <f t="shared" si="147"/>
        <v>119.33140076166771</v>
      </c>
      <c r="AR111" s="473">
        <f t="shared" si="148"/>
        <v>119.33140076166828</v>
      </c>
      <c r="AS111" s="122">
        <f t="shared" si="149"/>
        <v>119.33140076166785</v>
      </c>
      <c r="AT111" s="122">
        <f t="shared" si="150"/>
        <v>119.33140076166777</v>
      </c>
      <c r="AU111" s="122">
        <f t="shared" si="151"/>
        <v>119.33140076166811</v>
      </c>
      <c r="AV111" s="122">
        <f t="shared" si="152"/>
        <v>119.33140076166829</v>
      </c>
      <c r="AW111" s="122">
        <f t="shared" si="153"/>
        <v>119.33140076166747</v>
      </c>
      <c r="AX111" s="122">
        <f t="shared" si="154"/>
        <v>119.33139941362627</v>
      </c>
      <c r="AY111" s="122">
        <f t="shared" si="155"/>
        <v>119.33140076166778</v>
      </c>
      <c r="AZ111" s="122">
        <f t="shared" si="156"/>
        <v>119.33140076166741</v>
      </c>
      <c r="BA111" s="469">
        <f t="shared" si="157"/>
        <v>119.33140076166777</v>
      </c>
      <c r="BB111" s="97">
        <f t="shared" si="158"/>
        <v>5.7347825423530681E-2</v>
      </c>
      <c r="BC111" s="97">
        <f t="shared" si="159"/>
        <v>3.4256936955251824E-2</v>
      </c>
      <c r="BD111" s="97">
        <f t="shared" si="160"/>
        <v>0.18469189436849986</v>
      </c>
      <c r="BE111" s="97">
        <f t="shared" si="161"/>
        <v>5.2616629826089528E-2</v>
      </c>
      <c r="BF111" s="97">
        <f t="shared" si="162"/>
        <v>3.2794826395665395E-2</v>
      </c>
      <c r="BG111" s="97">
        <f t="shared" si="163"/>
        <v>0.18110794550591766</v>
      </c>
      <c r="BH111" s="97">
        <f t="shared" si="164"/>
        <v>4.9319129864236359E-2</v>
      </c>
      <c r="BI111" s="97">
        <f t="shared" si="165"/>
        <v>3.17757796420143E-2</v>
      </c>
      <c r="BJ111" s="97">
        <f t="shared" si="166"/>
        <v>0.17694281574669862</v>
      </c>
      <c r="BK111" s="97">
        <f t="shared" si="167"/>
        <v>4.1806564733753993E-2</v>
      </c>
      <c r="BL111" s="97">
        <f t="shared" si="168"/>
        <v>2.9454125298913482E-2</v>
      </c>
      <c r="BM111" s="469">
        <f t="shared" si="169"/>
        <v>0.17172708975125534</v>
      </c>
      <c r="BN111" s="467">
        <f t="shared" si="170"/>
        <v>1134444.3141596101</v>
      </c>
      <c r="BO111" s="97">
        <f t="shared" si="171"/>
        <v>1516229.0271735007</v>
      </c>
      <c r="BP111" s="97">
        <f t="shared" si="172"/>
        <v>587243.33525397757</v>
      </c>
      <c r="BQ111" s="97">
        <f t="shared" si="173"/>
        <v>1190792.1519433304</v>
      </c>
      <c r="BR111" s="97">
        <f t="shared" si="174"/>
        <v>1553924.1772391538</v>
      </c>
      <c r="BS111" s="97">
        <f t="shared" si="175"/>
        <v>593757.91700217233</v>
      </c>
      <c r="BT111" s="97">
        <f t="shared" si="176"/>
        <v>1234981.7923271302</v>
      </c>
      <c r="BU111" s="97">
        <f t="shared" si="177"/>
        <v>1581787.2080210913</v>
      </c>
      <c r="BV111" s="97">
        <f t="shared" si="178"/>
        <v>601586.77640568756</v>
      </c>
      <c r="BW111" s="97">
        <f t="shared" si="179"/>
        <v>1355400.3215306306</v>
      </c>
      <c r="BX111" s="97">
        <f t="shared" si="180"/>
        <v>1650817.09278131</v>
      </c>
      <c r="BY111" s="469">
        <f t="shared" si="181"/>
        <v>611806.34698115068</v>
      </c>
      <c r="BZ111" s="470">
        <f t="shared" si="182"/>
        <v>0.15263871494300979</v>
      </c>
      <c r="CA111" s="470">
        <f t="shared" si="183"/>
        <v>0.34151890634136345</v>
      </c>
      <c r="CB111" s="470">
        <f t="shared" si="184"/>
        <v>2.4534021049339501E-2</v>
      </c>
      <c r="CC111" s="470">
        <f t="shared" si="185"/>
        <v>0.17462700642369736</v>
      </c>
      <c r="CD111" s="470">
        <f t="shared" si="186"/>
        <v>0.36561412050664233</v>
      </c>
      <c r="CE111" s="470">
        <f t="shared" si="187"/>
        <v>2.5297079307550041E-2</v>
      </c>
      <c r="CF111" s="470">
        <f t="shared" si="188"/>
        <v>0.19321623791877557</v>
      </c>
      <c r="CG111" s="470">
        <f t="shared" si="189"/>
        <v>0.38410531507736939</v>
      </c>
      <c r="CH111" s="470">
        <f t="shared" si="190"/>
        <v>2.6233958073587676E-2</v>
      </c>
      <c r="CI111" s="470">
        <f t="shared" si="191"/>
        <v>0.25016213476449783</v>
      </c>
      <c r="CJ111" s="470">
        <f t="shared" si="192"/>
        <v>0.43246533321741143</v>
      </c>
      <c r="CK111" s="472">
        <f t="shared" si="193"/>
        <v>2.748993043920752E-2</v>
      </c>
      <c r="CL111" s="470">
        <f t="shared" si="194"/>
        <v>0</v>
      </c>
      <c r="CM111" s="116">
        <f t="shared" si="195"/>
        <v>0</v>
      </c>
      <c r="CN111" s="116">
        <f t="shared" si="196"/>
        <v>0</v>
      </c>
      <c r="CO111" s="116">
        <f t="shared" si="197"/>
        <v>0</v>
      </c>
      <c r="CP111" s="116">
        <f t="shared" si="198"/>
        <v>0</v>
      </c>
      <c r="CQ111" s="116">
        <f t="shared" si="199"/>
        <v>0</v>
      </c>
      <c r="CR111" s="116">
        <f t="shared" si="200"/>
        <v>0</v>
      </c>
      <c r="CS111" s="116">
        <f t="shared" si="201"/>
        <v>0</v>
      </c>
      <c r="CT111" s="116">
        <f t="shared" si="202"/>
        <v>0</v>
      </c>
      <c r="CU111" s="116">
        <f t="shared" si="203"/>
        <v>0</v>
      </c>
      <c r="CV111" s="116">
        <f t="shared" si="204"/>
        <v>0</v>
      </c>
      <c r="CW111" s="471">
        <f t="shared" si="205"/>
        <v>0</v>
      </c>
      <c r="CX111" s="470">
        <f t="shared" si="206"/>
        <v>0</v>
      </c>
      <c r="CY111" s="116">
        <f t="shared" si="207"/>
        <v>0</v>
      </c>
      <c r="CZ111" s="116">
        <f t="shared" si="208"/>
        <v>0</v>
      </c>
      <c r="DA111" s="116">
        <f t="shared" si="209"/>
        <v>0</v>
      </c>
      <c r="DB111" s="116">
        <f t="shared" si="210"/>
        <v>0</v>
      </c>
      <c r="DC111" s="116">
        <f t="shared" si="211"/>
        <v>0</v>
      </c>
      <c r="DD111" s="116">
        <f t="shared" si="212"/>
        <v>0</v>
      </c>
      <c r="DE111" s="116">
        <f t="shared" si="213"/>
        <v>0</v>
      </c>
      <c r="DF111" s="116">
        <f t="shared" si="214"/>
        <v>0</v>
      </c>
      <c r="DG111" s="116">
        <f t="shared" si="215"/>
        <v>0</v>
      </c>
      <c r="DH111" s="116">
        <f t="shared" si="216"/>
        <v>0</v>
      </c>
      <c r="DI111" s="471">
        <f t="shared" si="217"/>
        <v>0</v>
      </c>
      <c r="DJ111" s="470">
        <f t="shared" si="218"/>
        <v>0</v>
      </c>
      <c r="DK111" s="116">
        <f t="shared" si="219"/>
        <v>0</v>
      </c>
      <c r="DL111" s="116">
        <f t="shared" si="220"/>
        <v>0</v>
      </c>
      <c r="DM111" s="116">
        <f t="shared" si="221"/>
        <v>0</v>
      </c>
      <c r="DN111" s="116">
        <f t="shared" si="222"/>
        <v>0</v>
      </c>
      <c r="DO111" s="116">
        <f t="shared" si="223"/>
        <v>0</v>
      </c>
      <c r="DP111" s="116">
        <f t="shared" si="224"/>
        <v>0</v>
      </c>
      <c r="DQ111" s="116">
        <f t="shared" si="225"/>
        <v>0</v>
      </c>
      <c r="DR111" s="116">
        <f t="shared" si="226"/>
        <v>0</v>
      </c>
      <c r="DS111" s="116">
        <f t="shared" si="227"/>
        <v>0</v>
      </c>
      <c r="DT111" s="116">
        <f t="shared" si="228"/>
        <v>0</v>
      </c>
      <c r="DU111" s="471">
        <f t="shared" si="229"/>
        <v>0</v>
      </c>
      <c r="DV111" s="470">
        <f t="shared" si="230"/>
        <v>0</v>
      </c>
      <c r="DW111" s="470">
        <f t="shared" si="231"/>
        <v>0</v>
      </c>
      <c r="DX111" s="470">
        <f t="shared" si="232"/>
        <v>1.1967939011566699</v>
      </c>
      <c r="DY111" s="470">
        <f t="shared" si="233"/>
        <v>0</v>
      </c>
      <c r="DZ111" s="470">
        <f t="shared" si="234"/>
        <v>0</v>
      </c>
      <c r="EA111" s="470">
        <f t="shared" si="235"/>
        <v>1.1735700983175601</v>
      </c>
      <c r="EB111" s="470">
        <f t="shared" si="236"/>
        <v>0</v>
      </c>
      <c r="EC111" s="470">
        <f t="shared" si="237"/>
        <v>0</v>
      </c>
      <c r="ED111" s="470">
        <f t="shared" si="238"/>
        <v>1.1465802733964201</v>
      </c>
      <c r="EE111" s="470">
        <f t="shared" si="239"/>
        <v>0</v>
      </c>
      <c r="EF111" s="470">
        <f t="shared" si="240"/>
        <v>0</v>
      </c>
      <c r="EG111" s="470">
        <f t="shared" si="241"/>
        <v>1.1127826393270199</v>
      </c>
      <c r="EH111" s="466">
        <f t="shared" si="242"/>
        <v>19.781819202060458</v>
      </c>
      <c r="EI111" s="122">
        <f t="shared" si="243"/>
        <v>44.260496177871282</v>
      </c>
      <c r="EJ111" s="122">
        <f t="shared" si="244"/>
        <v>3.179583691324869</v>
      </c>
      <c r="EK111" s="122">
        <f t="shared" si="245"/>
        <v>22.631478980679333</v>
      </c>
      <c r="EL111" s="122">
        <f t="shared" si="246"/>
        <v>47.38321095197324</v>
      </c>
      <c r="EM111" s="122">
        <f t="shared" si="247"/>
        <v>3.278475250456482</v>
      </c>
      <c r="EN111" s="122">
        <f t="shared" si="248"/>
        <v>25.040624109280447</v>
      </c>
      <c r="EO111" s="122">
        <f t="shared" si="249"/>
        <v>49.779650596822307</v>
      </c>
      <c r="EP111" s="122">
        <f t="shared" si="250"/>
        <v>3.3998937671868257</v>
      </c>
      <c r="EQ111" s="122">
        <f t="shared" si="251"/>
        <v>32.420753299452528</v>
      </c>
      <c r="ER111" s="122">
        <f t="shared" si="252"/>
        <v>56.047058808506058</v>
      </c>
      <c r="ES111" s="469">
        <f t="shared" si="253"/>
        <v>3.5626664835894264</v>
      </c>
      <c r="ET111" s="466">
        <f t="shared" si="254"/>
        <v>0</v>
      </c>
      <c r="EU111" s="122">
        <f t="shared" si="255"/>
        <v>0</v>
      </c>
      <c r="EV111" s="122">
        <f t="shared" si="256"/>
        <v>0</v>
      </c>
      <c r="EW111" s="122">
        <f t="shared" si="257"/>
        <v>0</v>
      </c>
      <c r="EX111" s="122">
        <f t="shared" si="258"/>
        <v>0</v>
      </c>
      <c r="EY111" s="122">
        <f t="shared" si="259"/>
        <v>0</v>
      </c>
      <c r="EZ111" s="122">
        <f t="shared" si="260"/>
        <v>0</v>
      </c>
      <c r="FA111" s="122">
        <f t="shared" si="261"/>
        <v>0</v>
      </c>
      <c r="FB111" s="122">
        <f t="shared" si="262"/>
        <v>0</v>
      </c>
      <c r="FC111" s="122">
        <f t="shared" si="263"/>
        <v>0</v>
      </c>
      <c r="FD111" s="122">
        <f t="shared" si="264"/>
        <v>0</v>
      </c>
      <c r="FE111" s="469">
        <f t="shared" si="265"/>
        <v>0</v>
      </c>
      <c r="FF111" s="466">
        <f t="shared" si="266"/>
        <v>0</v>
      </c>
      <c r="FG111" s="466">
        <f t="shared" si="267"/>
        <v>0</v>
      </c>
      <c r="FH111" s="466">
        <f t="shared" si="268"/>
        <v>0</v>
      </c>
      <c r="FI111" s="466">
        <f t="shared" si="269"/>
        <v>0</v>
      </c>
      <c r="FJ111" s="466">
        <f t="shared" si="270"/>
        <v>0</v>
      </c>
      <c r="FK111" s="466">
        <f t="shared" si="271"/>
        <v>0</v>
      </c>
      <c r="FL111" s="466">
        <f t="shared" si="272"/>
        <v>0</v>
      </c>
      <c r="FM111" s="466">
        <f t="shared" si="273"/>
        <v>0</v>
      </c>
      <c r="FN111" s="466">
        <f t="shared" si="274"/>
        <v>0</v>
      </c>
      <c r="FO111" s="466">
        <f t="shared" si="275"/>
        <v>0</v>
      </c>
      <c r="FP111" s="466">
        <f t="shared" si="276"/>
        <v>0</v>
      </c>
      <c r="FQ111" s="468">
        <f t="shared" si="277"/>
        <v>0</v>
      </c>
      <c r="FR111" s="466">
        <f t="shared" si="278"/>
        <v>0</v>
      </c>
      <c r="FS111" s="466">
        <f t="shared" si="279"/>
        <v>0</v>
      </c>
      <c r="FT111" s="466">
        <f t="shared" si="280"/>
        <v>3.179583691324869</v>
      </c>
      <c r="FU111" s="466">
        <f t="shared" si="281"/>
        <v>0</v>
      </c>
      <c r="FV111" s="466">
        <f t="shared" si="282"/>
        <v>0</v>
      </c>
      <c r="FW111" s="466">
        <f t="shared" si="283"/>
        <v>3.278475250456482</v>
      </c>
      <c r="FX111" s="466">
        <f t="shared" si="284"/>
        <v>0</v>
      </c>
      <c r="FY111" s="466">
        <f t="shared" si="285"/>
        <v>0</v>
      </c>
      <c r="FZ111" s="466">
        <f t="shared" si="286"/>
        <v>3.3998937671868257</v>
      </c>
      <c r="GA111" s="466">
        <f t="shared" si="287"/>
        <v>0</v>
      </c>
      <c r="GB111" s="466">
        <f t="shared" si="288"/>
        <v>0</v>
      </c>
      <c r="GC111" s="468">
        <f t="shared" si="289"/>
        <v>3.5626664835894264</v>
      </c>
    </row>
    <row r="112" spans="1:185">
      <c r="A112" s="97">
        <v>109</v>
      </c>
      <c r="B112" s="97" t="s">
        <v>12</v>
      </c>
      <c r="C112" s="97" t="s">
        <v>214</v>
      </c>
      <c r="D112" s="97" t="s">
        <v>935</v>
      </c>
      <c r="E112" s="321">
        <v>0.38282503622229203</v>
      </c>
      <c r="F112" s="122">
        <v>0</v>
      </c>
      <c r="G112" s="122">
        <v>1.0762430458002701</v>
      </c>
      <c r="H112" s="122">
        <v>0.34728084607624898</v>
      </c>
      <c r="I112" s="122">
        <v>0</v>
      </c>
      <c r="J112" s="122">
        <v>1.05035940054877</v>
      </c>
      <c r="K112" s="122">
        <v>0.31651410084230902</v>
      </c>
      <c r="L112" s="122">
        <v>0</v>
      </c>
      <c r="M112" s="122">
        <v>1.0202784074186499</v>
      </c>
      <c r="N112" s="122">
        <v>0.268166358331831</v>
      </c>
      <c r="O112" s="122">
        <v>0</v>
      </c>
      <c r="P112" s="475">
        <v>0.98260990081564803</v>
      </c>
      <c r="Q112" s="474">
        <v>2</v>
      </c>
      <c r="R112" s="97">
        <v>0.76565007244458505</v>
      </c>
      <c r="S112" s="97">
        <v>0</v>
      </c>
      <c r="T112" s="97">
        <v>2.1524860916005402</v>
      </c>
      <c r="U112" s="97">
        <v>0.69456169215249797</v>
      </c>
      <c r="V112" s="97">
        <v>0</v>
      </c>
      <c r="W112" s="97">
        <v>2.1007188010975502</v>
      </c>
      <c r="X112" s="97">
        <v>0.63302820168461704</v>
      </c>
      <c r="Y112" s="97">
        <v>0</v>
      </c>
      <c r="Z112" s="97">
        <v>2.0405568148373101</v>
      </c>
      <c r="AA112" s="97">
        <v>0.536332716663661</v>
      </c>
      <c r="AB112" s="97">
        <v>0</v>
      </c>
      <c r="AC112" s="97">
        <v>1.9652198016312901</v>
      </c>
      <c r="AD112" s="321">
        <v>222.46582959401999</v>
      </c>
      <c r="AE112" s="97">
        <v>0</v>
      </c>
      <c r="AF112" s="97">
        <v>625.42226702677306</v>
      </c>
      <c r="AG112" s="97">
        <v>201.810524951155</v>
      </c>
      <c r="AH112" s="97">
        <v>0</v>
      </c>
      <c r="AI112" s="97">
        <v>610.38086150477898</v>
      </c>
      <c r="AJ112" s="97">
        <v>183.93147093233199</v>
      </c>
      <c r="AK112" s="97">
        <v>0</v>
      </c>
      <c r="AL112" s="97">
        <v>592.90029907226506</v>
      </c>
      <c r="AM112" s="97">
        <v>155.83581461703801</v>
      </c>
      <c r="AN112" s="97">
        <v>0</v>
      </c>
      <c r="AO112" s="97">
        <v>571.01052979544295</v>
      </c>
      <c r="AP112" s="466">
        <f t="shared" si="146"/>
        <v>290.55809905917727</v>
      </c>
      <c r="AQ112" s="122">
        <f t="shared" si="147"/>
        <v>0</v>
      </c>
      <c r="AR112" s="473">
        <f t="shared" si="148"/>
        <v>290.55809905917818</v>
      </c>
      <c r="AS112" s="122">
        <f t="shared" si="149"/>
        <v>290.55809905917687</v>
      </c>
      <c r="AT112" s="122">
        <f t="shared" si="150"/>
        <v>0</v>
      </c>
      <c r="AU112" s="122">
        <f t="shared" si="151"/>
        <v>290.55809905917766</v>
      </c>
      <c r="AV112" s="122">
        <f t="shared" si="152"/>
        <v>290.55809905917755</v>
      </c>
      <c r="AW112" s="122">
        <f t="shared" si="153"/>
        <v>0</v>
      </c>
      <c r="AX112" s="122">
        <f t="shared" si="154"/>
        <v>290.55809412468426</v>
      </c>
      <c r="AY112" s="122">
        <f t="shared" si="155"/>
        <v>290.55809905917789</v>
      </c>
      <c r="AZ112" s="122">
        <f t="shared" si="156"/>
        <v>0</v>
      </c>
      <c r="BA112" s="469">
        <f t="shared" si="157"/>
        <v>290.55809905917823</v>
      </c>
      <c r="BB112" s="97">
        <f t="shared" si="158"/>
        <v>5.9078410312126815E-2</v>
      </c>
      <c r="BC112" s="97">
        <f t="shared" si="159"/>
        <v>0</v>
      </c>
      <c r="BD112" s="97">
        <f t="shared" si="160"/>
        <v>0.16608821847911057</v>
      </c>
      <c r="BE112" s="97">
        <f t="shared" si="161"/>
        <v>5.3593151901700241E-2</v>
      </c>
      <c r="BF112" s="97">
        <f t="shared" si="162"/>
        <v>0</v>
      </c>
      <c r="BG112" s="97">
        <f t="shared" si="163"/>
        <v>0.16209379682468739</v>
      </c>
      <c r="BH112" s="97">
        <f t="shared" si="164"/>
        <v>4.8845159406653661E-2</v>
      </c>
      <c r="BI112" s="97">
        <f t="shared" si="165"/>
        <v>0</v>
      </c>
      <c r="BJ112" s="97">
        <f t="shared" si="166"/>
        <v>0.15745163111819585</v>
      </c>
      <c r="BK112" s="97">
        <f t="shared" si="167"/>
        <v>4.1384028343008888E-2</v>
      </c>
      <c r="BL112" s="97">
        <f t="shared" si="168"/>
        <v>0</v>
      </c>
      <c r="BM112" s="469">
        <f t="shared" si="169"/>
        <v>0.15163854347142816</v>
      </c>
      <c r="BN112" s="467">
        <f t="shared" si="170"/>
        <v>2716389.6076706024</v>
      </c>
      <c r="BO112" s="97">
        <f t="shared" si="171"/>
        <v>0</v>
      </c>
      <c r="BP112" s="97">
        <f t="shared" si="172"/>
        <v>1517943.8804602188</v>
      </c>
      <c r="BQ112" s="97">
        <f t="shared" si="173"/>
        <v>2869577.3753055669</v>
      </c>
      <c r="BR112" s="97">
        <f t="shared" si="174"/>
        <v>0</v>
      </c>
      <c r="BS112" s="97">
        <f t="shared" si="175"/>
        <v>1538891.4780214981</v>
      </c>
      <c r="BT112" s="97">
        <f t="shared" si="176"/>
        <v>3023430.2433325155</v>
      </c>
      <c r="BU112" s="97">
        <f t="shared" si="177"/>
        <v>0</v>
      </c>
      <c r="BV112" s="97">
        <f t="shared" si="178"/>
        <v>1564273.2344697264</v>
      </c>
      <c r="BW112" s="97">
        <f t="shared" si="179"/>
        <v>3319171.0173717444</v>
      </c>
      <c r="BX112" s="97">
        <f t="shared" si="180"/>
        <v>0</v>
      </c>
      <c r="BY112" s="469">
        <f t="shared" si="181"/>
        <v>1597756.7754968929</v>
      </c>
      <c r="BZ112" s="470">
        <f t="shared" si="182"/>
        <v>0.17739106319141665</v>
      </c>
      <c r="CA112" s="470">
        <f t="shared" si="183"/>
        <v>0</v>
      </c>
      <c r="CB112" s="470">
        <f t="shared" si="184"/>
        <v>3.5260248286471153E-2</v>
      </c>
      <c r="CC112" s="470">
        <f t="shared" si="185"/>
        <v>0.20657469363250763</v>
      </c>
      <c r="CD112" s="470">
        <f t="shared" si="186"/>
        <v>0</v>
      </c>
      <c r="CE112" s="470">
        <f t="shared" si="187"/>
        <v>3.6627736116263701E-2</v>
      </c>
      <c r="CF112" s="470">
        <f t="shared" si="188"/>
        <v>0.23880691533857035</v>
      </c>
      <c r="CG112" s="470">
        <f t="shared" si="189"/>
        <v>0</v>
      </c>
      <c r="CH112" s="470">
        <f t="shared" si="190"/>
        <v>3.8329568260378068E-2</v>
      </c>
      <c r="CI112" s="470">
        <f t="shared" si="191"/>
        <v>0.30943208518204435</v>
      </c>
      <c r="CJ112" s="470">
        <f t="shared" si="192"/>
        <v>0</v>
      </c>
      <c r="CK112" s="472">
        <f t="shared" si="193"/>
        <v>4.0650841553973416E-2</v>
      </c>
      <c r="CL112" s="470">
        <f t="shared" si="194"/>
        <v>0</v>
      </c>
      <c r="CM112" s="116">
        <f t="shared" si="195"/>
        <v>0</v>
      </c>
      <c r="CN112" s="116">
        <f t="shared" si="196"/>
        <v>0</v>
      </c>
      <c r="CO112" s="116">
        <f t="shared" si="197"/>
        <v>0</v>
      </c>
      <c r="CP112" s="116">
        <f t="shared" si="198"/>
        <v>0</v>
      </c>
      <c r="CQ112" s="116">
        <f t="shared" si="199"/>
        <v>0</v>
      </c>
      <c r="CR112" s="116">
        <f t="shared" si="200"/>
        <v>0</v>
      </c>
      <c r="CS112" s="116">
        <f t="shared" si="201"/>
        <v>0</v>
      </c>
      <c r="CT112" s="116">
        <f t="shared" si="202"/>
        <v>0</v>
      </c>
      <c r="CU112" s="116">
        <f t="shared" si="203"/>
        <v>0</v>
      </c>
      <c r="CV112" s="116">
        <f t="shared" si="204"/>
        <v>0</v>
      </c>
      <c r="CW112" s="471">
        <f t="shared" si="205"/>
        <v>0</v>
      </c>
      <c r="CX112" s="470">
        <f t="shared" si="206"/>
        <v>0</v>
      </c>
      <c r="CY112" s="116">
        <f t="shared" si="207"/>
        <v>0</v>
      </c>
      <c r="CZ112" s="116">
        <f t="shared" si="208"/>
        <v>0</v>
      </c>
      <c r="DA112" s="116">
        <f t="shared" si="209"/>
        <v>0</v>
      </c>
      <c r="DB112" s="116">
        <f t="shared" si="210"/>
        <v>0</v>
      </c>
      <c r="DC112" s="116">
        <f t="shared" si="211"/>
        <v>0</v>
      </c>
      <c r="DD112" s="116">
        <f t="shared" si="212"/>
        <v>0</v>
      </c>
      <c r="DE112" s="116">
        <f t="shared" si="213"/>
        <v>0</v>
      </c>
      <c r="DF112" s="116">
        <f t="shared" si="214"/>
        <v>0</v>
      </c>
      <c r="DG112" s="116">
        <f t="shared" si="215"/>
        <v>0</v>
      </c>
      <c r="DH112" s="116">
        <f t="shared" si="216"/>
        <v>0</v>
      </c>
      <c r="DI112" s="471">
        <f t="shared" si="217"/>
        <v>0</v>
      </c>
      <c r="DJ112" s="470">
        <f t="shared" si="218"/>
        <v>0</v>
      </c>
      <c r="DK112" s="116">
        <f t="shared" si="219"/>
        <v>0</v>
      </c>
      <c r="DL112" s="116">
        <f t="shared" si="220"/>
        <v>0</v>
      </c>
      <c r="DM112" s="116">
        <f t="shared" si="221"/>
        <v>0</v>
      </c>
      <c r="DN112" s="116">
        <f t="shared" si="222"/>
        <v>0</v>
      </c>
      <c r="DO112" s="116">
        <f t="shared" si="223"/>
        <v>0</v>
      </c>
      <c r="DP112" s="116">
        <f t="shared" si="224"/>
        <v>0</v>
      </c>
      <c r="DQ112" s="116">
        <f t="shared" si="225"/>
        <v>0</v>
      </c>
      <c r="DR112" s="116">
        <f t="shared" si="226"/>
        <v>0</v>
      </c>
      <c r="DS112" s="116">
        <f t="shared" si="227"/>
        <v>0</v>
      </c>
      <c r="DT112" s="116">
        <f t="shared" si="228"/>
        <v>0</v>
      </c>
      <c r="DU112" s="471">
        <f t="shared" si="229"/>
        <v>0</v>
      </c>
      <c r="DV112" s="470">
        <f t="shared" si="230"/>
        <v>0</v>
      </c>
      <c r="DW112" s="470">
        <f t="shared" si="231"/>
        <v>0</v>
      </c>
      <c r="DX112" s="470">
        <f t="shared" si="232"/>
        <v>2.1524860916005402</v>
      </c>
      <c r="DY112" s="470">
        <f t="shared" si="233"/>
        <v>0</v>
      </c>
      <c r="DZ112" s="470">
        <f t="shared" si="234"/>
        <v>0</v>
      </c>
      <c r="EA112" s="470">
        <f t="shared" si="235"/>
        <v>2.1007188010975502</v>
      </c>
      <c r="EB112" s="470">
        <f t="shared" si="236"/>
        <v>0</v>
      </c>
      <c r="EC112" s="470">
        <f t="shared" si="237"/>
        <v>0</v>
      </c>
      <c r="ED112" s="470">
        <f t="shared" si="238"/>
        <v>2.0405568148373101</v>
      </c>
      <c r="EE112" s="470">
        <f t="shared" si="239"/>
        <v>0</v>
      </c>
      <c r="EF112" s="470">
        <f t="shared" si="240"/>
        <v>0</v>
      </c>
      <c r="EG112" s="470">
        <f t="shared" si="241"/>
        <v>1.9652198016312901</v>
      </c>
      <c r="EH112" s="466">
        <f t="shared" si="242"/>
        <v>45.979395744049306</v>
      </c>
      <c r="EI112" s="122">
        <f t="shared" si="243"/>
        <v>0</v>
      </c>
      <c r="EJ112" s="122">
        <f t="shared" si="244"/>
        <v>9.1393832407873976</v>
      </c>
      <c r="EK112" s="122">
        <f t="shared" si="245"/>
        <v>53.543732239688069</v>
      </c>
      <c r="EL112" s="122">
        <f t="shared" si="246"/>
        <v>0</v>
      </c>
      <c r="EM112" s="122">
        <f t="shared" si="247"/>
        <v>9.4938332506695922</v>
      </c>
      <c r="EN112" s="122">
        <f t="shared" si="248"/>
        <v>61.89825726969918</v>
      </c>
      <c r="EO112" s="122">
        <f t="shared" si="249"/>
        <v>0</v>
      </c>
      <c r="EP112" s="122">
        <f t="shared" si="250"/>
        <v>9.9349446135331387</v>
      </c>
      <c r="EQ112" s="122">
        <f t="shared" si="251"/>
        <v>80.204154845947002</v>
      </c>
      <c r="ER112" s="122">
        <f t="shared" si="252"/>
        <v>0</v>
      </c>
      <c r="ES112" s="469">
        <f t="shared" si="253"/>
        <v>10.536613837879175</v>
      </c>
      <c r="ET112" s="466">
        <f t="shared" si="254"/>
        <v>0</v>
      </c>
      <c r="EU112" s="122">
        <f t="shared" si="255"/>
        <v>0</v>
      </c>
      <c r="EV112" s="122">
        <f t="shared" si="256"/>
        <v>0</v>
      </c>
      <c r="EW112" s="122">
        <f t="shared" si="257"/>
        <v>0</v>
      </c>
      <c r="EX112" s="122">
        <f t="shared" si="258"/>
        <v>0</v>
      </c>
      <c r="EY112" s="122">
        <f t="shared" si="259"/>
        <v>0</v>
      </c>
      <c r="EZ112" s="122">
        <f t="shared" si="260"/>
        <v>0</v>
      </c>
      <c r="FA112" s="122">
        <f t="shared" si="261"/>
        <v>0</v>
      </c>
      <c r="FB112" s="122">
        <f t="shared" si="262"/>
        <v>0</v>
      </c>
      <c r="FC112" s="122">
        <f t="shared" si="263"/>
        <v>0</v>
      </c>
      <c r="FD112" s="122">
        <f t="shared" si="264"/>
        <v>0</v>
      </c>
      <c r="FE112" s="469">
        <f t="shared" si="265"/>
        <v>0</v>
      </c>
      <c r="FF112" s="466">
        <f t="shared" si="266"/>
        <v>0</v>
      </c>
      <c r="FG112" s="466">
        <f t="shared" si="267"/>
        <v>0</v>
      </c>
      <c r="FH112" s="466">
        <f t="shared" si="268"/>
        <v>0</v>
      </c>
      <c r="FI112" s="466">
        <f t="shared" si="269"/>
        <v>0</v>
      </c>
      <c r="FJ112" s="466">
        <f t="shared" si="270"/>
        <v>0</v>
      </c>
      <c r="FK112" s="466">
        <f t="shared" si="271"/>
        <v>0</v>
      </c>
      <c r="FL112" s="466">
        <f t="shared" si="272"/>
        <v>0</v>
      </c>
      <c r="FM112" s="466">
        <f t="shared" si="273"/>
        <v>0</v>
      </c>
      <c r="FN112" s="466">
        <f t="shared" si="274"/>
        <v>0</v>
      </c>
      <c r="FO112" s="466">
        <f t="shared" si="275"/>
        <v>0</v>
      </c>
      <c r="FP112" s="466">
        <f t="shared" si="276"/>
        <v>0</v>
      </c>
      <c r="FQ112" s="468">
        <f t="shared" si="277"/>
        <v>0</v>
      </c>
      <c r="FR112" s="466">
        <f t="shared" si="278"/>
        <v>0</v>
      </c>
      <c r="FS112" s="466">
        <f t="shared" si="279"/>
        <v>0</v>
      </c>
      <c r="FT112" s="466">
        <f t="shared" si="280"/>
        <v>9.1393832407873976</v>
      </c>
      <c r="FU112" s="466">
        <f t="shared" si="281"/>
        <v>0</v>
      </c>
      <c r="FV112" s="466">
        <f t="shared" si="282"/>
        <v>0</v>
      </c>
      <c r="FW112" s="466">
        <f t="shared" si="283"/>
        <v>9.4938332506695922</v>
      </c>
      <c r="FX112" s="466">
        <f t="shared" si="284"/>
        <v>0</v>
      </c>
      <c r="FY112" s="466">
        <f t="shared" si="285"/>
        <v>0</v>
      </c>
      <c r="FZ112" s="466">
        <f t="shared" si="286"/>
        <v>9.9349446135331387</v>
      </c>
      <c r="GA112" s="466">
        <f t="shared" si="287"/>
        <v>0</v>
      </c>
      <c r="GB112" s="466">
        <f t="shared" si="288"/>
        <v>0</v>
      </c>
      <c r="GC112" s="468">
        <f t="shared" si="289"/>
        <v>10.536613837879175</v>
      </c>
    </row>
    <row r="113" spans="1:185">
      <c r="A113" s="97">
        <v>110</v>
      </c>
      <c r="B113" s="97" t="s">
        <v>12</v>
      </c>
      <c r="C113" s="97" t="s">
        <v>214</v>
      </c>
      <c r="D113" s="97" t="s">
        <v>935</v>
      </c>
      <c r="E113" s="321">
        <v>0.38328048352028099</v>
      </c>
      <c r="F113" s="122">
        <v>3.2781375221820599</v>
      </c>
      <c r="G113" s="122">
        <v>3.1104587037644902</v>
      </c>
      <c r="H113" s="122">
        <v>0.35165984362985803</v>
      </c>
      <c r="I113" s="122">
        <v>2.9732707326191301</v>
      </c>
      <c r="J113" s="122">
        <v>2.9993421446875699</v>
      </c>
      <c r="K113" s="122">
        <v>0.32962121582744103</v>
      </c>
      <c r="L113" s="122">
        <v>2.7093806620834702</v>
      </c>
      <c r="M113" s="122">
        <v>2.90281913578387</v>
      </c>
      <c r="N113" s="122">
        <v>0.27941147248628501</v>
      </c>
      <c r="O113" s="122">
        <v>2.2946962655274401</v>
      </c>
      <c r="P113" s="475">
        <v>2.6707174734607699</v>
      </c>
      <c r="Q113" s="474">
        <v>3</v>
      </c>
      <c r="R113" s="97">
        <v>1.1498414505608401</v>
      </c>
      <c r="S113" s="97">
        <v>9.8344125665461792</v>
      </c>
      <c r="T113" s="97">
        <v>9.3313761112934799</v>
      </c>
      <c r="U113" s="97">
        <v>1.05497953088957</v>
      </c>
      <c r="V113" s="97">
        <v>8.9198121978573806</v>
      </c>
      <c r="W113" s="97">
        <v>8.9980264340627105</v>
      </c>
      <c r="X113" s="97">
        <v>0.98886364748232403</v>
      </c>
      <c r="Y113" s="97">
        <v>8.1281419862504194</v>
      </c>
      <c r="Z113" s="97">
        <v>8.7084574073516308</v>
      </c>
      <c r="AA113" s="97">
        <v>0.83823441745885396</v>
      </c>
      <c r="AB113" s="97">
        <v>6.8840887965823203</v>
      </c>
      <c r="AC113" s="97">
        <v>8.0121524203823302</v>
      </c>
      <c r="AD113" s="321">
        <v>642.93940732163401</v>
      </c>
      <c r="AE113" s="97">
        <v>5498.9593424446302</v>
      </c>
      <c r="AF113" s="97">
        <v>5217.6840759775996</v>
      </c>
      <c r="AG113" s="97">
        <v>589.89690621759905</v>
      </c>
      <c r="AH113" s="97">
        <v>4987.55612359728</v>
      </c>
      <c r="AI113" s="97">
        <v>5031.2899919888196</v>
      </c>
      <c r="AJ113" s="97">
        <v>552.92789029660503</v>
      </c>
      <c r="AK113" s="97">
        <v>4544.8898965304898</v>
      </c>
      <c r="AL113" s="97">
        <v>4869.3760528564399</v>
      </c>
      <c r="AM113" s="97">
        <v>468.702827937471</v>
      </c>
      <c r="AN113" s="97">
        <v>3849.2715397112402</v>
      </c>
      <c r="AO113" s="97">
        <v>4480.03376988942</v>
      </c>
      <c r="AP113" s="466">
        <f t="shared" si="146"/>
        <v>559.15483565846193</v>
      </c>
      <c r="AQ113" s="122">
        <f t="shared" si="147"/>
        <v>559.1548356584608</v>
      </c>
      <c r="AR113" s="473">
        <f t="shared" si="148"/>
        <v>559.15483565846148</v>
      </c>
      <c r="AS113" s="122">
        <f t="shared" si="149"/>
        <v>559.15483565846216</v>
      </c>
      <c r="AT113" s="122">
        <f t="shared" si="150"/>
        <v>559.15483565846102</v>
      </c>
      <c r="AU113" s="122">
        <f t="shared" si="151"/>
        <v>559.15483565846068</v>
      </c>
      <c r="AV113" s="122">
        <f t="shared" si="152"/>
        <v>559.1548356584608</v>
      </c>
      <c r="AW113" s="122">
        <f t="shared" si="153"/>
        <v>559.15483565846091</v>
      </c>
      <c r="AX113" s="122">
        <f t="shared" si="154"/>
        <v>559.15483363858903</v>
      </c>
      <c r="AY113" s="122">
        <f t="shared" si="155"/>
        <v>559.15483565846068</v>
      </c>
      <c r="AZ113" s="122">
        <f t="shared" si="156"/>
        <v>559.15483565846102</v>
      </c>
      <c r="BA113" s="469">
        <f t="shared" si="157"/>
        <v>559.15483565846068</v>
      </c>
      <c r="BB113" s="97">
        <f t="shared" si="158"/>
        <v>5.9148695951257581E-2</v>
      </c>
      <c r="BC113" s="97">
        <f t="shared" si="159"/>
        <v>0.50588946717318473</v>
      </c>
      <c r="BD113" s="97">
        <f t="shared" si="160"/>
        <v>0.48001289929538887</v>
      </c>
      <c r="BE113" s="97">
        <f t="shared" si="161"/>
        <v>5.4268928535278864E-2</v>
      </c>
      <c r="BF113" s="97">
        <f t="shared" si="162"/>
        <v>0.4588417467260788</v>
      </c>
      <c r="BG113" s="97">
        <f t="shared" si="163"/>
        <v>0.46286514497295173</v>
      </c>
      <c r="BH113" s="97">
        <f t="shared" si="164"/>
        <v>5.0867878518081423E-2</v>
      </c>
      <c r="BI113" s="97">
        <f t="shared" si="165"/>
        <v>0.41811764461863682</v>
      </c>
      <c r="BJ113" s="97">
        <f t="shared" si="166"/>
        <v>0.44796949974335742</v>
      </c>
      <c r="BK113" s="97">
        <f t="shared" si="167"/>
        <v>4.31193993484668E-2</v>
      </c>
      <c r="BL113" s="97">
        <f t="shared" si="168"/>
        <v>0.35412262702122904</v>
      </c>
      <c r="BM113" s="469">
        <f t="shared" si="169"/>
        <v>0.41215105543218478</v>
      </c>
      <c r="BN113" s="467">
        <f t="shared" si="170"/>
        <v>5223967.2018058496</v>
      </c>
      <c r="BO113" s="97">
        <f t="shared" si="171"/>
        <v>1560350.81045122</v>
      </c>
      <c r="BP113" s="97">
        <f t="shared" si="172"/>
        <v>1607163.9687236077</v>
      </c>
      <c r="BQ113" s="97">
        <f t="shared" si="173"/>
        <v>5483441.6006818498</v>
      </c>
      <c r="BR113" s="97">
        <f t="shared" si="174"/>
        <v>1648501.5060651968</v>
      </c>
      <c r="BS113" s="97">
        <f t="shared" si="175"/>
        <v>1640418.6694618575</v>
      </c>
      <c r="BT113" s="97">
        <f t="shared" si="176"/>
        <v>5686929.0959632145</v>
      </c>
      <c r="BU113" s="97">
        <f t="shared" si="177"/>
        <v>1737058.8086320139</v>
      </c>
      <c r="BV113" s="97">
        <f t="shared" si="178"/>
        <v>1670908.6146546362</v>
      </c>
      <c r="BW113" s="97">
        <f t="shared" si="179"/>
        <v>6241440.6212951783</v>
      </c>
      <c r="BX113" s="97">
        <f t="shared" si="180"/>
        <v>1907357.2933138683</v>
      </c>
      <c r="BY113" s="469">
        <f t="shared" si="181"/>
        <v>1751172.0311692271</v>
      </c>
      <c r="BZ113" s="470">
        <f t="shared" si="182"/>
        <v>0.22716032715892426</v>
      </c>
      <c r="CA113" s="470">
        <f t="shared" si="183"/>
        <v>7.9331164921791122E-3</v>
      </c>
      <c r="CB113" s="470">
        <f t="shared" si="184"/>
        <v>8.6116128508554393E-3</v>
      </c>
      <c r="CC113" s="470">
        <f t="shared" si="185"/>
        <v>0.25988379111290216</v>
      </c>
      <c r="CD113" s="470">
        <f t="shared" si="186"/>
        <v>9.2406738477138657E-3</v>
      </c>
      <c r="CE113" s="470">
        <f t="shared" si="187"/>
        <v>9.1154359318835095E-3</v>
      </c>
      <c r="CF113" s="470">
        <f t="shared" si="188"/>
        <v>0.28754869847032516</v>
      </c>
      <c r="CG113" s="470">
        <f t="shared" si="189"/>
        <v>1.0685460536801803E-2</v>
      </c>
      <c r="CH113" s="470">
        <f t="shared" si="190"/>
        <v>9.5935969856387228E-3</v>
      </c>
      <c r="CI113" s="470">
        <f t="shared" si="191"/>
        <v>0.3722968474747429</v>
      </c>
      <c r="CJ113" s="470">
        <f t="shared" si="192"/>
        <v>1.3853375150105532E-2</v>
      </c>
      <c r="CK113" s="472">
        <f t="shared" si="193"/>
        <v>1.0928224647314331E-2</v>
      </c>
      <c r="CL113" s="470">
        <f t="shared" si="194"/>
        <v>0</v>
      </c>
      <c r="CM113" s="116">
        <f t="shared" si="195"/>
        <v>0</v>
      </c>
      <c r="CN113" s="116">
        <f t="shared" si="196"/>
        <v>0</v>
      </c>
      <c r="CO113" s="116">
        <f t="shared" si="197"/>
        <v>0</v>
      </c>
      <c r="CP113" s="116">
        <f t="shared" si="198"/>
        <v>0</v>
      </c>
      <c r="CQ113" s="116">
        <f t="shared" si="199"/>
        <v>0</v>
      </c>
      <c r="CR113" s="116">
        <f t="shared" si="200"/>
        <v>0</v>
      </c>
      <c r="CS113" s="116">
        <f t="shared" si="201"/>
        <v>0</v>
      </c>
      <c r="CT113" s="116">
        <f t="shared" si="202"/>
        <v>0</v>
      </c>
      <c r="CU113" s="116">
        <f t="shared" si="203"/>
        <v>0</v>
      </c>
      <c r="CV113" s="116">
        <f t="shared" si="204"/>
        <v>0</v>
      </c>
      <c r="CW113" s="471">
        <f t="shared" si="205"/>
        <v>0</v>
      </c>
      <c r="CX113" s="470">
        <f t="shared" si="206"/>
        <v>0</v>
      </c>
      <c r="CY113" s="116">
        <f t="shared" si="207"/>
        <v>0</v>
      </c>
      <c r="CZ113" s="116">
        <f t="shared" si="208"/>
        <v>0</v>
      </c>
      <c r="DA113" s="116">
        <f t="shared" si="209"/>
        <v>0</v>
      </c>
      <c r="DB113" s="116">
        <f t="shared" si="210"/>
        <v>0</v>
      </c>
      <c r="DC113" s="116">
        <f t="shared" si="211"/>
        <v>0</v>
      </c>
      <c r="DD113" s="116">
        <f t="shared" si="212"/>
        <v>0</v>
      </c>
      <c r="DE113" s="116">
        <f t="shared" si="213"/>
        <v>0</v>
      </c>
      <c r="DF113" s="116">
        <f t="shared" si="214"/>
        <v>0</v>
      </c>
      <c r="DG113" s="116">
        <f t="shared" si="215"/>
        <v>0</v>
      </c>
      <c r="DH113" s="116">
        <f t="shared" si="216"/>
        <v>0</v>
      </c>
      <c r="DI113" s="471">
        <f t="shared" si="217"/>
        <v>0</v>
      </c>
      <c r="DJ113" s="470">
        <f t="shared" si="218"/>
        <v>0</v>
      </c>
      <c r="DK113" s="116">
        <f t="shared" si="219"/>
        <v>9.8344125665461792</v>
      </c>
      <c r="DL113" s="116">
        <f t="shared" si="220"/>
        <v>9.3313761112934799</v>
      </c>
      <c r="DM113" s="116">
        <f t="shared" si="221"/>
        <v>0</v>
      </c>
      <c r="DN113" s="116">
        <f t="shared" si="222"/>
        <v>8.9198121978573806</v>
      </c>
      <c r="DO113" s="116">
        <f t="shared" si="223"/>
        <v>8.9980264340627105</v>
      </c>
      <c r="DP113" s="116">
        <f t="shared" si="224"/>
        <v>0</v>
      </c>
      <c r="DQ113" s="116">
        <f t="shared" si="225"/>
        <v>8.1281419862504194</v>
      </c>
      <c r="DR113" s="116">
        <f t="shared" si="226"/>
        <v>8.7084574073516308</v>
      </c>
      <c r="DS113" s="116">
        <f t="shared" si="227"/>
        <v>0</v>
      </c>
      <c r="DT113" s="116">
        <f t="shared" si="228"/>
        <v>6.8840887965823203</v>
      </c>
      <c r="DU113" s="471">
        <f t="shared" si="229"/>
        <v>8.0121524203823302</v>
      </c>
      <c r="DV113" s="470">
        <f t="shared" si="230"/>
        <v>0</v>
      </c>
      <c r="DW113" s="470">
        <f t="shared" si="231"/>
        <v>0</v>
      </c>
      <c r="DX113" s="470">
        <f t="shared" si="232"/>
        <v>0</v>
      </c>
      <c r="DY113" s="470">
        <f t="shared" si="233"/>
        <v>0</v>
      </c>
      <c r="DZ113" s="470">
        <f t="shared" si="234"/>
        <v>0</v>
      </c>
      <c r="EA113" s="470">
        <f t="shared" si="235"/>
        <v>0</v>
      </c>
      <c r="EB113" s="470">
        <f t="shared" si="236"/>
        <v>0</v>
      </c>
      <c r="EC113" s="470">
        <f t="shared" si="237"/>
        <v>0</v>
      </c>
      <c r="ED113" s="470">
        <f t="shared" si="238"/>
        <v>0</v>
      </c>
      <c r="EE113" s="470">
        <f t="shared" si="239"/>
        <v>0</v>
      </c>
      <c r="EF113" s="470">
        <f t="shared" si="240"/>
        <v>0</v>
      </c>
      <c r="EG113" s="470">
        <f t="shared" si="241"/>
        <v>0</v>
      </c>
      <c r="EH113" s="466">
        <f t="shared" si="242"/>
        <v>88.319228645560372</v>
      </c>
      <c r="EI113" s="122">
        <f t="shared" si="243"/>
        <v>3.0843710171911014</v>
      </c>
      <c r="EJ113" s="122">
        <f t="shared" si="244"/>
        <v>3.34816829106627</v>
      </c>
      <c r="EK113" s="122">
        <f t="shared" si="245"/>
        <v>101.04200964861879</v>
      </c>
      <c r="EL113" s="122">
        <f t="shared" si="246"/>
        <v>3.5927452500291479</v>
      </c>
      <c r="EM113" s="122">
        <f t="shared" si="247"/>
        <v>3.5440531378912059</v>
      </c>
      <c r="EN113" s="122">
        <f t="shared" si="248"/>
        <v>111.7980395809459</v>
      </c>
      <c r="EO113" s="122">
        <f t="shared" si="249"/>
        <v>4.1544738209179792</v>
      </c>
      <c r="EP113" s="122">
        <f t="shared" si="250"/>
        <v>3.7299606683309978</v>
      </c>
      <c r="EQ113" s="122">
        <f t="shared" si="251"/>
        <v>144.74785631532936</v>
      </c>
      <c r="ER113" s="122">
        <f t="shared" si="252"/>
        <v>5.3861491691676777</v>
      </c>
      <c r="ES113" s="469">
        <f t="shared" si="253"/>
        <v>4.2488597519978075</v>
      </c>
      <c r="ET113" s="466">
        <f t="shared" si="254"/>
        <v>0</v>
      </c>
      <c r="EU113" s="122">
        <f t="shared" si="255"/>
        <v>0</v>
      </c>
      <c r="EV113" s="122">
        <f t="shared" si="256"/>
        <v>0</v>
      </c>
      <c r="EW113" s="122">
        <f t="shared" si="257"/>
        <v>0</v>
      </c>
      <c r="EX113" s="122">
        <f t="shared" si="258"/>
        <v>0</v>
      </c>
      <c r="EY113" s="122">
        <f t="shared" si="259"/>
        <v>0</v>
      </c>
      <c r="EZ113" s="122">
        <f t="shared" si="260"/>
        <v>0</v>
      </c>
      <c r="FA113" s="122">
        <f t="shared" si="261"/>
        <v>0</v>
      </c>
      <c r="FB113" s="122">
        <f t="shared" si="262"/>
        <v>0</v>
      </c>
      <c r="FC113" s="122">
        <f t="shared" si="263"/>
        <v>0</v>
      </c>
      <c r="FD113" s="122">
        <f t="shared" si="264"/>
        <v>0</v>
      </c>
      <c r="FE113" s="469">
        <f t="shared" si="265"/>
        <v>0</v>
      </c>
      <c r="FF113" s="466">
        <f t="shared" si="266"/>
        <v>0</v>
      </c>
      <c r="FG113" s="466">
        <f t="shared" si="267"/>
        <v>3.0843710171911014</v>
      </c>
      <c r="FH113" s="466">
        <f t="shared" si="268"/>
        <v>3.34816829106627</v>
      </c>
      <c r="FI113" s="466">
        <f t="shared" si="269"/>
        <v>0</v>
      </c>
      <c r="FJ113" s="466">
        <f t="shared" si="270"/>
        <v>3.5927452500291479</v>
      </c>
      <c r="FK113" s="466">
        <f t="shared" si="271"/>
        <v>3.5440531378912059</v>
      </c>
      <c r="FL113" s="466">
        <f t="shared" si="272"/>
        <v>0</v>
      </c>
      <c r="FM113" s="466">
        <f t="shared" si="273"/>
        <v>4.1544738209179792</v>
      </c>
      <c r="FN113" s="466">
        <f t="shared" si="274"/>
        <v>3.7299606683309978</v>
      </c>
      <c r="FO113" s="466">
        <f t="shared" si="275"/>
        <v>0</v>
      </c>
      <c r="FP113" s="466">
        <f t="shared" si="276"/>
        <v>5.3861491691676777</v>
      </c>
      <c r="FQ113" s="468">
        <f t="shared" si="277"/>
        <v>4.2488597519978075</v>
      </c>
      <c r="FR113" s="466">
        <f t="shared" si="278"/>
        <v>0</v>
      </c>
      <c r="FS113" s="466">
        <f t="shared" si="279"/>
        <v>0</v>
      </c>
      <c r="FT113" s="466">
        <f t="shared" si="280"/>
        <v>0</v>
      </c>
      <c r="FU113" s="466">
        <f t="shared" si="281"/>
        <v>0</v>
      </c>
      <c r="FV113" s="466">
        <f t="shared" si="282"/>
        <v>0</v>
      </c>
      <c r="FW113" s="466">
        <f t="shared" si="283"/>
        <v>0</v>
      </c>
      <c r="FX113" s="466">
        <f t="shared" si="284"/>
        <v>0</v>
      </c>
      <c r="FY113" s="466">
        <f t="shared" si="285"/>
        <v>0</v>
      </c>
      <c r="FZ113" s="466">
        <f t="shared" si="286"/>
        <v>0</v>
      </c>
      <c r="GA113" s="466">
        <f t="shared" si="287"/>
        <v>0</v>
      </c>
      <c r="GB113" s="466">
        <f t="shared" si="288"/>
        <v>0</v>
      </c>
      <c r="GC113" s="468">
        <f t="shared" si="289"/>
        <v>0</v>
      </c>
    </row>
    <row r="114" spans="1:185">
      <c r="A114" s="97">
        <v>111</v>
      </c>
      <c r="B114" s="97" t="s">
        <v>12</v>
      </c>
      <c r="C114" s="97" t="s">
        <v>214</v>
      </c>
      <c r="D114" s="97" t="s">
        <v>935</v>
      </c>
      <c r="E114" s="321">
        <v>0.82033936333348401</v>
      </c>
      <c r="F114" s="122">
        <v>0</v>
      </c>
      <c r="G114" s="122">
        <v>2.3062350981434401</v>
      </c>
      <c r="H114" s="122">
        <v>0.74417324159196296</v>
      </c>
      <c r="I114" s="122">
        <v>0</v>
      </c>
      <c r="J114" s="122">
        <v>2.2507701440330901</v>
      </c>
      <c r="K114" s="122">
        <v>0.678244501804948</v>
      </c>
      <c r="L114" s="122">
        <v>0</v>
      </c>
      <c r="M114" s="122">
        <v>2.1863108730399801</v>
      </c>
      <c r="N114" s="122">
        <v>0.57464219642535197</v>
      </c>
      <c r="O114" s="122">
        <v>0</v>
      </c>
      <c r="P114" s="475">
        <v>2.1055926446049602</v>
      </c>
      <c r="Q114" s="474">
        <v>2</v>
      </c>
      <c r="R114" s="97">
        <v>1.64067872666696</v>
      </c>
      <c r="S114" s="97">
        <v>0</v>
      </c>
      <c r="T114" s="97">
        <v>4.6124701962868802</v>
      </c>
      <c r="U114" s="97">
        <v>1.4883464831839199</v>
      </c>
      <c r="V114" s="97">
        <v>0</v>
      </c>
      <c r="W114" s="97">
        <v>4.5015402880661801</v>
      </c>
      <c r="X114" s="97">
        <v>1.35648900360989</v>
      </c>
      <c r="Y114" s="97">
        <v>0</v>
      </c>
      <c r="Z114" s="97">
        <v>4.3726217460799601</v>
      </c>
      <c r="AA114" s="97">
        <v>1.1492843928506999</v>
      </c>
      <c r="AB114" s="97">
        <v>0</v>
      </c>
      <c r="AC114" s="97">
        <v>4.2111852892099204</v>
      </c>
      <c r="AD114" s="321">
        <v>693.06720235177102</v>
      </c>
      <c r="AE114" s="97">
        <v>0</v>
      </c>
      <c r="AF114" s="97">
        <v>1948.4325376520601</v>
      </c>
      <c r="AG114" s="97">
        <v>628.71793024702504</v>
      </c>
      <c r="AH114" s="97">
        <v>0</v>
      </c>
      <c r="AI114" s="97">
        <v>1901.5727351215301</v>
      </c>
      <c r="AJ114" s="97">
        <v>573.01775385528197</v>
      </c>
      <c r="AK114" s="97">
        <v>0</v>
      </c>
      <c r="AL114" s="97">
        <v>1847.1140747070301</v>
      </c>
      <c r="AM114" s="97">
        <v>485.48890523968703</v>
      </c>
      <c r="AN114" s="97">
        <v>0</v>
      </c>
      <c r="AO114" s="97">
        <v>1778.9189068763301</v>
      </c>
      <c r="AP114" s="466">
        <f t="shared" si="146"/>
        <v>422.42712792390347</v>
      </c>
      <c r="AQ114" s="122">
        <f t="shared" si="147"/>
        <v>0</v>
      </c>
      <c r="AR114" s="473">
        <f t="shared" si="148"/>
        <v>422.42712792390131</v>
      </c>
      <c r="AS114" s="122">
        <f t="shared" si="149"/>
        <v>422.42712792390307</v>
      </c>
      <c r="AT114" s="122">
        <f t="shared" si="150"/>
        <v>0</v>
      </c>
      <c r="AU114" s="122">
        <f t="shared" si="151"/>
        <v>422.42712792390182</v>
      </c>
      <c r="AV114" s="122">
        <f t="shared" si="152"/>
        <v>422.42712792390245</v>
      </c>
      <c r="AW114" s="122">
        <f t="shared" si="153"/>
        <v>0</v>
      </c>
      <c r="AX114" s="122">
        <f t="shared" si="154"/>
        <v>422.42713455902316</v>
      </c>
      <c r="AY114" s="122">
        <f t="shared" si="155"/>
        <v>422.42712792390233</v>
      </c>
      <c r="AZ114" s="122">
        <f t="shared" si="156"/>
        <v>0</v>
      </c>
      <c r="BA114" s="469">
        <f t="shared" si="157"/>
        <v>422.42712792390125</v>
      </c>
      <c r="BB114" s="97">
        <f t="shared" si="158"/>
        <v>0.12659659352598621</v>
      </c>
      <c r="BC114" s="97">
        <f t="shared" si="159"/>
        <v>0</v>
      </c>
      <c r="BD114" s="97">
        <f t="shared" si="160"/>
        <v>0.35590332531238045</v>
      </c>
      <c r="BE114" s="97">
        <f t="shared" si="161"/>
        <v>0.11484246836078636</v>
      </c>
      <c r="BF114" s="97">
        <f t="shared" si="162"/>
        <v>0</v>
      </c>
      <c r="BG114" s="97">
        <f t="shared" si="163"/>
        <v>0.34734385033861764</v>
      </c>
      <c r="BH114" s="97">
        <f t="shared" si="164"/>
        <v>0.10466819872854358</v>
      </c>
      <c r="BI114" s="97">
        <f t="shared" si="165"/>
        <v>0</v>
      </c>
      <c r="BJ114" s="97">
        <f t="shared" si="166"/>
        <v>0.33739635239613647</v>
      </c>
      <c r="BK114" s="97">
        <f t="shared" si="167"/>
        <v>8.8680060735019023E-2</v>
      </c>
      <c r="BL114" s="97">
        <f t="shared" si="168"/>
        <v>0</v>
      </c>
      <c r="BM114" s="469">
        <f t="shared" si="169"/>
        <v>0.32493973601020326</v>
      </c>
      <c r="BN114" s="467">
        <f t="shared" si="170"/>
        <v>2571352.9491712642</v>
      </c>
      <c r="BO114" s="97">
        <f t="shared" si="171"/>
        <v>0</v>
      </c>
      <c r="BP114" s="97">
        <f t="shared" si="172"/>
        <v>1436896.0412291246</v>
      </c>
      <c r="BQ114" s="97">
        <f t="shared" si="173"/>
        <v>2716361.5359265786</v>
      </c>
      <c r="BR114" s="97">
        <f t="shared" si="174"/>
        <v>0</v>
      </c>
      <c r="BS114" s="97">
        <f t="shared" si="175"/>
        <v>1456725.1801034419</v>
      </c>
      <c r="BT114" s="97">
        <f t="shared" si="176"/>
        <v>2861999.7112540016</v>
      </c>
      <c r="BU114" s="97">
        <f t="shared" si="177"/>
        <v>0</v>
      </c>
      <c r="BV114" s="97">
        <f t="shared" si="178"/>
        <v>1480751.7724607149</v>
      </c>
      <c r="BW114" s="97">
        <f t="shared" si="179"/>
        <v>3141949.9471732406</v>
      </c>
      <c r="BX114" s="97">
        <f t="shared" si="180"/>
        <v>0</v>
      </c>
      <c r="BY114" s="469">
        <f t="shared" si="181"/>
        <v>1512447.4726051411</v>
      </c>
      <c r="BZ114" s="470">
        <f t="shared" si="182"/>
        <v>7.8362476070954173E-2</v>
      </c>
      <c r="CA114" s="470">
        <f t="shared" si="183"/>
        <v>0</v>
      </c>
      <c r="CB114" s="470">
        <f t="shared" si="184"/>
        <v>1.5576209493839671E-2</v>
      </c>
      <c r="CC114" s="470">
        <f t="shared" si="185"/>
        <v>9.1254340525455085E-2</v>
      </c>
      <c r="CD114" s="470">
        <f t="shared" si="186"/>
        <v>0</v>
      </c>
      <c r="CE114" s="470">
        <f t="shared" si="187"/>
        <v>1.6180297041495963E-2</v>
      </c>
      <c r="CF114" s="470">
        <f t="shared" si="188"/>
        <v>0.10549291972281546</v>
      </c>
      <c r="CG114" s="470">
        <f t="shared" si="189"/>
        <v>0</v>
      </c>
      <c r="CH114" s="470">
        <f t="shared" si="190"/>
        <v>1.6932081694331365E-2</v>
      </c>
      <c r="CI114" s="470">
        <f t="shared" si="191"/>
        <v>0.13669157811235508</v>
      </c>
      <c r="CJ114" s="470">
        <f t="shared" si="192"/>
        <v>0</v>
      </c>
      <c r="CK114" s="472">
        <f t="shared" si="193"/>
        <v>1.7957503276813763E-2</v>
      </c>
      <c r="CL114" s="470">
        <f t="shared" si="194"/>
        <v>0</v>
      </c>
      <c r="CM114" s="116">
        <f t="shared" si="195"/>
        <v>0</v>
      </c>
      <c r="CN114" s="116">
        <f t="shared" si="196"/>
        <v>0</v>
      </c>
      <c r="CO114" s="116">
        <f t="shared" si="197"/>
        <v>0</v>
      </c>
      <c r="CP114" s="116">
        <f t="shared" si="198"/>
        <v>0</v>
      </c>
      <c r="CQ114" s="116">
        <f t="shared" si="199"/>
        <v>0</v>
      </c>
      <c r="CR114" s="116">
        <f t="shared" si="200"/>
        <v>0</v>
      </c>
      <c r="CS114" s="116">
        <f t="shared" si="201"/>
        <v>0</v>
      </c>
      <c r="CT114" s="116">
        <f t="shared" si="202"/>
        <v>0</v>
      </c>
      <c r="CU114" s="116">
        <f t="shared" si="203"/>
        <v>0</v>
      </c>
      <c r="CV114" s="116">
        <f t="shared" si="204"/>
        <v>0</v>
      </c>
      <c r="CW114" s="471">
        <f t="shared" si="205"/>
        <v>0</v>
      </c>
      <c r="CX114" s="470">
        <f t="shared" si="206"/>
        <v>0</v>
      </c>
      <c r="CY114" s="116">
        <f t="shared" si="207"/>
        <v>0</v>
      </c>
      <c r="CZ114" s="116">
        <f t="shared" si="208"/>
        <v>0</v>
      </c>
      <c r="DA114" s="116">
        <f t="shared" si="209"/>
        <v>0</v>
      </c>
      <c r="DB114" s="116">
        <f t="shared" si="210"/>
        <v>0</v>
      </c>
      <c r="DC114" s="116">
        <f t="shared" si="211"/>
        <v>0</v>
      </c>
      <c r="DD114" s="116">
        <f t="shared" si="212"/>
        <v>0</v>
      </c>
      <c r="DE114" s="116">
        <f t="shared" si="213"/>
        <v>0</v>
      </c>
      <c r="DF114" s="116">
        <f t="shared" si="214"/>
        <v>0</v>
      </c>
      <c r="DG114" s="116">
        <f t="shared" si="215"/>
        <v>0</v>
      </c>
      <c r="DH114" s="116">
        <f t="shared" si="216"/>
        <v>0</v>
      </c>
      <c r="DI114" s="471">
        <f t="shared" si="217"/>
        <v>0</v>
      </c>
      <c r="DJ114" s="470">
        <f t="shared" si="218"/>
        <v>0</v>
      </c>
      <c r="DK114" s="116">
        <f t="shared" si="219"/>
        <v>0</v>
      </c>
      <c r="DL114" s="116">
        <f t="shared" si="220"/>
        <v>4.6124701962868802</v>
      </c>
      <c r="DM114" s="116">
        <f t="shared" si="221"/>
        <v>0</v>
      </c>
      <c r="DN114" s="116">
        <f t="shared" si="222"/>
        <v>0</v>
      </c>
      <c r="DO114" s="116">
        <f t="shared" si="223"/>
        <v>4.5015402880661801</v>
      </c>
      <c r="DP114" s="116">
        <f t="shared" si="224"/>
        <v>0</v>
      </c>
      <c r="DQ114" s="116">
        <f t="shared" si="225"/>
        <v>0</v>
      </c>
      <c r="DR114" s="116">
        <f t="shared" si="226"/>
        <v>4.3726217460799601</v>
      </c>
      <c r="DS114" s="116">
        <f t="shared" si="227"/>
        <v>0</v>
      </c>
      <c r="DT114" s="116">
        <f t="shared" si="228"/>
        <v>0</v>
      </c>
      <c r="DU114" s="471">
        <f t="shared" si="229"/>
        <v>4.2111852892099204</v>
      </c>
      <c r="DV114" s="470">
        <f t="shared" si="230"/>
        <v>0</v>
      </c>
      <c r="DW114" s="470">
        <f t="shared" si="231"/>
        <v>0</v>
      </c>
      <c r="DX114" s="470">
        <f t="shared" si="232"/>
        <v>0</v>
      </c>
      <c r="DY114" s="470">
        <f t="shared" si="233"/>
        <v>0</v>
      </c>
      <c r="DZ114" s="470">
        <f t="shared" si="234"/>
        <v>0</v>
      </c>
      <c r="EA114" s="470">
        <f t="shared" si="235"/>
        <v>0</v>
      </c>
      <c r="EB114" s="470">
        <f t="shared" si="236"/>
        <v>0</v>
      </c>
      <c r="EC114" s="470">
        <f t="shared" si="237"/>
        <v>0</v>
      </c>
      <c r="ED114" s="470">
        <f t="shared" si="238"/>
        <v>0</v>
      </c>
      <c r="EE114" s="470">
        <f t="shared" si="239"/>
        <v>0</v>
      </c>
      <c r="EF114" s="470">
        <f t="shared" si="240"/>
        <v>0</v>
      </c>
      <c r="EG114" s="470">
        <f t="shared" si="241"/>
        <v>0</v>
      </c>
      <c r="EH114" s="466">
        <f t="shared" si="242"/>
        <v>20.311391306460774</v>
      </c>
      <c r="EI114" s="122">
        <f t="shared" si="243"/>
        <v>0</v>
      </c>
      <c r="EJ114" s="122">
        <f t="shared" si="244"/>
        <v>4.0373212022336249</v>
      </c>
      <c r="EK114" s="122">
        <f t="shared" si="245"/>
        <v>23.652935840711137</v>
      </c>
      <c r="EL114" s="122">
        <f t="shared" si="246"/>
        <v>0</v>
      </c>
      <c r="EM114" s="122">
        <f t="shared" si="247"/>
        <v>4.1938994419602178</v>
      </c>
      <c r="EN114" s="122">
        <f t="shared" si="248"/>
        <v>27.343546043785302</v>
      </c>
      <c r="EO114" s="122">
        <f t="shared" si="249"/>
        <v>0</v>
      </c>
      <c r="EP114" s="122">
        <f t="shared" si="250"/>
        <v>4.3887604650869694</v>
      </c>
      <c r="EQ114" s="122">
        <f t="shared" si="251"/>
        <v>35.430173605333479</v>
      </c>
      <c r="ER114" s="122">
        <f t="shared" si="252"/>
        <v>0</v>
      </c>
      <c r="ES114" s="469">
        <f t="shared" si="253"/>
        <v>4.6545476129692229</v>
      </c>
      <c r="ET114" s="466">
        <f t="shared" si="254"/>
        <v>0</v>
      </c>
      <c r="EU114" s="122">
        <f t="shared" si="255"/>
        <v>0</v>
      </c>
      <c r="EV114" s="122">
        <f t="shared" si="256"/>
        <v>0</v>
      </c>
      <c r="EW114" s="122">
        <f t="shared" si="257"/>
        <v>0</v>
      </c>
      <c r="EX114" s="122">
        <f t="shared" si="258"/>
        <v>0</v>
      </c>
      <c r="EY114" s="122">
        <f t="shared" si="259"/>
        <v>0</v>
      </c>
      <c r="EZ114" s="122">
        <f t="shared" si="260"/>
        <v>0</v>
      </c>
      <c r="FA114" s="122">
        <f t="shared" si="261"/>
        <v>0</v>
      </c>
      <c r="FB114" s="122">
        <f t="shared" si="262"/>
        <v>0</v>
      </c>
      <c r="FC114" s="122">
        <f t="shared" si="263"/>
        <v>0</v>
      </c>
      <c r="FD114" s="122">
        <f t="shared" si="264"/>
        <v>0</v>
      </c>
      <c r="FE114" s="469">
        <f t="shared" si="265"/>
        <v>0</v>
      </c>
      <c r="FF114" s="466">
        <f t="shared" si="266"/>
        <v>0</v>
      </c>
      <c r="FG114" s="466">
        <f t="shared" si="267"/>
        <v>0</v>
      </c>
      <c r="FH114" s="466">
        <f t="shared" si="268"/>
        <v>4.0373212022336249</v>
      </c>
      <c r="FI114" s="466">
        <f t="shared" si="269"/>
        <v>0</v>
      </c>
      <c r="FJ114" s="466">
        <f t="shared" si="270"/>
        <v>0</v>
      </c>
      <c r="FK114" s="466">
        <f t="shared" si="271"/>
        <v>4.1938994419602178</v>
      </c>
      <c r="FL114" s="466">
        <f t="shared" si="272"/>
        <v>0</v>
      </c>
      <c r="FM114" s="466">
        <f t="shared" si="273"/>
        <v>0</v>
      </c>
      <c r="FN114" s="466">
        <f t="shared" si="274"/>
        <v>4.3887604650869694</v>
      </c>
      <c r="FO114" s="466">
        <f t="shared" si="275"/>
        <v>0</v>
      </c>
      <c r="FP114" s="466">
        <f t="shared" si="276"/>
        <v>0</v>
      </c>
      <c r="FQ114" s="468">
        <f t="shared" si="277"/>
        <v>4.6545476129692229</v>
      </c>
      <c r="FR114" s="466">
        <f t="shared" si="278"/>
        <v>0</v>
      </c>
      <c r="FS114" s="466">
        <f t="shared" si="279"/>
        <v>0</v>
      </c>
      <c r="FT114" s="466">
        <f t="shared" si="280"/>
        <v>0</v>
      </c>
      <c r="FU114" s="466">
        <f t="shared" si="281"/>
        <v>0</v>
      </c>
      <c r="FV114" s="466">
        <f t="shared" si="282"/>
        <v>0</v>
      </c>
      <c r="FW114" s="466">
        <f t="shared" si="283"/>
        <v>0</v>
      </c>
      <c r="FX114" s="466">
        <f t="shared" si="284"/>
        <v>0</v>
      </c>
      <c r="FY114" s="466">
        <f t="shared" si="285"/>
        <v>0</v>
      </c>
      <c r="FZ114" s="466">
        <f t="shared" si="286"/>
        <v>0</v>
      </c>
      <c r="GA114" s="466">
        <f t="shared" si="287"/>
        <v>0</v>
      </c>
      <c r="GB114" s="466">
        <f t="shared" si="288"/>
        <v>0</v>
      </c>
      <c r="GC114" s="468">
        <f t="shared" si="289"/>
        <v>0</v>
      </c>
    </row>
    <row r="115" spans="1:185">
      <c r="A115" s="97">
        <v>112</v>
      </c>
      <c r="B115" s="97" t="s">
        <v>12</v>
      </c>
      <c r="C115" s="97" t="s">
        <v>214</v>
      </c>
      <c r="D115" s="97" t="s">
        <v>935</v>
      </c>
      <c r="E115" s="321">
        <v>0.89432112821398702</v>
      </c>
      <c r="F115" s="122">
        <v>7.6489875517581298</v>
      </c>
      <c r="G115" s="122">
        <v>7.2577369754504799</v>
      </c>
      <c r="H115" s="122">
        <v>0.82053963513633399</v>
      </c>
      <c r="I115" s="122">
        <v>6.93763170944462</v>
      </c>
      <c r="J115" s="122">
        <v>6.9984650042709902</v>
      </c>
      <c r="K115" s="122">
        <v>0.76911617026402901</v>
      </c>
      <c r="L115" s="122">
        <v>6.3218882115280897</v>
      </c>
      <c r="M115" s="122">
        <v>6.7732446501623702</v>
      </c>
      <c r="N115" s="122">
        <v>0.65196010246799696</v>
      </c>
      <c r="O115" s="122">
        <v>5.3542912862306897</v>
      </c>
      <c r="P115" s="475">
        <v>6.2316741047418001</v>
      </c>
      <c r="Q115" s="474">
        <v>1</v>
      </c>
      <c r="R115" s="97">
        <v>0.89432112821398702</v>
      </c>
      <c r="S115" s="97">
        <v>7.6489875517581298</v>
      </c>
      <c r="T115" s="97">
        <v>7.2577369754504799</v>
      </c>
      <c r="U115" s="97">
        <v>0.82053963513633399</v>
      </c>
      <c r="V115" s="97">
        <v>6.93763170944462</v>
      </c>
      <c r="W115" s="97">
        <v>6.9984650042709902</v>
      </c>
      <c r="X115" s="97">
        <v>0.76911617026402901</v>
      </c>
      <c r="Y115" s="97">
        <v>6.3218882115280897</v>
      </c>
      <c r="Z115" s="97">
        <v>6.7732446501623702</v>
      </c>
      <c r="AA115" s="97">
        <v>0.65196010246799696</v>
      </c>
      <c r="AB115" s="97">
        <v>5.3542912862306897</v>
      </c>
      <c r="AC115" s="97">
        <v>6.2316741047418001</v>
      </c>
      <c r="AD115" s="321">
        <v>18.338878254915201</v>
      </c>
      <c r="AE115" s="97">
        <v>156.84953319306001</v>
      </c>
      <c r="AF115" s="97">
        <v>148.826579849219</v>
      </c>
      <c r="AG115" s="97">
        <v>16.825920798884699</v>
      </c>
      <c r="AH115" s="97">
        <v>142.26252660610501</v>
      </c>
      <c r="AI115" s="97">
        <v>143.50996933385801</v>
      </c>
      <c r="AJ115" s="97">
        <v>15.7714352992271</v>
      </c>
      <c r="AK115" s="97">
        <v>129.63613918406401</v>
      </c>
      <c r="AL115" s="97">
        <v>138.89161682128901</v>
      </c>
      <c r="AM115" s="97">
        <v>13.3690422478332</v>
      </c>
      <c r="AN115" s="97">
        <v>109.794673235142</v>
      </c>
      <c r="AO115" s="97">
        <v>127.786215852236</v>
      </c>
      <c r="AP115" s="466">
        <f t="shared" si="146"/>
        <v>20.505920833536653</v>
      </c>
      <c r="AQ115" s="122">
        <f t="shared" si="147"/>
        <v>20.505920833536713</v>
      </c>
      <c r="AR115" s="473">
        <f t="shared" si="148"/>
        <v>20.505920833536614</v>
      </c>
      <c r="AS115" s="122">
        <f t="shared" si="149"/>
        <v>20.505920833536635</v>
      </c>
      <c r="AT115" s="122">
        <f t="shared" si="150"/>
        <v>20.505920833536663</v>
      </c>
      <c r="AU115" s="122">
        <f t="shared" si="151"/>
        <v>20.505920833536699</v>
      </c>
      <c r="AV115" s="122">
        <f t="shared" si="152"/>
        <v>20.505920833536685</v>
      </c>
      <c r="AW115" s="122">
        <f t="shared" si="153"/>
        <v>20.505920833536713</v>
      </c>
      <c r="AX115" s="122">
        <f t="shared" si="154"/>
        <v>20.505920573525934</v>
      </c>
      <c r="AY115" s="122">
        <f t="shared" si="155"/>
        <v>20.505920833536667</v>
      </c>
      <c r="AZ115" s="122">
        <f t="shared" si="156"/>
        <v>20.505920833536717</v>
      </c>
      <c r="BA115" s="469">
        <f t="shared" si="157"/>
        <v>20.505920833536692</v>
      </c>
      <c r="BB115" s="97">
        <f t="shared" si="158"/>
        <v>0.13801362388626737</v>
      </c>
      <c r="BC115" s="97">
        <f t="shared" si="159"/>
        <v>1.1804087567374295</v>
      </c>
      <c r="BD115" s="97">
        <f t="shared" si="160"/>
        <v>1.1200300983559079</v>
      </c>
      <c r="BE115" s="97">
        <f t="shared" si="161"/>
        <v>0.12662749991565045</v>
      </c>
      <c r="BF115" s="97">
        <f t="shared" si="162"/>
        <v>1.0706307423608479</v>
      </c>
      <c r="BG115" s="97">
        <f t="shared" si="163"/>
        <v>1.0800186716035531</v>
      </c>
      <c r="BH115" s="97">
        <f t="shared" si="164"/>
        <v>0.11869171654218998</v>
      </c>
      <c r="BI115" s="97">
        <f t="shared" si="165"/>
        <v>0.97560783744348478</v>
      </c>
      <c r="BJ115" s="97">
        <f t="shared" si="166"/>
        <v>1.045262166067835</v>
      </c>
      <c r="BK115" s="97">
        <f t="shared" si="167"/>
        <v>0.10061193181308899</v>
      </c>
      <c r="BL115" s="97">
        <f t="shared" si="168"/>
        <v>0.82628612971620052</v>
      </c>
      <c r="BM115" s="469">
        <f t="shared" si="169"/>
        <v>0.96168579600843174</v>
      </c>
      <c r="BN115" s="467">
        <f t="shared" si="170"/>
        <v>118898.58954494019</v>
      </c>
      <c r="BO115" s="97">
        <f t="shared" si="171"/>
        <v>35513.911820469009</v>
      </c>
      <c r="BP115" s="97">
        <f t="shared" si="172"/>
        <v>36579.389124538895</v>
      </c>
      <c r="BQ115" s="97">
        <f t="shared" si="173"/>
        <v>124804.28130324825</v>
      </c>
      <c r="BR115" s="97">
        <f t="shared" si="174"/>
        <v>37520.240147393357</v>
      </c>
      <c r="BS115" s="97">
        <f t="shared" si="175"/>
        <v>37336.273090454946</v>
      </c>
      <c r="BT115" s="97">
        <f t="shared" si="176"/>
        <v>129435.69938922441</v>
      </c>
      <c r="BU115" s="97">
        <f t="shared" si="177"/>
        <v>39535.82293387402</v>
      </c>
      <c r="BV115" s="97">
        <f t="shared" si="178"/>
        <v>38030.230295250833</v>
      </c>
      <c r="BW115" s="97">
        <f t="shared" si="179"/>
        <v>142056.49804691752</v>
      </c>
      <c r="BX115" s="97">
        <f t="shared" si="180"/>
        <v>43411.85217527386</v>
      </c>
      <c r="BY115" s="469">
        <f t="shared" si="181"/>
        <v>39857.042839892616</v>
      </c>
      <c r="BZ115" s="470">
        <f t="shared" si="182"/>
        <v>6.647421479485105E-3</v>
      </c>
      <c r="CA115" s="470">
        <f t="shared" si="183"/>
        <v>2.3214779459476364E-4</v>
      </c>
      <c r="CB115" s="470">
        <f t="shared" si="184"/>
        <v>2.5200271963746976E-4</v>
      </c>
      <c r="CC115" s="470">
        <f t="shared" si="185"/>
        <v>7.6050123576609325E-3</v>
      </c>
      <c r="CD115" s="470">
        <f t="shared" si="186"/>
        <v>2.7041101141413122E-4</v>
      </c>
      <c r="CE115" s="470">
        <f t="shared" si="187"/>
        <v>2.6674615839094391E-4</v>
      </c>
      <c r="CF115" s="470">
        <f t="shared" si="188"/>
        <v>8.4145740522391169E-3</v>
      </c>
      <c r="CG115" s="470">
        <f t="shared" si="189"/>
        <v>3.1268998763517877E-4</v>
      </c>
      <c r="CH115" s="470">
        <f t="shared" si="190"/>
        <v>2.8073864343833473E-4</v>
      </c>
      <c r="CI115" s="470">
        <f t="shared" si="191"/>
        <v>1.0894569890792568E-2</v>
      </c>
      <c r="CJ115" s="470">
        <f t="shared" si="192"/>
        <v>4.0539307496132603E-4</v>
      </c>
      <c r="CK115" s="472">
        <f t="shared" si="193"/>
        <v>3.1979402460700429E-4</v>
      </c>
      <c r="CL115" s="470">
        <f t="shared" si="194"/>
        <v>0</v>
      </c>
      <c r="CM115" s="116">
        <f t="shared" si="195"/>
        <v>0</v>
      </c>
      <c r="CN115" s="116">
        <f t="shared" si="196"/>
        <v>0</v>
      </c>
      <c r="CO115" s="116">
        <f t="shared" si="197"/>
        <v>0</v>
      </c>
      <c r="CP115" s="116">
        <f t="shared" si="198"/>
        <v>0</v>
      </c>
      <c r="CQ115" s="116">
        <f t="shared" si="199"/>
        <v>0</v>
      </c>
      <c r="CR115" s="116">
        <f t="shared" si="200"/>
        <v>0</v>
      </c>
      <c r="CS115" s="116">
        <f t="shared" si="201"/>
        <v>0</v>
      </c>
      <c r="CT115" s="116">
        <f t="shared" si="202"/>
        <v>0</v>
      </c>
      <c r="CU115" s="116">
        <f t="shared" si="203"/>
        <v>0</v>
      </c>
      <c r="CV115" s="116">
        <f t="shared" si="204"/>
        <v>0</v>
      </c>
      <c r="CW115" s="471">
        <f t="shared" si="205"/>
        <v>0</v>
      </c>
      <c r="CX115" s="470">
        <f t="shared" si="206"/>
        <v>0</v>
      </c>
      <c r="CY115" s="116">
        <f t="shared" si="207"/>
        <v>7.6489875517581298</v>
      </c>
      <c r="CZ115" s="116">
        <f t="shared" si="208"/>
        <v>7.2577369754504799</v>
      </c>
      <c r="DA115" s="116">
        <f t="shared" si="209"/>
        <v>0</v>
      </c>
      <c r="DB115" s="116">
        <f t="shared" si="210"/>
        <v>6.93763170944462</v>
      </c>
      <c r="DC115" s="116">
        <f t="shared" si="211"/>
        <v>6.9984650042709902</v>
      </c>
      <c r="DD115" s="116">
        <f t="shared" si="212"/>
        <v>0</v>
      </c>
      <c r="DE115" s="116">
        <f t="shared" si="213"/>
        <v>6.3218882115280897</v>
      </c>
      <c r="DF115" s="116">
        <f t="shared" si="214"/>
        <v>6.7732446501623702</v>
      </c>
      <c r="DG115" s="116">
        <f t="shared" si="215"/>
        <v>0</v>
      </c>
      <c r="DH115" s="116">
        <f t="shared" si="216"/>
        <v>5.3542912862306897</v>
      </c>
      <c r="DI115" s="471">
        <f t="shared" si="217"/>
        <v>6.2316741047418001</v>
      </c>
      <c r="DJ115" s="470">
        <f t="shared" si="218"/>
        <v>0.89432112821398702</v>
      </c>
      <c r="DK115" s="116">
        <f t="shared" si="219"/>
        <v>0</v>
      </c>
      <c r="DL115" s="116">
        <f t="shared" si="220"/>
        <v>0</v>
      </c>
      <c r="DM115" s="116">
        <f t="shared" si="221"/>
        <v>0.82053963513633399</v>
      </c>
      <c r="DN115" s="116">
        <f t="shared" si="222"/>
        <v>0</v>
      </c>
      <c r="DO115" s="116">
        <f t="shared" si="223"/>
        <v>0</v>
      </c>
      <c r="DP115" s="116">
        <f t="shared" si="224"/>
        <v>0.76911617026402901</v>
      </c>
      <c r="DQ115" s="116">
        <f t="shared" si="225"/>
        <v>0</v>
      </c>
      <c r="DR115" s="116">
        <f t="shared" si="226"/>
        <v>0</v>
      </c>
      <c r="DS115" s="116">
        <f t="shared" si="227"/>
        <v>0.65196010246799696</v>
      </c>
      <c r="DT115" s="116">
        <f t="shared" si="228"/>
        <v>0</v>
      </c>
      <c r="DU115" s="471">
        <f t="shared" si="229"/>
        <v>0</v>
      </c>
      <c r="DV115" s="470">
        <f t="shared" si="230"/>
        <v>0</v>
      </c>
      <c r="DW115" s="470">
        <f t="shared" si="231"/>
        <v>0</v>
      </c>
      <c r="DX115" s="470">
        <f t="shared" si="232"/>
        <v>0</v>
      </c>
      <c r="DY115" s="470">
        <f t="shared" si="233"/>
        <v>0</v>
      </c>
      <c r="DZ115" s="470">
        <f t="shared" si="234"/>
        <v>0</v>
      </c>
      <c r="EA115" s="470">
        <f t="shared" si="235"/>
        <v>0</v>
      </c>
      <c r="EB115" s="470">
        <f t="shared" si="236"/>
        <v>0</v>
      </c>
      <c r="EC115" s="470">
        <f t="shared" si="237"/>
        <v>0</v>
      </c>
      <c r="ED115" s="470">
        <f t="shared" si="238"/>
        <v>0</v>
      </c>
      <c r="EE115" s="470">
        <f t="shared" si="239"/>
        <v>0</v>
      </c>
      <c r="EF115" s="470">
        <f t="shared" si="240"/>
        <v>0</v>
      </c>
      <c r="EG115" s="470">
        <f t="shared" si="241"/>
        <v>0</v>
      </c>
      <c r="EH115" s="466">
        <f t="shared" si="242"/>
        <v>0.86149893174981573</v>
      </c>
      <c r="EI115" s="122">
        <f t="shared" si="243"/>
        <v>3.0086113490573448E-2</v>
      </c>
      <c r="EJ115" s="122">
        <f t="shared" si="244"/>
        <v>3.265929119068655E-2</v>
      </c>
      <c r="EK115" s="122">
        <f t="shared" si="245"/>
        <v>0.98560171673912311</v>
      </c>
      <c r="EL115" s="122">
        <f t="shared" si="246"/>
        <v>3.5044986719377662E-2</v>
      </c>
      <c r="EM115" s="122">
        <f t="shared" si="247"/>
        <v>3.457002556726179E-2</v>
      </c>
      <c r="EN115" s="122">
        <f t="shared" si="248"/>
        <v>1.0905200730096056</v>
      </c>
      <c r="EO115" s="122">
        <f t="shared" si="249"/>
        <v>4.0524298203133552E-2</v>
      </c>
      <c r="EP115" s="122">
        <f t="shared" si="250"/>
        <v>3.6383437122111208E-2</v>
      </c>
      <c r="EQ115" s="122">
        <f t="shared" si="251"/>
        <v>1.4119249624470172</v>
      </c>
      <c r="ER115" s="122">
        <f t="shared" si="252"/>
        <v>5.2538522206810205E-2</v>
      </c>
      <c r="ES115" s="469">
        <f t="shared" si="253"/>
        <v>4.1444974029275529E-2</v>
      </c>
      <c r="ET115" s="466">
        <f t="shared" si="254"/>
        <v>0</v>
      </c>
      <c r="EU115" s="122">
        <f t="shared" si="255"/>
        <v>3.0086113490573448E-2</v>
      </c>
      <c r="EV115" s="122">
        <f t="shared" si="256"/>
        <v>3.265929119068655E-2</v>
      </c>
      <c r="EW115" s="122">
        <f t="shared" si="257"/>
        <v>0</v>
      </c>
      <c r="EX115" s="122">
        <f t="shared" si="258"/>
        <v>3.5044986719377662E-2</v>
      </c>
      <c r="EY115" s="122">
        <f t="shared" si="259"/>
        <v>3.457002556726179E-2</v>
      </c>
      <c r="EZ115" s="122">
        <f t="shared" si="260"/>
        <v>0</v>
      </c>
      <c r="FA115" s="122">
        <f t="shared" si="261"/>
        <v>4.0524298203133552E-2</v>
      </c>
      <c r="FB115" s="122">
        <f t="shared" si="262"/>
        <v>3.6383437122111208E-2</v>
      </c>
      <c r="FC115" s="122">
        <f t="shared" si="263"/>
        <v>0</v>
      </c>
      <c r="FD115" s="122">
        <f t="shared" si="264"/>
        <v>5.2538522206810205E-2</v>
      </c>
      <c r="FE115" s="469">
        <f t="shared" si="265"/>
        <v>4.1444974029275529E-2</v>
      </c>
      <c r="FF115" s="466">
        <f t="shared" si="266"/>
        <v>0.86149893174981573</v>
      </c>
      <c r="FG115" s="466">
        <f t="shared" si="267"/>
        <v>0</v>
      </c>
      <c r="FH115" s="466">
        <f t="shared" si="268"/>
        <v>0</v>
      </c>
      <c r="FI115" s="466">
        <f t="shared" si="269"/>
        <v>0.98560171673912311</v>
      </c>
      <c r="FJ115" s="466">
        <f t="shared" si="270"/>
        <v>0</v>
      </c>
      <c r="FK115" s="466">
        <f t="shared" si="271"/>
        <v>0</v>
      </c>
      <c r="FL115" s="466">
        <f t="shared" si="272"/>
        <v>1.0905200730096056</v>
      </c>
      <c r="FM115" s="466">
        <f t="shared" si="273"/>
        <v>0</v>
      </c>
      <c r="FN115" s="466">
        <f t="shared" si="274"/>
        <v>0</v>
      </c>
      <c r="FO115" s="466">
        <f t="shared" si="275"/>
        <v>1.4119249624470172</v>
      </c>
      <c r="FP115" s="466">
        <f t="shared" si="276"/>
        <v>0</v>
      </c>
      <c r="FQ115" s="468">
        <f t="shared" si="277"/>
        <v>0</v>
      </c>
      <c r="FR115" s="466">
        <f t="shared" si="278"/>
        <v>0</v>
      </c>
      <c r="FS115" s="466">
        <f t="shared" si="279"/>
        <v>0</v>
      </c>
      <c r="FT115" s="466">
        <f t="shared" si="280"/>
        <v>0</v>
      </c>
      <c r="FU115" s="466">
        <f t="shared" si="281"/>
        <v>0</v>
      </c>
      <c r="FV115" s="466">
        <f t="shared" si="282"/>
        <v>0</v>
      </c>
      <c r="FW115" s="466">
        <f t="shared" si="283"/>
        <v>0</v>
      </c>
      <c r="FX115" s="466">
        <f t="shared" si="284"/>
        <v>0</v>
      </c>
      <c r="FY115" s="466">
        <f t="shared" si="285"/>
        <v>0</v>
      </c>
      <c r="FZ115" s="466">
        <f t="shared" si="286"/>
        <v>0</v>
      </c>
      <c r="GA115" s="466">
        <f t="shared" si="287"/>
        <v>0</v>
      </c>
      <c r="GB115" s="466">
        <f t="shared" si="288"/>
        <v>0</v>
      </c>
      <c r="GC115" s="468">
        <f t="shared" si="289"/>
        <v>0</v>
      </c>
    </row>
    <row r="116" spans="1:185">
      <c r="A116" s="97">
        <v>113</v>
      </c>
      <c r="B116" s="97" t="s">
        <v>12</v>
      </c>
      <c r="C116" s="97" t="s">
        <v>214</v>
      </c>
      <c r="D116" s="97" t="s">
        <v>935</v>
      </c>
      <c r="E116" s="321">
        <v>2.8234411090184302</v>
      </c>
      <c r="F116" s="122">
        <v>0</v>
      </c>
      <c r="G116" s="122">
        <v>4.3785777974513902</v>
      </c>
      <c r="H116" s="122">
        <v>2.7621839247642899</v>
      </c>
      <c r="I116" s="122">
        <v>0</v>
      </c>
      <c r="J116" s="122">
        <v>4.2646222952021002</v>
      </c>
      <c r="K116" s="122">
        <v>2.7185680824688299</v>
      </c>
      <c r="L116" s="122">
        <v>0</v>
      </c>
      <c r="M116" s="122">
        <v>4.1486806152982503</v>
      </c>
      <c r="N116" s="122">
        <v>2.57884369806307</v>
      </c>
      <c r="O116" s="122">
        <v>0</v>
      </c>
      <c r="P116" s="475">
        <v>3.9664641003912902</v>
      </c>
      <c r="Q116" s="474">
        <v>1</v>
      </c>
      <c r="R116" s="97">
        <v>2.8234411090184302</v>
      </c>
      <c r="S116" s="97">
        <v>0</v>
      </c>
      <c r="T116" s="97">
        <v>4.3785777974513902</v>
      </c>
      <c r="U116" s="97">
        <v>2.7621839247642899</v>
      </c>
      <c r="V116" s="97">
        <v>0</v>
      </c>
      <c r="W116" s="97">
        <v>4.2646222952021002</v>
      </c>
      <c r="X116" s="97">
        <v>2.7185680824688299</v>
      </c>
      <c r="Y116" s="97">
        <v>0</v>
      </c>
      <c r="Z116" s="97">
        <v>4.1486806152982503</v>
      </c>
      <c r="AA116" s="97">
        <v>2.57884369806307</v>
      </c>
      <c r="AB116" s="97">
        <v>0</v>
      </c>
      <c r="AC116" s="97">
        <v>3.9664641003912902</v>
      </c>
      <c r="AD116" s="321">
        <v>1694.5440742851099</v>
      </c>
      <c r="AE116" s="97">
        <v>0</v>
      </c>
      <c r="AF116" s="97">
        <v>2627.8901432610601</v>
      </c>
      <c r="AG116" s="97">
        <v>1657.7793625106401</v>
      </c>
      <c r="AH116" s="97">
        <v>0</v>
      </c>
      <c r="AI116" s="97">
        <v>2559.4974927283702</v>
      </c>
      <c r="AJ116" s="97">
        <v>1631.6024513398499</v>
      </c>
      <c r="AK116" s="97">
        <v>0</v>
      </c>
      <c r="AL116" s="97">
        <v>2489.91284179687</v>
      </c>
      <c r="AM116" s="97">
        <v>1547.7440960613801</v>
      </c>
      <c r="AN116" s="97">
        <v>0</v>
      </c>
      <c r="AO116" s="97">
        <v>2380.55194978703</v>
      </c>
      <c r="AP116" s="466">
        <f t="shared" si="146"/>
        <v>600.16979595307316</v>
      </c>
      <c r="AQ116" s="122">
        <f t="shared" si="147"/>
        <v>0</v>
      </c>
      <c r="AR116" s="473">
        <f t="shared" si="148"/>
        <v>600.16979595307373</v>
      </c>
      <c r="AS116" s="122">
        <f t="shared" si="149"/>
        <v>600.16979595307225</v>
      </c>
      <c r="AT116" s="122">
        <f t="shared" si="150"/>
        <v>0</v>
      </c>
      <c r="AU116" s="122">
        <f t="shared" si="151"/>
        <v>600.16979595307293</v>
      </c>
      <c r="AV116" s="122">
        <f t="shared" si="152"/>
        <v>600.16979595307134</v>
      </c>
      <c r="AW116" s="122">
        <f t="shared" si="153"/>
        <v>0</v>
      </c>
      <c r="AX116" s="122">
        <f t="shared" si="154"/>
        <v>600.16980642359454</v>
      </c>
      <c r="AY116" s="122">
        <f t="shared" si="155"/>
        <v>600.16979595307271</v>
      </c>
      <c r="AZ116" s="122">
        <f t="shared" si="156"/>
        <v>0</v>
      </c>
      <c r="BA116" s="469">
        <f t="shared" si="157"/>
        <v>600.16979595307305</v>
      </c>
      <c r="BB116" s="97">
        <f t="shared" si="158"/>
        <v>0.43571970625729972</v>
      </c>
      <c r="BC116" s="97">
        <f t="shared" si="159"/>
        <v>0</v>
      </c>
      <c r="BD116" s="97">
        <f t="shared" si="160"/>
        <v>0.67571185587558169</v>
      </c>
      <c r="BE116" s="97">
        <f t="shared" si="161"/>
        <v>0.42626636145612462</v>
      </c>
      <c r="BF116" s="97">
        <f t="shared" si="162"/>
        <v>0</v>
      </c>
      <c r="BG116" s="97">
        <f t="shared" si="163"/>
        <v>0.65812598953402179</v>
      </c>
      <c r="BH116" s="97">
        <f t="shared" si="164"/>
        <v>0.41953546774899525</v>
      </c>
      <c r="BI116" s="97">
        <f t="shared" si="165"/>
        <v>0</v>
      </c>
      <c r="BJ116" s="97">
        <f t="shared" si="166"/>
        <v>0.64023361184308214</v>
      </c>
      <c r="BK116" s="97">
        <f t="shared" si="167"/>
        <v>0.3979728902488664</v>
      </c>
      <c r="BL116" s="97">
        <f t="shared" si="168"/>
        <v>0</v>
      </c>
      <c r="BM116" s="469">
        <f t="shared" si="169"/>
        <v>0.61211355433705139</v>
      </c>
      <c r="BN116" s="467">
        <f t="shared" si="170"/>
        <v>1821687.8852485353</v>
      </c>
      <c r="BO116" s="97">
        <f t="shared" si="171"/>
        <v>0</v>
      </c>
      <c r="BP116" s="97">
        <f t="shared" si="172"/>
        <v>1422957.3344384581</v>
      </c>
      <c r="BQ116" s="97">
        <f t="shared" si="173"/>
        <v>1844323.8700343657</v>
      </c>
      <c r="BR116" s="97">
        <f t="shared" si="174"/>
        <v>0</v>
      </c>
      <c r="BS116" s="97">
        <f t="shared" si="175"/>
        <v>1444240.8827844069</v>
      </c>
      <c r="BT116" s="97">
        <f t="shared" si="176"/>
        <v>1860924.9425263028</v>
      </c>
      <c r="BU116" s="97">
        <f t="shared" si="177"/>
        <v>0</v>
      </c>
      <c r="BV116" s="97">
        <f t="shared" si="178"/>
        <v>1466827.6017494646</v>
      </c>
      <c r="BW116" s="97">
        <f t="shared" si="179"/>
        <v>1917035.3027419681</v>
      </c>
      <c r="BX116" s="97">
        <f t="shared" si="180"/>
        <v>0</v>
      </c>
      <c r="BY116" s="469">
        <f t="shared" si="181"/>
        <v>1504392.6779785035</v>
      </c>
      <c r="BZ116" s="470">
        <f t="shared" si="182"/>
        <v>3.2260065198984181E-2</v>
      </c>
      <c r="CA116" s="470">
        <f t="shared" si="183"/>
        <v>0</v>
      </c>
      <c r="CB116" s="470">
        <f t="shared" si="184"/>
        <v>1.6249081325752729E-2</v>
      </c>
      <c r="CC116" s="470">
        <f t="shared" si="185"/>
        <v>3.338524733090955E-2</v>
      </c>
      <c r="CD116" s="470">
        <f t="shared" si="186"/>
        <v>0</v>
      </c>
      <c r="CE116" s="470">
        <f t="shared" si="187"/>
        <v>1.6932811194197029E-2</v>
      </c>
      <c r="CF116" s="470">
        <f t="shared" si="188"/>
        <v>3.4226197138979314E-2</v>
      </c>
      <c r="CG116" s="470">
        <f t="shared" si="189"/>
        <v>0</v>
      </c>
      <c r="CH116" s="470">
        <f t="shared" si="190"/>
        <v>1.7678242045682441E-2</v>
      </c>
      <c r="CI116" s="470">
        <f t="shared" si="191"/>
        <v>3.716850509749435E-2</v>
      </c>
      <c r="CJ116" s="470">
        <f t="shared" si="192"/>
        <v>0</v>
      </c>
      <c r="CK116" s="472">
        <f t="shared" si="193"/>
        <v>1.8963901347677593E-2</v>
      </c>
      <c r="CL116" s="470">
        <f t="shared" si="194"/>
        <v>0</v>
      </c>
      <c r="CM116" s="116">
        <f t="shared" si="195"/>
        <v>0</v>
      </c>
      <c r="CN116" s="116">
        <f t="shared" si="196"/>
        <v>0</v>
      </c>
      <c r="CO116" s="116">
        <f t="shared" si="197"/>
        <v>0</v>
      </c>
      <c r="CP116" s="116">
        <f t="shared" si="198"/>
        <v>0</v>
      </c>
      <c r="CQ116" s="116">
        <f t="shared" si="199"/>
        <v>0</v>
      </c>
      <c r="CR116" s="116">
        <f t="shared" si="200"/>
        <v>0</v>
      </c>
      <c r="CS116" s="116">
        <f t="shared" si="201"/>
        <v>0</v>
      </c>
      <c r="CT116" s="116">
        <f t="shared" si="202"/>
        <v>0</v>
      </c>
      <c r="CU116" s="116">
        <f t="shared" si="203"/>
        <v>0</v>
      </c>
      <c r="CV116" s="116">
        <f t="shared" si="204"/>
        <v>0</v>
      </c>
      <c r="CW116" s="471">
        <f t="shared" si="205"/>
        <v>0</v>
      </c>
      <c r="CX116" s="470">
        <f t="shared" si="206"/>
        <v>0</v>
      </c>
      <c r="CY116" s="116">
        <f t="shared" si="207"/>
        <v>0</v>
      </c>
      <c r="CZ116" s="116">
        <f t="shared" si="208"/>
        <v>0</v>
      </c>
      <c r="DA116" s="116">
        <f t="shared" si="209"/>
        <v>0</v>
      </c>
      <c r="DB116" s="116">
        <f t="shared" si="210"/>
        <v>0</v>
      </c>
      <c r="DC116" s="116">
        <f t="shared" si="211"/>
        <v>0</v>
      </c>
      <c r="DD116" s="116">
        <f t="shared" si="212"/>
        <v>0</v>
      </c>
      <c r="DE116" s="116">
        <f t="shared" si="213"/>
        <v>0</v>
      </c>
      <c r="DF116" s="116">
        <f t="shared" si="214"/>
        <v>0</v>
      </c>
      <c r="DG116" s="116">
        <f t="shared" si="215"/>
        <v>0</v>
      </c>
      <c r="DH116" s="116">
        <f t="shared" si="216"/>
        <v>0</v>
      </c>
      <c r="DI116" s="471">
        <f t="shared" si="217"/>
        <v>0</v>
      </c>
      <c r="DJ116" s="470">
        <f t="shared" si="218"/>
        <v>0</v>
      </c>
      <c r="DK116" s="116">
        <f t="shared" si="219"/>
        <v>0</v>
      </c>
      <c r="DL116" s="116">
        <f t="shared" si="220"/>
        <v>4.3785777974513902</v>
      </c>
      <c r="DM116" s="116">
        <f t="shared" si="221"/>
        <v>0</v>
      </c>
      <c r="DN116" s="116">
        <f t="shared" si="222"/>
        <v>0</v>
      </c>
      <c r="DO116" s="116">
        <f t="shared" si="223"/>
        <v>4.2646222952021002</v>
      </c>
      <c r="DP116" s="116">
        <f t="shared" si="224"/>
        <v>0</v>
      </c>
      <c r="DQ116" s="116">
        <f t="shared" si="225"/>
        <v>0</v>
      </c>
      <c r="DR116" s="116">
        <f t="shared" si="226"/>
        <v>4.1486806152982503</v>
      </c>
      <c r="DS116" s="116">
        <f t="shared" si="227"/>
        <v>0</v>
      </c>
      <c r="DT116" s="116">
        <f t="shared" si="228"/>
        <v>0</v>
      </c>
      <c r="DU116" s="471">
        <f t="shared" si="229"/>
        <v>3.9664641003912902</v>
      </c>
      <c r="DV116" s="470">
        <f t="shared" si="230"/>
        <v>2.8234411090184302</v>
      </c>
      <c r="DW116" s="470">
        <f t="shared" si="231"/>
        <v>0</v>
      </c>
      <c r="DX116" s="470">
        <f t="shared" si="232"/>
        <v>0</v>
      </c>
      <c r="DY116" s="470">
        <f t="shared" si="233"/>
        <v>2.7621839247642899</v>
      </c>
      <c r="DZ116" s="470">
        <f t="shared" si="234"/>
        <v>0</v>
      </c>
      <c r="EA116" s="470">
        <f t="shared" si="235"/>
        <v>0</v>
      </c>
      <c r="EB116" s="470">
        <f t="shared" si="236"/>
        <v>2.7185680824688299</v>
      </c>
      <c r="EC116" s="470">
        <f t="shared" si="237"/>
        <v>0</v>
      </c>
      <c r="ED116" s="470">
        <f t="shared" si="238"/>
        <v>0</v>
      </c>
      <c r="EE116" s="470">
        <f t="shared" si="239"/>
        <v>2.57884369806307</v>
      </c>
      <c r="EF116" s="470">
        <f t="shared" si="240"/>
        <v>0</v>
      </c>
      <c r="EG116" s="470">
        <f t="shared" si="241"/>
        <v>0</v>
      </c>
      <c r="EH116" s="466">
        <f t="shared" si="242"/>
        <v>4.1808710028203278</v>
      </c>
      <c r="EI116" s="122">
        <f t="shared" si="243"/>
        <v>0</v>
      </c>
      <c r="EJ116" s="122">
        <f t="shared" si="244"/>
        <v>2.1058640929048109</v>
      </c>
      <c r="EK116" s="122">
        <f t="shared" si="245"/>
        <v>4.3266934405383539</v>
      </c>
      <c r="EL116" s="122">
        <f t="shared" si="246"/>
        <v>0</v>
      </c>
      <c r="EM116" s="122">
        <f t="shared" si="247"/>
        <v>2.1944747749697355</v>
      </c>
      <c r="EN116" s="122">
        <f t="shared" si="248"/>
        <v>4.4356796637744091</v>
      </c>
      <c r="EO116" s="122">
        <f t="shared" si="249"/>
        <v>0</v>
      </c>
      <c r="EP116" s="122">
        <f t="shared" si="250"/>
        <v>2.2910818404657207</v>
      </c>
      <c r="EQ116" s="122">
        <f t="shared" si="251"/>
        <v>4.8169997246374709</v>
      </c>
      <c r="ER116" s="122">
        <f t="shared" si="252"/>
        <v>0</v>
      </c>
      <c r="ES116" s="469">
        <f t="shared" si="253"/>
        <v>2.4577019530433919</v>
      </c>
      <c r="ET116" s="466">
        <f t="shared" si="254"/>
        <v>0</v>
      </c>
      <c r="EU116" s="122">
        <f t="shared" si="255"/>
        <v>0</v>
      </c>
      <c r="EV116" s="122">
        <f t="shared" si="256"/>
        <v>0</v>
      </c>
      <c r="EW116" s="122">
        <f t="shared" si="257"/>
        <v>0</v>
      </c>
      <c r="EX116" s="122">
        <f t="shared" si="258"/>
        <v>0</v>
      </c>
      <c r="EY116" s="122">
        <f t="shared" si="259"/>
        <v>0</v>
      </c>
      <c r="EZ116" s="122">
        <f t="shared" si="260"/>
        <v>0</v>
      </c>
      <c r="FA116" s="122">
        <f t="shared" si="261"/>
        <v>0</v>
      </c>
      <c r="FB116" s="122">
        <f t="shared" si="262"/>
        <v>0</v>
      </c>
      <c r="FC116" s="122">
        <f t="shared" si="263"/>
        <v>0</v>
      </c>
      <c r="FD116" s="122">
        <f t="shared" si="264"/>
        <v>0</v>
      </c>
      <c r="FE116" s="469">
        <f t="shared" si="265"/>
        <v>0</v>
      </c>
      <c r="FF116" s="466">
        <f t="shared" si="266"/>
        <v>0</v>
      </c>
      <c r="FG116" s="466">
        <f t="shared" si="267"/>
        <v>0</v>
      </c>
      <c r="FH116" s="466">
        <f t="shared" si="268"/>
        <v>2.1058640929048109</v>
      </c>
      <c r="FI116" s="466">
        <f t="shared" si="269"/>
        <v>0</v>
      </c>
      <c r="FJ116" s="466">
        <f t="shared" si="270"/>
        <v>0</v>
      </c>
      <c r="FK116" s="466">
        <f t="shared" si="271"/>
        <v>2.1944747749697355</v>
      </c>
      <c r="FL116" s="466">
        <f t="shared" si="272"/>
        <v>0</v>
      </c>
      <c r="FM116" s="466">
        <f t="shared" si="273"/>
        <v>0</v>
      </c>
      <c r="FN116" s="466">
        <f t="shared" si="274"/>
        <v>2.2910818404657207</v>
      </c>
      <c r="FO116" s="466">
        <f t="shared" si="275"/>
        <v>0</v>
      </c>
      <c r="FP116" s="466">
        <f t="shared" si="276"/>
        <v>0</v>
      </c>
      <c r="FQ116" s="468">
        <f t="shared" si="277"/>
        <v>2.4577019530433919</v>
      </c>
      <c r="FR116" s="466">
        <f t="shared" si="278"/>
        <v>4.1808710028203278</v>
      </c>
      <c r="FS116" s="466">
        <f t="shared" si="279"/>
        <v>0</v>
      </c>
      <c r="FT116" s="466">
        <f t="shared" si="280"/>
        <v>0</v>
      </c>
      <c r="FU116" s="466">
        <f t="shared" si="281"/>
        <v>4.3266934405383539</v>
      </c>
      <c r="FV116" s="466">
        <f t="shared" si="282"/>
        <v>0</v>
      </c>
      <c r="FW116" s="466">
        <f t="shared" si="283"/>
        <v>0</v>
      </c>
      <c r="FX116" s="466">
        <f t="shared" si="284"/>
        <v>4.4356796637744091</v>
      </c>
      <c r="FY116" s="466">
        <f t="shared" si="285"/>
        <v>0</v>
      </c>
      <c r="FZ116" s="466">
        <f t="shared" si="286"/>
        <v>0</v>
      </c>
      <c r="GA116" s="466">
        <f t="shared" si="287"/>
        <v>4.8169997246374709</v>
      </c>
      <c r="GB116" s="466">
        <f t="shared" si="288"/>
        <v>0</v>
      </c>
      <c r="GC116" s="468">
        <f t="shared" si="289"/>
        <v>0</v>
      </c>
    </row>
    <row r="117" spans="1:185">
      <c r="A117" s="97">
        <v>114</v>
      </c>
      <c r="B117" s="97" t="s">
        <v>12</v>
      </c>
      <c r="C117" s="97" t="s">
        <v>214</v>
      </c>
      <c r="D117" s="97" t="s">
        <v>935</v>
      </c>
      <c r="E117" s="321">
        <v>7.11275645346959</v>
      </c>
      <c r="F117" s="122">
        <v>0</v>
      </c>
      <c r="G117" s="122">
        <v>52.013492939349597</v>
      </c>
      <c r="H117" s="122">
        <v>7.11275645346959</v>
      </c>
      <c r="I117" s="122">
        <v>0</v>
      </c>
      <c r="J117" s="122">
        <v>52.0075354873373</v>
      </c>
      <c r="K117" s="122">
        <v>7.11275645346959</v>
      </c>
      <c r="L117" s="122">
        <v>0</v>
      </c>
      <c r="M117" s="122">
        <v>52.000611962025701</v>
      </c>
      <c r="N117" s="122">
        <v>7.11275645346959</v>
      </c>
      <c r="O117" s="122">
        <v>0</v>
      </c>
      <c r="P117" s="475">
        <v>51.991942073442303</v>
      </c>
      <c r="Q117" s="474">
        <v>1</v>
      </c>
      <c r="R117" s="97">
        <v>7.11275645346959</v>
      </c>
      <c r="S117" s="97">
        <v>0</v>
      </c>
      <c r="T117" s="97">
        <v>52.013492939349597</v>
      </c>
      <c r="U117" s="97">
        <v>7.11275645346959</v>
      </c>
      <c r="V117" s="97">
        <v>0</v>
      </c>
      <c r="W117" s="97">
        <v>52.0075354873373</v>
      </c>
      <c r="X117" s="97">
        <v>7.11275645346959</v>
      </c>
      <c r="Y117" s="97">
        <v>0</v>
      </c>
      <c r="Z117" s="97">
        <v>52.000611962025701</v>
      </c>
      <c r="AA117" s="97">
        <v>7.11275645346959</v>
      </c>
      <c r="AB117" s="97">
        <v>0</v>
      </c>
      <c r="AC117" s="97">
        <v>51.991942073442303</v>
      </c>
      <c r="AD117" s="321">
        <v>6265.8286389495497</v>
      </c>
      <c r="AE117" s="97">
        <v>0</v>
      </c>
      <c r="AF117" s="97">
        <v>45820.159287500901</v>
      </c>
      <c r="AG117" s="97">
        <v>6265.8286389495497</v>
      </c>
      <c r="AH117" s="97">
        <v>0</v>
      </c>
      <c r="AI117" s="97">
        <v>45814.911199269904</v>
      </c>
      <c r="AJ117" s="97">
        <v>6265.8286389495497</v>
      </c>
      <c r="AK117" s="97">
        <v>0</v>
      </c>
      <c r="AL117" s="97">
        <v>45808.8125</v>
      </c>
      <c r="AM117" s="97">
        <v>6265.8286389495497</v>
      </c>
      <c r="AN117" s="97">
        <v>0</v>
      </c>
      <c r="AO117" s="97">
        <v>45801.174519263899</v>
      </c>
      <c r="AP117" s="466">
        <f t="shared" si="146"/>
        <v>880.92832644270982</v>
      </c>
      <c r="AQ117" s="122">
        <f t="shared" si="147"/>
        <v>0</v>
      </c>
      <c r="AR117" s="473">
        <f t="shared" si="148"/>
        <v>880.92832644270902</v>
      </c>
      <c r="AS117" s="122">
        <f t="shared" si="149"/>
        <v>880.92832644270982</v>
      </c>
      <c r="AT117" s="122">
        <f t="shared" si="150"/>
        <v>0</v>
      </c>
      <c r="AU117" s="122">
        <f t="shared" si="151"/>
        <v>880.92832644271016</v>
      </c>
      <c r="AV117" s="122">
        <f t="shared" si="152"/>
        <v>880.92832644270982</v>
      </c>
      <c r="AW117" s="122">
        <f t="shared" si="153"/>
        <v>0</v>
      </c>
      <c r="AX117" s="122">
        <f t="shared" si="154"/>
        <v>880.92833471753443</v>
      </c>
      <c r="AY117" s="122">
        <f t="shared" si="155"/>
        <v>880.92832644270982</v>
      </c>
      <c r="AZ117" s="122">
        <f t="shared" si="156"/>
        <v>0</v>
      </c>
      <c r="BA117" s="469">
        <f t="shared" si="157"/>
        <v>880.92832644271095</v>
      </c>
      <c r="BB117" s="97">
        <f t="shared" si="158"/>
        <v>1.0976563820248793</v>
      </c>
      <c r="BC117" s="97">
        <f t="shared" si="159"/>
        <v>0</v>
      </c>
      <c r="BD117" s="97">
        <f t="shared" si="160"/>
        <v>8.0268378159402936</v>
      </c>
      <c r="BE117" s="97">
        <f t="shared" si="161"/>
        <v>1.0976563820248793</v>
      </c>
      <c r="BF117" s="97">
        <f t="shared" si="162"/>
        <v>0</v>
      </c>
      <c r="BG117" s="97">
        <f t="shared" si="163"/>
        <v>8.0259184487069746</v>
      </c>
      <c r="BH117" s="97">
        <f t="shared" si="164"/>
        <v>1.0976563820248793</v>
      </c>
      <c r="BI117" s="97">
        <f t="shared" si="165"/>
        <v>0</v>
      </c>
      <c r="BJ117" s="97">
        <f t="shared" si="166"/>
        <v>8.024849994895277</v>
      </c>
      <c r="BK117" s="97">
        <f t="shared" si="167"/>
        <v>1.0976563820248793</v>
      </c>
      <c r="BL117" s="97">
        <f t="shared" si="168"/>
        <v>0</v>
      </c>
      <c r="BM117" s="469">
        <f t="shared" si="169"/>
        <v>8.0235120384226679</v>
      </c>
      <c r="BN117" s="467">
        <f t="shared" si="170"/>
        <v>1589393.6646291187</v>
      </c>
      <c r="BO117" s="97">
        <f t="shared" si="171"/>
        <v>0</v>
      </c>
      <c r="BP117" s="97">
        <f t="shared" si="172"/>
        <v>518508.06732629536</v>
      </c>
      <c r="BQ117" s="97">
        <f t="shared" si="173"/>
        <v>1589393.6646291187</v>
      </c>
      <c r="BR117" s="97">
        <f t="shared" si="174"/>
        <v>0</v>
      </c>
      <c r="BS117" s="97">
        <f t="shared" si="175"/>
        <v>518541.50586744229</v>
      </c>
      <c r="BT117" s="97">
        <f t="shared" si="176"/>
        <v>1589393.6646291187</v>
      </c>
      <c r="BU117" s="97">
        <f t="shared" si="177"/>
        <v>0</v>
      </c>
      <c r="BV117" s="97">
        <f t="shared" si="178"/>
        <v>518580.3792685605</v>
      </c>
      <c r="BW117" s="97">
        <f t="shared" si="179"/>
        <v>1589393.6646291187</v>
      </c>
      <c r="BX117" s="97">
        <f t="shared" si="180"/>
        <v>0</v>
      </c>
      <c r="BY117" s="469">
        <f t="shared" si="181"/>
        <v>518629.05838296644</v>
      </c>
      <c r="BZ117" s="470">
        <f t="shared" si="182"/>
        <v>1.1172839074602472E-2</v>
      </c>
      <c r="CA117" s="470">
        <f t="shared" si="183"/>
        <v>0</v>
      </c>
      <c r="CB117" s="470">
        <f t="shared" si="184"/>
        <v>4.984361153469374E-4</v>
      </c>
      <c r="CC117" s="470">
        <f t="shared" si="185"/>
        <v>1.1172839074602472E-2</v>
      </c>
      <c r="CD117" s="470">
        <f t="shared" si="186"/>
        <v>0</v>
      </c>
      <c r="CE117" s="470">
        <f t="shared" si="187"/>
        <v>4.98525358881595E-4</v>
      </c>
      <c r="CF117" s="470">
        <f t="shared" si="188"/>
        <v>1.1172839074602472E-2</v>
      </c>
      <c r="CG117" s="470">
        <f t="shared" si="189"/>
        <v>0</v>
      </c>
      <c r="CH117" s="470">
        <f t="shared" si="190"/>
        <v>4.9862911194897309E-4</v>
      </c>
      <c r="CI117" s="470">
        <f t="shared" si="191"/>
        <v>1.1172839074602472E-2</v>
      </c>
      <c r="CJ117" s="470">
        <f t="shared" si="192"/>
        <v>0</v>
      </c>
      <c r="CK117" s="472">
        <f t="shared" si="193"/>
        <v>4.987590746758086E-4</v>
      </c>
      <c r="CL117" s="470">
        <f t="shared" si="194"/>
        <v>0</v>
      </c>
      <c r="CM117" s="116">
        <f t="shared" si="195"/>
        <v>0</v>
      </c>
      <c r="CN117" s="116">
        <f t="shared" si="196"/>
        <v>0</v>
      </c>
      <c r="CO117" s="116">
        <f t="shared" si="197"/>
        <v>0</v>
      </c>
      <c r="CP117" s="116">
        <f t="shared" si="198"/>
        <v>0</v>
      </c>
      <c r="CQ117" s="116">
        <f t="shared" si="199"/>
        <v>0</v>
      </c>
      <c r="CR117" s="116">
        <f t="shared" si="200"/>
        <v>0</v>
      </c>
      <c r="CS117" s="116">
        <f t="shared" si="201"/>
        <v>0</v>
      </c>
      <c r="CT117" s="116">
        <f t="shared" si="202"/>
        <v>0</v>
      </c>
      <c r="CU117" s="116">
        <f t="shared" si="203"/>
        <v>0</v>
      </c>
      <c r="CV117" s="116">
        <f t="shared" si="204"/>
        <v>0</v>
      </c>
      <c r="CW117" s="471">
        <f t="shared" si="205"/>
        <v>0</v>
      </c>
      <c r="CX117" s="470">
        <f t="shared" si="206"/>
        <v>0</v>
      </c>
      <c r="CY117" s="116">
        <f t="shared" si="207"/>
        <v>0</v>
      </c>
      <c r="CZ117" s="116">
        <f t="shared" si="208"/>
        <v>52.013492939349597</v>
      </c>
      <c r="DA117" s="116">
        <f t="shared" si="209"/>
        <v>0</v>
      </c>
      <c r="DB117" s="116">
        <f t="shared" si="210"/>
        <v>0</v>
      </c>
      <c r="DC117" s="116">
        <f t="shared" si="211"/>
        <v>52.0075354873373</v>
      </c>
      <c r="DD117" s="116">
        <f t="shared" si="212"/>
        <v>0</v>
      </c>
      <c r="DE117" s="116">
        <f t="shared" si="213"/>
        <v>0</v>
      </c>
      <c r="DF117" s="116">
        <f t="shared" si="214"/>
        <v>52.000611962025701</v>
      </c>
      <c r="DG117" s="116">
        <f t="shared" si="215"/>
        <v>0</v>
      </c>
      <c r="DH117" s="116">
        <f t="shared" si="216"/>
        <v>0</v>
      </c>
      <c r="DI117" s="471">
        <f t="shared" si="217"/>
        <v>51.991942073442303</v>
      </c>
      <c r="DJ117" s="470">
        <f t="shared" si="218"/>
        <v>7.11275645346959</v>
      </c>
      <c r="DK117" s="116">
        <f t="shared" si="219"/>
        <v>0</v>
      </c>
      <c r="DL117" s="116">
        <f t="shared" si="220"/>
        <v>0</v>
      </c>
      <c r="DM117" s="116">
        <f t="shared" si="221"/>
        <v>7.11275645346959</v>
      </c>
      <c r="DN117" s="116">
        <f t="shared" si="222"/>
        <v>0</v>
      </c>
      <c r="DO117" s="116">
        <f t="shared" si="223"/>
        <v>0</v>
      </c>
      <c r="DP117" s="116">
        <f t="shared" si="224"/>
        <v>7.11275645346959</v>
      </c>
      <c r="DQ117" s="116">
        <f t="shared" si="225"/>
        <v>0</v>
      </c>
      <c r="DR117" s="116">
        <f t="shared" si="226"/>
        <v>0</v>
      </c>
      <c r="DS117" s="116">
        <f t="shared" si="227"/>
        <v>7.11275645346959</v>
      </c>
      <c r="DT117" s="116">
        <f t="shared" si="228"/>
        <v>0</v>
      </c>
      <c r="DU117" s="471">
        <f t="shared" si="229"/>
        <v>0</v>
      </c>
      <c r="DV117" s="470">
        <f t="shared" si="230"/>
        <v>0</v>
      </c>
      <c r="DW117" s="470">
        <f t="shared" si="231"/>
        <v>0</v>
      </c>
      <c r="DX117" s="470">
        <f t="shared" si="232"/>
        <v>0</v>
      </c>
      <c r="DY117" s="470">
        <f t="shared" si="233"/>
        <v>0</v>
      </c>
      <c r="DZ117" s="470">
        <f t="shared" si="234"/>
        <v>0</v>
      </c>
      <c r="EA117" s="470">
        <f t="shared" si="235"/>
        <v>0</v>
      </c>
      <c r="EB117" s="470">
        <f t="shared" si="236"/>
        <v>0</v>
      </c>
      <c r="EC117" s="470">
        <f t="shared" si="237"/>
        <v>0</v>
      </c>
      <c r="ED117" s="470">
        <f t="shared" si="238"/>
        <v>0</v>
      </c>
      <c r="EE117" s="470">
        <f t="shared" si="239"/>
        <v>0</v>
      </c>
      <c r="EF117" s="470">
        <f t="shared" si="240"/>
        <v>0</v>
      </c>
      <c r="EG117" s="470">
        <f t="shared" si="241"/>
        <v>0</v>
      </c>
      <c r="EH117" s="466">
        <f t="shared" si="242"/>
        <v>1.447988360161599</v>
      </c>
      <c r="EI117" s="122">
        <f t="shared" si="243"/>
        <v>0</v>
      </c>
      <c r="EJ117" s="122">
        <f t="shared" si="244"/>
        <v>6.4596803774532904E-2</v>
      </c>
      <c r="EK117" s="122">
        <f t="shared" si="245"/>
        <v>1.447988360161599</v>
      </c>
      <c r="EL117" s="122">
        <f t="shared" si="246"/>
        <v>0</v>
      </c>
      <c r="EM117" s="122">
        <f t="shared" si="247"/>
        <v>6.4608369644097566E-2</v>
      </c>
      <c r="EN117" s="122">
        <f t="shared" si="248"/>
        <v>1.447988360161599</v>
      </c>
      <c r="EO117" s="122">
        <f t="shared" si="249"/>
        <v>0</v>
      </c>
      <c r="EP117" s="122">
        <f t="shared" si="250"/>
        <v>6.4621815934059454E-2</v>
      </c>
      <c r="EQ117" s="122">
        <f t="shared" si="251"/>
        <v>1.447988360161599</v>
      </c>
      <c r="ER117" s="122">
        <f t="shared" si="252"/>
        <v>0</v>
      </c>
      <c r="ES117" s="469">
        <f t="shared" si="253"/>
        <v>6.4638658968713042E-2</v>
      </c>
      <c r="ET117" s="466">
        <f t="shared" si="254"/>
        <v>0</v>
      </c>
      <c r="EU117" s="122">
        <f t="shared" si="255"/>
        <v>0</v>
      </c>
      <c r="EV117" s="122">
        <f t="shared" si="256"/>
        <v>6.4596803774532904E-2</v>
      </c>
      <c r="EW117" s="122">
        <f t="shared" si="257"/>
        <v>0</v>
      </c>
      <c r="EX117" s="122">
        <f t="shared" si="258"/>
        <v>0</v>
      </c>
      <c r="EY117" s="122">
        <f t="shared" si="259"/>
        <v>6.4608369644097566E-2</v>
      </c>
      <c r="EZ117" s="122">
        <f t="shared" si="260"/>
        <v>0</v>
      </c>
      <c r="FA117" s="122">
        <f t="shared" si="261"/>
        <v>0</v>
      </c>
      <c r="FB117" s="122">
        <f t="shared" si="262"/>
        <v>6.4621815934059454E-2</v>
      </c>
      <c r="FC117" s="122">
        <f t="shared" si="263"/>
        <v>0</v>
      </c>
      <c r="FD117" s="122">
        <f t="shared" si="264"/>
        <v>0</v>
      </c>
      <c r="FE117" s="469">
        <f t="shared" si="265"/>
        <v>6.4638658968713042E-2</v>
      </c>
      <c r="FF117" s="466">
        <f t="shared" si="266"/>
        <v>1.447988360161599</v>
      </c>
      <c r="FG117" s="466">
        <f t="shared" si="267"/>
        <v>0</v>
      </c>
      <c r="FH117" s="466">
        <f t="shared" si="268"/>
        <v>0</v>
      </c>
      <c r="FI117" s="466">
        <f t="shared" si="269"/>
        <v>1.447988360161599</v>
      </c>
      <c r="FJ117" s="466">
        <f t="shared" si="270"/>
        <v>0</v>
      </c>
      <c r="FK117" s="466">
        <f t="shared" si="271"/>
        <v>0</v>
      </c>
      <c r="FL117" s="466">
        <f t="shared" si="272"/>
        <v>1.447988360161599</v>
      </c>
      <c r="FM117" s="466">
        <f t="shared" si="273"/>
        <v>0</v>
      </c>
      <c r="FN117" s="466">
        <f t="shared" si="274"/>
        <v>0</v>
      </c>
      <c r="FO117" s="466">
        <f t="shared" si="275"/>
        <v>1.447988360161599</v>
      </c>
      <c r="FP117" s="466">
        <f t="shared" si="276"/>
        <v>0</v>
      </c>
      <c r="FQ117" s="468">
        <f t="shared" si="277"/>
        <v>0</v>
      </c>
      <c r="FR117" s="466">
        <f t="shared" si="278"/>
        <v>0</v>
      </c>
      <c r="FS117" s="466">
        <f t="shared" si="279"/>
        <v>0</v>
      </c>
      <c r="FT117" s="466">
        <f t="shared" si="280"/>
        <v>0</v>
      </c>
      <c r="FU117" s="466">
        <f t="shared" si="281"/>
        <v>0</v>
      </c>
      <c r="FV117" s="466">
        <f t="shared" si="282"/>
        <v>0</v>
      </c>
      <c r="FW117" s="466">
        <f t="shared" si="283"/>
        <v>0</v>
      </c>
      <c r="FX117" s="466">
        <f t="shared" si="284"/>
        <v>0</v>
      </c>
      <c r="FY117" s="466">
        <f t="shared" si="285"/>
        <v>0</v>
      </c>
      <c r="FZ117" s="466">
        <f t="shared" si="286"/>
        <v>0</v>
      </c>
      <c r="GA117" s="466">
        <f t="shared" si="287"/>
        <v>0</v>
      </c>
      <c r="GB117" s="466">
        <f t="shared" si="288"/>
        <v>0</v>
      </c>
      <c r="GC117" s="468">
        <f t="shared" si="289"/>
        <v>0</v>
      </c>
    </row>
    <row r="118" spans="1:185">
      <c r="A118" s="97">
        <v>115</v>
      </c>
      <c r="B118" s="97" t="s">
        <v>12</v>
      </c>
      <c r="C118" s="97" t="s">
        <v>214</v>
      </c>
      <c r="D118" s="97" t="s">
        <v>935</v>
      </c>
      <c r="E118" s="321">
        <v>327.84507502025201</v>
      </c>
      <c r="F118" s="122">
        <v>570.71477186357299</v>
      </c>
      <c r="G118" s="122">
        <v>188.60759200159299</v>
      </c>
      <c r="H118" s="122">
        <v>327.84507502025201</v>
      </c>
      <c r="I118" s="122">
        <v>530.76473783312304</v>
      </c>
      <c r="J118" s="122">
        <v>184.071579413954</v>
      </c>
      <c r="K118" s="122">
        <v>327.84507502025201</v>
      </c>
      <c r="L118" s="122">
        <v>502.22899923994402</v>
      </c>
      <c r="M118" s="122">
        <v>178.79999721751</v>
      </c>
      <c r="N118" s="122">
        <v>327.84507502025201</v>
      </c>
      <c r="O118" s="122">
        <v>406.91963233872798</v>
      </c>
      <c r="P118" s="475">
        <v>172.19873149745399</v>
      </c>
      <c r="Q118" s="474">
        <v>1</v>
      </c>
      <c r="R118" s="97">
        <v>327.84507502025201</v>
      </c>
      <c r="S118" s="97">
        <v>570.71477186357299</v>
      </c>
      <c r="T118" s="97">
        <v>188.60759200159299</v>
      </c>
      <c r="U118" s="97">
        <v>327.84507502025201</v>
      </c>
      <c r="V118" s="97">
        <v>530.76473783312304</v>
      </c>
      <c r="W118" s="97">
        <v>184.071579413954</v>
      </c>
      <c r="X118" s="97">
        <v>327.84507502025201</v>
      </c>
      <c r="Y118" s="97">
        <v>502.22899923994402</v>
      </c>
      <c r="Z118" s="97">
        <v>178.79999721751</v>
      </c>
      <c r="AA118" s="97">
        <v>327.84507502025201</v>
      </c>
      <c r="AB118" s="97">
        <v>406.91963233872798</v>
      </c>
      <c r="AC118" s="97">
        <v>172.19873149745399</v>
      </c>
      <c r="AD118" s="321">
        <v>234111.451395593</v>
      </c>
      <c r="AE118" s="97">
        <v>407542.68938044098</v>
      </c>
      <c r="AF118" s="97">
        <v>134683.118558341</v>
      </c>
      <c r="AG118" s="97">
        <v>234111.451395593</v>
      </c>
      <c r="AH118" s="97">
        <v>379014.70112381002</v>
      </c>
      <c r="AI118" s="97">
        <v>131443.98955701201</v>
      </c>
      <c r="AJ118" s="97">
        <v>234111.451395593</v>
      </c>
      <c r="AK118" s="97">
        <v>358637.56665478798</v>
      </c>
      <c r="AL118" s="97">
        <v>127679.59375</v>
      </c>
      <c r="AM118" s="97">
        <v>234111.451395593</v>
      </c>
      <c r="AN118" s="97">
        <v>290577.937528254</v>
      </c>
      <c r="AO118" s="97">
        <v>122965.687243765</v>
      </c>
      <c r="AP118" s="466">
        <f t="shared" si="146"/>
        <v>714.09171353613044</v>
      </c>
      <c r="AQ118" s="122">
        <f t="shared" si="147"/>
        <v>714.09171353613112</v>
      </c>
      <c r="AR118" s="473">
        <f t="shared" si="148"/>
        <v>714.0917135361309</v>
      </c>
      <c r="AS118" s="122">
        <f t="shared" si="149"/>
        <v>714.09171353613044</v>
      </c>
      <c r="AT118" s="122">
        <f t="shared" si="150"/>
        <v>714.09171353613078</v>
      </c>
      <c r="AU118" s="122">
        <f t="shared" si="151"/>
        <v>714.09171353612874</v>
      </c>
      <c r="AV118" s="122">
        <f t="shared" si="152"/>
        <v>714.09171353613044</v>
      </c>
      <c r="AW118" s="122">
        <f t="shared" si="153"/>
        <v>714.09171353613124</v>
      </c>
      <c r="AX118" s="122">
        <f t="shared" si="154"/>
        <v>714.0916987525336</v>
      </c>
      <c r="AY118" s="122">
        <f t="shared" si="155"/>
        <v>714.09171353613044</v>
      </c>
      <c r="AZ118" s="122">
        <f t="shared" si="156"/>
        <v>714.0917135361293</v>
      </c>
      <c r="BA118" s="469">
        <f t="shared" si="157"/>
        <v>714.09171353613067</v>
      </c>
      <c r="BB118" s="97">
        <f t="shared" si="158"/>
        <v>50.593780521736441</v>
      </c>
      <c r="BC118" s="97">
        <f t="shared" si="159"/>
        <v>88.073971849035161</v>
      </c>
      <c r="BD118" s="97">
        <f t="shared" si="160"/>
        <v>29.106342725668053</v>
      </c>
      <c r="BE118" s="97">
        <f t="shared" si="161"/>
        <v>50.593780521736441</v>
      </c>
      <c r="BF118" s="97">
        <f t="shared" si="162"/>
        <v>81.908793819602721</v>
      </c>
      <c r="BG118" s="97">
        <f t="shared" si="163"/>
        <v>28.406335183115633</v>
      </c>
      <c r="BH118" s="97">
        <f t="shared" si="164"/>
        <v>50.593780521736441</v>
      </c>
      <c r="BI118" s="97">
        <f t="shared" si="165"/>
        <v>77.505095227150903</v>
      </c>
      <c r="BJ118" s="97">
        <f t="shared" si="166"/>
        <v>27.592812903933293</v>
      </c>
      <c r="BK118" s="97">
        <f t="shared" si="167"/>
        <v>50.593780521736441</v>
      </c>
      <c r="BL118" s="97">
        <f t="shared" si="168"/>
        <v>62.796741928362138</v>
      </c>
      <c r="BM118" s="469">
        <f t="shared" si="169"/>
        <v>26.57409090853487</v>
      </c>
      <c r="BN118" s="467">
        <f t="shared" si="170"/>
        <v>149080.48517677872</v>
      </c>
      <c r="BO118" s="97">
        <f t="shared" si="171"/>
        <v>109113.45166472951</v>
      </c>
      <c r="BP118" s="97">
        <f t="shared" si="172"/>
        <v>203517.82017145742</v>
      </c>
      <c r="BQ118" s="97">
        <f t="shared" si="173"/>
        <v>149080.48517677872</v>
      </c>
      <c r="BR118" s="97">
        <f t="shared" si="174"/>
        <v>113663.85837780697</v>
      </c>
      <c r="BS118" s="97">
        <f t="shared" si="175"/>
        <v>206326.3623371979</v>
      </c>
      <c r="BT118" s="97">
        <f t="shared" si="176"/>
        <v>149080.48517677872</v>
      </c>
      <c r="BU118" s="97">
        <f t="shared" si="177"/>
        <v>117255.85827576609</v>
      </c>
      <c r="BV118" s="97">
        <f t="shared" si="178"/>
        <v>209729.4120986019</v>
      </c>
      <c r="BW118" s="97">
        <f t="shared" si="179"/>
        <v>149080.48517677872</v>
      </c>
      <c r="BX118" s="97">
        <f t="shared" si="180"/>
        <v>132004.54637977542</v>
      </c>
      <c r="BY118" s="469">
        <f t="shared" si="181"/>
        <v>214218.70748918428</v>
      </c>
      <c r="BZ118" s="470">
        <f t="shared" si="182"/>
        <v>2.2736422861860826E-5</v>
      </c>
      <c r="CA118" s="470">
        <f t="shared" si="183"/>
        <v>9.5593680980464128E-6</v>
      </c>
      <c r="CB118" s="470">
        <f t="shared" si="184"/>
        <v>5.3952711556207796E-5</v>
      </c>
      <c r="CC118" s="470">
        <f t="shared" si="185"/>
        <v>2.2736422861860826E-5</v>
      </c>
      <c r="CD118" s="470">
        <f t="shared" si="186"/>
        <v>1.0707555558593256E-5</v>
      </c>
      <c r="CE118" s="470">
        <f t="shared" si="187"/>
        <v>5.6045143686520902E-5</v>
      </c>
      <c r="CF118" s="470">
        <f t="shared" si="188"/>
        <v>2.2736422861860826E-5</v>
      </c>
      <c r="CG118" s="470">
        <f t="shared" si="189"/>
        <v>1.167354518090523E-5</v>
      </c>
      <c r="CH118" s="470">
        <f t="shared" si="190"/>
        <v>5.8649165369803199E-5</v>
      </c>
      <c r="CI118" s="470">
        <f t="shared" si="191"/>
        <v>2.2736422861860826E-5</v>
      </c>
      <c r="CJ118" s="470">
        <f t="shared" si="192"/>
        <v>1.6219977593744141E-5</v>
      </c>
      <c r="CK118" s="472">
        <f t="shared" si="193"/>
        <v>6.2201012059241446E-5</v>
      </c>
      <c r="CL118" s="470">
        <f t="shared" si="194"/>
        <v>0</v>
      </c>
      <c r="CM118" s="116">
        <f t="shared" si="195"/>
        <v>0</v>
      </c>
      <c r="CN118" s="116">
        <f t="shared" si="196"/>
        <v>0</v>
      </c>
      <c r="CO118" s="116">
        <f t="shared" si="197"/>
        <v>0</v>
      </c>
      <c r="CP118" s="116">
        <f t="shared" si="198"/>
        <v>0</v>
      </c>
      <c r="CQ118" s="116">
        <f t="shared" si="199"/>
        <v>0</v>
      </c>
      <c r="CR118" s="116">
        <f t="shared" si="200"/>
        <v>0</v>
      </c>
      <c r="CS118" s="116">
        <f t="shared" si="201"/>
        <v>0</v>
      </c>
      <c r="CT118" s="116">
        <f t="shared" si="202"/>
        <v>0</v>
      </c>
      <c r="CU118" s="116">
        <f t="shared" si="203"/>
        <v>0</v>
      </c>
      <c r="CV118" s="116">
        <f t="shared" si="204"/>
        <v>0</v>
      </c>
      <c r="CW118" s="471">
        <f t="shared" si="205"/>
        <v>0</v>
      </c>
      <c r="CX118" s="470">
        <f t="shared" si="206"/>
        <v>327.84507502025201</v>
      </c>
      <c r="CY118" s="116">
        <f t="shared" si="207"/>
        <v>570.71477186357299</v>
      </c>
      <c r="CZ118" s="116">
        <f t="shared" si="208"/>
        <v>188.60759200159299</v>
      </c>
      <c r="DA118" s="116">
        <f t="shared" si="209"/>
        <v>327.84507502025201</v>
      </c>
      <c r="DB118" s="116">
        <f t="shared" si="210"/>
        <v>530.76473783312304</v>
      </c>
      <c r="DC118" s="116">
        <f t="shared" si="211"/>
        <v>184.071579413954</v>
      </c>
      <c r="DD118" s="116">
        <f t="shared" si="212"/>
        <v>327.84507502025201</v>
      </c>
      <c r="DE118" s="116">
        <f t="shared" si="213"/>
        <v>502.22899923994402</v>
      </c>
      <c r="DF118" s="116">
        <f t="shared" si="214"/>
        <v>178.79999721751</v>
      </c>
      <c r="DG118" s="116">
        <f t="shared" si="215"/>
        <v>327.84507502025201</v>
      </c>
      <c r="DH118" s="116">
        <f t="shared" si="216"/>
        <v>406.91963233872798</v>
      </c>
      <c r="DI118" s="471">
        <f t="shared" si="217"/>
        <v>172.19873149745399</v>
      </c>
      <c r="DJ118" s="470">
        <f t="shared" si="218"/>
        <v>0</v>
      </c>
      <c r="DK118" s="116">
        <f t="shared" si="219"/>
        <v>0</v>
      </c>
      <c r="DL118" s="116">
        <f t="shared" si="220"/>
        <v>0</v>
      </c>
      <c r="DM118" s="116">
        <f t="shared" si="221"/>
        <v>0</v>
      </c>
      <c r="DN118" s="116">
        <f t="shared" si="222"/>
        <v>0</v>
      </c>
      <c r="DO118" s="116">
        <f t="shared" si="223"/>
        <v>0</v>
      </c>
      <c r="DP118" s="116">
        <f t="shared" si="224"/>
        <v>0</v>
      </c>
      <c r="DQ118" s="116">
        <f t="shared" si="225"/>
        <v>0</v>
      </c>
      <c r="DR118" s="116">
        <f t="shared" si="226"/>
        <v>0</v>
      </c>
      <c r="DS118" s="116">
        <f t="shared" si="227"/>
        <v>0</v>
      </c>
      <c r="DT118" s="116">
        <f t="shared" si="228"/>
        <v>0</v>
      </c>
      <c r="DU118" s="471">
        <f t="shared" si="229"/>
        <v>0</v>
      </c>
      <c r="DV118" s="470">
        <f t="shared" si="230"/>
        <v>0</v>
      </c>
      <c r="DW118" s="470">
        <f t="shared" si="231"/>
        <v>0</v>
      </c>
      <c r="DX118" s="470">
        <f t="shared" si="232"/>
        <v>0</v>
      </c>
      <c r="DY118" s="470">
        <f t="shared" si="233"/>
        <v>0</v>
      </c>
      <c r="DZ118" s="470">
        <f t="shared" si="234"/>
        <v>0</v>
      </c>
      <c r="EA118" s="470">
        <f t="shared" si="235"/>
        <v>0</v>
      </c>
      <c r="EB118" s="470">
        <f t="shared" si="236"/>
        <v>0</v>
      </c>
      <c r="EC118" s="470">
        <f t="shared" si="237"/>
        <v>0</v>
      </c>
      <c r="ED118" s="470">
        <f t="shared" si="238"/>
        <v>0</v>
      </c>
      <c r="EE118" s="470">
        <f t="shared" si="239"/>
        <v>0</v>
      </c>
      <c r="EF118" s="470">
        <f t="shared" si="240"/>
        <v>0</v>
      </c>
      <c r="EG118" s="470">
        <f t="shared" si="241"/>
        <v>0</v>
      </c>
      <c r="EH118" s="466">
        <f t="shared" si="242"/>
        <v>2.9466168299625236E-3</v>
      </c>
      <c r="EI118" s="122">
        <f t="shared" si="243"/>
        <v>1.2388841944332596E-3</v>
      </c>
      <c r="EJ118" s="122">
        <f t="shared" si="244"/>
        <v>6.9922154799606914E-3</v>
      </c>
      <c r="EK118" s="122">
        <f t="shared" si="245"/>
        <v>2.9466168299625236E-3</v>
      </c>
      <c r="EL118" s="122">
        <f t="shared" si="246"/>
        <v>1.3876880988888951E-3</v>
      </c>
      <c r="EM118" s="122">
        <f t="shared" si="247"/>
        <v>7.2633925146329921E-3</v>
      </c>
      <c r="EN118" s="122">
        <f t="shared" si="248"/>
        <v>2.9466168299625236E-3</v>
      </c>
      <c r="EO118" s="122">
        <f t="shared" si="249"/>
        <v>1.5128793524104987E-3</v>
      </c>
      <c r="EP118" s="122">
        <f t="shared" si="250"/>
        <v>7.6008710249582945E-3</v>
      </c>
      <c r="EQ118" s="122">
        <f t="shared" si="251"/>
        <v>2.9466168299625236E-3</v>
      </c>
      <c r="ER118" s="122">
        <f t="shared" si="252"/>
        <v>2.1020922794110055E-3</v>
      </c>
      <c r="ES118" s="469">
        <f t="shared" si="253"/>
        <v>8.0611866733843046E-3</v>
      </c>
      <c r="ET118" s="466">
        <f t="shared" si="254"/>
        <v>2.9466168299625236E-3</v>
      </c>
      <c r="EU118" s="122">
        <f t="shared" si="255"/>
        <v>1.2388841944332596E-3</v>
      </c>
      <c r="EV118" s="122">
        <f t="shared" si="256"/>
        <v>6.9922154799606914E-3</v>
      </c>
      <c r="EW118" s="122">
        <f t="shared" si="257"/>
        <v>2.9466168299625236E-3</v>
      </c>
      <c r="EX118" s="122">
        <f t="shared" si="258"/>
        <v>1.3876880988888951E-3</v>
      </c>
      <c r="EY118" s="122">
        <f t="shared" si="259"/>
        <v>7.2633925146329921E-3</v>
      </c>
      <c r="EZ118" s="122">
        <f t="shared" si="260"/>
        <v>2.9466168299625236E-3</v>
      </c>
      <c r="FA118" s="122">
        <f t="shared" si="261"/>
        <v>1.5128793524104987E-3</v>
      </c>
      <c r="FB118" s="122">
        <f t="shared" si="262"/>
        <v>7.6008710249582945E-3</v>
      </c>
      <c r="FC118" s="122">
        <f t="shared" si="263"/>
        <v>2.9466168299625236E-3</v>
      </c>
      <c r="FD118" s="122">
        <f t="shared" si="264"/>
        <v>2.1020922794110055E-3</v>
      </c>
      <c r="FE118" s="469">
        <f t="shared" si="265"/>
        <v>8.0611866733843046E-3</v>
      </c>
      <c r="FF118" s="466">
        <f t="shared" si="266"/>
        <v>0</v>
      </c>
      <c r="FG118" s="466">
        <f t="shared" si="267"/>
        <v>0</v>
      </c>
      <c r="FH118" s="466">
        <f t="shared" si="268"/>
        <v>0</v>
      </c>
      <c r="FI118" s="466">
        <f t="shared" si="269"/>
        <v>0</v>
      </c>
      <c r="FJ118" s="466">
        <f t="shared" si="270"/>
        <v>0</v>
      </c>
      <c r="FK118" s="466">
        <f t="shared" si="271"/>
        <v>0</v>
      </c>
      <c r="FL118" s="466">
        <f t="shared" si="272"/>
        <v>0</v>
      </c>
      <c r="FM118" s="466">
        <f t="shared" si="273"/>
        <v>0</v>
      </c>
      <c r="FN118" s="466">
        <f t="shared" si="274"/>
        <v>0</v>
      </c>
      <c r="FO118" s="466">
        <f t="shared" si="275"/>
        <v>0</v>
      </c>
      <c r="FP118" s="466">
        <f t="shared" si="276"/>
        <v>0</v>
      </c>
      <c r="FQ118" s="468">
        <f t="shared" si="277"/>
        <v>0</v>
      </c>
      <c r="FR118" s="466">
        <f t="shared" si="278"/>
        <v>0</v>
      </c>
      <c r="FS118" s="466">
        <f t="shared" si="279"/>
        <v>0</v>
      </c>
      <c r="FT118" s="466">
        <f t="shared" si="280"/>
        <v>0</v>
      </c>
      <c r="FU118" s="466">
        <f t="shared" si="281"/>
        <v>0</v>
      </c>
      <c r="FV118" s="466">
        <f t="shared" si="282"/>
        <v>0</v>
      </c>
      <c r="FW118" s="466">
        <f t="shared" si="283"/>
        <v>0</v>
      </c>
      <c r="FX118" s="466">
        <f t="shared" si="284"/>
        <v>0</v>
      </c>
      <c r="FY118" s="466">
        <f t="shared" si="285"/>
        <v>0</v>
      </c>
      <c r="FZ118" s="466">
        <f t="shared" si="286"/>
        <v>0</v>
      </c>
      <c r="GA118" s="466">
        <f t="shared" si="287"/>
        <v>0</v>
      </c>
      <c r="GB118" s="466">
        <f t="shared" si="288"/>
        <v>0</v>
      </c>
      <c r="GC118" s="468">
        <f t="shared" si="289"/>
        <v>0</v>
      </c>
    </row>
    <row r="119" spans="1:185">
      <c r="A119" s="97">
        <v>116</v>
      </c>
      <c r="B119" s="97" t="s">
        <v>12</v>
      </c>
      <c r="C119" s="97" t="s">
        <v>213</v>
      </c>
      <c r="D119" s="97" t="s">
        <v>936</v>
      </c>
      <c r="E119" s="321">
        <v>0</v>
      </c>
      <c r="F119" s="122">
        <v>0</v>
      </c>
      <c r="G119" s="122">
        <v>0.109533499791927</v>
      </c>
      <c r="H119" s="122">
        <v>0</v>
      </c>
      <c r="I119" s="122">
        <v>0</v>
      </c>
      <c r="J119" s="122">
        <v>0.107001794423637</v>
      </c>
      <c r="K119" s="122">
        <v>0</v>
      </c>
      <c r="L119" s="122">
        <v>0</v>
      </c>
      <c r="M119" s="122">
        <v>0.104059542238868</v>
      </c>
      <c r="N119" s="122">
        <v>0</v>
      </c>
      <c r="O119" s="122">
        <v>0</v>
      </c>
      <c r="P119" s="475">
        <v>0.100375147732002</v>
      </c>
      <c r="Q119" s="474">
        <v>2</v>
      </c>
      <c r="R119" s="97">
        <v>0</v>
      </c>
      <c r="S119" s="97">
        <v>0</v>
      </c>
      <c r="T119" s="97">
        <v>0.21906699958385301</v>
      </c>
      <c r="U119" s="97">
        <v>0</v>
      </c>
      <c r="V119" s="97">
        <v>0</v>
      </c>
      <c r="W119" s="97">
        <v>0.214003588847274</v>
      </c>
      <c r="X119" s="97">
        <v>0</v>
      </c>
      <c r="Y119" s="97">
        <v>0</v>
      </c>
      <c r="Z119" s="97">
        <v>0.208119084477736</v>
      </c>
      <c r="AA119" s="97">
        <v>0</v>
      </c>
      <c r="AB119" s="97">
        <v>0</v>
      </c>
      <c r="AC119" s="97">
        <v>0.200750295464003</v>
      </c>
      <c r="AD119" s="321">
        <v>0</v>
      </c>
      <c r="AE119" s="97">
        <v>0</v>
      </c>
      <c r="AF119" s="97">
        <v>0</v>
      </c>
      <c r="AG119" s="97">
        <v>0</v>
      </c>
      <c r="AH119" s="97">
        <v>0</v>
      </c>
      <c r="AI119" s="97">
        <v>0</v>
      </c>
      <c r="AJ119" s="97">
        <v>0</v>
      </c>
      <c r="AK119" s="97">
        <v>0</v>
      </c>
      <c r="AL119" s="97">
        <v>0</v>
      </c>
      <c r="AM119" s="97">
        <v>0</v>
      </c>
      <c r="AN119" s="97">
        <v>0</v>
      </c>
      <c r="AO119" s="97">
        <v>0</v>
      </c>
      <c r="AP119" s="466">
        <f t="shared" si="146"/>
        <v>0</v>
      </c>
      <c r="AQ119" s="122">
        <f t="shared" si="147"/>
        <v>0</v>
      </c>
      <c r="AR119" s="473">
        <f t="shared" si="148"/>
        <v>0</v>
      </c>
      <c r="AS119" s="122">
        <f t="shared" si="149"/>
        <v>0</v>
      </c>
      <c r="AT119" s="122">
        <f t="shared" si="150"/>
        <v>0</v>
      </c>
      <c r="AU119" s="122">
        <f t="shared" si="151"/>
        <v>0</v>
      </c>
      <c r="AV119" s="122">
        <f t="shared" si="152"/>
        <v>0</v>
      </c>
      <c r="AW119" s="122">
        <f t="shared" si="153"/>
        <v>0</v>
      </c>
      <c r="AX119" s="122">
        <f t="shared" si="154"/>
        <v>0</v>
      </c>
      <c r="AY119" s="122">
        <f t="shared" si="155"/>
        <v>0</v>
      </c>
      <c r="AZ119" s="122">
        <f t="shared" si="156"/>
        <v>0</v>
      </c>
      <c r="BA119" s="469">
        <f t="shared" si="157"/>
        <v>0</v>
      </c>
      <c r="BB119" s="97">
        <f t="shared" si="158"/>
        <v>0</v>
      </c>
      <c r="BC119" s="97">
        <f t="shared" si="159"/>
        <v>0</v>
      </c>
      <c r="BD119" s="97">
        <f t="shared" si="160"/>
        <v>1.6903453095667487E-2</v>
      </c>
      <c r="BE119" s="97">
        <f t="shared" si="161"/>
        <v>0</v>
      </c>
      <c r="BF119" s="97">
        <f t="shared" si="162"/>
        <v>0</v>
      </c>
      <c r="BG119" s="97">
        <f t="shared" si="163"/>
        <v>1.6512754697221046E-2</v>
      </c>
      <c r="BH119" s="97">
        <f t="shared" si="164"/>
        <v>0</v>
      </c>
      <c r="BI119" s="97">
        <f t="shared" si="165"/>
        <v>0</v>
      </c>
      <c r="BJ119" s="97">
        <f t="shared" si="166"/>
        <v>1.6058699801729304E-2</v>
      </c>
      <c r="BK119" s="97">
        <f t="shared" si="167"/>
        <v>0</v>
      </c>
      <c r="BL119" s="97">
        <f t="shared" si="168"/>
        <v>0</v>
      </c>
      <c r="BM119" s="469">
        <f t="shared" si="169"/>
        <v>1.5490115853886396E-2</v>
      </c>
      <c r="BN119" s="467">
        <f t="shared" si="170"/>
        <v>0</v>
      </c>
      <c r="BO119" s="97">
        <f t="shared" si="171"/>
        <v>0</v>
      </c>
      <c r="BP119" s="97">
        <f t="shared" si="172"/>
        <v>0</v>
      </c>
      <c r="BQ119" s="97">
        <f t="shared" si="173"/>
        <v>0</v>
      </c>
      <c r="BR119" s="97">
        <f t="shared" si="174"/>
        <v>0</v>
      </c>
      <c r="BS119" s="97">
        <f t="shared" si="175"/>
        <v>0</v>
      </c>
      <c r="BT119" s="97">
        <f t="shared" si="176"/>
        <v>0</v>
      </c>
      <c r="BU119" s="97">
        <f t="shared" si="177"/>
        <v>0</v>
      </c>
      <c r="BV119" s="97">
        <f t="shared" si="178"/>
        <v>0</v>
      </c>
      <c r="BW119" s="97">
        <f t="shared" si="179"/>
        <v>0</v>
      </c>
      <c r="BX119" s="97">
        <f t="shared" si="180"/>
        <v>0</v>
      </c>
      <c r="BY119" s="469">
        <f t="shared" si="181"/>
        <v>0</v>
      </c>
      <c r="BZ119" s="470">
        <f t="shared" si="182"/>
        <v>0</v>
      </c>
      <c r="CA119" s="470">
        <f t="shared" si="183"/>
        <v>0</v>
      </c>
      <c r="CB119" s="470">
        <f t="shared" si="184"/>
        <v>0</v>
      </c>
      <c r="CC119" s="470">
        <f t="shared" si="185"/>
        <v>0</v>
      </c>
      <c r="CD119" s="470">
        <f t="shared" si="186"/>
        <v>0</v>
      </c>
      <c r="CE119" s="470">
        <f t="shared" si="187"/>
        <v>0</v>
      </c>
      <c r="CF119" s="470">
        <f t="shared" si="188"/>
        <v>0</v>
      </c>
      <c r="CG119" s="470">
        <f t="shared" si="189"/>
        <v>0</v>
      </c>
      <c r="CH119" s="470">
        <f t="shared" si="190"/>
        <v>0</v>
      </c>
      <c r="CI119" s="470">
        <f t="shared" si="191"/>
        <v>0</v>
      </c>
      <c r="CJ119" s="470">
        <f t="shared" si="192"/>
        <v>0</v>
      </c>
      <c r="CK119" s="472">
        <f t="shared" si="193"/>
        <v>0</v>
      </c>
      <c r="CL119" s="470">
        <f t="shared" si="194"/>
        <v>0</v>
      </c>
      <c r="CM119" s="116">
        <f t="shared" si="195"/>
        <v>0</v>
      </c>
      <c r="CN119" s="116">
        <f t="shared" si="196"/>
        <v>0.21906699958385301</v>
      </c>
      <c r="CO119" s="116">
        <f t="shared" si="197"/>
        <v>0</v>
      </c>
      <c r="CP119" s="116">
        <f t="shared" si="198"/>
        <v>0</v>
      </c>
      <c r="CQ119" s="116">
        <f t="shared" si="199"/>
        <v>0.214003588847274</v>
      </c>
      <c r="CR119" s="116">
        <f t="shared" si="200"/>
        <v>0</v>
      </c>
      <c r="CS119" s="116">
        <f t="shared" si="201"/>
        <v>0</v>
      </c>
      <c r="CT119" s="116">
        <f t="shared" si="202"/>
        <v>0.208119084477736</v>
      </c>
      <c r="CU119" s="116">
        <f t="shared" si="203"/>
        <v>0</v>
      </c>
      <c r="CV119" s="116">
        <f t="shared" si="204"/>
        <v>0</v>
      </c>
      <c r="CW119" s="471">
        <f t="shared" si="205"/>
        <v>0.200750295464003</v>
      </c>
      <c r="CX119" s="470">
        <f t="shared" si="206"/>
        <v>0</v>
      </c>
      <c r="CY119" s="116">
        <f t="shared" si="207"/>
        <v>0</v>
      </c>
      <c r="CZ119" s="116">
        <f t="shared" si="208"/>
        <v>0</v>
      </c>
      <c r="DA119" s="116">
        <f t="shared" si="209"/>
        <v>0</v>
      </c>
      <c r="DB119" s="116">
        <f t="shared" si="210"/>
        <v>0</v>
      </c>
      <c r="DC119" s="116">
        <f t="shared" si="211"/>
        <v>0</v>
      </c>
      <c r="DD119" s="116">
        <f t="shared" si="212"/>
        <v>0</v>
      </c>
      <c r="DE119" s="116">
        <f t="shared" si="213"/>
        <v>0</v>
      </c>
      <c r="DF119" s="116">
        <f t="shared" si="214"/>
        <v>0</v>
      </c>
      <c r="DG119" s="116">
        <f t="shared" si="215"/>
        <v>0</v>
      </c>
      <c r="DH119" s="116">
        <f t="shared" si="216"/>
        <v>0</v>
      </c>
      <c r="DI119" s="471">
        <f t="shared" si="217"/>
        <v>0</v>
      </c>
      <c r="DJ119" s="470">
        <f t="shared" si="218"/>
        <v>0</v>
      </c>
      <c r="DK119" s="116">
        <f t="shared" si="219"/>
        <v>0</v>
      </c>
      <c r="DL119" s="116">
        <f t="shared" si="220"/>
        <v>0</v>
      </c>
      <c r="DM119" s="116">
        <f t="shared" si="221"/>
        <v>0</v>
      </c>
      <c r="DN119" s="116">
        <f t="shared" si="222"/>
        <v>0</v>
      </c>
      <c r="DO119" s="116">
        <f t="shared" si="223"/>
        <v>0</v>
      </c>
      <c r="DP119" s="116">
        <f t="shared" si="224"/>
        <v>0</v>
      </c>
      <c r="DQ119" s="116">
        <f t="shared" si="225"/>
        <v>0</v>
      </c>
      <c r="DR119" s="116">
        <f t="shared" si="226"/>
        <v>0</v>
      </c>
      <c r="DS119" s="116">
        <f t="shared" si="227"/>
        <v>0</v>
      </c>
      <c r="DT119" s="116">
        <f t="shared" si="228"/>
        <v>0</v>
      </c>
      <c r="DU119" s="471">
        <f t="shared" si="229"/>
        <v>0</v>
      </c>
      <c r="DV119" s="470">
        <f t="shared" si="230"/>
        <v>0</v>
      </c>
      <c r="DW119" s="470">
        <f t="shared" si="231"/>
        <v>0</v>
      </c>
      <c r="DX119" s="470">
        <f t="shared" si="232"/>
        <v>0</v>
      </c>
      <c r="DY119" s="470">
        <f t="shared" si="233"/>
        <v>0</v>
      </c>
      <c r="DZ119" s="470">
        <f t="shared" si="234"/>
        <v>0</v>
      </c>
      <c r="EA119" s="470">
        <f t="shared" si="235"/>
        <v>0</v>
      </c>
      <c r="EB119" s="470">
        <f t="shared" si="236"/>
        <v>0</v>
      </c>
      <c r="EC119" s="470">
        <f t="shared" si="237"/>
        <v>0</v>
      </c>
      <c r="ED119" s="470">
        <f t="shared" si="238"/>
        <v>0</v>
      </c>
      <c r="EE119" s="470">
        <f t="shared" si="239"/>
        <v>0</v>
      </c>
      <c r="EF119" s="470">
        <f t="shared" si="240"/>
        <v>0</v>
      </c>
      <c r="EG119" s="470">
        <f t="shared" si="241"/>
        <v>0</v>
      </c>
      <c r="EH119" s="466">
        <f t="shared" si="242"/>
        <v>0</v>
      </c>
      <c r="EI119" s="122">
        <f t="shared" si="243"/>
        <v>0</v>
      </c>
      <c r="EJ119" s="122">
        <f t="shared" si="244"/>
        <v>0</v>
      </c>
      <c r="EK119" s="122">
        <f t="shared" si="245"/>
        <v>0</v>
      </c>
      <c r="EL119" s="122">
        <f t="shared" si="246"/>
        <v>0</v>
      </c>
      <c r="EM119" s="122">
        <f t="shared" si="247"/>
        <v>0</v>
      </c>
      <c r="EN119" s="122">
        <f t="shared" si="248"/>
        <v>0</v>
      </c>
      <c r="EO119" s="122">
        <f t="shared" si="249"/>
        <v>0</v>
      </c>
      <c r="EP119" s="122">
        <f t="shared" si="250"/>
        <v>0</v>
      </c>
      <c r="EQ119" s="122">
        <f t="shared" si="251"/>
        <v>0</v>
      </c>
      <c r="ER119" s="122">
        <f t="shared" si="252"/>
        <v>0</v>
      </c>
      <c r="ES119" s="469">
        <f t="shared" si="253"/>
        <v>0</v>
      </c>
      <c r="ET119" s="466">
        <f t="shared" si="254"/>
        <v>0</v>
      </c>
      <c r="EU119" s="122">
        <f t="shared" si="255"/>
        <v>0</v>
      </c>
      <c r="EV119" s="122">
        <f t="shared" si="256"/>
        <v>0</v>
      </c>
      <c r="EW119" s="122">
        <f t="shared" si="257"/>
        <v>0</v>
      </c>
      <c r="EX119" s="122">
        <f t="shared" si="258"/>
        <v>0</v>
      </c>
      <c r="EY119" s="122">
        <f t="shared" si="259"/>
        <v>0</v>
      </c>
      <c r="EZ119" s="122">
        <f t="shared" si="260"/>
        <v>0</v>
      </c>
      <c r="FA119" s="122">
        <f t="shared" si="261"/>
        <v>0</v>
      </c>
      <c r="FB119" s="122">
        <f t="shared" si="262"/>
        <v>0</v>
      </c>
      <c r="FC119" s="122">
        <f t="shared" si="263"/>
        <v>0</v>
      </c>
      <c r="FD119" s="122">
        <f t="shared" si="264"/>
        <v>0</v>
      </c>
      <c r="FE119" s="469">
        <f t="shared" si="265"/>
        <v>0</v>
      </c>
      <c r="FF119" s="466">
        <f t="shared" si="266"/>
        <v>0</v>
      </c>
      <c r="FG119" s="466">
        <f t="shared" si="267"/>
        <v>0</v>
      </c>
      <c r="FH119" s="466">
        <f t="shared" si="268"/>
        <v>0</v>
      </c>
      <c r="FI119" s="466">
        <f t="shared" si="269"/>
        <v>0</v>
      </c>
      <c r="FJ119" s="466">
        <f t="shared" si="270"/>
        <v>0</v>
      </c>
      <c r="FK119" s="466">
        <f t="shared" si="271"/>
        <v>0</v>
      </c>
      <c r="FL119" s="466">
        <f t="shared" si="272"/>
        <v>0</v>
      </c>
      <c r="FM119" s="466">
        <f t="shared" si="273"/>
        <v>0</v>
      </c>
      <c r="FN119" s="466">
        <f t="shared" si="274"/>
        <v>0</v>
      </c>
      <c r="FO119" s="466">
        <f t="shared" si="275"/>
        <v>0</v>
      </c>
      <c r="FP119" s="466">
        <f t="shared" si="276"/>
        <v>0</v>
      </c>
      <c r="FQ119" s="468">
        <f t="shared" si="277"/>
        <v>0</v>
      </c>
      <c r="FR119" s="466">
        <f t="shared" si="278"/>
        <v>0</v>
      </c>
      <c r="FS119" s="466">
        <f t="shared" si="279"/>
        <v>0</v>
      </c>
      <c r="FT119" s="466">
        <f t="shared" si="280"/>
        <v>0</v>
      </c>
      <c r="FU119" s="466">
        <f t="shared" si="281"/>
        <v>0</v>
      </c>
      <c r="FV119" s="466">
        <f t="shared" si="282"/>
        <v>0</v>
      </c>
      <c r="FW119" s="466">
        <f t="shared" si="283"/>
        <v>0</v>
      </c>
      <c r="FX119" s="466">
        <f t="shared" si="284"/>
        <v>0</v>
      </c>
      <c r="FY119" s="466">
        <f t="shared" si="285"/>
        <v>0</v>
      </c>
      <c r="FZ119" s="466">
        <f t="shared" si="286"/>
        <v>0</v>
      </c>
      <c r="GA119" s="466">
        <f t="shared" si="287"/>
        <v>0</v>
      </c>
      <c r="GB119" s="466">
        <f t="shared" si="288"/>
        <v>0</v>
      </c>
      <c r="GC119" s="468">
        <f t="shared" si="289"/>
        <v>0</v>
      </c>
    </row>
    <row r="120" spans="1:185">
      <c r="A120" s="97">
        <v>117</v>
      </c>
      <c r="B120" s="97" t="s">
        <v>12</v>
      </c>
      <c r="C120" s="97" t="s">
        <v>213</v>
      </c>
      <c r="D120" s="97" t="s">
        <v>936</v>
      </c>
      <c r="E120" s="321">
        <v>0</v>
      </c>
      <c r="F120" s="122">
        <v>0</v>
      </c>
      <c r="G120" s="122">
        <v>0.25557816618116203</v>
      </c>
      <c r="H120" s="122">
        <v>0</v>
      </c>
      <c r="I120" s="122">
        <v>0</v>
      </c>
      <c r="J120" s="122">
        <v>0.24967085365515301</v>
      </c>
      <c r="K120" s="122">
        <v>0</v>
      </c>
      <c r="L120" s="122">
        <v>0</v>
      </c>
      <c r="M120" s="122">
        <v>0.242805598557359</v>
      </c>
      <c r="N120" s="122">
        <v>0</v>
      </c>
      <c r="O120" s="122">
        <v>0</v>
      </c>
      <c r="P120" s="475">
        <v>0.23420867804133699</v>
      </c>
      <c r="Q120" s="474">
        <v>1</v>
      </c>
      <c r="R120" s="97">
        <v>0</v>
      </c>
      <c r="S120" s="97">
        <v>0</v>
      </c>
      <c r="T120" s="97">
        <v>0.25557816618116203</v>
      </c>
      <c r="U120" s="97">
        <v>0</v>
      </c>
      <c r="V120" s="97">
        <v>0</v>
      </c>
      <c r="W120" s="97">
        <v>0.24967085365515301</v>
      </c>
      <c r="X120" s="97">
        <v>0</v>
      </c>
      <c r="Y120" s="97">
        <v>0</v>
      </c>
      <c r="Z120" s="97">
        <v>0.242805598557359</v>
      </c>
      <c r="AA120" s="97">
        <v>0</v>
      </c>
      <c r="AB120" s="97">
        <v>0</v>
      </c>
      <c r="AC120" s="97">
        <v>0.23420867804133699</v>
      </c>
      <c r="AD120" s="321">
        <v>0</v>
      </c>
      <c r="AE120" s="97">
        <v>0</v>
      </c>
      <c r="AF120" s="97">
        <v>0</v>
      </c>
      <c r="AG120" s="97">
        <v>0</v>
      </c>
      <c r="AH120" s="97">
        <v>0</v>
      </c>
      <c r="AI120" s="97">
        <v>0</v>
      </c>
      <c r="AJ120" s="97">
        <v>0</v>
      </c>
      <c r="AK120" s="97">
        <v>0</v>
      </c>
      <c r="AL120" s="97">
        <v>0</v>
      </c>
      <c r="AM120" s="97">
        <v>0</v>
      </c>
      <c r="AN120" s="97">
        <v>0</v>
      </c>
      <c r="AO120" s="97">
        <v>0</v>
      </c>
      <c r="AP120" s="466">
        <f t="shared" si="146"/>
        <v>0</v>
      </c>
      <c r="AQ120" s="122">
        <f t="shared" si="147"/>
        <v>0</v>
      </c>
      <c r="AR120" s="473">
        <f t="shared" si="148"/>
        <v>0</v>
      </c>
      <c r="AS120" s="122">
        <f t="shared" si="149"/>
        <v>0</v>
      </c>
      <c r="AT120" s="122">
        <f t="shared" si="150"/>
        <v>0</v>
      </c>
      <c r="AU120" s="122">
        <f t="shared" si="151"/>
        <v>0</v>
      </c>
      <c r="AV120" s="122">
        <f t="shared" si="152"/>
        <v>0</v>
      </c>
      <c r="AW120" s="122">
        <f t="shared" si="153"/>
        <v>0</v>
      </c>
      <c r="AX120" s="122">
        <f t="shared" si="154"/>
        <v>0</v>
      </c>
      <c r="AY120" s="122">
        <f t="shared" si="155"/>
        <v>0</v>
      </c>
      <c r="AZ120" s="122">
        <f t="shared" si="156"/>
        <v>0</v>
      </c>
      <c r="BA120" s="469">
        <f t="shared" si="157"/>
        <v>0</v>
      </c>
      <c r="BB120" s="97">
        <f t="shared" si="158"/>
        <v>0</v>
      </c>
      <c r="BC120" s="97">
        <f t="shared" si="159"/>
        <v>0</v>
      </c>
      <c r="BD120" s="97">
        <f t="shared" si="160"/>
        <v>3.9441390556557321E-2</v>
      </c>
      <c r="BE120" s="97">
        <f t="shared" si="161"/>
        <v>0</v>
      </c>
      <c r="BF120" s="97">
        <f t="shared" si="162"/>
        <v>0</v>
      </c>
      <c r="BG120" s="97">
        <f t="shared" si="163"/>
        <v>3.8529760960182444E-2</v>
      </c>
      <c r="BH120" s="97">
        <f t="shared" si="164"/>
        <v>0</v>
      </c>
      <c r="BI120" s="97">
        <f t="shared" si="165"/>
        <v>0</v>
      </c>
      <c r="BJ120" s="97">
        <f t="shared" si="166"/>
        <v>3.7470299537368433E-2</v>
      </c>
      <c r="BK120" s="97">
        <f t="shared" si="167"/>
        <v>0</v>
      </c>
      <c r="BL120" s="97">
        <f t="shared" si="168"/>
        <v>0</v>
      </c>
      <c r="BM120" s="469">
        <f t="shared" si="169"/>
        <v>3.6143603659068102E-2</v>
      </c>
      <c r="BN120" s="467">
        <f t="shared" si="170"/>
        <v>0</v>
      </c>
      <c r="BO120" s="97">
        <f t="shared" si="171"/>
        <v>0</v>
      </c>
      <c r="BP120" s="97">
        <f t="shared" si="172"/>
        <v>0</v>
      </c>
      <c r="BQ120" s="97">
        <f t="shared" si="173"/>
        <v>0</v>
      </c>
      <c r="BR120" s="97">
        <f t="shared" si="174"/>
        <v>0</v>
      </c>
      <c r="BS120" s="97">
        <f t="shared" si="175"/>
        <v>0</v>
      </c>
      <c r="BT120" s="97">
        <f t="shared" si="176"/>
        <v>0</v>
      </c>
      <c r="BU120" s="97">
        <f t="shared" si="177"/>
        <v>0</v>
      </c>
      <c r="BV120" s="97">
        <f t="shared" si="178"/>
        <v>0</v>
      </c>
      <c r="BW120" s="97">
        <f t="shared" si="179"/>
        <v>0</v>
      </c>
      <c r="BX120" s="97">
        <f t="shared" si="180"/>
        <v>0</v>
      </c>
      <c r="BY120" s="469">
        <f t="shared" si="181"/>
        <v>0</v>
      </c>
      <c r="BZ120" s="470">
        <f t="shared" si="182"/>
        <v>0</v>
      </c>
      <c r="CA120" s="470">
        <f t="shared" si="183"/>
        <v>0</v>
      </c>
      <c r="CB120" s="470">
        <f t="shared" si="184"/>
        <v>0</v>
      </c>
      <c r="CC120" s="470">
        <f t="shared" si="185"/>
        <v>0</v>
      </c>
      <c r="CD120" s="470">
        <f t="shared" si="186"/>
        <v>0</v>
      </c>
      <c r="CE120" s="470">
        <f t="shared" si="187"/>
        <v>0</v>
      </c>
      <c r="CF120" s="470">
        <f t="shared" si="188"/>
        <v>0</v>
      </c>
      <c r="CG120" s="470">
        <f t="shared" si="189"/>
        <v>0</v>
      </c>
      <c r="CH120" s="470">
        <f t="shared" si="190"/>
        <v>0</v>
      </c>
      <c r="CI120" s="470">
        <f t="shared" si="191"/>
        <v>0</v>
      </c>
      <c r="CJ120" s="470">
        <f t="shared" si="192"/>
        <v>0</v>
      </c>
      <c r="CK120" s="472">
        <f t="shared" si="193"/>
        <v>0</v>
      </c>
      <c r="CL120" s="470">
        <f t="shared" si="194"/>
        <v>0</v>
      </c>
      <c r="CM120" s="116">
        <f t="shared" si="195"/>
        <v>0</v>
      </c>
      <c r="CN120" s="116">
        <f t="shared" si="196"/>
        <v>0.25557816618116203</v>
      </c>
      <c r="CO120" s="116">
        <f t="shared" si="197"/>
        <v>0</v>
      </c>
      <c r="CP120" s="116">
        <f t="shared" si="198"/>
        <v>0</v>
      </c>
      <c r="CQ120" s="116">
        <f t="shared" si="199"/>
        <v>0.24967085365515301</v>
      </c>
      <c r="CR120" s="116">
        <f t="shared" si="200"/>
        <v>0</v>
      </c>
      <c r="CS120" s="116">
        <f t="shared" si="201"/>
        <v>0</v>
      </c>
      <c r="CT120" s="116">
        <f t="shared" si="202"/>
        <v>0.242805598557359</v>
      </c>
      <c r="CU120" s="116">
        <f t="shared" si="203"/>
        <v>0</v>
      </c>
      <c r="CV120" s="116">
        <f t="shared" si="204"/>
        <v>0</v>
      </c>
      <c r="CW120" s="471">
        <f t="shared" si="205"/>
        <v>0.23420867804133699</v>
      </c>
      <c r="CX120" s="470">
        <f t="shared" si="206"/>
        <v>0</v>
      </c>
      <c r="CY120" s="116">
        <f t="shared" si="207"/>
        <v>0</v>
      </c>
      <c r="CZ120" s="116">
        <f t="shared" si="208"/>
        <v>0</v>
      </c>
      <c r="DA120" s="116">
        <f t="shared" si="209"/>
        <v>0</v>
      </c>
      <c r="DB120" s="116">
        <f t="shared" si="210"/>
        <v>0</v>
      </c>
      <c r="DC120" s="116">
        <f t="shared" si="211"/>
        <v>0</v>
      </c>
      <c r="DD120" s="116">
        <f t="shared" si="212"/>
        <v>0</v>
      </c>
      <c r="DE120" s="116">
        <f t="shared" si="213"/>
        <v>0</v>
      </c>
      <c r="DF120" s="116">
        <f t="shared" si="214"/>
        <v>0</v>
      </c>
      <c r="DG120" s="116">
        <f t="shared" si="215"/>
        <v>0</v>
      </c>
      <c r="DH120" s="116">
        <f t="shared" si="216"/>
        <v>0</v>
      </c>
      <c r="DI120" s="471">
        <f t="shared" si="217"/>
        <v>0</v>
      </c>
      <c r="DJ120" s="470">
        <f t="shared" si="218"/>
        <v>0</v>
      </c>
      <c r="DK120" s="116">
        <f t="shared" si="219"/>
        <v>0</v>
      </c>
      <c r="DL120" s="116">
        <f t="shared" si="220"/>
        <v>0</v>
      </c>
      <c r="DM120" s="116">
        <f t="shared" si="221"/>
        <v>0</v>
      </c>
      <c r="DN120" s="116">
        <f t="shared" si="222"/>
        <v>0</v>
      </c>
      <c r="DO120" s="116">
        <f t="shared" si="223"/>
        <v>0</v>
      </c>
      <c r="DP120" s="116">
        <f t="shared" si="224"/>
        <v>0</v>
      </c>
      <c r="DQ120" s="116">
        <f t="shared" si="225"/>
        <v>0</v>
      </c>
      <c r="DR120" s="116">
        <f t="shared" si="226"/>
        <v>0</v>
      </c>
      <c r="DS120" s="116">
        <f t="shared" si="227"/>
        <v>0</v>
      </c>
      <c r="DT120" s="116">
        <f t="shared" si="228"/>
        <v>0</v>
      </c>
      <c r="DU120" s="471">
        <f t="shared" si="229"/>
        <v>0</v>
      </c>
      <c r="DV120" s="470">
        <f t="shared" si="230"/>
        <v>0</v>
      </c>
      <c r="DW120" s="470">
        <f t="shared" si="231"/>
        <v>0</v>
      </c>
      <c r="DX120" s="470">
        <f t="shared" si="232"/>
        <v>0</v>
      </c>
      <c r="DY120" s="470">
        <f t="shared" si="233"/>
        <v>0</v>
      </c>
      <c r="DZ120" s="470">
        <f t="shared" si="234"/>
        <v>0</v>
      </c>
      <c r="EA120" s="470">
        <f t="shared" si="235"/>
        <v>0</v>
      </c>
      <c r="EB120" s="470">
        <f t="shared" si="236"/>
        <v>0</v>
      </c>
      <c r="EC120" s="470">
        <f t="shared" si="237"/>
        <v>0</v>
      </c>
      <c r="ED120" s="470">
        <f t="shared" si="238"/>
        <v>0</v>
      </c>
      <c r="EE120" s="470">
        <f t="shared" si="239"/>
        <v>0</v>
      </c>
      <c r="EF120" s="470">
        <f t="shared" si="240"/>
        <v>0</v>
      </c>
      <c r="EG120" s="470">
        <f t="shared" si="241"/>
        <v>0</v>
      </c>
      <c r="EH120" s="466">
        <f t="shared" si="242"/>
        <v>0</v>
      </c>
      <c r="EI120" s="122">
        <f t="shared" si="243"/>
        <v>0</v>
      </c>
      <c r="EJ120" s="122">
        <f t="shared" si="244"/>
        <v>0</v>
      </c>
      <c r="EK120" s="122">
        <f t="shared" si="245"/>
        <v>0</v>
      </c>
      <c r="EL120" s="122">
        <f t="shared" si="246"/>
        <v>0</v>
      </c>
      <c r="EM120" s="122">
        <f t="shared" si="247"/>
        <v>0</v>
      </c>
      <c r="EN120" s="122">
        <f t="shared" si="248"/>
        <v>0</v>
      </c>
      <c r="EO120" s="122">
        <f t="shared" si="249"/>
        <v>0</v>
      </c>
      <c r="EP120" s="122">
        <f t="shared" si="250"/>
        <v>0</v>
      </c>
      <c r="EQ120" s="122">
        <f t="shared" si="251"/>
        <v>0</v>
      </c>
      <c r="ER120" s="122">
        <f t="shared" si="252"/>
        <v>0</v>
      </c>
      <c r="ES120" s="469">
        <f t="shared" si="253"/>
        <v>0</v>
      </c>
      <c r="ET120" s="466">
        <f t="shared" si="254"/>
        <v>0</v>
      </c>
      <c r="EU120" s="122">
        <f t="shared" si="255"/>
        <v>0</v>
      </c>
      <c r="EV120" s="122">
        <f t="shared" si="256"/>
        <v>0</v>
      </c>
      <c r="EW120" s="122">
        <f t="shared" si="257"/>
        <v>0</v>
      </c>
      <c r="EX120" s="122">
        <f t="shared" si="258"/>
        <v>0</v>
      </c>
      <c r="EY120" s="122">
        <f t="shared" si="259"/>
        <v>0</v>
      </c>
      <c r="EZ120" s="122">
        <f t="shared" si="260"/>
        <v>0</v>
      </c>
      <c r="FA120" s="122">
        <f t="shared" si="261"/>
        <v>0</v>
      </c>
      <c r="FB120" s="122">
        <f t="shared" si="262"/>
        <v>0</v>
      </c>
      <c r="FC120" s="122">
        <f t="shared" si="263"/>
        <v>0</v>
      </c>
      <c r="FD120" s="122">
        <f t="shared" si="264"/>
        <v>0</v>
      </c>
      <c r="FE120" s="469">
        <f t="shared" si="265"/>
        <v>0</v>
      </c>
      <c r="FF120" s="466">
        <f t="shared" si="266"/>
        <v>0</v>
      </c>
      <c r="FG120" s="466">
        <f t="shared" si="267"/>
        <v>0</v>
      </c>
      <c r="FH120" s="466">
        <f t="shared" si="268"/>
        <v>0</v>
      </c>
      <c r="FI120" s="466">
        <f t="shared" si="269"/>
        <v>0</v>
      </c>
      <c r="FJ120" s="466">
        <f t="shared" si="270"/>
        <v>0</v>
      </c>
      <c r="FK120" s="466">
        <f t="shared" si="271"/>
        <v>0</v>
      </c>
      <c r="FL120" s="466">
        <f t="shared" si="272"/>
        <v>0</v>
      </c>
      <c r="FM120" s="466">
        <f t="shared" si="273"/>
        <v>0</v>
      </c>
      <c r="FN120" s="466">
        <f t="shared" si="274"/>
        <v>0</v>
      </c>
      <c r="FO120" s="466">
        <f t="shared" si="275"/>
        <v>0</v>
      </c>
      <c r="FP120" s="466">
        <f t="shared" si="276"/>
        <v>0</v>
      </c>
      <c r="FQ120" s="468">
        <f t="shared" si="277"/>
        <v>0</v>
      </c>
      <c r="FR120" s="466">
        <f t="shared" si="278"/>
        <v>0</v>
      </c>
      <c r="FS120" s="466">
        <f t="shared" si="279"/>
        <v>0</v>
      </c>
      <c r="FT120" s="466">
        <f t="shared" si="280"/>
        <v>0</v>
      </c>
      <c r="FU120" s="466">
        <f t="shared" si="281"/>
        <v>0</v>
      </c>
      <c r="FV120" s="466">
        <f t="shared" si="282"/>
        <v>0</v>
      </c>
      <c r="FW120" s="466">
        <f t="shared" si="283"/>
        <v>0</v>
      </c>
      <c r="FX120" s="466">
        <f t="shared" si="284"/>
        <v>0</v>
      </c>
      <c r="FY120" s="466">
        <f t="shared" si="285"/>
        <v>0</v>
      </c>
      <c r="FZ120" s="466">
        <f t="shared" si="286"/>
        <v>0</v>
      </c>
      <c r="GA120" s="466">
        <f t="shared" si="287"/>
        <v>0</v>
      </c>
      <c r="GB120" s="466">
        <f t="shared" si="288"/>
        <v>0</v>
      </c>
      <c r="GC120" s="468">
        <f t="shared" si="289"/>
        <v>0</v>
      </c>
    </row>
    <row r="121" spans="1:185">
      <c r="A121" s="97">
        <v>118</v>
      </c>
      <c r="B121" s="97" t="s">
        <v>12</v>
      </c>
      <c r="C121" s="97" t="s">
        <v>213</v>
      </c>
      <c r="D121" s="97" t="s">
        <v>936</v>
      </c>
      <c r="E121" s="321">
        <v>0</v>
      </c>
      <c r="F121" s="122">
        <v>0</v>
      </c>
      <c r="G121" s="122">
        <v>0.26073349420849501</v>
      </c>
      <c r="H121" s="122">
        <v>0</v>
      </c>
      <c r="I121" s="122">
        <v>0</v>
      </c>
      <c r="J121" s="122">
        <v>0.24279623700289599</v>
      </c>
      <c r="K121" s="122">
        <v>0</v>
      </c>
      <c r="L121" s="122">
        <v>0</v>
      </c>
      <c r="M121" s="122">
        <v>0.22992334401544401</v>
      </c>
      <c r="N121" s="122">
        <v>0</v>
      </c>
      <c r="O121" s="122">
        <v>0</v>
      </c>
      <c r="P121" s="475">
        <v>0.18725599314671801</v>
      </c>
      <c r="Q121" s="474">
        <v>1</v>
      </c>
      <c r="R121" s="97">
        <v>0</v>
      </c>
      <c r="S121" s="97">
        <v>0</v>
      </c>
      <c r="T121" s="97">
        <v>0.26073349420849501</v>
      </c>
      <c r="U121" s="97">
        <v>0</v>
      </c>
      <c r="V121" s="97">
        <v>0</v>
      </c>
      <c r="W121" s="97">
        <v>0.24279623700289599</v>
      </c>
      <c r="X121" s="97">
        <v>0</v>
      </c>
      <c r="Y121" s="97">
        <v>0</v>
      </c>
      <c r="Z121" s="97">
        <v>0.22992334401544401</v>
      </c>
      <c r="AA121" s="97">
        <v>0</v>
      </c>
      <c r="AB121" s="97">
        <v>0</v>
      </c>
      <c r="AC121" s="97">
        <v>0.18725599314671801</v>
      </c>
      <c r="AD121" s="321">
        <v>0</v>
      </c>
      <c r="AE121" s="97">
        <v>0</v>
      </c>
      <c r="AF121" s="97">
        <v>0</v>
      </c>
      <c r="AG121" s="97">
        <v>0</v>
      </c>
      <c r="AH121" s="97">
        <v>0</v>
      </c>
      <c r="AI121" s="97">
        <v>0</v>
      </c>
      <c r="AJ121" s="97">
        <v>0</v>
      </c>
      <c r="AK121" s="97">
        <v>0</v>
      </c>
      <c r="AL121" s="97">
        <v>0</v>
      </c>
      <c r="AM121" s="97">
        <v>0</v>
      </c>
      <c r="AN121" s="97">
        <v>0</v>
      </c>
      <c r="AO121" s="97">
        <v>0</v>
      </c>
      <c r="AP121" s="466">
        <f t="shared" si="146"/>
        <v>0</v>
      </c>
      <c r="AQ121" s="122">
        <f t="shared" si="147"/>
        <v>0</v>
      </c>
      <c r="AR121" s="473">
        <f t="shared" si="148"/>
        <v>0</v>
      </c>
      <c r="AS121" s="122">
        <f t="shared" si="149"/>
        <v>0</v>
      </c>
      <c r="AT121" s="122">
        <f t="shared" si="150"/>
        <v>0</v>
      </c>
      <c r="AU121" s="122">
        <f t="shared" si="151"/>
        <v>0</v>
      </c>
      <c r="AV121" s="122">
        <f t="shared" si="152"/>
        <v>0</v>
      </c>
      <c r="AW121" s="122">
        <f t="shared" si="153"/>
        <v>0</v>
      </c>
      <c r="AX121" s="122">
        <f t="shared" si="154"/>
        <v>0</v>
      </c>
      <c r="AY121" s="122">
        <f t="shared" si="155"/>
        <v>0</v>
      </c>
      <c r="AZ121" s="122">
        <f t="shared" si="156"/>
        <v>0</v>
      </c>
      <c r="BA121" s="469">
        <f t="shared" si="157"/>
        <v>0</v>
      </c>
      <c r="BB121" s="97">
        <f t="shared" si="158"/>
        <v>0</v>
      </c>
      <c r="BC121" s="97">
        <f t="shared" si="159"/>
        <v>0</v>
      </c>
      <c r="BD121" s="97">
        <f t="shared" si="160"/>
        <v>4.0236972234019855E-2</v>
      </c>
      <c r="BE121" s="97">
        <f t="shared" si="161"/>
        <v>0</v>
      </c>
      <c r="BF121" s="97">
        <f t="shared" si="162"/>
        <v>0</v>
      </c>
      <c r="BG121" s="97">
        <f t="shared" si="163"/>
        <v>3.7468854841480242E-2</v>
      </c>
      <c r="BH121" s="97">
        <f t="shared" si="164"/>
        <v>0</v>
      </c>
      <c r="BI121" s="97">
        <f t="shared" si="165"/>
        <v>0</v>
      </c>
      <c r="BJ121" s="97">
        <f t="shared" si="166"/>
        <v>3.5482281389227793E-2</v>
      </c>
      <c r="BK121" s="97">
        <f t="shared" si="167"/>
        <v>0</v>
      </c>
      <c r="BL121" s="97">
        <f t="shared" si="168"/>
        <v>0</v>
      </c>
      <c r="BM121" s="469">
        <f t="shared" si="169"/>
        <v>2.8897760986830733E-2</v>
      </c>
      <c r="BN121" s="467">
        <f t="shared" si="170"/>
        <v>0</v>
      </c>
      <c r="BO121" s="97">
        <f t="shared" si="171"/>
        <v>0</v>
      </c>
      <c r="BP121" s="97">
        <f t="shared" si="172"/>
        <v>0</v>
      </c>
      <c r="BQ121" s="97">
        <f t="shared" si="173"/>
        <v>0</v>
      </c>
      <c r="BR121" s="97">
        <f t="shared" si="174"/>
        <v>0</v>
      </c>
      <c r="BS121" s="97">
        <f t="shared" si="175"/>
        <v>0</v>
      </c>
      <c r="BT121" s="97">
        <f t="shared" si="176"/>
        <v>0</v>
      </c>
      <c r="BU121" s="97">
        <f t="shared" si="177"/>
        <v>0</v>
      </c>
      <c r="BV121" s="97">
        <f t="shared" si="178"/>
        <v>0</v>
      </c>
      <c r="BW121" s="97">
        <f t="shared" si="179"/>
        <v>0</v>
      </c>
      <c r="BX121" s="97">
        <f t="shared" si="180"/>
        <v>0</v>
      </c>
      <c r="BY121" s="469">
        <f t="shared" si="181"/>
        <v>0</v>
      </c>
      <c r="BZ121" s="470">
        <f t="shared" si="182"/>
        <v>0</v>
      </c>
      <c r="CA121" s="470">
        <f t="shared" si="183"/>
        <v>0</v>
      </c>
      <c r="CB121" s="470">
        <f t="shared" si="184"/>
        <v>0</v>
      </c>
      <c r="CC121" s="470">
        <f t="shared" si="185"/>
        <v>0</v>
      </c>
      <c r="CD121" s="470">
        <f t="shared" si="186"/>
        <v>0</v>
      </c>
      <c r="CE121" s="470">
        <f t="shared" si="187"/>
        <v>0</v>
      </c>
      <c r="CF121" s="470">
        <f t="shared" si="188"/>
        <v>0</v>
      </c>
      <c r="CG121" s="470">
        <f t="shared" si="189"/>
        <v>0</v>
      </c>
      <c r="CH121" s="470">
        <f t="shared" si="190"/>
        <v>0</v>
      </c>
      <c r="CI121" s="470">
        <f t="shared" si="191"/>
        <v>0</v>
      </c>
      <c r="CJ121" s="470">
        <f t="shared" si="192"/>
        <v>0</v>
      </c>
      <c r="CK121" s="472">
        <f t="shared" si="193"/>
        <v>0</v>
      </c>
      <c r="CL121" s="470">
        <f t="shared" si="194"/>
        <v>0</v>
      </c>
      <c r="CM121" s="116">
        <f t="shared" si="195"/>
        <v>0</v>
      </c>
      <c r="CN121" s="116">
        <f t="shared" si="196"/>
        <v>0.26073349420849501</v>
      </c>
      <c r="CO121" s="116">
        <f t="shared" si="197"/>
        <v>0</v>
      </c>
      <c r="CP121" s="116">
        <f t="shared" si="198"/>
        <v>0</v>
      </c>
      <c r="CQ121" s="116">
        <f t="shared" si="199"/>
        <v>0.24279623700289599</v>
      </c>
      <c r="CR121" s="116">
        <f t="shared" si="200"/>
        <v>0</v>
      </c>
      <c r="CS121" s="116">
        <f t="shared" si="201"/>
        <v>0</v>
      </c>
      <c r="CT121" s="116">
        <f t="shared" si="202"/>
        <v>0.22992334401544401</v>
      </c>
      <c r="CU121" s="116">
        <f t="shared" si="203"/>
        <v>0</v>
      </c>
      <c r="CV121" s="116">
        <f t="shared" si="204"/>
        <v>0</v>
      </c>
      <c r="CW121" s="471">
        <f t="shared" si="205"/>
        <v>0.18725599314671801</v>
      </c>
      <c r="CX121" s="470">
        <f t="shared" si="206"/>
        <v>0</v>
      </c>
      <c r="CY121" s="116">
        <f t="shared" si="207"/>
        <v>0</v>
      </c>
      <c r="CZ121" s="116">
        <f t="shared" si="208"/>
        <v>0</v>
      </c>
      <c r="DA121" s="116">
        <f t="shared" si="209"/>
        <v>0</v>
      </c>
      <c r="DB121" s="116">
        <f t="shared" si="210"/>
        <v>0</v>
      </c>
      <c r="DC121" s="116">
        <f t="shared" si="211"/>
        <v>0</v>
      </c>
      <c r="DD121" s="116">
        <f t="shared" si="212"/>
        <v>0</v>
      </c>
      <c r="DE121" s="116">
        <f t="shared" si="213"/>
        <v>0</v>
      </c>
      <c r="DF121" s="116">
        <f t="shared" si="214"/>
        <v>0</v>
      </c>
      <c r="DG121" s="116">
        <f t="shared" si="215"/>
        <v>0</v>
      </c>
      <c r="DH121" s="116">
        <f t="shared" si="216"/>
        <v>0</v>
      </c>
      <c r="DI121" s="471">
        <f t="shared" si="217"/>
        <v>0</v>
      </c>
      <c r="DJ121" s="470">
        <f t="shared" si="218"/>
        <v>0</v>
      </c>
      <c r="DK121" s="116">
        <f t="shared" si="219"/>
        <v>0</v>
      </c>
      <c r="DL121" s="116">
        <f t="shared" si="220"/>
        <v>0</v>
      </c>
      <c r="DM121" s="116">
        <f t="shared" si="221"/>
        <v>0</v>
      </c>
      <c r="DN121" s="116">
        <f t="shared" si="222"/>
        <v>0</v>
      </c>
      <c r="DO121" s="116">
        <f t="shared" si="223"/>
        <v>0</v>
      </c>
      <c r="DP121" s="116">
        <f t="shared" si="224"/>
        <v>0</v>
      </c>
      <c r="DQ121" s="116">
        <f t="shared" si="225"/>
        <v>0</v>
      </c>
      <c r="DR121" s="116">
        <f t="shared" si="226"/>
        <v>0</v>
      </c>
      <c r="DS121" s="116">
        <f t="shared" si="227"/>
        <v>0</v>
      </c>
      <c r="DT121" s="116">
        <f t="shared" si="228"/>
        <v>0</v>
      </c>
      <c r="DU121" s="471">
        <f t="shared" si="229"/>
        <v>0</v>
      </c>
      <c r="DV121" s="470">
        <f t="shared" si="230"/>
        <v>0</v>
      </c>
      <c r="DW121" s="470">
        <f t="shared" si="231"/>
        <v>0</v>
      </c>
      <c r="DX121" s="470">
        <f t="shared" si="232"/>
        <v>0</v>
      </c>
      <c r="DY121" s="470">
        <f t="shared" si="233"/>
        <v>0</v>
      </c>
      <c r="DZ121" s="470">
        <f t="shared" si="234"/>
        <v>0</v>
      </c>
      <c r="EA121" s="470">
        <f t="shared" si="235"/>
        <v>0</v>
      </c>
      <c r="EB121" s="470">
        <f t="shared" si="236"/>
        <v>0</v>
      </c>
      <c r="EC121" s="470">
        <f t="shared" si="237"/>
        <v>0</v>
      </c>
      <c r="ED121" s="470">
        <f t="shared" si="238"/>
        <v>0</v>
      </c>
      <c r="EE121" s="470">
        <f t="shared" si="239"/>
        <v>0</v>
      </c>
      <c r="EF121" s="470">
        <f t="shared" si="240"/>
        <v>0</v>
      </c>
      <c r="EG121" s="470">
        <f t="shared" si="241"/>
        <v>0</v>
      </c>
      <c r="EH121" s="466">
        <f t="shared" si="242"/>
        <v>0</v>
      </c>
      <c r="EI121" s="122">
        <f t="shared" si="243"/>
        <v>0</v>
      </c>
      <c r="EJ121" s="122">
        <f t="shared" si="244"/>
        <v>0</v>
      </c>
      <c r="EK121" s="122">
        <f t="shared" si="245"/>
        <v>0</v>
      </c>
      <c r="EL121" s="122">
        <f t="shared" si="246"/>
        <v>0</v>
      </c>
      <c r="EM121" s="122">
        <f t="shared" si="247"/>
        <v>0</v>
      </c>
      <c r="EN121" s="122">
        <f t="shared" si="248"/>
        <v>0</v>
      </c>
      <c r="EO121" s="122">
        <f t="shared" si="249"/>
        <v>0</v>
      </c>
      <c r="EP121" s="122">
        <f t="shared" si="250"/>
        <v>0</v>
      </c>
      <c r="EQ121" s="122">
        <f t="shared" si="251"/>
        <v>0</v>
      </c>
      <c r="ER121" s="122">
        <f t="shared" si="252"/>
        <v>0</v>
      </c>
      <c r="ES121" s="469">
        <f t="shared" si="253"/>
        <v>0</v>
      </c>
      <c r="ET121" s="466">
        <f t="shared" si="254"/>
        <v>0</v>
      </c>
      <c r="EU121" s="122">
        <f t="shared" si="255"/>
        <v>0</v>
      </c>
      <c r="EV121" s="122">
        <f t="shared" si="256"/>
        <v>0</v>
      </c>
      <c r="EW121" s="122">
        <f t="shared" si="257"/>
        <v>0</v>
      </c>
      <c r="EX121" s="122">
        <f t="shared" si="258"/>
        <v>0</v>
      </c>
      <c r="EY121" s="122">
        <f t="shared" si="259"/>
        <v>0</v>
      </c>
      <c r="EZ121" s="122">
        <f t="shared" si="260"/>
        <v>0</v>
      </c>
      <c r="FA121" s="122">
        <f t="shared" si="261"/>
        <v>0</v>
      </c>
      <c r="FB121" s="122">
        <f t="shared" si="262"/>
        <v>0</v>
      </c>
      <c r="FC121" s="122">
        <f t="shared" si="263"/>
        <v>0</v>
      </c>
      <c r="FD121" s="122">
        <f t="shared" si="264"/>
        <v>0</v>
      </c>
      <c r="FE121" s="469">
        <f t="shared" si="265"/>
        <v>0</v>
      </c>
      <c r="FF121" s="466">
        <f t="shared" si="266"/>
        <v>0</v>
      </c>
      <c r="FG121" s="466">
        <f t="shared" si="267"/>
        <v>0</v>
      </c>
      <c r="FH121" s="466">
        <f t="shared" si="268"/>
        <v>0</v>
      </c>
      <c r="FI121" s="466">
        <f t="shared" si="269"/>
        <v>0</v>
      </c>
      <c r="FJ121" s="466">
        <f t="shared" si="270"/>
        <v>0</v>
      </c>
      <c r="FK121" s="466">
        <f t="shared" si="271"/>
        <v>0</v>
      </c>
      <c r="FL121" s="466">
        <f t="shared" si="272"/>
        <v>0</v>
      </c>
      <c r="FM121" s="466">
        <f t="shared" si="273"/>
        <v>0</v>
      </c>
      <c r="FN121" s="466">
        <f t="shared" si="274"/>
        <v>0</v>
      </c>
      <c r="FO121" s="466">
        <f t="shared" si="275"/>
        <v>0</v>
      </c>
      <c r="FP121" s="466">
        <f t="shared" si="276"/>
        <v>0</v>
      </c>
      <c r="FQ121" s="468">
        <f t="shared" si="277"/>
        <v>0</v>
      </c>
      <c r="FR121" s="466">
        <f t="shared" si="278"/>
        <v>0</v>
      </c>
      <c r="FS121" s="466">
        <f t="shared" si="279"/>
        <v>0</v>
      </c>
      <c r="FT121" s="466">
        <f t="shared" si="280"/>
        <v>0</v>
      </c>
      <c r="FU121" s="466">
        <f t="shared" si="281"/>
        <v>0</v>
      </c>
      <c r="FV121" s="466">
        <f t="shared" si="282"/>
        <v>0</v>
      </c>
      <c r="FW121" s="466">
        <f t="shared" si="283"/>
        <v>0</v>
      </c>
      <c r="FX121" s="466">
        <f t="shared" si="284"/>
        <v>0</v>
      </c>
      <c r="FY121" s="466">
        <f t="shared" si="285"/>
        <v>0</v>
      </c>
      <c r="FZ121" s="466">
        <f t="shared" si="286"/>
        <v>0</v>
      </c>
      <c r="GA121" s="466">
        <f t="shared" si="287"/>
        <v>0</v>
      </c>
      <c r="GB121" s="466">
        <f t="shared" si="288"/>
        <v>0</v>
      </c>
      <c r="GC121" s="468">
        <f t="shared" si="289"/>
        <v>0</v>
      </c>
    </row>
    <row r="122" spans="1:185">
      <c r="A122" s="97">
        <v>119</v>
      </c>
      <c r="B122" s="97" t="s">
        <v>12</v>
      </c>
      <c r="C122" s="97" t="s">
        <v>213</v>
      </c>
      <c r="D122" s="97" t="s">
        <v>936</v>
      </c>
      <c r="E122" s="321">
        <v>0</v>
      </c>
      <c r="F122" s="122">
        <v>0</v>
      </c>
      <c r="G122" s="122">
        <v>0.40342354656450702</v>
      </c>
      <c r="H122" s="122">
        <v>0</v>
      </c>
      <c r="I122" s="122">
        <v>0</v>
      </c>
      <c r="J122" s="122">
        <v>0.39372121026963097</v>
      </c>
      <c r="K122" s="122">
        <v>0</v>
      </c>
      <c r="L122" s="122">
        <v>0</v>
      </c>
      <c r="M122" s="122">
        <v>0.38244552214315303</v>
      </c>
      <c r="N122" s="122">
        <v>0</v>
      </c>
      <c r="O122" s="122">
        <v>0</v>
      </c>
      <c r="P122" s="475">
        <v>0.36832569801339499</v>
      </c>
      <c r="Q122" s="474">
        <v>1</v>
      </c>
      <c r="R122" s="97">
        <v>0</v>
      </c>
      <c r="S122" s="97">
        <v>0</v>
      </c>
      <c r="T122" s="97">
        <v>0.40342354656450702</v>
      </c>
      <c r="U122" s="97">
        <v>0</v>
      </c>
      <c r="V122" s="97">
        <v>0</v>
      </c>
      <c r="W122" s="97">
        <v>0.39372121026963097</v>
      </c>
      <c r="X122" s="97">
        <v>0</v>
      </c>
      <c r="Y122" s="97">
        <v>0</v>
      </c>
      <c r="Z122" s="97">
        <v>0.38244552214315303</v>
      </c>
      <c r="AA122" s="97">
        <v>0</v>
      </c>
      <c r="AB122" s="97">
        <v>0</v>
      </c>
      <c r="AC122" s="97">
        <v>0.36832569801339499</v>
      </c>
      <c r="AD122" s="321">
        <v>0</v>
      </c>
      <c r="AE122" s="97">
        <v>0</v>
      </c>
      <c r="AF122" s="97">
        <v>0</v>
      </c>
      <c r="AG122" s="97">
        <v>0</v>
      </c>
      <c r="AH122" s="97">
        <v>0</v>
      </c>
      <c r="AI122" s="97">
        <v>0</v>
      </c>
      <c r="AJ122" s="97">
        <v>0</v>
      </c>
      <c r="AK122" s="97">
        <v>0</v>
      </c>
      <c r="AL122" s="97">
        <v>0</v>
      </c>
      <c r="AM122" s="97">
        <v>0</v>
      </c>
      <c r="AN122" s="97">
        <v>0</v>
      </c>
      <c r="AO122" s="97">
        <v>0</v>
      </c>
      <c r="AP122" s="466">
        <f t="shared" si="146"/>
        <v>0</v>
      </c>
      <c r="AQ122" s="122">
        <f t="shared" si="147"/>
        <v>0</v>
      </c>
      <c r="AR122" s="473">
        <f t="shared" si="148"/>
        <v>0</v>
      </c>
      <c r="AS122" s="122">
        <f t="shared" si="149"/>
        <v>0</v>
      </c>
      <c r="AT122" s="122">
        <f t="shared" si="150"/>
        <v>0</v>
      </c>
      <c r="AU122" s="122">
        <f t="shared" si="151"/>
        <v>0</v>
      </c>
      <c r="AV122" s="122">
        <f t="shared" si="152"/>
        <v>0</v>
      </c>
      <c r="AW122" s="122">
        <f t="shared" si="153"/>
        <v>0</v>
      </c>
      <c r="AX122" s="122">
        <f t="shared" si="154"/>
        <v>0</v>
      </c>
      <c r="AY122" s="122">
        <f t="shared" si="155"/>
        <v>0</v>
      </c>
      <c r="AZ122" s="122">
        <f t="shared" si="156"/>
        <v>0</v>
      </c>
      <c r="BA122" s="469">
        <f t="shared" si="157"/>
        <v>0</v>
      </c>
      <c r="BB122" s="97">
        <f t="shared" si="158"/>
        <v>0</v>
      </c>
      <c r="BC122" s="97">
        <f t="shared" si="159"/>
        <v>0</v>
      </c>
      <c r="BD122" s="97">
        <f t="shared" si="160"/>
        <v>6.225721820260486E-2</v>
      </c>
      <c r="BE122" s="97">
        <f t="shared" si="161"/>
        <v>0</v>
      </c>
      <c r="BF122" s="97">
        <f t="shared" si="162"/>
        <v>0</v>
      </c>
      <c r="BG122" s="97">
        <f t="shared" si="163"/>
        <v>6.075993210483227E-2</v>
      </c>
      <c r="BH122" s="97">
        <f t="shared" si="164"/>
        <v>0</v>
      </c>
      <c r="BI122" s="97">
        <f t="shared" si="165"/>
        <v>0</v>
      </c>
      <c r="BJ122" s="97">
        <f t="shared" si="166"/>
        <v>5.9019842856069461E-2</v>
      </c>
      <c r="BK122" s="97">
        <f t="shared" si="167"/>
        <v>0</v>
      </c>
      <c r="BL122" s="97">
        <f t="shared" si="168"/>
        <v>0</v>
      </c>
      <c r="BM122" s="469">
        <f t="shared" si="169"/>
        <v>5.6840840218978249E-2</v>
      </c>
      <c r="BN122" s="467">
        <f t="shared" si="170"/>
        <v>0</v>
      </c>
      <c r="BO122" s="97">
        <f t="shared" si="171"/>
        <v>0</v>
      </c>
      <c r="BP122" s="97">
        <f t="shared" si="172"/>
        <v>0</v>
      </c>
      <c r="BQ122" s="97">
        <f t="shared" si="173"/>
        <v>0</v>
      </c>
      <c r="BR122" s="97">
        <f t="shared" si="174"/>
        <v>0</v>
      </c>
      <c r="BS122" s="97">
        <f t="shared" si="175"/>
        <v>0</v>
      </c>
      <c r="BT122" s="97">
        <f t="shared" si="176"/>
        <v>0</v>
      </c>
      <c r="BU122" s="97">
        <f t="shared" si="177"/>
        <v>0</v>
      </c>
      <c r="BV122" s="97">
        <f t="shared" si="178"/>
        <v>0</v>
      </c>
      <c r="BW122" s="97">
        <f t="shared" si="179"/>
        <v>0</v>
      </c>
      <c r="BX122" s="97">
        <f t="shared" si="180"/>
        <v>0</v>
      </c>
      <c r="BY122" s="469">
        <f t="shared" si="181"/>
        <v>0</v>
      </c>
      <c r="BZ122" s="470">
        <f t="shared" si="182"/>
        <v>0</v>
      </c>
      <c r="CA122" s="470">
        <f t="shared" si="183"/>
        <v>0</v>
      </c>
      <c r="CB122" s="470">
        <f t="shared" si="184"/>
        <v>0</v>
      </c>
      <c r="CC122" s="470">
        <f t="shared" si="185"/>
        <v>0</v>
      </c>
      <c r="CD122" s="470">
        <f t="shared" si="186"/>
        <v>0</v>
      </c>
      <c r="CE122" s="470">
        <f t="shared" si="187"/>
        <v>0</v>
      </c>
      <c r="CF122" s="470">
        <f t="shared" si="188"/>
        <v>0</v>
      </c>
      <c r="CG122" s="470">
        <f t="shared" si="189"/>
        <v>0</v>
      </c>
      <c r="CH122" s="470">
        <f t="shared" si="190"/>
        <v>0</v>
      </c>
      <c r="CI122" s="470">
        <f t="shared" si="191"/>
        <v>0</v>
      </c>
      <c r="CJ122" s="470">
        <f t="shared" si="192"/>
        <v>0</v>
      </c>
      <c r="CK122" s="472">
        <f t="shared" si="193"/>
        <v>0</v>
      </c>
      <c r="CL122" s="470">
        <f t="shared" si="194"/>
        <v>0</v>
      </c>
      <c r="CM122" s="116">
        <f t="shared" si="195"/>
        <v>0</v>
      </c>
      <c r="CN122" s="116">
        <f t="shared" si="196"/>
        <v>0.40342354656450702</v>
      </c>
      <c r="CO122" s="116">
        <f t="shared" si="197"/>
        <v>0</v>
      </c>
      <c r="CP122" s="116">
        <f t="shared" si="198"/>
        <v>0</v>
      </c>
      <c r="CQ122" s="116">
        <f t="shared" si="199"/>
        <v>0.39372121026963097</v>
      </c>
      <c r="CR122" s="116">
        <f t="shared" si="200"/>
        <v>0</v>
      </c>
      <c r="CS122" s="116">
        <f t="shared" si="201"/>
        <v>0</v>
      </c>
      <c r="CT122" s="116">
        <f t="shared" si="202"/>
        <v>0.38244552214315303</v>
      </c>
      <c r="CU122" s="116">
        <f t="shared" si="203"/>
        <v>0</v>
      </c>
      <c r="CV122" s="116">
        <f t="shared" si="204"/>
        <v>0</v>
      </c>
      <c r="CW122" s="471">
        <f t="shared" si="205"/>
        <v>0.36832569801339499</v>
      </c>
      <c r="CX122" s="470">
        <f t="shared" si="206"/>
        <v>0</v>
      </c>
      <c r="CY122" s="116">
        <f t="shared" si="207"/>
        <v>0</v>
      </c>
      <c r="CZ122" s="116">
        <f t="shared" si="208"/>
        <v>0</v>
      </c>
      <c r="DA122" s="116">
        <f t="shared" si="209"/>
        <v>0</v>
      </c>
      <c r="DB122" s="116">
        <f t="shared" si="210"/>
        <v>0</v>
      </c>
      <c r="DC122" s="116">
        <f t="shared" si="211"/>
        <v>0</v>
      </c>
      <c r="DD122" s="116">
        <f t="shared" si="212"/>
        <v>0</v>
      </c>
      <c r="DE122" s="116">
        <f t="shared" si="213"/>
        <v>0</v>
      </c>
      <c r="DF122" s="116">
        <f t="shared" si="214"/>
        <v>0</v>
      </c>
      <c r="DG122" s="116">
        <f t="shared" si="215"/>
        <v>0</v>
      </c>
      <c r="DH122" s="116">
        <f t="shared" si="216"/>
        <v>0</v>
      </c>
      <c r="DI122" s="471">
        <f t="shared" si="217"/>
        <v>0</v>
      </c>
      <c r="DJ122" s="470">
        <f t="shared" si="218"/>
        <v>0</v>
      </c>
      <c r="DK122" s="116">
        <f t="shared" si="219"/>
        <v>0</v>
      </c>
      <c r="DL122" s="116">
        <f t="shared" si="220"/>
        <v>0</v>
      </c>
      <c r="DM122" s="116">
        <f t="shared" si="221"/>
        <v>0</v>
      </c>
      <c r="DN122" s="116">
        <f t="shared" si="222"/>
        <v>0</v>
      </c>
      <c r="DO122" s="116">
        <f t="shared" si="223"/>
        <v>0</v>
      </c>
      <c r="DP122" s="116">
        <f t="shared" si="224"/>
        <v>0</v>
      </c>
      <c r="DQ122" s="116">
        <f t="shared" si="225"/>
        <v>0</v>
      </c>
      <c r="DR122" s="116">
        <f t="shared" si="226"/>
        <v>0</v>
      </c>
      <c r="DS122" s="116">
        <f t="shared" si="227"/>
        <v>0</v>
      </c>
      <c r="DT122" s="116">
        <f t="shared" si="228"/>
        <v>0</v>
      </c>
      <c r="DU122" s="471">
        <f t="shared" si="229"/>
        <v>0</v>
      </c>
      <c r="DV122" s="470">
        <f t="shared" si="230"/>
        <v>0</v>
      </c>
      <c r="DW122" s="470">
        <f t="shared" si="231"/>
        <v>0</v>
      </c>
      <c r="DX122" s="470">
        <f t="shared" si="232"/>
        <v>0</v>
      </c>
      <c r="DY122" s="470">
        <f t="shared" si="233"/>
        <v>0</v>
      </c>
      <c r="DZ122" s="470">
        <f t="shared" si="234"/>
        <v>0</v>
      </c>
      <c r="EA122" s="470">
        <f t="shared" si="235"/>
        <v>0</v>
      </c>
      <c r="EB122" s="470">
        <f t="shared" si="236"/>
        <v>0</v>
      </c>
      <c r="EC122" s="470">
        <f t="shared" si="237"/>
        <v>0</v>
      </c>
      <c r="ED122" s="470">
        <f t="shared" si="238"/>
        <v>0</v>
      </c>
      <c r="EE122" s="470">
        <f t="shared" si="239"/>
        <v>0</v>
      </c>
      <c r="EF122" s="470">
        <f t="shared" si="240"/>
        <v>0</v>
      </c>
      <c r="EG122" s="470">
        <f t="shared" si="241"/>
        <v>0</v>
      </c>
      <c r="EH122" s="466">
        <f t="shared" si="242"/>
        <v>0</v>
      </c>
      <c r="EI122" s="122">
        <f t="shared" si="243"/>
        <v>0</v>
      </c>
      <c r="EJ122" s="122">
        <f t="shared" si="244"/>
        <v>0</v>
      </c>
      <c r="EK122" s="122">
        <f t="shared" si="245"/>
        <v>0</v>
      </c>
      <c r="EL122" s="122">
        <f t="shared" si="246"/>
        <v>0</v>
      </c>
      <c r="EM122" s="122">
        <f t="shared" si="247"/>
        <v>0</v>
      </c>
      <c r="EN122" s="122">
        <f t="shared" si="248"/>
        <v>0</v>
      </c>
      <c r="EO122" s="122">
        <f t="shared" si="249"/>
        <v>0</v>
      </c>
      <c r="EP122" s="122">
        <f t="shared" si="250"/>
        <v>0</v>
      </c>
      <c r="EQ122" s="122">
        <f t="shared" si="251"/>
        <v>0</v>
      </c>
      <c r="ER122" s="122">
        <f t="shared" si="252"/>
        <v>0</v>
      </c>
      <c r="ES122" s="469">
        <f t="shared" si="253"/>
        <v>0</v>
      </c>
      <c r="ET122" s="466">
        <f t="shared" si="254"/>
        <v>0</v>
      </c>
      <c r="EU122" s="122">
        <f t="shared" si="255"/>
        <v>0</v>
      </c>
      <c r="EV122" s="122">
        <f t="shared" si="256"/>
        <v>0</v>
      </c>
      <c r="EW122" s="122">
        <f t="shared" si="257"/>
        <v>0</v>
      </c>
      <c r="EX122" s="122">
        <f t="shared" si="258"/>
        <v>0</v>
      </c>
      <c r="EY122" s="122">
        <f t="shared" si="259"/>
        <v>0</v>
      </c>
      <c r="EZ122" s="122">
        <f t="shared" si="260"/>
        <v>0</v>
      </c>
      <c r="FA122" s="122">
        <f t="shared" si="261"/>
        <v>0</v>
      </c>
      <c r="FB122" s="122">
        <f t="shared" si="262"/>
        <v>0</v>
      </c>
      <c r="FC122" s="122">
        <f t="shared" si="263"/>
        <v>0</v>
      </c>
      <c r="FD122" s="122">
        <f t="shared" si="264"/>
        <v>0</v>
      </c>
      <c r="FE122" s="469">
        <f t="shared" si="265"/>
        <v>0</v>
      </c>
      <c r="FF122" s="466">
        <f t="shared" si="266"/>
        <v>0</v>
      </c>
      <c r="FG122" s="466">
        <f t="shared" si="267"/>
        <v>0</v>
      </c>
      <c r="FH122" s="466">
        <f t="shared" si="268"/>
        <v>0</v>
      </c>
      <c r="FI122" s="466">
        <f t="shared" si="269"/>
        <v>0</v>
      </c>
      <c r="FJ122" s="466">
        <f t="shared" si="270"/>
        <v>0</v>
      </c>
      <c r="FK122" s="466">
        <f t="shared" si="271"/>
        <v>0</v>
      </c>
      <c r="FL122" s="466">
        <f t="shared" si="272"/>
        <v>0</v>
      </c>
      <c r="FM122" s="466">
        <f t="shared" si="273"/>
        <v>0</v>
      </c>
      <c r="FN122" s="466">
        <f t="shared" si="274"/>
        <v>0</v>
      </c>
      <c r="FO122" s="466">
        <f t="shared" si="275"/>
        <v>0</v>
      </c>
      <c r="FP122" s="466">
        <f t="shared" si="276"/>
        <v>0</v>
      </c>
      <c r="FQ122" s="468">
        <f t="shared" si="277"/>
        <v>0</v>
      </c>
      <c r="FR122" s="466">
        <f t="shared" si="278"/>
        <v>0</v>
      </c>
      <c r="FS122" s="466">
        <f t="shared" si="279"/>
        <v>0</v>
      </c>
      <c r="FT122" s="466">
        <f t="shared" si="280"/>
        <v>0</v>
      </c>
      <c r="FU122" s="466">
        <f t="shared" si="281"/>
        <v>0</v>
      </c>
      <c r="FV122" s="466">
        <f t="shared" si="282"/>
        <v>0</v>
      </c>
      <c r="FW122" s="466">
        <f t="shared" si="283"/>
        <v>0</v>
      </c>
      <c r="FX122" s="466">
        <f t="shared" si="284"/>
        <v>0</v>
      </c>
      <c r="FY122" s="466">
        <f t="shared" si="285"/>
        <v>0</v>
      </c>
      <c r="FZ122" s="466">
        <f t="shared" si="286"/>
        <v>0</v>
      </c>
      <c r="GA122" s="466">
        <f t="shared" si="287"/>
        <v>0</v>
      </c>
      <c r="GB122" s="466">
        <f t="shared" si="288"/>
        <v>0</v>
      </c>
      <c r="GC122" s="468">
        <f t="shared" si="289"/>
        <v>0</v>
      </c>
    </row>
    <row r="123" spans="1:185">
      <c r="A123" s="97">
        <v>120</v>
      </c>
      <c r="B123" s="97" t="s">
        <v>12</v>
      </c>
      <c r="C123" s="97" t="s">
        <v>213</v>
      </c>
      <c r="D123" s="97" t="s">
        <v>936</v>
      </c>
      <c r="E123" s="321">
        <v>0</v>
      </c>
      <c r="F123" s="122">
        <v>0</v>
      </c>
      <c r="G123" s="122">
        <v>0.54766749895963396</v>
      </c>
      <c r="H123" s="122">
        <v>0</v>
      </c>
      <c r="I123" s="122">
        <v>0</v>
      </c>
      <c r="J123" s="122">
        <v>0.53500897211818499</v>
      </c>
      <c r="K123" s="122">
        <v>0</v>
      </c>
      <c r="L123" s="122">
        <v>0</v>
      </c>
      <c r="M123" s="122">
        <v>0.52029771119433998</v>
      </c>
      <c r="N123" s="122">
        <v>0</v>
      </c>
      <c r="O123" s="122">
        <v>0</v>
      </c>
      <c r="P123" s="475">
        <v>0.50187573866000801</v>
      </c>
      <c r="Q123" s="474">
        <v>2</v>
      </c>
      <c r="R123" s="97">
        <v>0</v>
      </c>
      <c r="S123" s="97">
        <v>0</v>
      </c>
      <c r="T123" s="97">
        <v>1.0953349979192599</v>
      </c>
      <c r="U123" s="97">
        <v>0</v>
      </c>
      <c r="V123" s="97">
        <v>0</v>
      </c>
      <c r="W123" s="97">
        <v>1.07001794423637</v>
      </c>
      <c r="X123" s="97">
        <v>0</v>
      </c>
      <c r="Y123" s="97">
        <v>0</v>
      </c>
      <c r="Z123" s="97">
        <v>1.04059542238868</v>
      </c>
      <c r="AA123" s="97">
        <v>0</v>
      </c>
      <c r="AB123" s="97">
        <v>0</v>
      </c>
      <c r="AC123" s="97">
        <v>1.00375147732001</v>
      </c>
      <c r="AD123" s="321">
        <v>0</v>
      </c>
      <c r="AE123" s="97">
        <v>0</v>
      </c>
      <c r="AF123" s="97">
        <v>0</v>
      </c>
      <c r="AG123" s="97">
        <v>0</v>
      </c>
      <c r="AH123" s="97">
        <v>0</v>
      </c>
      <c r="AI123" s="97">
        <v>0</v>
      </c>
      <c r="AJ123" s="97">
        <v>0</v>
      </c>
      <c r="AK123" s="97">
        <v>0</v>
      </c>
      <c r="AL123" s="97">
        <v>0</v>
      </c>
      <c r="AM123" s="97">
        <v>0</v>
      </c>
      <c r="AN123" s="97">
        <v>0</v>
      </c>
      <c r="AO123" s="97">
        <v>0</v>
      </c>
      <c r="AP123" s="466">
        <f t="shared" si="146"/>
        <v>0</v>
      </c>
      <c r="AQ123" s="122">
        <f t="shared" si="147"/>
        <v>0</v>
      </c>
      <c r="AR123" s="473">
        <f t="shared" si="148"/>
        <v>0</v>
      </c>
      <c r="AS123" s="122">
        <f t="shared" si="149"/>
        <v>0</v>
      </c>
      <c r="AT123" s="122">
        <f t="shared" si="150"/>
        <v>0</v>
      </c>
      <c r="AU123" s="122">
        <f t="shared" si="151"/>
        <v>0</v>
      </c>
      <c r="AV123" s="122">
        <f t="shared" si="152"/>
        <v>0</v>
      </c>
      <c r="AW123" s="122">
        <f t="shared" si="153"/>
        <v>0</v>
      </c>
      <c r="AX123" s="122">
        <f t="shared" si="154"/>
        <v>0</v>
      </c>
      <c r="AY123" s="122">
        <f t="shared" si="155"/>
        <v>0</v>
      </c>
      <c r="AZ123" s="122">
        <f t="shared" si="156"/>
        <v>0</v>
      </c>
      <c r="BA123" s="469">
        <f t="shared" si="157"/>
        <v>0</v>
      </c>
      <c r="BB123" s="97">
        <f t="shared" si="158"/>
        <v>0</v>
      </c>
      <c r="BC123" s="97">
        <f t="shared" si="159"/>
        <v>0</v>
      </c>
      <c r="BD123" s="97">
        <f t="shared" si="160"/>
        <v>8.4517265478337281E-2</v>
      </c>
      <c r="BE123" s="97">
        <f t="shared" si="161"/>
        <v>0</v>
      </c>
      <c r="BF123" s="97">
        <f t="shared" si="162"/>
        <v>0</v>
      </c>
      <c r="BG123" s="97">
        <f t="shared" si="163"/>
        <v>8.2563773486105232E-2</v>
      </c>
      <c r="BH123" s="97">
        <f t="shared" si="164"/>
        <v>0</v>
      </c>
      <c r="BI123" s="97">
        <f t="shared" si="165"/>
        <v>0</v>
      </c>
      <c r="BJ123" s="97">
        <f t="shared" si="166"/>
        <v>8.0293499008646532E-2</v>
      </c>
      <c r="BK123" s="97">
        <f t="shared" si="167"/>
        <v>0</v>
      </c>
      <c r="BL123" s="97">
        <f t="shared" si="168"/>
        <v>0</v>
      </c>
      <c r="BM123" s="469">
        <f t="shared" si="169"/>
        <v>7.7450579269431677E-2</v>
      </c>
      <c r="BN123" s="467">
        <f t="shared" si="170"/>
        <v>0</v>
      </c>
      <c r="BO123" s="97">
        <f t="shared" si="171"/>
        <v>0</v>
      </c>
      <c r="BP123" s="97">
        <f t="shared" si="172"/>
        <v>0</v>
      </c>
      <c r="BQ123" s="97">
        <f t="shared" si="173"/>
        <v>0</v>
      </c>
      <c r="BR123" s="97">
        <f t="shared" si="174"/>
        <v>0</v>
      </c>
      <c r="BS123" s="97">
        <f t="shared" si="175"/>
        <v>0</v>
      </c>
      <c r="BT123" s="97">
        <f t="shared" si="176"/>
        <v>0</v>
      </c>
      <c r="BU123" s="97">
        <f t="shared" si="177"/>
        <v>0</v>
      </c>
      <c r="BV123" s="97">
        <f t="shared" si="178"/>
        <v>0</v>
      </c>
      <c r="BW123" s="97">
        <f t="shared" si="179"/>
        <v>0</v>
      </c>
      <c r="BX123" s="97">
        <f t="shared" si="180"/>
        <v>0</v>
      </c>
      <c r="BY123" s="469">
        <f t="shared" si="181"/>
        <v>0</v>
      </c>
      <c r="BZ123" s="470">
        <f t="shared" si="182"/>
        <v>0</v>
      </c>
      <c r="CA123" s="470">
        <f t="shared" si="183"/>
        <v>0</v>
      </c>
      <c r="CB123" s="470">
        <f t="shared" si="184"/>
        <v>0</v>
      </c>
      <c r="CC123" s="470">
        <f t="shared" si="185"/>
        <v>0</v>
      </c>
      <c r="CD123" s="470">
        <f t="shared" si="186"/>
        <v>0</v>
      </c>
      <c r="CE123" s="470">
        <f t="shared" si="187"/>
        <v>0</v>
      </c>
      <c r="CF123" s="470">
        <f t="shared" si="188"/>
        <v>0</v>
      </c>
      <c r="CG123" s="470">
        <f t="shared" si="189"/>
        <v>0</v>
      </c>
      <c r="CH123" s="470">
        <f t="shared" si="190"/>
        <v>0</v>
      </c>
      <c r="CI123" s="470">
        <f t="shared" si="191"/>
        <v>0</v>
      </c>
      <c r="CJ123" s="470">
        <f t="shared" si="192"/>
        <v>0</v>
      </c>
      <c r="CK123" s="472">
        <f t="shared" si="193"/>
        <v>0</v>
      </c>
      <c r="CL123" s="470">
        <f t="shared" si="194"/>
        <v>0</v>
      </c>
      <c r="CM123" s="116">
        <f t="shared" si="195"/>
        <v>0</v>
      </c>
      <c r="CN123" s="116">
        <f t="shared" si="196"/>
        <v>1.0953349979192599</v>
      </c>
      <c r="CO123" s="116">
        <f t="shared" si="197"/>
        <v>0</v>
      </c>
      <c r="CP123" s="116">
        <f t="shared" si="198"/>
        <v>0</v>
      </c>
      <c r="CQ123" s="116">
        <f t="shared" si="199"/>
        <v>1.07001794423637</v>
      </c>
      <c r="CR123" s="116">
        <f t="shared" si="200"/>
        <v>0</v>
      </c>
      <c r="CS123" s="116">
        <f t="shared" si="201"/>
        <v>0</v>
      </c>
      <c r="CT123" s="116">
        <f t="shared" si="202"/>
        <v>1.04059542238868</v>
      </c>
      <c r="CU123" s="116">
        <f t="shared" si="203"/>
        <v>0</v>
      </c>
      <c r="CV123" s="116">
        <f t="shared" si="204"/>
        <v>0</v>
      </c>
      <c r="CW123" s="471">
        <f t="shared" si="205"/>
        <v>1.00375147732001</v>
      </c>
      <c r="CX123" s="470">
        <f t="shared" si="206"/>
        <v>0</v>
      </c>
      <c r="CY123" s="116">
        <f t="shared" si="207"/>
        <v>0</v>
      </c>
      <c r="CZ123" s="116">
        <f t="shared" si="208"/>
        <v>0</v>
      </c>
      <c r="DA123" s="116">
        <f t="shared" si="209"/>
        <v>0</v>
      </c>
      <c r="DB123" s="116">
        <f t="shared" si="210"/>
        <v>0</v>
      </c>
      <c r="DC123" s="116">
        <f t="shared" si="211"/>
        <v>0</v>
      </c>
      <c r="DD123" s="116">
        <f t="shared" si="212"/>
        <v>0</v>
      </c>
      <c r="DE123" s="116">
        <f t="shared" si="213"/>
        <v>0</v>
      </c>
      <c r="DF123" s="116">
        <f t="shared" si="214"/>
        <v>0</v>
      </c>
      <c r="DG123" s="116">
        <f t="shared" si="215"/>
        <v>0</v>
      </c>
      <c r="DH123" s="116">
        <f t="shared" si="216"/>
        <v>0</v>
      </c>
      <c r="DI123" s="471">
        <f t="shared" si="217"/>
        <v>0</v>
      </c>
      <c r="DJ123" s="470">
        <f t="shared" si="218"/>
        <v>0</v>
      </c>
      <c r="DK123" s="116">
        <f t="shared" si="219"/>
        <v>0</v>
      </c>
      <c r="DL123" s="116">
        <f t="shared" si="220"/>
        <v>0</v>
      </c>
      <c r="DM123" s="116">
        <f t="shared" si="221"/>
        <v>0</v>
      </c>
      <c r="DN123" s="116">
        <f t="shared" si="222"/>
        <v>0</v>
      </c>
      <c r="DO123" s="116">
        <f t="shared" si="223"/>
        <v>0</v>
      </c>
      <c r="DP123" s="116">
        <f t="shared" si="224"/>
        <v>0</v>
      </c>
      <c r="DQ123" s="116">
        <f t="shared" si="225"/>
        <v>0</v>
      </c>
      <c r="DR123" s="116">
        <f t="shared" si="226"/>
        <v>0</v>
      </c>
      <c r="DS123" s="116">
        <f t="shared" si="227"/>
        <v>0</v>
      </c>
      <c r="DT123" s="116">
        <f t="shared" si="228"/>
        <v>0</v>
      </c>
      <c r="DU123" s="471">
        <f t="shared" si="229"/>
        <v>0</v>
      </c>
      <c r="DV123" s="470">
        <f t="shared" si="230"/>
        <v>0</v>
      </c>
      <c r="DW123" s="470">
        <f t="shared" si="231"/>
        <v>0</v>
      </c>
      <c r="DX123" s="470">
        <f t="shared" si="232"/>
        <v>0</v>
      </c>
      <c r="DY123" s="470">
        <f t="shared" si="233"/>
        <v>0</v>
      </c>
      <c r="DZ123" s="470">
        <f t="shared" si="234"/>
        <v>0</v>
      </c>
      <c r="EA123" s="470">
        <f t="shared" si="235"/>
        <v>0</v>
      </c>
      <c r="EB123" s="470">
        <f t="shared" si="236"/>
        <v>0</v>
      </c>
      <c r="EC123" s="470">
        <f t="shared" si="237"/>
        <v>0</v>
      </c>
      <c r="ED123" s="470">
        <f t="shared" si="238"/>
        <v>0</v>
      </c>
      <c r="EE123" s="470">
        <f t="shared" si="239"/>
        <v>0</v>
      </c>
      <c r="EF123" s="470">
        <f t="shared" si="240"/>
        <v>0</v>
      </c>
      <c r="EG123" s="470">
        <f t="shared" si="241"/>
        <v>0</v>
      </c>
      <c r="EH123" s="466">
        <f t="shared" si="242"/>
        <v>0</v>
      </c>
      <c r="EI123" s="122">
        <f t="shared" si="243"/>
        <v>0</v>
      </c>
      <c r="EJ123" s="122">
        <f t="shared" si="244"/>
        <v>0</v>
      </c>
      <c r="EK123" s="122">
        <f t="shared" si="245"/>
        <v>0</v>
      </c>
      <c r="EL123" s="122">
        <f t="shared" si="246"/>
        <v>0</v>
      </c>
      <c r="EM123" s="122">
        <f t="shared" si="247"/>
        <v>0</v>
      </c>
      <c r="EN123" s="122">
        <f t="shared" si="248"/>
        <v>0</v>
      </c>
      <c r="EO123" s="122">
        <f t="shared" si="249"/>
        <v>0</v>
      </c>
      <c r="EP123" s="122">
        <f t="shared" si="250"/>
        <v>0</v>
      </c>
      <c r="EQ123" s="122">
        <f t="shared" si="251"/>
        <v>0</v>
      </c>
      <c r="ER123" s="122">
        <f t="shared" si="252"/>
        <v>0</v>
      </c>
      <c r="ES123" s="469">
        <f t="shared" si="253"/>
        <v>0</v>
      </c>
      <c r="ET123" s="466">
        <f t="shared" si="254"/>
        <v>0</v>
      </c>
      <c r="EU123" s="122">
        <f t="shared" si="255"/>
        <v>0</v>
      </c>
      <c r="EV123" s="122">
        <f t="shared" si="256"/>
        <v>0</v>
      </c>
      <c r="EW123" s="122">
        <f t="shared" si="257"/>
        <v>0</v>
      </c>
      <c r="EX123" s="122">
        <f t="shared" si="258"/>
        <v>0</v>
      </c>
      <c r="EY123" s="122">
        <f t="shared" si="259"/>
        <v>0</v>
      </c>
      <c r="EZ123" s="122">
        <f t="shared" si="260"/>
        <v>0</v>
      </c>
      <c r="FA123" s="122">
        <f t="shared" si="261"/>
        <v>0</v>
      </c>
      <c r="FB123" s="122">
        <f t="shared" si="262"/>
        <v>0</v>
      </c>
      <c r="FC123" s="122">
        <f t="shared" si="263"/>
        <v>0</v>
      </c>
      <c r="FD123" s="122">
        <f t="shared" si="264"/>
        <v>0</v>
      </c>
      <c r="FE123" s="469">
        <f t="shared" si="265"/>
        <v>0</v>
      </c>
      <c r="FF123" s="466">
        <f t="shared" si="266"/>
        <v>0</v>
      </c>
      <c r="FG123" s="466">
        <f t="shared" si="267"/>
        <v>0</v>
      </c>
      <c r="FH123" s="466">
        <f t="shared" si="268"/>
        <v>0</v>
      </c>
      <c r="FI123" s="466">
        <f t="shared" si="269"/>
        <v>0</v>
      </c>
      <c r="FJ123" s="466">
        <f t="shared" si="270"/>
        <v>0</v>
      </c>
      <c r="FK123" s="466">
        <f t="shared" si="271"/>
        <v>0</v>
      </c>
      <c r="FL123" s="466">
        <f t="shared" si="272"/>
        <v>0</v>
      </c>
      <c r="FM123" s="466">
        <f t="shared" si="273"/>
        <v>0</v>
      </c>
      <c r="FN123" s="466">
        <f t="shared" si="274"/>
        <v>0</v>
      </c>
      <c r="FO123" s="466">
        <f t="shared" si="275"/>
        <v>0</v>
      </c>
      <c r="FP123" s="466">
        <f t="shared" si="276"/>
        <v>0</v>
      </c>
      <c r="FQ123" s="468">
        <f t="shared" si="277"/>
        <v>0</v>
      </c>
      <c r="FR123" s="466">
        <f t="shared" si="278"/>
        <v>0</v>
      </c>
      <c r="FS123" s="466">
        <f t="shared" si="279"/>
        <v>0</v>
      </c>
      <c r="FT123" s="466">
        <f t="shared" si="280"/>
        <v>0</v>
      </c>
      <c r="FU123" s="466">
        <f t="shared" si="281"/>
        <v>0</v>
      </c>
      <c r="FV123" s="466">
        <f t="shared" si="282"/>
        <v>0</v>
      </c>
      <c r="FW123" s="466">
        <f t="shared" si="283"/>
        <v>0</v>
      </c>
      <c r="FX123" s="466">
        <f t="shared" si="284"/>
        <v>0</v>
      </c>
      <c r="FY123" s="466">
        <f t="shared" si="285"/>
        <v>0</v>
      </c>
      <c r="FZ123" s="466">
        <f t="shared" si="286"/>
        <v>0</v>
      </c>
      <c r="GA123" s="466">
        <f t="shared" si="287"/>
        <v>0</v>
      </c>
      <c r="GB123" s="466">
        <f t="shared" si="288"/>
        <v>0</v>
      </c>
      <c r="GC123" s="468">
        <f t="shared" si="289"/>
        <v>0</v>
      </c>
    </row>
    <row r="124" spans="1:185">
      <c r="A124" s="97">
        <v>121</v>
      </c>
      <c r="B124" s="97" t="s">
        <v>12</v>
      </c>
      <c r="C124" s="97" t="s">
        <v>213</v>
      </c>
      <c r="D124" s="97" t="s">
        <v>936</v>
      </c>
      <c r="E124" s="321">
        <v>0</v>
      </c>
      <c r="F124" s="122">
        <v>0</v>
      </c>
      <c r="G124" s="122">
        <v>0.78220048262548303</v>
      </c>
      <c r="H124" s="122">
        <v>0</v>
      </c>
      <c r="I124" s="122">
        <v>0</v>
      </c>
      <c r="J124" s="122">
        <v>0.72838871100868796</v>
      </c>
      <c r="K124" s="122">
        <v>0</v>
      </c>
      <c r="L124" s="122">
        <v>0</v>
      </c>
      <c r="M124" s="122">
        <v>0.68977003204633203</v>
      </c>
      <c r="N124" s="122">
        <v>0</v>
      </c>
      <c r="O124" s="122">
        <v>0</v>
      </c>
      <c r="P124" s="475">
        <v>0.561767979440155</v>
      </c>
      <c r="Q124" s="474">
        <v>1</v>
      </c>
      <c r="R124" s="97">
        <v>0</v>
      </c>
      <c r="S124" s="97">
        <v>0</v>
      </c>
      <c r="T124" s="97">
        <v>0.78220048262548303</v>
      </c>
      <c r="U124" s="97">
        <v>0</v>
      </c>
      <c r="V124" s="97">
        <v>0</v>
      </c>
      <c r="W124" s="97">
        <v>0.72838871100868796</v>
      </c>
      <c r="X124" s="97">
        <v>0</v>
      </c>
      <c r="Y124" s="97">
        <v>0</v>
      </c>
      <c r="Z124" s="97">
        <v>0.68977003204633203</v>
      </c>
      <c r="AA124" s="97">
        <v>0</v>
      </c>
      <c r="AB124" s="97">
        <v>0</v>
      </c>
      <c r="AC124" s="97">
        <v>0.561767979440155</v>
      </c>
      <c r="AD124" s="321">
        <v>0</v>
      </c>
      <c r="AE124" s="97">
        <v>0</v>
      </c>
      <c r="AF124" s="97">
        <v>0</v>
      </c>
      <c r="AG124" s="97">
        <v>0</v>
      </c>
      <c r="AH124" s="97">
        <v>0</v>
      </c>
      <c r="AI124" s="97">
        <v>0</v>
      </c>
      <c r="AJ124" s="97">
        <v>0</v>
      </c>
      <c r="AK124" s="97">
        <v>0</v>
      </c>
      <c r="AL124" s="97">
        <v>0</v>
      </c>
      <c r="AM124" s="97">
        <v>0</v>
      </c>
      <c r="AN124" s="97">
        <v>0</v>
      </c>
      <c r="AO124" s="97">
        <v>0</v>
      </c>
      <c r="AP124" s="466">
        <f t="shared" si="146"/>
        <v>0</v>
      </c>
      <c r="AQ124" s="122">
        <f t="shared" si="147"/>
        <v>0</v>
      </c>
      <c r="AR124" s="473">
        <f t="shared" si="148"/>
        <v>0</v>
      </c>
      <c r="AS124" s="122">
        <f t="shared" si="149"/>
        <v>0</v>
      </c>
      <c r="AT124" s="122">
        <f t="shared" si="150"/>
        <v>0</v>
      </c>
      <c r="AU124" s="122">
        <f t="shared" si="151"/>
        <v>0</v>
      </c>
      <c r="AV124" s="122">
        <f t="shared" si="152"/>
        <v>0</v>
      </c>
      <c r="AW124" s="122">
        <f t="shared" si="153"/>
        <v>0</v>
      </c>
      <c r="AX124" s="122">
        <f t="shared" si="154"/>
        <v>0</v>
      </c>
      <c r="AY124" s="122">
        <f t="shared" si="155"/>
        <v>0</v>
      </c>
      <c r="AZ124" s="122">
        <f t="shared" si="156"/>
        <v>0</v>
      </c>
      <c r="BA124" s="469">
        <f t="shared" si="157"/>
        <v>0</v>
      </c>
      <c r="BB124" s="97">
        <f t="shared" si="158"/>
        <v>0</v>
      </c>
      <c r="BC124" s="97">
        <f t="shared" si="159"/>
        <v>0</v>
      </c>
      <c r="BD124" s="97">
        <f t="shared" si="160"/>
        <v>0.12071091670205926</v>
      </c>
      <c r="BE124" s="97">
        <f t="shared" si="161"/>
        <v>0</v>
      </c>
      <c r="BF124" s="97">
        <f t="shared" si="162"/>
        <v>0</v>
      </c>
      <c r="BG124" s="97">
        <f t="shared" si="163"/>
        <v>0.11240656452444073</v>
      </c>
      <c r="BH124" s="97">
        <f t="shared" si="164"/>
        <v>0</v>
      </c>
      <c r="BI124" s="97">
        <f t="shared" si="165"/>
        <v>0</v>
      </c>
      <c r="BJ124" s="97">
        <f t="shared" si="166"/>
        <v>0.10644684416768339</v>
      </c>
      <c r="BK124" s="97">
        <f t="shared" si="167"/>
        <v>0</v>
      </c>
      <c r="BL124" s="97">
        <f t="shared" si="168"/>
        <v>0</v>
      </c>
      <c r="BM124" s="469">
        <f t="shared" si="169"/>
        <v>8.6693282960492363E-2</v>
      </c>
      <c r="BN124" s="467">
        <f t="shared" si="170"/>
        <v>0</v>
      </c>
      <c r="BO124" s="97">
        <f t="shared" si="171"/>
        <v>0</v>
      </c>
      <c r="BP124" s="97">
        <f t="shared" si="172"/>
        <v>0</v>
      </c>
      <c r="BQ124" s="97">
        <f t="shared" si="173"/>
        <v>0</v>
      </c>
      <c r="BR124" s="97">
        <f t="shared" si="174"/>
        <v>0</v>
      </c>
      <c r="BS124" s="97">
        <f t="shared" si="175"/>
        <v>0</v>
      </c>
      <c r="BT124" s="97">
        <f t="shared" si="176"/>
        <v>0</v>
      </c>
      <c r="BU124" s="97">
        <f t="shared" si="177"/>
        <v>0</v>
      </c>
      <c r="BV124" s="97">
        <f t="shared" si="178"/>
        <v>0</v>
      </c>
      <c r="BW124" s="97">
        <f t="shared" si="179"/>
        <v>0</v>
      </c>
      <c r="BX124" s="97">
        <f t="shared" si="180"/>
        <v>0</v>
      </c>
      <c r="BY124" s="469">
        <f t="shared" si="181"/>
        <v>0</v>
      </c>
      <c r="BZ124" s="470">
        <f t="shared" si="182"/>
        <v>0</v>
      </c>
      <c r="CA124" s="470">
        <f t="shared" si="183"/>
        <v>0</v>
      </c>
      <c r="CB124" s="470">
        <f t="shared" si="184"/>
        <v>0</v>
      </c>
      <c r="CC124" s="470">
        <f t="shared" si="185"/>
        <v>0</v>
      </c>
      <c r="CD124" s="470">
        <f t="shared" si="186"/>
        <v>0</v>
      </c>
      <c r="CE124" s="470">
        <f t="shared" si="187"/>
        <v>0</v>
      </c>
      <c r="CF124" s="470">
        <f t="shared" si="188"/>
        <v>0</v>
      </c>
      <c r="CG124" s="470">
        <f t="shared" si="189"/>
        <v>0</v>
      </c>
      <c r="CH124" s="470">
        <f t="shared" si="190"/>
        <v>0</v>
      </c>
      <c r="CI124" s="470">
        <f t="shared" si="191"/>
        <v>0</v>
      </c>
      <c r="CJ124" s="470">
        <f t="shared" si="192"/>
        <v>0</v>
      </c>
      <c r="CK124" s="472">
        <f t="shared" si="193"/>
        <v>0</v>
      </c>
      <c r="CL124" s="470">
        <f t="shared" si="194"/>
        <v>0</v>
      </c>
      <c r="CM124" s="116">
        <f t="shared" si="195"/>
        <v>0</v>
      </c>
      <c r="CN124" s="116">
        <f t="shared" si="196"/>
        <v>0.78220048262548303</v>
      </c>
      <c r="CO124" s="116">
        <f t="shared" si="197"/>
        <v>0</v>
      </c>
      <c r="CP124" s="116">
        <f t="shared" si="198"/>
        <v>0</v>
      </c>
      <c r="CQ124" s="116">
        <f t="shared" si="199"/>
        <v>0.72838871100868796</v>
      </c>
      <c r="CR124" s="116">
        <f t="shared" si="200"/>
        <v>0</v>
      </c>
      <c r="CS124" s="116">
        <f t="shared" si="201"/>
        <v>0</v>
      </c>
      <c r="CT124" s="116">
        <f t="shared" si="202"/>
        <v>0.68977003204633203</v>
      </c>
      <c r="CU124" s="116">
        <f t="shared" si="203"/>
        <v>0</v>
      </c>
      <c r="CV124" s="116">
        <f t="shared" si="204"/>
        <v>0</v>
      </c>
      <c r="CW124" s="471">
        <f t="shared" si="205"/>
        <v>0.561767979440155</v>
      </c>
      <c r="CX124" s="470">
        <f t="shared" si="206"/>
        <v>0</v>
      </c>
      <c r="CY124" s="116">
        <f t="shared" si="207"/>
        <v>0</v>
      </c>
      <c r="CZ124" s="116">
        <f t="shared" si="208"/>
        <v>0</v>
      </c>
      <c r="DA124" s="116">
        <f t="shared" si="209"/>
        <v>0</v>
      </c>
      <c r="DB124" s="116">
        <f t="shared" si="210"/>
        <v>0</v>
      </c>
      <c r="DC124" s="116">
        <f t="shared" si="211"/>
        <v>0</v>
      </c>
      <c r="DD124" s="116">
        <f t="shared" si="212"/>
        <v>0</v>
      </c>
      <c r="DE124" s="116">
        <f t="shared" si="213"/>
        <v>0</v>
      </c>
      <c r="DF124" s="116">
        <f t="shared" si="214"/>
        <v>0</v>
      </c>
      <c r="DG124" s="116">
        <f t="shared" si="215"/>
        <v>0</v>
      </c>
      <c r="DH124" s="116">
        <f t="shared" si="216"/>
        <v>0</v>
      </c>
      <c r="DI124" s="471">
        <f t="shared" si="217"/>
        <v>0</v>
      </c>
      <c r="DJ124" s="470">
        <f t="shared" si="218"/>
        <v>0</v>
      </c>
      <c r="DK124" s="116">
        <f t="shared" si="219"/>
        <v>0</v>
      </c>
      <c r="DL124" s="116">
        <f t="shared" si="220"/>
        <v>0</v>
      </c>
      <c r="DM124" s="116">
        <f t="shared" si="221"/>
        <v>0</v>
      </c>
      <c r="DN124" s="116">
        <f t="shared" si="222"/>
        <v>0</v>
      </c>
      <c r="DO124" s="116">
        <f t="shared" si="223"/>
        <v>0</v>
      </c>
      <c r="DP124" s="116">
        <f t="shared" si="224"/>
        <v>0</v>
      </c>
      <c r="DQ124" s="116">
        <f t="shared" si="225"/>
        <v>0</v>
      </c>
      <c r="DR124" s="116">
        <f t="shared" si="226"/>
        <v>0</v>
      </c>
      <c r="DS124" s="116">
        <f t="shared" si="227"/>
        <v>0</v>
      </c>
      <c r="DT124" s="116">
        <f t="shared" si="228"/>
        <v>0</v>
      </c>
      <c r="DU124" s="471">
        <f t="shared" si="229"/>
        <v>0</v>
      </c>
      <c r="DV124" s="470">
        <f t="shared" si="230"/>
        <v>0</v>
      </c>
      <c r="DW124" s="470">
        <f t="shared" si="231"/>
        <v>0</v>
      </c>
      <c r="DX124" s="470">
        <f t="shared" si="232"/>
        <v>0</v>
      </c>
      <c r="DY124" s="470">
        <f t="shared" si="233"/>
        <v>0</v>
      </c>
      <c r="DZ124" s="470">
        <f t="shared" si="234"/>
        <v>0</v>
      </c>
      <c r="EA124" s="470">
        <f t="shared" si="235"/>
        <v>0</v>
      </c>
      <c r="EB124" s="470">
        <f t="shared" si="236"/>
        <v>0</v>
      </c>
      <c r="EC124" s="470">
        <f t="shared" si="237"/>
        <v>0</v>
      </c>
      <c r="ED124" s="470">
        <f t="shared" si="238"/>
        <v>0</v>
      </c>
      <c r="EE124" s="470">
        <f t="shared" si="239"/>
        <v>0</v>
      </c>
      <c r="EF124" s="470">
        <f t="shared" si="240"/>
        <v>0</v>
      </c>
      <c r="EG124" s="470">
        <f t="shared" si="241"/>
        <v>0</v>
      </c>
      <c r="EH124" s="466">
        <f t="shared" si="242"/>
        <v>0</v>
      </c>
      <c r="EI124" s="122">
        <f t="shared" si="243"/>
        <v>0</v>
      </c>
      <c r="EJ124" s="122">
        <f t="shared" si="244"/>
        <v>0</v>
      </c>
      <c r="EK124" s="122">
        <f t="shared" si="245"/>
        <v>0</v>
      </c>
      <c r="EL124" s="122">
        <f t="shared" si="246"/>
        <v>0</v>
      </c>
      <c r="EM124" s="122">
        <f t="shared" si="247"/>
        <v>0</v>
      </c>
      <c r="EN124" s="122">
        <f t="shared" si="248"/>
        <v>0</v>
      </c>
      <c r="EO124" s="122">
        <f t="shared" si="249"/>
        <v>0</v>
      </c>
      <c r="EP124" s="122">
        <f t="shared" si="250"/>
        <v>0</v>
      </c>
      <c r="EQ124" s="122">
        <f t="shared" si="251"/>
        <v>0</v>
      </c>
      <c r="ER124" s="122">
        <f t="shared" si="252"/>
        <v>0</v>
      </c>
      <c r="ES124" s="469">
        <f t="shared" si="253"/>
        <v>0</v>
      </c>
      <c r="ET124" s="466">
        <f t="shared" si="254"/>
        <v>0</v>
      </c>
      <c r="EU124" s="122">
        <f t="shared" si="255"/>
        <v>0</v>
      </c>
      <c r="EV124" s="122">
        <f t="shared" si="256"/>
        <v>0</v>
      </c>
      <c r="EW124" s="122">
        <f t="shared" si="257"/>
        <v>0</v>
      </c>
      <c r="EX124" s="122">
        <f t="shared" si="258"/>
        <v>0</v>
      </c>
      <c r="EY124" s="122">
        <f t="shared" si="259"/>
        <v>0</v>
      </c>
      <c r="EZ124" s="122">
        <f t="shared" si="260"/>
        <v>0</v>
      </c>
      <c r="FA124" s="122">
        <f t="shared" si="261"/>
        <v>0</v>
      </c>
      <c r="FB124" s="122">
        <f t="shared" si="262"/>
        <v>0</v>
      </c>
      <c r="FC124" s="122">
        <f t="shared" si="263"/>
        <v>0</v>
      </c>
      <c r="FD124" s="122">
        <f t="shared" si="264"/>
        <v>0</v>
      </c>
      <c r="FE124" s="469">
        <f t="shared" si="265"/>
        <v>0</v>
      </c>
      <c r="FF124" s="466">
        <f t="shared" si="266"/>
        <v>0</v>
      </c>
      <c r="FG124" s="466">
        <f t="shared" si="267"/>
        <v>0</v>
      </c>
      <c r="FH124" s="466">
        <f t="shared" si="268"/>
        <v>0</v>
      </c>
      <c r="FI124" s="466">
        <f t="shared" si="269"/>
        <v>0</v>
      </c>
      <c r="FJ124" s="466">
        <f t="shared" si="270"/>
        <v>0</v>
      </c>
      <c r="FK124" s="466">
        <f t="shared" si="271"/>
        <v>0</v>
      </c>
      <c r="FL124" s="466">
        <f t="shared" si="272"/>
        <v>0</v>
      </c>
      <c r="FM124" s="466">
        <f t="shared" si="273"/>
        <v>0</v>
      </c>
      <c r="FN124" s="466">
        <f t="shared" si="274"/>
        <v>0</v>
      </c>
      <c r="FO124" s="466">
        <f t="shared" si="275"/>
        <v>0</v>
      </c>
      <c r="FP124" s="466">
        <f t="shared" si="276"/>
        <v>0</v>
      </c>
      <c r="FQ124" s="468">
        <f t="shared" si="277"/>
        <v>0</v>
      </c>
      <c r="FR124" s="466">
        <f t="shared" si="278"/>
        <v>0</v>
      </c>
      <c r="FS124" s="466">
        <f t="shared" si="279"/>
        <v>0</v>
      </c>
      <c r="FT124" s="466">
        <f t="shared" si="280"/>
        <v>0</v>
      </c>
      <c r="FU124" s="466">
        <f t="shared" si="281"/>
        <v>0</v>
      </c>
      <c r="FV124" s="466">
        <f t="shared" si="282"/>
        <v>0</v>
      </c>
      <c r="FW124" s="466">
        <f t="shared" si="283"/>
        <v>0</v>
      </c>
      <c r="FX124" s="466">
        <f t="shared" si="284"/>
        <v>0</v>
      </c>
      <c r="FY124" s="466">
        <f t="shared" si="285"/>
        <v>0</v>
      </c>
      <c r="FZ124" s="466">
        <f t="shared" si="286"/>
        <v>0</v>
      </c>
      <c r="GA124" s="466">
        <f t="shared" si="287"/>
        <v>0</v>
      </c>
      <c r="GB124" s="466">
        <f t="shared" si="288"/>
        <v>0</v>
      </c>
      <c r="GC124" s="468">
        <f t="shared" si="289"/>
        <v>0</v>
      </c>
    </row>
    <row r="125" spans="1:185">
      <c r="A125" s="97">
        <v>122</v>
      </c>
      <c r="B125" s="97" t="s">
        <v>12</v>
      </c>
      <c r="C125" s="97" t="s">
        <v>213</v>
      </c>
      <c r="D125" s="97" t="s">
        <v>936</v>
      </c>
      <c r="E125" s="321">
        <v>0</v>
      </c>
      <c r="F125" s="122">
        <v>0</v>
      </c>
      <c r="G125" s="122">
        <v>1.8251344594594501</v>
      </c>
      <c r="H125" s="122">
        <v>0</v>
      </c>
      <c r="I125" s="122">
        <v>0</v>
      </c>
      <c r="J125" s="122">
        <v>1.6995736590202599</v>
      </c>
      <c r="K125" s="122">
        <v>0</v>
      </c>
      <c r="L125" s="122">
        <v>0</v>
      </c>
      <c r="M125" s="122">
        <v>1.6094634081081001</v>
      </c>
      <c r="N125" s="122">
        <v>0</v>
      </c>
      <c r="O125" s="122">
        <v>0</v>
      </c>
      <c r="P125" s="475">
        <v>1.3107919520270199</v>
      </c>
      <c r="Q125" s="474">
        <v>1</v>
      </c>
      <c r="R125" s="97">
        <v>0</v>
      </c>
      <c r="S125" s="97">
        <v>0</v>
      </c>
      <c r="T125" s="97">
        <v>1.8251344594594501</v>
      </c>
      <c r="U125" s="97">
        <v>0</v>
      </c>
      <c r="V125" s="97">
        <v>0</v>
      </c>
      <c r="W125" s="97">
        <v>1.6995736590202599</v>
      </c>
      <c r="X125" s="97">
        <v>0</v>
      </c>
      <c r="Y125" s="97">
        <v>0</v>
      </c>
      <c r="Z125" s="97">
        <v>1.6094634081081001</v>
      </c>
      <c r="AA125" s="97">
        <v>0</v>
      </c>
      <c r="AB125" s="97">
        <v>0</v>
      </c>
      <c r="AC125" s="97">
        <v>1.3107919520270199</v>
      </c>
      <c r="AD125" s="321">
        <v>0</v>
      </c>
      <c r="AE125" s="97">
        <v>0</v>
      </c>
      <c r="AF125" s="97">
        <v>0</v>
      </c>
      <c r="AG125" s="97">
        <v>0</v>
      </c>
      <c r="AH125" s="97">
        <v>0</v>
      </c>
      <c r="AI125" s="97">
        <v>0</v>
      </c>
      <c r="AJ125" s="97">
        <v>0</v>
      </c>
      <c r="AK125" s="97">
        <v>0</v>
      </c>
      <c r="AL125" s="97">
        <v>0</v>
      </c>
      <c r="AM125" s="97">
        <v>0</v>
      </c>
      <c r="AN125" s="97">
        <v>0</v>
      </c>
      <c r="AO125" s="97">
        <v>0</v>
      </c>
      <c r="AP125" s="466">
        <f t="shared" si="146"/>
        <v>0</v>
      </c>
      <c r="AQ125" s="122">
        <f t="shared" si="147"/>
        <v>0</v>
      </c>
      <c r="AR125" s="473">
        <f t="shared" si="148"/>
        <v>0</v>
      </c>
      <c r="AS125" s="122">
        <f t="shared" si="149"/>
        <v>0</v>
      </c>
      <c r="AT125" s="122">
        <f t="shared" si="150"/>
        <v>0</v>
      </c>
      <c r="AU125" s="122">
        <f t="shared" si="151"/>
        <v>0</v>
      </c>
      <c r="AV125" s="122">
        <f t="shared" si="152"/>
        <v>0</v>
      </c>
      <c r="AW125" s="122">
        <f t="shared" si="153"/>
        <v>0</v>
      </c>
      <c r="AX125" s="122">
        <f t="shared" si="154"/>
        <v>0</v>
      </c>
      <c r="AY125" s="122">
        <f t="shared" si="155"/>
        <v>0</v>
      </c>
      <c r="AZ125" s="122">
        <f t="shared" si="156"/>
        <v>0</v>
      </c>
      <c r="BA125" s="469">
        <f t="shared" si="157"/>
        <v>0</v>
      </c>
      <c r="BB125" s="97">
        <f t="shared" si="158"/>
        <v>0</v>
      </c>
      <c r="BC125" s="97">
        <f t="shared" si="159"/>
        <v>0</v>
      </c>
      <c r="BD125" s="97">
        <f t="shared" si="160"/>
        <v>0.28165880563813667</v>
      </c>
      <c r="BE125" s="97">
        <f t="shared" si="161"/>
        <v>0</v>
      </c>
      <c r="BF125" s="97">
        <f t="shared" si="162"/>
        <v>0</v>
      </c>
      <c r="BG125" s="97">
        <f t="shared" si="163"/>
        <v>0.26228198389035989</v>
      </c>
      <c r="BH125" s="97">
        <f t="shared" si="164"/>
        <v>0</v>
      </c>
      <c r="BI125" s="97">
        <f t="shared" si="165"/>
        <v>0</v>
      </c>
      <c r="BJ125" s="97">
        <f t="shared" si="166"/>
        <v>0.24837596972459333</v>
      </c>
      <c r="BK125" s="97">
        <f t="shared" si="167"/>
        <v>0</v>
      </c>
      <c r="BL125" s="97">
        <f t="shared" si="168"/>
        <v>0</v>
      </c>
      <c r="BM125" s="469">
        <f t="shared" si="169"/>
        <v>0.2022843269078142</v>
      </c>
      <c r="BN125" s="467">
        <f t="shared" si="170"/>
        <v>0</v>
      </c>
      <c r="BO125" s="97">
        <f t="shared" si="171"/>
        <v>0</v>
      </c>
      <c r="BP125" s="97">
        <f t="shared" si="172"/>
        <v>0</v>
      </c>
      <c r="BQ125" s="97">
        <f t="shared" si="173"/>
        <v>0</v>
      </c>
      <c r="BR125" s="97">
        <f t="shared" si="174"/>
        <v>0</v>
      </c>
      <c r="BS125" s="97">
        <f t="shared" si="175"/>
        <v>0</v>
      </c>
      <c r="BT125" s="97">
        <f t="shared" si="176"/>
        <v>0</v>
      </c>
      <c r="BU125" s="97">
        <f t="shared" si="177"/>
        <v>0</v>
      </c>
      <c r="BV125" s="97">
        <f t="shared" si="178"/>
        <v>0</v>
      </c>
      <c r="BW125" s="97">
        <f t="shared" si="179"/>
        <v>0</v>
      </c>
      <c r="BX125" s="97">
        <f t="shared" si="180"/>
        <v>0</v>
      </c>
      <c r="BY125" s="469">
        <f t="shared" si="181"/>
        <v>0</v>
      </c>
      <c r="BZ125" s="470">
        <f t="shared" si="182"/>
        <v>0</v>
      </c>
      <c r="CA125" s="470">
        <f t="shared" si="183"/>
        <v>0</v>
      </c>
      <c r="CB125" s="470">
        <f t="shared" si="184"/>
        <v>0</v>
      </c>
      <c r="CC125" s="470">
        <f t="shared" si="185"/>
        <v>0</v>
      </c>
      <c r="CD125" s="470">
        <f t="shared" si="186"/>
        <v>0</v>
      </c>
      <c r="CE125" s="470">
        <f t="shared" si="187"/>
        <v>0</v>
      </c>
      <c r="CF125" s="470">
        <f t="shared" si="188"/>
        <v>0</v>
      </c>
      <c r="CG125" s="470">
        <f t="shared" si="189"/>
        <v>0</v>
      </c>
      <c r="CH125" s="470">
        <f t="shared" si="190"/>
        <v>0</v>
      </c>
      <c r="CI125" s="470">
        <f t="shared" si="191"/>
        <v>0</v>
      </c>
      <c r="CJ125" s="470">
        <f t="shared" si="192"/>
        <v>0</v>
      </c>
      <c r="CK125" s="472">
        <f t="shared" si="193"/>
        <v>0</v>
      </c>
      <c r="CL125" s="470">
        <f t="shared" si="194"/>
        <v>0</v>
      </c>
      <c r="CM125" s="116">
        <f t="shared" si="195"/>
        <v>0</v>
      </c>
      <c r="CN125" s="116">
        <f t="shared" si="196"/>
        <v>1.8251344594594501</v>
      </c>
      <c r="CO125" s="116">
        <f t="shared" si="197"/>
        <v>0</v>
      </c>
      <c r="CP125" s="116">
        <f t="shared" si="198"/>
        <v>0</v>
      </c>
      <c r="CQ125" s="116">
        <f t="shared" si="199"/>
        <v>1.6995736590202599</v>
      </c>
      <c r="CR125" s="116">
        <f t="shared" si="200"/>
        <v>0</v>
      </c>
      <c r="CS125" s="116">
        <f t="shared" si="201"/>
        <v>0</v>
      </c>
      <c r="CT125" s="116">
        <f t="shared" si="202"/>
        <v>1.6094634081081001</v>
      </c>
      <c r="CU125" s="116">
        <f t="shared" si="203"/>
        <v>0</v>
      </c>
      <c r="CV125" s="116">
        <f t="shared" si="204"/>
        <v>0</v>
      </c>
      <c r="CW125" s="471">
        <f t="shared" si="205"/>
        <v>1.3107919520270199</v>
      </c>
      <c r="CX125" s="470">
        <f t="shared" si="206"/>
        <v>0</v>
      </c>
      <c r="CY125" s="116">
        <f t="shared" si="207"/>
        <v>0</v>
      </c>
      <c r="CZ125" s="116">
        <f t="shared" si="208"/>
        <v>0</v>
      </c>
      <c r="DA125" s="116">
        <f t="shared" si="209"/>
        <v>0</v>
      </c>
      <c r="DB125" s="116">
        <f t="shared" si="210"/>
        <v>0</v>
      </c>
      <c r="DC125" s="116">
        <f t="shared" si="211"/>
        <v>0</v>
      </c>
      <c r="DD125" s="116">
        <f t="shared" si="212"/>
        <v>0</v>
      </c>
      <c r="DE125" s="116">
        <f t="shared" si="213"/>
        <v>0</v>
      </c>
      <c r="DF125" s="116">
        <f t="shared" si="214"/>
        <v>0</v>
      </c>
      <c r="DG125" s="116">
        <f t="shared" si="215"/>
        <v>0</v>
      </c>
      <c r="DH125" s="116">
        <f t="shared" si="216"/>
        <v>0</v>
      </c>
      <c r="DI125" s="471">
        <f t="shared" si="217"/>
        <v>0</v>
      </c>
      <c r="DJ125" s="470">
        <f t="shared" si="218"/>
        <v>0</v>
      </c>
      <c r="DK125" s="116">
        <f t="shared" si="219"/>
        <v>0</v>
      </c>
      <c r="DL125" s="116">
        <f t="shared" si="220"/>
        <v>0</v>
      </c>
      <c r="DM125" s="116">
        <f t="shared" si="221"/>
        <v>0</v>
      </c>
      <c r="DN125" s="116">
        <f t="shared" si="222"/>
        <v>0</v>
      </c>
      <c r="DO125" s="116">
        <f t="shared" si="223"/>
        <v>0</v>
      </c>
      <c r="DP125" s="116">
        <f t="shared" si="224"/>
        <v>0</v>
      </c>
      <c r="DQ125" s="116">
        <f t="shared" si="225"/>
        <v>0</v>
      </c>
      <c r="DR125" s="116">
        <f t="shared" si="226"/>
        <v>0</v>
      </c>
      <c r="DS125" s="116">
        <f t="shared" si="227"/>
        <v>0</v>
      </c>
      <c r="DT125" s="116">
        <f t="shared" si="228"/>
        <v>0</v>
      </c>
      <c r="DU125" s="471">
        <f t="shared" si="229"/>
        <v>0</v>
      </c>
      <c r="DV125" s="470">
        <f t="shared" si="230"/>
        <v>0</v>
      </c>
      <c r="DW125" s="470">
        <f t="shared" si="231"/>
        <v>0</v>
      </c>
      <c r="DX125" s="470">
        <f t="shared" si="232"/>
        <v>0</v>
      </c>
      <c r="DY125" s="470">
        <f t="shared" si="233"/>
        <v>0</v>
      </c>
      <c r="DZ125" s="470">
        <f t="shared" si="234"/>
        <v>0</v>
      </c>
      <c r="EA125" s="470">
        <f t="shared" si="235"/>
        <v>0</v>
      </c>
      <c r="EB125" s="470">
        <f t="shared" si="236"/>
        <v>0</v>
      </c>
      <c r="EC125" s="470">
        <f t="shared" si="237"/>
        <v>0</v>
      </c>
      <c r="ED125" s="470">
        <f t="shared" si="238"/>
        <v>0</v>
      </c>
      <c r="EE125" s="470">
        <f t="shared" si="239"/>
        <v>0</v>
      </c>
      <c r="EF125" s="470">
        <f t="shared" si="240"/>
        <v>0</v>
      </c>
      <c r="EG125" s="470">
        <f t="shared" si="241"/>
        <v>0</v>
      </c>
      <c r="EH125" s="466">
        <f t="shared" si="242"/>
        <v>0</v>
      </c>
      <c r="EI125" s="122">
        <f t="shared" si="243"/>
        <v>0</v>
      </c>
      <c r="EJ125" s="122">
        <f t="shared" si="244"/>
        <v>0</v>
      </c>
      <c r="EK125" s="122">
        <f t="shared" si="245"/>
        <v>0</v>
      </c>
      <c r="EL125" s="122">
        <f t="shared" si="246"/>
        <v>0</v>
      </c>
      <c r="EM125" s="122">
        <f t="shared" si="247"/>
        <v>0</v>
      </c>
      <c r="EN125" s="122">
        <f t="shared" si="248"/>
        <v>0</v>
      </c>
      <c r="EO125" s="122">
        <f t="shared" si="249"/>
        <v>0</v>
      </c>
      <c r="EP125" s="122">
        <f t="shared" si="250"/>
        <v>0</v>
      </c>
      <c r="EQ125" s="122">
        <f t="shared" si="251"/>
        <v>0</v>
      </c>
      <c r="ER125" s="122">
        <f t="shared" si="252"/>
        <v>0</v>
      </c>
      <c r="ES125" s="469">
        <f t="shared" si="253"/>
        <v>0</v>
      </c>
      <c r="ET125" s="466">
        <f t="shared" si="254"/>
        <v>0</v>
      </c>
      <c r="EU125" s="122">
        <f t="shared" si="255"/>
        <v>0</v>
      </c>
      <c r="EV125" s="122">
        <f t="shared" si="256"/>
        <v>0</v>
      </c>
      <c r="EW125" s="122">
        <f t="shared" si="257"/>
        <v>0</v>
      </c>
      <c r="EX125" s="122">
        <f t="shared" si="258"/>
        <v>0</v>
      </c>
      <c r="EY125" s="122">
        <f t="shared" si="259"/>
        <v>0</v>
      </c>
      <c r="EZ125" s="122">
        <f t="shared" si="260"/>
        <v>0</v>
      </c>
      <c r="FA125" s="122">
        <f t="shared" si="261"/>
        <v>0</v>
      </c>
      <c r="FB125" s="122">
        <f t="shared" si="262"/>
        <v>0</v>
      </c>
      <c r="FC125" s="122">
        <f t="shared" si="263"/>
        <v>0</v>
      </c>
      <c r="FD125" s="122">
        <f t="shared" si="264"/>
        <v>0</v>
      </c>
      <c r="FE125" s="469">
        <f t="shared" si="265"/>
        <v>0</v>
      </c>
      <c r="FF125" s="466">
        <f t="shared" si="266"/>
        <v>0</v>
      </c>
      <c r="FG125" s="466">
        <f t="shared" si="267"/>
        <v>0</v>
      </c>
      <c r="FH125" s="466">
        <f t="shared" si="268"/>
        <v>0</v>
      </c>
      <c r="FI125" s="466">
        <f t="shared" si="269"/>
        <v>0</v>
      </c>
      <c r="FJ125" s="466">
        <f t="shared" si="270"/>
        <v>0</v>
      </c>
      <c r="FK125" s="466">
        <f t="shared" si="271"/>
        <v>0</v>
      </c>
      <c r="FL125" s="466">
        <f t="shared" si="272"/>
        <v>0</v>
      </c>
      <c r="FM125" s="466">
        <f t="shared" si="273"/>
        <v>0</v>
      </c>
      <c r="FN125" s="466">
        <f t="shared" si="274"/>
        <v>0</v>
      </c>
      <c r="FO125" s="466">
        <f t="shared" si="275"/>
        <v>0</v>
      </c>
      <c r="FP125" s="466">
        <f t="shared" si="276"/>
        <v>0</v>
      </c>
      <c r="FQ125" s="468">
        <f t="shared" si="277"/>
        <v>0</v>
      </c>
      <c r="FR125" s="466">
        <f t="shared" si="278"/>
        <v>0</v>
      </c>
      <c r="FS125" s="466">
        <f t="shared" si="279"/>
        <v>0</v>
      </c>
      <c r="FT125" s="466">
        <f t="shared" si="280"/>
        <v>0</v>
      </c>
      <c r="FU125" s="466">
        <f t="shared" si="281"/>
        <v>0</v>
      </c>
      <c r="FV125" s="466">
        <f t="shared" si="282"/>
        <v>0</v>
      </c>
      <c r="FW125" s="466">
        <f t="shared" si="283"/>
        <v>0</v>
      </c>
      <c r="FX125" s="466">
        <f t="shared" si="284"/>
        <v>0</v>
      </c>
      <c r="FY125" s="466">
        <f t="shared" si="285"/>
        <v>0</v>
      </c>
      <c r="FZ125" s="466">
        <f t="shared" si="286"/>
        <v>0</v>
      </c>
      <c r="GA125" s="466">
        <f t="shared" si="287"/>
        <v>0</v>
      </c>
      <c r="GB125" s="466">
        <f t="shared" si="288"/>
        <v>0</v>
      </c>
      <c r="GC125" s="468">
        <f t="shared" si="289"/>
        <v>0</v>
      </c>
    </row>
    <row r="126" spans="1:185">
      <c r="A126" s="97">
        <v>123</v>
      </c>
      <c r="B126" s="97" t="s">
        <v>12</v>
      </c>
      <c r="C126" s="97" t="s">
        <v>213</v>
      </c>
      <c r="D126" s="97" t="s">
        <v>936</v>
      </c>
      <c r="E126" s="321">
        <v>0</v>
      </c>
      <c r="F126" s="122">
        <v>0</v>
      </c>
      <c r="G126" s="122">
        <v>9.1256722972972995</v>
      </c>
      <c r="H126" s="122">
        <v>0</v>
      </c>
      <c r="I126" s="122">
        <v>0</v>
      </c>
      <c r="J126" s="122">
        <v>8.49786829510135</v>
      </c>
      <c r="K126" s="122">
        <v>0</v>
      </c>
      <c r="L126" s="122">
        <v>0</v>
      </c>
      <c r="M126" s="122">
        <v>8.0473170405405394</v>
      </c>
      <c r="N126" s="122">
        <v>0</v>
      </c>
      <c r="O126" s="122">
        <v>0</v>
      </c>
      <c r="P126" s="475">
        <v>6.5539597601351396</v>
      </c>
      <c r="Q126" s="474">
        <v>3</v>
      </c>
      <c r="R126" s="97">
        <v>0</v>
      </c>
      <c r="S126" s="97">
        <v>0</v>
      </c>
      <c r="T126" s="97">
        <v>27.377016891891898</v>
      </c>
      <c r="U126" s="97">
        <v>0</v>
      </c>
      <c r="V126" s="97">
        <v>0</v>
      </c>
      <c r="W126" s="97">
        <v>25.493604885303998</v>
      </c>
      <c r="X126" s="97">
        <v>0</v>
      </c>
      <c r="Y126" s="97">
        <v>0</v>
      </c>
      <c r="Z126" s="97">
        <v>24.141951121621599</v>
      </c>
      <c r="AA126" s="97">
        <v>0</v>
      </c>
      <c r="AB126" s="97">
        <v>0</v>
      </c>
      <c r="AC126" s="97">
        <v>19.661879280405401</v>
      </c>
      <c r="AD126" s="321">
        <v>0</v>
      </c>
      <c r="AE126" s="97">
        <v>0</v>
      </c>
      <c r="AF126" s="97">
        <v>0</v>
      </c>
      <c r="AG126" s="97">
        <v>0</v>
      </c>
      <c r="AH126" s="97">
        <v>0</v>
      </c>
      <c r="AI126" s="97">
        <v>0</v>
      </c>
      <c r="AJ126" s="97">
        <v>0</v>
      </c>
      <c r="AK126" s="97">
        <v>0</v>
      </c>
      <c r="AL126" s="97">
        <v>0</v>
      </c>
      <c r="AM126" s="97">
        <v>0</v>
      </c>
      <c r="AN126" s="97">
        <v>0</v>
      </c>
      <c r="AO126" s="97">
        <v>0</v>
      </c>
      <c r="AP126" s="466">
        <f t="shared" si="146"/>
        <v>0</v>
      </c>
      <c r="AQ126" s="122">
        <f t="shared" si="147"/>
        <v>0</v>
      </c>
      <c r="AR126" s="473">
        <f t="shared" si="148"/>
        <v>0</v>
      </c>
      <c r="AS126" s="122">
        <f t="shared" si="149"/>
        <v>0</v>
      </c>
      <c r="AT126" s="122">
        <f t="shared" si="150"/>
        <v>0</v>
      </c>
      <c r="AU126" s="122">
        <f t="shared" si="151"/>
        <v>0</v>
      </c>
      <c r="AV126" s="122">
        <f t="shared" si="152"/>
        <v>0</v>
      </c>
      <c r="AW126" s="122">
        <f t="shared" si="153"/>
        <v>0</v>
      </c>
      <c r="AX126" s="122">
        <f t="shared" si="154"/>
        <v>0</v>
      </c>
      <c r="AY126" s="122">
        <f t="shared" si="155"/>
        <v>0</v>
      </c>
      <c r="AZ126" s="122">
        <f t="shared" si="156"/>
        <v>0</v>
      </c>
      <c r="BA126" s="469">
        <f t="shared" si="157"/>
        <v>0</v>
      </c>
      <c r="BB126" s="97">
        <f t="shared" si="158"/>
        <v>0</v>
      </c>
      <c r="BC126" s="97">
        <f t="shared" si="159"/>
        <v>0</v>
      </c>
      <c r="BD126" s="97">
        <f t="shared" si="160"/>
        <v>1.408294028190691</v>
      </c>
      <c r="BE126" s="97">
        <f t="shared" si="161"/>
        <v>0</v>
      </c>
      <c r="BF126" s="97">
        <f t="shared" si="162"/>
        <v>0</v>
      </c>
      <c r="BG126" s="97">
        <f t="shared" si="163"/>
        <v>1.3114099194518072</v>
      </c>
      <c r="BH126" s="97">
        <f t="shared" si="164"/>
        <v>0</v>
      </c>
      <c r="BI126" s="97">
        <f t="shared" si="165"/>
        <v>0</v>
      </c>
      <c r="BJ126" s="97">
        <f t="shared" si="166"/>
        <v>1.2418798486229727</v>
      </c>
      <c r="BK126" s="97">
        <f t="shared" si="167"/>
        <v>0</v>
      </c>
      <c r="BL126" s="97">
        <f t="shared" si="168"/>
        <v>0</v>
      </c>
      <c r="BM126" s="469">
        <f t="shared" si="169"/>
        <v>1.0114216345390772</v>
      </c>
      <c r="BN126" s="467">
        <f t="shared" si="170"/>
        <v>0</v>
      </c>
      <c r="BO126" s="97">
        <f t="shared" si="171"/>
        <v>0</v>
      </c>
      <c r="BP126" s="97">
        <f t="shared" si="172"/>
        <v>0</v>
      </c>
      <c r="BQ126" s="97">
        <f t="shared" si="173"/>
        <v>0</v>
      </c>
      <c r="BR126" s="97">
        <f t="shared" si="174"/>
        <v>0</v>
      </c>
      <c r="BS126" s="97">
        <f t="shared" si="175"/>
        <v>0</v>
      </c>
      <c r="BT126" s="97">
        <f t="shared" si="176"/>
        <v>0</v>
      </c>
      <c r="BU126" s="97">
        <f t="shared" si="177"/>
        <v>0</v>
      </c>
      <c r="BV126" s="97">
        <f t="shared" si="178"/>
        <v>0</v>
      </c>
      <c r="BW126" s="97">
        <f t="shared" si="179"/>
        <v>0</v>
      </c>
      <c r="BX126" s="97">
        <f t="shared" si="180"/>
        <v>0</v>
      </c>
      <c r="BY126" s="469">
        <f t="shared" si="181"/>
        <v>0</v>
      </c>
      <c r="BZ126" s="470">
        <f t="shared" si="182"/>
        <v>0</v>
      </c>
      <c r="CA126" s="470">
        <f t="shared" si="183"/>
        <v>0</v>
      </c>
      <c r="CB126" s="470">
        <f t="shared" si="184"/>
        <v>0</v>
      </c>
      <c r="CC126" s="470">
        <f t="shared" si="185"/>
        <v>0</v>
      </c>
      <c r="CD126" s="470">
        <f t="shared" si="186"/>
        <v>0</v>
      </c>
      <c r="CE126" s="470">
        <f t="shared" si="187"/>
        <v>0</v>
      </c>
      <c r="CF126" s="470">
        <f t="shared" si="188"/>
        <v>0</v>
      </c>
      <c r="CG126" s="470">
        <f t="shared" si="189"/>
        <v>0</v>
      </c>
      <c r="CH126" s="470">
        <f t="shared" si="190"/>
        <v>0</v>
      </c>
      <c r="CI126" s="470">
        <f t="shared" si="191"/>
        <v>0</v>
      </c>
      <c r="CJ126" s="470">
        <f t="shared" si="192"/>
        <v>0</v>
      </c>
      <c r="CK126" s="472">
        <f t="shared" si="193"/>
        <v>0</v>
      </c>
      <c r="CL126" s="470">
        <f t="shared" si="194"/>
        <v>0</v>
      </c>
      <c r="CM126" s="116">
        <f t="shared" si="195"/>
        <v>0</v>
      </c>
      <c r="CN126" s="116">
        <f t="shared" si="196"/>
        <v>27.377016891891898</v>
      </c>
      <c r="CO126" s="116">
        <f t="shared" si="197"/>
        <v>0</v>
      </c>
      <c r="CP126" s="116">
        <f t="shared" si="198"/>
        <v>0</v>
      </c>
      <c r="CQ126" s="116">
        <f t="shared" si="199"/>
        <v>25.493604885303998</v>
      </c>
      <c r="CR126" s="116">
        <f t="shared" si="200"/>
        <v>0</v>
      </c>
      <c r="CS126" s="116">
        <f t="shared" si="201"/>
        <v>0</v>
      </c>
      <c r="CT126" s="116">
        <f t="shared" si="202"/>
        <v>24.141951121621599</v>
      </c>
      <c r="CU126" s="116">
        <f t="shared" si="203"/>
        <v>0</v>
      </c>
      <c r="CV126" s="116">
        <f t="shared" si="204"/>
        <v>0</v>
      </c>
      <c r="CW126" s="471">
        <f t="shared" si="205"/>
        <v>19.661879280405401</v>
      </c>
      <c r="CX126" s="470">
        <f t="shared" si="206"/>
        <v>0</v>
      </c>
      <c r="CY126" s="116">
        <f t="shared" si="207"/>
        <v>0</v>
      </c>
      <c r="CZ126" s="116">
        <f t="shared" si="208"/>
        <v>0</v>
      </c>
      <c r="DA126" s="116">
        <f t="shared" si="209"/>
        <v>0</v>
      </c>
      <c r="DB126" s="116">
        <f t="shared" si="210"/>
        <v>0</v>
      </c>
      <c r="DC126" s="116">
        <f t="shared" si="211"/>
        <v>0</v>
      </c>
      <c r="DD126" s="116">
        <f t="shared" si="212"/>
        <v>0</v>
      </c>
      <c r="DE126" s="116">
        <f t="shared" si="213"/>
        <v>0</v>
      </c>
      <c r="DF126" s="116">
        <f t="shared" si="214"/>
        <v>0</v>
      </c>
      <c r="DG126" s="116">
        <f t="shared" si="215"/>
        <v>0</v>
      </c>
      <c r="DH126" s="116">
        <f t="shared" si="216"/>
        <v>0</v>
      </c>
      <c r="DI126" s="471">
        <f t="shared" si="217"/>
        <v>0</v>
      </c>
      <c r="DJ126" s="470">
        <f t="shared" si="218"/>
        <v>0</v>
      </c>
      <c r="DK126" s="116">
        <f t="shared" si="219"/>
        <v>0</v>
      </c>
      <c r="DL126" s="116">
        <f t="shared" si="220"/>
        <v>0</v>
      </c>
      <c r="DM126" s="116">
        <f t="shared" si="221"/>
        <v>0</v>
      </c>
      <c r="DN126" s="116">
        <f t="shared" si="222"/>
        <v>0</v>
      </c>
      <c r="DO126" s="116">
        <f t="shared" si="223"/>
        <v>0</v>
      </c>
      <c r="DP126" s="116">
        <f t="shared" si="224"/>
        <v>0</v>
      </c>
      <c r="DQ126" s="116">
        <f t="shared" si="225"/>
        <v>0</v>
      </c>
      <c r="DR126" s="116">
        <f t="shared" si="226"/>
        <v>0</v>
      </c>
      <c r="DS126" s="116">
        <f t="shared" si="227"/>
        <v>0</v>
      </c>
      <c r="DT126" s="116">
        <f t="shared" si="228"/>
        <v>0</v>
      </c>
      <c r="DU126" s="471">
        <f t="shared" si="229"/>
        <v>0</v>
      </c>
      <c r="DV126" s="470">
        <f t="shared" si="230"/>
        <v>0</v>
      </c>
      <c r="DW126" s="470">
        <f t="shared" si="231"/>
        <v>0</v>
      </c>
      <c r="DX126" s="470">
        <f t="shared" si="232"/>
        <v>0</v>
      </c>
      <c r="DY126" s="470">
        <f t="shared" si="233"/>
        <v>0</v>
      </c>
      <c r="DZ126" s="470">
        <f t="shared" si="234"/>
        <v>0</v>
      </c>
      <c r="EA126" s="470">
        <f t="shared" si="235"/>
        <v>0</v>
      </c>
      <c r="EB126" s="470">
        <f t="shared" si="236"/>
        <v>0</v>
      </c>
      <c r="EC126" s="470">
        <f t="shared" si="237"/>
        <v>0</v>
      </c>
      <c r="ED126" s="470">
        <f t="shared" si="238"/>
        <v>0</v>
      </c>
      <c r="EE126" s="470">
        <f t="shared" si="239"/>
        <v>0</v>
      </c>
      <c r="EF126" s="470">
        <f t="shared" si="240"/>
        <v>0</v>
      </c>
      <c r="EG126" s="470">
        <f t="shared" si="241"/>
        <v>0</v>
      </c>
      <c r="EH126" s="466">
        <f t="shared" si="242"/>
        <v>0</v>
      </c>
      <c r="EI126" s="122">
        <f t="shared" si="243"/>
        <v>0</v>
      </c>
      <c r="EJ126" s="122">
        <f t="shared" si="244"/>
        <v>0</v>
      </c>
      <c r="EK126" s="122">
        <f t="shared" si="245"/>
        <v>0</v>
      </c>
      <c r="EL126" s="122">
        <f t="shared" si="246"/>
        <v>0</v>
      </c>
      <c r="EM126" s="122">
        <f t="shared" si="247"/>
        <v>0</v>
      </c>
      <c r="EN126" s="122">
        <f t="shared" si="248"/>
        <v>0</v>
      </c>
      <c r="EO126" s="122">
        <f t="shared" si="249"/>
        <v>0</v>
      </c>
      <c r="EP126" s="122">
        <f t="shared" si="250"/>
        <v>0</v>
      </c>
      <c r="EQ126" s="122">
        <f t="shared" si="251"/>
        <v>0</v>
      </c>
      <c r="ER126" s="122">
        <f t="shared" si="252"/>
        <v>0</v>
      </c>
      <c r="ES126" s="469">
        <f t="shared" si="253"/>
        <v>0</v>
      </c>
      <c r="ET126" s="466">
        <f t="shared" si="254"/>
        <v>0</v>
      </c>
      <c r="EU126" s="122">
        <f t="shared" si="255"/>
        <v>0</v>
      </c>
      <c r="EV126" s="122">
        <f t="shared" si="256"/>
        <v>0</v>
      </c>
      <c r="EW126" s="122">
        <f t="shared" si="257"/>
        <v>0</v>
      </c>
      <c r="EX126" s="122">
        <f t="shared" si="258"/>
        <v>0</v>
      </c>
      <c r="EY126" s="122">
        <f t="shared" si="259"/>
        <v>0</v>
      </c>
      <c r="EZ126" s="122">
        <f t="shared" si="260"/>
        <v>0</v>
      </c>
      <c r="FA126" s="122">
        <f t="shared" si="261"/>
        <v>0</v>
      </c>
      <c r="FB126" s="122">
        <f t="shared" si="262"/>
        <v>0</v>
      </c>
      <c r="FC126" s="122">
        <f t="shared" si="263"/>
        <v>0</v>
      </c>
      <c r="FD126" s="122">
        <f t="shared" si="264"/>
        <v>0</v>
      </c>
      <c r="FE126" s="469">
        <f t="shared" si="265"/>
        <v>0</v>
      </c>
      <c r="FF126" s="466">
        <f t="shared" si="266"/>
        <v>0</v>
      </c>
      <c r="FG126" s="466">
        <f t="shared" si="267"/>
        <v>0</v>
      </c>
      <c r="FH126" s="466">
        <f t="shared" si="268"/>
        <v>0</v>
      </c>
      <c r="FI126" s="466">
        <f t="shared" si="269"/>
        <v>0</v>
      </c>
      <c r="FJ126" s="466">
        <f t="shared" si="270"/>
        <v>0</v>
      </c>
      <c r="FK126" s="466">
        <f t="shared" si="271"/>
        <v>0</v>
      </c>
      <c r="FL126" s="466">
        <f t="shared" si="272"/>
        <v>0</v>
      </c>
      <c r="FM126" s="466">
        <f t="shared" si="273"/>
        <v>0</v>
      </c>
      <c r="FN126" s="466">
        <f t="shared" si="274"/>
        <v>0</v>
      </c>
      <c r="FO126" s="466">
        <f t="shared" si="275"/>
        <v>0</v>
      </c>
      <c r="FP126" s="466">
        <f t="shared" si="276"/>
        <v>0</v>
      </c>
      <c r="FQ126" s="468">
        <f t="shared" si="277"/>
        <v>0</v>
      </c>
      <c r="FR126" s="466">
        <f t="shared" si="278"/>
        <v>0</v>
      </c>
      <c r="FS126" s="466">
        <f t="shared" si="279"/>
        <v>0</v>
      </c>
      <c r="FT126" s="466">
        <f t="shared" si="280"/>
        <v>0</v>
      </c>
      <c r="FU126" s="466">
        <f t="shared" si="281"/>
        <v>0</v>
      </c>
      <c r="FV126" s="466">
        <f t="shared" si="282"/>
        <v>0</v>
      </c>
      <c r="FW126" s="466">
        <f t="shared" si="283"/>
        <v>0</v>
      </c>
      <c r="FX126" s="466">
        <f t="shared" si="284"/>
        <v>0</v>
      </c>
      <c r="FY126" s="466">
        <f t="shared" si="285"/>
        <v>0</v>
      </c>
      <c r="FZ126" s="466">
        <f t="shared" si="286"/>
        <v>0</v>
      </c>
      <c r="GA126" s="466">
        <f t="shared" si="287"/>
        <v>0</v>
      </c>
      <c r="GB126" s="466">
        <f t="shared" si="288"/>
        <v>0</v>
      </c>
      <c r="GC126" s="468">
        <f t="shared" si="289"/>
        <v>0</v>
      </c>
    </row>
    <row r="127" spans="1:185">
      <c r="A127" s="97">
        <v>124</v>
      </c>
      <c r="B127" s="97" t="s">
        <v>12</v>
      </c>
      <c r="C127" s="97" t="s">
        <v>213</v>
      </c>
      <c r="D127" s="97" t="s">
        <v>936</v>
      </c>
      <c r="E127" s="321">
        <v>0</v>
      </c>
      <c r="F127" s="122">
        <v>2.180350958678E-3</v>
      </c>
      <c r="G127" s="122">
        <v>7.3370343947510002E-3</v>
      </c>
      <c r="H127" s="122">
        <v>0</v>
      </c>
      <c r="I127" s="122">
        <v>2.1648597812100002E-3</v>
      </c>
      <c r="J127" s="122">
        <v>7.200604496013E-3</v>
      </c>
      <c r="K127" s="122">
        <v>0</v>
      </c>
      <c r="L127" s="122">
        <v>2.1537946544460001E-3</v>
      </c>
      <c r="M127" s="122">
        <v>7.0495672225060002E-3</v>
      </c>
      <c r="N127" s="122">
        <v>0</v>
      </c>
      <c r="O127" s="122">
        <v>2.1168371310560001E-3</v>
      </c>
      <c r="P127" s="475">
        <v>6.8354061340479997E-3</v>
      </c>
      <c r="Q127" s="474">
        <v>2</v>
      </c>
      <c r="R127" s="97">
        <v>0</v>
      </c>
      <c r="S127" s="97">
        <v>4.360701917356E-3</v>
      </c>
      <c r="T127" s="97">
        <v>1.4674068789503E-2</v>
      </c>
      <c r="U127" s="97">
        <v>0</v>
      </c>
      <c r="V127" s="97">
        <v>4.3297195624190004E-3</v>
      </c>
      <c r="W127" s="97">
        <v>1.4401208992025001E-2</v>
      </c>
      <c r="X127" s="97">
        <v>0</v>
      </c>
      <c r="Y127" s="97">
        <v>4.3075893088920002E-3</v>
      </c>
      <c r="Z127" s="97">
        <v>1.4099134445012E-2</v>
      </c>
      <c r="AA127" s="97">
        <v>0</v>
      </c>
      <c r="AB127" s="97">
        <v>4.2336742621130003E-3</v>
      </c>
      <c r="AC127" s="97">
        <v>1.3670812268095999E-2</v>
      </c>
      <c r="AD127" s="321">
        <v>0</v>
      </c>
      <c r="AE127" s="97">
        <v>0</v>
      </c>
      <c r="AF127" s="97">
        <v>0</v>
      </c>
      <c r="AG127" s="97">
        <v>0</v>
      </c>
      <c r="AH127" s="97">
        <v>0</v>
      </c>
      <c r="AI127" s="97">
        <v>0</v>
      </c>
      <c r="AJ127" s="97">
        <v>0</v>
      </c>
      <c r="AK127" s="97">
        <v>0</v>
      </c>
      <c r="AL127" s="97">
        <v>0</v>
      </c>
      <c r="AM127" s="97">
        <v>0</v>
      </c>
      <c r="AN127" s="97">
        <v>0</v>
      </c>
      <c r="AO127" s="97">
        <v>0</v>
      </c>
      <c r="AP127" s="466">
        <f t="shared" si="146"/>
        <v>0</v>
      </c>
      <c r="AQ127" s="122">
        <f t="shared" si="147"/>
        <v>0</v>
      </c>
      <c r="AR127" s="473">
        <f t="shared" si="148"/>
        <v>0</v>
      </c>
      <c r="AS127" s="122">
        <f t="shared" si="149"/>
        <v>0</v>
      </c>
      <c r="AT127" s="122">
        <f t="shared" si="150"/>
        <v>0</v>
      </c>
      <c r="AU127" s="122">
        <f t="shared" si="151"/>
        <v>0</v>
      </c>
      <c r="AV127" s="122">
        <f t="shared" si="152"/>
        <v>0</v>
      </c>
      <c r="AW127" s="122">
        <f t="shared" si="153"/>
        <v>0</v>
      </c>
      <c r="AX127" s="122">
        <f t="shared" si="154"/>
        <v>0</v>
      </c>
      <c r="AY127" s="122">
        <f t="shared" si="155"/>
        <v>0</v>
      </c>
      <c r="AZ127" s="122">
        <f t="shared" si="156"/>
        <v>0</v>
      </c>
      <c r="BA127" s="469">
        <f t="shared" si="157"/>
        <v>0</v>
      </c>
      <c r="BB127" s="97">
        <f t="shared" si="158"/>
        <v>0</v>
      </c>
      <c r="BC127" s="97">
        <f t="shared" si="159"/>
        <v>3.3647660516754156E-4</v>
      </c>
      <c r="BD127" s="97">
        <f t="shared" si="160"/>
        <v>1.1322674523188514E-3</v>
      </c>
      <c r="BE127" s="97">
        <f t="shared" si="161"/>
        <v>0</v>
      </c>
      <c r="BF127" s="97">
        <f t="shared" si="162"/>
        <v>3.3408597223584096E-4</v>
      </c>
      <c r="BG127" s="97">
        <f t="shared" si="163"/>
        <v>1.1112132871680506E-3</v>
      </c>
      <c r="BH127" s="97">
        <f t="shared" si="164"/>
        <v>0</v>
      </c>
      <c r="BI127" s="97">
        <f t="shared" si="165"/>
        <v>3.3237837728444992E-4</v>
      </c>
      <c r="BJ127" s="97">
        <f t="shared" si="166"/>
        <v>1.0879048794820646E-3</v>
      </c>
      <c r="BK127" s="97">
        <f t="shared" si="167"/>
        <v>0</v>
      </c>
      <c r="BL127" s="97">
        <f t="shared" si="168"/>
        <v>3.2667501014707536E-4</v>
      </c>
      <c r="BM127" s="469">
        <f t="shared" si="169"/>
        <v>1.0548550643976961E-3</v>
      </c>
      <c r="BN127" s="467">
        <f t="shared" si="170"/>
        <v>0</v>
      </c>
      <c r="BO127" s="97">
        <f t="shared" si="171"/>
        <v>0</v>
      </c>
      <c r="BP127" s="97">
        <f t="shared" si="172"/>
        <v>0</v>
      </c>
      <c r="BQ127" s="97">
        <f t="shared" si="173"/>
        <v>0</v>
      </c>
      <c r="BR127" s="97">
        <f t="shared" si="174"/>
        <v>0</v>
      </c>
      <c r="BS127" s="97">
        <f t="shared" si="175"/>
        <v>0</v>
      </c>
      <c r="BT127" s="97">
        <f t="shared" si="176"/>
        <v>0</v>
      </c>
      <c r="BU127" s="97">
        <f t="shared" si="177"/>
        <v>0</v>
      </c>
      <c r="BV127" s="97">
        <f t="shared" si="178"/>
        <v>0</v>
      </c>
      <c r="BW127" s="97">
        <f t="shared" si="179"/>
        <v>0</v>
      </c>
      <c r="BX127" s="97">
        <f t="shared" si="180"/>
        <v>0</v>
      </c>
      <c r="BY127" s="469">
        <f t="shared" si="181"/>
        <v>0</v>
      </c>
      <c r="BZ127" s="470">
        <f t="shared" si="182"/>
        <v>0</v>
      </c>
      <c r="CA127" s="470">
        <f t="shared" si="183"/>
        <v>0</v>
      </c>
      <c r="CB127" s="470">
        <f t="shared" si="184"/>
        <v>0</v>
      </c>
      <c r="CC127" s="470">
        <f t="shared" si="185"/>
        <v>0</v>
      </c>
      <c r="CD127" s="470">
        <f t="shared" si="186"/>
        <v>0</v>
      </c>
      <c r="CE127" s="470">
        <f t="shared" si="187"/>
        <v>0</v>
      </c>
      <c r="CF127" s="470">
        <f t="shared" si="188"/>
        <v>0</v>
      </c>
      <c r="CG127" s="470">
        <f t="shared" si="189"/>
        <v>0</v>
      </c>
      <c r="CH127" s="470">
        <f t="shared" si="190"/>
        <v>0</v>
      </c>
      <c r="CI127" s="470">
        <f t="shared" si="191"/>
        <v>0</v>
      </c>
      <c r="CJ127" s="470">
        <f t="shared" si="192"/>
        <v>0</v>
      </c>
      <c r="CK127" s="472">
        <f t="shared" si="193"/>
        <v>0</v>
      </c>
      <c r="CL127" s="470">
        <f t="shared" si="194"/>
        <v>0</v>
      </c>
      <c r="CM127" s="116">
        <f t="shared" si="195"/>
        <v>4.360701917356E-3</v>
      </c>
      <c r="CN127" s="116">
        <f t="shared" si="196"/>
        <v>1.4674068789503E-2</v>
      </c>
      <c r="CO127" s="116">
        <f t="shared" si="197"/>
        <v>0</v>
      </c>
      <c r="CP127" s="116">
        <f t="shared" si="198"/>
        <v>4.3297195624190004E-3</v>
      </c>
      <c r="CQ127" s="116">
        <f t="shared" si="199"/>
        <v>1.4401208992025001E-2</v>
      </c>
      <c r="CR127" s="116">
        <f t="shared" si="200"/>
        <v>0</v>
      </c>
      <c r="CS127" s="116">
        <f t="shared" si="201"/>
        <v>4.3075893088920002E-3</v>
      </c>
      <c r="CT127" s="116">
        <f t="shared" si="202"/>
        <v>1.4099134445012E-2</v>
      </c>
      <c r="CU127" s="116">
        <f t="shared" si="203"/>
        <v>0</v>
      </c>
      <c r="CV127" s="116">
        <f t="shared" si="204"/>
        <v>4.2336742621130003E-3</v>
      </c>
      <c r="CW127" s="471">
        <f t="shared" si="205"/>
        <v>1.3670812268095999E-2</v>
      </c>
      <c r="CX127" s="470">
        <f t="shared" si="206"/>
        <v>0</v>
      </c>
      <c r="CY127" s="116">
        <f t="shared" si="207"/>
        <v>0</v>
      </c>
      <c r="CZ127" s="116">
        <f t="shared" si="208"/>
        <v>0</v>
      </c>
      <c r="DA127" s="116">
        <f t="shared" si="209"/>
        <v>0</v>
      </c>
      <c r="DB127" s="116">
        <f t="shared" si="210"/>
        <v>0</v>
      </c>
      <c r="DC127" s="116">
        <f t="shared" si="211"/>
        <v>0</v>
      </c>
      <c r="DD127" s="116">
        <f t="shared" si="212"/>
        <v>0</v>
      </c>
      <c r="DE127" s="116">
        <f t="shared" si="213"/>
        <v>0</v>
      </c>
      <c r="DF127" s="116">
        <f t="shared" si="214"/>
        <v>0</v>
      </c>
      <c r="DG127" s="116">
        <f t="shared" si="215"/>
        <v>0</v>
      </c>
      <c r="DH127" s="116">
        <f t="shared" si="216"/>
        <v>0</v>
      </c>
      <c r="DI127" s="471">
        <f t="shared" si="217"/>
        <v>0</v>
      </c>
      <c r="DJ127" s="470">
        <f t="shared" si="218"/>
        <v>0</v>
      </c>
      <c r="DK127" s="116">
        <f t="shared" si="219"/>
        <v>0</v>
      </c>
      <c r="DL127" s="116">
        <f t="shared" si="220"/>
        <v>0</v>
      </c>
      <c r="DM127" s="116">
        <f t="shared" si="221"/>
        <v>0</v>
      </c>
      <c r="DN127" s="116">
        <f t="shared" si="222"/>
        <v>0</v>
      </c>
      <c r="DO127" s="116">
        <f t="shared" si="223"/>
        <v>0</v>
      </c>
      <c r="DP127" s="116">
        <f t="shared" si="224"/>
        <v>0</v>
      </c>
      <c r="DQ127" s="116">
        <f t="shared" si="225"/>
        <v>0</v>
      </c>
      <c r="DR127" s="116">
        <f t="shared" si="226"/>
        <v>0</v>
      </c>
      <c r="DS127" s="116">
        <f t="shared" si="227"/>
        <v>0</v>
      </c>
      <c r="DT127" s="116">
        <f t="shared" si="228"/>
        <v>0</v>
      </c>
      <c r="DU127" s="471">
        <f t="shared" si="229"/>
        <v>0</v>
      </c>
      <c r="DV127" s="470">
        <f t="shared" si="230"/>
        <v>0</v>
      </c>
      <c r="DW127" s="470">
        <f t="shared" si="231"/>
        <v>0</v>
      </c>
      <c r="DX127" s="470">
        <f t="shared" si="232"/>
        <v>0</v>
      </c>
      <c r="DY127" s="470">
        <f t="shared" si="233"/>
        <v>0</v>
      </c>
      <c r="DZ127" s="470">
        <f t="shared" si="234"/>
        <v>0</v>
      </c>
      <c r="EA127" s="470">
        <f t="shared" si="235"/>
        <v>0</v>
      </c>
      <c r="EB127" s="470">
        <f t="shared" si="236"/>
        <v>0</v>
      </c>
      <c r="EC127" s="470">
        <f t="shared" si="237"/>
        <v>0</v>
      </c>
      <c r="ED127" s="470">
        <f t="shared" si="238"/>
        <v>0</v>
      </c>
      <c r="EE127" s="470">
        <f t="shared" si="239"/>
        <v>0</v>
      </c>
      <c r="EF127" s="470">
        <f t="shared" si="240"/>
        <v>0</v>
      </c>
      <c r="EG127" s="470">
        <f t="shared" si="241"/>
        <v>0</v>
      </c>
      <c r="EH127" s="466">
        <f t="shared" si="242"/>
        <v>0</v>
      </c>
      <c r="EI127" s="122">
        <f t="shared" si="243"/>
        <v>0</v>
      </c>
      <c r="EJ127" s="122">
        <f t="shared" si="244"/>
        <v>0</v>
      </c>
      <c r="EK127" s="122">
        <f t="shared" si="245"/>
        <v>0</v>
      </c>
      <c r="EL127" s="122">
        <f t="shared" si="246"/>
        <v>0</v>
      </c>
      <c r="EM127" s="122">
        <f t="shared" si="247"/>
        <v>0</v>
      </c>
      <c r="EN127" s="122">
        <f t="shared" si="248"/>
        <v>0</v>
      </c>
      <c r="EO127" s="122">
        <f t="shared" si="249"/>
        <v>0</v>
      </c>
      <c r="EP127" s="122">
        <f t="shared" si="250"/>
        <v>0</v>
      </c>
      <c r="EQ127" s="122">
        <f t="shared" si="251"/>
        <v>0</v>
      </c>
      <c r="ER127" s="122">
        <f t="shared" si="252"/>
        <v>0</v>
      </c>
      <c r="ES127" s="469">
        <f t="shared" si="253"/>
        <v>0</v>
      </c>
      <c r="ET127" s="466">
        <f t="shared" si="254"/>
        <v>0</v>
      </c>
      <c r="EU127" s="122">
        <f t="shared" si="255"/>
        <v>0</v>
      </c>
      <c r="EV127" s="122">
        <f t="shared" si="256"/>
        <v>0</v>
      </c>
      <c r="EW127" s="122">
        <f t="shared" si="257"/>
        <v>0</v>
      </c>
      <c r="EX127" s="122">
        <f t="shared" si="258"/>
        <v>0</v>
      </c>
      <c r="EY127" s="122">
        <f t="shared" si="259"/>
        <v>0</v>
      </c>
      <c r="EZ127" s="122">
        <f t="shared" si="260"/>
        <v>0</v>
      </c>
      <c r="FA127" s="122">
        <f t="shared" si="261"/>
        <v>0</v>
      </c>
      <c r="FB127" s="122">
        <f t="shared" si="262"/>
        <v>0</v>
      </c>
      <c r="FC127" s="122">
        <f t="shared" si="263"/>
        <v>0</v>
      </c>
      <c r="FD127" s="122">
        <f t="shared" si="264"/>
        <v>0</v>
      </c>
      <c r="FE127" s="469">
        <f t="shared" si="265"/>
        <v>0</v>
      </c>
      <c r="FF127" s="466">
        <f t="shared" si="266"/>
        <v>0</v>
      </c>
      <c r="FG127" s="466">
        <f t="shared" si="267"/>
        <v>0</v>
      </c>
      <c r="FH127" s="466">
        <f t="shared" si="268"/>
        <v>0</v>
      </c>
      <c r="FI127" s="466">
        <f t="shared" si="269"/>
        <v>0</v>
      </c>
      <c r="FJ127" s="466">
        <f t="shared" si="270"/>
        <v>0</v>
      </c>
      <c r="FK127" s="466">
        <f t="shared" si="271"/>
        <v>0</v>
      </c>
      <c r="FL127" s="466">
        <f t="shared" si="272"/>
        <v>0</v>
      </c>
      <c r="FM127" s="466">
        <f t="shared" si="273"/>
        <v>0</v>
      </c>
      <c r="FN127" s="466">
        <f t="shared" si="274"/>
        <v>0</v>
      </c>
      <c r="FO127" s="466">
        <f t="shared" si="275"/>
        <v>0</v>
      </c>
      <c r="FP127" s="466">
        <f t="shared" si="276"/>
        <v>0</v>
      </c>
      <c r="FQ127" s="468">
        <f t="shared" si="277"/>
        <v>0</v>
      </c>
      <c r="FR127" s="466">
        <f t="shared" si="278"/>
        <v>0</v>
      </c>
      <c r="FS127" s="466">
        <f t="shared" si="279"/>
        <v>0</v>
      </c>
      <c r="FT127" s="466">
        <f t="shared" si="280"/>
        <v>0</v>
      </c>
      <c r="FU127" s="466">
        <f t="shared" si="281"/>
        <v>0</v>
      </c>
      <c r="FV127" s="466">
        <f t="shared" si="282"/>
        <v>0</v>
      </c>
      <c r="FW127" s="466">
        <f t="shared" si="283"/>
        <v>0</v>
      </c>
      <c r="FX127" s="466">
        <f t="shared" si="284"/>
        <v>0</v>
      </c>
      <c r="FY127" s="466">
        <f t="shared" si="285"/>
        <v>0</v>
      </c>
      <c r="FZ127" s="466">
        <f t="shared" si="286"/>
        <v>0</v>
      </c>
      <c r="GA127" s="466">
        <f t="shared" si="287"/>
        <v>0</v>
      </c>
      <c r="GB127" s="466">
        <f t="shared" si="288"/>
        <v>0</v>
      </c>
      <c r="GC127" s="468">
        <f t="shared" si="289"/>
        <v>0</v>
      </c>
    </row>
    <row r="128" spans="1:185">
      <c r="A128" s="97">
        <v>125</v>
      </c>
      <c r="B128" s="97" t="s">
        <v>12</v>
      </c>
      <c r="C128" s="97" t="s">
        <v>213</v>
      </c>
      <c r="D128" s="97" t="s">
        <v>936</v>
      </c>
      <c r="E128" s="321">
        <v>0</v>
      </c>
      <c r="F128" s="122">
        <v>1.5262456710747999E-2</v>
      </c>
      <c r="G128" s="122">
        <v>5.1359240763258998E-2</v>
      </c>
      <c r="H128" s="122">
        <v>0</v>
      </c>
      <c r="I128" s="122">
        <v>1.5154018468466E-2</v>
      </c>
      <c r="J128" s="122">
        <v>5.0404231472089001E-2</v>
      </c>
      <c r="K128" s="122">
        <v>0</v>
      </c>
      <c r="L128" s="122">
        <v>1.5076562581123E-2</v>
      </c>
      <c r="M128" s="122">
        <v>4.9346970557541003E-2</v>
      </c>
      <c r="N128" s="122">
        <v>0</v>
      </c>
      <c r="O128" s="122">
        <v>1.4817859917394999E-2</v>
      </c>
      <c r="P128" s="475">
        <v>4.7847842938335002E-2</v>
      </c>
      <c r="Q128" s="474">
        <v>3</v>
      </c>
      <c r="R128" s="97">
        <v>0</v>
      </c>
      <c r="S128" s="97">
        <v>4.5787370132243002E-2</v>
      </c>
      <c r="T128" s="97">
        <v>0.15407772228977801</v>
      </c>
      <c r="U128" s="97">
        <v>0</v>
      </c>
      <c r="V128" s="97">
        <v>4.5462055405399E-2</v>
      </c>
      <c r="W128" s="97">
        <v>0.151212694416266</v>
      </c>
      <c r="X128" s="97">
        <v>0</v>
      </c>
      <c r="Y128" s="97">
        <v>4.5229687743367997E-2</v>
      </c>
      <c r="Z128" s="97">
        <v>0.14804091167262201</v>
      </c>
      <c r="AA128" s="97">
        <v>0</v>
      </c>
      <c r="AB128" s="97">
        <v>4.4453579752185002E-2</v>
      </c>
      <c r="AC128" s="97">
        <v>0.14354352881500501</v>
      </c>
      <c r="AD128" s="321">
        <v>0</v>
      </c>
      <c r="AE128" s="97">
        <v>0</v>
      </c>
      <c r="AF128" s="97">
        <v>0</v>
      </c>
      <c r="AG128" s="97">
        <v>0</v>
      </c>
      <c r="AH128" s="97">
        <v>0</v>
      </c>
      <c r="AI128" s="97">
        <v>0</v>
      </c>
      <c r="AJ128" s="97">
        <v>0</v>
      </c>
      <c r="AK128" s="97">
        <v>0</v>
      </c>
      <c r="AL128" s="97">
        <v>0</v>
      </c>
      <c r="AM128" s="97">
        <v>0</v>
      </c>
      <c r="AN128" s="97">
        <v>0</v>
      </c>
      <c r="AO128" s="97">
        <v>0</v>
      </c>
      <c r="AP128" s="466">
        <f t="shared" si="146"/>
        <v>0</v>
      </c>
      <c r="AQ128" s="122">
        <f t="shared" si="147"/>
        <v>0</v>
      </c>
      <c r="AR128" s="473">
        <f t="shared" si="148"/>
        <v>0</v>
      </c>
      <c r="AS128" s="122">
        <f t="shared" si="149"/>
        <v>0</v>
      </c>
      <c r="AT128" s="122">
        <f t="shared" si="150"/>
        <v>0</v>
      </c>
      <c r="AU128" s="122">
        <f t="shared" si="151"/>
        <v>0</v>
      </c>
      <c r="AV128" s="122">
        <f t="shared" si="152"/>
        <v>0</v>
      </c>
      <c r="AW128" s="122">
        <f t="shared" si="153"/>
        <v>0</v>
      </c>
      <c r="AX128" s="122">
        <f t="shared" si="154"/>
        <v>0</v>
      </c>
      <c r="AY128" s="122">
        <f t="shared" si="155"/>
        <v>0</v>
      </c>
      <c r="AZ128" s="122">
        <f t="shared" si="156"/>
        <v>0</v>
      </c>
      <c r="BA128" s="469">
        <f t="shared" si="157"/>
        <v>0</v>
      </c>
      <c r="BB128" s="97">
        <f t="shared" si="158"/>
        <v>0</v>
      </c>
      <c r="BC128" s="97">
        <f t="shared" si="159"/>
        <v>2.3553362361730997E-3</v>
      </c>
      <c r="BD128" s="97">
        <f t="shared" si="160"/>
        <v>7.925872166232268E-3</v>
      </c>
      <c r="BE128" s="97">
        <f t="shared" si="161"/>
        <v>0</v>
      </c>
      <c r="BF128" s="97">
        <f t="shared" si="162"/>
        <v>2.3386018056502692E-3</v>
      </c>
      <c r="BG128" s="97">
        <f t="shared" si="163"/>
        <v>7.7784930101760449E-3</v>
      </c>
      <c r="BH128" s="97">
        <f t="shared" si="164"/>
        <v>0</v>
      </c>
      <c r="BI128" s="97">
        <f t="shared" si="165"/>
        <v>2.3266486409913036E-3</v>
      </c>
      <c r="BJ128" s="97">
        <f t="shared" si="166"/>
        <v>7.6153341563742986E-3</v>
      </c>
      <c r="BK128" s="97">
        <f t="shared" si="167"/>
        <v>0</v>
      </c>
      <c r="BL128" s="97">
        <f t="shared" si="168"/>
        <v>2.2867250710299904E-3</v>
      </c>
      <c r="BM128" s="469">
        <f t="shared" si="169"/>
        <v>7.3839854507837194E-3</v>
      </c>
      <c r="BN128" s="467">
        <f t="shared" si="170"/>
        <v>0</v>
      </c>
      <c r="BO128" s="97">
        <f t="shared" si="171"/>
        <v>0</v>
      </c>
      <c r="BP128" s="97">
        <f t="shared" si="172"/>
        <v>0</v>
      </c>
      <c r="BQ128" s="97">
        <f t="shared" si="173"/>
        <v>0</v>
      </c>
      <c r="BR128" s="97">
        <f t="shared" si="174"/>
        <v>0</v>
      </c>
      <c r="BS128" s="97">
        <f t="shared" si="175"/>
        <v>0</v>
      </c>
      <c r="BT128" s="97">
        <f t="shared" si="176"/>
        <v>0</v>
      </c>
      <c r="BU128" s="97">
        <f t="shared" si="177"/>
        <v>0</v>
      </c>
      <c r="BV128" s="97">
        <f t="shared" si="178"/>
        <v>0</v>
      </c>
      <c r="BW128" s="97">
        <f t="shared" si="179"/>
        <v>0</v>
      </c>
      <c r="BX128" s="97">
        <f t="shared" si="180"/>
        <v>0</v>
      </c>
      <c r="BY128" s="469">
        <f t="shared" si="181"/>
        <v>0</v>
      </c>
      <c r="BZ128" s="470">
        <f t="shared" si="182"/>
        <v>0</v>
      </c>
      <c r="CA128" s="470">
        <f t="shared" si="183"/>
        <v>0</v>
      </c>
      <c r="CB128" s="470">
        <f t="shared" si="184"/>
        <v>0</v>
      </c>
      <c r="CC128" s="470">
        <f t="shared" si="185"/>
        <v>0</v>
      </c>
      <c r="CD128" s="470">
        <f t="shared" si="186"/>
        <v>0</v>
      </c>
      <c r="CE128" s="470">
        <f t="shared" si="187"/>
        <v>0</v>
      </c>
      <c r="CF128" s="470">
        <f t="shared" si="188"/>
        <v>0</v>
      </c>
      <c r="CG128" s="470">
        <f t="shared" si="189"/>
        <v>0</v>
      </c>
      <c r="CH128" s="470">
        <f t="shared" si="190"/>
        <v>0</v>
      </c>
      <c r="CI128" s="470">
        <f t="shared" si="191"/>
        <v>0</v>
      </c>
      <c r="CJ128" s="470">
        <f t="shared" si="192"/>
        <v>0</v>
      </c>
      <c r="CK128" s="472">
        <f t="shared" si="193"/>
        <v>0</v>
      </c>
      <c r="CL128" s="470">
        <f t="shared" si="194"/>
        <v>0</v>
      </c>
      <c r="CM128" s="116">
        <f t="shared" si="195"/>
        <v>4.5787370132243002E-2</v>
      </c>
      <c r="CN128" s="116">
        <f t="shared" si="196"/>
        <v>0.15407772228977801</v>
      </c>
      <c r="CO128" s="116">
        <f t="shared" si="197"/>
        <v>0</v>
      </c>
      <c r="CP128" s="116">
        <f t="shared" si="198"/>
        <v>4.5462055405399E-2</v>
      </c>
      <c r="CQ128" s="116">
        <f t="shared" si="199"/>
        <v>0.151212694416266</v>
      </c>
      <c r="CR128" s="116">
        <f t="shared" si="200"/>
        <v>0</v>
      </c>
      <c r="CS128" s="116">
        <f t="shared" si="201"/>
        <v>4.5229687743367997E-2</v>
      </c>
      <c r="CT128" s="116">
        <f t="shared" si="202"/>
        <v>0.14804091167262201</v>
      </c>
      <c r="CU128" s="116">
        <f t="shared" si="203"/>
        <v>0</v>
      </c>
      <c r="CV128" s="116">
        <f t="shared" si="204"/>
        <v>4.4453579752185002E-2</v>
      </c>
      <c r="CW128" s="471">
        <f t="shared" si="205"/>
        <v>0.14354352881500501</v>
      </c>
      <c r="CX128" s="470">
        <f t="shared" si="206"/>
        <v>0</v>
      </c>
      <c r="CY128" s="116">
        <f t="shared" si="207"/>
        <v>0</v>
      </c>
      <c r="CZ128" s="116">
        <f t="shared" si="208"/>
        <v>0</v>
      </c>
      <c r="DA128" s="116">
        <f t="shared" si="209"/>
        <v>0</v>
      </c>
      <c r="DB128" s="116">
        <f t="shared" si="210"/>
        <v>0</v>
      </c>
      <c r="DC128" s="116">
        <f t="shared" si="211"/>
        <v>0</v>
      </c>
      <c r="DD128" s="116">
        <f t="shared" si="212"/>
        <v>0</v>
      </c>
      <c r="DE128" s="116">
        <f t="shared" si="213"/>
        <v>0</v>
      </c>
      <c r="DF128" s="116">
        <f t="shared" si="214"/>
        <v>0</v>
      </c>
      <c r="DG128" s="116">
        <f t="shared" si="215"/>
        <v>0</v>
      </c>
      <c r="DH128" s="116">
        <f t="shared" si="216"/>
        <v>0</v>
      </c>
      <c r="DI128" s="471">
        <f t="shared" si="217"/>
        <v>0</v>
      </c>
      <c r="DJ128" s="470">
        <f t="shared" si="218"/>
        <v>0</v>
      </c>
      <c r="DK128" s="116">
        <f t="shared" si="219"/>
        <v>0</v>
      </c>
      <c r="DL128" s="116">
        <f t="shared" si="220"/>
        <v>0</v>
      </c>
      <c r="DM128" s="116">
        <f t="shared" si="221"/>
        <v>0</v>
      </c>
      <c r="DN128" s="116">
        <f t="shared" si="222"/>
        <v>0</v>
      </c>
      <c r="DO128" s="116">
        <f t="shared" si="223"/>
        <v>0</v>
      </c>
      <c r="DP128" s="116">
        <f t="shared" si="224"/>
        <v>0</v>
      </c>
      <c r="DQ128" s="116">
        <f t="shared" si="225"/>
        <v>0</v>
      </c>
      <c r="DR128" s="116">
        <f t="shared" si="226"/>
        <v>0</v>
      </c>
      <c r="DS128" s="116">
        <f t="shared" si="227"/>
        <v>0</v>
      </c>
      <c r="DT128" s="116">
        <f t="shared" si="228"/>
        <v>0</v>
      </c>
      <c r="DU128" s="471">
        <f t="shared" si="229"/>
        <v>0</v>
      </c>
      <c r="DV128" s="470">
        <f t="shared" si="230"/>
        <v>0</v>
      </c>
      <c r="DW128" s="470">
        <f t="shared" si="231"/>
        <v>0</v>
      </c>
      <c r="DX128" s="470">
        <f t="shared" si="232"/>
        <v>0</v>
      </c>
      <c r="DY128" s="470">
        <f t="shared" si="233"/>
        <v>0</v>
      </c>
      <c r="DZ128" s="470">
        <f t="shared" si="234"/>
        <v>0</v>
      </c>
      <c r="EA128" s="470">
        <f t="shared" si="235"/>
        <v>0</v>
      </c>
      <c r="EB128" s="470">
        <f t="shared" si="236"/>
        <v>0</v>
      </c>
      <c r="EC128" s="470">
        <f t="shared" si="237"/>
        <v>0</v>
      </c>
      <c r="ED128" s="470">
        <f t="shared" si="238"/>
        <v>0</v>
      </c>
      <c r="EE128" s="470">
        <f t="shared" si="239"/>
        <v>0</v>
      </c>
      <c r="EF128" s="470">
        <f t="shared" si="240"/>
        <v>0</v>
      </c>
      <c r="EG128" s="470">
        <f t="shared" si="241"/>
        <v>0</v>
      </c>
      <c r="EH128" s="466">
        <f t="shared" si="242"/>
        <v>0</v>
      </c>
      <c r="EI128" s="122">
        <f t="shared" si="243"/>
        <v>0</v>
      </c>
      <c r="EJ128" s="122">
        <f t="shared" si="244"/>
        <v>0</v>
      </c>
      <c r="EK128" s="122">
        <f t="shared" si="245"/>
        <v>0</v>
      </c>
      <c r="EL128" s="122">
        <f t="shared" si="246"/>
        <v>0</v>
      </c>
      <c r="EM128" s="122">
        <f t="shared" si="247"/>
        <v>0</v>
      </c>
      <c r="EN128" s="122">
        <f t="shared" si="248"/>
        <v>0</v>
      </c>
      <c r="EO128" s="122">
        <f t="shared" si="249"/>
        <v>0</v>
      </c>
      <c r="EP128" s="122">
        <f t="shared" si="250"/>
        <v>0</v>
      </c>
      <c r="EQ128" s="122">
        <f t="shared" si="251"/>
        <v>0</v>
      </c>
      <c r="ER128" s="122">
        <f t="shared" si="252"/>
        <v>0</v>
      </c>
      <c r="ES128" s="469">
        <f t="shared" si="253"/>
        <v>0</v>
      </c>
      <c r="ET128" s="466">
        <f t="shared" si="254"/>
        <v>0</v>
      </c>
      <c r="EU128" s="122">
        <f t="shared" si="255"/>
        <v>0</v>
      </c>
      <c r="EV128" s="122">
        <f t="shared" si="256"/>
        <v>0</v>
      </c>
      <c r="EW128" s="122">
        <f t="shared" si="257"/>
        <v>0</v>
      </c>
      <c r="EX128" s="122">
        <f t="shared" si="258"/>
        <v>0</v>
      </c>
      <c r="EY128" s="122">
        <f t="shared" si="259"/>
        <v>0</v>
      </c>
      <c r="EZ128" s="122">
        <f t="shared" si="260"/>
        <v>0</v>
      </c>
      <c r="FA128" s="122">
        <f t="shared" si="261"/>
        <v>0</v>
      </c>
      <c r="FB128" s="122">
        <f t="shared" si="262"/>
        <v>0</v>
      </c>
      <c r="FC128" s="122">
        <f t="shared" si="263"/>
        <v>0</v>
      </c>
      <c r="FD128" s="122">
        <f t="shared" si="264"/>
        <v>0</v>
      </c>
      <c r="FE128" s="469">
        <f t="shared" si="265"/>
        <v>0</v>
      </c>
      <c r="FF128" s="466">
        <f t="shared" si="266"/>
        <v>0</v>
      </c>
      <c r="FG128" s="466">
        <f t="shared" si="267"/>
        <v>0</v>
      </c>
      <c r="FH128" s="466">
        <f t="shared" si="268"/>
        <v>0</v>
      </c>
      <c r="FI128" s="466">
        <f t="shared" si="269"/>
        <v>0</v>
      </c>
      <c r="FJ128" s="466">
        <f t="shared" si="270"/>
        <v>0</v>
      </c>
      <c r="FK128" s="466">
        <f t="shared" si="271"/>
        <v>0</v>
      </c>
      <c r="FL128" s="466">
        <f t="shared" si="272"/>
        <v>0</v>
      </c>
      <c r="FM128" s="466">
        <f t="shared" si="273"/>
        <v>0</v>
      </c>
      <c r="FN128" s="466">
        <f t="shared" si="274"/>
        <v>0</v>
      </c>
      <c r="FO128" s="466">
        <f t="shared" si="275"/>
        <v>0</v>
      </c>
      <c r="FP128" s="466">
        <f t="shared" si="276"/>
        <v>0</v>
      </c>
      <c r="FQ128" s="468">
        <f t="shared" si="277"/>
        <v>0</v>
      </c>
      <c r="FR128" s="466">
        <f t="shared" si="278"/>
        <v>0</v>
      </c>
      <c r="FS128" s="466">
        <f t="shared" si="279"/>
        <v>0</v>
      </c>
      <c r="FT128" s="466">
        <f t="shared" si="280"/>
        <v>0</v>
      </c>
      <c r="FU128" s="466">
        <f t="shared" si="281"/>
        <v>0</v>
      </c>
      <c r="FV128" s="466">
        <f t="shared" si="282"/>
        <v>0</v>
      </c>
      <c r="FW128" s="466">
        <f t="shared" si="283"/>
        <v>0</v>
      </c>
      <c r="FX128" s="466">
        <f t="shared" si="284"/>
        <v>0</v>
      </c>
      <c r="FY128" s="466">
        <f t="shared" si="285"/>
        <v>0</v>
      </c>
      <c r="FZ128" s="466">
        <f t="shared" si="286"/>
        <v>0</v>
      </c>
      <c r="GA128" s="466">
        <f t="shared" si="287"/>
        <v>0</v>
      </c>
      <c r="GB128" s="466">
        <f t="shared" si="288"/>
        <v>0</v>
      </c>
      <c r="GC128" s="468">
        <f t="shared" si="289"/>
        <v>0</v>
      </c>
    </row>
    <row r="129" spans="1:185">
      <c r="A129" s="97">
        <v>126</v>
      </c>
      <c r="B129" s="97" t="s">
        <v>12</v>
      </c>
      <c r="C129" s="97" t="s">
        <v>213</v>
      </c>
      <c r="D129" s="97" t="s">
        <v>936</v>
      </c>
      <c r="E129" s="321">
        <v>0</v>
      </c>
      <c r="F129" s="122">
        <v>3.2705264380174001E-2</v>
      </c>
      <c r="G129" s="122">
        <v>0.11005551592127</v>
      </c>
      <c r="H129" s="122">
        <v>0</v>
      </c>
      <c r="I129" s="122">
        <v>3.2472896718141998E-2</v>
      </c>
      <c r="J129" s="122">
        <v>0.10800906744019</v>
      </c>
      <c r="K129" s="122">
        <v>0</v>
      </c>
      <c r="L129" s="122">
        <v>3.2306919816692002E-2</v>
      </c>
      <c r="M129" s="122">
        <v>0.105743508337587</v>
      </c>
      <c r="N129" s="122">
        <v>0</v>
      </c>
      <c r="O129" s="122">
        <v>3.1752556965846002E-2</v>
      </c>
      <c r="P129" s="475">
        <v>0.102531092010718</v>
      </c>
      <c r="Q129" s="474">
        <v>4</v>
      </c>
      <c r="R129" s="97">
        <v>0</v>
      </c>
      <c r="S129" s="97">
        <v>0.13082105752069401</v>
      </c>
      <c r="T129" s="97">
        <v>0.44022206368507799</v>
      </c>
      <c r="U129" s="97">
        <v>0</v>
      </c>
      <c r="V129" s="97">
        <v>0.12989158687256999</v>
      </c>
      <c r="W129" s="97">
        <v>0.43203626976075998</v>
      </c>
      <c r="X129" s="97">
        <v>0</v>
      </c>
      <c r="Y129" s="97">
        <v>0.12922767926676701</v>
      </c>
      <c r="Z129" s="97">
        <v>0.422974033350347</v>
      </c>
      <c r="AA129" s="97">
        <v>0</v>
      </c>
      <c r="AB129" s="97">
        <v>0.12701022786338501</v>
      </c>
      <c r="AC129" s="97">
        <v>0.410124368042872</v>
      </c>
      <c r="AD129" s="321">
        <v>0</v>
      </c>
      <c r="AE129" s="97">
        <v>0</v>
      </c>
      <c r="AF129" s="97">
        <v>0</v>
      </c>
      <c r="AG129" s="97">
        <v>0</v>
      </c>
      <c r="AH129" s="97">
        <v>0</v>
      </c>
      <c r="AI129" s="97">
        <v>0</v>
      </c>
      <c r="AJ129" s="97">
        <v>0</v>
      </c>
      <c r="AK129" s="97">
        <v>0</v>
      </c>
      <c r="AL129" s="97">
        <v>0</v>
      </c>
      <c r="AM129" s="97">
        <v>0</v>
      </c>
      <c r="AN129" s="97">
        <v>0</v>
      </c>
      <c r="AO129" s="97">
        <v>0</v>
      </c>
      <c r="AP129" s="466">
        <f t="shared" si="146"/>
        <v>0</v>
      </c>
      <c r="AQ129" s="122">
        <f t="shared" si="147"/>
        <v>0</v>
      </c>
      <c r="AR129" s="473">
        <f t="shared" si="148"/>
        <v>0</v>
      </c>
      <c r="AS129" s="122">
        <f t="shared" si="149"/>
        <v>0</v>
      </c>
      <c r="AT129" s="122">
        <f t="shared" si="150"/>
        <v>0</v>
      </c>
      <c r="AU129" s="122">
        <f t="shared" si="151"/>
        <v>0</v>
      </c>
      <c r="AV129" s="122">
        <f t="shared" si="152"/>
        <v>0</v>
      </c>
      <c r="AW129" s="122">
        <f t="shared" si="153"/>
        <v>0</v>
      </c>
      <c r="AX129" s="122">
        <f t="shared" si="154"/>
        <v>0</v>
      </c>
      <c r="AY129" s="122">
        <f t="shared" si="155"/>
        <v>0</v>
      </c>
      <c r="AZ129" s="122">
        <f t="shared" si="156"/>
        <v>0</v>
      </c>
      <c r="BA129" s="469">
        <f t="shared" si="157"/>
        <v>0</v>
      </c>
      <c r="BB129" s="97">
        <f t="shared" si="158"/>
        <v>0</v>
      </c>
      <c r="BC129" s="97">
        <f t="shared" si="159"/>
        <v>5.047149077513741E-3</v>
      </c>
      <c r="BD129" s="97">
        <f t="shared" si="160"/>
        <v>1.6984011784783544E-2</v>
      </c>
      <c r="BE129" s="97">
        <f t="shared" si="161"/>
        <v>0</v>
      </c>
      <c r="BF129" s="97">
        <f t="shared" si="162"/>
        <v>5.0112895835363802E-3</v>
      </c>
      <c r="BG129" s="97">
        <f t="shared" si="163"/>
        <v>1.6668199307519987E-2</v>
      </c>
      <c r="BH129" s="97">
        <f t="shared" si="164"/>
        <v>0</v>
      </c>
      <c r="BI129" s="97">
        <f t="shared" si="165"/>
        <v>4.9856756592670569E-3</v>
      </c>
      <c r="BJ129" s="97">
        <f t="shared" si="166"/>
        <v>1.6318573192230509E-2</v>
      </c>
      <c r="BK129" s="97">
        <f t="shared" si="167"/>
        <v>0</v>
      </c>
      <c r="BL129" s="97">
        <f t="shared" si="168"/>
        <v>4.900125152207056E-3</v>
      </c>
      <c r="BM129" s="469">
        <f t="shared" si="169"/>
        <v>1.5822825965965136E-2</v>
      </c>
      <c r="BN129" s="467">
        <f t="shared" si="170"/>
        <v>0</v>
      </c>
      <c r="BO129" s="97">
        <f t="shared" si="171"/>
        <v>0</v>
      </c>
      <c r="BP129" s="97">
        <f t="shared" si="172"/>
        <v>0</v>
      </c>
      <c r="BQ129" s="97">
        <f t="shared" si="173"/>
        <v>0</v>
      </c>
      <c r="BR129" s="97">
        <f t="shared" si="174"/>
        <v>0</v>
      </c>
      <c r="BS129" s="97">
        <f t="shared" si="175"/>
        <v>0</v>
      </c>
      <c r="BT129" s="97">
        <f t="shared" si="176"/>
        <v>0</v>
      </c>
      <c r="BU129" s="97">
        <f t="shared" si="177"/>
        <v>0</v>
      </c>
      <c r="BV129" s="97">
        <f t="shared" si="178"/>
        <v>0</v>
      </c>
      <c r="BW129" s="97">
        <f t="shared" si="179"/>
        <v>0</v>
      </c>
      <c r="BX129" s="97">
        <f t="shared" si="180"/>
        <v>0</v>
      </c>
      <c r="BY129" s="469">
        <f t="shared" si="181"/>
        <v>0</v>
      </c>
      <c r="BZ129" s="470">
        <f t="shared" si="182"/>
        <v>0</v>
      </c>
      <c r="CA129" s="470">
        <f t="shared" si="183"/>
        <v>0</v>
      </c>
      <c r="CB129" s="470">
        <f t="shared" si="184"/>
        <v>0</v>
      </c>
      <c r="CC129" s="470">
        <f t="shared" si="185"/>
        <v>0</v>
      </c>
      <c r="CD129" s="470">
        <f t="shared" si="186"/>
        <v>0</v>
      </c>
      <c r="CE129" s="470">
        <f t="shared" si="187"/>
        <v>0</v>
      </c>
      <c r="CF129" s="470">
        <f t="shared" si="188"/>
        <v>0</v>
      </c>
      <c r="CG129" s="470">
        <f t="shared" si="189"/>
        <v>0</v>
      </c>
      <c r="CH129" s="470">
        <f t="shared" si="190"/>
        <v>0</v>
      </c>
      <c r="CI129" s="470">
        <f t="shared" si="191"/>
        <v>0</v>
      </c>
      <c r="CJ129" s="470">
        <f t="shared" si="192"/>
        <v>0</v>
      </c>
      <c r="CK129" s="472">
        <f t="shared" si="193"/>
        <v>0</v>
      </c>
      <c r="CL129" s="470">
        <f t="shared" si="194"/>
        <v>0</v>
      </c>
      <c r="CM129" s="116">
        <f t="shared" si="195"/>
        <v>0.13082105752069401</v>
      </c>
      <c r="CN129" s="116">
        <f t="shared" si="196"/>
        <v>0.44022206368507799</v>
      </c>
      <c r="CO129" s="116">
        <f t="shared" si="197"/>
        <v>0</v>
      </c>
      <c r="CP129" s="116">
        <f t="shared" si="198"/>
        <v>0.12989158687256999</v>
      </c>
      <c r="CQ129" s="116">
        <f t="shared" si="199"/>
        <v>0.43203626976075998</v>
      </c>
      <c r="CR129" s="116">
        <f t="shared" si="200"/>
        <v>0</v>
      </c>
      <c r="CS129" s="116">
        <f t="shared" si="201"/>
        <v>0.12922767926676701</v>
      </c>
      <c r="CT129" s="116">
        <f t="shared" si="202"/>
        <v>0.422974033350347</v>
      </c>
      <c r="CU129" s="116">
        <f t="shared" si="203"/>
        <v>0</v>
      </c>
      <c r="CV129" s="116">
        <f t="shared" si="204"/>
        <v>0.12701022786338501</v>
      </c>
      <c r="CW129" s="471">
        <f t="shared" si="205"/>
        <v>0.410124368042872</v>
      </c>
      <c r="CX129" s="470">
        <f t="shared" si="206"/>
        <v>0</v>
      </c>
      <c r="CY129" s="116">
        <f t="shared" si="207"/>
        <v>0</v>
      </c>
      <c r="CZ129" s="116">
        <f t="shared" si="208"/>
        <v>0</v>
      </c>
      <c r="DA129" s="116">
        <f t="shared" si="209"/>
        <v>0</v>
      </c>
      <c r="DB129" s="116">
        <f t="shared" si="210"/>
        <v>0</v>
      </c>
      <c r="DC129" s="116">
        <f t="shared" si="211"/>
        <v>0</v>
      </c>
      <c r="DD129" s="116">
        <f t="shared" si="212"/>
        <v>0</v>
      </c>
      <c r="DE129" s="116">
        <f t="shared" si="213"/>
        <v>0</v>
      </c>
      <c r="DF129" s="116">
        <f t="shared" si="214"/>
        <v>0</v>
      </c>
      <c r="DG129" s="116">
        <f t="shared" si="215"/>
        <v>0</v>
      </c>
      <c r="DH129" s="116">
        <f t="shared" si="216"/>
        <v>0</v>
      </c>
      <c r="DI129" s="471">
        <f t="shared" si="217"/>
        <v>0</v>
      </c>
      <c r="DJ129" s="470">
        <f t="shared" si="218"/>
        <v>0</v>
      </c>
      <c r="DK129" s="116">
        <f t="shared" si="219"/>
        <v>0</v>
      </c>
      <c r="DL129" s="116">
        <f t="shared" si="220"/>
        <v>0</v>
      </c>
      <c r="DM129" s="116">
        <f t="shared" si="221"/>
        <v>0</v>
      </c>
      <c r="DN129" s="116">
        <f t="shared" si="222"/>
        <v>0</v>
      </c>
      <c r="DO129" s="116">
        <f t="shared" si="223"/>
        <v>0</v>
      </c>
      <c r="DP129" s="116">
        <f t="shared" si="224"/>
        <v>0</v>
      </c>
      <c r="DQ129" s="116">
        <f t="shared" si="225"/>
        <v>0</v>
      </c>
      <c r="DR129" s="116">
        <f t="shared" si="226"/>
        <v>0</v>
      </c>
      <c r="DS129" s="116">
        <f t="shared" si="227"/>
        <v>0</v>
      </c>
      <c r="DT129" s="116">
        <f t="shared" si="228"/>
        <v>0</v>
      </c>
      <c r="DU129" s="471">
        <f t="shared" si="229"/>
        <v>0</v>
      </c>
      <c r="DV129" s="470">
        <f t="shared" si="230"/>
        <v>0</v>
      </c>
      <c r="DW129" s="470">
        <f t="shared" si="231"/>
        <v>0</v>
      </c>
      <c r="DX129" s="470">
        <f t="shared" si="232"/>
        <v>0</v>
      </c>
      <c r="DY129" s="470">
        <f t="shared" si="233"/>
        <v>0</v>
      </c>
      <c r="DZ129" s="470">
        <f t="shared" si="234"/>
        <v>0</v>
      </c>
      <c r="EA129" s="470">
        <f t="shared" si="235"/>
        <v>0</v>
      </c>
      <c r="EB129" s="470">
        <f t="shared" si="236"/>
        <v>0</v>
      </c>
      <c r="EC129" s="470">
        <f t="shared" si="237"/>
        <v>0</v>
      </c>
      <c r="ED129" s="470">
        <f t="shared" si="238"/>
        <v>0</v>
      </c>
      <c r="EE129" s="470">
        <f t="shared" si="239"/>
        <v>0</v>
      </c>
      <c r="EF129" s="470">
        <f t="shared" si="240"/>
        <v>0</v>
      </c>
      <c r="EG129" s="470">
        <f t="shared" si="241"/>
        <v>0</v>
      </c>
      <c r="EH129" s="466">
        <f t="shared" si="242"/>
        <v>0</v>
      </c>
      <c r="EI129" s="122">
        <f t="shared" si="243"/>
        <v>0</v>
      </c>
      <c r="EJ129" s="122">
        <f t="shared" si="244"/>
        <v>0</v>
      </c>
      <c r="EK129" s="122">
        <f t="shared" si="245"/>
        <v>0</v>
      </c>
      <c r="EL129" s="122">
        <f t="shared" si="246"/>
        <v>0</v>
      </c>
      <c r="EM129" s="122">
        <f t="shared" si="247"/>
        <v>0</v>
      </c>
      <c r="EN129" s="122">
        <f t="shared" si="248"/>
        <v>0</v>
      </c>
      <c r="EO129" s="122">
        <f t="shared" si="249"/>
        <v>0</v>
      </c>
      <c r="EP129" s="122">
        <f t="shared" si="250"/>
        <v>0</v>
      </c>
      <c r="EQ129" s="122">
        <f t="shared" si="251"/>
        <v>0</v>
      </c>
      <c r="ER129" s="122">
        <f t="shared" si="252"/>
        <v>0</v>
      </c>
      <c r="ES129" s="469">
        <f t="shared" si="253"/>
        <v>0</v>
      </c>
      <c r="ET129" s="466">
        <f t="shared" si="254"/>
        <v>0</v>
      </c>
      <c r="EU129" s="122">
        <f t="shared" si="255"/>
        <v>0</v>
      </c>
      <c r="EV129" s="122">
        <f t="shared" si="256"/>
        <v>0</v>
      </c>
      <c r="EW129" s="122">
        <f t="shared" si="257"/>
        <v>0</v>
      </c>
      <c r="EX129" s="122">
        <f t="shared" si="258"/>
        <v>0</v>
      </c>
      <c r="EY129" s="122">
        <f t="shared" si="259"/>
        <v>0</v>
      </c>
      <c r="EZ129" s="122">
        <f t="shared" si="260"/>
        <v>0</v>
      </c>
      <c r="FA129" s="122">
        <f t="shared" si="261"/>
        <v>0</v>
      </c>
      <c r="FB129" s="122">
        <f t="shared" si="262"/>
        <v>0</v>
      </c>
      <c r="FC129" s="122">
        <f t="shared" si="263"/>
        <v>0</v>
      </c>
      <c r="FD129" s="122">
        <f t="shared" si="264"/>
        <v>0</v>
      </c>
      <c r="FE129" s="469">
        <f t="shared" si="265"/>
        <v>0</v>
      </c>
      <c r="FF129" s="466">
        <f t="shared" si="266"/>
        <v>0</v>
      </c>
      <c r="FG129" s="466">
        <f t="shared" si="267"/>
        <v>0</v>
      </c>
      <c r="FH129" s="466">
        <f t="shared" si="268"/>
        <v>0</v>
      </c>
      <c r="FI129" s="466">
        <f t="shared" si="269"/>
        <v>0</v>
      </c>
      <c r="FJ129" s="466">
        <f t="shared" si="270"/>
        <v>0</v>
      </c>
      <c r="FK129" s="466">
        <f t="shared" si="271"/>
        <v>0</v>
      </c>
      <c r="FL129" s="466">
        <f t="shared" si="272"/>
        <v>0</v>
      </c>
      <c r="FM129" s="466">
        <f t="shared" si="273"/>
        <v>0</v>
      </c>
      <c r="FN129" s="466">
        <f t="shared" si="274"/>
        <v>0</v>
      </c>
      <c r="FO129" s="466">
        <f t="shared" si="275"/>
        <v>0</v>
      </c>
      <c r="FP129" s="466">
        <f t="shared" si="276"/>
        <v>0</v>
      </c>
      <c r="FQ129" s="468">
        <f t="shared" si="277"/>
        <v>0</v>
      </c>
      <c r="FR129" s="466">
        <f t="shared" si="278"/>
        <v>0</v>
      </c>
      <c r="FS129" s="466">
        <f t="shared" si="279"/>
        <v>0</v>
      </c>
      <c r="FT129" s="466">
        <f t="shared" si="280"/>
        <v>0</v>
      </c>
      <c r="FU129" s="466">
        <f t="shared" si="281"/>
        <v>0</v>
      </c>
      <c r="FV129" s="466">
        <f t="shared" si="282"/>
        <v>0</v>
      </c>
      <c r="FW129" s="466">
        <f t="shared" si="283"/>
        <v>0</v>
      </c>
      <c r="FX129" s="466">
        <f t="shared" si="284"/>
        <v>0</v>
      </c>
      <c r="FY129" s="466">
        <f t="shared" si="285"/>
        <v>0</v>
      </c>
      <c r="FZ129" s="466">
        <f t="shared" si="286"/>
        <v>0</v>
      </c>
      <c r="GA129" s="466">
        <f t="shared" si="287"/>
        <v>0</v>
      </c>
      <c r="GB129" s="466">
        <f t="shared" si="288"/>
        <v>0</v>
      </c>
      <c r="GC129" s="468">
        <f t="shared" si="289"/>
        <v>0</v>
      </c>
    </row>
    <row r="130" spans="1:185">
      <c r="A130" s="97">
        <v>127</v>
      </c>
      <c r="B130" s="97" t="s">
        <v>12</v>
      </c>
      <c r="C130" s="97" t="s">
        <v>213</v>
      </c>
      <c r="D130" s="97" t="s">
        <v>936</v>
      </c>
      <c r="E130" s="321">
        <v>0</v>
      </c>
      <c r="F130" s="122">
        <v>4.3801479252250003E-2</v>
      </c>
      <c r="G130" s="122">
        <v>0.25181480134198098</v>
      </c>
      <c r="H130" s="122">
        <v>0</v>
      </c>
      <c r="I130" s="122">
        <v>4.0187857213938999E-2</v>
      </c>
      <c r="J130" s="122">
        <v>0.24575865536970701</v>
      </c>
      <c r="K130" s="122">
        <v>0</v>
      </c>
      <c r="L130" s="122">
        <v>3.7669272156935003E-2</v>
      </c>
      <c r="M130" s="122">
        <v>0.238720431672198</v>
      </c>
      <c r="N130" s="122">
        <v>0</v>
      </c>
      <c r="O130" s="122">
        <v>3.1931278374890001E-2</v>
      </c>
      <c r="P130" s="475">
        <v>0.229906913625229</v>
      </c>
      <c r="Q130" s="474">
        <v>1</v>
      </c>
      <c r="R130" s="97">
        <v>0</v>
      </c>
      <c r="S130" s="97">
        <v>4.3801479252250003E-2</v>
      </c>
      <c r="T130" s="97">
        <v>0.25181480134198098</v>
      </c>
      <c r="U130" s="97">
        <v>0</v>
      </c>
      <c r="V130" s="97">
        <v>4.0187857213938999E-2</v>
      </c>
      <c r="W130" s="97">
        <v>0.24575865536970701</v>
      </c>
      <c r="X130" s="97">
        <v>0</v>
      </c>
      <c r="Y130" s="97">
        <v>3.7669272156935003E-2</v>
      </c>
      <c r="Z130" s="97">
        <v>0.238720431672198</v>
      </c>
      <c r="AA130" s="97">
        <v>0</v>
      </c>
      <c r="AB130" s="97">
        <v>3.1931278374890001E-2</v>
      </c>
      <c r="AC130" s="97">
        <v>0.229906913625229</v>
      </c>
      <c r="AD130" s="321">
        <v>0</v>
      </c>
      <c r="AE130" s="97">
        <v>0</v>
      </c>
      <c r="AF130" s="97">
        <v>0</v>
      </c>
      <c r="AG130" s="97">
        <v>0</v>
      </c>
      <c r="AH130" s="97">
        <v>0</v>
      </c>
      <c r="AI130" s="97">
        <v>0</v>
      </c>
      <c r="AJ130" s="97">
        <v>0</v>
      </c>
      <c r="AK130" s="97">
        <v>0</v>
      </c>
      <c r="AL130" s="97">
        <v>0</v>
      </c>
      <c r="AM130" s="97">
        <v>0</v>
      </c>
      <c r="AN130" s="97">
        <v>0</v>
      </c>
      <c r="AO130" s="97">
        <v>0</v>
      </c>
      <c r="AP130" s="466">
        <f t="shared" si="146"/>
        <v>0</v>
      </c>
      <c r="AQ130" s="122">
        <f t="shared" si="147"/>
        <v>0</v>
      </c>
      <c r="AR130" s="473">
        <f t="shared" si="148"/>
        <v>0</v>
      </c>
      <c r="AS130" s="122">
        <f t="shared" si="149"/>
        <v>0</v>
      </c>
      <c r="AT130" s="122">
        <f t="shared" si="150"/>
        <v>0</v>
      </c>
      <c r="AU130" s="122">
        <f t="shared" si="151"/>
        <v>0</v>
      </c>
      <c r="AV130" s="122">
        <f t="shared" si="152"/>
        <v>0</v>
      </c>
      <c r="AW130" s="122">
        <f t="shared" si="153"/>
        <v>0</v>
      </c>
      <c r="AX130" s="122">
        <f t="shared" si="154"/>
        <v>0</v>
      </c>
      <c r="AY130" s="122">
        <f t="shared" si="155"/>
        <v>0</v>
      </c>
      <c r="AZ130" s="122">
        <f t="shared" si="156"/>
        <v>0</v>
      </c>
      <c r="BA130" s="469">
        <f t="shared" si="157"/>
        <v>0</v>
      </c>
      <c r="BB130" s="97">
        <f t="shared" si="158"/>
        <v>0</v>
      </c>
      <c r="BC130" s="97">
        <f t="shared" si="159"/>
        <v>6.7595416148277798E-3</v>
      </c>
      <c r="BD130" s="97">
        <f t="shared" si="160"/>
        <v>3.8860619731541923E-2</v>
      </c>
      <c r="BE130" s="97">
        <f t="shared" si="161"/>
        <v>0</v>
      </c>
      <c r="BF130" s="97">
        <f t="shared" si="162"/>
        <v>6.2018794316044297E-3</v>
      </c>
      <c r="BG130" s="97">
        <f t="shared" si="163"/>
        <v>3.7926021826998453E-2</v>
      </c>
      <c r="BH130" s="97">
        <f t="shared" si="164"/>
        <v>0</v>
      </c>
      <c r="BI130" s="97">
        <f t="shared" si="165"/>
        <v>5.8132057887518912E-3</v>
      </c>
      <c r="BJ130" s="97">
        <f t="shared" si="166"/>
        <v>3.683986750550175E-2</v>
      </c>
      <c r="BK130" s="97">
        <f t="shared" si="167"/>
        <v>0</v>
      </c>
      <c r="BL130" s="97">
        <f t="shared" si="168"/>
        <v>4.9277058372094139E-3</v>
      </c>
      <c r="BM130" s="469">
        <f t="shared" si="169"/>
        <v>3.5479745814897837E-2</v>
      </c>
      <c r="BN130" s="467">
        <f t="shared" si="170"/>
        <v>0</v>
      </c>
      <c r="BO130" s="97">
        <f t="shared" si="171"/>
        <v>0</v>
      </c>
      <c r="BP130" s="97">
        <f t="shared" si="172"/>
        <v>0</v>
      </c>
      <c r="BQ130" s="97">
        <f t="shared" si="173"/>
        <v>0</v>
      </c>
      <c r="BR130" s="97">
        <f t="shared" si="174"/>
        <v>0</v>
      </c>
      <c r="BS130" s="97">
        <f t="shared" si="175"/>
        <v>0</v>
      </c>
      <c r="BT130" s="97">
        <f t="shared" si="176"/>
        <v>0</v>
      </c>
      <c r="BU130" s="97">
        <f t="shared" si="177"/>
        <v>0</v>
      </c>
      <c r="BV130" s="97">
        <f t="shared" si="178"/>
        <v>0</v>
      </c>
      <c r="BW130" s="97">
        <f t="shared" si="179"/>
        <v>0</v>
      </c>
      <c r="BX130" s="97">
        <f t="shared" si="180"/>
        <v>0</v>
      </c>
      <c r="BY130" s="469">
        <f t="shared" si="181"/>
        <v>0</v>
      </c>
      <c r="BZ130" s="470">
        <f t="shared" si="182"/>
        <v>0</v>
      </c>
      <c r="CA130" s="470">
        <f t="shared" si="183"/>
        <v>0</v>
      </c>
      <c r="CB130" s="470">
        <f t="shared" si="184"/>
        <v>0</v>
      </c>
      <c r="CC130" s="470">
        <f t="shared" si="185"/>
        <v>0</v>
      </c>
      <c r="CD130" s="470">
        <f t="shared" si="186"/>
        <v>0</v>
      </c>
      <c r="CE130" s="470">
        <f t="shared" si="187"/>
        <v>0</v>
      </c>
      <c r="CF130" s="470">
        <f t="shared" si="188"/>
        <v>0</v>
      </c>
      <c r="CG130" s="470">
        <f t="shared" si="189"/>
        <v>0</v>
      </c>
      <c r="CH130" s="470">
        <f t="shared" si="190"/>
        <v>0</v>
      </c>
      <c r="CI130" s="470">
        <f t="shared" si="191"/>
        <v>0</v>
      </c>
      <c r="CJ130" s="470">
        <f t="shared" si="192"/>
        <v>0</v>
      </c>
      <c r="CK130" s="472">
        <f t="shared" si="193"/>
        <v>0</v>
      </c>
      <c r="CL130" s="470">
        <f t="shared" si="194"/>
        <v>0</v>
      </c>
      <c r="CM130" s="116">
        <f t="shared" si="195"/>
        <v>4.3801479252250003E-2</v>
      </c>
      <c r="CN130" s="116">
        <f t="shared" si="196"/>
        <v>0.25181480134198098</v>
      </c>
      <c r="CO130" s="116">
        <f t="shared" si="197"/>
        <v>0</v>
      </c>
      <c r="CP130" s="116">
        <f t="shared" si="198"/>
        <v>4.0187857213938999E-2</v>
      </c>
      <c r="CQ130" s="116">
        <f t="shared" si="199"/>
        <v>0.24575865536970701</v>
      </c>
      <c r="CR130" s="116">
        <f t="shared" si="200"/>
        <v>0</v>
      </c>
      <c r="CS130" s="116">
        <f t="shared" si="201"/>
        <v>3.7669272156935003E-2</v>
      </c>
      <c r="CT130" s="116">
        <f t="shared" si="202"/>
        <v>0.238720431672198</v>
      </c>
      <c r="CU130" s="116">
        <f t="shared" si="203"/>
        <v>0</v>
      </c>
      <c r="CV130" s="116">
        <f t="shared" si="204"/>
        <v>3.1931278374890001E-2</v>
      </c>
      <c r="CW130" s="471">
        <f t="shared" si="205"/>
        <v>0.229906913625229</v>
      </c>
      <c r="CX130" s="470">
        <f t="shared" si="206"/>
        <v>0</v>
      </c>
      <c r="CY130" s="116">
        <f t="shared" si="207"/>
        <v>0</v>
      </c>
      <c r="CZ130" s="116">
        <f t="shared" si="208"/>
        <v>0</v>
      </c>
      <c r="DA130" s="116">
        <f t="shared" si="209"/>
        <v>0</v>
      </c>
      <c r="DB130" s="116">
        <f t="shared" si="210"/>
        <v>0</v>
      </c>
      <c r="DC130" s="116">
        <f t="shared" si="211"/>
        <v>0</v>
      </c>
      <c r="DD130" s="116">
        <f t="shared" si="212"/>
        <v>0</v>
      </c>
      <c r="DE130" s="116">
        <f t="shared" si="213"/>
        <v>0</v>
      </c>
      <c r="DF130" s="116">
        <f t="shared" si="214"/>
        <v>0</v>
      </c>
      <c r="DG130" s="116">
        <f t="shared" si="215"/>
        <v>0</v>
      </c>
      <c r="DH130" s="116">
        <f t="shared" si="216"/>
        <v>0</v>
      </c>
      <c r="DI130" s="471">
        <f t="shared" si="217"/>
        <v>0</v>
      </c>
      <c r="DJ130" s="470">
        <f t="shared" si="218"/>
        <v>0</v>
      </c>
      <c r="DK130" s="116">
        <f t="shared" si="219"/>
        <v>0</v>
      </c>
      <c r="DL130" s="116">
        <f t="shared" si="220"/>
        <v>0</v>
      </c>
      <c r="DM130" s="116">
        <f t="shared" si="221"/>
        <v>0</v>
      </c>
      <c r="DN130" s="116">
        <f t="shared" si="222"/>
        <v>0</v>
      </c>
      <c r="DO130" s="116">
        <f t="shared" si="223"/>
        <v>0</v>
      </c>
      <c r="DP130" s="116">
        <f t="shared" si="224"/>
        <v>0</v>
      </c>
      <c r="DQ130" s="116">
        <f t="shared" si="225"/>
        <v>0</v>
      </c>
      <c r="DR130" s="116">
        <f t="shared" si="226"/>
        <v>0</v>
      </c>
      <c r="DS130" s="116">
        <f t="shared" si="227"/>
        <v>0</v>
      </c>
      <c r="DT130" s="116">
        <f t="shared" si="228"/>
        <v>0</v>
      </c>
      <c r="DU130" s="471">
        <f t="shared" si="229"/>
        <v>0</v>
      </c>
      <c r="DV130" s="470">
        <f t="shared" si="230"/>
        <v>0</v>
      </c>
      <c r="DW130" s="470">
        <f t="shared" si="231"/>
        <v>0</v>
      </c>
      <c r="DX130" s="470">
        <f t="shared" si="232"/>
        <v>0</v>
      </c>
      <c r="DY130" s="470">
        <f t="shared" si="233"/>
        <v>0</v>
      </c>
      <c r="DZ130" s="470">
        <f t="shared" si="234"/>
        <v>0</v>
      </c>
      <c r="EA130" s="470">
        <f t="shared" si="235"/>
        <v>0</v>
      </c>
      <c r="EB130" s="470">
        <f t="shared" si="236"/>
        <v>0</v>
      </c>
      <c r="EC130" s="470">
        <f t="shared" si="237"/>
        <v>0</v>
      </c>
      <c r="ED130" s="470">
        <f t="shared" si="238"/>
        <v>0</v>
      </c>
      <c r="EE130" s="470">
        <f t="shared" si="239"/>
        <v>0</v>
      </c>
      <c r="EF130" s="470">
        <f t="shared" si="240"/>
        <v>0</v>
      </c>
      <c r="EG130" s="470">
        <f t="shared" si="241"/>
        <v>0</v>
      </c>
      <c r="EH130" s="466">
        <f t="shared" si="242"/>
        <v>0</v>
      </c>
      <c r="EI130" s="122">
        <f t="shared" si="243"/>
        <v>0</v>
      </c>
      <c r="EJ130" s="122">
        <f t="shared" si="244"/>
        <v>0</v>
      </c>
      <c r="EK130" s="122">
        <f t="shared" si="245"/>
        <v>0</v>
      </c>
      <c r="EL130" s="122">
        <f t="shared" si="246"/>
        <v>0</v>
      </c>
      <c r="EM130" s="122">
        <f t="shared" si="247"/>
        <v>0</v>
      </c>
      <c r="EN130" s="122">
        <f t="shared" si="248"/>
        <v>0</v>
      </c>
      <c r="EO130" s="122">
        <f t="shared" si="249"/>
        <v>0</v>
      </c>
      <c r="EP130" s="122">
        <f t="shared" si="250"/>
        <v>0</v>
      </c>
      <c r="EQ130" s="122">
        <f t="shared" si="251"/>
        <v>0</v>
      </c>
      <c r="ER130" s="122">
        <f t="shared" si="252"/>
        <v>0</v>
      </c>
      <c r="ES130" s="469">
        <f t="shared" si="253"/>
        <v>0</v>
      </c>
      <c r="ET130" s="466">
        <f t="shared" si="254"/>
        <v>0</v>
      </c>
      <c r="EU130" s="122">
        <f t="shared" si="255"/>
        <v>0</v>
      </c>
      <c r="EV130" s="122">
        <f t="shared" si="256"/>
        <v>0</v>
      </c>
      <c r="EW130" s="122">
        <f t="shared" si="257"/>
        <v>0</v>
      </c>
      <c r="EX130" s="122">
        <f t="shared" si="258"/>
        <v>0</v>
      </c>
      <c r="EY130" s="122">
        <f t="shared" si="259"/>
        <v>0</v>
      </c>
      <c r="EZ130" s="122">
        <f t="shared" si="260"/>
        <v>0</v>
      </c>
      <c r="FA130" s="122">
        <f t="shared" si="261"/>
        <v>0</v>
      </c>
      <c r="FB130" s="122">
        <f t="shared" si="262"/>
        <v>0</v>
      </c>
      <c r="FC130" s="122">
        <f t="shared" si="263"/>
        <v>0</v>
      </c>
      <c r="FD130" s="122">
        <f t="shared" si="264"/>
        <v>0</v>
      </c>
      <c r="FE130" s="469">
        <f t="shared" si="265"/>
        <v>0</v>
      </c>
      <c r="FF130" s="466">
        <f t="shared" si="266"/>
        <v>0</v>
      </c>
      <c r="FG130" s="466">
        <f t="shared" si="267"/>
        <v>0</v>
      </c>
      <c r="FH130" s="466">
        <f t="shared" si="268"/>
        <v>0</v>
      </c>
      <c r="FI130" s="466">
        <f t="shared" si="269"/>
        <v>0</v>
      </c>
      <c r="FJ130" s="466">
        <f t="shared" si="270"/>
        <v>0</v>
      </c>
      <c r="FK130" s="466">
        <f t="shared" si="271"/>
        <v>0</v>
      </c>
      <c r="FL130" s="466">
        <f t="shared" si="272"/>
        <v>0</v>
      </c>
      <c r="FM130" s="466">
        <f t="shared" si="273"/>
        <v>0</v>
      </c>
      <c r="FN130" s="466">
        <f t="shared" si="274"/>
        <v>0</v>
      </c>
      <c r="FO130" s="466">
        <f t="shared" si="275"/>
        <v>0</v>
      </c>
      <c r="FP130" s="466">
        <f t="shared" si="276"/>
        <v>0</v>
      </c>
      <c r="FQ130" s="468">
        <f t="shared" si="277"/>
        <v>0</v>
      </c>
      <c r="FR130" s="466">
        <f t="shared" si="278"/>
        <v>0</v>
      </c>
      <c r="FS130" s="466">
        <f t="shared" si="279"/>
        <v>0</v>
      </c>
      <c r="FT130" s="466">
        <f t="shared" si="280"/>
        <v>0</v>
      </c>
      <c r="FU130" s="466">
        <f t="shared" si="281"/>
        <v>0</v>
      </c>
      <c r="FV130" s="466">
        <f t="shared" si="282"/>
        <v>0</v>
      </c>
      <c r="FW130" s="466">
        <f t="shared" si="283"/>
        <v>0</v>
      </c>
      <c r="FX130" s="466">
        <f t="shared" si="284"/>
        <v>0</v>
      </c>
      <c r="FY130" s="466">
        <f t="shared" si="285"/>
        <v>0</v>
      </c>
      <c r="FZ130" s="466">
        <f t="shared" si="286"/>
        <v>0</v>
      </c>
      <c r="GA130" s="466">
        <f t="shared" si="287"/>
        <v>0</v>
      </c>
      <c r="GB130" s="466">
        <f t="shared" si="288"/>
        <v>0</v>
      </c>
      <c r="GC130" s="468">
        <f t="shared" si="289"/>
        <v>0</v>
      </c>
    </row>
    <row r="131" spans="1:185">
      <c r="A131" s="97">
        <v>128</v>
      </c>
      <c r="B131" s="97" t="s">
        <v>12</v>
      </c>
      <c r="C131" s="97" t="s">
        <v>213</v>
      </c>
      <c r="D131" s="97" t="s">
        <v>936</v>
      </c>
      <c r="E131" s="321">
        <v>0</v>
      </c>
      <c r="F131" s="122">
        <v>7.6312283553737995E-2</v>
      </c>
      <c r="G131" s="122">
        <v>0.25679620381629598</v>
      </c>
      <c r="H131" s="122">
        <v>0</v>
      </c>
      <c r="I131" s="122">
        <v>7.5770092342331993E-2</v>
      </c>
      <c r="J131" s="122">
        <v>0.252021157360444</v>
      </c>
      <c r="K131" s="122">
        <v>0</v>
      </c>
      <c r="L131" s="122">
        <v>7.5382812905613994E-2</v>
      </c>
      <c r="M131" s="122">
        <v>0.24673485278770299</v>
      </c>
      <c r="N131" s="122">
        <v>0</v>
      </c>
      <c r="O131" s="122">
        <v>7.4089299586974994E-2</v>
      </c>
      <c r="P131" s="475">
        <v>0.239239214691675</v>
      </c>
      <c r="Q131" s="474">
        <v>4</v>
      </c>
      <c r="R131" s="97">
        <v>0</v>
      </c>
      <c r="S131" s="97">
        <v>0.30524913421495298</v>
      </c>
      <c r="T131" s="97">
        <v>1.0271848152651799</v>
      </c>
      <c r="U131" s="97">
        <v>0</v>
      </c>
      <c r="V131" s="97">
        <v>0.30308036936933003</v>
      </c>
      <c r="W131" s="97">
        <v>1.00808462944177</v>
      </c>
      <c r="X131" s="97">
        <v>0</v>
      </c>
      <c r="Y131" s="97">
        <v>0.30153125162245598</v>
      </c>
      <c r="Z131" s="97">
        <v>0.98693941115081096</v>
      </c>
      <c r="AA131" s="97">
        <v>0</v>
      </c>
      <c r="AB131" s="97">
        <v>0.29635719834789798</v>
      </c>
      <c r="AC131" s="97">
        <v>0.9569568587667</v>
      </c>
      <c r="AD131" s="321">
        <v>0</v>
      </c>
      <c r="AE131" s="97">
        <v>0</v>
      </c>
      <c r="AF131" s="97">
        <v>0</v>
      </c>
      <c r="AG131" s="97">
        <v>0</v>
      </c>
      <c r="AH131" s="97">
        <v>0</v>
      </c>
      <c r="AI131" s="97">
        <v>0</v>
      </c>
      <c r="AJ131" s="97">
        <v>0</v>
      </c>
      <c r="AK131" s="97">
        <v>0</v>
      </c>
      <c r="AL131" s="97">
        <v>0</v>
      </c>
      <c r="AM131" s="97">
        <v>0</v>
      </c>
      <c r="AN131" s="97">
        <v>0</v>
      </c>
      <c r="AO131" s="97">
        <v>0</v>
      </c>
      <c r="AP131" s="466">
        <f t="shared" si="146"/>
        <v>0</v>
      </c>
      <c r="AQ131" s="122">
        <f t="shared" si="147"/>
        <v>0</v>
      </c>
      <c r="AR131" s="473">
        <f t="shared" si="148"/>
        <v>0</v>
      </c>
      <c r="AS131" s="122">
        <f t="shared" si="149"/>
        <v>0</v>
      </c>
      <c r="AT131" s="122">
        <f t="shared" si="150"/>
        <v>0</v>
      </c>
      <c r="AU131" s="122">
        <f t="shared" si="151"/>
        <v>0</v>
      </c>
      <c r="AV131" s="122">
        <f t="shared" si="152"/>
        <v>0</v>
      </c>
      <c r="AW131" s="122">
        <f t="shared" si="153"/>
        <v>0</v>
      </c>
      <c r="AX131" s="122">
        <f t="shared" si="154"/>
        <v>0</v>
      </c>
      <c r="AY131" s="122">
        <f t="shared" si="155"/>
        <v>0</v>
      </c>
      <c r="AZ131" s="122">
        <f t="shared" si="156"/>
        <v>0</v>
      </c>
      <c r="BA131" s="469">
        <f t="shared" si="157"/>
        <v>0</v>
      </c>
      <c r="BB131" s="97">
        <f t="shared" si="158"/>
        <v>0</v>
      </c>
      <c r="BC131" s="97">
        <f t="shared" si="159"/>
        <v>1.1776681180865188E-2</v>
      </c>
      <c r="BD131" s="97">
        <f t="shared" si="160"/>
        <v>3.9629360831161496E-2</v>
      </c>
      <c r="BE131" s="97">
        <f t="shared" si="161"/>
        <v>0</v>
      </c>
      <c r="BF131" s="97">
        <f t="shared" si="162"/>
        <v>1.1693009028251655E-2</v>
      </c>
      <c r="BG131" s="97">
        <f t="shared" si="163"/>
        <v>3.8892465050880072E-2</v>
      </c>
      <c r="BH131" s="97">
        <f t="shared" si="164"/>
        <v>0</v>
      </c>
      <c r="BI131" s="97">
        <f t="shared" si="165"/>
        <v>1.1633243204956362E-2</v>
      </c>
      <c r="BJ131" s="97">
        <f t="shared" si="166"/>
        <v>3.8076670781871179E-2</v>
      </c>
      <c r="BK131" s="97">
        <f t="shared" si="167"/>
        <v>0</v>
      </c>
      <c r="BL131" s="97">
        <f t="shared" si="168"/>
        <v>1.143362535514995E-2</v>
      </c>
      <c r="BM131" s="469">
        <f t="shared" si="169"/>
        <v>3.69199272539186E-2</v>
      </c>
      <c r="BN131" s="467">
        <f t="shared" si="170"/>
        <v>0</v>
      </c>
      <c r="BO131" s="97">
        <f t="shared" si="171"/>
        <v>0</v>
      </c>
      <c r="BP131" s="97">
        <f t="shared" si="172"/>
        <v>0</v>
      </c>
      <c r="BQ131" s="97">
        <f t="shared" si="173"/>
        <v>0</v>
      </c>
      <c r="BR131" s="97">
        <f t="shared" si="174"/>
        <v>0</v>
      </c>
      <c r="BS131" s="97">
        <f t="shared" si="175"/>
        <v>0</v>
      </c>
      <c r="BT131" s="97">
        <f t="shared" si="176"/>
        <v>0</v>
      </c>
      <c r="BU131" s="97">
        <f t="shared" si="177"/>
        <v>0</v>
      </c>
      <c r="BV131" s="97">
        <f t="shared" si="178"/>
        <v>0</v>
      </c>
      <c r="BW131" s="97">
        <f t="shared" si="179"/>
        <v>0</v>
      </c>
      <c r="BX131" s="97">
        <f t="shared" si="180"/>
        <v>0</v>
      </c>
      <c r="BY131" s="469">
        <f t="shared" si="181"/>
        <v>0</v>
      </c>
      <c r="BZ131" s="470">
        <f t="shared" si="182"/>
        <v>0</v>
      </c>
      <c r="CA131" s="470">
        <f t="shared" si="183"/>
        <v>0</v>
      </c>
      <c r="CB131" s="470">
        <f t="shared" si="184"/>
        <v>0</v>
      </c>
      <c r="CC131" s="470">
        <f t="shared" si="185"/>
        <v>0</v>
      </c>
      <c r="CD131" s="470">
        <f t="shared" si="186"/>
        <v>0</v>
      </c>
      <c r="CE131" s="470">
        <f t="shared" si="187"/>
        <v>0</v>
      </c>
      <c r="CF131" s="470">
        <f t="shared" si="188"/>
        <v>0</v>
      </c>
      <c r="CG131" s="470">
        <f t="shared" si="189"/>
        <v>0</v>
      </c>
      <c r="CH131" s="470">
        <f t="shared" si="190"/>
        <v>0</v>
      </c>
      <c r="CI131" s="470">
        <f t="shared" si="191"/>
        <v>0</v>
      </c>
      <c r="CJ131" s="470">
        <f t="shared" si="192"/>
        <v>0</v>
      </c>
      <c r="CK131" s="472">
        <f t="shared" si="193"/>
        <v>0</v>
      </c>
      <c r="CL131" s="470">
        <f t="shared" si="194"/>
        <v>0</v>
      </c>
      <c r="CM131" s="116">
        <f t="shared" si="195"/>
        <v>0.30524913421495298</v>
      </c>
      <c r="CN131" s="116">
        <f t="shared" si="196"/>
        <v>1.0271848152651799</v>
      </c>
      <c r="CO131" s="116">
        <f t="shared" si="197"/>
        <v>0</v>
      </c>
      <c r="CP131" s="116">
        <f t="shared" si="198"/>
        <v>0.30308036936933003</v>
      </c>
      <c r="CQ131" s="116">
        <f t="shared" si="199"/>
        <v>1.00808462944177</v>
      </c>
      <c r="CR131" s="116">
        <f t="shared" si="200"/>
        <v>0</v>
      </c>
      <c r="CS131" s="116">
        <f t="shared" si="201"/>
        <v>0.30153125162245598</v>
      </c>
      <c r="CT131" s="116">
        <f t="shared" si="202"/>
        <v>0.98693941115081096</v>
      </c>
      <c r="CU131" s="116">
        <f t="shared" si="203"/>
        <v>0</v>
      </c>
      <c r="CV131" s="116">
        <f t="shared" si="204"/>
        <v>0.29635719834789798</v>
      </c>
      <c r="CW131" s="471">
        <f t="shared" si="205"/>
        <v>0.9569568587667</v>
      </c>
      <c r="CX131" s="470">
        <f t="shared" si="206"/>
        <v>0</v>
      </c>
      <c r="CY131" s="116">
        <f t="shared" si="207"/>
        <v>0</v>
      </c>
      <c r="CZ131" s="116">
        <f t="shared" si="208"/>
        <v>0</v>
      </c>
      <c r="DA131" s="116">
        <f t="shared" si="209"/>
        <v>0</v>
      </c>
      <c r="DB131" s="116">
        <f t="shared" si="210"/>
        <v>0</v>
      </c>
      <c r="DC131" s="116">
        <f t="shared" si="211"/>
        <v>0</v>
      </c>
      <c r="DD131" s="116">
        <f t="shared" si="212"/>
        <v>0</v>
      </c>
      <c r="DE131" s="116">
        <f t="shared" si="213"/>
        <v>0</v>
      </c>
      <c r="DF131" s="116">
        <f t="shared" si="214"/>
        <v>0</v>
      </c>
      <c r="DG131" s="116">
        <f t="shared" si="215"/>
        <v>0</v>
      </c>
      <c r="DH131" s="116">
        <f t="shared" si="216"/>
        <v>0</v>
      </c>
      <c r="DI131" s="471">
        <f t="shared" si="217"/>
        <v>0</v>
      </c>
      <c r="DJ131" s="470">
        <f t="shared" si="218"/>
        <v>0</v>
      </c>
      <c r="DK131" s="116">
        <f t="shared" si="219"/>
        <v>0</v>
      </c>
      <c r="DL131" s="116">
        <f t="shared" si="220"/>
        <v>0</v>
      </c>
      <c r="DM131" s="116">
        <f t="shared" si="221"/>
        <v>0</v>
      </c>
      <c r="DN131" s="116">
        <f t="shared" si="222"/>
        <v>0</v>
      </c>
      <c r="DO131" s="116">
        <f t="shared" si="223"/>
        <v>0</v>
      </c>
      <c r="DP131" s="116">
        <f t="shared" si="224"/>
        <v>0</v>
      </c>
      <c r="DQ131" s="116">
        <f t="shared" si="225"/>
        <v>0</v>
      </c>
      <c r="DR131" s="116">
        <f t="shared" si="226"/>
        <v>0</v>
      </c>
      <c r="DS131" s="116">
        <f t="shared" si="227"/>
        <v>0</v>
      </c>
      <c r="DT131" s="116">
        <f t="shared" si="228"/>
        <v>0</v>
      </c>
      <c r="DU131" s="471">
        <f t="shared" si="229"/>
        <v>0</v>
      </c>
      <c r="DV131" s="470">
        <f t="shared" si="230"/>
        <v>0</v>
      </c>
      <c r="DW131" s="470">
        <f t="shared" si="231"/>
        <v>0</v>
      </c>
      <c r="DX131" s="470">
        <f t="shared" si="232"/>
        <v>0</v>
      </c>
      <c r="DY131" s="470">
        <f t="shared" si="233"/>
        <v>0</v>
      </c>
      <c r="DZ131" s="470">
        <f t="shared" si="234"/>
        <v>0</v>
      </c>
      <c r="EA131" s="470">
        <f t="shared" si="235"/>
        <v>0</v>
      </c>
      <c r="EB131" s="470">
        <f t="shared" si="236"/>
        <v>0</v>
      </c>
      <c r="EC131" s="470">
        <f t="shared" si="237"/>
        <v>0</v>
      </c>
      <c r="ED131" s="470">
        <f t="shared" si="238"/>
        <v>0</v>
      </c>
      <c r="EE131" s="470">
        <f t="shared" si="239"/>
        <v>0</v>
      </c>
      <c r="EF131" s="470">
        <f t="shared" si="240"/>
        <v>0</v>
      </c>
      <c r="EG131" s="470">
        <f t="shared" si="241"/>
        <v>0</v>
      </c>
      <c r="EH131" s="466">
        <f t="shared" si="242"/>
        <v>0</v>
      </c>
      <c r="EI131" s="122">
        <f t="shared" si="243"/>
        <v>0</v>
      </c>
      <c r="EJ131" s="122">
        <f t="shared" si="244"/>
        <v>0</v>
      </c>
      <c r="EK131" s="122">
        <f t="shared" si="245"/>
        <v>0</v>
      </c>
      <c r="EL131" s="122">
        <f t="shared" si="246"/>
        <v>0</v>
      </c>
      <c r="EM131" s="122">
        <f t="shared" si="247"/>
        <v>0</v>
      </c>
      <c r="EN131" s="122">
        <f t="shared" si="248"/>
        <v>0</v>
      </c>
      <c r="EO131" s="122">
        <f t="shared" si="249"/>
        <v>0</v>
      </c>
      <c r="EP131" s="122">
        <f t="shared" si="250"/>
        <v>0</v>
      </c>
      <c r="EQ131" s="122">
        <f t="shared" si="251"/>
        <v>0</v>
      </c>
      <c r="ER131" s="122">
        <f t="shared" si="252"/>
        <v>0</v>
      </c>
      <c r="ES131" s="469">
        <f t="shared" si="253"/>
        <v>0</v>
      </c>
      <c r="ET131" s="466">
        <f t="shared" si="254"/>
        <v>0</v>
      </c>
      <c r="EU131" s="122">
        <f t="shared" si="255"/>
        <v>0</v>
      </c>
      <c r="EV131" s="122">
        <f t="shared" si="256"/>
        <v>0</v>
      </c>
      <c r="EW131" s="122">
        <f t="shared" si="257"/>
        <v>0</v>
      </c>
      <c r="EX131" s="122">
        <f t="shared" si="258"/>
        <v>0</v>
      </c>
      <c r="EY131" s="122">
        <f t="shared" si="259"/>
        <v>0</v>
      </c>
      <c r="EZ131" s="122">
        <f t="shared" si="260"/>
        <v>0</v>
      </c>
      <c r="FA131" s="122">
        <f t="shared" si="261"/>
        <v>0</v>
      </c>
      <c r="FB131" s="122">
        <f t="shared" si="262"/>
        <v>0</v>
      </c>
      <c r="FC131" s="122">
        <f t="shared" si="263"/>
        <v>0</v>
      </c>
      <c r="FD131" s="122">
        <f t="shared" si="264"/>
        <v>0</v>
      </c>
      <c r="FE131" s="469">
        <f t="shared" si="265"/>
        <v>0</v>
      </c>
      <c r="FF131" s="466">
        <f t="shared" si="266"/>
        <v>0</v>
      </c>
      <c r="FG131" s="466">
        <f t="shared" si="267"/>
        <v>0</v>
      </c>
      <c r="FH131" s="466">
        <f t="shared" si="268"/>
        <v>0</v>
      </c>
      <c r="FI131" s="466">
        <f t="shared" si="269"/>
        <v>0</v>
      </c>
      <c r="FJ131" s="466">
        <f t="shared" si="270"/>
        <v>0</v>
      </c>
      <c r="FK131" s="466">
        <f t="shared" si="271"/>
        <v>0</v>
      </c>
      <c r="FL131" s="466">
        <f t="shared" si="272"/>
        <v>0</v>
      </c>
      <c r="FM131" s="466">
        <f t="shared" si="273"/>
        <v>0</v>
      </c>
      <c r="FN131" s="466">
        <f t="shared" si="274"/>
        <v>0</v>
      </c>
      <c r="FO131" s="466">
        <f t="shared" si="275"/>
        <v>0</v>
      </c>
      <c r="FP131" s="466">
        <f t="shared" si="276"/>
        <v>0</v>
      </c>
      <c r="FQ131" s="468">
        <f t="shared" si="277"/>
        <v>0</v>
      </c>
      <c r="FR131" s="466">
        <f t="shared" si="278"/>
        <v>0</v>
      </c>
      <c r="FS131" s="466">
        <f t="shared" si="279"/>
        <v>0</v>
      </c>
      <c r="FT131" s="466">
        <f t="shared" si="280"/>
        <v>0</v>
      </c>
      <c r="FU131" s="466">
        <f t="shared" si="281"/>
        <v>0</v>
      </c>
      <c r="FV131" s="466">
        <f t="shared" si="282"/>
        <v>0</v>
      </c>
      <c r="FW131" s="466">
        <f t="shared" si="283"/>
        <v>0</v>
      </c>
      <c r="FX131" s="466">
        <f t="shared" si="284"/>
        <v>0</v>
      </c>
      <c r="FY131" s="466">
        <f t="shared" si="285"/>
        <v>0</v>
      </c>
      <c r="FZ131" s="466">
        <f t="shared" si="286"/>
        <v>0</v>
      </c>
      <c r="GA131" s="466">
        <f t="shared" si="287"/>
        <v>0</v>
      </c>
      <c r="GB131" s="466">
        <f t="shared" si="288"/>
        <v>0</v>
      </c>
      <c r="GC131" s="468">
        <f t="shared" si="289"/>
        <v>0</v>
      </c>
    </row>
    <row r="132" spans="1:185">
      <c r="A132" s="97">
        <v>129</v>
      </c>
      <c r="B132" s="97" t="s">
        <v>12</v>
      </c>
      <c r="C132" s="97" t="s">
        <v>213</v>
      </c>
      <c r="D132" s="97" t="s">
        <v>936</v>
      </c>
      <c r="E132" s="321">
        <v>0</v>
      </c>
      <c r="F132" s="122">
        <v>0.16352632190086799</v>
      </c>
      <c r="G132" s="122">
        <v>0.55027757960634804</v>
      </c>
      <c r="H132" s="122">
        <v>0</v>
      </c>
      <c r="I132" s="122">
        <v>0.16236448359071201</v>
      </c>
      <c r="J132" s="122">
        <v>0.54004533720095005</v>
      </c>
      <c r="K132" s="122">
        <v>0</v>
      </c>
      <c r="L132" s="122">
        <v>0.16153459908345899</v>
      </c>
      <c r="M132" s="122">
        <v>0.52871754168793395</v>
      </c>
      <c r="N132" s="122">
        <v>0</v>
      </c>
      <c r="O132" s="122">
        <v>0.15876278482923101</v>
      </c>
      <c r="P132" s="475">
        <v>0.51265546005358897</v>
      </c>
      <c r="Q132" s="474">
        <v>2</v>
      </c>
      <c r="R132" s="97">
        <v>0</v>
      </c>
      <c r="S132" s="97">
        <v>0.32705264380173499</v>
      </c>
      <c r="T132" s="97">
        <v>1.1005551592126901</v>
      </c>
      <c r="U132" s="97">
        <v>0</v>
      </c>
      <c r="V132" s="97">
        <v>0.32472896718142502</v>
      </c>
      <c r="W132" s="97">
        <v>1.0800906744019001</v>
      </c>
      <c r="X132" s="97">
        <v>0</v>
      </c>
      <c r="Y132" s="97">
        <v>0.32306919816691698</v>
      </c>
      <c r="Z132" s="97">
        <v>1.0574350833758599</v>
      </c>
      <c r="AA132" s="97">
        <v>0</v>
      </c>
      <c r="AB132" s="97">
        <v>0.31752556965846201</v>
      </c>
      <c r="AC132" s="97">
        <v>1.02531092010717</v>
      </c>
      <c r="AD132" s="321">
        <v>0</v>
      </c>
      <c r="AE132" s="97">
        <v>0</v>
      </c>
      <c r="AF132" s="97">
        <v>0</v>
      </c>
      <c r="AG132" s="97">
        <v>0</v>
      </c>
      <c r="AH132" s="97">
        <v>0</v>
      </c>
      <c r="AI132" s="97">
        <v>0</v>
      </c>
      <c r="AJ132" s="97">
        <v>0</v>
      </c>
      <c r="AK132" s="97">
        <v>0</v>
      </c>
      <c r="AL132" s="97">
        <v>0</v>
      </c>
      <c r="AM132" s="97">
        <v>0</v>
      </c>
      <c r="AN132" s="97">
        <v>0</v>
      </c>
      <c r="AO132" s="97">
        <v>0</v>
      </c>
      <c r="AP132" s="466">
        <f t="shared" ref="AP132:AP195" si="290">IF(R132=0,0,AD132/R132)</f>
        <v>0</v>
      </c>
      <c r="AQ132" s="122">
        <f t="shared" ref="AQ132:AQ195" si="291">IF(S132=0,0,AE132/S132)</f>
        <v>0</v>
      </c>
      <c r="AR132" s="473">
        <f t="shared" ref="AR132:AR195" si="292">IF(T132=0,0,AF132/T132)</f>
        <v>0</v>
      </c>
      <c r="AS132" s="122">
        <f t="shared" ref="AS132:AS195" si="293">IF(U132=0,0,AG132/U132)</f>
        <v>0</v>
      </c>
      <c r="AT132" s="122">
        <f t="shared" ref="AT132:AT195" si="294">IF(V132=0,0,AH132/V132)</f>
        <v>0</v>
      </c>
      <c r="AU132" s="122">
        <f t="shared" ref="AU132:AU195" si="295">IF(W132=0,0,AI132/W132)</f>
        <v>0</v>
      </c>
      <c r="AV132" s="122">
        <f t="shared" ref="AV132:AV195" si="296">IF(X132=0,0,AJ132/X132)</f>
        <v>0</v>
      </c>
      <c r="AW132" s="122">
        <f t="shared" ref="AW132:AW195" si="297">IF(Y132=0,0,AK132/Y132)</f>
        <v>0</v>
      </c>
      <c r="AX132" s="122">
        <f t="shared" ref="AX132:AX195" si="298">IF(Z132=0,0,AL132/Z132)</f>
        <v>0</v>
      </c>
      <c r="AY132" s="122">
        <f t="shared" ref="AY132:AY195" si="299">IF(AA132=0,0,AM132/AA132)</f>
        <v>0</v>
      </c>
      <c r="AZ132" s="122">
        <f t="shared" ref="AZ132:AZ195" si="300">IF(AB132=0,0,AN132/AB132)</f>
        <v>0</v>
      </c>
      <c r="BA132" s="469">
        <f t="shared" ref="BA132:BA195" si="301">IF(AC132=0,0,AO132/AC132)</f>
        <v>0</v>
      </c>
      <c r="BB132" s="97">
        <f t="shared" ref="BB132:BB195" si="302">E132*277.78/1800</f>
        <v>0</v>
      </c>
      <c r="BC132" s="97">
        <f t="shared" ref="BC132:BC195" si="303">F132*277.78/1800</f>
        <v>2.5235745387568391E-2</v>
      </c>
      <c r="BD132" s="97">
        <f t="shared" ref="BD132:BD195" si="304">G132*277.78/1800</f>
        <v>8.4920058923917421E-2</v>
      </c>
      <c r="BE132" s="97">
        <f t="shared" ref="BE132:BE195" si="305">H132*277.78/1800</f>
        <v>0</v>
      </c>
      <c r="BF132" s="97">
        <f t="shared" ref="BF132:BF195" si="306">I132*277.78/1800</f>
        <v>2.5056447917682211E-2</v>
      </c>
      <c r="BG132" s="97">
        <f t="shared" ref="BG132:BG195" si="307">J132*277.78/1800</f>
        <v>8.3340996537599937E-2</v>
      </c>
      <c r="BH132" s="97">
        <f t="shared" ref="BH132:BH195" si="308">K132*277.78/1800</f>
        <v>0</v>
      </c>
      <c r="BI132" s="97">
        <f t="shared" ref="BI132:BI195" si="309">L132*277.78/1800</f>
        <v>2.4928378296335131E-2</v>
      </c>
      <c r="BJ132" s="97">
        <f t="shared" ref="BJ132:BJ195" si="310">M132*277.78/1800</f>
        <v>8.1592865961152367E-2</v>
      </c>
      <c r="BK132" s="97">
        <f t="shared" ref="BK132:BK195" si="311">N132*277.78/1800</f>
        <v>0</v>
      </c>
      <c r="BL132" s="97">
        <f t="shared" ref="BL132:BL195" si="312">O132*277.78/1800</f>
        <v>2.4500625761035438E-2</v>
      </c>
      <c r="BM132" s="469">
        <f t="shared" ref="BM132:BM195" si="313">P132*277.78/1800</f>
        <v>7.9114129829825505E-2</v>
      </c>
      <c r="BN132" s="467">
        <f t="shared" ref="BN132:BN195" si="314">IF(BB132=0,0,1901.4*(BB132^(-0.563))*AP132)</f>
        <v>0</v>
      </c>
      <c r="BO132" s="97">
        <f t="shared" ref="BO132:BO195" si="315">IF(BC132=0,0,1901.4*(BC132^(-0.563))*AQ132)</f>
        <v>0</v>
      </c>
      <c r="BP132" s="97">
        <f t="shared" ref="BP132:BP195" si="316">IF(BD132=0,0,1901.4*(BD132^(-0.563))*AR132)</f>
        <v>0</v>
      </c>
      <c r="BQ132" s="97">
        <f t="shared" ref="BQ132:BQ195" si="317">IF(BE132=0,0,1901.4*(BE132^(-0.563))*AS132)</f>
        <v>0</v>
      </c>
      <c r="BR132" s="97">
        <f t="shared" ref="BR132:BR195" si="318">IF(BF132=0,0,1901.4*(BF132^(-0.563))*AT132)</f>
        <v>0</v>
      </c>
      <c r="BS132" s="97">
        <f t="shared" ref="BS132:BS195" si="319">IF(BG132=0,0,1901.4*(BG132^(-0.563))*AU132)</f>
        <v>0</v>
      </c>
      <c r="BT132" s="97">
        <f t="shared" ref="BT132:BT195" si="320">IF(BH132=0,0,1901.4*(BH132^(-0.563))*AV132)</f>
        <v>0</v>
      </c>
      <c r="BU132" s="97">
        <f t="shared" ref="BU132:BU195" si="321">IF(BI132=0,0,1901.4*(BI132^(-0.563))*AW132)</f>
        <v>0</v>
      </c>
      <c r="BV132" s="97">
        <f t="shared" ref="BV132:BV195" si="322">IF(BJ132=0,0,1901.4*(BJ132^(-0.563))*AX132)</f>
        <v>0</v>
      </c>
      <c r="BW132" s="97">
        <f t="shared" ref="BW132:BW195" si="323">IF(BK132=0,0,1901.4*(BK132^(-0.563))*AY132)</f>
        <v>0</v>
      </c>
      <c r="BX132" s="97">
        <f t="shared" ref="BX132:BX195" si="324">IF(BL132=0,0,1901.4*(BL132^(-0.563))*AZ132)</f>
        <v>0</v>
      </c>
      <c r="BY132" s="469">
        <f t="shared" ref="BY132:BY195" si="325">IF(BM132=0,0,1901.4*(BM132^(-0.563))*BA132)</f>
        <v>0</v>
      </c>
      <c r="BZ132" s="470">
        <f t="shared" ref="BZ132:BZ195" si="326">IF(BN132=0,0,BN132/1000000/R132/20)</f>
        <v>0</v>
      </c>
      <c r="CA132" s="470">
        <f t="shared" ref="CA132:CA195" si="327">IF(BO132=0,0,BO132/1000000/S132/20)</f>
        <v>0</v>
      </c>
      <c r="CB132" s="470">
        <f t="shared" ref="CB132:CB195" si="328">IF(BP132=0,0,BP132/1000000/T132/20)</f>
        <v>0</v>
      </c>
      <c r="CC132" s="470">
        <f t="shared" ref="CC132:CC195" si="329">IF(BQ132=0,0,BQ132/1000000/U132/20)</f>
        <v>0</v>
      </c>
      <c r="CD132" s="470">
        <f t="shared" ref="CD132:CD195" si="330">IF(BR132=0,0,BR132/1000000/V132/20)</f>
        <v>0</v>
      </c>
      <c r="CE132" s="470">
        <f t="shared" ref="CE132:CE195" si="331">IF(BS132=0,0,BS132/1000000/W132/20)</f>
        <v>0</v>
      </c>
      <c r="CF132" s="470">
        <f t="shared" ref="CF132:CF195" si="332">IF(BT132=0,0,BT132/1000000/X132/20)</f>
        <v>0</v>
      </c>
      <c r="CG132" s="470">
        <f t="shared" ref="CG132:CG195" si="333">IF(BU132=0,0,BU132/1000000/Y132/20)</f>
        <v>0</v>
      </c>
      <c r="CH132" s="470">
        <f t="shared" ref="CH132:CH195" si="334">IF(BV132=0,0,BV132/1000000/Z132/20)</f>
        <v>0</v>
      </c>
      <c r="CI132" s="470">
        <f t="shared" ref="CI132:CI195" si="335">IF(BW132=0,0,BW132/1000000/AA132/20)</f>
        <v>0</v>
      </c>
      <c r="CJ132" s="470">
        <f t="shared" ref="CJ132:CJ195" si="336">IF(BX132=0,0,BX132/1000000/AB132/20)</f>
        <v>0</v>
      </c>
      <c r="CK132" s="472">
        <f t="shared" ref="CK132:CK195" si="337">IF(BY132=0,0,BY132/1000000/AC132/20)</f>
        <v>0</v>
      </c>
      <c r="CL132" s="470">
        <f t="shared" ref="CL132:CL195" si="338">IF(BZ132&lt;=($CS$2/1000),R132,0)</f>
        <v>0</v>
      </c>
      <c r="CM132" s="116">
        <f t="shared" ref="CM132:CM195" si="339">IF(CA132&lt;=($CS$2/1000),S132,0)</f>
        <v>0.32705264380173499</v>
      </c>
      <c r="CN132" s="116">
        <f t="shared" ref="CN132:CN195" si="340">IF(CB132&lt;=($CS$2/1000),T132,0)</f>
        <v>1.1005551592126901</v>
      </c>
      <c r="CO132" s="116">
        <f t="shared" ref="CO132:CO195" si="341">IF(CC132&lt;=($CS$2/1000),U132,0)</f>
        <v>0</v>
      </c>
      <c r="CP132" s="116">
        <f t="shared" ref="CP132:CP195" si="342">IF(CD132&lt;=($CS$2/1000),V132,0)</f>
        <v>0.32472896718142502</v>
      </c>
      <c r="CQ132" s="116">
        <f t="shared" ref="CQ132:CQ195" si="343">IF(CE132&lt;=($CS$2/1000),W132,0)</f>
        <v>1.0800906744019001</v>
      </c>
      <c r="CR132" s="116">
        <f t="shared" ref="CR132:CR195" si="344">IF(CF132&lt;=($CS$2/1000),X132,0)</f>
        <v>0</v>
      </c>
      <c r="CS132" s="116">
        <f t="shared" ref="CS132:CS195" si="345">IF(CG132&lt;=($CS$2/1000),Y132,0)</f>
        <v>0.32306919816691698</v>
      </c>
      <c r="CT132" s="116">
        <f t="shared" ref="CT132:CT195" si="346">IF(CH132&lt;=($CS$2/1000),Z132,0)</f>
        <v>1.0574350833758599</v>
      </c>
      <c r="CU132" s="116">
        <f t="shared" ref="CU132:CU195" si="347">IF(CI132&lt;=($CS$2/1000),AA132,0)</f>
        <v>0</v>
      </c>
      <c r="CV132" s="116">
        <f t="shared" ref="CV132:CV195" si="348">IF(CJ132&lt;=($CS$2/1000),AB132,0)</f>
        <v>0.31752556965846201</v>
      </c>
      <c r="CW132" s="471">
        <f t="shared" ref="CW132:CW195" si="349">IF(CK132&lt;=($CS$2/1000),AC132,0)</f>
        <v>1.02531092010717</v>
      </c>
      <c r="CX132" s="470">
        <f t="shared" ref="CX132:CX195" si="350">IF(AND(BZ132&gt;($DE$2/1000),BZ132&lt;($DG$2/1000)),R132,0)</f>
        <v>0</v>
      </c>
      <c r="CY132" s="116">
        <f t="shared" ref="CY132:CY195" si="351">IF(AND(CA132&gt;($DE$2/1000),CA132&lt;($DG$2/1000)),S132,0)</f>
        <v>0</v>
      </c>
      <c r="CZ132" s="116">
        <f t="shared" ref="CZ132:CZ195" si="352">IF(AND(CB132&gt;($DE$2/1000),CB132&lt;($DG$2/1000)),T132,0)</f>
        <v>0</v>
      </c>
      <c r="DA132" s="116">
        <f t="shared" ref="DA132:DA195" si="353">IF(AND(CC132&gt;($DE$2/1000),CC132&lt;($DG$2/1000)),U132,0)</f>
        <v>0</v>
      </c>
      <c r="DB132" s="116">
        <f t="shared" ref="DB132:DB195" si="354">IF(AND(CD132&gt;($DE$2/1000),CD132&lt;($DG$2/1000)),V132,0)</f>
        <v>0</v>
      </c>
      <c r="DC132" s="116">
        <f t="shared" ref="DC132:DC195" si="355">IF(AND(CE132&gt;($DE$2/1000),CE132&lt;($DG$2/1000)),W132,0)</f>
        <v>0</v>
      </c>
      <c r="DD132" s="116">
        <f t="shared" ref="DD132:DD195" si="356">IF(AND(CF132&gt;($DE$2/1000),CF132&lt;($DG$2/1000)),X132,0)</f>
        <v>0</v>
      </c>
      <c r="DE132" s="116">
        <f t="shared" ref="DE132:DE195" si="357">IF(AND(CG132&gt;($DE$2/1000),CG132&lt;($DG$2/1000)),Y132,0)</f>
        <v>0</v>
      </c>
      <c r="DF132" s="116">
        <f t="shared" ref="DF132:DF195" si="358">IF(AND(CH132&gt;($DE$2/1000),CH132&lt;($DG$2/1000)),Z132,0)</f>
        <v>0</v>
      </c>
      <c r="DG132" s="116">
        <f t="shared" ref="DG132:DG195" si="359">IF(AND(CI132&gt;($DE$2/1000),CI132&lt;($DG$2/1000)),AA132,0)</f>
        <v>0</v>
      </c>
      <c r="DH132" s="116">
        <f t="shared" ref="DH132:DH195" si="360">IF(AND(CJ132&gt;($DE$2/1000),CJ132&lt;($DG$2/1000)),AB132,0)</f>
        <v>0</v>
      </c>
      <c r="DI132" s="471">
        <f t="shared" ref="DI132:DI195" si="361">IF(AND(CK132&gt;($DE$2/1000),CK132&lt;($DG$2/1000)),AC132,0)</f>
        <v>0</v>
      </c>
      <c r="DJ132" s="470">
        <f t="shared" ref="DJ132:DJ195" si="362">IF(AND(BZ132&gt;($DQ$2/1000),BZ132&lt;($DS$2/1000)),R132,0)</f>
        <v>0</v>
      </c>
      <c r="DK132" s="116">
        <f t="shared" ref="DK132:DK195" si="363">IF(AND(CA132&gt;($DQ$2/1000),CA132&lt;($DS$2/1000)),S132,0)</f>
        <v>0</v>
      </c>
      <c r="DL132" s="116">
        <f t="shared" ref="DL132:DL195" si="364">IF(AND(CB132&gt;($DQ$2/1000),CB132&lt;($DS$2/1000)),T132,0)</f>
        <v>0</v>
      </c>
      <c r="DM132" s="116">
        <f t="shared" ref="DM132:DM195" si="365">IF(AND(CC132&gt;($DQ$2/1000),CC132&lt;($DS$2/1000)),U132,0)</f>
        <v>0</v>
      </c>
      <c r="DN132" s="116">
        <f t="shared" ref="DN132:DN195" si="366">IF(AND(CD132&gt;($DQ$2/1000),CD132&lt;($DS$2/1000)),V132,0)</f>
        <v>0</v>
      </c>
      <c r="DO132" s="116">
        <f t="shared" ref="DO132:DO195" si="367">IF(AND(CE132&gt;($DQ$2/1000),CE132&lt;($DS$2/1000)),W132,0)</f>
        <v>0</v>
      </c>
      <c r="DP132" s="116">
        <f t="shared" ref="DP132:DP195" si="368">IF(AND(CF132&gt;($DQ$2/1000),CF132&lt;($DS$2/1000)),X132,0)</f>
        <v>0</v>
      </c>
      <c r="DQ132" s="116">
        <f t="shared" ref="DQ132:DQ195" si="369">IF(AND(CG132&gt;($DQ$2/1000),CG132&lt;($DS$2/1000)),Y132,0)</f>
        <v>0</v>
      </c>
      <c r="DR132" s="116">
        <f t="shared" ref="DR132:DR195" si="370">IF(AND(CH132&gt;($DQ$2/1000),CH132&lt;($DS$2/1000)),Z132,0)</f>
        <v>0</v>
      </c>
      <c r="DS132" s="116">
        <f t="shared" ref="DS132:DS195" si="371">IF(AND(CI132&gt;($DQ$2/1000),CI132&lt;($DS$2/1000)),AA132,0)</f>
        <v>0</v>
      </c>
      <c r="DT132" s="116">
        <f t="shared" ref="DT132:DT195" si="372">IF(AND(CJ132&gt;($DQ$2/1000),CJ132&lt;($DS$2/1000)),AB132,0)</f>
        <v>0</v>
      </c>
      <c r="DU132" s="471">
        <f t="shared" ref="DU132:DU195" si="373">IF(AND(CK132&gt;($DQ$2/1000),CK132&lt;($DS$2/1000)),AC132,0)</f>
        <v>0</v>
      </c>
      <c r="DV132" s="470">
        <f t="shared" ref="DV132:DV195" si="374">IF(AND(BZ132&gt;($EC$2/1000),BZ132&lt;($EE$2/1000)),R132,0)</f>
        <v>0</v>
      </c>
      <c r="DW132" s="470">
        <f t="shared" ref="DW132:DW195" si="375">IF(AND(CA132&gt;($EC$2/1000),CA132&lt;($EE$2/1000)),S132,0)</f>
        <v>0</v>
      </c>
      <c r="DX132" s="470">
        <f t="shared" ref="DX132:DX195" si="376">IF(AND(CB132&gt;($EC$2/1000),CB132&lt;($EE$2/1000)),T132,0)</f>
        <v>0</v>
      </c>
      <c r="DY132" s="470">
        <f t="shared" ref="DY132:DY195" si="377">IF(AND(CC132&gt;($EC$2/1000),CC132&lt;($EE$2/1000)),U132,0)</f>
        <v>0</v>
      </c>
      <c r="DZ132" s="470">
        <f t="shared" ref="DZ132:DZ195" si="378">IF(AND(CD132&gt;($EC$2/1000),CD132&lt;($EE$2/1000)),V132,0)</f>
        <v>0</v>
      </c>
      <c r="EA132" s="470">
        <f t="shared" ref="EA132:EA195" si="379">IF(AND(CE132&gt;($EC$2/1000),CE132&lt;($EE$2/1000)),W132,0)</f>
        <v>0</v>
      </c>
      <c r="EB132" s="470">
        <f t="shared" ref="EB132:EB195" si="380">IF(AND(CF132&gt;($EC$2/1000),CF132&lt;($EE$2/1000)),X132,0)</f>
        <v>0</v>
      </c>
      <c r="EC132" s="470">
        <f t="shared" ref="EC132:EC195" si="381">IF(AND(CG132&gt;($EC$2/1000),CG132&lt;($EE$2/1000)),Y132,0)</f>
        <v>0</v>
      </c>
      <c r="ED132" s="470">
        <f t="shared" ref="ED132:ED195" si="382">IF(AND(CH132&gt;($EC$2/1000),CH132&lt;($EE$2/1000)),Z132,0)</f>
        <v>0</v>
      </c>
      <c r="EE132" s="470">
        <f t="shared" ref="EE132:EE195" si="383">IF(AND(CI132&gt;($EC$2/1000),CI132&lt;($EE$2/1000)),AA132,0)</f>
        <v>0</v>
      </c>
      <c r="EF132" s="470">
        <f t="shared" ref="EF132:EF195" si="384">IF(AND(CJ132&gt;($EC$2/1000),CJ132&lt;($EE$2/1000)),AB132,0)</f>
        <v>0</v>
      </c>
      <c r="EG132" s="470">
        <f t="shared" ref="EG132:EG195" si="385">IF(AND(CK132&gt;($EC$2/1000),CK132&lt;($EE$2/1000)),AC132,0)</f>
        <v>0</v>
      </c>
      <c r="EH132" s="466">
        <f t="shared" ref="EH132:EH195" si="386">IF(BB132=0,0,BN132/1000000/BB132)</f>
        <v>0</v>
      </c>
      <c r="EI132" s="122">
        <f t="shared" ref="EI132:EI195" si="387">IF(BC132=0,0,BO132/1000000/BC132)</f>
        <v>0</v>
      </c>
      <c r="EJ132" s="122">
        <f t="shared" ref="EJ132:EJ195" si="388">IF(BD132=0,0,BP132/1000000/BD132)</f>
        <v>0</v>
      </c>
      <c r="EK132" s="122">
        <f t="shared" ref="EK132:EK195" si="389">IF(BE132=0,0,BQ132/1000000/BE132)</f>
        <v>0</v>
      </c>
      <c r="EL132" s="122">
        <f t="shared" ref="EL132:EL195" si="390">IF(BF132=0,0,BR132/1000000/BF132)</f>
        <v>0</v>
      </c>
      <c r="EM132" s="122">
        <f t="shared" ref="EM132:EM195" si="391">IF(BG132=0,0,BS132/1000000/BG132)</f>
        <v>0</v>
      </c>
      <c r="EN132" s="122">
        <f t="shared" ref="EN132:EN195" si="392">IF(BH132=0,0,BT132/1000000/BH132)</f>
        <v>0</v>
      </c>
      <c r="EO132" s="122">
        <f t="shared" ref="EO132:EO195" si="393">IF(BI132=0,0,BU132/1000000/BI132)</f>
        <v>0</v>
      </c>
      <c r="EP132" s="122">
        <f t="shared" ref="EP132:EP195" si="394">IF(BJ132=0,0,BV132/1000000/BJ132)</f>
        <v>0</v>
      </c>
      <c r="EQ132" s="122">
        <f t="shared" ref="EQ132:EQ195" si="395">IF(BK132=0,0,BW132/1000000/BK132)</f>
        <v>0</v>
      </c>
      <c r="ER132" s="122">
        <f t="shared" ref="ER132:ER195" si="396">IF(BL132=0,0,BX132/1000000/BL132)</f>
        <v>0</v>
      </c>
      <c r="ES132" s="469">
        <f t="shared" ref="ES132:ES195" si="397">IF(BM132=0,0,BY132/1000000/BM132)</f>
        <v>0</v>
      </c>
      <c r="ET132" s="466">
        <f t="shared" ref="ET132:ET195" si="398">IF(CX132=0,0,EH132)</f>
        <v>0</v>
      </c>
      <c r="EU132" s="122">
        <f t="shared" ref="EU132:EU195" si="399">IF(CY132=0,0,EI132)</f>
        <v>0</v>
      </c>
      <c r="EV132" s="122">
        <f t="shared" ref="EV132:EV195" si="400">IF(CZ132=0,0,EJ132)</f>
        <v>0</v>
      </c>
      <c r="EW132" s="122">
        <f t="shared" ref="EW132:EW195" si="401">IF(DA132=0,0,EK132)</f>
        <v>0</v>
      </c>
      <c r="EX132" s="122">
        <f t="shared" ref="EX132:EX195" si="402">IF(DB132=0,0,EL132)</f>
        <v>0</v>
      </c>
      <c r="EY132" s="122">
        <f t="shared" ref="EY132:EY195" si="403">IF(DC132=0,0,EM132)</f>
        <v>0</v>
      </c>
      <c r="EZ132" s="122">
        <f t="shared" ref="EZ132:EZ195" si="404">IF(DD132=0,0,EN132)</f>
        <v>0</v>
      </c>
      <c r="FA132" s="122">
        <f t="shared" ref="FA132:FA195" si="405">IF(DE132=0,0,EO132)</f>
        <v>0</v>
      </c>
      <c r="FB132" s="122">
        <f t="shared" ref="FB132:FB195" si="406">IF(DF132=0,0,EP132)</f>
        <v>0</v>
      </c>
      <c r="FC132" s="122">
        <f t="shared" ref="FC132:FC195" si="407">IF(DG132=0,0,EQ132)</f>
        <v>0</v>
      </c>
      <c r="FD132" s="122">
        <f t="shared" ref="FD132:FD195" si="408">IF(DH132=0,0,ER132)</f>
        <v>0</v>
      </c>
      <c r="FE132" s="469">
        <f t="shared" ref="FE132:FE195" si="409">IF(DI132=0,0,ES132)</f>
        <v>0</v>
      </c>
      <c r="FF132" s="466">
        <f t="shared" ref="FF132:FF195" si="410">IF(DJ132=0,0,EH132)</f>
        <v>0</v>
      </c>
      <c r="FG132" s="466">
        <f t="shared" ref="FG132:FG195" si="411">IF(DK132=0,0,EI132)</f>
        <v>0</v>
      </c>
      <c r="FH132" s="466">
        <f t="shared" ref="FH132:FH195" si="412">IF(DL132=0,0,EJ132)</f>
        <v>0</v>
      </c>
      <c r="FI132" s="466">
        <f t="shared" ref="FI132:FI195" si="413">IF(DM132=0,0,EK132)</f>
        <v>0</v>
      </c>
      <c r="FJ132" s="466">
        <f t="shared" ref="FJ132:FJ195" si="414">IF(DN132=0,0,EL132)</f>
        <v>0</v>
      </c>
      <c r="FK132" s="466">
        <f t="shared" ref="FK132:FK195" si="415">IF(DO132=0,0,EM132)</f>
        <v>0</v>
      </c>
      <c r="FL132" s="466">
        <f t="shared" ref="FL132:FL195" si="416">IF(DP132=0,0,EN132)</f>
        <v>0</v>
      </c>
      <c r="FM132" s="466">
        <f t="shared" ref="FM132:FM195" si="417">IF(DQ132=0,0,EO132)</f>
        <v>0</v>
      </c>
      <c r="FN132" s="466">
        <f t="shared" ref="FN132:FN195" si="418">IF(DR132=0,0,EP132)</f>
        <v>0</v>
      </c>
      <c r="FO132" s="466">
        <f t="shared" ref="FO132:FO195" si="419">IF(DS132=0,0,EQ132)</f>
        <v>0</v>
      </c>
      <c r="FP132" s="466">
        <f t="shared" ref="FP132:FP195" si="420">IF(DT132=0,0,ER132)</f>
        <v>0</v>
      </c>
      <c r="FQ132" s="468">
        <f t="shared" ref="FQ132:FQ195" si="421">IF(DU132=0,0,ES132)</f>
        <v>0</v>
      </c>
      <c r="FR132" s="466">
        <f t="shared" ref="FR132:FR195" si="422">IF(DV132=0,0,EH132)</f>
        <v>0</v>
      </c>
      <c r="FS132" s="466">
        <f t="shared" ref="FS132:FS195" si="423">IF(DW132=0,0,EI132)</f>
        <v>0</v>
      </c>
      <c r="FT132" s="466">
        <f t="shared" ref="FT132:FT195" si="424">IF(DX132=0,0,EJ132)</f>
        <v>0</v>
      </c>
      <c r="FU132" s="466">
        <f t="shared" ref="FU132:FU195" si="425">IF(DY132=0,0,EK132)</f>
        <v>0</v>
      </c>
      <c r="FV132" s="466">
        <f t="shared" ref="FV132:FV195" si="426">IF(DZ132=0,0,EL132)</f>
        <v>0</v>
      </c>
      <c r="FW132" s="466">
        <f t="shared" ref="FW132:FW195" si="427">IF(EA132=0,0,EM132)</f>
        <v>0</v>
      </c>
      <c r="FX132" s="466">
        <f t="shared" ref="FX132:FX195" si="428">IF(EB132=0,0,EN132)</f>
        <v>0</v>
      </c>
      <c r="FY132" s="466">
        <f t="shared" ref="FY132:FY195" si="429">IF(EC132=0,0,EO132)</f>
        <v>0</v>
      </c>
      <c r="FZ132" s="466">
        <f t="shared" ref="FZ132:FZ195" si="430">IF(ED132=0,0,EP132)</f>
        <v>0</v>
      </c>
      <c r="GA132" s="466">
        <f t="shared" ref="GA132:GA195" si="431">IF(EE132=0,0,EQ132)</f>
        <v>0</v>
      </c>
      <c r="GB132" s="466">
        <f t="shared" ref="GB132:GB195" si="432">IF(EF132=0,0,ER132)</f>
        <v>0</v>
      </c>
      <c r="GC132" s="468">
        <f t="shared" ref="GC132:GC195" si="433">IF(EG132=0,0,ES132)</f>
        <v>0</v>
      </c>
    </row>
    <row r="133" spans="1:185">
      <c r="A133" s="97">
        <v>130</v>
      </c>
      <c r="B133" s="97" t="s">
        <v>12</v>
      </c>
      <c r="C133" s="97" t="s">
        <v>213</v>
      </c>
      <c r="D133" s="97" t="s">
        <v>936</v>
      </c>
      <c r="E133" s="321">
        <v>0</v>
      </c>
      <c r="F133" s="122">
        <v>0.32705264380173499</v>
      </c>
      <c r="G133" s="122">
        <v>1.1005551592126901</v>
      </c>
      <c r="H133" s="122">
        <v>0</v>
      </c>
      <c r="I133" s="122">
        <v>0.32472896718142502</v>
      </c>
      <c r="J133" s="122">
        <v>1.0800906744019001</v>
      </c>
      <c r="K133" s="122">
        <v>0</v>
      </c>
      <c r="L133" s="122">
        <v>0.32306919816691698</v>
      </c>
      <c r="M133" s="122">
        <v>1.0574350833758599</v>
      </c>
      <c r="N133" s="122">
        <v>0</v>
      </c>
      <c r="O133" s="122">
        <v>0.31752556965846201</v>
      </c>
      <c r="P133" s="475">
        <v>1.02531092010717</v>
      </c>
      <c r="Q133" s="474">
        <v>1</v>
      </c>
      <c r="R133" s="97">
        <v>0</v>
      </c>
      <c r="S133" s="97">
        <v>0.32705264380173499</v>
      </c>
      <c r="T133" s="97">
        <v>1.1005551592126901</v>
      </c>
      <c r="U133" s="97">
        <v>0</v>
      </c>
      <c r="V133" s="97">
        <v>0.32472896718142502</v>
      </c>
      <c r="W133" s="97">
        <v>1.0800906744019001</v>
      </c>
      <c r="X133" s="97">
        <v>0</v>
      </c>
      <c r="Y133" s="97">
        <v>0.32306919816691698</v>
      </c>
      <c r="Z133" s="97">
        <v>1.0574350833758599</v>
      </c>
      <c r="AA133" s="97">
        <v>0</v>
      </c>
      <c r="AB133" s="97">
        <v>0.31752556965846201</v>
      </c>
      <c r="AC133" s="97">
        <v>1.02531092010717</v>
      </c>
      <c r="AD133" s="321">
        <v>0</v>
      </c>
      <c r="AE133" s="97">
        <v>0</v>
      </c>
      <c r="AF133" s="97">
        <v>0</v>
      </c>
      <c r="AG133" s="97">
        <v>0</v>
      </c>
      <c r="AH133" s="97">
        <v>0</v>
      </c>
      <c r="AI133" s="97">
        <v>0</v>
      </c>
      <c r="AJ133" s="97">
        <v>0</v>
      </c>
      <c r="AK133" s="97">
        <v>0</v>
      </c>
      <c r="AL133" s="97">
        <v>0</v>
      </c>
      <c r="AM133" s="97">
        <v>0</v>
      </c>
      <c r="AN133" s="97">
        <v>0</v>
      </c>
      <c r="AO133" s="97">
        <v>0</v>
      </c>
      <c r="AP133" s="466">
        <f t="shared" si="290"/>
        <v>0</v>
      </c>
      <c r="AQ133" s="122">
        <f t="shared" si="291"/>
        <v>0</v>
      </c>
      <c r="AR133" s="473">
        <f t="shared" si="292"/>
        <v>0</v>
      </c>
      <c r="AS133" s="122">
        <f t="shared" si="293"/>
        <v>0</v>
      </c>
      <c r="AT133" s="122">
        <f t="shared" si="294"/>
        <v>0</v>
      </c>
      <c r="AU133" s="122">
        <f t="shared" si="295"/>
        <v>0</v>
      </c>
      <c r="AV133" s="122">
        <f t="shared" si="296"/>
        <v>0</v>
      </c>
      <c r="AW133" s="122">
        <f t="shared" si="297"/>
        <v>0</v>
      </c>
      <c r="AX133" s="122">
        <f t="shared" si="298"/>
        <v>0</v>
      </c>
      <c r="AY133" s="122">
        <f t="shared" si="299"/>
        <v>0</v>
      </c>
      <c r="AZ133" s="122">
        <f t="shared" si="300"/>
        <v>0</v>
      </c>
      <c r="BA133" s="469">
        <f t="shared" si="301"/>
        <v>0</v>
      </c>
      <c r="BB133" s="97">
        <f t="shared" si="302"/>
        <v>0</v>
      </c>
      <c r="BC133" s="97">
        <f t="shared" si="303"/>
        <v>5.0471490775136636E-2</v>
      </c>
      <c r="BD133" s="97">
        <f t="shared" si="304"/>
        <v>0.1698401178478339</v>
      </c>
      <c r="BE133" s="97">
        <f t="shared" si="305"/>
        <v>0</v>
      </c>
      <c r="BF133" s="97">
        <f t="shared" si="306"/>
        <v>5.0112895835364574E-2</v>
      </c>
      <c r="BG133" s="97">
        <f t="shared" si="307"/>
        <v>0.16668199307519987</v>
      </c>
      <c r="BH133" s="97">
        <f t="shared" si="308"/>
        <v>0</v>
      </c>
      <c r="BI133" s="97">
        <f t="shared" si="309"/>
        <v>4.9856756592670103E-2</v>
      </c>
      <c r="BJ133" s="97">
        <f t="shared" si="310"/>
        <v>0.16318573192230351</v>
      </c>
      <c r="BK133" s="97">
        <f t="shared" si="311"/>
        <v>0</v>
      </c>
      <c r="BL133" s="97">
        <f t="shared" si="312"/>
        <v>4.9001251522070875E-2</v>
      </c>
      <c r="BM133" s="469">
        <f t="shared" si="313"/>
        <v>0.15822825965964979</v>
      </c>
      <c r="BN133" s="467">
        <f t="shared" si="314"/>
        <v>0</v>
      </c>
      <c r="BO133" s="97">
        <f t="shared" si="315"/>
        <v>0</v>
      </c>
      <c r="BP133" s="97">
        <f t="shared" si="316"/>
        <v>0</v>
      </c>
      <c r="BQ133" s="97">
        <f t="shared" si="317"/>
        <v>0</v>
      </c>
      <c r="BR133" s="97">
        <f t="shared" si="318"/>
        <v>0</v>
      </c>
      <c r="BS133" s="97">
        <f t="shared" si="319"/>
        <v>0</v>
      </c>
      <c r="BT133" s="97">
        <f t="shared" si="320"/>
        <v>0</v>
      </c>
      <c r="BU133" s="97">
        <f t="shared" si="321"/>
        <v>0</v>
      </c>
      <c r="BV133" s="97">
        <f t="shared" si="322"/>
        <v>0</v>
      </c>
      <c r="BW133" s="97">
        <f t="shared" si="323"/>
        <v>0</v>
      </c>
      <c r="BX133" s="97">
        <f t="shared" si="324"/>
        <v>0</v>
      </c>
      <c r="BY133" s="469">
        <f t="shared" si="325"/>
        <v>0</v>
      </c>
      <c r="BZ133" s="470">
        <f t="shared" si="326"/>
        <v>0</v>
      </c>
      <c r="CA133" s="470">
        <f t="shared" si="327"/>
        <v>0</v>
      </c>
      <c r="CB133" s="470">
        <f t="shared" si="328"/>
        <v>0</v>
      </c>
      <c r="CC133" s="470">
        <f t="shared" si="329"/>
        <v>0</v>
      </c>
      <c r="CD133" s="470">
        <f t="shared" si="330"/>
        <v>0</v>
      </c>
      <c r="CE133" s="470">
        <f t="shared" si="331"/>
        <v>0</v>
      </c>
      <c r="CF133" s="470">
        <f t="shared" si="332"/>
        <v>0</v>
      </c>
      <c r="CG133" s="470">
        <f t="shared" si="333"/>
        <v>0</v>
      </c>
      <c r="CH133" s="470">
        <f t="shared" si="334"/>
        <v>0</v>
      </c>
      <c r="CI133" s="470">
        <f t="shared" si="335"/>
        <v>0</v>
      </c>
      <c r="CJ133" s="470">
        <f t="shared" si="336"/>
        <v>0</v>
      </c>
      <c r="CK133" s="472">
        <f t="shared" si="337"/>
        <v>0</v>
      </c>
      <c r="CL133" s="470">
        <f t="shared" si="338"/>
        <v>0</v>
      </c>
      <c r="CM133" s="116">
        <f t="shared" si="339"/>
        <v>0.32705264380173499</v>
      </c>
      <c r="CN133" s="116">
        <f t="shared" si="340"/>
        <v>1.1005551592126901</v>
      </c>
      <c r="CO133" s="116">
        <f t="shared" si="341"/>
        <v>0</v>
      </c>
      <c r="CP133" s="116">
        <f t="shared" si="342"/>
        <v>0.32472896718142502</v>
      </c>
      <c r="CQ133" s="116">
        <f t="shared" si="343"/>
        <v>1.0800906744019001</v>
      </c>
      <c r="CR133" s="116">
        <f t="shared" si="344"/>
        <v>0</v>
      </c>
      <c r="CS133" s="116">
        <f t="shared" si="345"/>
        <v>0.32306919816691698</v>
      </c>
      <c r="CT133" s="116">
        <f t="shared" si="346"/>
        <v>1.0574350833758599</v>
      </c>
      <c r="CU133" s="116">
        <f t="shared" si="347"/>
        <v>0</v>
      </c>
      <c r="CV133" s="116">
        <f t="shared" si="348"/>
        <v>0.31752556965846201</v>
      </c>
      <c r="CW133" s="471">
        <f t="shared" si="349"/>
        <v>1.02531092010717</v>
      </c>
      <c r="CX133" s="470">
        <f t="shared" si="350"/>
        <v>0</v>
      </c>
      <c r="CY133" s="116">
        <f t="shared" si="351"/>
        <v>0</v>
      </c>
      <c r="CZ133" s="116">
        <f t="shared" si="352"/>
        <v>0</v>
      </c>
      <c r="DA133" s="116">
        <f t="shared" si="353"/>
        <v>0</v>
      </c>
      <c r="DB133" s="116">
        <f t="shared" si="354"/>
        <v>0</v>
      </c>
      <c r="DC133" s="116">
        <f t="shared" si="355"/>
        <v>0</v>
      </c>
      <c r="DD133" s="116">
        <f t="shared" si="356"/>
        <v>0</v>
      </c>
      <c r="DE133" s="116">
        <f t="shared" si="357"/>
        <v>0</v>
      </c>
      <c r="DF133" s="116">
        <f t="shared" si="358"/>
        <v>0</v>
      </c>
      <c r="DG133" s="116">
        <f t="shared" si="359"/>
        <v>0</v>
      </c>
      <c r="DH133" s="116">
        <f t="shared" si="360"/>
        <v>0</v>
      </c>
      <c r="DI133" s="471">
        <f t="shared" si="361"/>
        <v>0</v>
      </c>
      <c r="DJ133" s="470">
        <f t="shared" si="362"/>
        <v>0</v>
      </c>
      <c r="DK133" s="116">
        <f t="shared" si="363"/>
        <v>0</v>
      </c>
      <c r="DL133" s="116">
        <f t="shared" si="364"/>
        <v>0</v>
      </c>
      <c r="DM133" s="116">
        <f t="shared" si="365"/>
        <v>0</v>
      </c>
      <c r="DN133" s="116">
        <f t="shared" si="366"/>
        <v>0</v>
      </c>
      <c r="DO133" s="116">
        <f t="shared" si="367"/>
        <v>0</v>
      </c>
      <c r="DP133" s="116">
        <f t="shared" si="368"/>
        <v>0</v>
      </c>
      <c r="DQ133" s="116">
        <f t="shared" si="369"/>
        <v>0</v>
      </c>
      <c r="DR133" s="116">
        <f t="shared" si="370"/>
        <v>0</v>
      </c>
      <c r="DS133" s="116">
        <f t="shared" si="371"/>
        <v>0</v>
      </c>
      <c r="DT133" s="116">
        <f t="shared" si="372"/>
        <v>0</v>
      </c>
      <c r="DU133" s="471">
        <f t="shared" si="373"/>
        <v>0</v>
      </c>
      <c r="DV133" s="470">
        <f t="shared" si="374"/>
        <v>0</v>
      </c>
      <c r="DW133" s="470">
        <f t="shared" si="375"/>
        <v>0</v>
      </c>
      <c r="DX133" s="470">
        <f t="shared" si="376"/>
        <v>0</v>
      </c>
      <c r="DY133" s="470">
        <f t="shared" si="377"/>
        <v>0</v>
      </c>
      <c r="DZ133" s="470">
        <f t="shared" si="378"/>
        <v>0</v>
      </c>
      <c r="EA133" s="470">
        <f t="shared" si="379"/>
        <v>0</v>
      </c>
      <c r="EB133" s="470">
        <f t="shared" si="380"/>
        <v>0</v>
      </c>
      <c r="EC133" s="470">
        <f t="shared" si="381"/>
        <v>0</v>
      </c>
      <c r="ED133" s="470">
        <f t="shared" si="382"/>
        <v>0</v>
      </c>
      <c r="EE133" s="470">
        <f t="shared" si="383"/>
        <v>0</v>
      </c>
      <c r="EF133" s="470">
        <f t="shared" si="384"/>
        <v>0</v>
      </c>
      <c r="EG133" s="470">
        <f t="shared" si="385"/>
        <v>0</v>
      </c>
      <c r="EH133" s="466">
        <f t="shared" si="386"/>
        <v>0</v>
      </c>
      <c r="EI133" s="122">
        <f t="shared" si="387"/>
        <v>0</v>
      </c>
      <c r="EJ133" s="122">
        <f t="shared" si="388"/>
        <v>0</v>
      </c>
      <c r="EK133" s="122">
        <f t="shared" si="389"/>
        <v>0</v>
      </c>
      <c r="EL133" s="122">
        <f t="shared" si="390"/>
        <v>0</v>
      </c>
      <c r="EM133" s="122">
        <f t="shared" si="391"/>
        <v>0</v>
      </c>
      <c r="EN133" s="122">
        <f t="shared" si="392"/>
        <v>0</v>
      </c>
      <c r="EO133" s="122">
        <f t="shared" si="393"/>
        <v>0</v>
      </c>
      <c r="EP133" s="122">
        <f t="shared" si="394"/>
        <v>0</v>
      </c>
      <c r="EQ133" s="122">
        <f t="shared" si="395"/>
        <v>0</v>
      </c>
      <c r="ER133" s="122">
        <f t="shared" si="396"/>
        <v>0</v>
      </c>
      <c r="ES133" s="469">
        <f t="shared" si="397"/>
        <v>0</v>
      </c>
      <c r="ET133" s="466">
        <f t="shared" si="398"/>
        <v>0</v>
      </c>
      <c r="EU133" s="122">
        <f t="shared" si="399"/>
        <v>0</v>
      </c>
      <c r="EV133" s="122">
        <f t="shared" si="400"/>
        <v>0</v>
      </c>
      <c r="EW133" s="122">
        <f t="shared" si="401"/>
        <v>0</v>
      </c>
      <c r="EX133" s="122">
        <f t="shared" si="402"/>
        <v>0</v>
      </c>
      <c r="EY133" s="122">
        <f t="shared" si="403"/>
        <v>0</v>
      </c>
      <c r="EZ133" s="122">
        <f t="shared" si="404"/>
        <v>0</v>
      </c>
      <c r="FA133" s="122">
        <f t="shared" si="405"/>
        <v>0</v>
      </c>
      <c r="FB133" s="122">
        <f t="shared" si="406"/>
        <v>0</v>
      </c>
      <c r="FC133" s="122">
        <f t="shared" si="407"/>
        <v>0</v>
      </c>
      <c r="FD133" s="122">
        <f t="shared" si="408"/>
        <v>0</v>
      </c>
      <c r="FE133" s="469">
        <f t="shared" si="409"/>
        <v>0</v>
      </c>
      <c r="FF133" s="466">
        <f t="shared" si="410"/>
        <v>0</v>
      </c>
      <c r="FG133" s="466">
        <f t="shared" si="411"/>
        <v>0</v>
      </c>
      <c r="FH133" s="466">
        <f t="shared" si="412"/>
        <v>0</v>
      </c>
      <c r="FI133" s="466">
        <f t="shared" si="413"/>
        <v>0</v>
      </c>
      <c r="FJ133" s="466">
        <f t="shared" si="414"/>
        <v>0</v>
      </c>
      <c r="FK133" s="466">
        <f t="shared" si="415"/>
        <v>0</v>
      </c>
      <c r="FL133" s="466">
        <f t="shared" si="416"/>
        <v>0</v>
      </c>
      <c r="FM133" s="466">
        <f t="shared" si="417"/>
        <v>0</v>
      </c>
      <c r="FN133" s="466">
        <f t="shared" si="418"/>
        <v>0</v>
      </c>
      <c r="FO133" s="466">
        <f t="shared" si="419"/>
        <v>0</v>
      </c>
      <c r="FP133" s="466">
        <f t="shared" si="420"/>
        <v>0</v>
      </c>
      <c r="FQ133" s="468">
        <f t="shared" si="421"/>
        <v>0</v>
      </c>
      <c r="FR133" s="466">
        <f t="shared" si="422"/>
        <v>0</v>
      </c>
      <c r="FS133" s="466">
        <f t="shared" si="423"/>
        <v>0</v>
      </c>
      <c r="FT133" s="466">
        <f t="shared" si="424"/>
        <v>0</v>
      </c>
      <c r="FU133" s="466">
        <f t="shared" si="425"/>
        <v>0</v>
      </c>
      <c r="FV133" s="466">
        <f t="shared" si="426"/>
        <v>0</v>
      </c>
      <c r="FW133" s="466">
        <f t="shared" si="427"/>
        <v>0</v>
      </c>
      <c r="FX133" s="466">
        <f t="shared" si="428"/>
        <v>0</v>
      </c>
      <c r="FY133" s="466">
        <f t="shared" si="429"/>
        <v>0</v>
      </c>
      <c r="FZ133" s="466">
        <f t="shared" si="430"/>
        <v>0</v>
      </c>
      <c r="GA133" s="466">
        <f t="shared" si="431"/>
        <v>0</v>
      </c>
      <c r="GB133" s="466">
        <f t="shared" si="432"/>
        <v>0</v>
      </c>
      <c r="GC133" s="468">
        <f t="shared" si="433"/>
        <v>0</v>
      </c>
    </row>
    <row r="134" spans="1:185">
      <c r="A134" s="97">
        <v>131</v>
      </c>
      <c r="B134" s="97" t="s">
        <v>12</v>
      </c>
      <c r="C134" s="97" t="s">
        <v>213</v>
      </c>
      <c r="D134" s="97" t="s">
        <v>936</v>
      </c>
      <c r="E134" s="321">
        <v>0</v>
      </c>
      <c r="F134" s="122">
        <v>4.3909514759188504</v>
      </c>
      <c r="G134" s="122">
        <v>25.243589771091798</v>
      </c>
      <c r="H134" s="122">
        <v>0</v>
      </c>
      <c r="I134" s="122">
        <v>4.0286979791555497</v>
      </c>
      <c r="J134" s="122">
        <v>24.636481437097</v>
      </c>
      <c r="K134" s="122">
        <v>0</v>
      </c>
      <c r="L134" s="122">
        <v>3.7762182692902102</v>
      </c>
      <c r="M134" s="122">
        <v>23.930923102994999</v>
      </c>
      <c r="N134" s="122">
        <v>0</v>
      </c>
      <c r="O134" s="122">
        <v>3.20100362594484</v>
      </c>
      <c r="P134" s="475">
        <v>23.047397461006799</v>
      </c>
      <c r="Q134" s="474">
        <v>1</v>
      </c>
      <c r="R134" s="97">
        <v>0</v>
      </c>
      <c r="S134" s="97">
        <v>4.3909514759188504</v>
      </c>
      <c r="T134" s="97">
        <v>25.243589771091798</v>
      </c>
      <c r="U134" s="97">
        <v>0</v>
      </c>
      <c r="V134" s="97">
        <v>4.0286979791555497</v>
      </c>
      <c r="W134" s="97">
        <v>24.636481437097</v>
      </c>
      <c r="X134" s="97">
        <v>0</v>
      </c>
      <c r="Y134" s="97">
        <v>3.7762182692902102</v>
      </c>
      <c r="Z134" s="97">
        <v>23.930923102994999</v>
      </c>
      <c r="AA134" s="97">
        <v>0</v>
      </c>
      <c r="AB134" s="97">
        <v>3.20100362594484</v>
      </c>
      <c r="AC134" s="97">
        <v>23.047397461006799</v>
      </c>
      <c r="AD134" s="321">
        <v>0</v>
      </c>
      <c r="AE134" s="97">
        <v>0</v>
      </c>
      <c r="AF134" s="97">
        <v>0</v>
      </c>
      <c r="AG134" s="97">
        <v>0</v>
      </c>
      <c r="AH134" s="97">
        <v>0</v>
      </c>
      <c r="AI134" s="97">
        <v>0</v>
      </c>
      <c r="AJ134" s="97">
        <v>0</v>
      </c>
      <c r="AK134" s="97">
        <v>0</v>
      </c>
      <c r="AL134" s="97">
        <v>0</v>
      </c>
      <c r="AM134" s="97">
        <v>0</v>
      </c>
      <c r="AN134" s="97">
        <v>0</v>
      </c>
      <c r="AO134" s="97">
        <v>0</v>
      </c>
      <c r="AP134" s="466">
        <f t="shared" si="290"/>
        <v>0</v>
      </c>
      <c r="AQ134" s="122">
        <f t="shared" si="291"/>
        <v>0</v>
      </c>
      <c r="AR134" s="473">
        <f t="shared" si="292"/>
        <v>0</v>
      </c>
      <c r="AS134" s="122">
        <f t="shared" si="293"/>
        <v>0</v>
      </c>
      <c r="AT134" s="122">
        <f t="shared" si="294"/>
        <v>0</v>
      </c>
      <c r="AU134" s="122">
        <f t="shared" si="295"/>
        <v>0</v>
      </c>
      <c r="AV134" s="122">
        <f t="shared" si="296"/>
        <v>0</v>
      </c>
      <c r="AW134" s="122">
        <f t="shared" si="297"/>
        <v>0</v>
      </c>
      <c r="AX134" s="122">
        <f t="shared" si="298"/>
        <v>0</v>
      </c>
      <c r="AY134" s="122">
        <f t="shared" si="299"/>
        <v>0</v>
      </c>
      <c r="AZ134" s="122">
        <f t="shared" si="300"/>
        <v>0</v>
      </c>
      <c r="BA134" s="469">
        <f t="shared" si="301"/>
        <v>0</v>
      </c>
      <c r="BB134" s="97">
        <f t="shared" si="302"/>
        <v>0</v>
      </c>
      <c r="BC134" s="97">
        <f t="shared" si="303"/>
        <v>0.67762138943374339</v>
      </c>
      <c r="BD134" s="97">
        <f t="shared" si="304"/>
        <v>3.8956468703410438</v>
      </c>
      <c r="BE134" s="97">
        <f t="shared" si="305"/>
        <v>0</v>
      </c>
      <c r="BF134" s="97">
        <f t="shared" si="306"/>
        <v>0.62171762480546022</v>
      </c>
      <c r="BG134" s="97">
        <f t="shared" si="307"/>
        <v>3.8019565631093357</v>
      </c>
      <c r="BH134" s="97">
        <f t="shared" si="308"/>
        <v>0</v>
      </c>
      <c r="BI134" s="97">
        <f t="shared" si="309"/>
        <v>0.58275439491301917</v>
      </c>
      <c r="BJ134" s="97">
        <f t="shared" si="310"/>
        <v>3.6930732330833056</v>
      </c>
      <c r="BK134" s="97">
        <f t="shared" si="311"/>
        <v>0</v>
      </c>
      <c r="BL134" s="97">
        <f t="shared" si="312"/>
        <v>0.49398599289719863</v>
      </c>
      <c r="BM134" s="469">
        <f t="shared" si="313"/>
        <v>3.5567255926213712</v>
      </c>
      <c r="BN134" s="467">
        <f t="shared" si="314"/>
        <v>0</v>
      </c>
      <c r="BO134" s="97">
        <f t="shared" si="315"/>
        <v>0</v>
      </c>
      <c r="BP134" s="97">
        <f t="shared" si="316"/>
        <v>0</v>
      </c>
      <c r="BQ134" s="97">
        <f t="shared" si="317"/>
        <v>0</v>
      </c>
      <c r="BR134" s="97">
        <f t="shared" si="318"/>
        <v>0</v>
      </c>
      <c r="BS134" s="97">
        <f t="shared" si="319"/>
        <v>0</v>
      </c>
      <c r="BT134" s="97">
        <f t="shared" si="320"/>
        <v>0</v>
      </c>
      <c r="BU134" s="97">
        <f t="shared" si="321"/>
        <v>0</v>
      </c>
      <c r="BV134" s="97">
        <f t="shared" si="322"/>
        <v>0</v>
      </c>
      <c r="BW134" s="97">
        <f t="shared" si="323"/>
        <v>0</v>
      </c>
      <c r="BX134" s="97">
        <f t="shared" si="324"/>
        <v>0</v>
      </c>
      <c r="BY134" s="469">
        <f t="shared" si="325"/>
        <v>0</v>
      </c>
      <c r="BZ134" s="470">
        <f t="shared" si="326"/>
        <v>0</v>
      </c>
      <c r="CA134" s="470">
        <f t="shared" si="327"/>
        <v>0</v>
      </c>
      <c r="CB134" s="470">
        <f t="shared" si="328"/>
        <v>0</v>
      </c>
      <c r="CC134" s="470">
        <f t="shared" si="329"/>
        <v>0</v>
      </c>
      <c r="CD134" s="470">
        <f t="shared" si="330"/>
        <v>0</v>
      </c>
      <c r="CE134" s="470">
        <f t="shared" si="331"/>
        <v>0</v>
      </c>
      <c r="CF134" s="470">
        <f t="shared" si="332"/>
        <v>0</v>
      </c>
      <c r="CG134" s="470">
        <f t="shared" si="333"/>
        <v>0</v>
      </c>
      <c r="CH134" s="470">
        <f t="shared" si="334"/>
        <v>0</v>
      </c>
      <c r="CI134" s="470">
        <f t="shared" si="335"/>
        <v>0</v>
      </c>
      <c r="CJ134" s="470">
        <f t="shared" si="336"/>
        <v>0</v>
      </c>
      <c r="CK134" s="472">
        <f t="shared" si="337"/>
        <v>0</v>
      </c>
      <c r="CL134" s="470">
        <f t="shared" si="338"/>
        <v>0</v>
      </c>
      <c r="CM134" s="116">
        <f t="shared" si="339"/>
        <v>4.3909514759188504</v>
      </c>
      <c r="CN134" s="116">
        <f t="shared" si="340"/>
        <v>25.243589771091798</v>
      </c>
      <c r="CO134" s="116">
        <f t="shared" si="341"/>
        <v>0</v>
      </c>
      <c r="CP134" s="116">
        <f t="shared" si="342"/>
        <v>4.0286979791555497</v>
      </c>
      <c r="CQ134" s="116">
        <f t="shared" si="343"/>
        <v>24.636481437097</v>
      </c>
      <c r="CR134" s="116">
        <f t="shared" si="344"/>
        <v>0</v>
      </c>
      <c r="CS134" s="116">
        <f t="shared" si="345"/>
        <v>3.7762182692902102</v>
      </c>
      <c r="CT134" s="116">
        <f t="shared" si="346"/>
        <v>23.930923102994999</v>
      </c>
      <c r="CU134" s="116">
        <f t="shared" si="347"/>
        <v>0</v>
      </c>
      <c r="CV134" s="116">
        <f t="shared" si="348"/>
        <v>3.20100362594484</v>
      </c>
      <c r="CW134" s="471">
        <f t="shared" si="349"/>
        <v>23.047397461006799</v>
      </c>
      <c r="CX134" s="470">
        <f t="shared" si="350"/>
        <v>0</v>
      </c>
      <c r="CY134" s="116">
        <f t="shared" si="351"/>
        <v>0</v>
      </c>
      <c r="CZ134" s="116">
        <f t="shared" si="352"/>
        <v>0</v>
      </c>
      <c r="DA134" s="116">
        <f t="shared" si="353"/>
        <v>0</v>
      </c>
      <c r="DB134" s="116">
        <f t="shared" si="354"/>
        <v>0</v>
      </c>
      <c r="DC134" s="116">
        <f t="shared" si="355"/>
        <v>0</v>
      </c>
      <c r="DD134" s="116">
        <f t="shared" si="356"/>
        <v>0</v>
      </c>
      <c r="DE134" s="116">
        <f t="shared" si="357"/>
        <v>0</v>
      </c>
      <c r="DF134" s="116">
        <f t="shared" si="358"/>
        <v>0</v>
      </c>
      <c r="DG134" s="116">
        <f t="shared" si="359"/>
        <v>0</v>
      </c>
      <c r="DH134" s="116">
        <f t="shared" si="360"/>
        <v>0</v>
      </c>
      <c r="DI134" s="471">
        <f t="shared" si="361"/>
        <v>0</v>
      </c>
      <c r="DJ134" s="470">
        <f t="shared" si="362"/>
        <v>0</v>
      </c>
      <c r="DK134" s="116">
        <f t="shared" si="363"/>
        <v>0</v>
      </c>
      <c r="DL134" s="116">
        <f t="shared" si="364"/>
        <v>0</v>
      </c>
      <c r="DM134" s="116">
        <f t="shared" si="365"/>
        <v>0</v>
      </c>
      <c r="DN134" s="116">
        <f t="shared" si="366"/>
        <v>0</v>
      </c>
      <c r="DO134" s="116">
        <f t="shared" si="367"/>
        <v>0</v>
      </c>
      <c r="DP134" s="116">
        <f t="shared" si="368"/>
        <v>0</v>
      </c>
      <c r="DQ134" s="116">
        <f t="shared" si="369"/>
        <v>0</v>
      </c>
      <c r="DR134" s="116">
        <f t="shared" si="370"/>
        <v>0</v>
      </c>
      <c r="DS134" s="116">
        <f t="shared" si="371"/>
        <v>0</v>
      </c>
      <c r="DT134" s="116">
        <f t="shared" si="372"/>
        <v>0</v>
      </c>
      <c r="DU134" s="471">
        <f t="shared" si="373"/>
        <v>0</v>
      </c>
      <c r="DV134" s="470">
        <f t="shared" si="374"/>
        <v>0</v>
      </c>
      <c r="DW134" s="470">
        <f t="shared" si="375"/>
        <v>0</v>
      </c>
      <c r="DX134" s="470">
        <f t="shared" si="376"/>
        <v>0</v>
      </c>
      <c r="DY134" s="470">
        <f t="shared" si="377"/>
        <v>0</v>
      </c>
      <c r="DZ134" s="470">
        <f t="shared" si="378"/>
        <v>0</v>
      </c>
      <c r="EA134" s="470">
        <f t="shared" si="379"/>
        <v>0</v>
      </c>
      <c r="EB134" s="470">
        <f t="shared" si="380"/>
        <v>0</v>
      </c>
      <c r="EC134" s="470">
        <f t="shared" si="381"/>
        <v>0</v>
      </c>
      <c r="ED134" s="470">
        <f t="shared" si="382"/>
        <v>0</v>
      </c>
      <c r="EE134" s="470">
        <f t="shared" si="383"/>
        <v>0</v>
      </c>
      <c r="EF134" s="470">
        <f t="shared" si="384"/>
        <v>0</v>
      </c>
      <c r="EG134" s="470">
        <f t="shared" si="385"/>
        <v>0</v>
      </c>
      <c r="EH134" s="466">
        <f t="shared" si="386"/>
        <v>0</v>
      </c>
      <c r="EI134" s="122">
        <f t="shared" si="387"/>
        <v>0</v>
      </c>
      <c r="EJ134" s="122">
        <f t="shared" si="388"/>
        <v>0</v>
      </c>
      <c r="EK134" s="122">
        <f t="shared" si="389"/>
        <v>0</v>
      </c>
      <c r="EL134" s="122">
        <f t="shared" si="390"/>
        <v>0</v>
      </c>
      <c r="EM134" s="122">
        <f t="shared" si="391"/>
        <v>0</v>
      </c>
      <c r="EN134" s="122">
        <f t="shared" si="392"/>
        <v>0</v>
      </c>
      <c r="EO134" s="122">
        <f t="shared" si="393"/>
        <v>0</v>
      </c>
      <c r="EP134" s="122">
        <f t="shared" si="394"/>
        <v>0</v>
      </c>
      <c r="EQ134" s="122">
        <f t="shared" si="395"/>
        <v>0</v>
      </c>
      <c r="ER134" s="122">
        <f t="shared" si="396"/>
        <v>0</v>
      </c>
      <c r="ES134" s="469">
        <f t="shared" si="397"/>
        <v>0</v>
      </c>
      <c r="ET134" s="466">
        <f t="shared" si="398"/>
        <v>0</v>
      </c>
      <c r="EU134" s="122">
        <f t="shared" si="399"/>
        <v>0</v>
      </c>
      <c r="EV134" s="122">
        <f t="shared" si="400"/>
        <v>0</v>
      </c>
      <c r="EW134" s="122">
        <f t="shared" si="401"/>
        <v>0</v>
      </c>
      <c r="EX134" s="122">
        <f t="shared" si="402"/>
        <v>0</v>
      </c>
      <c r="EY134" s="122">
        <f t="shared" si="403"/>
        <v>0</v>
      </c>
      <c r="EZ134" s="122">
        <f t="shared" si="404"/>
        <v>0</v>
      </c>
      <c r="FA134" s="122">
        <f t="shared" si="405"/>
        <v>0</v>
      </c>
      <c r="FB134" s="122">
        <f t="shared" si="406"/>
        <v>0</v>
      </c>
      <c r="FC134" s="122">
        <f t="shared" si="407"/>
        <v>0</v>
      </c>
      <c r="FD134" s="122">
        <f t="shared" si="408"/>
        <v>0</v>
      </c>
      <c r="FE134" s="469">
        <f t="shared" si="409"/>
        <v>0</v>
      </c>
      <c r="FF134" s="466">
        <f t="shared" si="410"/>
        <v>0</v>
      </c>
      <c r="FG134" s="466">
        <f t="shared" si="411"/>
        <v>0</v>
      </c>
      <c r="FH134" s="466">
        <f t="shared" si="412"/>
        <v>0</v>
      </c>
      <c r="FI134" s="466">
        <f t="shared" si="413"/>
        <v>0</v>
      </c>
      <c r="FJ134" s="466">
        <f t="shared" si="414"/>
        <v>0</v>
      </c>
      <c r="FK134" s="466">
        <f t="shared" si="415"/>
        <v>0</v>
      </c>
      <c r="FL134" s="466">
        <f t="shared" si="416"/>
        <v>0</v>
      </c>
      <c r="FM134" s="466">
        <f t="shared" si="417"/>
        <v>0</v>
      </c>
      <c r="FN134" s="466">
        <f t="shared" si="418"/>
        <v>0</v>
      </c>
      <c r="FO134" s="466">
        <f t="shared" si="419"/>
        <v>0</v>
      </c>
      <c r="FP134" s="466">
        <f t="shared" si="420"/>
        <v>0</v>
      </c>
      <c r="FQ134" s="468">
        <f t="shared" si="421"/>
        <v>0</v>
      </c>
      <c r="FR134" s="466">
        <f t="shared" si="422"/>
        <v>0</v>
      </c>
      <c r="FS134" s="466">
        <f t="shared" si="423"/>
        <v>0</v>
      </c>
      <c r="FT134" s="466">
        <f t="shared" si="424"/>
        <v>0</v>
      </c>
      <c r="FU134" s="466">
        <f t="shared" si="425"/>
        <v>0</v>
      </c>
      <c r="FV134" s="466">
        <f t="shared" si="426"/>
        <v>0</v>
      </c>
      <c r="FW134" s="466">
        <f t="shared" si="427"/>
        <v>0</v>
      </c>
      <c r="FX134" s="466">
        <f t="shared" si="428"/>
        <v>0</v>
      </c>
      <c r="FY134" s="466">
        <f t="shared" si="429"/>
        <v>0</v>
      </c>
      <c r="FZ134" s="466">
        <f t="shared" si="430"/>
        <v>0</v>
      </c>
      <c r="GA134" s="466">
        <f t="shared" si="431"/>
        <v>0</v>
      </c>
      <c r="GB134" s="466">
        <f t="shared" si="432"/>
        <v>0</v>
      </c>
      <c r="GC134" s="468">
        <f t="shared" si="433"/>
        <v>0</v>
      </c>
    </row>
    <row r="135" spans="1:185">
      <c r="A135" s="97">
        <v>132</v>
      </c>
      <c r="B135" s="97" t="s">
        <v>12</v>
      </c>
      <c r="C135" s="97" t="s">
        <v>213</v>
      </c>
      <c r="D135" s="97" t="s">
        <v>936</v>
      </c>
      <c r="E135" s="321">
        <v>1.001673238644E-3</v>
      </c>
      <c r="F135" s="122">
        <v>7.2885319711000002E-5</v>
      </c>
      <c r="G135" s="122">
        <v>1.1080064789421E-2</v>
      </c>
      <c r="H135" s="122">
        <v>9.91314828385E-4</v>
      </c>
      <c r="I135" s="122">
        <v>6.7783347331000005E-5</v>
      </c>
      <c r="J135" s="122">
        <v>1.0972171014721E-2</v>
      </c>
      <c r="K135" s="122">
        <v>9.8391596391500004E-4</v>
      </c>
      <c r="L135" s="122">
        <v>6.4139081344999994E-5</v>
      </c>
      <c r="M135" s="122">
        <v>1.0846780952232E-2</v>
      </c>
      <c r="N135" s="122">
        <v>9.5920375658299997E-4</v>
      </c>
      <c r="O135" s="122">
        <v>5.1967232954000002E-5</v>
      </c>
      <c r="P135" s="475">
        <v>1.0689762984893001E-2</v>
      </c>
      <c r="Q135" s="474">
        <v>5</v>
      </c>
      <c r="R135" s="97">
        <v>5.008366193218E-3</v>
      </c>
      <c r="S135" s="97">
        <v>3.6442659855399998E-4</v>
      </c>
      <c r="T135" s="97">
        <v>5.5400323947105999E-2</v>
      </c>
      <c r="U135" s="97">
        <v>4.9565741419249996E-3</v>
      </c>
      <c r="V135" s="97">
        <v>3.38916736655E-4</v>
      </c>
      <c r="W135" s="97">
        <v>5.4860855073604997E-2</v>
      </c>
      <c r="X135" s="97">
        <v>4.9195798195730001E-3</v>
      </c>
      <c r="Y135" s="97">
        <v>3.2069540672700003E-4</v>
      </c>
      <c r="Z135" s="97">
        <v>5.4233904761159003E-2</v>
      </c>
      <c r="AA135" s="97">
        <v>4.7960187829170003E-3</v>
      </c>
      <c r="AB135" s="97">
        <v>2.5983616476899998E-4</v>
      </c>
      <c r="AC135" s="97">
        <v>5.3448814924464003E-2</v>
      </c>
      <c r="AD135" s="321">
        <v>0</v>
      </c>
      <c r="AE135" s="97">
        <v>0</v>
      </c>
      <c r="AF135" s="97">
        <v>0</v>
      </c>
      <c r="AG135" s="97">
        <v>0</v>
      </c>
      <c r="AH135" s="97">
        <v>0</v>
      </c>
      <c r="AI135" s="97">
        <v>0</v>
      </c>
      <c r="AJ135" s="97">
        <v>0</v>
      </c>
      <c r="AK135" s="97">
        <v>0</v>
      </c>
      <c r="AL135" s="97">
        <v>0</v>
      </c>
      <c r="AM135" s="97">
        <v>0</v>
      </c>
      <c r="AN135" s="97">
        <v>0</v>
      </c>
      <c r="AO135" s="97">
        <v>0</v>
      </c>
      <c r="AP135" s="466">
        <f t="shared" si="290"/>
        <v>0</v>
      </c>
      <c r="AQ135" s="122">
        <f t="shared" si="291"/>
        <v>0</v>
      </c>
      <c r="AR135" s="473">
        <f t="shared" si="292"/>
        <v>0</v>
      </c>
      <c r="AS135" s="122">
        <f t="shared" si="293"/>
        <v>0</v>
      </c>
      <c r="AT135" s="122">
        <f t="shared" si="294"/>
        <v>0</v>
      </c>
      <c r="AU135" s="122">
        <f t="shared" si="295"/>
        <v>0</v>
      </c>
      <c r="AV135" s="122">
        <f t="shared" si="296"/>
        <v>0</v>
      </c>
      <c r="AW135" s="122">
        <f t="shared" si="297"/>
        <v>0</v>
      </c>
      <c r="AX135" s="122">
        <f t="shared" si="298"/>
        <v>0</v>
      </c>
      <c r="AY135" s="122">
        <f t="shared" si="299"/>
        <v>0</v>
      </c>
      <c r="AZ135" s="122">
        <f t="shared" si="300"/>
        <v>0</v>
      </c>
      <c r="BA135" s="469">
        <f t="shared" si="301"/>
        <v>0</v>
      </c>
      <c r="BB135" s="97">
        <f t="shared" si="302"/>
        <v>1.5458044012807239E-4</v>
      </c>
      <c r="BC135" s="97">
        <f t="shared" si="303"/>
        <v>1.1247824505178654E-5</v>
      </c>
      <c r="BD135" s="97">
        <f t="shared" si="304"/>
        <v>1.7099002206696471E-3</v>
      </c>
      <c r="BE135" s="97">
        <f t="shared" si="305"/>
        <v>1.5298190723821403E-4</v>
      </c>
      <c r="BF135" s="97">
        <f t="shared" si="306"/>
        <v>1.0460476789780656E-5</v>
      </c>
      <c r="BG135" s="97">
        <f t="shared" si="307"/>
        <v>1.6932498135939994E-3</v>
      </c>
      <c r="BH135" s="97">
        <f t="shared" si="308"/>
        <v>1.5184009803128259E-4</v>
      </c>
      <c r="BI135" s="97">
        <f t="shared" si="309"/>
        <v>9.8980855644522765E-6</v>
      </c>
      <c r="BJ135" s="97">
        <f t="shared" si="310"/>
        <v>1.6738993405061139E-3</v>
      </c>
      <c r="BK135" s="97">
        <f t="shared" si="311"/>
        <v>1.4802645527979208E-4</v>
      </c>
      <c r="BL135" s="97">
        <f t="shared" si="312"/>
        <v>8.0196988722011777E-6</v>
      </c>
      <c r="BM135" s="469">
        <f t="shared" si="313"/>
        <v>1.649667978857543E-3</v>
      </c>
      <c r="BN135" s="467">
        <f t="shared" si="314"/>
        <v>0</v>
      </c>
      <c r="BO135" s="97">
        <f t="shared" si="315"/>
        <v>0</v>
      </c>
      <c r="BP135" s="97">
        <f t="shared" si="316"/>
        <v>0</v>
      </c>
      <c r="BQ135" s="97">
        <f t="shared" si="317"/>
        <v>0</v>
      </c>
      <c r="BR135" s="97">
        <f t="shared" si="318"/>
        <v>0</v>
      </c>
      <c r="BS135" s="97">
        <f t="shared" si="319"/>
        <v>0</v>
      </c>
      <c r="BT135" s="97">
        <f t="shared" si="320"/>
        <v>0</v>
      </c>
      <c r="BU135" s="97">
        <f t="shared" si="321"/>
        <v>0</v>
      </c>
      <c r="BV135" s="97">
        <f t="shared" si="322"/>
        <v>0</v>
      </c>
      <c r="BW135" s="97">
        <f t="shared" si="323"/>
        <v>0</v>
      </c>
      <c r="BX135" s="97">
        <f t="shared" si="324"/>
        <v>0</v>
      </c>
      <c r="BY135" s="469">
        <f t="shared" si="325"/>
        <v>0</v>
      </c>
      <c r="BZ135" s="470">
        <f t="shared" si="326"/>
        <v>0</v>
      </c>
      <c r="CA135" s="470">
        <f t="shared" si="327"/>
        <v>0</v>
      </c>
      <c r="CB135" s="470">
        <f t="shared" si="328"/>
        <v>0</v>
      </c>
      <c r="CC135" s="470">
        <f t="shared" si="329"/>
        <v>0</v>
      </c>
      <c r="CD135" s="470">
        <f t="shared" si="330"/>
        <v>0</v>
      </c>
      <c r="CE135" s="470">
        <f t="shared" si="331"/>
        <v>0</v>
      </c>
      <c r="CF135" s="470">
        <f t="shared" si="332"/>
        <v>0</v>
      </c>
      <c r="CG135" s="470">
        <f t="shared" si="333"/>
        <v>0</v>
      </c>
      <c r="CH135" s="470">
        <f t="shared" si="334"/>
        <v>0</v>
      </c>
      <c r="CI135" s="470">
        <f t="shared" si="335"/>
        <v>0</v>
      </c>
      <c r="CJ135" s="470">
        <f t="shared" si="336"/>
        <v>0</v>
      </c>
      <c r="CK135" s="472">
        <f t="shared" si="337"/>
        <v>0</v>
      </c>
      <c r="CL135" s="470">
        <f t="shared" si="338"/>
        <v>5.008366193218E-3</v>
      </c>
      <c r="CM135" s="116">
        <f t="shared" si="339"/>
        <v>3.6442659855399998E-4</v>
      </c>
      <c r="CN135" s="116">
        <f t="shared" si="340"/>
        <v>5.5400323947105999E-2</v>
      </c>
      <c r="CO135" s="116">
        <f t="shared" si="341"/>
        <v>4.9565741419249996E-3</v>
      </c>
      <c r="CP135" s="116">
        <f t="shared" si="342"/>
        <v>3.38916736655E-4</v>
      </c>
      <c r="CQ135" s="116">
        <f t="shared" si="343"/>
        <v>5.4860855073604997E-2</v>
      </c>
      <c r="CR135" s="116">
        <f t="shared" si="344"/>
        <v>4.9195798195730001E-3</v>
      </c>
      <c r="CS135" s="116">
        <f t="shared" si="345"/>
        <v>3.2069540672700003E-4</v>
      </c>
      <c r="CT135" s="116">
        <f t="shared" si="346"/>
        <v>5.4233904761159003E-2</v>
      </c>
      <c r="CU135" s="116">
        <f t="shared" si="347"/>
        <v>4.7960187829170003E-3</v>
      </c>
      <c r="CV135" s="116">
        <f t="shared" si="348"/>
        <v>2.5983616476899998E-4</v>
      </c>
      <c r="CW135" s="471">
        <f t="shared" si="349"/>
        <v>5.3448814924464003E-2</v>
      </c>
      <c r="CX135" s="470">
        <f t="shared" si="350"/>
        <v>0</v>
      </c>
      <c r="CY135" s="116">
        <f t="shared" si="351"/>
        <v>0</v>
      </c>
      <c r="CZ135" s="116">
        <f t="shared" si="352"/>
        <v>0</v>
      </c>
      <c r="DA135" s="116">
        <f t="shared" si="353"/>
        <v>0</v>
      </c>
      <c r="DB135" s="116">
        <f t="shared" si="354"/>
        <v>0</v>
      </c>
      <c r="DC135" s="116">
        <f t="shared" si="355"/>
        <v>0</v>
      </c>
      <c r="DD135" s="116">
        <f t="shared" si="356"/>
        <v>0</v>
      </c>
      <c r="DE135" s="116">
        <f t="shared" si="357"/>
        <v>0</v>
      </c>
      <c r="DF135" s="116">
        <f t="shared" si="358"/>
        <v>0</v>
      </c>
      <c r="DG135" s="116">
        <f t="shared" si="359"/>
        <v>0</v>
      </c>
      <c r="DH135" s="116">
        <f t="shared" si="360"/>
        <v>0</v>
      </c>
      <c r="DI135" s="471">
        <f t="shared" si="361"/>
        <v>0</v>
      </c>
      <c r="DJ135" s="470">
        <f t="shared" si="362"/>
        <v>0</v>
      </c>
      <c r="DK135" s="116">
        <f t="shared" si="363"/>
        <v>0</v>
      </c>
      <c r="DL135" s="116">
        <f t="shared" si="364"/>
        <v>0</v>
      </c>
      <c r="DM135" s="116">
        <f t="shared" si="365"/>
        <v>0</v>
      </c>
      <c r="DN135" s="116">
        <f t="shared" si="366"/>
        <v>0</v>
      </c>
      <c r="DO135" s="116">
        <f t="shared" si="367"/>
        <v>0</v>
      </c>
      <c r="DP135" s="116">
        <f t="shared" si="368"/>
        <v>0</v>
      </c>
      <c r="DQ135" s="116">
        <f t="shared" si="369"/>
        <v>0</v>
      </c>
      <c r="DR135" s="116">
        <f t="shared" si="370"/>
        <v>0</v>
      </c>
      <c r="DS135" s="116">
        <f t="shared" si="371"/>
        <v>0</v>
      </c>
      <c r="DT135" s="116">
        <f t="shared" si="372"/>
        <v>0</v>
      </c>
      <c r="DU135" s="471">
        <f t="shared" si="373"/>
        <v>0</v>
      </c>
      <c r="DV135" s="470">
        <f t="shared" si="374"/>
        <v>0</v>
      </c>
      <c r="DW135" s="470">
        <f t="shared" si="375"/>
        <v>0</v>
      </c>
      <c r="DX135" s="470">
        <f t="shared" si="376"/>
        <v>0</v>
      </c>
      <c r="DY135" s="470">
        <f t="shared" si="377"/>
        <v>0</v>
      </c>
      <c r="DZ135" s="470">
        <f t="shared" si="378"/>
        <v>0</v>
      </c>
      <c r="EA135" s="470">
        <f t="shared" si="379"/>
        <v>0</v>
      </c>
      <c r="EB135" s="470">
        <f t="shared" si="380"/>
        <v>0</v>
      </c>
      <c r="EC135" s="470">
        <f t="shared" si="381"/>
        <v>0</v>
      </c>
      <c r="ED135" s="470">
        <f t="shared" si="382"/>
        <v>0</v>
      </c>
      <c r="EE135" s="470">
        <f t="shared" si="383"/>
        <v>0</v>
      </c>
      <c r="EF135" s="470">
        <f t="shared" si="384"/>
        <v>0</v>
      </c>
      <c r="EG135" s="470">
        <f t="shared" si="385"/>
        <v>0</v>
      </c>
      <c r="EH135" s="466">
        <f t="shared" si="386"/>
        <v>0</v>
      </c>
      <c r="EI135" s="122">
        <f t="shared" si="387"/>
        <v>0</v>
      </c>
      <c r="EJ135" s="122">
        <f t="shared" si="388"/>
        <v>0</v>
      </c>
      <c r="EK135" s="122">
        <f t="shared" si="389"/>
        <v>0</v>
      </c>
      <c r="EL135" s="122">
        <f t="shared" si="390"/>
        <v>0</v>
      </c>
      <c r="EM135" s="122">
        <f t="shared" si="391"/>
        <v>0</v>
      </c>
      <c r="EN135" s="122">
        <f t="shared" si="392"/>
        <v>0</v>
      </c>
      <c r="EO135" s="122">
        <f t="shared" si="393"/>
        <v>0</v>
      </c>
      <c r="EP135" s="122">
        <f t="shared" si="394"/>
        <v>0</v>
      </c>
      <c r="EQ135" s="122">
        <f t="shared" si="395"/>
        <v>0</v>
      </c>
      <c r="ER135" s="122">
        <f t="shared" si="396"/>
        <v>0</v>
      </c>
      <c r="ES135" s="469">
        <f t="shared" si="397"/>
        <v>0</v>
      </c>
      <c r="ET135" s="466">
        <f t="shared" si="398"/>
        <v>0</v>
      </c>
      <c r="EU135" s="122">
        <f t="shared" si="399"/>
        <v>0</v>
      </c>
      <c r="EV135" s="122">
        <f t="shared" si="400"/>
        <v>0</v>
      </c>
      <c r="EW135" s="122">
        <f t="shared" si="401"/>
        <v>0</v>
      </c>
      <c r="EX135" s="122">
        <f t="shared" si="402"/>
        <v>0</v>
      </c>
      <c r="EY135" s="122">
        <f t="shared" si="403"/>
        <v>0</v>
      </c>
      <c r="EZ135" s="122">
        <f t="shared" si="404"/>
        <v>0</v>
      </c>
      <c r="FA135" s="122">
        <f t="shared" si="405"/>
        <v>0</v>
      </c>
      <c r="FB135" s="122">
        <f t="shared" si="406"/>
        <v>0</v>
      </c>
      <c r="FC135" s="122">
        <f t="shared" si="407"/>
        <v>0</v>
      </c>
      <c r="FD135" s="122">
        <f t="shared" si="408"/>
        <v>0</v>
      </c>
      <c r="FE135" s="469">
        <f t="shared" si="409"/>
        <v>0</v>
      </c>
      <c r="FF135" s="466">
        <f t="shared" si="410"/>
        <v>0</v>
      </c>
      <c r="FG135" s="466">
        <f t="shared" si="411"/>
        <v>0</v>
      </c>
      <c r="FH135" s="466">
        <f t="shared" si="412"/>
        <v>0</v>
      </c>
      <c r="FI135" s="466">
        <f t="shared" si="413"/>
        <v>0</v>
      </c>
      <c r="FJ135" s="466">
        <f t="shared" si="414"/>
        <v>0</v>
      </c>
      <c r="FK135" s="466">
        <f t="shared" si="415"/>
        <v>0</v>
      </c>
      <c r="FL135" s="466">
        <f t="shared" si="416"/>
        <v>0</v>
      </c>
      <c r="FM135" s="466">
        <f t="shared" si="417"/>
        <v>0</v>
      </c>
      <c r="FN135" s="466">
        <f t="shared" si="418"/>
        <v>0</v>
      </c>
      <c r="FO135" s="466">
        <f t="shared" si="419"/>
        <v>0</v>
      </c>
      <c r="FP135" s="466">
        <f t="shared" si="420"/>
        <v>0</v>
      </c>
      <c r="FQ135" s="468">
        <f t="shared" si="421"/>
        <v>0</v>
      </c>
      <c r="FR135" s="466">
        <f t="shared" si="422"/>
        <v>0</v>
      </c>
      <c r="FS135" s="466">
        <f t="shared" si="423"/>
        <v>0</v>
      </c>
      <c r="FT135" s="466">
        <f t="shared" si="424"/>
        <v>0</v>
      </c>
      <c r="FU135" s="466">
        <f t="shared" si="425"/>
        <v>0</v>
      </c>
      <c r="FV135" s="466">
        <f t="shared" si="426"/>
        <v>0</v>
      </c>
      <c r="FW135" s="466">
        <f t="shared" si="427"/>
        <v>0</v>
      </c>
      <c r="FX135" s="466">
        <f t="shared" si="428"/>
        <v>0</v>
      </c>
      <c r="FY135" s="466">
        <f t="shared" si="429"/>
        <v>0</v>
      </c>
      <c r="FZ135" s="466">
        <f t="shared" si="430"/>
        <v>0</v>
      </c>
      <c r="GA135" s="466">
        <f t="shared" si="431"/>
        <v>0</v>
      </c>
      <c r="GB135" s="466">
        <f t="shared" si="432"/>
        <v>0</v>
      </c>
      <c r="GC135" s="468">
        <f t="shared" si="433"/>
        <v>0</v>
      </c>
    </row>
    <row r="136" spans="1:185">
      <c r="A136" s="97">
        <v>133</v>
      </c>
      <c r="B136" s="97" t="s">
        <v>12</v>
      </c>
      <c r="C136" s="97" t="s">
        <v>213</v>
      </c>
      <c r="D136" s="97" t="s">
        <v>936</v>
      </c>
      <c r="E136" s="321">
        <v>1.0937858177779999E-3</v>
      </c>
      <c r="F136" s="122">
        <v>0</v>
      </c>
      <c r="G136" s="122">
        <v>3.0749801308579999E-3</v>
      </c>
      <c r="H136" s="122">
        <v>9.9223098878900009E-4</v>
      </c>
      <c r="I136" s="122">
        <v>0</v>
      </c>
      <c r="J136" s="122">
        <v>3.0010268587109998E-3</v>
      </c>
      <c r="K136" s="122">
        <v>9.0432600240699995E-4</v>
      </c>
      <c r="L136" s="122">
        <v>0</v>
      </c>
      <c r="M136" s="122">
        <v>2.9150811640529998E-3</v>
      </c>
      <c r="N136" s="122">
        <v>7.6618959523400002E-4</v>
      </c>
      <c r="O136" s="122">
        <v>0</v>
      </c>
      <c r="P136" s="475">
        <v>2.807456859473E-3</v>
      </c>
      <c r="Q136" s="474">
        <v>1</v>
      </c>
      <c r="R136" s="97">
        <v>1.0937858177779999E-3</v>
      </c>
      <c r="S136" s="97">
        <v>0</v>
      </c>
      <c r="T136" s="97">
        <v>3.0749801308579999E-3</v>
      </c>
      <c r="U136" s="97">
        <v>9.9223098878900009E-4</v>
      </c>
      <c r="V136" s="97">
        <v>0</v>
      </c>
      <c r="W136" s="97">
        <v>3.0010268587109998E-3</v>
      </c>
      <c r="X136" s="97">
        <v>9.0432600240699995E-4</v>
      </c>
      <c r="Y136" s="97">
        <v>0</v>
      </c>
      <c r="Z136" s="97">
        <v>2.9150811640529998E-3</v>
      </c>
      <c r="AA136" s="97">
        <v>7.6618959523400002E-4</v>
      </c>
      <c r="AB136" s="97">
        <v>0</v>
      </c>
      <c r="AC136" s="97">
        <v>2.807456859473E-3</v>
      </c>
      <c r="AD136" s="321">
        <v>0</v>
      </c>
      <c r="AE136" s="97">
        <v>0</v>
      </c>
      <c r="AF136" s="97">
        <v>0</v>
      </c>
      <c r="AG136" s="97">
        <v>0</v>
      </c>
      <c r="AH136" s="97">
        <v>0</v>
      </c>
      <c r="AI136" s="97">
        <v>0</v>
      </c>
      <c r="AJ136" s="97">
        <v>0</v>
      </c>
      <c r="AK136" s="97">
        <v>0</v>
      </c>
      <c r="AL136" s="97">
        <v>0</v>
      </c>
      <c r="AM136" s="97">
        <v>0</v>
      </c>
      <c r="AN136" s="97">
        <v>0</v>
      </c>
      <c r="AO136" s="97">
        <v>0</v>
      </c>
      <c r="AP136" s="466">
        <f t="shared" si="290"/>
        <v>0</v>
      </c>
      <c r="AQ136" s="122">
        <f t="shared" si="291"/>
        <v>0</v>
      </c>
      <c r="AR136" s="473">
        <f t="shared" si="292"/>
        <v>0</v>
      </c>
      <c r="AS136" s="122">
        <f t="shared" si="293"/>
        <v>0</v>
      </c>
      <c r="AT136" s="122">
        <f t="shared" si="294"/>
        <v>0</v>
      </c>
      <c r="AU136" s="122">
        <f t="shared" si="295"/>
        <v>0</v>
      </c>
      <c r="AV136" s="122">
        <f t="shared" si="296"/>
        <v>0</v>
      </c>
      <c r="AW136" s="122">
        <f t="shared" si="297"/>
        <v>0</v>
      </c>
      <c r="AX136" s="122">
        <f t="shared" si="298"/>
        <v>0</v>
      </c>
      <c r="AY136" s="122">
        <f t="shared" si="299"/>
        <v>0</v>
      </c>
      <c r="AZ136" s="122">
        <f t="shared" si="300"/>
        <v>0</v>
      </c>
      <c r="BA136" s="469">
        <f t="shared" si="301"/>
        <v>0</v>
      </c>
      <c r="BB136" s="97">
        <f t="shared" si="302"/>
        <v>1.6879545803465153E-4</v>
      </c>
      <c r="BC136" s="97">
        <f t="shared" si="303"/>
        <v>0</v>
      </c>
      <c r="BD136" s="97">
        <f t="shared" si="304"/>
        <v>4.7453776708318617E-4</v>
      </c>
      <c r="BE136" s="97">
        <f t="shared" si="305"/>
        <v>1.5312329114767134E-4</v>
      </c>
      <c r="BF136" s="97">
        <f t="shared" si="306"/>
        <v>0</v>
      </c>
      <c r="BG136" s="97">
        <f t="shared" si="307"/>
        <v>4.631251337848564E-4</v>
      </c>
      <c r="BH136" s="97">
        <f t="shared" si="308"/>
        <v>1.3955759830478688E-4</v>
      </c>
      <c r="BI136" s="97">
        <f t="shared" si="309"/>
        <v>0</v>
      </c>
      <c r="BJ136" s="97">
        <f t="shared" si="310"/>
        <v>4.4986180319480122E-4</v>
      </c>
      <c r="BK136" s="97">
        <f t="shared" si="311"/>
        <v>1.1824008098005584E-4</v>
      </c>
      <c r="BL136" s="97">
        <f t="shared" si="312"/>
        <v>0</v>
      </c>
      <c r="BM136" s="469">
        <f t="shared" si="313"/>
        <v>4.3325298134689439E-4</v>
      </c>
      <c r="BN136" s="467">
        <f t="shared" si="314"/>
        <v>0</v>
      </c>
      <c r="BO136" s="97">
        <f t="shared" si="315"/>
        <v>0</v>
      </c>
      <c r="BP136" s="97">
        <f t="shared" si="316"/>
        <v>0</v>
      </c>
      <c r="BQ136" s="97">
        <f t="shared" si="317"/>
        <v>0</v>
      </c>
      <c r="BR136" s="97">
        <f t="shared" si="318"/>
        <v>0</v>
      </c>
      <c r="BS136" s="97">
        <f t="shared" si="319"/>
        <v>0</v>
      </c>
      <c r="BT136" s="97">
        <f t="shared" si="320"/>
        <v>0</v>
      </c>
      <c r="BU136" s="97">
        <f t="shared" si="321"/>
        <v>0</v>
      </c>
      <c r="BV136" s="97">
        <f t="shared" si="322"/>
        <v>0</v>
      </c>
      <c r="BW136" s="97">
        <f t="shared" si="323"/>
        <v>0</v>
      </c>
      <c r="BX136" s="97">
        <f t="shared" si="324"/>
        <v>0</v>
      </c>
      <c r="BY136" s="469">
        <f t="shared" si="325"/>
        <v>0</v>
      </c>
      <c r="BZ136" s="470">
        <f t="shared" si="326"/>
        <v>0</v>
      </c>
      <c r="CA136" s="470">
        <f t="shared" si="327"/>
        <v>0</v>
      </c>
      <c r="CB136" s="470">
        <f t="shared" si="328"/>
        <v>0</v>
      </c>
      <c r="CC136" s="470">
        <f t="shared" si="329"/>
        <v>0</v>
      </c>
      <c r="CD136" s="470">
        <f t="shared" si="330"/>
        <v>0</v>
      </c>
      <c r="CE136" s="470">
        <f t="shared" si="331"/>
        <v>0</v>
      </c>
      <c r="CF136" s="470">
        <f t="shared" si="332"/>
        <v>0</v>
      </c>
      <c r="CG136" s="470">
        <f t="shared" si="333"/>
        <v>0</v>
      </c>
      <c r="CH136" s="470">
        <f t="shared" si="334"/>
        <v>0</v>
      </c>
      <c r="CI136" s="470">
        <f t="shared" si="335"/>
        <v>0</v>
      </c>
      <c r="CJ136" s="470">
        <f t="shared" si="336"/>
        <v>0</v>
      </c>
      <c r="CK136" s="472">
        <f t="shared" si="337"/>
        <v>0</v>
      </c>
      <c r="CL136" s="470">
        <f t="shared" si="338"/>
        <v>1.0937858177779999E-3</v>
      </c>
      <c r="CM136" s="116">
        <f t="shared" si="339"/>
        <v>0</v>
      </c>
      <c r="CN136" s="116">
        <f t="shared" si="340"/>
        <v>3.0749801308579999E-3</v>
      </c>
      <c r="CO136" s="116">
        <f t="shared" si="341"/>
        <v>9.9223098878900009E-4</v>
      </c>
      <c r="CP136" s="116">
        <f t="shared" si="342"/>
        <v>0</v>
      </c>
      <c r="CQ136" s="116">
        <f t="shared" si="343"/>
        <v>3.0010268587109998E-3</v>
      </c>
      <c r="CR136" s="116">
        <f t="shared" si="344"/>
        <v>9.0432600240699995E-4</v>
      </c>
      <c r="CS136" s="116">
        <f t="shared" si="345"/>
        <v>0</v>
      </c>
      <c r="CT136" s="116">
        <f t="shared" si="346"/>
        <v>2.9150811640529998E-3</v>
      </c>
      <c r="CU136" s="116">
        <f t="shared" si="347"/>
        <v>7.6618959523400002E-4</v>
      </c>
      <c r="CV136" s="116">
        <f t="shared" si="348"/>
        <v>0</v>
      </c>
      <c r="CW136" s="471">
        <f t="shared" si="349"/>
        <v>2.807456859473E-3</v>
      </c>
      <c r="CX136" s="470">
        <f t="shared" si="350"/>
        <v>0</v>
      </c>
      <c r="CY136" s="116">
        <f t="shared" si="351"/>
        <v>0</v>
      </c>
      <c r="CZ136" s="116">
        <f t="shared" si="352"/>
        <v>0</v>
      </c>
      <c r="DA136" s="116">
        <f t="shared" si="353"/>
        <v>0</v>
      </c>
      <c r="DB136" s="116">
        <f t="shared" si="354"/>
        <v>0</v>
      </c>
      <c r="DC136" s="116">
        <f t="shared" si="355"/>
        <v>0</v>
      </c>
      <c r="DD136" s="116">
        <f t="shared" si="356"/>
        <v>0</v>
      </c>
      <c r="DE136" s="116">
        <f t="shared" si="357"/>
        <v>0</v>
      </c>
      <c r="DF136" s="116">
        <f t="shared" si="358"/>
        <v>0</v>
      </c>
      <c r="DG136" s="116">
        <f t="shared" si="359"/>
        <v>0</v>
      </c>
      <c r="DH136" s="116">
        <f t="shared" si="360"/>
        <v>0</v>
      </c>
      <c r="DI136" s="471">
        <f t="shared" si="361"/>
        <v>0</v>
      </c>
      <c r="DJ136" s="470">
        <f t="shared" si="362"/>
        <v>0</v>
      </c>
      <c r="DK136" s="116">
        <f t="shared" si="363"/>
        <v>0</v>
      </c>
      <c r="DL136" s="116">
        <f t="shared" si="364"/>
        <v>0</v>
      </c>
      <c r="DM136" s="116">
        <f t="shared" si="365"/>
        <v>0</v>
      </c>
      <c r="DN136" s="116">
        <f t="shared" si="366"/>
        <v>0</v>
      </c>
      <c r="DO136" s="116">
        <f t="shared" si="367"/>
        <v>0</v>
      </c>
      <c r="DP136" s="116">
        <f t="shared" si="368"/>
        <v>0</v>
      </c>
      <c r="DQ136" s="116">
        <f t="shared" si="369"/>
        <v>0</v>
      </c>
      <c r="DR136" s="116">
        <f t="shared" si="370"/>
        <v>0</v>
      </c>
      <c r="DS136" s="116">
        <f t="shared" si="371"/>
        <v>0</v>
      </c>
      <c r="DT136" s="116">
        <f t="shared" si="372"/>
        <v>0</v>
      </c>
      <c r="DU136" s="471">
        <f t="shared" si="373"/>
        <v>0</v>
      </c>
      <c r="DV136" s="470">
        <f t="shared" si="374"/>
        <v>0</v>
      </c>
      <c r="DW136" s="470">
        <f t="shared" si="375"/>
        <v>0</v>
      </c>
      <c r="DX136" s="470">
        <f t="shared" si="376"/>
        <v>0</v>
      </c>
      <c r="DY136" s="470">
        <f t="shared" si="377"/>
        <v>0</v>
      </c>
      <c r="DZ136" s="470">
        <f t="shared" si="378"/>
        <v>0</v>
      </c>
      <c r="EA136" s="470">
        <f t="shared" si="379"/>
        <v>0</v>
      </c>
      <c r="EB136" s="470">
        <f t="shared" si="380"/>
        <v>0</v>
      </c>
      <c r="EC136" s="470">
        <f t="shared" si="381"/>
        <v>0</v>
      </c>
      <c r="ED136" s="470">
        <f t="shared" si="382"/>
        <v>0</v>
      </c>
      <c r="EE136" s="470">
        <f t="shared" si="383"/>
        <v>0</v>
      </c>
      <c r="EF136" s="470">
        <f t="shared" si="384"/>
        <v>0</v>
      </c>
      <c r="EG136" s="470">
        <f t="shared" si="385"/>
        <v>0</v>
      </c>
      <c r="EH136" s="466">
        <f t="shared" si="386"/>
        <v>0</v>
      </c>
      <c r="EI136" s="122">
        <f t="shared" si="387"/>
        <v>0</v>
      </c>
      <c r="EJ136" s="122">
        <f t="shared" si="388"/>
        <v>0</v>
      </c>
      <c r="EK136" s="122">
        <f t="shared" si="389"/>
        <v>0</v>
      </c>
      <c r="EL136" s="122">
        <f t="shared" si="390"/>
        <v>0</v>
      </c>
      <c r="EM136" s="122">
        <f t="shared" si="391"/>
        <v>0</v>
      </c>
      <c r="EN136" s="122">
        <f t="shared" si="392"/>
        <v>0</v>
      </c>
      <c r="EO136" s="122">
        <f t="shared" si="393"/>
        <v>0</v>
      </c>
      <c r="EP136" s="122">
        <f t="shared" si="394"/>
        <v>0</v>
      </c>
      <c r="EQ136" s="122">
        <f t="shared" si="395"/>
        <v>0</v>
      </c>
      <c r="ER136" s="122">
        <f t="shared" si="396"/>
        <v>0</v>
      </c>
      <c r="ES136" s="469">
        <f t="shared" si="397"/>
        <v>0</v>
      </c>
      <c r="ET136" s="466">
        <f t="shared" si="398"/>
        <v>0</v>
      </c>
      <c r="EU136" s="122">
        <f t="shared" si="399"/>
        <v>0</v>
      </c>
      <c r="EV136" s="122">
        <f t="shared" si="400"/>
        <v>0</v>
      </c>
      <c r="EW136" s="122">
        <f t="shared" si="401"/>
        <v>0</v>
      </c>
      <c r="EX136" s="122">
        <f t="shared" si="402"/>
        <v>0</v>
      </c>
      <c r="EY136" s="122">
        <f t="shared" si="403"/>
        <v>0</v>
      </c>
      <c r="EZ136" s="122">
        <f t="shared" si="404"/>
        <v>0</v>
      </c>
      <c r="FA136" s="122">
        <f t="shared" si="405"/>
        <v>0</v>
      </c>
      <c r="FB136" s="122">
        <f t="shared" si="406"/>
        <v>0</v>
      </c>
      <c r="FC136" s="122">
        <f t="shared" si="407"/>
        <v>0</v>
      </c>
      <c r="FD136" s="122">
        <f t="shared" si="408"/>
        <v>0</v>
      </c>
      <c r="FE136" s="469">
        <f t="shared" si="409"/>
        <v>0</v>
      </c>
      <c r="FF136" s="466">
        <f t="shared" si="410"/>
        <v>0</v>
      </c>
      <c r="FG136" s="466">
        <f t="shared" si="411"/>
        <v>0</v>
      </c>
      <c r="FH136" s="466">
        <f t="shared" si="412"/>
        <v>0</v>
      </c>
      <c r="FI136" s="466">
        <f t="shared" si="413"/>
        <v>0</v>
      </c>
      <c r="FJ136" s="466">
        <f t="shared" si="414"/>
        <v>0</v>
      </c>
      <c r="FK136" s="466">
        <f t="shared" si="415"/>
        <v>0</v>
      </c>
      <c r="FL136" s="466">
        <f t="shared" si="416"/>
        <v>0</v>
      </c>
      <c r="FM136" s="466">
        <f t="shared" si="417"/>
        <v>0</v>
      </c>
      <c r="FN136" s="466">
        <f t="shared" si="418"/>
        <v>0</v>
      </c>
      <c r="FO136" s="466">
        <f t="shared" si="419"/>
        <v>0</v>
      </c>
      <c r="FP136" s="466">
        <f t="shared" si="420"/>
        <v>0</v>
      </c>
      <c r="FQ136" s="468">
        <f t="shared" si="421"/>
        <v>0</v>
      </c>
      <c r="FR136" s="466">
        <f t="shared" si="422"/>
        <v>0</v>
      </c>
      <c r="FS136" s="466">
        <f t="shared" si="423"/>
        <v>0</v>
      </c>
      <c r="FT136" s="466">
        <f t="shared" si="424"/>
        <v>0</v>
      </c>
      <c r="FU136" s="466">
        <f t="shared" si="425"/>
        <v>0</v>
      </c>
      <c r="FV136" s="466">
        <f t="shared" si="426"/>
        <v>0</v>
      </c>
      <c r="FW136" s="466">
        <f t="shared" si="427"/>
        <v>0</v>
      </c>
      <c r="FX136" s="466">
        <f t="shared" si="428"/>
        <v>0</v>
      </c>
      <c r="FY136" s="466">
        <f t="shared" si="429"/>
        <v>0</v>
      </c>
      <c r="FZ136" s="466">
        <f t="shared" si="430"/>
        <v>0</v>
      </c>
      <c r="GA136" s="466">
        <f t="shared" si="431"/>
        <v>0</v>
      </c>
      <c r="GB136" s="466">
        <f t="shared" si="432"/>
        <v>0</v>
      </c>
      <c r="GC136" s="468">
        <f t="shared" si="433"/>
        <v>0</v>
      </c>
    </row>
    <row r="137" spans="1:185">
      <c r="A137" s="97">
        <v>134</v>
      </c>
      <c r="B137" s="97" t="s">
        <v>12</v>
      </c>
      <c r="C137" s="97" t="s">
        <v>213</v>
      </c>
      <c r="D137" s="97" t="s">
        <v>936</v>
      </c>
      <c r="E137" s="321">
        <v>3.0050197159310001E-3</v>
      </c>
      <c r="F137" s="122">
        <v>2.18655959132E-4</v>
      </c>
      <c r="G137" s="122">
        <v>3.3240194368262997E-2</v>
      </c>
      <c r="H137" s="122">
        <v>2.973944485155E-3</v>
      </c>
      <c r="I137" s="122">
        <v>2.0335004199299999E-4</v>
      </c>
      <c r="J137" s="122">
        <v>3.2916513044163001E-2</v>
      </c>
      <c r="K137" s="122">
        <v>2.951747891744E-3</v>
      </c>
      <c r="L137" s="122">
        <v>1.92417244036E-4</v>
      </c>
      <c r="M137" s="122">
        <v>3.2540342856695E-2</v>
      </c>
      <c r="N137" s="122">
        <v>2.8776112697500001E-3</v>
      </c>
      <c r="O137" s="122">
        <v>1.5590169886100001E-4</v>
      </c>
      <c r="P137" s="475">
        <v>3.2069288954677998E-2</v>
      </c>
      <c r="Q137" s="474">
        <v>8</v>
      </c>
      <c r="R137" s="97">
        <v>2.4040157727447001E-2</v>
      </c>
      <c r="S137" s="97">
        <v>1.749247673059E-3</v>
      </c>
      <c r="T137" s="97">
        <v>0.26592155494610697</v>
      </c>
      <c r="U137" s="97">
        <v>2.3791555881240999E-2</v>
      </c>
      <c r="V137" s="97">
        <v>1.626800335945E-3</v>
      </c>
      <c r="W137" s="97">
        <v>0.26333210435330601</v>
      </c>
      <c r="X137" s="97">
        <v>2.3613983133951001E-2</v>
      </c>
      <c r="Y137" s="97">
        <v>1.539337952292E-3</v>
      </c>
      <c r="Z137" s="97">
        <v>0.26032274285356299</v>
      </c>
      <c r="AA137" s="97">
        <v>2.3020890158002998E-2</v>
      </c>
      <c r="AB137" s="97">
        <v>1.247213590891E-3</v>
      </c>
      <c r="AC137" s="97">
        <v>0.25655431163742698</v>
      </c>
      <c r="AD137" s="321">
        <v>0</v>
      </c>
      <c r="AE137" s="97">
        <v>0</v>
      </c>
      <c r="AF137" s="97">
        <v>0</v>
      </c>
      <c r="AG137" s="97">
        <v>0</v>
      </c>
      <c r="AH137" s="97">
        <v>0</v>
      </c>
      <c r="AI137" s="97">
        <v>0</v>
      </c>
      <c r="AJ137" s="97">
        <v>0</v>
      </c>
      <c r="AK137" s="97">
        <v>0</v>
      </c>
      <c r="AL137" s="97">
        <v>0</v>
      </c>
      <c r="AM137" s="97">
        <v>0</v>
      </c>
      <c r="AN137" s="97">
        <v>0</v>
      </c>
      <c r="AO137" s="97">
        <v>0</v>
      </c>
      <c r="AP137" s="466">
        <f t="shared" si="290"/>
        <v>0</v>
      </c>
      <c r="AQ137" s="122">
        <f t="shared" si="291"/>
        <v>0</v>
      </c>
      <c r="AR137" s="473">
        <f t="shared" si="292"/>
        <v>0</v>
      </c>
      <c r="AS137" s="122">
        <f t="shared" si="293"/>
        <v>0</v>
      </c>
      <c r="AT137" s="122">
        <f t="shared" si="294"/>
        <v>0</v>
      </c>
      <c r="AU137" s="122">
        <f t="shared" si="295"/>
        <v>0</v>
      </c>
      <c r="AV137" s="122">
        <f t="shared" si="296"/>
        <v>0</v>
      </c>
      <c r="AW137" s="122">
        <f t="shared" si="297"/>
        <v>0</v>
      </c>
      <c r="AX137" s="122">
        <f t="shared" si="298"/>
        <v>0</v>
      </c>
      <c r="AY137" s="122">
        <f t="shared" si="299"/>
        <v>0</v>
      </c>
      <c r="AZ137" s="122">
        <f t="shared" si="300"/>
        <v>0</v>
      </c>
      <c r="BA137" s="469">
        <f t="shared" si="301"/>
        <v>0</v>
      </c>
      <c r="BB137" s="97">
        <f t="shared" si="302"/>
        <v>4.6374132038406286E-4</v>
      </c>
      <c r="BC137" s="97">
        <f t="shared" si="303"/>
        <v>3.3743473515381641E-5</v>
      </c>
      <c r="BD137" s="97">
        <f t="shared" si="304"/>
        <v>5.1297006620089408E-3</v>
      </c>
      <c r="BE137" s="97">
        <f t="shared" si="305"/>
        <v>4.5894572171464209E-4</v>
      </c>
      <c r="BF137" s="97">
        <f t="shared" si="306"/>
        <v>3.138143036934196E-5</v>
      </c>
      <c r="BG137" s="97">
        <f t="shared" si="307"/>
        <v>5.0797494407819983E-3</v>
      </c>
      <c r="BH137" s="97">
        <f t="shared" si="308"/>
        <v>4.5552029409369347E-4</v>
      </c>
      <c r="BI137" s="97">
        <f t="shared" si="309"/>
        <v>2.969425669351115E-5</v>
      </c>
      <c r="BJ137" s="97">
        <f t="shared" si="310"/>
        <v>5.0216980215181863E-3</v>
      </c>
      <c r="BK137" s="97">
        <f t="shared" si="311"/>
        <v>4.4407936583953055E-4</v>
      </c>
      <c r="BL137" s="97">
        <f t="shared" si="312"/>
        <v>2.4059096616449211E-5</v>
      </c>
      <c r="BM137" s="469">
        <f t="shared" si="313"/>
        <v>4.9490039365724737E-3</v>
      </c>
      <c r="BN137" s="467">
        <f t="shared" si="314"/>
        <v>0</v>
      </c>
      <c r="BO137" s="97">
        <f t="shared" si="315"/>
        <v>0</v>
      </c>
      <c r="BP137" s="97">
        <f t="shared" si="316"/>
        <v>0</v>
      </c>
      <c r="BQ137" s="97">
        <f t="shared" si="317"/>
        <v>0</v>
      </c>
      <c r="BR137" s="97">
        <f t="shared" si="318"/>
        <v>0</v>
      </c>
      <c r="BS137" s="97">
        <f t="shared" si="319"/>
        <v>0</v>
      </c>
      <c r="BT137" s="97">
        <f t="shared" si="320"/>
        <v>0</v>
      </c>
      <c r="BU137" s="97">
        <f t="shared" si="321"/>
        <v>0</v>
      </c>
      <c r="BV137" s="97">
        <f t="shared" si="322"/>
        <v>0</v>
      </c>
      <c r="BW137" s="97">
        <f t="shared" si="323"/>
        <v>0</v>
      </c>
      <c r="BX137" s="97">
        <f t="shared" si="324"/>
        <v>0</v>
      </c>
      <c r="BY137" s="469">
        <f t="shared" si="325"/>
        <v>0</v>
      </c>
      <c r="BZ137" s="470">
        <f t="shared" si="326"/>
        <v>0</v>
      </c>
      <c r="CA137" s="470">
        <f t="shared" si="327"/>
        <v>0</v>
      </c>
      <c r="CB137" s="470">
        <f t="shared" si="328"/>
        <v>0</v>
      </c>
      <c r="CC137" s="470">
        <f t="shared" si="329"/>
        <v>0</v>
      </c>
      <c r="CD137" s="470">
        <f t="shared" si="330"/>
        <v>0</v>
      </c>
      <c r="CE137" s="470">
        <f t="shared" si="331"/>
        <v>0</v>
      </c>
      <c r="CF137" s="470">
        <f t="shared" si="332"/>
        <v>0</v>
      </c>
      <c r="CG137" s="470">
        <f t="shared" si="333"/>
        <v>0</v>
      </c>
      <c r="CH137" s="470">
        <f t="shared" si="334"/>
        <v>0</v>
      </c>
      <c r="CI137" s="470">
        <f t="shared" si="335"/>
        <v>0</v>
      </c>
      <c r="CJ137" s="470">
        <f t="shared" si="336"/>
        <v>0</v>
      </c>
      <c r="CK137" s="472">
        <f t="shared" si="337"/>
        <v>0</v>
      </c>
      <c r="CL137" s="470">
        <f t="shared" si="338"/>
        <v>2.4040157727447001E-2</v>
      </c>
      <c r="CM137" s="116">
        <f t="shared" si="339"/>
        <v>1.749247673059E-3</v>
      </c>
      <c r="CN137" s="116">
        <f t="shared" si="340"/>
        <v>0.26592155494610697</v>
      </c>
      <c r="CO137" s="116">
        <f t="shared" si="341"/>
        <v>2.3791555881240999E-2</v>
      </c>
      <c r="CP137" s="116">
        <f t="shared" si="342"/>
        <v>1.626800335945E-3</v>
      </c>
      <c r="CQ137" s="116">
        <f t="shared" si="343"/>
        <v>0.26333210435330601</v>
      </c>
      <c r="CR137" s="116">
        <f t="shared" si="344"/>
        <v>2.3613983133951001E-2</v>
      </c>
      <c r="CS137" s="116">
        <f t="shared" si="345"/>
        <v>1.539337952292E-3</v>
      </c>
      <c r="CT137" s="116">
        <f t="shared" si="346"/>
        <v>0.26032274285356299</v>
      </c>
      <c r="CU137" s="116">
        <f t="shared" si="347"/>
        <v>2.3020890158002998E-2</v>
      </c>
      <c r="CV137" s="116">
        <f t="shared" si="348"/>
        <v>1.247213590891E-3</v>
      </c>
      <c r="CW137" s="471">
        <f t="shared" si="349"/>
        <v>0.25655431163742698</v>
      </c>
      <c r="CX137" s="470">
        <f t="shared" si="350"/>
        <v>0</v>
      </c>
      <c r="CY137" s="116">
        <f t="shared" si="351"/>
        <v>0</v>
      </c>
      <c r="CZ137" s="116">
        <f t="shared" si="352"/>
        <v>0</v>
      </c>
      <c r="DA137" s="116">
        <f t="shared" si="353"/>
        <v>0</v>
      </c>
      <c r="DB137" s="116">
        <f t="shared" si="354"/>
        <v>0</v>
      </c>
      <c r="DC137" s="116">
        <f t="shared" si="355"/>
        <v>0</v>
      </c>
      <c r="DD137" s="116">
        <f t="shared" si="356"/>
        <v>0</v>
      </c>
      <c r="DE137" s="116">
        <f t="shared" si="357"/>
        <v>0</v>
      </c>
      <c r="DF137" s="116">
        <f t="shared" si="358"/>
        <v>0</v>
      </c>
      <c r="DG137" s="116">
        <f t="shared" si="359"/>
        <v>0</v>
      </c>
      <c r="DH137" s="116">
        <f t="shared" si="360"/>
        <v>0</v>
      </c>
      <c r="DI137" s="471">
        <f t="shared" si="361"/>
        <v>0</v>
      </c>
      <c r="DJ137" s="470">
        <f t="shared" si="362"/>
        <v>0</v>
      </c>
      <c r="DK137" s="116">
        <f t="shared" si="363"/>
        <v>0</v>
      </c>
      <c r="DL137" s="116">
        <f t="shared" si="364"/>
        <v>0</v>
      </c>
      <c r="DM137" s="116">
        <f t="shared" si="365"/>
        <v>0</v>
      </c>
      <c r="DN137" s="116">
        <f t="shared" si="366"/>
        <v>0</v>
      </c>
      <c r="DO137" s="116">
        <f t="shared" si="367"/>
        <v>0</v>
      </c>
      <c r="DP137" s="116">
        <f t="shared" si="368"/>
        <v>0</v>
      </c>
      <c r="DQ137" s="116">
        <f t="shared" si="369"/>
        <v>0</v>
      </c>
      <c r="DR137" s="116">
        <f t="shared" si="370"/>
        <v>0</v>
      </c>
      <c r="DS137" s="116">
        <f t="shared" si="371"/>
        <v>0</v>
      </c>
      <c r="DT137" s="116">
        <f t="shared" si="372"/>
        <v>0</v>
      </c>
      <c r="DU137" s="471">
        <f t="shared" si="373"/>
        <v>0</v>
      </c>
      <c r="DV137" s="470">
        <f t="shared" si="374"/>
        <v>0</v>
      </c>
      <c r="DW137" s="470">
        <f t="shared" si="375"/>
        <v>0</v>
      </c>
      <c r="DX137" s="470">
        <f t="shared" si="376"/>
        <v>0</v>
      </c>
      <c r="DY137" s="470">
        <f t="shared" si="377"/>
        <v>0</v>
      </c>
      <c r="DZ137" s="470">
        <f t="shared" si="378"/>
        <v>0</v>
      </c>
      <c r="EA137" s="470">
        <f t="shared" si="379"/>
        <v>0</v>
      </c>
      <c r="EB137" s="470">
        <f t="shared" si="380"/>
        <v>0</v>
      </c>
      <c r="EC137" s="470">
        <f t="shared" si="381"/>
        <v>0</v>
      </c>
      <c r="ED137" s="470">
        <f t="shared" si="382"/>
        <v>0</v>
      </c>
      <c r="EE137" s="470">
        <f t="shared" si="383"/>
        <v>0</v>
      </c>
      <c r="EF137" s="470">
        <f t="shared" si="384"/>
        <v>0</v>
      </c>
      <c r="EG137" s="470">
        <f t="shared" si="385"/>
        <v>0</v>
      </c>
      <c r="EH137" s="466">
        <f t="shared" si="386"/>
        <v>0</v>
      </c>
      <c r="EI137" s="122">
        <f t="shared" si="387"/>
        <v>0</v>
      </c>
      <c r="EJ137" s="122">
        <f t="shared" si="388"/>
        <v>0</v>
      </c>
      <c r="EK137" s="122">
        <f t="shared" si="389"/>
        <v>0</v>
      </c>
      <c r="EL137" s="122">
        <f t="shared" si="390"/>
        <v>0</v>
      </c>
      <c r="EM137" s="122">
        <f t="shared" si="391"/>
        <v>0</v>
      </c>
      <c r="EN137" s="122">
        <f t="shared" si="392"/>
        <v>0</v>
      </c>
      <c r="EO137" s="122">
        <f t="shared" si="393"/>
        <v>0</v>
      </c>
      <c r="EP137" s="122">
        <f t="shared" si="394"/>
        <v>0</v>
      </c>
      <c r="EQ137" s="122">
        <f t="shared" si="395"/>
        <v>0</v>
      </c>
      <c r="ER137" s="122">
        <f t="shared" si="396"/>
        <v>0</v>
      </c>
      <c r="ES137" s="469">
        <f t="shared" si="397"/>
        <v>0</v>
      </c>
      <c r="ET137" s="466">
        <f t="shared" si="398"/>
        <v>0</v>
      </c>
      <c r="EU137" s="122">
        <f t="shared" si="399"/>
        <v>0</v>
      </c>
      <c r="EV137" s="122">
        <f t="shared" si="400"/>
        <v>0</v>
      </c>
      <c r="EW137" s="122">
        <f t="shared" si="401"/>
        <v>0</v>
      </c>
      <c r="EX137" s="122">
        <f t="shared" si="402"/>
        <v>0</v>
      </c>
      <c r="EY137" s="122">
        <f t="shared" si="403"/>
        <v>0</v>
      </c>
      <c r="EZ137" s="122">
        <f t="shared" si="404"/>
        <v>0</v>
      </c>
      <c r="FA137" s="122">
        <f t="shared" si="405"/>
        <v>0</v>
      </c>
      <c r="FB137" s="122">
        <f t="shared" si="406"/>
        <v>0</v>
      </c>
      <c r="FC137" s="122">
        <f t="shared" si="407"/>
        <v>0</v>
      </c>
      <c r="FD137" s="122">
        <f t="shared" si="408"/>
        <v>0</v>
      </c>
      <c r="FE137" s="469">
        <f t="shared" si="409"/>
        <v>0</v>
      </c>
      <c r="FF137" s="466">
        <f t="shared" si="410"/>
        <v>0</v>
      </c>
      <c r="FG137" s="466">
        <f t="shared" si="411"/>
        <v>0</v>
      </c>
      <c r="FH137" s="466">
        <f t="shared" si="412"/>
        <v>0</v>
      </c>
      <c r="FI137" s="466">
        <f t="shared" si="413"/>
        <v>0</v>
      </c>
      <c r="FJ137" s="466">
        <f t="shared" si="414"/>
        <v>0</v>
      </c>
      <c r="FK137" s="466">
        <f t="shared" si="415"/>
        <v>0</v>
      </c>
      <c r="FL137" s="466">
        <f t="shared" si="416"/>
        <v>0</v>
      </c>
      <c r="FM137" s="466">
        <f t="shared" si="417"/>
        <v>0</v>
      </c>
      <c r="FN137" s="466">
        <f t="shared" si="418"/>
        <v>0</v>
      </c>
      <c r="FO137" s="466">
        <f t="shared" si="419"/>
        <v>0</v>
      </c>
      <c r="FP137" s="466">
        <f t="shared" si="420"/>
        <v>0</v>
      </c>
      <c r="FQ137" s="468">
        <f t="shared" si="421"/>
        <v>0</v>
      </c>
      <c r="FR137" s="466">
        <f t="shared" si="422"/>
        <v>0</v>
      </c>
      <c r="FS137" s="466">
        <f t="shared" si="423"/>
        <v>0</v>
      </c>
      <c r="FT137" s="466">
        <f t="shared" si="424"/>
        <v>0</v>
      </c>
      <c r="FU137" s="466">
        <f t="shared" si="425"/>
        <v>0</v>
      </c>
      <c r="FV137" s="466">
        <f t="shared" si="426"/>
        <v>0</v>
      </c>
      <c r="FW137" s="466">
        <f t="shared" si="427"/>
        <v>0</v>
      </c>
      <c r="FX137" s="466">
        <f t="shared" si="428"/>
        <v>0</v>
      </c>
      <c r="FY137" s="466">
        <f t="shared" si="429"/>
        <v>0</v>
      </c>
      <c r="FZ137" s="466">
        <f t="shared" si="430"/>
        <v>0</v>
      </c>
      <c r="GA137" s="466">
        <f t="shared" si="431"/>
        <v>0</v>
      </c>
      <c r="GB137" s="466">
        <f t="shared" si="432"/>
        <v>0</v>
      </c>
      <c r="GC137" s="468">
        <f t="shared" si="433"/>
        <v>0</v>
      </c>
    </row>
    <row r="138" spans="1:185">
      <c r="A138" s="97">
        <v>135</v>
      </c>
      <c r="B138" s="97" t="s">
        <v>12</v>
      </c>
      <c r="C138" s="97" t="s">
        <v>213</v>
      </c>
      <c r="D138" s="97" t="s">
        <v>936</v>
      </c>
      <c r="E138" s="321">
        <v>3.2813574533340001E-3</v>
      </c>
      <c r="F138" s="122">
        <v>0</v>
      </c>
      <c r="G138" s="122">
        <v>9.2249403925740003E-3</v>
      </c>
      <c r="H138" s="122">
        <v>2.9766929663679999E-3</v>
      </c>
      <c r="I138" s="122">
        <v>0</v>
      </c>
      <c r="J138" s="122">
        <v>9.0030805761319999E-3</v>
      </c>
      <c r="K138" s="122">
        <v>2.7129780072200002E-3</v>
      </c>
      <c r="L138" s="122">
        <v>0</v>
      </c>
      <c r="M138" s="122">
        <v>8.74524349216E-3</v>
      </c>
      <c r="N138" s="122">
        <v>2.2985687857009999E-3</v>
      </c>
      <c r="O138" s="122">
        <v>0</v>
      </c>
      <c r="P138" s="475">
        <v>8.4223705784199996E-3</v>
      </c>
      <c r="Q138" s="474">
        <v>3</v>
      </c>
      <c r="R138" s="97">
        <v>9.8440723600019993E-3</v>
      </c>
      <c r="S138" s="97">
        <v>0</v>
      </c>
      <c r="T138" s="97">
        <v>2.7674821177721E-2</v>
      </c>
      <c r="U138" s="97">
        <v>8.9300788991040006E-3</v>
      </c>
      <c r="V138" s="97">
        <v>0</v>
      </c>
      <c r="W138" s="97">
        <v>2.7009241728396999E-2</v>
      </c>
      <c r="X138" s="97">
        <v>8.1389340216589997E-3</v>
      </c>
      <c r="Y138" s="97">
        <v>0</v>
      </c>
      <c r="Z138" s="97">
        <v>2.623573047648E-2</v>
      </c>
      <c r="AA138" s="97">
        <v>6.8957063571039997E-3</v>
      </c>
      <c r="AB138" s="97">
        <v>0</v>
      </c>
      <c r="AC138" s="97">
        <v>2.5267111735260001E-2</v>
      </c>
      <c r="AD138" s="321">
        <v>0</v>
      </c>
      <c r="AE138" s="97">
        <v>0</v>
      </c>
      <c r="AF138" s="97">
        <v>0</v>
      </c>
      <c r="AG138" s="97">
        <v>0</v>
      </c>
      <c r="AH138" s="97">
        <v>0</v>
      </c>
      <c r="AI138" s="97">
        <v>0</v>
      </c>
      <c r="AJ138" s="97">
        <v>0</v>
      </c>
      <c r="AK138" s="97">
        <v>0</v>
      </c>
      <c r="AL138" s="97">
        <v>0</v>
      </c>
      <c r="AM138" s="97">
        <v>0</v>
      </c>
      <c r="AN138" s="97">
        <v>0</v>
      </c>
      <c r="AO138" s="97">
        <v>0</v>
      </c>
      <c r="AP138" s="466">
        <f t="shared" si="290"/>
        <v>0</v>
      </c>
      <c r="AQ138" s="122">
        <f t="shared" si="291"/>
        <v>0</v>
      </c>
      <c r="AR138" s="473">
        <f t="shared" si="292"/>
        <v>0</v>
      </c>
      <c r="AS138" s="122">
        <f t="shared" si="293"/>
        <v>0</v>
      </c>
      <c r="AT138" s="122">
        <f t="shared" si="294"/>
        <v>0</v>
      </c>
      <c r="AU138" s="122">
        <f t="shared" si="295"/>
        <v>0</v>
      </c>
      <c r="AV138" s="122">
        <f t="shared" si="296"/>
        <v>0</v>
      </c>
      <c r="AW138" s="122">
        <f t="shared" si="297"/>
        <v>0</v>
      </c>
      <c r="AX138" s="122">
        <f t="shared" si="298"/>
        <v>0</v>
      </c>
      <c r="AY138" s="122">
        <f t="shared" si="299"/>
        <v>0</v>
      </c>
      <c r="AZ138" s="122">
        <f t="shared" si="300"/>
        <v>0</v>
      </c>
      <c r="BA138" s="469">
        <f t="shared" si="301"/>
        <v>0</v>
      </c>
      <c r="BB138" s="97">
        <f t="shared" si="302"/>
        <v>5.0638637410395468E-4</v>
      </c>
      <c r="BC138" s="97">
        <f t="shared" si="303"/>
        <v>0</v>
      </c>
      <c r="BD138" s="97">
        <f t="shared" si="304"/>
        <v>1.4236133012495587E-3</v>
      </c>
      <c r="BE138" s="97">
        <f t="shared" si="305"/>
        <v>4.5936987344316832E-4</v>
      </c>
      <c r="BF138" s="97">
        <f t="shared" si="306"/>
        <v>0</v>
      </c>
      <c r="BG138" s="97">
        <f t="shared" si="307"/>
        <v>1.3893754013544147E-3</v>
      </c>
      <c r="BH138" s="97">
        <f t="shared" si="308"/>
        <v>4.1867279491420643E-4</v>
      </c>
      <c r="BI138" s="97">
        <f t="shared" si="309"/>
        <v>0</v>
      </c>
      <c r="BJ138" s="97">
        <f t="shared" si="310"/>
        <v>1.3495854095845583E-3</v>
      </c>
      <c r="BK138" s="97">
        <f t="shared" si="311"/>
        <v>3.5472024294001315E-4</v>
      </c>
      <c r="BL138" s="97">
        <f t="shared" si="312"/>
        <v>0</v>
      </c>
      <c r="BM138" s="469">
        <f t="shared" si="313"/>
        <v>1.2997589440408373E-3</v>
      </c>
      <c r="BN138" s="467">
        <f t="shared" si="314"/>
        <v>0</v>
      </c>
      <c r="BO138" s="97">
        <f t="shared" si="315"/>
        <v>0</v>
      </c>
      <c r="BP138" s="97">
        <f t="shared" si="316"/>
        <v>0</v>
      </c>
      <c r="BQ138" s="97">
        <f t="shared" si="317"/>
        <v>0</v>
      </c>
      <c r="BR138" s="97">
        <f t="shared" si="318"/>
        <v>0</v>
      </c>
      <c r="BS138" s="97">
        <f t="shared" si="319"/>
        <v>0</v>
      </c>
      <c r="BT138" s="97">
        <f t="shared" si="320"/>
        <v>0</v>
      </c>
      <c r="BU138" s="97">
        <f t="shared" si="321"/>
        <v>0</v>
      </c>
      <c r="BV138" s="97">
        <f t="shared" si="322"/>
        <v>0</v>
      </c>
      <c r="BW138" s="97">
        <f t="shared" si="323"/>
        <v>0</v>
      </c>
      <c r="BX138" s="97">
        <f t="shared" si="324"/>
        <v>0</v>
      </c>
      <c r="BY138" s="469">
        <f t="shared" si="325"/>
        <v>0</v>
      </c>
      <c r="BZ138" s="470">
        <f t="shared" si="326"/>
        <v>0</v>
      </c>
      <c r="CA138" s="470">
        <f t="shared" si="327"/>
        <v>0</v>
      </c>
      <c r="CB138" s="470">
        <f t="shared" si="328"/>
        <v>0</v>
      </c>
      <c r="CC138" s="470">
        <f t="shared" si="329"/>
        <v>0</v>
      </c>
      <c r="CD138" s="470">
        <f t="shared" si="330"/>
        <v>0</v>
      </c>
      <c r="CE138" s="470">
        <f t="shared" si="331"/>
        <v>0</v>
      </c>
      <c r="CF138" s="470">
        <f t="shared" si="332"/>
        <v>0</v>
      </c>
      <c r="CG138" s="470">
        <f t="shared" si="333"/>
        <v>0</v>
      </c>
      <c r="CH138" s="470">
        <f t="shared" si="334"/>
        <v>0</v>
      </c>
      <c r="CI138" s="470">
        <f t="shared" si="335"/>
        <v>0</v>
      </c>
      <c r="CJ138" s="470">
        <f t="shared" si="336"/>
        <v>0</v>
      </c>
      <c r="CK138" s="472">
        <f t="shared" si="337"/>
        <v>0</v>
      </c>
      <c r="CL138" s="470">
        <f t="shared" si="338"/>
        <v>9.8440723600019993E-3</v>
      </c>
      <c r="CM138" s="116">
        <f t="shared" si="339"/>
        <v>0</v>
      </c>
      <c r="CN138" s="116">
        <f t="shared" si="340"/>
        <v>2.7674821177721E-2</v>
      </c>
      <c r="CO138" s="116">
        <f t="shared" si="341"/>
        <v>8.9300788991040006E-3</v>
      </c>
      <c r="CP138" s="116">
        <f t="shared" si="342"/>
        <v>0</v>
      </c>
      <c r="CQ138" s="116">
        <f t="shared" si="343"/>
        <v>2.7009241728396999E-2</v>
      </c>
      <c r="CR138" s="116">
        <f t="shared" si="344"/>
        <v>8.1389340216589997E-3</v>
      </c>
      <c r="CS138" s="116">
        <f t="shared" si="345"/>
        <v>0</v>
      </c>
      <c r="CT138" s="116">
        <f t="shared" si="346"/>
        <v>2.623573047648E-2</v>
      </c>
      <c r="CU138" s="116">
        <f t="shared" si="347"/>
        <v>6.8957063571039997E-3</v>
      </c>
      <c r="CV138" s="116">
        <f t="shared" si="348"/>
        <v>0</v>
      </c>
      <c r="CW138" s="471">
        <f t="shared" si="349"/>
        <v>2.5267111735260001E-2</v>
      </c>
      <c r="CX138" s="470">
        <f t="shared" si="350"/>
        <v>0</v>
      </c>
      <c r="CY138" s="116">
        <f t="shared" si="351"/>
        <v>0</v>
      </c>
      <c r="CZ138" s="116">
        <f t="shared" si="352"/>
        <v>0</v>
      </c>
      <c r="DA138" s="116">
        <f t="shared" si="353"/>
        <v>0</v>
      </c>
      <c r="DB138" s="116">
        <f t="shared" si="354"/>
        <v>0</v>
      </c>
      <c r="DC138" s="116">
        <f t="shared" si="355"/>
        <v>0</v>
      </c>
      <c r="DD138" s="116">
        <f t="shared" si="356"/>
        <v>0</v>
      </c>
      <c r="DE138" s="116">
        <f t="shared" si="357"/>
        <v>0</v>
      </c>
      <c r="DF138" s="116">
        <f t="shared" si="358"/>
        <v>0</v>
      </c>
      <c r="DG138" s="116">
        <f t="shared" si="359"/>
        <v>0</v>
      </c>
      <c r="DH138" s="116">
        <f t="shared" si="360"/>
        <v>0</v>
      </c>
      <c r="DI138" s="471">
        <f t="shared" si="361"/>
        <v>0</v>
      </c>
      <c r="DJ138" s="470">
        <f t="shared" si="362"/>
        <v>0</v>
      </c>
      <c r="DK138" s="116">
        <f t="shared" si="363"/>
        <v>0</v>
      </c>
      <c r="DL138" s="116">
        <f t="shared" si="364"/>
        <v>0</v>
      </c>
      <c r="DM138" s="116">
        <f t="shared" si="365"/>
        <v>0</v>
      </c>
      <c r="DN138" s="116">
        <f t="shared" si="366"/>
        <v>0</v>
      </c>
      <c r="DO138" s="116">
        <f t="shared" si="367"/>
        <v>0</v>
      </c>
      <c r="DP138" s="116">
        <f t="shared" si="368"/>
        <v>0</v>
      </c>
      <c r="DQ138" s="116">
        <f t="shared" si="369"/>
        <v>0</v>
      </c>
      <c r="DR138" s="116">
        <f t="shared" si="370"/>
        <v>0</v>
      </c>
      <c r="DS138" s="116">
        <f t="shared" si="371"/>
        <v>0</v>
      </c>
      <c r="DT138" s="116">
        <f t="shared" si="372"/>
        <v>0</v>
      </c>
      <c r="DU138" s="471">
        <f t="shared" si="373"/>
        <v>0</v>
      </c>
      <c r="DV138" s="470">
        <f t="shared" si="374"/>
        <v>0</v>
      </c>
      <c r="DW138" s="470">
        <f t="shared" si="375"/>
        <v>0</v>
      </c>
      <c r="DX138" s="470">
        <f t="shared" si="376"/>
        <v>0</v>
      </c>
      <c r="DY138" s="470">
        <f t="shared" si="377"/>
        <v>0</v>
      </c>
      <c r="DZ138" s="470">
        <f t="shared" si="378"/>
        <v>0</v>
      </c>
      <c r="EA138" s="470">
        <f t="shared" si="379"/>
        <v>0</v>
      </c>
      <c r="EB138" s="470">
        <f t="shared" si="380"/>
        <v>0</v>
      </c>
      <c r="EC138" s="470">
        <f t="shared" si="381"/>
        <v>0</v>
      </c>
      <c r="ED138" s="470">
        <f t="shared" si="382"/>
        <v>0</v>
      </c>
      <c r="EE138" s="470">
        <f t="shared" si="383"/>
        <v>0</v>
      </c>
      <c r="EF138" s="470">
        <f t="shared" si="384"/>
        <v>0</v>
      </c>
      <c r="EG138" s="470">
        <f t="shared" si="385"/>
        <v>0</v>
      </c>
      <c r="EH138" s="466">
        <f t="shared" si="386"/>
        <v>0</v>
      </c>
      <c r="EI138" s="122">
        <f t="shared" si="387"/>
        <v>0</v>
      </c>
      <c r="EJ138" s="122">
        <f t="shared" si="388"/>
        <v>0</v>
      </c>
      <c r="EK138" s="122">
        <f t="shared" si="389"/>
        <v>0</v>
      </c>
      <c r="EL138" s="122">
        <f t="shared" si="390"/>
        <v>0</v>
      </c>
      <c r="EM138" s="122">
        <f t="shared" si="391"/>
        <v>0</v>
      </c>
      <c r="EN138" s="122">
        <f t="shared" si="392"/>
        <v>0</v>
      </c>
      <c r="EO138" s="122">
        <f t="shared" si="393"/>
        <v>0</v>
      </c>
      <c r="EP138" s="122">
        <f t="shared" si="394"/>
        <v>0</v>
      </c>
      <c r="EQ138" s="122">
        <f t="shared" si="395"/>
        <v>0</v>
      </c>
      <c r="ER138" s="122">
        <f t="shared" si="396"/>
        <v>0</v>
      </c>
      <c r="ES138" s="469">
        <f t="shared" si="397"/>
        <v>0</v>
      </c>
      <c r="ET138" s="466">
        <f t="shared" si="398"/>
        <v>0</v>
      </c>
      <c r="EU138" s="122">
        <f t="shared" si="399"/>
        <v>0</v>
      </c>
      <c r="EV138" s="122">
        <f t="shared" si="400"/>
        <v>0</v>
      </c>
      <c r="EW138" s="122">
        <f t="shared" si="401"/>
        <v>0</v>
      </c>
      <c r="EX138" s="122">
        <f t="shared" si="402"/>
        <v>0</v>
      </c>
      <c r="EY138" s="122">
        <f t="shared" si="403"/>
        <v>0</v>
      </c>
      <c r="EZ138" s="122">
        <f t="shared" si="404"/>
        <v>0</v>
      </c>
      <c r="FA138" s="122">
        <f t="shared" si="405"/>
        <v>0</v>
      </c>
      <c r="FB138" s="122">
        <f t="shared" si="406"/>
        <v>0</v>
      </c>
      <c r="FC138" s="122">
        <f t="shared" si="407"/>
        <v>0</v>
      </c>
      <c r="FD138" s="122">
        <f t="shared" si="408"/>
        <v>0</v>
      </c>
      <c r="FE138" s="469">
        <f t="shared" si="409"/>
        <v>0</v>
      </c>
      <c r="FF138" s="466">
        <f t="shared" si="410"/>
        <v>0</v>
      </c>
      <c r="FG138" s="466">
        <f t="shared" si="411"/>
        <v>0</v>
      </c>
      <c r="FH138" s="466">
        <f t="shared" si="412"/>
        <v>0</v>
      </c>
      <c r="FI138" s="466">
        <f t="shared" si="413"/>
        <v>0</v>
      </c>
      <c r="FJ138" s="466">
        <f t="shared" si="414"/>
        <v>0</v>
      </c>
      <c r="FK138" s="466">
        <f t="shared" si="415"/>
        <v>0</v>
      </c>
      <c r="FL138" s="466">
        <f t="shared" si="416"/>
        <v>0</v>
      </c>
      <c r="FM138" s="466">
        <f t="shared" si="417"/>
        <v>0</v>
      </c>
      <c r="FN138" s="466">
        <f t="shared" si="418"/>
        <v>0</v>
      </c>
      <c r="FO138" s="466">
        <f t="shared" si="419"/>
        <v>0</v>
      </c>
      <c r="FP138" s="466">
        <f t="shared" si="420"/>
        <v>0</v>
      </c>
      <c r="FQ138" s="468">
        <f t="shared" si="421"/>
        <v>0</v>
      </c>
      <c r="FR138" s="466">
        <f t="shared" si="422"/>
        <v>0</v>
      </c>
      <c r="FS138" s="466">
        <f t="shared" si="423"/>
        <v>0</v>
      </c>
      <c r="FT138" s="466">
        <f t="shared" si="424"/>
        <v>0</v>
      </c>
      <c r="FU138" s="466">
        <f t="shared" si="425"/>
        <v>0</v>
      </c>
      <c r="FV138" s="466">
        <f t="shared" si="426"/>
        <v>0</v>
      </c>
      <c r="FW138" s="466">
        <f t="shared" si="427"/>
        <v>0</v>
      </c>
      <c r="FX138" s="466">
        <f t="shared" si="428"/>
        <v>0</v>
      </c>
      <c r="FY138" s="466">
        <f t="shared" si="429"/>
        <v>0</v>
      </c>
      <c r="FZ138" s="466">
        <f t="shared" si="430"/>
        <v>0</v>
      </c>
      <c r="GA138" s="466">
        <f t="shared" si="431"/>
        <v>0</v>
      </c>
      <c r="GB138" s="466">
        <f t="shared" si="432"/>
        <v>0</v>
      </c>
      <c r="GC138" s="468">
        <f t="shared" si="433"/>
        <v>0</v>
      </c>
    </row>
    <row r="139" spans="1:185">
      <c r="A139" s="97">
        <v>136</v>
      </c>
      <c r="B139" s="97" t="s">
        <v>12</v>
      </c>
      <c r="C139" s="97" t="s">
        <v>213</v>
      </c>
      <c r="D139" s="97" t="s">
        <v>936</v>
      </c>
      <c r="E139" s="321">
        <v>5.1241230492370003E-3</v>
      </c>
      <c r="F139" s="122">
        <v>0</v>
      </c>
      <c r="G139" s="122">
        <v>7.2788469238875997E-2</v>
      </c>
      <c r="H139" s="122">
        <v>5.1241230492370003E-3</v>
      </c>
      <c r="I139" s="122">
        <v>0</v>
      </c>
      <c r="J139" s="122">
        <v>7.2748035274852005E-2</v>
      </c>
      <c r="K139" s="122">
        <v>5.1241230492370003E-3</v>
      </c>
      <c r="L139" s="122">
        <v>0</v>
      </c>
      <c r="M139" s="122">
        <v>7.2701044451797994E-2</v>
      </c>
      <c r="N139" s="122">
        <v>5.1241230492370003E-3</v>
      </c>
      <c r="O139" s="122">
        <v>0</v>
      </c>
      <c r="P139" s="475">
        <v>7.2642200845110999E-2</v>
      </c>
      <c r="Q139" s="474">
        <v>1</v>
      </c>
      <c r="R139" s="97">
        <v>5.1241230492370003E-3</v>
      </c>
      <c r="S139" s="97">
        <v>0</v>
      </c>
      <c r="T139" s="97">
        <v>7.2788469238875997E-2</v>
      </c>
      <c r="U139" s="97">
        <v>5.1241230492370003E-3</v>
      </c>
      <c r="V139" s="97">
        <v>0</v>
      </c>
      <c r="W139" s="97">
        <v>7.2748035274852005E-2</v>
      </c>
      <c r="X139" s="97">
        <v>5.1241230492370003E-3</v>
      </c>
      <c r="Y139" s="97">
        <v>0</v>
      </c>
      <c r="Z139" s="97">
        <v>7.2701044451797994E-2</v>
      </c>
      <c r="AA139" s="97">
        <v>5.1241230492370003E-3</v>
      </c>
      <c r="AB139" s="97">
        <v>0</v>
      </c>
      <c r="AC139" s="97">
        <v>7.2642200845110999E-2</v>
      </c>
      <c r="AD139" s="321">
        <v>0</v>
      </c>
      <c r="AE139" s="97">
        <v>0</v>
      </c>
      <c r="AF139" s="97">
        <v>0</v>
      </c>
      <c r="AG139" s="97">
        <v>0</v>
      </c>
      <c r="AH139" s="97">
        <v>0</v>
      </c>
      <c r="AI139" s="97">
        <v>0</v>
      </c>
      <c r="AJ139" s="97">
        <v>0</v>
      </c>
      <c r="AK139" s="97">
        <v>0</v>
      </c>
      <c r="AL139" s="97">
        <v>0</v>
      </c>
      <c r="AM139" s="97">
        <v>0</v>
      </c>
      <c r="AN139" s="97">
        <v>0</v>
      </c>
      <c r="AO139" s="97">
        <v>0</v>
      </c>
      <c r="AP139" s="466">
        <f t="shared" si="290"/>
        <v>0</v>
      </c>
      <c r="AQ139" s="122">
        <f t="shared" si="291"/>
        <v>0</v>
      </c>
      <c r="AR139" s="473">
        <f t="shared" si="292"/>
        <v>0</v>
      </c>
      <c r="AS139" s="122">
        <f t="shared" si="293"/>
        <v>0</v>
      </c>
      <c r="AT139" s="122">
        <f t="shared" si="294"/>
        <v>0</v>
      </c>
      <c r="AU139" s="122">
        <f t="shared" si="295"/>
        <v>0</v>
      </c>
      <c r="AV139" s="122">
        <f t="shared" si="296"/>
        <v>0</v>
      </c>
      <c r="AW139" s="122">
        <f t="shared" si="297"/>
        <v>0</v>
      </c>
      <c r="AX139" s="122">
        <f t="shared" si="298"/>
        <v>0</v>
      </c>
      <c r="AY139" s="122">
        <f t="shared" si="299"/>
        <v>0</v>
      </c>
      <c r="AZ139" s="122">
        <f t="shared" si="300"/>
        <v>0</v>
      </c>
      <c r="BA139" s="469">
        <f t="shared" si="301"/>
        <v>0</v>
      </c>
      <c r="BB139" s="97">
        <f t="shared" si="302"/>
        <v>7.9076605589836323E-4</v>
      </c>
      <c r="BC139" s="97">
        <f t="shared" si="303"/>
        <v>0</v>
      </c>
      <c r="BD139" s="97">
        <f t="shared" si="304"/>
        <v>1.1232878325097206E-2</v>
      </c>
      <c r="BE139" s="97">
        <f t="shared" si="305"/>
        <v>7.9076605589836323E-4</v>
      </c>
      <c r="BF139" s="97">
        <f t="shared" si="306"/>
        <v>0</v>
      </c>
      <c r="BG139" s="97">
        <f t="shared" si="307"/>
        <v>1.1226638465915772E-2</v>
      </c>
      <c r="BH139" s="97">
        <f t="shared" si="308"/>
        <v>7.9076605589836323E-4</v>
      </c>
      <c r="BI139" s="97">
        <f t="shared" si="309"/>
        <v>0</v>
      </c>
      <c r="BJ139" s="97">
        <f t="shared" si="310"/>
        <v>1.1219386737678026E-2</v>
      </c>
      <c r="BK139" s="97">
        <f t="shared" si="311"/>
        <v>7.9076605589836323E-4</v>
      </c>
      <c r="BL139" s="97">
        <f t="shared" si="312"/>
        <v>0</v>
      </c>
      <c r="BM139" s="469">
        <f t="shared" si="313"/>
        <v>1.1210305861530517E-2</v>
      </c>
      <c r="BN139" s="467">
        <f t="shared" si="314"/>
        <v>0</v>
      </c>
      <c r="BO139" s="97">
        <f t="shared" si="315"/>
        <v>0</v>
      </c>
      <c r="BP139" s="97">
        <f t="shared" si="316"/>
        <v>0</v>
      </c>
      <c r="BQ139" s="97">
        <f t="shared" si="317"/>
        <v>0</v>
      </c>
      <c r="BR139" s="97">
        <f t="shared" si="318"/>
        <v>0</v>
      </c>
      <c r="BS139" s="97">
        <f t="shared" si="319"/>
        <v>0</v>
      </c>
      <c r="BT139" s="97">
        <f t="shared" si="320"/>
        <v>0</v>
      </c>
      <c r="BU139" s="97">
        <f t="shared" si="321"/>
        <v>0</v>
      </c>
      <c r="BV139" s="97">
        <f t="shared" si="322"/>
        <v>0</v>
      </c>
      <c r="BW139" s="97">
        <f t="shared" si="323"/>
        <v>0</v>
      </c>
      <c r="BX139" s="97">
        <f t="shared" si="324"/>
        <v>0</v>
      </c>
      <c r="BY139" s="469">
        <f t="shared" si="325"/>
        <v>0</v>
      </c>
      <c r="BZ139" s="470">
        <f t="shared" si="326"/>
        <v>0</v>
      </c>
      <c r="CA139" s="470">
        <f t="shared" si="327"/>
        <v>0</v>
      </c>
      <c r="CB139" s="470">
        <f t="shared" si="328"/>
        <v>0</v>
      </c>
      <c r="CC139" s="470">
        <f t="shared" si="329"/>
        <v>0</v>
      </c>
      <c r="CD139" s="470">
        <f t="shared" si="330"/>
        <v>0</v>
      </c>
      <c r="CE139" s="470">
        <f t="shared" si="331"/>
        <v>0</v>
      </c>
      <c r="CF139" s="470">
        <f t="shared" si="332"/>
        <v>0</v>
      </c>
      <c r="CG139" s="470">
        <f t="shared" si="333"/>
        <v>0</v>
      </c>
      <c r="CH139" s="470">
        <f t="shared" si="334"/>
        <v>0</v>
      </c>
      <c r="CI139" s="470">
        <f t="shared" si="335"/>
        <v>0</v>
      </c>
      <c r="CJ139" s="470">
        <f t="shared" si="336"/>
        <v>0</v>
      </c>
      <c r="CK139" s="472">
        <f t="shared" si="337"/>
        <v>0</v>
      </c>
      <c r="CL139" s="470">
        <f t="shared" si="338"/>
        <v>5.1241230492370003E-3</v>
      </c>
      <c r="CM139" s="116">
        <f t="shared" si="339"/>
        <v>0</v>
      </c>
      <c r="CN139" s="116">
        <f t="shared" si="340"/>
        <v>7.2788469238875997E-2</v>
      </c>
      <c r="CO139" s="116">
        <f t="shared" si="341"/>
        <v>5.1241230492370003E-3</v>
      </c>
      <c r="CP139" s="116">
        <f t="shared" si="342"/>
        <v>0</v>
      </c>
      <c r="CQ139" s="116">
        <f t="shared" si="343"/>
        <v>7.2748035274852005E-2</v>
      </c>
      <c r="CR139" s="116">
        <f t="shared" si="344"/>
        <v>5.1241230492370003E-3</v>
      </c>
      <c r="CS139" s="116">
        <f t="shared" si="345"/>
        <v>0</v>
      </c>
      <c r="CT139" s="116">
        <f t="shared" si="346"/>
        <v>7.2701044451797994E-2</v>
      </c>
      <c r="CU139" s="116">
        <f t="shared" si="347"/>
        <v>5.1241230492370003E-3</v>
      </c>
      <c r="CV139" s="116">
        <f t="shared" si="348"/>
        <v>0</v>
      </c>
      <c r="CW139" s="471">
        <f t="shared" si="349"/>
        <v>7.2642200845110999E-2</v>
      </c>
      <c r="CX139" s="470">
        <f t="shared" si="350"/>
        <v>0</v>
      </c>
      <c r="CY139" s="116">
        <f t="shared" si="351"/>
        <v>0</v>
      </c>
      <c r="CZ139" s="116">
        <f t="shared" si="352"/>
        <v>0</v>
      </c>
      <c r="DA139" s="116">
        <f t="shared" si="353"/>
        <v>0</v>
      </c>
      <c r="DB139" s="116">
        <f t="shared" si="354"/>
        <v>0</v>
      </c>
      <c r="DC139" s="116">
        <f t="shared" si="355"/>
        <v>0</v>
      </c>
      <c r="DD139" s="116">
        <f t="shared" si="356"/>
        <v>0</v>
      </c>
      <c r="DE139" s="116">
        <f t="shared" si="357"/>
        <v>0</v>
      </c>
      <c r="DF139" s="116">
        <f t="shared" si="358"/>
        <v>0</v>
      </c>
      <c r="DG139" s="116">
        <f t="shared" si="359"/>
        <v>0</v>
      </c>
      <c r="DH139" s="116">
        <f t="shared" si="360"/>
        <v>0</v>
      </c>
      <c r="DI139" s="471">
        <f t="shared" si="361"/>
        <v>0</v>
      </c>
      <c r="DJ139" s="470">
        <f t="shared" si="362"/>
        <v>0</v>
      </c>
      <c r="DK139" s="116">
        <f t="shared" si="363"/>
        <v>0</v>
      </c>
      <c r="DL139" s="116">
        <f t="shared" si="364"/>
        <v>0</v>
      </c>
      <c r="DM139" s="116">
        <f t="shared" si="365"/>
        <v>0</v>
      </c>
      <c r="DN139" s="116">
        <f t="shared" si="366"/>
        <v>0</v>
      </c>
      <c r="DO139" s="116">
        <f t="shared" si="367"/>
        <v>0</v>
      </c>
      <c r="DP139" s="116">
        <f t="shared" si="368"/>
        <v>0</v>
      </c>
      <c r="DQ139" s="116">
        <f t="shared" si="369"/>
        <v>0</v>
      </c>
      <c r="DR139" s="116">
        <f t="shared" si="370"/>
        <v>0</v>
      </c>
      <c r="DS139" s="116">
        <f t="shared" si="371"/>
        <v>0</v>
      </c>
      <c r="DT139" s="116">
        <f t="shared" si="372"/>
        <v>0</v>
      </c>
      <c r="DU139" s="471">
        <f t="shared" si="373"/>
        <v>0</v>
      </c>
      <c r="DV139" s="470">
        <f t="shared" si="374"/>
        <v>0</v>
      </c>
      <c r="DW139" s="470">
        <f t="shared" si="375"/>
        <v>0</v>
      </c>
      <c r="DX139" s="470">
        <f t="shared" si="376"/>
        <v>0</v>
      </c>
      <c r="DY139" s="470">
        <f t="shared" si="377"/>
        <v>0</v>
      </c>
      <c r="DZ139" s="470">
        <f t="shared" si="378"/>
        <v>0</v>
      </c>
      <c r="EA139" s="470">
        <f t="shared" si="379"/>
        <v>0</v>
      </c>
      <c r="EB139" s="470">
        <f t="shared" si="380"/>
        <v>0</v>
      </c>
      <c r="EC139" s="470">
        <f t="shared" si="381"/>
        <v>0</v>
      </c>
      <c r="ED139" s="470">
        <f t="shared" si="382"/>
        <v>0</v>
      </c>
      <c r="EE139" s="470">
        <f t="shared" si="383"/>
        <v>0</v>
      </c>
      <c r="EF139" s="470">
        <f t="shared" si="384"/>
        <v>0</v>
      </c>
      <c r="EG139" s="470">
        <f t="shared" si="385"/>
        <v>0</v>
      </c>
      <c r="EH139" s="466">
        <f t="shared" si="386"/>
        <v>0</v>
      </c>
      <c r="EI139" s="122">
        <f t="shared" si="387"/>
        <v>0</v>
      </c>
      <c r="EJ139" s="122">
        <f t="shared" si="388"/>
        <v>0</v>
      </c>
      <c r="EK139" s="122">
        <f t="shared" si="389"/>
        <v>0</v>
      </c>
      <c r="EL139" s="122">
        <f t="shared" si="390"/>
        <v>0</v>
      </c>
      <c r="EM139" s="122">
        <f t="shared" si="391"/>
        <v>0</v>
      </c>
      <c r="EN139" s="122">
        <f t="shared" si="392"/>
        <v>0</v>
      </c>
      <c r="EO139" s="122">
        <f t="shared" si="393"/>
        <v>0</v>
      </c>
      <c r="EP139" s="122">
        <f t="shared" si="394"/>
        <v>0</v>
      </c>
      <c r="EQ139" s="122">
        <f t="shared" si="395"/>
        <v>0</v>
      </c>
      <c r="ER139" s="122">
        <f t="shared" si="396"/>
        <v>0</v>
      </c>
      <c r="ES139" s="469">
        <f t="shared" si="397"/>
        <v>0</v>
      </c>
      <c r="ET139" s="466">
        <f t="shared" si="398"/>
        <v>0</v>
      </c>
      <c r="EU139" s="122">
        <f t="shared" si="399"/>
        <v>0</v>
      </c>
      <c r="EV139" s="122">
        <f t="shared" si="400"/>
        <v>0</v>
      </c>
      <c r="EW139" s="122">
        <f t="shared" si="401"/>
        <v>0</v>
      </c>
      <c r="EX139" s="122">
        <f t="shared" si="402"/>
        <v>0</v>
      </c>
      <c r="EY139" s="122">
        <f t="shared" si="403"/>
        <v>0</v>
      </c>
      <c r="EZ139" s="122">
        <f t="shared" si="404"/>
        <v>0</v>
      </c>
      <c r="FA139" s="122">
        <f t="shared" si="405"/>
        <v>0</v>
      </c>
      <c r="FB139" s="122">
        <f t="shared" si="406"/>
        <v>0</v>
      </c>
      <c r="FC139" s="122">
        <f t="shared" si="407"/>
        <v>0</v>
      </c>
      <c r="FD139" s="122">
        <f t="shared" si="408"/>
        <v>0</v>
      </c>
      <c r="FE139" s="469">
        <f t="shared" si="409"/>
        <v>0</v>
      </c>
      <c r="FF139" s="466">
        <f t="shared" si="410"/>
        <v>0</v>
      </c>
      <c r="FG139" s="466">
        <f t="shared" si="411"/>
        <v>0</v>
      </c>
      <c r="FH139" s="466">
        <f t="shared" si="412"/>
        <v>0</v>
      </c>
      <c r="FI139" s="466">
        <f t="shared" si="413"/>
        <v>0</v>
      </c>
      <c r="FJ139" s="466">
        <f t="shared" si="414"/>
        <v>0</v>
      </c>
      <c r="FK139" s="466">
        <f t="shared" si="415"/>
        <v>0</v>
      </c>
      <c r="FL139" s="466">
        <f t="shared" si="416"/>
        <v>0</v>
      </c>
      <c r="FM139" s="466">
        <f t="shared" si="417"/>
        <v>0</v>
      </c>
      <c r="FN139" s="466">
        <f t="shared" si="418"/>
        <v>0</v>
      </c>
      <c r="FO139" s="466">
        <f t="shared" si="419"/>
        <v>0</v>
      </c>
      <c r="FP139" s="466">
        <f t="shared" si="420"/>
        <v>0</v>
      </c>
      <c r="FQ139" s="468">
        <f t="shared" si="421"/>
        <v>0</v>
      </c>
      <c r="FR139" s="466">
        <f t="shared" si="422"/>
        <v>0</v>
      </c>
      <c r="FS139" s="466">
        <f t="shared" si="423"/>
        <v>0</v>
      </c>
      <c r="FT139" s="466">
        <f t="shared" si="424"/>
        <v>0</v>
      </c>
      <c r="FU139" s="466">
        <f t="shared" si="425"/>
        <v>0</v>
      </c>
      <c r="FV139" s="466">
        <f t="shared" si="426"/>
        <v>0</v>
      </c>
      <c r="FW139" s="466">
        <f t="shared" si="427"/>
        <v>0</v>
      </c>
      <c r="FX139" s="466">
        <f t="shared" si="428"/>
        <v>0</v>
      </c>
      <c r="FY139" s="466">
        <f t="shared" si="429"/>
        <v>0</v>
      </c>
      <c r="FZ139" s="466">
        <f t="shared" si="430"/>
        <v>0</v>
      </c>
      <c r="GA139" s="466">
        <f t="shared" si="431"/>
        <v>0</v>
      </c>
      <c r="GB139" s="466">
        <f t="shared" si="432"/>
        <v>0</v>
      </c>
      <c r="GC139" s="468">
        <f t="shared" si="433"/>
        <v>0</v>
      </c>
    </row>
    <row r="140" spans="1:185">
      <c r="A140" s="97">
        <v>137</v>
      </c>
      <c r="B140" s="97" t="s">
        <v>12</v>
      </c>
      <c r="C140" s="97" t="s">
        <v>213</v>
      </c>
      <c r="D140" s="97" t="s">
        <v>936</v>
      </c>
      <c r="E140" s="321">
        <v>7.0117126705050003E-3</v>
      </c>
      <c r="F140" s="122">
        <v>5.1019723797600001E-4</v>
      </c>
      <c r="G140" s="122">
        <v>7.7560453525947995E-2</v>
      </c>
      <c r="H140" s="122">
        <v>6.9392037986949996E-3</v>
      </c>
      <c r="I140" s="122">
        <v>4.7448343131700001E-4</v>
      </c>
      <c r="J140" s="122">
        <v>7.6805197103046993E-2</v>
      </c>
      <c r="K140" s="122">
        <v>6.8874117474020001E-3</v>
      </c>
      <c r="L140" s="122">
        <v>4.4897356941799997E-4</v>
      </c>
      <c r="M140" s="122">
        <v>7.5927466665622001E-2</v>
      </c>
      <c r="N140" s="122">
        <v>6.7144262960840001E-3</v>
      </c>
      <c r="O140" s="122">
        <v>3.6377063067700001E-4</v>
      </c>
      <c r="P140" s="475">
        <v>7.4828340894250001E-2</v>
      </c>
      <c r="Q140" s="474">
        <v>7</v>
      </c>
      <c r="R140" s="97">
        <v>4.9081988693537998E-2</v>
      </c>
      <c r="S140" s="97">
        <v>3.5713806658289999E-3</v>
      </c>
      <c r="T140" s="97">
        <v>0.54292317468163598</v>
      </c>
      <c r="U140" s="97">
        <v>4.8574426590866998E-2</v>
      </c>
      <c r="V140" s="97">
        <v>3.3213840192209999E-3</v>
      </c>
      <c r="W140" s="97">
        <v>0.53763637972133205</v>
      </c>
      <c r="X140" s="97">
        <v>4.8211882231817001E-2</v>
      </c>
      <c r="Y140" s="97">
        <v>3.1428149859290002E-3</v>
      </c>
      <c r="Z140" s="97">
        <v>0.531492266659357</v>
      </c>
      <c r="AA140" s="97">
        <v>4.7000984072589E-2</v>
      </c>
      <c r="AB140" s="97">
        <v>2.5463944147359999E-3</v>
      </c>
      <c r="AC140" s="97">
        <v>0.52379838625974695</v>
      </c>
      <c r="AD140" s="321">
        <v>0</v>
      </c>
      <c r="AE140" s="97">
        <v>0</v>
      </c>
      <c r="AF140" s="97">
        <v>0</v>
      </c>
      <c r="AG140" s="97">
        <v>0</v>
      </c>
      <c r="AH140" s="97">
        <v>0</v>
      </c>
      <c r="AI140" s="97">
        <v>0</v>
      </c>
      <c r="AJ140" s="97">
        <v>0</v>
      </c>
      <c r="AK140" s="97">
        <v>0</v>
      </c>
      <c r="AL140" s="97">
        <v>0</v>
      </c>
      <c r="AM140" s="97">
        <v>0</v>
      </c>
      <c r="AN140" s="97">
        <v>0</v>
      </c>
      <c r="AO140" s="97">
        <v>0</v>
      </c>
      <c r="AP140" s="466">
        <f t="shared" si="290"/>
        <v>0</v>
      </c>
      <c r="AQ140" s="122">
        <f t="shared" si="291"/>
        <v>0</v>
      </c>
      <c r="AR140" s="473">
        <f t="shared" si="292"/>
        <v>0</v>
      </c>
      <c r="AS140" s="122">
        <f t="shared" si="293"/>
        <v>0</v>
      </c>
      <c r="AT140" s="122">
        <f t="shared" si="294"/>
        <v>0</v>
      </c>
      <c r="AU140" s="122">
        <f t="shared" si="295"/>
        <v>0</v>
      </c>
      <c r="AV140" s="122">
        <f t="shared" si="296"/>
        <v>0</v>
      </c>
      <c r="AW140" s="122">
        <f t="shared" si="297"/>
        <v>0</v>
      </c>
      <c r="AX140" s="122">
        <f t="shared" si="298"/>
        <v>0</v>
      </c>
      <c r="AY140" s="122">
        <f t="shared" si="299"/>
        <v>0</v>
      </c>
      <c r="AZ140" s="122">
        <f t="shared" si="300"/>
        <v>0</v>
      </c>
      <c r="BA140" s="469">
        <f t="shared" si="301"/>
        <v>0</v>
      </c>
      <c r="BB140" s="97">
        <f t="shared" si="302"/>
        <v>1.0820630808960436E-3</v>
      </c>
      <c r="BC140" s="97">
        <f t="shared" si="303"/>
        <v>7.8734771536096251E-5</v>
      </c>
      <c r="BD140" s="97">
        <f t="shared" si="304"/>
        <v>1.1969301544687685E-2</v>
      </c>
      <c r="BE140" s="97">
        <f t="shared" si="305"/>
        <v>1.0708733506674983E-3</v>
      </c>
      <c r="BF140" s="97">
        <f t="shared" si="306"/>
        <v>7.3223337528464583E-5</v>
      </c>
      <c r="BG140" s="97">
        <f t="shared" si="307"/>
        <v>1.1852748695157995E-2</v>
      </c>
      <c r="BH140" s="97">
        <f t="shared" si="308"/>
        <v>1.0628806862185152E-3</v>
      </c>
      <c r="BI140" s="97">
        <f t="shared" si="309"/>
        <v>6.9286598951628909E-5</v>
      </c>
      <c r="BJ140" s="97">
        <f t="shared" si="310"/>
        <v>1.1717295383542489E-2</v>
      </c>
      <c r="BK140" s="97">
        <f t="shared" si="311"/>
        <v>1.0361851869590073E-3</v>
      </c>
      <c r="BL140" s="97">
        <f t="shared" si="312"/>
        <v>5.6137892105253921E-5</v>
      </c>
      <c r="BM140" s="469">
        <f t="shared" si="313"/>
        <v>1.1547675852002646E-2</v>
      </c>
      <c r="BN140" s="467">
        <f t="shared" si="314"/>
        <v>0</v>
      </c>
      <c r="BO140" s="97">
        <f t="shared" si="315"/>
        <v>0</v>
      </c>
      <c r="BP140" s="97">
        <f t="shared" si="316"/>
        <v>0</v>
      </c>
      <c r="BQ140" s="97">
        <f t="shared" si="317"/>
        <v>0</v>
      </c>
      <c r="BR140" s="97">
        <f t="shared" si="318"/>
        <v>0</v>
      </c>
      <c r="BS140" s="97">
        <f t="shared" si="319"/>
        <v>0</v>
      </c>
      <c r="BT140" s="97">
        <f t="shared" si="320"/>
        <v>0</v>
      </c>
      <c r="BU140" s="97">
        <f t="shared" si="321"/>
        <v>0</v>
      </c>
      <c r="BV140" s="97">
        <f t="shared" si="322"/>
        <v>0</v>
      </c>
      <c r="BW140" s="97">
        <f t="shared" si="323"/>
        <v>0</v>
      </c>
      <c r="BX140" s="97">
        <f t="shared" si="324"/>
        <v>0</v>
      </c>
      <c r="BY140" s="469">
        <f t="shared" si="325"/>
        <v>0</v>
      </c>
      <c r="BZ140" s="470">
        <f t="shared" si="326"/>
        <v>0</v>
      </c>
      <c r="CA140" s="470">
        <f t="shared" si="327"/>
        <v>0</v>
      </c>
      <c r="CB140" s="470">
        <f t="shared" si="328"/>
        <v>0</v>
      </c>
      <c r="CC140" s="470">
        <f t="shared" si="329"/>
        <v>0</v>
      </c>
      <c r="CD140" s="470">
        <f t="shared" si="330"/>
        <v>0</v>
      </c>
      <c r="CE140" s="470">
        <f t="shared" si="331"/>
        <v>0</v>
      </c>
      <c r="CF140" s="470">
        <f t="shared" si="332"/>
        <v>0</v>
      </c>
      <c r="CG140" s="470">
        <f t="shared" si="333"/>
        <v>0</v>
      </c>
      <c r="CH140" s="470">
        <f t="shared" si="334"/>
        <v>0</v>
      </c>
      <c r="CI140" s="470">
        <f t="shared" si="335"/>
        <v>0</v>
      </c>
      <c r="CJ140" s="470">
        <f t="shared" si="336"/>
        <v>0</v>
      </c>
      <c r="CK140" s="472">
        <f t="shared" si="337"/>
        <v>0</v>
      </c>
      <c r="CL140" s="470">
        <f t="shared" si="338"/>
        <v>4.9081988693537998E-2</v>
      </c>
      <c r="CM140" s="116">
        <f t="shared" si="339"/>
        <v>3.5713806658289999E-3</v>
      </c>
      <c r="CN140" s="116">
        <f t="shared" si="340"/>
        <v>0.54292317468163598</v>
      </c>
      <c r="CO140" s="116">
        <f t="shared" si="341"/>
        <v>4.8574426590866998E-2</v>
      </c>
      <c r="CP140" s="116">
        <f t="shared" si="342"/>
        <v>3.3213840192209999E-3</v>
      </c>
      <c r="CQ140" s="116">
        <f t="shared" si="343"/>
        <v>0.53763637972133205</v>
      </c>
      <c r="CR140" s="116">
        <f t="shared" si="344"/>
        <v>4.8211882231817001E-2</v>
      </c>
      <c r="CS140" s="116">
        <f t="shared" si="345"/>
        <v>3.1428149859290002E-3</v>
      </c>
      <c r="CT140" s="116">
        <f t="shared" si="346"/>
        <v>0.531492266659357</v>
      </c>
      <c r="CU140" s="116">
        <f t="shared" si="347"/>
        <v>4.7000984072589E-2</v>
      </c>
      <c r="CV140" s="116">
        <f t="shared" si="348"/>
        <v>2.5463944147359999E-3</v>
      </c>
      <c r="CW140" s="471">
        <f t="shared" si="349"/>
        <v>0.52379838625974695</v>
      </c>
      <c r="CX140" s="470">
        <f t="shared" si="350"/>
        <v>0</v>
      </c>
      <c r="CY140" s="116">
        <f t="shared" si="351"/>
        <v>0</v>
      </c>
      <c r="CZ140" s="116">
        <f t="shared" si="352"/>
        <v>0</v>
      </c>
      <c r="DA140" s="116">
        <f t="shared" si="353"/>
        <v>0</v>
      </c>
      <c r="DB140" s="116">
        <f t="shared" si="354"/>
        <v>0</v>
      </c>
      <c r="DC140" s="116">
        <f t="shared" si="355"/>
        <v>0</v>
      </c>
      <c r="DD140" s="116">
        <f t="shared" si="356"/>
        <v>0</v>
      </c>
      <c r="DE140" s="116">
        <f t="shared" si="357"/>
        <v>0</v>
      </c>
      <c r="DF140" s="116">
        <f t="shared" si="358"/>
        <v>0</v>
      </c>
      <c r="DG140" s="116">
        <f t="shared" si="359"/>
        <v>0</v>
      </c>
      <c r="DH140" s="116">
        <f t="shared" si="360"/>
        <v>0</v>
      </c>
      <c r="DI140" s="471">
        <f t="shared" si="361"/>
        <v>0</v>
      </c>
      <c r="DJ140" s="470">
        <f t="shared" si="362"/>
        <v>0</v>
      </c>
      <c r="DK140" s="116">
        <f t="shared" si="363"/>
        <v>0</v>
      </c>
      <c r="DL140" s="116">
        <f t="shared" si="364"/>
        <v>0</v>
      </c>
      <c r="DM140" s="116">
        <f t="shared" si="365"/>
        <v>0</v>
      </c>
      <c r="DN140" s="116">
        <f t="shared" si="366"/>
        <v>0</v>
      </c>
      <c r="DO140" s="116">
        <f t="shared" si="367"/>
        <v>0</v>
      </c>
      <c r="DP140" s="116">
        <f t="shared" si="368"/>
        <v>0</v>
      </c>
      <c r="DQ140" s="116">
        <f t="shared" si="369"/>
        <v>0</v>
      </c>
      <c r="DR140" s="116">
        <f t="shared" si="370"/>
        <v>0</v>
      </c>
      <c r="DS140" s="116">
        <f t="shared" si="371"/>
        <v>0</v>
      </c>
      <c r="DT140" s="116">
        <f t="shared" si="372"/>
        <v>0</v>
      </c>
      <c r="DU140" s="471">
        <f t="shared" si="373"/>
        <v>0</v>
      </c>
      <c r="DV140" s="470">
        <f t="shared" si="374"/>
        <v>0</v>
      </c>
      <c r="DW140" s="470">
        <f t="shared" si="375"/>
        <v>0</v>
      </c>
      <c r="DX140" s="470">
        <f t="shared" si="376"/>
        <v>0</v>
      </c>
      <c r="DY140" s="470">
        <f t="shared" si="377"/>
        <v>0</v>
      </c>
      <c r="DZ140" s="470">
        <f t="shared" si="378"/>
        <v>0</v>
      </c>
      <c r="EA140" s="470">
        <f t="shared" si="379"/>
        <v>0</v>
      </c>
      <c r="EB140" s="470">
        <f t="shared" si="380"/>
        <v>0</v>
      </c>
      <c r="EC140" s="470">
        <f t="shared" si="381"/>
        <v>0</v>
      </c>
      <c r="ED140" s="470">
        <f t="shared" si="382"/>
        <v>0</v>
      </c>
      <c r="EE140" s="470">
        <f t="shared" si="383"/>
        <v>0</v>
      </c>
      <c r="EF140" s="470">
        <f t="shared" si="384"/>
        <v>0</v>
      </c>
      <c r="EG140" s="470">
        <f t="shared" si="385"/>
        <v>0</v>
      </c>
      <c r="EH140" s="466">
        <f t="shared" si="386"/>
        <v>0</v>
      </c>
      <c r="EI140" s="122">
        <f t="shared" si="387"/>
        <v>0</v>
      </c>
      <c r="EJ140" s="122">
        <f t="shared" si="388"/>
        <v>0</v>
      </c>
      <c r="EK140" s="122">
        <f t="shared" si="389"/>
        <v>0</v>
      </c>
      <c r="EL140" s="122">
        <f t="shared" si="390"/>
        <v>0</v>
      </c>
      <c r="EM140" s="122">
        <f t="shared" si="391"/>
        <v>0</v>
      </c>
      <c r="EN140" s="122">
        <f t="shared" si="392"/>
        <v>0</v>
      </c>
      <c r="EO140" s="122">
        <f t="shared" si="393"/>
        <v>0</v>
      </c>
      <c r="EP140" s="122">
        <f t="shared" si="394"/>
        <v>0</v>
      </c>
      <c r="EQ140" s="122">
        <f t="shared" si="395"/>
        <v>0</v>
      </c>
      <c r="ER140" s="122">
        <f t="shared" si="396"/>
        <v>0</v>
      </c>
      <c r="ES140" s="469">
        <f t="shared" si="397"/>
        <v>0</v>
      </c>
      <c r="ET140" s="466">
        <f t="shared" si="398"/>
        <v>0</v>
      </c>
      <c r="EU140" s="122">
        <f t="shared" si="399"/>
        <v>0</v>
      </c>
      <c r="EV140" s="122">
        <f t="shared" si="400"/>
        <v>0</v>
      </c>
      <c r="EW140" s="122">
        <f t="shared" si="401"/>
        <v>0</v>
      </c>
      <c r="EX140" s="122">
        <f t="shared" si="402"/>
        <v>0</v>
      </c>
      <c r="EY140" s="122">
        <f t="shared" si="403"/>
        <v>0</v>
      </c>
      <c r="EZ140" s="122">
        <f t="shared" si="404"/>
        <v>0</v>
      </c>
      <c r="FA140" s="122">
        <f t="shared" si="405"/>
        <v>0</v>
      </c>
      <c r="FB140" s="122">
        <f t="shared" si="406"/>
        <v>0</v>
      </c>
      <c r="FC140" s="122">
        <f t="shared" si="407"/>
        <v>0</v>
      </c>
      <c r="FD140" s="122">
        <f t="shared" si="408"/>
        <v>0</v>
      </c>
      <c r="FE140" s="469">
        <f t="shared" si="409"/>
        <v>0</v>
      </c>
      <c r="FF140" s="466">
        <f t="shared" si="410"/>
        <v>0</v>
      </c>
      <c r="FG140" s="466">
        <f t="shared" si="411"/>
        <v>0</v>
      </c>
      <c r="FH140" s="466">
        <f t="shared" si="412"/>
        <v>0</v>
      </c>
      <c r="FI140" s="466">
        <f t="shared" si="413"/>
        <v>0</v>
      </c>
      <c r="FJ140" s="466">
        <f t="shared" si="414"/>
        <v>0</v>
      </c>
      <c r="FK140" s="466">
        <f t="shared" si="415"/>
        <v>0</v>
      </c>
      <c r="FL140" s="466">
        <f t="shared" si="416"/>
        <v>0</v>
      </c>
      <c r="FM140" s="466">
        <f t="shared" si="417"/>
        <v>0</v>
      </c>
      <c r="FN140" s="466">
        <f t="shared" si="418"/>
        <v>0</v>
      </c>
      <c r="FO140" s="466">
        <f t="shared" si="419"/>
        <v>0</v>
      </c>
      <c r="FP140" s="466">
        <f t="shared" si="420"/>
        <v>0</v>
      </c>
      <c r="FQ140" s="468">
        <f t="shared" si="421"/>
        <v>0</v>
      </c>
      <c r="FR140" s="466">
        <f t="shared" si="422"/>
        <v>0</v>
      </c>
      <c r="FS140" s="466">
        <f t="shared" si="423"/>
        <v>0</v>
      </c>
      <c r="FT140" s="466">
        <f t="shared" si="424"/>
        <v>0</v>
      </c>
      <c r="FU140" s="466">
        <f t="shared" si="425"/>
        <v>0</v>
      </c>
      <c r="FV140" s="466">
        <f t="shared" si="426"/>
        <v>0</v>
      </c>
      <c r="FW140" s="466">
        <f t="shared" si="427"/>
        <v>0</v>
      </c>
      <c r="FX140" s="466">
        <f t="shared" si="428"/>
        <v>0</v>
      </c>
      <c r="FY140" s="466">
        <f t="shared" si="429"/>
        <v>0</v>
      </c>
      <c r="FZ140" s="466">
        <f t="shared" si="430"/>
        <v>0</v>
      </c>
      <c r="GA140" s="466">
        <f t="shared" si="431"/>
        <v>0</v>
      </c>
      <c r="GB140" s="466">
        <f t="shared" si="432"/>
        <v>0</v>
      </c>
      <c r="GC140" s="468">
        <f t="shared" si="433"/>
        <v>0</v>
      </c>
    </row>
    <row r="141" spans="1:185">
      <c r="A141" s="97">
        <v>138</v>
      </c>
      <c r="B141" s="97" t="s">
        <v>12</v>
      </c>
      <c r="C141" s="97" t="s">
        <v>213</v>
      </c>
      <c r="D141" s="97" t="s">
        <v>936</v>
      </c>
      <c r="E141" s="321">
        <v>1.0617455310200001E-2</v>
      </c>
      <c r="F141" s="122">
        <v>6.3423764458460001E-3</v>
      </c>
      <c r="G141" s="122">
        <v>3.4194111461618999E-2</v>
      </c>
      <c r="H141" s="122">
        <v>9.7415152471079999E-3</v>
      </c>
      <c r="I141" s="122">
        <v>6.0716792849630002E-3</v>
      </c>
      <c r="J141" s="122">
        <v>3.3530574237645001E-2</v>
      </c>
      <c r="K141" s="122">
        <v>9.1310115667720005E-3</v>
      </c>
      <c r="L141" s="122">
        <v>5.8830115667719996E-3</v>
      </c>
      <c r="M141" s="122">
        <v>3.2759436382754997E-2</v>
      </c>
      <c r="N141" s="122">
        <v>7.7401249211360001E-3</v>
      </c>
      <c r="O141" s="122">
        <v>5.4531772870660003E-3</v>
      </c>
      <c r="P141" s="475">
        <v>3.1793789695058E-2</v>
      </c>
      <c r="Q141" s="474">
        <v>2</v>
      </c>
      <c r="R141" s="97">
        <v>2.1234910620400001E-2</v>
      </c>
      <c r="S141" s="97">
        <v>1.2684752891692999E-2</v>
      </c>
      <c r="T141" s="97">
        <v>6.8388222923238998E-2</v>
      </c>
      <c r="U141" s="97">
        <v>1.9483030494216999E-2</v>
      </c>
      <c r="V141" s="97">
        <v>1.2143358569926E-2</v>
      </c>
      <c r="W141" s="97">
        <v>6.7061148475289004E-2</v>
      </c>
      <c r="X141" s="97">
        <v>1.8262023133544001E-2</v>
      </c>
      <c r="Y141" s="97">
        <v>1.1766023133543999E-2</v>
      </c>
      <c r="Z141" s="97">
        <v>6.5518872765509995E-2</v>
      </c>
      <c r="AA141" s="97">
        <v>1.5480249842270999E-2</v>
      </c>
      <c r="AB141" s="97">
        <v>1.0906354574132001E-2</v>
      </c>
      <c r="AC141" s="97">
        <v>6.3587579390116E-2</v>
      </c>
      <c r="AD141" s="321">
        <v>0</v>
      </c>
      <c r="AE141" s="97">
        <v>0</v>
      </c>
      <c r="AF141" s="97">
        <v>0</v>
      </c>
      <c r="AG141" s="97">
        <v>0</v>
      </c>
      <c r="AH141" s="97">
        <v>0</v>
      </c>
      <c r="AI141" s="97">
        <v>0</v>
      </c>
      <c r="AJ141" s="97">
        <v>0</v>
      </c>
      <c r="AK141" s="97">
        <v>0</v>
      </c>
      <c r="AL141" s="97">
        <v>0</v>
      </c>
      <c r="AM141" s="97">
        <v>0</v>
      </c>
      <c r="AN141" s="97">
        <v>0</v>
      </c>
      <c r="AO141" s="97">
        <v>0</v>
      </c>
      <c r="AP141" s="466">
        <f t="shared" si="290"/>
        <v>0</v>
      </c>
      <c r="AQ141" s="122">
        <f t="shared" si="291"/>
        <v>0</v>
      </c>
      <c r="AR141" s="473">
        <f t="shared" si="292"/>
        <v>0</v>
      </c>
      <c r="AS141" s="122">
        <f t="shared" si="293"/>
        <v>0</v>
      </c>
      <c r="AT141" s="122">
        <f t="shared" si="294"/>
        <v>0</v>
      </c>
      <c r="AU141" s="122">
        <f t="shared" si="295"/>
        <v>0</v>
      </c>
      <c r="AV141" s="122">
        <f t="shared" si="296"/>
        <v>0</v>
      </c>
      <c r="AW141" s="122">
        <f t="shared" si="297"/>
        <v>0</v>
      </c>
      <c r="AX141" s="122">
        <f t="shared" si="298"/>
        <v>0</v>
      </c>
      <c r="AY141" s="122">
        <f t="shared" si="299"/>
        <v>0</v>
      </c>
      <c r="AZ141" s="122">
        <f t="shared" si="300"/>
        <v>0</v>
      </c>
      <c r="BA141" s="469">
        <f t="shared" si="301"/>
        <v>0</v>
      </c>
      <c r="BB141" s="97">
        <f t="shared" si="302"/>
        <v>1.6385092978151979E-3</v>
      </c>
      <c r="BC141" s="97">
        <f t="shared" si="303"/>
        <v>9.7876962729283421E-4</v>
      </c>
      <c r="BD141" s="97">
        <f t="shared" si="304"/>
        <v>5.2769112676714029E-3</v>
      </c>
      <c r="BE141" s="97">
        <f t="shared" si="305"/>
        <v>1.5033322807453666E-3</v>
      </c>
      <c r="BF141" s="97">
        <f t="shared" si="306"/>
        <v>9.3699503987612338E-4</v>
      </c>
      <c r="BG141" s="97">
        <f t="shared" si="307"/>
        <v>5.1745127287405714E-3</v>
      </c>
      <c r="BH141" s="97">
        <f t="shared" si="308"/>
        <v>1.4091179961210701E-3</v>
      </c>
      <c r="BI141" s="97">
        <f t="shared" si="309"/>
        <v>9.0787941834329219E-4</v>
      </c>
      <c r="BJ141" s="97">
        <f t="shared" si="310"/>
        <v>5.0555090213342683E-3</v>
      </c>
      <c r="BK141" s="97">
        <f t="shared" si="311"/>
        <v>1.1944732781073099E-3</v>
      </c>
      <c r="BL141" s="97">
        <f t="shared" si="312"/>
        <v>8.4154643711177417E-4</v>
      </c>
      <c r="BM141" s="469">
        <f t="shared" si="313"/>
        <v>4.9064882786073391E-3</v>
      </c>
      <c r="BN141" s="467">
        <f t="shared" si="314"/>
        <v>0</v>
      </c>
      <c r="BO141" s="97">
        <f t="shared" si="315"/>
        <v>0</v>
      </c>
      <c r="BP141" s="97">
        <f t="shared" si="316"/>
        <v>0</v>
      </c>
      <c r="BQ141" s="97">
        <f t="shared" si="317"/>
        <v>0</v>
      </c>
      <c r="BR141" s="97">
        <f t="shared" si="318"/>
        <v>0</v>
      </c>
      <c r="BS141" s="97">
        <f t="shared" si="319"/>
        <v>0</v>
      </c>
      <c r="BT141" s="97">
        <f t="shared" si="320"/>
        <v>0</v>
      </c>
      <c r="BU141" s="97">
        <f t="shared" si="321"/>
        <v>0</v>
      </c>
      <c r="BV141" s="97">
        <f t="shared" si="322"/>
        <v>0</v>
      </c>
      <c r="BW141" s="97">
        <f t="shared" si="323"/>
        <v>0</v>
      </c>
      <c r="BX141" s="97">
        <f t="shared" si="324"/>
        <v>0</v>
      </c>
      <c r="BY141" s="469">
        <f t="shared" si="325"/>
        <v>0</v>
      </c>
      <c r="BZ141" s="470">
        <f t="shared" si="326"/>
        <v>0</v>
      </c>
      <c r="CA141" s="470">
        <f t="shared" si="327"/>
        <v>0</v>
      </c>
      <c r="CB141" s="470">
        <f t="shared" si="328"/>
        <v>0</v>
      </c>
      <c r="CC141" s="470">
        <f t="shared" si="329"/>
        <v>0</v>
      </c>
      <c r="CD141" s="470">
        <f t="shared" si="330"/>
        <v>0</v>
      </c>
      <c r="CE141" s="470">
        <f t="shared" si="331"/>
        <v>0</v>
      </c>
      <c r="CF141" s="470">
        <f t="shared" si="332"/>
        <v>0</v>
      </c>
      <c r="CG141" s="470">
        <f t="shared" si="333"/>
        <v>0</v>
      </c>
      <c r="CH141" s="470">
        <f t="shared" si="334"/>
        <v>0</v>
      </c>
      <c r="CI141" s="470">
        <f t="shared" si="335"/>
        <v>0</v>
      </c>
      <c r="CJ141" s="470">
        <f t="shared" si="336"/>
        <v>0</v>
      </c>
      <c r="CK141" s="472">
        <f t="shared" si="337"/>
        <v>0</v>
      </c>
      <c r="CL141" s="470">
        <f t="shared" si="338"/>
        <v>2.1234910620400001E-2</v>
      </c>
      <c r="CM141" s="116">
        <f t="shared" si="339"/>
        <v>1.2684752891692999E-2</v>
      </c>
      <c r="CN141" s="116">
        <f t="shared" si="340"/>
        <v>6.8388222923238998E-2</v>
      </c>
      <c r="CO141" s="116">
        <f t="shared" si="341"/>
        <v>1.9483030494216999E-2</v>
      </c>
      <c r="CP141" s="116">
        <f t="shared" si="342"/>
        <v>1.2143358569926E-2</v>
      </c>
      <c r="CQ141" s="116">
        <f t="shared" si="343"/>
        <v>6.7061148475289004E-2</v>
      </c>
      <c r="CR141" s="116">
        <f t="shared" si="344"/>
        <v>1.8262023133544001E-2</v>
      </c>
      <c r="CS141" s="116">
        <f t="shared" si="345"/>
        <v>1.1766023133543999E-2</v>
      </c>
      <c r="CT141" s="116">
        <f t="shared" si="346"/>
        <v>6.5518872765509995E-2</v>
      </c>
      <c r="CU141" s="116">
        <f t="shared" si="347"/>
        <v>1.5480249842270999E-2</v>
      </c>
      <c r="CV141" s="116">
        <f t="shared" si="348"/>
        <v>1.0906354574132001E-2</v>
      </c>
      <c r="CW141" s="471">
        <f t="shared" si="349"/>
        <v>6.3587579390116E-2</v>
      </c>
      <c r="CX141" s="470">
        <f t="shared" si="350"/>
        <v>0</v>
      </c>
      <c r="CY141" s="116">
        <f t="shared" si="351"/>
        <v>0</v>
      </c>
      <c r="CZ141" s="116">
        <f t="shared" si="352"/>
        <v>0</v>
      </c>
      <c r="DA141" s="116">
        <f t="shared" si="353"/>
        <v>0</v>
      </c>
      <c r="DB141" s="116">
        <f t="shared" si="354"/>
        <v>0</v>
      </c>
      <c r="DC141" s="116">
        <f t="shared" si="355"/>
        <v>0</v>
      </c>
      <c r="DD141" s="116">
        <f t="shared" si="356"/>
        <v>0</v>
      </c>
      <c r="DE141" s="116">
        <f t="shared" si="357"/>
        <v>0</v>
      </c>
      <c r="DF141" s="116">
        <f t="shared" si="358"/>
        <v>0</v>
      </c>
      <c r="DG141" s="116">
        <f t="shared" si="359"/>
        <v>0</v>
      </c>
      <c r="DH141" s="116">
        <f t="shared" si="360"/>
        <v>0</v>
      </c>
      <c r="DI141" s="471">
        <f t="shared" si="361"/>
        <v>0</v>
      </c>
      <c r="DJ141" s="470">
        <f t="shared" si="362"/>
        <v>0</v>
      </c>
      <c r="DK141" s="116">
        <f t="shared" si="363"/>
        <v>0</v>
      </c>
      <c r="DL141" s="116">
        <f t="shared" si="364"/>
        <v>0</v>
      </c>
      <c r="DM141" s="116">
        <f t="shared" si="365"/>
        <v>0</v>
      </c>
      <c r="DN141" s="116">
        <f t="shared" si="366"/>
        <v>0</v>
      </c>
      <c r="DO141" s="116">
        <f t="shared" si="367"/>
        <v>0</v>
      </c>
      <c r="DP141" s="116">
        <f t="shared" si="368"/>
        <v>0</v>
      </c>
      <c r="DQ141" s="116">
        <f t="shared" si="369"/>
        <v>0</v>
      </c>
      <c r="DR141" s="116">
        <f t="shared" si="370"/>
        <v>0</v>
      </c>
      <c r="DS141" s="116">
        <f t="shared" si="371"/>
        <v>0</v>
      </c>
      <c r="DT141" s="116">
        <f t="shared" si="372"/>
        <v>0</v>
      </c>
      <c r="DU141" s="471">
        <f t="shared" si="373"/>
        <v>0</v>
      </c>
      <c r="DV141" s="470">
        <f t="shared" si="374"/>
        <v>0</v>
      </c>
      <c r="DW141" s="470">
        <f t="shared" si="375"/>
        <v>0</v>
      </c>
      <c r="DX141" s="470">
        <f t="shared" si="376"/>
        <v>0</v>
      </c>
      <c r="DY141" s="470">
        <f t="shared" si="377"/>
        <v>0</v>
      </c>
      <c r="DZ141" s="470">
        <f t="shared" si="378"/>
        <v>0</v>
      </c>
      <c r="EA141" s="470">
        <f t="shared" si="379"/>
        <v>0</v>
      </c>
      <c r="EB141" s="470">
        <f t="shared" si="380"/>
        <v>0</v>
      </c>
      <c r="EC141" s="470">
        <f t="shared" si="381"/>
        <v>0</v>
      </c>
      <c r="ED141" s="470">
        <f t="shared" si="382"/>
        <v>0</v>
      </c>
      <c r="EE141" s="470">
        <f t="shared" si="383"/>
        <v>0</v>
      </c>
      <c r="EF141" s="470">
        <f t="shared" si="384"/>
        <v>0</v>
      </c>
      <c r="EG141" s="470">
        <f t="shared" si="385"/>
        <v>0</v>
      </c>
      <c r="EH141" s="466">
        <f t="shared" si="386"/>
        <v>0</v>
      </c>
      <c r="EI141" s="122">
        <f t="shared" si="387"/>
        <v>0</v>
      </c>
      <c r="EJ141" s="122">
        <f t="shared" si="388"/>
        <v>0</v>
      </c>
      <c r="EK141" s="122">
        <f t="shared" si="389"/>
        <v>0</v>
      </c>
      <c r="EL141" s="122">
        <f t="shared" si="390"/>
        <v>0</v>
      </c>
      <c r="EM141" s="122">
        <f t="shared" si="391"/>
        <v>0</v>
      </c>
      <c r="EN141" s="122">
        <f t="shared" si="392"/>
        <v>0</v>
      </c>
      <c r="EO141" s="122">
        <f t="shared" si="393"/>
        <v>0</v>
      </c>
      <c r="EP141" s="122">
        <f t="shared" si="394"/>
        <v>0</v>
      </c>
      <c r="EQ141" s="122">
        <f t="shared" si="395"/>
        <v>0</v>
      </c>
      <c r="ER141" s="122">
        <f t="shared" si="396"/>
        <v>0</v>
      </c>
      <c r="ES141" s="469">
        <f t="shared" si="397"/>
        <v>0</v>
      </c>
      <c r="ET141" s="466">
        <f t="shared" si="398"/>
        <v>0</v>
      </c>
      <c r="EU141" s="122">
        <f t="shared" si="399"/>
        <v>0</v>
      </c>
      <c r="EV141" s="122">
        <f t="shared" si="400"/>
        <v>0</v>
      </c>
      <c r="EW141" s="122">
        <f t="shared" si="401"/>
        <v>0</v>
      </c>
      <c r="EX141" s="122">
        <f t="shared" si="402"/>
        <v>0</v>
      </c>
      <c r="EY141" s="122">
        <f t="shared" si="403"/>
        <v>0</v>
      </c>
      <c r="EZ141" s="122">
        <f t="shared" si="404"/>
        <v>0</v>
      </c>
      <c r="FA141" s="122">
        <f t="shared" si="405"/>
        <v>0</v>
      </c>
      <c r="FB141" s="122">
        <f t="shared" si="406"/>
        <v>0</v>
      </c>
      <c r="FC141" s="122">
        <f t="shared" si="407"/>
        <v>0</v>
      </c>
      <c r="FD141" s="122">
        <f t="shared" si="408"/>
        <v>0</v>
      </c>
      <c r="FE141" s="469">
        <f t="shared" si="409"/>
        <v>0</v>
      </c>
      <c r="FF141" s="466">
        <f t="shared" si="410"/>
        <v>0</v>
      </c>
      <c r="FG141" s="466">
        <f t="shared" si="411"/>
        <v>0</v>
      </c>
      <c r="FH141" s="466">
        <f t="shared" si="412"/>
        <v>0</v>
      </c>
      <c r="FI141" s="466">
        <f t="shared" si="413"/>
        <v>0</v>
      </c>
      <c r="FJ141" s="466">
        <f t="shared" si="414"/>
        <v>0</v>
      </c>
      <c r="FK141" s="466">
        <f t="shared" si="415"/>
        <v>0</v>
      </c>
      <c r="FL141" s="466">
        <f t="shared" si="416"/>
        <v>0</v>
      </c>
      <c r="FM141" s="466">
        <f t="shared" si="417"/>
        <v>0</v>
      </c>
      <c r="FN141" s="466">
        <f t="shared" si="418"/>
        <v>0</v>
      </c>
      <c r="FO141" s="466">
        <f t="shared" si="419"/>
        <v>0</v>
      </c>
      <c r="FP141" s="466">
        <f t="shared" si="420"/>
        <v>0</v>
      </c>
      <c r="FQ141" s="468">
        <f t="shared" si="421"/>
        <v>0</v>
      </c>
      <c r="FR141" s="466">
        <f t="shared" si="422"/>
        <v>0</v>
      </c>
      <c r="FS141" s="466">
        <f t="shared" si="423"/>
        <v>0</v>
      </c>
      <c r="FT141" s="466">
        <f t="shared" si="424"/>
        <v>0</v>
      </c>
      <c r="FU141" s="466">
        <f t="shared" si="425"/>
        <v>0</v>
      </c>
      <c r="FV141" s="466">
        <f t="shared" si="426"/>
        <v>0</v>
      </c>
      <c r="FW141" s="466">
        <f t="shared" si="427"/>
        <v>0</v>
      </c>
      <c r="FX141" s="466">
        <f t="shared" si="428"/>
        <v>0</v>
      </c>
      <c r="FY141" s="466">
        <f t="shared" si="429"/>
        <v>0</v>
      </c>
      <c r="FZ141" s="466">
        <f t="shared" si="430"/>
        <v>0</v>
      </c>
      <c r="GA141" s="466">
        <f t="shared" si="431"/>
        <v>0</v>
      </c>
      <c r="GB141" s="466">
        <f t="shared" si="432"/>
        <v>0</v>
      </c>
      <c r="GC141" s="468">
        <f t="shared" si="433"/>
        <v>0</v>
      </c>
    </row>
    <row r="142" spans="1:185">
      <c r="A142" s="97">
        <v>139</v>
      </c>
      <c r="B142" s="97" t="s">
        <v>12</v>
      </c>
      <c r="C142" s="97" t="s">
        <v>213</v>
      </c>
      <c r="D142" s="97" t="s">
        <v>936</v>
      </c>
      <c r="E142" s="321">
        <v>1.5025098579654001E-2</v>
      </c>
      <c r="F142" s="122">
        <v>1.093279795662E-3</v>
      </c>
      <c r="G142" s="122">
        <v>0.16620097184131699</v>
      </c>
      <c r="H142" s="122">
        <v>1.4869722425776E-2</v>
      </c>
      <c r="I142" s="122">
        <v>1.016750209966E-3</v>
      </c>
      <c r="J142" s="122">
        <v>0.16458256522081599</v>
      </c>
      <c r="K142" s="122">
        <v>1.4758739458719999E-2</v>
      </c>
      <c r="L142" s="122">
        <v>9.6208622018200004E-4</v>
      </c>
      <c r="M142" s="122">
        <v>0.16270171428347699</v>
      </c>
      <c r="N142" s="122">
        <v>1.4388056348751999E-2</v>
      </c>
      <c r="O142" s="122">
        <v>7.79508494307E-4</v>
      </c>
      <c r="P142" s="475">
        <v>0.16034644477339199</v>
      </c>
      <c r="Q142" s="474">
        <v>12</v>
      </c>
      <c r="R142" s="97">
        <v>0.18030118295585301</v>
      </c>
      <c r="S142" s="97">
        <v>1.3119357547942001E-2</v>
      </c>
      <c r="T142" s="97">
        <v>1.9944116620957999</v>
      </c>
      <c r="U142" s="97">
        <v>0.178436669109309</v>
      </c>
      <c r="V142" s="97">
        <v>1.2201002519586E-2</v>
      </c>
      <c r="W142" s="97">
        <v>1.9749907826497799</v>
      </c>
      <c r="X142" s="97">
        <v>0.177104873504634</v>
      </c>
      <c r="Y142" s="97">
        <v>1.1545034642189001E-2</v>
      </c>
      <c r="Z142" s="97">
        <v>1.95242057140171</v>
      </c>
      <c r="AA142" s="97">
        <v>0.17265667618502001</v>
      </c>
      <c r="AB142" s="97">
        <v>9.3541019316829999E-3</v>
      </c>
      <c r="AC142" s="97">
        <v>1.9241573372806999</v>
      </c>
      <c r="AD142" s="321">
        <v>0</v>
      </c>
      <c r="AE142" s="97">
        <v>0</v>
      </c>
      <c r="AF142" s="97">
        <v>0</v>
      </c>
      <c r="AG142" s="97">
        <v>0</v>
      </c>
      <c r="AH142" s="97">
        <v>0</v>
      </c>
      <c r="AI142" s="97">
        <v>0</v>
      </c>
      <c r="AJ142" s="97">
        <v>0</v>
      </c>
      <c r="AK142" s="97">
        <v>0</v>
      </c>
      <c r="AL142" s="97">
        <v>0</v>
      </c>
      <c r="AM142" s="97">
        <v>0</v>
      </c>
      <c r="AN142" s="97">
        <v>0</v>
      </c>
      <c r="AO142" s="97">
        <v>0</v>
      </c>
      <c r="AP142" s="466">
        <f t="shared" si="290"/>
        <v>0</v>
      </c>
      <c r="AQ142" s="122">
        <f t="shared" si="291"/>
        <v>0</v>
      </c>
      <c r="AR142" s="473">
        <f t="shared" si="292"/>
        <v>0</v>
      </c>
      <c r="AS142" s="122">
        <f t="shared" si="293"/>
        <v>0</v>
      </c>
      <c r="AT142" s="122">
        <f t="shared" si="294"/>
        <v>0</v>
      </c>
      <c r="AU142" s="122">
        <f t="shared" si="295"/>
        <v>0</v>
      </c>
      <c r="AV142" s="122">
        <f t="shared" si="296"/>
        <v>0</v>
      </c>
      <c r="AW142" s="122">
        <f t="shared" si="297"/>
        <v>0</v>
      </c>
      <c r="AX142" s="122">
        <f t="shared" si="298"/>
        <v>0</v>
      </c>
      <c r="AY142" s="122">
        <f t="shared" si="299"/>
        <v>0</v>
      </c>
      <c r="AZ142" s="122">
        <f t="shared" si="300"/>
        <v>0</v>
      </c>
      <c r="BA142" s="469">
        <f t="shared" si="301"/>
        <v>0</v>
      </c>
      <c r="BB142" s="97">
        <f t="shared" si="302"/>
        <v>2.3187066019201602E-3</v>
      </c>
      <c r="BC142" s="97">
        <f t="shared" si="303"/>
        <v>1.6871736757721685E-4</v>
      </c>
      <c r="BD142" s="97">
        <f t="shared" si="304"/>
        <v>2.5648503310045017E-2</v>
      </c>
      <c r="BE142" s="97">
        <f t="shared" si="305"/>
        <v>2.2947286085733647E-3</v>
      </c>
      <c r="BF142" s="97">
        <f t="shared" si="306"/>
        <v>1.5690715184686415E-4</v>
      </c>
      <c r="BG142" s="97">
        <f t="shared" si="307"/>
        <v>2.5398747203910148E-2</v>
      </c>
      <c r="BH142" s="97">
        <f t="shared" si="308"/>
        <v>2.2776014704684669E-3</v>
      </c>
      <c r="BI142" s="97">
        <f t="shared" si="309"/>
        <v>1.4847128346786442E-4</v>
      </c>
      <c r="BJ142" s="97">
        <f t="shared" si="310"/>
        <v>2.5108490107591242E-2</v>
      </c>
      <c r="BK142" s="97">
        <f t="shared" si="311"/>
        <v>2.2203968291979611E-3</v>
      </c>
      <c r="BL142" s="97">
        <f t="shared" si="312"/>
        <v>1.2029548308255468E-4</v>
      </c>
      <c r="BM142" s="469">
        <f t="shared" si="313"/>
        <v>2.474501968286268E-2</v>
      </c>
      <c r="BN142" s="467">
        <f t="shared" si="314"/>
        <v>0</v>
      </c>
      <c r="BO142" s="97">
        <f t="shared" si="315"/>
        <v>0</v>
      </c>
      <c r="BP142" s="97">
        <f t="shared" si="316"/>
        <v>0</v>
      </c>
      <c r="BQ142" s="97">
        <f t="shared" si="317"/>
        <v>0</v>
      </c>
      <c r="BR142" s="97">
        <f t="shared" si="318"/>
        <v>0</v>
      </c>
      <c r="BS142" s="97">
        <f t="shared" si="319"/>
        <v>0</v>
      </c>
      <c r="BT142" s="97">
        <f t="shared" si="320"/>
        <v>0</v>
      </c>
      <c r="BU142" s="97">
        <f t="shared" si="321"/>
        <v>0</v>
      </c>
      <c r="BV142" s="97">
        <f t="shared" si="322"/>
        <v>0</v>
      </c>
      <c r="BW142" s="97">
        <f t="shared" si="323"/>
        <v>0</v>
      </c>
      <c r="BX142" s="97">
        <f t="shared" si="324"/>
        <v>0</v>
      </c>
      <c r="BY142" s="469">
        <f t="shared" si="325"/>
        <v>0</v>
      </c>
      <c r="BZ142" s="470">
        <f t="shared" si="326"/>
        <v>0</v>
      </c>
      <c r="CA142" s="470">
        <f t="shared" si="327"/>
        <v>0</v>
      </c>
      <c r="CB142" s="470">
        <f t="shared" si="328"/>
        <v>0</v>
      </c>
      <c r="CC142" s="470">
        <f t="shared" si="329"/>
        <v>0</v>
      </c>
      <c r="CD142" s="470">
        <f t="shared" si="330"/>
        <v>0</v>
      </c>
      <c r="CE142" s="470">
        <f t="shared" si="331"/>
        <v>0</v>
      </c>
      <c r="CF142" s="470">
        <f t="shared" si="332"/>
        <v>0</v>
      </c>
      <c r="CG142" s="470">
        <f t="shared" si="333"/>
        <v>0</v>
      </c>
      <c r="CH142" s="470">
        <f t="shared" si="334"/>
        <v>0</v>
      </c>
      <c r="CI142" s="470">
        <f t="shared" si="335"/>
        <v>0</v>
      </c>
      <c r="CJ142" s="470">
        <f t="shared" si="336"/>
        <v>0</v>
      </c>
      <c r="CK142" s="472">
        <f t="shared" si="337"/>
        <v>0</v>
      </c>
      <c r="CL142" s="470">
        <f t="shared" si="338"/>
        <v>0.18030118295585301</v>
      </c>
      <c r="CM142" s="116">
        <f t="shared" si="339"/>
        <v>1.3119357547942001E-2</v>
      </c>
      <c r="CN142" s="116">
        <f t="shared" si="340"/>
        <v>1.9944116620957999</v>
      </c>
      <c r="CO142" s="116">
        <f t="shared" si="341"/>
        <v>0.178436669109309</v>
      </c>
      <c r="CP142" s="116">
        <f t="shared" si="342"/>
        <v>1.2201002519586E-2</v>
      </c>
      <c r="CQ142" s="116">
        <f t="shared" si="343"/>
        <v>1.9749907826497799</v>
      </c>
      <c r="CR142" s="116">
        <f t="shared" si="344"/>
        <v>0.177104873504634</v>
      </c>
      <c r="CS142" s="116">
        <f t="shared" si="345"/>
        <v>1.1545034642189001E-2</v>
      </c>
      <c r="CT142" s="116">
        <f t="shared" si="346"/>
        <v>1.95242057140171</v>
      </c>
      <c r="CU142" s="116">
        <f t="shared" si="347"/>
        <v>0.17265667618502001</v>
      </c>
      <c r="CV142" s="116">
        <f t="shared" si="348"/>
        <v>9.3541019316829999E-3</v>
      </c>
      <c r="CW142" s="471">
        <f t="shared" si="349"/>
        <v>1.9241573372806999</v>
      </c>
      <c r="CX142" s="470">
        <f t="shared" si="350"/>
        <v>0</v>
      </c>
      <c r="CY142" s="116">
        <f t="shared" si="351"/>
        <v>0</v>
      </c>
      <c r="CZ142" s="116">
        <f t="shared" si="352"/>
        <v>0</v>
      </c>
      <c r="DA142" s="116">
        <f t="shared" si="353"/>
        <v>0</v>
      </c>
      <c r="DB142" s="116">
        <f t="shared" si="354"/>
        <v>0</v>
      </c>
      <c r="DC142" s="116">
        <f t="shared" si="355"/>
        <v>0</v>
      </c>
      <c r="DD142" s="116">
        <f t="shared" si="356"/>
        <v>0</v>
      </c>
      <c r="DE142" s="116">
        <f t="shared" si="357"/>
        <v>0</v>
      </c>
      <c r="DF142" s="116">
        <f t="shared" si="358"/>
        <v>0</v>
      </c>
      <c r="DG142" s="116">
        <f t="shared" si="359"/>
        <v>0</v>
      </c>
      <c r="DH142" s="116">
        <f t="shared" si="360"/>
        <v>0</v>
      </c>
      <c r="DI142" s="471">
        <f t="shared" si="361"/>
        <v>0</v>
      </c>
      <c r="DJ142" s="470">
        <f t="shared" si="362"/>
        <v>0</v>
      </c>
      <c r="DK142" s="116">
        <f t="shared" si="363"/>
        <v>0</v>
      </c>
      <c r="DL142" s="116">
        <f t="shared" si="364"/>
        <v>0</v>
      </c>
      <c r="DM142" s="116">
        <f t="shared" si="365"/>
        <v>0</v>
      </c>
      <c r="DN142" s="116">
        <f t="shared" si="366"/>
        <v>0</v>
      </c>
      <c r="DO142" s="116">
        <f t="shared" si="367"/>
        <v>0</v>
      </c>
      <c r="DP142" s="116">
        <f t="shared" si="368"/>
        <v>0</v>
      </c>
      <c r="DQ142" s="116">
        <f t="shared" si="369"/>
        <v>0</v>
      </c>
      <c r="DR142" s="116">
        <f t="shared" si="370"/>
        <v>0</v>
      </c>
      <c r="DS142" s="116">
        <f t="shared" si="371"/>
        <v>0</v>
      </c>
      <c r="DT142" s="116">
        <f t="shared" si="372"/>
        <v>0</v>
      </c>
      <c r="DU142" s="471">
        <f t="shared" si="373"/>
        <v>0</v>
      </c>
      <c r="DV142" s="470">
        <f t="shared" si="374"/>
        <v>0</v>
      </c>
      <c r="DW142" s="470">
        <f t="shared" si="375"/>
        <v>0</v>
      </c>
      <c r="DX142" s="470">
        <f t="shared" si="376"/>
        <v>0</v>
      </c>
      <c r="DY142" s="470">
        <f t="shared" si="377"/>
        <v>0</v>
      </c>
      <c r="DZ142" s="470">
        <f t="shared" si="378"/>
        <v>0</v>
      </c>
      <c r="EA142" s="470">
        <f t="shared" si="379"/>
        <v>0</v>
      </c>
      <c r="EB142" s="470">
        <f t="shared" si="380"/>
        <v>0</v>
      </c>
      <c r="EC142" s="470">
        <f t="shared" si="381"/>
        <v>0</v>
      </c>
      <c r="ED142" s="470">
        <f t="shared" si="382"/>
        <v>0</v>
      </c>
      <c r="EE142" s="470">
        <f t="shared" si="383"/>
        <v>0</v>
      </c>
      <c r="EF142" s="470">
        <f t="shared" si="384"/>
        <v>0</v>
      </c>
      <c r="EG142" s="470">
        <f t="shared" si="385"/>
        <v>0</v>
      </c>
      <c r="EH142" s="466">
        <f t="shared" si="386"/>
        <v>0</v>
      </c>
      <c r="EI142" s="122">
        <f t="shared" si="387"/>
        <v>0</v>
      </c>
      <c r="EJ142" s="122">
        <f t="shared" si="388"/>
        <v>0</v>
      </c>
      <c r="EK142" s="122">
        <f t="shared" si="389"/>
        <v>0</v>
      </c>
      <c r="EL142" s="122">
        <f t="shared" si="390"/>
        <v>0</v>
      </c>
      <c r="EM142" s="122">
        <f t="shared" si="391"/>
        <v>0</v>
      </c>
      <c r="EN142" s="122">
        <f t="shared" si="392"/>
        <v>0</v>
      </c>
      <c r="EO142" s="122">
        <f t="shared" si="393"/>
        <v>0</v>
      </c>
      <c r="EP142" s="122">
        <f t="shared" si="394"/>
        <v>0</v>
      </c>
      <c r="EQ142" s="122">
        <f t="shared" si="395"/>
        <v>0</v>
      </c>
      <c r="ER142" s="122">
        <f t="shared" si="396"/>
        <v>0</v>
      </c>
      <c r="ES142" s="469">
        <f t="shared" si="397"/>
        <v>0</v>
      </c>
      <c r="ET142" s="466">
        <f t="shared" si="398"/>
        <v>0</v>
      </c>
      <c r="EU142" s="122">
        <f t="shared" si="399"/>
        <v>0</v>
      </c>
      <c r="EV142" s="122">
        <f t="shared" si="400"/>
        <v>0</v>
      </c>
      <c r="EW142" s="122">
        <f t="shared" si="401"/>
        <v>0</v>
      </c>
      <c r="EX142" s="122">
        <f t="shared" si="402"/>
        <v>0</v>
      </c>
      <c r="EY142" s="122">
        <f t="shared" si="403"/>
        <v>0</v>
      </c>
      <c r="EZ142" s="122">
        <f t="shared" si="404"/>
        <v>0</v>
      </c>
      <c r="FA142" s="122">
        <f t="shared" si="405"/>
        <v>0</v>
      </c>
      <c r="FB142" s="122">
        <f t="shared" si="406"/>
        <v>0</v>
      </c>
      <c r="FC142" s="122">
        <f t="shared" si="407"/>
        <v>0</v>
      </c>
      <c r="FD142" s="122">
        <f t="shared" si="408"/>
        <v>0</v>
      </c>
      <c r="FE142" s="469">
        <f t="shared" si="409"/>
        <v>0</v>
      </c>
      <c r="FF142" s="466">
        <f t="shared" si="410"/>
        <v>0</v>
      </c>
      <c r="FG142" s="466">
        <f t="shared" si="411"/>
        <v>0</v>
      </c>
      <c r="FH142" s="466">
        <f t="shared" si="412"/>
        <v>0</v>
      </c>
      <c r="FI142" s="466">
        <f t="shared" si="413"/>
        <v>0</v>
      </c>
      <c r="FJ142" s="466">
        <f t="shared" si="414"/>
        <v>0</v>
      </c>
      <c r="FK142" s="466">
        <f t="shared" si="415"/>
        <v>0</v>
      </c>
      <c r="FL142" s="466">
        <f t="shared" si="416"/>
        <v>0</v>
      </c>
      <c r="FM142" s="466">
        <f t="shared" si="417"/>
        <v>0</v>
      </c>
      <c r="FN142" s="466">
        <f t="shared" si="418"/>
        <v>0</v>
      </c>
      <c r="FO142" s="466">
        <f t="shared" si="419"/>
        <v>0</v>
      </c>
      <c r="FP142" s="466">
        <f t="shared" si="420"/>
        <v>0</v>
      </c>
      <c r="FQ142" s="468">
        <f t="shared" si="421"/>
        <v>0</v>
      </c>
      <c r="FR142" s="466">
        <f t="shared" si="422"/>
        <v>0</v>
      </c>
      <c r="FS142" s="466">
        <f t="shared" si="423"/>
        <v>0</v>
      </c>
      <c r="FT142" s="466">
        <f t="shared" si="424"/>
        <v>0</v>
      </c>
      <c r="FU142" s="466">
        <f t="shared" si="425"/>
        <v>0</v>
      </c>
      <c r="FV142" s="466">
        <f t="shared" si="426"/>
        <v>0</v>
      </c>
      <c r="FW142" s="466">
        <f t="shared" si="427"/>
        <v>0</v>
      </c>
      <c r="FX142" s="466">
        <f t="shared" si="428"/>
        <v>0</v>
      </c>
      <c r="FY142" s="466">
        <f t="shared" si="429"/>
        <v>0</v>
      </c>
      <c r="FZ142" s="466">
        <f t="shared" si="430"/>
        <v>0</v>
      </c>
      <c r="GA142" s="466">
        <f t="shared" si="431"/>
        <v>0</v>
      </c>
      <c r="GB142" s="466">
        <f t="shared" si="432"/>
        <v>0</v>
      </c>
      <c r="GC142" s="468">
        <f t="shared" si="433"/>
        <v>0</v>
      </c>
    </row>
    <row r="143" spans="1:185">
      <c r="A143" s="97">
        <v>140</v>
      </c>
      <c r="B143" s="97" t="s">
        <v>12</v>
      </c>
      <c r="C143" s="97" t="s">
        <v>213</v>
      </c>
      <c r="D143" s="97" t="s">
        <v>936</v>
      </c>
      <c r="E143" s="321">
        <v>1.6406787266670001E-2</v>
      </c>
      <c r="F143" s="122">
        <v>0</v>
      </c>
      <c r="G143" s="122">
        <v>4.6124701962868997E-2</v>
      </c>
      <c r="H143" s="122">
        <v>1.4883464831838999E-2</v>
      </c>
      <c r="I143" s="122">
        <v>0</v>
      </c>
      <c r="J143" s="122">
        <v>4.5015402880661998E-2</v>
      </c>
      <c r="K143" s="122">
        <v>1.3564890036099E-2</v>
      </c>
      <c r="L143" s="122">
        <v>0</v>
      </c>
      <c r="M143" s="122">
        <v>4.37262174608E-2</v>
      </c>
      <c r="N143" s="122">
        <v>1.1492843928507E-2</v>
      </c>
      <c r="O143" s="122">
        <v>0</v>
      </c>
      <c r="P143" s="475">
        <v>4.2111852892098997E-2</v>
      </c>
      <c r="Q143" s="474">
        <v>2</v>
      </c>
      <c r="R143" s="97">
        <v>3.2813574533339003E-2</v>
      </c>
      <c r="S143" s="97">
        <v>0</v>
      </c>
      <c r="T143" s="97">
        <v>9.2249403925737994E-2</v>
      </c>
      <c r="U143" s="97">
        <v>2.9766929663679002E-2</v>
      </c>
      <c r="V143" s="97">
        <v>0</v>
      </c>
      <c r="W143" s="97">
        <v>9.0030805761323995E-2</v>
      </c>
      <c r="X143" s="97">
        <v>2.7129780072198E-2</v>
      </c>
      <c r="Y143" s="97">
        <v>0</v>
      </c>
      <c r="Z143" s="97">
        <v>8.7452434921599001E-2</v>
      </c>
      <c r="AA143" s="97">
        <v>2.2985687857013999E-2</v>
      </c>
      <c r="AB143" s="97">
        <v>0</v>
      </c>
      <c r="AC143" s="97">
        <v>8.4223705784197994E-2</v>
      </c>
      <c r="AD143" s="321">
        <v>0</v>
      </c>
      <c r="AE143" s="97">
        <v>0</v>
      </c>
      <c r="AF143" s="97">
        <v>0</v>
      </c>
      <c r="AG143" s="97">
        <v>0</v>
      </c>
      <c r="AH143" s="97">
        <v>0</v>
      </c>
      <c r="AI143" s="97">
        <v>0</v>
      </c>
      <c r="AJ143" s="97">
        <v>0</v>
      </c>
      <c r="AK143" s="97">
        <v>0</v>
      </c>
      <c r="AL143" s="97">
        <v>0</v>
      </c>
      <c r="AM143" s="97">
        <v>0</v>
      </c>
      <c r="AN143" s="97">
        <v>0</v>
      </c>
      <c r="AO143" s="97">
        <v>0</v>
      </c>
      <c r="AP143" s="466">
        <f t="shared" si="290"/>
        <v>0</v>
      </c>
      <c r="AQ143" s="122">
        <f t="shared" si="291"/>
        <v>0</v>
      </c>
      <c r="AR143" s="473">
        <f t="shared" si="292"/>
        <v>0</v>
      </c>
      <c r="AS143" s="122">
        <f t="shared" si="293"/>
        <v>0</v>
      </c>
      <c r="AT143" s="122">
        <f t="shared" si="294"/>
        <v>0</v>
      </c>
      <c r="AU143" s="122">
        <f t="shared" si="295"/>
        <v>0</v>
      </c>
      <c r="AV143" s="122">
        <f t="shared" si="296"/>
        <v>0</v>
      </c>
      <c r="AW143" s="122">
        <f t="shared" si="297"/>
        <v>0</v>
      </c>
      <c r="AX143" s="122">
        <f t="shared" si="298"/>
        <v>0</v>
      </c>
      <c r="AY143" s="122">
        <f t="shared" si="299"/>
        <v>0</v>
      </c>
      <c r="AZ143" s="122">
        <f t="shared" si="300"/>
        <v>0</v>
      </c>
      <c r="BA143" s="469">
        <f t="shared" si="301"/>
        <v>0</v>
      </c>
      <c r="BB143" s="97">
        <f t="shared" si="302"/>
        <v>2.5319318705197737E-3</v>
      </c>
      <c r="BC143" s="97">
        <f t="shared" si="303"/>
        <v>0</v>
      </c>
      <c r="BD143" s="97">
        <f t="shared" si="304"/>
        <v>7.1180665062476377E-3</v>
      </c>
      <c r="BE143" s="97">
        <f t="shared" si="305"/>
        <v>2.2968493672156872E-3</v>
      </c>
      <c r="BF143" s="97">
        <f t="shared" si="306"/>
        <v>0</v>
      </c>
      <c r="BG143" s="97">
        <f t="shared" si="307"/>
        <v>6.9468770067723827E-3</v>
      </c>
      <c r="BH143" s="97">
        <f t="shared" si="308"/>
        <v>2.0933639745708776E-3</v>
      </c>
      <c r="BI143" s="97">
        <f t="shared" si="309"/>
        <v>0</v>
      </c>
      <c r="BJ143" s="97">
        <f t="shared" si="310"/>
        <v>6.7479270479227898E-3</v>
      </c>
      <c r="BK143" s="97">
        <f t="shared" si="311"/>
        <v>1.7736012147003745E-3</v>
      </c>
      <c r="BL143" s="97">
        <f t="shared" si="312"/>
        <v>0</v>
      </c>
      <c r="BM143" s="469">
        <f t="shared" si="313"/>
        <v>6.4987947202040323E-3</v>
      </c>
      <c r="BN143" s="467">
        <f t="shared" si="314"/>
        <v>0</v>
      </c>
      <c r="BO143" s="97">
        <f t="shared" si="315"/>
        <v>0</v>
      </c>
      <c r="BP143" s="97">
        <f t="shared" si="316"/>
        <v>0</v>
      </c>
      <c r="BQ143" s="97">
        <f t="shared" si="317"/>
        <v>0</v>
      </c>
      <c r="BR143" s="97">
        <f t="shared" si="318"/>
        <v>0</v>
      </c>
      <c r="BS143" s="97">
        <f t="shared" si="319"/>
        <v>0</v>
      </c>
      <c r="BT143" s="97">
        <f t="shared" si="320"/>
        <v>0</v>
      </c>
      <c r="BU143" s="97">
        <f t="shared" si="321"/>
        <v>0</v>
      </c>
      <c r="BV143" s="97">
        <f t="shared" si="322"/>
        <v>0</v>
      </c>
      <c r="BW143" s="97">
        <f t="shared" si="323"/>
        <v>0</v>
      </c>
      <c r="BX143" s="97">
        <f t="shared" si="324"/>
        <v>0</v>
      </c>
      <c r="BY143" s="469">
        <f t="shared" si="325"/>
        <v>0</v>
      </c>
      <c r="BZ143" s="470">
        <f t="shared" si="326"/>
        <v>0</v>
      </c>
      <c r="CA143" s="470">
        <f t="shared" si="327"/>
        <v>0</v>
      </c>
      <c r="CB143" s="470">
        <f t="shared" si="328"/>
        <v>0</v>
      </c>
      <c r="CC143" s="470">
        <f t="shared" si="329"/>
        <v>0</v>
      </c>
      <c r="CD143" s="470">
        <f t="shared" si="330"/>
        <v>0</v>
      </c>
      <c r="CE143" s="470">
        <f t="shared" si="331"/>
        <v>0</v>
      </c>
      <c r="CF143" s="470">
        <f t="shared" si="332"/>
        <v>0</v>
      </c>
      <c r="CG143" s="470">
        <f t="shared" si="333"/>
        <v>0</v>
      </c>
      <c r="CH143" s="470">
        <f t="shared" si="334"/>
        <v>0</v>
      </c>
      <c r="CI143" s="470">
        <f t="shared" si="335"/>
        <v>0</v>
      </c>
      <c r="CJ143" s="470">
        <f t="shared" si="336"/>
        <v>0</v>
      </c>
      <c r="CK143" s="472">
        <f t="shared" si="337"/>
        <v>0</v>
      </c>
      <c r="CL143" s="470">
        <f t="shared" si="338"/>
        <v>3.2813574533339003E-2</v>
      </c>
      <c r="CM143" s="116">
        <f t="shared" si="339"/>
        <v>0</v>
      </c>
      <c r="CN143" s="116">
        <f t="shared" si="340"/>
        <v>9.2249403925737994E-2</v>
      </c>
      <c r="CO143" s="116">
        <f t="shared" si="341"/>
        <v>2.9766929663679002E-2</v>
      </c>
      <c r="CP143" s="116">
        <f t="shared" si="342"/>
        <v>0</v>
      </c>
      <c r="CQ143" s="116">
        <f t="shared" si="343"/>
        <v>9.0030805761323995E-2</v>
      </c>
      <c r="CR143" s="116">
        <f t="shared" si="344"/>
        <v>2.7129780072198E-2</v>
      </c>
      <c r="CS143" s="116">
        <f t="shared" si="345"/>
        <v>0</v>
      </c>
      <c r="CT143" s="116">
        <f t="shared" si="346"/>
        <v>8.7452434921599001E-2</v>
      </c>
      <c r="CU143" s="116">
        <f t="shared" si="347"/>
        <v>2.2985687857013999E-2</v>
      </c>
      <c r="CV143" s="116">
        <f t="shared" si="348"/>
        <v>0</v>
      </c>
      <c r="CW143" s="471">
        <f t="shared" si="349"/>
        <v>8.4223705784197994E-2</v>
      </c>
      <c r="CX143" s="470">
        <f t="shared" si="350"/>
        <v>0</v>
      </c>
      <c r="CY143" s="116">
        <f t="shared" si="351"/>
        <v>0</v>
      </c>
      <c r="CZ143" s="116">
        <f t="shared" si="352"/>
        <v>0</v>
      </c>
      <c r="DA143" s="116">
        <f t="shared" si="353"/>
        <v>0</v>
      </c>
      <c r="DB143" s="116">
        <f t="shared" si="354"/>
        <v>0</v>
      </c>
      <c r="DC143" s="116">
        <f t="shared" si="355"/>
        <v>0</v>
      </c>
      <c r="DD143" s="116">
        <f t="shared" si="356"/>
        <v>0</v>
      </c>
      <c r="DE143" s="116">
        <f t="shared" si="357"/>
        <v>0</v>
      </c>
      <c r="DF143" s="116">
        <f t="shared" si="358"/>
        <v>0</v>
      </c>
      <c r="DG143" s="116">
        <f t="shared" si="359"/>
        <v>0</v>
      </c>
      <c r="DH143" s="116">
        <f t="shared" si="360"/>
        <v>0</v>
      </c>
      <c r="DI143" s="471">
        <f t="shared" si="361"/>
        <v>0</v>
      </c>
      <c r="DJ143" s="470">
        <f t="shared" si="362"/>
        <v>0</v>
      </c>
      <c r="DK143" s="116">
        <f t="shared" si="363"/>
        <v>0</v>
      </c>
      <c r="DL143" s="116">
        <f t="shared" si="364"/>
        <v>0</v>
      </c>
      <c r="DM143" s="116">
        <f t="shared" si="365"/>
        <v>0</v>
      </c>
      <c r="DN143" s="116">
        <f t="shared" si="366"/>
        <v>0</v>
      </c>
      <c r="DO143" s="116">
        <f t="shared" si="367"/>
        <v>0</v>
      </c>
      <c r="DP143" s="116">
        <f t="shared" si="368"/>
        <v>0</v>
      </c>
      <c r="DQ143" s="116">
        <f t="shared" si="369"/>
        <v>0</v>
      </c>
      <c r="DR143" s="116">
        <f t="shared" si="370"/>
        <v>0</v>
      </c>
      <c r="DS143" s="116">
        <f t="shared" si="371"/>
        <v>0</v>
      </c>
      <c r="DT143" s="116">
        <f t="shared" si="372"/>
        <v>0</v>
      </c>
      <c r="DU143" s="471">
        <f t="shared" si="373"/>
        <v>0</v>
      </c>
      <c r="DV143" s="470">
        <f t="shared" si="374"/>
        <v>0</v>
      </c>
      <c r="DW143" s="470">
        <f t="shared" si="375"/>
        <v>0</v>
      </c>
      <c r="DX143" s="470">
        <f t="shared" si="376"/>
        <v>0</v>
      </c>
      <c r="DY143" s="470">
        <f t="shared" si="377"/>
        <v>0</v>
      </c>
      <c r="DZ143" s="470">
        <f t="shared" si="378"/>
        <v>0</v>
      </c>
      <c r="EA143" s="470">
        <f t="shared" si="379"/>
        <v>0</v>
      </c>
      <c r="EB143" s="470">
        <f t="shared" si="380"/>
        <v>0</v>
      </c>
      <c r="EC143" s="470">
        <f t="shared" si="381"/>
        <v>0</v>
      </c>
      <c r="ED143" s="470">
        <f t="shared" si="382"/>
        <v>0</v>
      </c>
      <c r="EE143" s="470">
        <f t="shared" si="383"/>
        <v>0</v>
      </c>
      <c r="EF143" s="470">
        <f t="shared" si="384"/>
        <v>0</v>
      </c>
      <c r="EG143" s="470">
        <f t="shared" si="385"/>
        <v>0</v>
      </c>
      <c r="EH143" s="466">
        <f t="shared" si="386"/>
        <v>0</v>
      </c>
      <c r="EI143" s="122">
        <f t="shared" si="387"/>
        <v>0</v>
      </c>
      <c r="EJ143" s="122">
        <f t="shared" si="388"/>
        <v>0</v>
      </c>
      <c r="EK143" s="122">
        <f t="shared" si="389"/>
        <v>0</v>
      </c>
      <c r="EL143" s="122">
        <f t="shared" si="390"/>
        <v>0</v>
      </c>
      <c r="EM143" s="122">
        <f t="shared" si="391"/>
        <v>0</v>
      </c>
      <c r="EN143" s="122">
        <f t="shared" si="392"/>
        <v>0</v>
      </c>
      <c r="EO143" s="122">
        <f t="shared" si="393"/>
        <v>0</v>
      </c>
      <c r="EP143" s="122">
        <f t="shared" si="394"/>
        <v>0</v>
      </c>
      <c r="EQ143" s="122">
        <f t="shared" si="395"/>
        <v>0</v>
      </c>
      <c r="ER143" s="122">
        <f t="shared" si="396"/>
        <v>0</v>
      </c>
      <c r="ES143" s="469">
        <f t="shared" si="397"/>
        <v>0</v>
      </c>
      <c r="ET143" s="466">
        <f t="shared" si="398"/>
        <v>0</v>
      </c>
      <c r="EU143" s="122">
        <f t="shared" si="399"/>
        <v>0</v>
      </c>
      <c r="EV143" s="122">
        <f t="shared" si="400"/>
        <v>0</v>
      </c>
      <c r="EW143" s="122">
        <f t="shared" si="401"/>
        <v>0</v>
      </c>
      <c r="EX143" s="122">
        <f t="shared" si="402"/>
        <v>0</v>
      </c>
      <c r="EY143" s="122">
        <f t="shared" si="403"/>
        <v>0</v>
      </c>
      <c r="EZ143" s="122">
        <f t="shared" si="404"/>
        <v>0</v>
      </c>
      <c r="FA143" s="122">
        <f t="shared" si="405"/>
        <v>0</v>
      </c>
      <c r="FB143" s="122">
        <f t="shared" si="406"/>
        <v>0</v>
      </c>
      <c r="FC143" s="122">
        <f t="shared" si="407"/>
        <v>0</v>
      </c>
      <c r="FD143" s="122">
        <f t="shared" si="408"/>
        <v>0</v>
      </c>
      <c r="FE143" s="469">
        <f t="shared" si="409"/>
        <v>0</v>
      </c>
      <c r="FF143" s="466">
        <f t="shared" si="410"/>
        <v>0</v>
      </c>
      <c r="FG143" s="466">
        <f t="shared" si="411"/>
        <v>0</v>
      </c>
      <c r="FH143" s="466">
        <f t="shared" si="412"/>
        <v>0</v>
      </c>
      <c r="FI143" s="466">
        <f t="shared" si="413"/>
        <v>0</v>
      </c>
      <c r="FJ143" s="466">
        <f t="shared" si="414"/>
        <v>0</v>
      </c>
      <c r="FK143" s="466">
        <f t="shared" si="415"/>
        <v>0</v>
      </c>
      <c r="FL143" s="466">
        <f t="shared" si="416"/>
        <v>0</v>
      </c>
      <c r="FM143" s="466">
        <f t="shared" si="417"/>
        <v>0</v>
      </c>
      <c r="FN143" s="466">
        <f t="shared" si="418"/>
        <v>0</v>
      </c>
      <c r="FO143" s="466">
        <f t="shared" si="419"/>
        <v>0</v>
      </c>
      <c r="FP143" s="466">
        <f t="shared" si="420"/>
        <v>0</v>
      </c>
      <c r="FQ143" s="468">
        <f t="shared" si="421"/>
        <v>0</v>
      </c>
      <c r="FR143" s="466">
        <f t="shared" si="422"/>
        <v>0</v>
      </c>
      <c r="FS143" s="466">
        <f t="shared" si="423"/>
        <v>0</v>
      </c>
      <c r="FT143" s="466">
        <f t="shared" si="424"/>
        <v>0</v>
      </c>
      <c r="FU143" s="466">
        <f t="shared" si="425"/>
        <v>0</v>
      </c>
      <c r="FV143" s="466">
        <f t="shared" si="426"/>
        <v>0</v>
      </c>
      <c r="FW143" s="466">
        <f t="shared" si="427"/>
        <v>0</v>
      </c>
      <c r="FX143" s="466">
        <f t="shared" si="428"/>
        <v>0</v>
      </c>
      <c r="FY143" s="466">
        <f t="shared" si="429"/>
        <v>0</v>
      </c>
      <c r="FZ143" s="466">
        <f t="shared" si="430"/>
        <v>0</v>
      </c>
      <c r="GA143" s="466">
        <f t="shared" si="431"/>
        <v>0</v>
      </c>
      <c r="GB143" s="466">
        <f t="shared" si="432"/>
        <v>0</v>
      </c>
      <c r="GC143" s="468">
        <f t="shared" si="433"/>
        <v>0</v>
      </c>
    </row>
    <row r="144" spans="1:185">
      <c r="A144" s="97">
        <v>141</v>
      </c>
      <c r="B144" s="97" t="s">
        <v>12</v>
      </c>
      <c r="C144" s="97" t="s">
        <v>213</v>
      </c>
      <c r="D144" s="97" t="s">
        <v>936</v>
      </c>
      <c r="E144" s="321">
        <v>1.6968966954194999E-2</v>
      </c>
      <c r="F144" s="122">
        <v>0.15272142464072999</v>
      </c>
      <c r="G144" s="122">
        <v>0.235288182277095</v>
      </c>
      <c r="H144" s="122">
        <v>1.5569027180473999E-2</v>
      </c>
      <c r="I144" s="122">
        <v>0.14012190710787001</v>
      </c>
      <c r="J144" s="122">
        <v>0.23212811833667399</v>
      </c>
      <c r="K144" s="122">
        <v>1.4593311580608E-2</v>
      </c>
      <c r="L144" s="122">
        <v>0.13134042519102801</v>
      </c>
      <c r="M144" s="122">
        <v>0.228455611595104</v>
      </c>
      <c r="N144" s="122">
        <v>1.2370376909608001E-2</v>
      </c>
      <c r="O144" s="122">
        <v>0.11133391856309199</v>
      </c>
      <c r="P144" s="475">
        <v>0.223856765943764</v>
      </c>
      <c r="Q144" s="474">
        <v>2</v>
      </c>
      <c r="R144" s="97">
        <v>3.3937933908389999E-2</v>
      </c>
      <c r="S144" s="97">
        <v>0.30544284928145998</v>
      </c>
      <c r="T144" s="97">
        <v>0.47057636455419</v>
      </c>
      <c r="U144" s="97">
        <v>3.1138054360947999E-2</v>
      </c>
      <c r="V144" s="97">
        <v>0.28024381421574002</v>
      </c>
      <c r="W144" s="97">
        <v>0.46425623667334898</v>
      </c>
      <c r="X144" s="97">
        <v>2.9186623161216001E-2</v>
      </c>
      <c r="Y144" s="97">
        <v>0.26268085038205602</v>
      </c>
      <c r="Z144" s="97">
        <v>0.45691122319020899</v>
      </c>
      <c r="AA144" s="97">
        <v>2.4740753819216001E-2</v>
      </c>
      <c r="AB144" s="97">
        <v>0.22266783712618499</v>
      </c>
      <c r="AC144" s="97">
        <v>0.44771353188752899</v>
      </c>
      <c r="AD144" s="321">
        <v>0</v>
      </c>
      <c r="AE144" s="97">
        <v>0</v>
      </c>
      <c r="AF144" s="97">
        <v>0</v>
      </c>
      <c r="AG144" s="97">
        <v>0</v>
      </c>
      <c r="AH144" s="97">
        <v>0</v>
      </c>
      <c r="AI144" s="97">
        <v>0</v>
      </c>
      <c r="AJ144" s="97">
        <v>0</v>
      </c>
      <c r="AK144" s="97">
        <v>0</v>
      </c>
      <c r="AL144" s="97">
        <v>0</v>
      </c>
      <c r="AM144" s="97">
        <v>0</v>
      </c>
      <c r="AN144" s="97">
        <v>0</v>
      </c>
      <c r="AO144" s="97">
        <v>0</v>
      </c>
      <c r="AP144" s="466">
        <f t="shared" si="290"/>
        <v>0</v>
      </c>
      <c r="AQ144" s="122">
        <f t="shared" si="291"/>
        <v>0</v>
      </c>
      <c r="AR144" s="473">
        <f t="shared" si="292"/>
        <v>0</v>
      </c>
      <c r="AS144" s="122">
        <f t="shared" si="293"/>
        <v>0</v>
      </c>
      <c r="AT144" s="122">
        <f t="shared" si="294"/>
        <v>0</v>
      </c>
      <c r="AU144" s="122">
        <f t="shared" si="295"/>
        <v>0</v>
      </c>
      <c r="AV144" s="122">
        <f t="shared" si="296"/>
        <v>0</v>
      </c>
      <c r="AW144" s="122">
        <f t="shared" si="297"/>
        <v>0</v>
      </c>
      <c r="AX144" s="122">
        <f t="shared" si="298"/>
        <v>0</v>
      </c>
      <c r="AY144" s="122">
        <f t="shared" si="299"/>
        <v>0</v>
      </c>
      <c r="AZ144" s="122">
        <f t="shared" si="300"/>
        <v>0</v>
      </c>
      <c r="BA144" s="469">
        <f t="shared" si="301"/>
        <v>0</v>
      </c>
      <c r="BB144" s="97">
        <f t="shared" si="302"/>
        <v>2.6186886891868262E-3</v>
      </c>
      <c r="BC144" s="97">
        <f t="shared" si="303"/>
        <v>2.3568309631501094E-2</v>
      </c>
      <c r="BD144" s="97">
        <f t="shared" si="304"/>
        <v>3.6310195151628581E-2</v>
      </c>
      <c r="BE144" s="97">
        <f t="shared" si="305"/>
        <v>2.4026468723289261E-3</v>
      </c>
      <c r="BF144" s="97">
        <f t="shared" si="306"/>
        <v>2.1623924086902294E-2</v>
      </c>
      <c r="BG144" s="97">
        <f t="shared" si="307"/>
        <v>3.5822527061978499E-2</v>
      </c>
      <c r="BH144" s="97">
        <f t="shared" si="308"/>
        <v>2.2520722727007165E-3</v>
      </c>
      <c r="BI144" s="97">
        <f t="shared" si="309"/>
        <v>2.0268746283090975E-2</v>
      </c>
      <c r="BJ144" s="97">
        <f t="shared" si="310"/>
        <v>3.5255777660493322E-2</v>
      </c>
      <c r="BK144" s="97">
        <f t="shared" si="311"/>
        <v>1.9090240544171722E-3</v>
      </c>
      <c r="BL144" s="97">
        <f t="shared" si="312"/>
        <v>1.7181297721364272E-2</v>
      </c>
      <c r="BM144" s="469">
        <f t="shared" si="313"/>
        <v>3.4546073579921531E-2</v>
      </c>
      <c r="BN144" s="467">
        <f t="shared" si="314"/>
        <v>0</v>
      </c>
      <c r="BO144" s="97">
        <f t="shared" si="315"/>
        <v>0</v>
      </c>
      <c r="BP144" s="97">
        <f t="shared" si="316"/>
        <v>0</v>
      </c>
      <c r="BQ144" s="97">
        <f t="shared" si="317"/>
        <v>0</v>
      </c>
      <c r="BR144" s="97">
        <f t="shared" si="318"/>
        <v>0</v>
      </c>
      <c r="BS144" s="97">
        <f t="shared" si="319"/>
        <v>0</v>
      </c>
      <c r="BT144" s="97">
        <f t="shared" si="320"/>
        <v>0</v>
      </c>
      <c r="BU144" s="97">
        <f t="shared" si="321"/>
        <v>0</v>
      </c>
      <c r="BV144" s="97">
        <f t="shared" si="322"/>
        <v>0</v>
      </c>
      <c r="BW144" s="97">
        <f t="shared" si="323"/>
        <v>0</v>
      </c>
      <c r="BX144" s="97">
        <f t="shared" si="324"/>
        <v>0</v>
      </c>
      <c r="BY144" s="469">
        <f t="shared" si="325"/>
        <v>0</v>
      </c>
      <c r="BZ144" s="470">
        <f t="shared" si="326"/>
        <v>0</v>
      </c>
      <c r="CA144" s="470">
        <f t="shared" si="327"/>
        <v>0</v>
      </c>
      <c r="CB144" s="470">
        <f t="shared" si="328"/>
        <v>0</v>
      </c>
      <c r="CC144" s="470">
        <f t="shared" si="329"/>
        <v>0</v>
      </c>
      <c r="CD144" s="470">
        <f t="shared" si="330"/>
        <v>0</v>
      </c>
      <c r="CE144" s="470">
        <f t="shared" si="331"/>
        <v>0</v>
      </c>
      <c r="CF144" s="470">
        <f t="shared" si="332"/>
        <v>0</v>
      </c>
      <c r="CG144" s="470">
        <f t="shared" si="333"/>
        <v>0</v>
      </c>
      <c r="CH144" s="470">
        <f t="shared" si="334"/>
        <v>0</v>
      </c>
      <c r="CI144" s="470">
        <f t="shared" si="335"/>
        <v>0</v>
      </c>
      <c r="CJ144" s="470">
        <f t="shared" si="336"/>
        <v>0</v>
      </c>
      <c r="CK144" s="472">
        <f t="shared" si="337"/>
        <v>0</v>
      </c>
      <c r="CL144" s="470">
        <f t="shared" si="338"/>
        <v>3.3937933908389999E-2</v>
      </c>
      <c r="CM144" s="116">
        <f t="shared" si="339"/>
        <v>0.30544284928145998</v>
      </c>
      <c r="CN144" s="116">
        <f t="shared" si="340"/>
        <v>0.47057636455419</v>
      </c>
      <c r="CO144" s="116">
        <f t="shared" si="341"/>
        <v>3.1138054360947999E-2</v>
      </c>
      <c r="CP144" s="116">
        <f t="shared" si="342"/>
        <v>0.28024381421574002</v>
      </c>
      <c r="CQ144" s="116">
        <f t="shared" si="343"/>
        <v>0.46425623667334898</v>
      </c>
      <c r="CR144" s="116">
        <f t="shared" si="344"/>
        <v>2.9186623161216001E-2</v>
      </c>
      <c r="CS144" s="116">
        <f t="shared" si="345"/>
        <v>0.26268085038205602</v>
      </c>
      <c r="CT144" s="116">
        <f t="shared" si="346"/>
        <v>0.45691122319020899</v>
      </c>
      <c r="CU144" s="116">
        <f t="shared" si="347"/>
        <v>2.4740753819216001E-2</v>
      </c>
      <c r="CV144" s="116">
        <f t="shared" si="348"/>
        <v>0.22266783712618499</v>
      </c>
      <c r="CW144" s="471">
        <f t="shared" si="349"/>
        <v>0.44771353188752899</v>
      </c>
      <c r="CX144" s="470">
        <f t="shared" si="350"/>
        <v>0</v>
      </c>
      <c r="CY144" s="116">
        <f t="shared" si="351"/>
        <v>0</v>
      </c>
      <c r="CZ144" s="116">
        <f t="shared" si="352"/>
        <v>0</v>
      </c>
      <c r="DA144" s="116">
        <f t="shared" si="353"/>
        <v>0</v>
      </c>
      <c r="DB144" s="116">
        <f t="shared" si="354"/>
        <v>0</v>
      </c>
      <c r="DC144" s="116">
        <f t="shared" si="355"/>
        <v>0</v>
      </c>
      <c r="DD144" s="116">
        <f t="shared" si="356"/>
        <v>0</v>
      </c>
      <c r="DE144" s="116">
        <f t="shared" si="357"/>
        <v>0</v>
      </c>
      <c r="DF144" s="116">
        <f t="shared" si="358"/>
        <v>0</v>
      </c>
      <c r="DG144" s="116">
        <f t="shared" si="359"/>
        <v>0</v>
      </c>
      <c r="DH144" s="116">
        <f t="shared" si="360"/>
        <v>0</v>
      </c>
      <c r="DI144" s="471">
        <f t="shared" si="361"/>
        <v>0</v>
      </c>
      <c r="DJ144" s="470">
        <f t="shared" si="362"/>
        <v>0</v>
      </c>
      <c r="DK144" s="116">
        <f t="shared" si="363"/>
        <v>0</v>
      </c>
      <c r="DL144" s="116">
        <f t="shared" si="364"/>
        <v>0</v>
      </c>
      <c r="DM144" s="116">
        <f t="shared" si="365"/>
        <v>0</v>
      </c>
      <c r="DN144" s="116">
        <f t="shared" si="366"/>
        <v>0</v>
      </c>
      <c r="DO144" s="116">
        <f t="shared" si="367"/>
        <v>0</v>
      </c>
      <c r="DP144" s="116">
        <f t="shared" si="368"/>
        <v>0</v>
      </c>
      <c r="DQ144" s="116">
        <f t="shared" si="369"/>
        <v>0</v>
      </c>
      <c r="DR144" s="116">
        <f t="shared" si="370"/>
        <v>0</v>
      </c>
      <c r="DS144" s="116">
        <f t="shared" si="371"/>
        <v>0</v>
      </c>
      <c r="DT144" s="116">
        <f t="shared" si="372"/>
        <v>0</v>
      </c>
      <c r="DU144" s="471">
        <f t="shared" si="373"/>
        <v>0</v>
      </c>
      <c r="DV144" s="470">
        <f t="shared" si="374"/>
        <v>0</v>
      </c>
      <c r="DW144" s="470">
        <f t="shared" si="375"/>
        <v>0</v>
      </c>
      <c r="DX144" s="470">
        <f t="shared" si="376"/>
        <v>0</v>
      </c>
      <c r="DY144" s="470">
        <f t="shared" si="377"/>
        <v>0</v>
      </c>
      <c r="DZ144" s="470">
        <f t="shared" si="378"/>
        <v>0</v>
      </c>
      <c r="EA144" s="470">
        <f t="shared" si="379"/>
        <v>0</v>
      </c>
      <c r="EB144" s="470">
        <f t="shared" si="380"/>
        <v>0</v>
      </c>
      <c r="EC144" s="470">
        <f t="shared" si="381"/>
        <v>0</v>
      </c>
      <c r="ED144" s="470">
        <f t="shared" si="382"/>
        <v>0</v>
      </c>
      <c r="EE144" s="470">
        <f t="shared" si="383"/>
        <v>0</v>
      </c>
      <c r="EF144" s="470">
        <f t="shared" si="384"/>
        <v>0</v>
      </c>
      <c r="EG144" s="470">
        <f t="shared" si="385"/>
        <v>0</v>
      </c>
      <c r="EH144" s="466">
        <f t="shared" si="386"/>
        <v>0</v>
      </c>
      <c r="EI144" s="122">
        <f t="shared" si="387"/>
        <v>0</v>
      </c>
      <c r="EJ144" s="122">
        <f t="shared" si="388"/>
        <v>0</v>
      </c>
      <c r="EK144" s="122">
        <f t="shared" si="389"/>
        <v>0</v>
      </c>
      <c r="EL144" s="122">
        <f t="shared" si="390"/>
        <v>0</v>
      </c>
      <c r="EM144" s="122">
        <f t="shared" si="391"/>
        <v>0</v>
      </c>
      <c r="EN144" s="122">
        <f t="shared" si="392"/>
        <v>0</v>
      </c>
      <c r="EO144" s="122">
        <f t="shared" si="393"/>
        <v>0</v>
      </c>
      <c r="EP144" s="122">
        <f t="shared" si="394"/>
        <v>0</v>
      </c>
      <c r="EQ144" s="122">
        <f t="shared" si="395"/>
        <v>0</v>
      </c>
      <c r="ER144" s="122">
        <f t="shared" si="396"/>
        <v>0</v>
      </c>
      <c r="ES144" s="469">
        <f t="shared" si="397"/>
        <v>0</v>
      </c>
      <c r="ET144" s="466">
        <f t="shared" si="398"/>
        <v>0</v>
      </c>
      <c r="EU144" s="122">
        <f t="shared" si="399"/>
        <v>0</v>
      </c>
      <c r="EV144" s="122">
        <f t="shared" si="400"/>
        <v>0</v>
      </c>
      <c r="EW144" s="122">
        <f t="shared" si="401"/>
        <v>0</v>
      </c>
      <c r="EX144" s="122">
        <f t="shared" si="402"/>
        <v>0</v>
      </c>
      <c r="EY144" s="122">
        <f t="shared" si="403"/>
        <v>0</v>
      </c>
      <c r="EZ144" s="122">
        <f t="shared" si="404"/>
        <v>0</v>
      </c>
      <c r="FA144" s="122">
        <f t="shared" si="405"/>
        <v>0</v>
      </c>
      <c r="FB144" s="122">
        <f t="shared" si="406"/>
        <v>0</v>
      </c>
      <c r="FC144" s="122">
        <f t="shared" si="407"/>
        <v>0</v>
      </c>
      <c r="FD144" s="122">
        <f t="shared" si="408"/>
        <v>0</v>
      </c>
      <c r="FE144" s="469">
        <f t="shared" si="409"/>
        <v>0</v>
      </c>
      <c r="FF144" s="466">
        <f t="shared" si="410"/>
        <v>0</v>
      </c>
      <c r="FG144" s="466">
        <f t="shared" si="411"/>
        <v>0</v>
      </c>
      <c r="FH144" s="466">
        <f t="shared" si="412"/>
        <v>0</v>
      </c>
      <c r="FI144" s="466">
        <f t="shared" si="413"/>
        <v>0</v>
      </c>
      <c r="FJ144" s="466">
        <f t="shared" si="414"/>
        <v>0</v>
      </c>
      <c r="FK144" s="466">
        <f t="shared" si="415"/>
        <v>0</v>
      </c>
      <c r="FL144" s="466">
        <f t="shared" si="416"/>
        <v>0</v>
      </c>
      <c r="FM144" s="466">
        <f t="shared" si="417"/>
        <v>0</v>
      </c>
      <c r="FN144" s="466">
        <f t="shared" si="418"/>
        <v>0</v>
      </c>
      <c r="FO144" s="466">
        <f t="shared" si="419"/>
        <v>0</v>
      </c>
      <c r="FP144" s="466">
        <f t="shared" si="420"/>
        <v>0</v>
      </c>
      <c r="FQ144" s="468">
        <f t="shared" si="421"/>
        <v>0</v>
      </c>
      <c r="FR144" s="466">
        <f t="shared" si="422"/>
        <v>0</v>
      </c>
      <c r="FS144" s="466">
        <f t="shared" si="423"/>
        <v>0</v>
      </c>
      <c r="FT144" s="466">
        <f t="shared" si="424"/>
        <v>0</v>
      </c>
      <c r="FU144" s="466">
        <f t="shared" si="425"/>
        <v>0</v>
      </c>
      <c r="FV144" s="466">
        <f t="shared" si="426"/>
        <v>0</v>
      </c>
      <c r="FW144" s="466">
        <f t="shared" si="427"/>
        <v>0</v>
      </c>
      <c r="FX144" s="466">
        <f t="shared" si="428"/>
        <v>0</v>
      </c>
      <c r="FY144" s="466">
        <f t="shared" si="429"/>
        <v>0</v>
      </c>
      <c r="FZ144" s="466">
        <f t="shared" si="430"/>
        <v>0</v>
      </c>
      <c r="GA144" s="466">
        <f t="shared" si="431"/>
        <v>0</v>
      </c>
      <c r="GB144" s="466">
        <f t="shared" si="432"/>
        <v>0</v>
      </c>
      <c r="GC144" s="468">
        <f t="shared" si="433"/>
        <v>0</v>
      </c>
    </row>
    <row r="145" spans="1:185">
      <c r="A145" s="97">
        <v>142</v>
      </c>
      <c r="B145" s="97" t="s">
        <v>12</v>
      </c>
      <c r="C145" s="97" t="s">
        <v>213</v>
      </c>
      <c r="D145" s="97" t="s">
        <v>936</v>
      </c>
      <c r="E145" s="321">
        <v>1.882294072679E-2</v>
      </c>
      <c r="F145" s="122">
        <v>0</v>
      </c>
      <c r="G145" s="122">
        <v>2.9190518649675999E-2</v>
      </c>
      <c r="H145" s="122">
        <v>1.8414559498429E-2</v>
      </c>
      <c r="I145" s="122">
        <v>0</v>
      </c>
      <c r="J145" s="122">
        <v>2.8430815301347001E-2</v>
      </c>
      <c r="K145" s="122">
        <v>1.8123787216458999E-2</v>
      </c>
      <c r="L145" s="122">
        <v>0</v>
      </c>
      <c r="M145" s="122">
        <v>2.7657870768654998E-2</v>
      </c>
      <c r="N145" s="122">
        <v>1.7192291320420001E-2</v>
      </c>
      <c r="O145" s="122">
        <v>0</v>
      </c>
      <c r="P145" s="475">
        <v>2.6443094002609E-2</v>
      </c>
      <c r="Q145" s="474">
        <v>3</v>
      </c>
      <c r="R145" s="97">
        <v>5.6468822180368999E-2</v>
      </c>
      <c r="S145" s="97">
        <v>0</v>
      </c>
      <c r="T145" s="97">
        <v>8.7571555949028004E-2</v>
      </c>
      <c r="U145" s="97">
        <v>5.5243678495285997E-2</v>
      </c>
      <c r="V145" s="97">
        <v>0</v>
      </c>
      <c r="W145" s="97">
        <v>8.5292445904042002E-2</v>
      </c>
      <c r="X145" s="97">
        <v>5.4371361649376997E-2</v>
      </c>
      <c r="Y145" s="97">
        <v>0</v>
      </c>
      <c r="Z145" s="97">
        <v>8.2973612305965005E-2</v>
      </c>
      <c r="AA145" s="97">
        <v>5.1576873961260997E-2</v>
      </c>
      <c r="AB145" s="97">
        <v>0</v>
      </c>
      <c r="AC145" s="97">
        <v>7.9329282007826005E-2</v>
      </c>
      <c r="AD145" s="321">
        <v>0</v>
      </c>
      <c r="AE145" s="97">
        <v>0</v>
      </c>
      <c r="AF145" s="97">
        <v>0</v>
      </c>
      <c r="AG145" s="97">
        <v>0</v>
      </c>
      <c r="AH145" s="97">
        <v>0</v>
      </c>
      <c r="AI145" s="97">
        <v>0</v>
      </c>
      <c r="AJ145" s="97">
        <v>0</v>
      </c>
      <c r="AK145" s="97">
        <v>0</v>
      </c>
      <c r="AL145" s="97">
        <v>0</v>
      </c>
      <c r="AM145" s="97">
        <v>0</v>
      </c>
      <c r="AN145" s="97">
        <v>0</v>
      </c>
      <c r="AO145" s="97">
        <v>0</v>
      </c>
      <c r="AP145" s="466">
        <f t="shared" si="290"/>
        <v>0</v>
      </c>
      <c r="AQ145" s="122">
        <f t="shared" si="291"/>
        <v>0</v>
      </c>
      <c r="AR145" s="473">
        <f t="shared" si="292"/>
        <v>0</v>
      </c>
      <c r="AS145" s="122">
        <f t="shared" si="293"/>
        <v>0</v>
      </c>
      <c r="AT145" s="122">
        <f t="shared" si="294"/>
        <v>0</v>
      </c>
      <c r="AU145" s="122">
        <f t="shared" si="295"/>
        <v>0</v>
      </c>
      <c r="AV145" s="122">
        <f t="shared" si="296"/>
        <v>0</v>
      </c>
      <c r="AW145" s="122">
        <f t="shared" si="297"/>
        <v>0</v>
      </c>
      <c r="AX145" s="122">
        <f t="shared" si="298"/>
        <v>0</v>
      </c>
      <c r="AY145" s="122">
        <f t="shared" si="299"/>
        <v>0</v>
      </c>
      <c r="AZ145" s="122">
        <f t="shared" si="300"/>
        <v>0</v>
      </c>
      <c r="BA145" s="469">
        <f t="shared" si="301"/>
        <v>0</v>
      </c>
      <c r="BB145" s="97">
        <f t="shared" si="302"/>
        <v>2.9047980417154029E-3</v>
      </c>
      <c r="BC145" s="97">
        <f t="shared" si="303"/>
        <v>0</v>
      </c>
      <c r="BD145" s="97">
        <f t="shared" si="304"/>
        <v>4.5047457058372212E-3</v>
      </c>
      <c r="BE145" s="97">
        <f t="shared" si="305"/>
        <v>2.8417757430408931E-3</v>
      </c>
      <c r="BF145" s="97">
        <f t="shared" si="306"/>
        <v>0</v>
      </c>
      <c r="BG145" s="97">
        <f t="shared" si="307"/>
        <v>4.3875065968934273E-3</v>
      </c>
      <c r="BH145" s="97">
        <f t="shared" si="308"/>
        <v>2.7969031183266557E-3</v>
      </c>
      <c r="BI145" s="97">
        <f t="shared" si="309"/>
        <v>0</v>
      </c>
      <c r="BJ145" s="97">
        <f t="shared" si="310"/>
        <v>4.26822407895388E-3</v>
      </c>
      <c r="BK145" s="97">
        <f t="shared" si="311"/>
        <v>2.6531526016590379E-3</v>
      </c>
      <c r="BL145" s="97">
        <f t="shared" si="312"/>
        <v>0</v>
      </c>
      <c r="BM145" s="469">
        <f t="shared" si="313"/>
        <v>4.0807570289137377E-3</v>
      </c>
      <c r="BN145" s="467">
        <f t="shared" si="314"/>
        <v>0</v>
      </c>
      <c r="BO145" s="97">
        <f t="shared" si="315"/>
        <v>0</v>
      </c>
      <c r="BP145" s="97">
        <f t="shared" si="316"/>
        <v>0</v>
      </c>
      <c r="BQ145" s="97">
        <f t="shared" si="317"/>
        <v>0</v>
      </c>
      <c r="BR145" s="97">
        <f t="shared" si="318"/>
        <v>0</v>
      </c>
      <c r="BS145" s="97">
        <f t="shared" si="319"/>
        <v>0</v>
      </c>
      <c r="BT145" s="97">
        <f t="shared" si="320"/>
        <v>0</v>
      </c>
      <c r="BU145" s="97">
        <f t="shared" si="321"/>
        <v>0</v>
      </c>
      <c r="BV145" s="97">
        <f t="shared" si="322"/>
        <v>0</v>
      </c>
      <c r="BW145" s="97">
        <f t="shared" si="323"/>
        <v>0</v>
      </c>
      <c r="BX145" s="97">
        <f t="shared" si="324"/>
        <v>0</v>
      </c>
      <c r="BY145" s="469">
        <f t="shared" si="325"/>
        <v>0</v>
      </c>
      <c r="BZ145" s="470">
        <f t="shared" si="326"/>
        <v>0</v>
      </c>
      <c r="CA145" s="470">
        <f t="shared" si="327"/>
        <v>0</v>
      </c>
      <c r="CB145" s="470">
        <f t="shared" si="328"/>
        <v>0</v>
      </c>
      <c r="CC145" s="470">
        <f t="shared" si="329"/>
        <v>0</v>
      </c>
      <c r="CD145" s="470">
        <f t="shared" si="330"/>
        <v>0</v>
      </c>
      <c r="CE145" s="470">
        <f t="shared" si="331"/>
        <v>0</v>
      </c>
      <c r="CF145" s="470">
        <f t="shared" si="332"/>
        <v>0</v>
      </c>
      <c r="CG145" s="470">
        <f t="shared" si="333"/>
        <v>0</v>
      </c>
      <c r="CH145" s="470">
        <f t="shared" si="334"/>
        <v>0</v>
      </c>
      <c r="CI145" s="470">
        <f t="shared" si="335"/>
        <v>0</v>
      </c>
      <c r="CJ145" s="470">
        <f t="shared" si="336"/>
        <v>0</v>
      </c>
      <c r="CK145" s="472">
        <f t="shared" si="337"/>
        <v>0</v>
      </c>
      <c r="CL145" s="470">
        <f t="shared" si="338"/>
        <v>5.6468822180368999E-2</v>
      </c>
      <c r="CM145" s="116">
        <f t="shared" si="339"/>
        <v>0</v>
      </c>
      <c r="CN145" s="116">
        <f t="shared" si="340"/>
        <v>8.7571555949028004E-2</v>
      </c>
      <c r="CO145" s="116">
        <f t="shared" si="341"/>
        <v>5.5243678495285997E-2</v>
      </c>
      <c r="CP145" s="116">
        <f t="shared" si="342"/>
        <v>0</v>
      </c>
      <c r="CQ145" s="116">
        <f t="shared" si="343"/>
        <v>8.5292445904042002E-2</v>
      </c>
      <c r="CR145" s="116">
        <f t="shared" si="344"/>
        <v>5.4371361649376997E-2</v>
      </c>
      <c r="CS145" s="116">
        <f t="shared" si="345"/>
        <v>0</v>
      </c>
      <c r="CT145" s="116">
        <f t="shared" si="346"/>
        <v>8.2973612305965005E-2</v>
      </c>
      <c r="CU145" s="116">
        <f t="shared" si="347"/>
        <v>5.1576873961260997E-2</v>
      </c>
      <c r="CV145" s="116">
        <f t="shared" si="348"/>
        <v>0</v>
      </c>
      <c r="CW145" s="471">
        <f t="shared" si="349"/>
        <v>7.9329282007826005E-2</v>
      </c>
      <c r="CX145" s="470">
        <f t="shared" si="350"/>
        <v>0</v>
      </c>
      <c r="CY145" s="116">
        <f t="shared" si="351"/>
        <v>0</v>
      </c>
      <c r="CZ145" s="116">
        <f t="shared" si="352"/>
        <v>0</v>
      </c>
      <c r="DA145" s="116">
        <f t="shared" si="353"/>
        <v>0</v>
      </c>
      <c r="DB145" s="116">
        <f t="shared" si="354"/>
        <v>0</v>
      </c>
      <c r="DC145" s="116">
        <f t="shared" si="355"/>
        <v>0</v>
      </c>
      <c r="DD145" s="116">
        <f t="shared" si="356"/>
        <v>0</v>
      </c>
      <c r="DE145" s="116">
        <f t="shared" si="357"/>
        <v>0</v>
      </c>
      <c r="DF145" s="116">
        <f t="shared" si="358"/>
        <v>0</v>
      </c>
      <c r="DG145" s="116">
        <f t="shared" si="359"/>
        <v>0</v>
      </c>
      <c r="DH145" s="116">
        <f t="shared" si="360"/>
        <v>0</v>
      </c>
      <c r="DI145" s="471">
        <f t="shared" si="361"/>
        <v>0</v>
      </c>
      <c r="DJ145" s="470">
        <f t="shared" si="362"/>
        <v>0</v>
      </c>
      <c r="DK145" s="116">
        <f t="shared" si="363"/>
        <v>0</v>
      </c>
      <c r="DL145" s="116">
        <f t="shared" si="364"/>
        <v>0</v>
      </c>
      <c r="DM145" s="116">
        <f t="shared" si="365"/>
        <v>0</v>
      </c>
      <c r="DN145" s="116">
        <f t="shared" si="366"/>
        <v>0</v>
      </c>
      <c r="DO145" s="116">
        <f t="shared" si="367"/>
        <v>0</v>
      </c>
      <c r="DP145" s="116">
        <f t="shared" si="368"/>
        <v>0</v>
      </c>
      <c r="DQ145" s="116">
        <f t="shared" si="369"/>
        <v>0</v>
      </c>
      <c r="DR145" s="116">
        <f t="shared" si="370"/>
        <v>0</v>
      </c>
      <c r="DS145" s="116">
        <f t="shared" si="371"/>
        <v>0</v>
      </c>
      <c r="DT145" s="116">
        <f t="shared" si="372"/>
        <v>0</v>
      </c>
      <c r="DU145" s="471">
        <f t="shared" si="373"/>
        <v>0</v>
      </c>
      <c r="DV145" s="470">
        <f t="shared" si="374"/>
        <v>0</v>
      </c>
      <c r="DW145" s="470">
        <f t="shared" si="375"/>
        <v>0</v>
      </c>
      <c r="DX145" s="470">
        <f t="shared" si="376"/>
        <v>0</v>
      </c>
      <c r="DY145" s="470">
        <f t="shared" si="377"/>
        <v>0</v>
      </c>
      <c r="DZ145" s="470">
        <f t="shared" si="378"/>
        <v>0</v>
      </c>
      <c r="EA145" s="470">
        <f t="shared" si="379"/>
        <v>0</v>
      </c>
      <c r="EB145" s="470">
        <f t="shared" si="380"/>
        <v>0</v>
      </c>
      <c r="EC145" s="470">
        <f t="shared" si="381"/>
        <v>0</v>
      </c>
      <c r="ED145" s="470">
        <f t="shared" si="382"/>
        <v>0</v>
      </c>
      <c r="EE145" s="470">
        <f t="shared" si="383"/>
        <v>0</v>
      </c>
      <c r="EF145" s="470">
        <f t="shared" si="384"/>
        <v>0</v>
      </c>
      <c r="EG145" s="470">
        <f t="shared" si="385"/>
        <v>0</v>
      </c>
      <c r="EH145" s="466">
        <f t="shared" si="386"/>
        <v>0</v>
      </c>
      <c r="EI145" s="122">
        <f t="shared" si="387"/>
        <v>0</v>
      </c>
      <c r="EJ145" s="122">
        <f t="shared" si="388"/>
        <v>0</v>
      </c>
      <c r="EK145" s="122">
        <f t="shared" si="389"/>
        <v>0</v>
      </c>
      <c r="EL145" s="122">
        <f t="shared" si="390"/>
        <v>0</v>
      </c>
      <c r="EM145" s="122">
        <f t="shared" si="391"/>
        <v>0</v>
      </c>
      <c r="EN145" s="122">
        <f t="shared" si="392"/>
        <v>0</v>
      </c>
      <c r="EO145" s="122">
        <f t="shared" si="393"/>
        <v>0</v>
      </c>
      <c r="EP145" s="122">
        <f t="shared" si="394"/>
        <v>0</v>
      </c>
      <c r="EQ145" s="122">
        <f t="shared" si="395"/>
        <v>0</v>
      </c>
      <c r="ER145" s="122">
        <f t="shared" si="396"/>
        <v>0</v>
      </c>
      <c r="ES145" s="469">
        <f t="shared" si="397"/>
        <v>0</v>
      </c>
      <c r="ET145" s="466">
        <f t="shared" si="398"/>
        <v>0</v>
      </c>
      <c r="EU145" s="122">
        <f t="shared" si="399"/>
        <v>0</v>
      </c>
      <c r="EV145" s="122">
        <f t="shared" si="400"/>
        <v>0</v>
      </c>
      <c r="EW145" s="122">
        <f t="shared" si="401"/>
        <v>0</v>
      </c>
      <c r="EX145" s="122">
        <f t="shared" si="402"/>
        <v>0</v>
      </c>
      <c r="EY145" s="122">
        <f t="shared" si="403"/>
        <v>0</v>
      </c>
      <c r="EZ145" s="122">
        <f t="shared" si="404"/>
        <v>0</v>
      </c>
      <c r="FA145" s="122">
        <f t="shared" si="405"/>
        <v>0</v>
      </c>
      <c r="FB145" s="122">
        <f t="shared" si="406"/>
        <v>0</v>
      </c>
      <c r="FC145" s="122">
        <f t="shared" si="407"/>
        <v>0</v>
      </c>
      <c r="FD145" s="122">
        <f t="shared" si="408"/>
        <v>0</v>
      </c>
      <c r="FE145" s="469">
        <f t="shared" si="409"/>
        <v>0</v>
      </c>
      <c r="FF145" s="466">
        <f t="shared" si="410"/>
        <v>0</v>
      </c>
      <c r="FG145" s="466">
        <f t="shared" si="411"/>
        <v>0</v>
      </c>
      <c r="FH145" s="466">
        <f t="shared" si="412"/>
        <v>0</v>
      </c>
      <c r="FI145" s="466">
        <f t="shared" si="413"/>
        <v>0</v>
      </c>
      <c r="FJ145" s="466">
        <f t="shared" si="414"/>
        <v>0</v>
      </c>
      <c r="FK145" s="466">
        <f t="shared" si="415"/>
        <v>0</v>
      </c>
      <c r="FL145" s="466">
        <f t="shared" si="416"/>
        <v>0</v>
      </c>
      <c r="FM145" s="466">
        <f t="shared" si="417"/>
        <v>0</v>
      </c>
      <c r="FN145" s="466">
        <f t="shared" si="418"/>
        <v>0</v>
      </c>
      <c r="FO145" s="466">
        <f t="shared" si="419"/>
        <v>0</v>
      </c>
      <c r="FP145" s="466">
        <f t="shared" si="420"/>
        <v>0</v>
      </c>
      <c r="FQ145" s="468">
        <f t="shared" si="421"/>
        <v>0</v>
      </c>
      <c r="FR145" s="466">
        <f t="shared" si="422"/>
        <v>0</v>
      </c>
      <c r="FS145" s="466">
        <f t="shared" si="423"/>
        <v>0</v>
      </c>
      <c r="FT145" s="466">
        <f t="shared" si="424"/>
        <v>0</v>
      </c>
      <c r="FU145" s="466">
        <f t="shared" si="425"/>
        <v>0</v>
      </c>
      <c r="FV145" s="466">
        <f t="shared" si="426"/>
        <v>0</v>
      </c>
      <c r="FW145" s="466">
        <f t="shared" si="427"/>
        <v>0</v>
      </c>
      <c r="FX145" s="466">
        <f t="shared" si="428"/>
        <v>0</v>
      </c>
      <c r="FY145" s="466">
        <f t="shared" si="429"/>
        <v>0</v>
      </c>
      <c r="FZ145" s="466">
        <f t="shared" si="430"/>
        <v>0</v>
      </c>
      <c r="GA145" s="466">
        <f t="shared" si="431"/>
        <v>0</v>
      </c>
      <c r="GB145" s="466">
        <f t="shared" si="432"/>
        <v>0</v>
      </c>
      <c r="GC145" s="468">
        <f t="shared" si="433"/>
        <v>0</v>
      </c>
    </row>
    <row r="146" spans="1:185">
      <c r="A146" s="97">
        <v>143</v>
      </c>
      <c r="B146" s="97" t="s">
        <v>12</v>
      </c>
      <c r="C146" s="97" t="s">
        <v>213</v>
      </c>
      <c r="D146" s="97" t="s">
        <v>936</v>
      </c>
      <c r="E146" s="321">
        <v>2.5552032234684999E-2</v>
      </c>
      <c r="F146" s="122">
        <v>0.218542501478804</v>
      </c>
      <c r="G146" s="122">
        <v>0.20736391358430001</v>
      </c>
      <c r="H146" s="122">
        <v>2.3443989575323999E-2</v>
      </c>
      <c r="I146" s="122">
        <v>0.198218048841275</v>
      </c>
      <c r="J146" s="122">
        <v>0.199956142979171</v>
      </c>
      <c r="K146" s="122">
        <v>2.1974747721828999E-2</v>
      </c>
      <c r="L146" s="122">
        <v>0.18062537747223201</v>
      </c>
      <c r="M146" s="122">
        <v>0.193521275718925</v>
      </c>
      <c r="N146" s="122">
        <v>1.8627431499086002E-2</v>
      </c>
      <c r="O146" s="122">
        <v>0.15297975103516301</v>
      </c>
      <c r="P146" s="475">
        <v>0.17804783156405199</v>
      </c>
      <c r="Q146" s="474">
        <v>4</v>
      </c>
      <c r="R146" s="97">
        <v>0.102208128938742</v>
      </c>
      <c r="S146" s="97">
        <v>0.87417000591521599</v>
      </c>
      <c r="T146" s="97">
        <v>0.82945565433719903</v>
      </c>
      <c r="U146" s="97">
        <v>9.3775958301294995E-2</v>
      </c>
      <c r="V146" s="97">
        <v>0.79287219536510101</v>
      </c>
      <c r="W146" s="97">
        <v>0.79982457191668599</v>
      </c>
      <c r="X146" s="97">
        <v>8.7898990887317993E-2</v>
      </c>
      <c r="Y146" s="97">
        <v>0.72250150988892603</v>
      </c>
      <c r="Z146" s="97">
        <v>0.77408510287569998</v>
      </c>
      <c r="AA146" s="97">
        <v>7.4509725996342993E-2</v>
      </c>
      <c r="AB146" s="97">
        <v>0.61191900414065103</v>
      </c>
      <c r="AC146" s="97">
        <v>0.71219132625620696</v>
      </c>
      <c r="AD146" s="321">
        <v>0</v>
      </c>
      <c r="AE146" s="97">
        <v>0</v>
      </c>
      <c r="AF146" s="97">
        <v>0</v>
      </c>
      <c r="AG146" s="97">
        <v>0</v>
      </c>
      <c r="AH146" s="97">
        <v>0</v>
      </c>
      <c r="AI146" s="97">
        <v>0</v>
      </c>
      <c r="AJ146" s="97">
        <v>0</v>
      </c>
      <c r="AK146" s="97">
        <v>0</v>
      </c>
      <c r="AL146" s="97">
        <v>0</v>
      </c>
      <c r="AM146" s="97">
        <v>0</v>
      </c>
      <c r="AN146" s="97">
        <v>0</v>
      </c>
      <c r="AO146" s="97">
        <v>0</v>
      </c>
      <c r="AP146" s="466">
        <f t="shared" si="290"/>
        <v>0</v>
      </c>
      <c r="AQ146" s="122">
        <f t="shared" si="291"/>
        <v>0</v>
      </c>
      <c r="AR146" s="473">
        <f t="shared" si="292"/>
        <v>0</v>
      </c>
      <c r="AS146" s="122">
        <f t="shared" si="293"/>
        <v>0</v>
      </c>
      <c r="AT146" s="122">
        <f t="shared" si="294"/>
        <v>0</v>
      </c>
      <c r="AU146" s="122">
        <f t="shared" si="295"/>
        <v>0</v>
      </c>
      <c r="AV146" s="122">
        <f t="shared" si="296"/>
        <v>0</v>
      </c>
      <c r="AW146" s="122">
        <f t="shared" si="297"/>
        <v>0</v>
      </c>
      <c r="AX146" s="122">
        <f t="shared" si="298"/>
        <v>0</v>
      </c>
      <c r="AY146" s="122">
        <f t="shared" si="299"/>
        <v>0</v>
      </c>
      <c r="AZ146" s="122">
        <f t="shared" si="300"/>
        <v>0</v>
      </c>
      <c r="BA146" s="469">
        <f t="shared" si="301"/>
        <v>0</v>
      </c>
      <c r="BB146" s="97">
        <f t="shared" si="302"/>
        <v>3.9432463967504433E-3</v>
      </c>
      <c r="BC146" s="97">
        <f t="shared" si="303"/>
        <v>3.3725964478212314E-2</v>
      </c>
      <c r="BD146" s="97">
        <f t="shared" si="304"/>
        <v>3.2000859953026026E-2</v>
      </c>
      <c r="BE146" s="97">
        <f t="shared" si="305"/>
        <v>3.6179285690186112E-3</v>
      </c>
      <c r="BF146" s="97">
        <f t="shared" si="306"/>
        <v>3.0589449781738536E-2</v>
      </c>
      <c r="BG146" s="97">
        <f t="shared" si="307"/>
        <v>3.0857676331530064E-2</v>
      </c>
      <c r="BH146" s="97">
        <f t="shared" si="308"/>
        <v>3.3911919012053655E-3</v>
      </c>
      <c r="BI146" s="97">
        <f t="shared" si="309"/>
        <v>2.7874509641242554E-2</v>
      </c>
      <c r="BJ146" s="97">
        <f t="shared" si="310"/>
        <v>2.9864633316223878E-2</v>
      </c>
      <c r="BK146" s="97">
        <f t="shared" si="311"/>
        <v>2.8746266232311714E-3</v>
      </c>
      <c r="BL146" s="97">
        <f t="shared" si="312"/>
        <v>2.3608175134748655E-2</v>
      </c>
      <c r="BM146" s="469">
        <f t="shared" si="313"/>
        <v>2.7476737028812422E-2</v>
      </c>
      <c r="BN146" s="467">
        <f t="shared" si="314"/>
        <v>0</v>
      </c>
      <c r="BO146" s="97">
        <f t="shared" si="315"/>
        <v>0</v>
      </c>
      <c r="BP146" s="97">
        <f t="shared" si="316"/>
        <v>0</v>
      </c>
      <c r="BQ146" s="97">
        <f t="shared" si="317"/>
        <v>0</v>
      </c>
      <c r="BR146" s="97">
        <f t="shared" si="318"/>
        <v>0</v>
      </c>
      <c r="BS146" s="97">
        <f t="shared" si="319"/>
        <v>0</v>
      </c>
      <c r="BT146" s="97">
        <f t="shared" si="320"/>
        <v>0</v>
      </c>
      <c r="BU146" s="97">
        <f t="shared" si="321"/>
        <v>0</v>
      </c>
      <c r="BV146" s="97">
        <f t="shared" si="322"/>
        <v>0</v>
      </c>
      <c r="BW146" s="97">
        <f t="shared" si="323"/>
        <v>0</v>
      </c>
      <c r="BX146" s="97">
        <f t="shared" si="324"/>
        <v>0</v>
      </c>
      <c r="BY146" s="469">
        <f t="shared" si="325"/>
        <v>0</v>
      </c>
      <c r="BZ146" s="470">
        <f t="shared" si="326"/>
        <v>0</v>
      </c>
      <c r="CA146" s="470">
        <f t="shared" si="327"/>
        <v>0</v>
      </c>
      <c r="CB146" s="470">
        <f t="shared" si="328"/>
        <v>0</v>
      </c>
      <c r="CC146" s="470">
        <f t="shared" si="329"/>
        <v>0</v>
      </c>
      <c r="CD146" s="470">
        <f t="shared" si="330"/>
        <v>0</v>
      </c>
      <c r="CE146" s="470">
        <f t="shared" si="331"/>
        <v>0</v>
      </c>
      <c r="CF146" s="470">
        <f t="shared" si="332"/>
        <v>0</v>
      </c>
      <c r="CG146" s="470">
        <f t="shared" si="333"/>
        <v>0</v>
      </c>
      <c r="CH146" s="470">
        <f t="shared" si="334"/>
        <v>0</v>
      </c>
      <c r="CI146" s="470">
        <f t="shared" si="335"/>
        <v>0</v>
      </c>
      <c r="CJ146" s="470">
        <f t="shared" si="336"/>
        <v>0</v>
      </c>
      <c r="CK146" s="472">
        <f t="shared" si="337"/>
        <v>0</v>
      </c>
      <c r="CL146" s="470">
        <f t="shared" si="338"/>
        <v>0.102208128938742</v>
      </c>
      <c r="CM146" s="116">
        <f t="shared" si="339"/>
        <v>0.87417000591521599</v>
      </c>
      <c r="CN146" s="116">
        <f t="shared" si="340"/>
        <v>0.82945565433719903</v>
      </c>
      <c r="CO146" s="116">
        <f t="shared" si="341"/>
        <v>9.3775958301294995E-2</v>
      </c>
      <c r="CP146" s="116">
        <f t="shared" si="342"/>
        <v>0.79287219536510101</v>
      </c>
      <c r="CQ146" s="116">
        <f t="shared" si="343"/>
        <v>0.79982457191668599</v>
      </c>
      <c r="CR146" s="116">
        <f t="shared" si="344"/>
        <v>8.7898990887317993E-2</v>
      </c>
      <c r="CS146" s="116">
        <f t="shared" si="345"/>
        <v>0.72250150988892603</v>
      </c>
      <c r="CT146" s="116">
        <f t="shared" si="346"/>
        <v>0.77408510287569998</v>
      </c>
      <c r="CU146" s="116">
        <f t="shared" si="347"/>
        <v>7.4509725996342993E-2</v>
      </c>
      <c r="CV146" s="116">
        <f t="shared" si="348"/>
        <v>0.61191900414065103</v>
      </c>
      <c r="CW146" s="471">
        <f t="shared" si="349"/>
        <v>0.71219132625620696</v>
      </c>
      <c r="CX146" s="470">
        <f t="shared" si="350"/>
        <v>0</v>
      </c>
      <c r="CY146" s="116">
        <f t="shared" si="351"/>
        <v>0</v>
      </c>
      <c r="CZ146" s="116">
        <f t="shared" si="352"/>
        <v>0</v>
      </c>
      <c r="DA146" s="116">
        <f t="shared" si="353"/>
        <v>0</v>
      </c>
      <c r="DB146" s="116">
        <f t="shared" si="354"/>
        <v>0</v>
      </c>
      <c r="DC146" s="116">
        <f t="shared" si="355"/>
        <v>0</v>
      </c>
      <c r="DD146" s="116">
        <f t="shared" si="356"/>
        <v>0</v>
      </c>
      <c r="DE146" s="116">
        <f t="shared" si="357"/>
        <v>0</v>
      </c>
      <c r="DF146" s="116">
        <f t="shared" si="358"/>
        <v>0</v>
      </c>
      <c r="DG146" s="116">
        <f t="shared" si="359"/>
        <v>0</v>
      </c>
      <c r="DH146" s="116">
        <f t="shared" si="360"/>
        <v>0</v>
      </c>
      <c r="DI146" s="471">
        <f t="shared" si="361"/>
        <v>0</v>
      </c>
      <c r="DJ146" s="470">
        <f t="shared" si="362"/>
        <v>0</v>
      </c>
      <c r="DK146" s="116">
        <f t="shared" si="363"/>
        <v>0</v>
      </c>
      <c r="DL146" s="116">
        <f t="shared" si="364"/>
        <v>0</v>
      </c>
      <c r="DM146" s="116">
        <f t="shared" si="365"/>
        <v>0</v>
      </c>
      <c r="DN146" s="116">
        <f t="shared" si="366"/>
        <v>0</v>
      </c>
      <c r="DO146" s="116">
        <f t="shared" si="367"/>
        <v>0</v>
      </c>
      <c r="DP146" s="116">
        <f t="shared" si="368"/>
        <v>0</v>
      </c>
      <c r="DQ146" s="116">
        <f t="shared" si="369"/>
        <v>0</v>
      </c>
      <c r="DR146" s="116">
        <f t="shared" si="370"/>
        <v>0</v>
      </c>
      <c r="DS146" s="116">
        <f t="shared" si="371"/>
        <v>0</v>
      </c>
      <c r="DT146" s="116">
        <f t="shared" si="372"/>
        <v>0</v>
      </c>
      <c r="DU146" s="471">
        <f t="shared" si="373"/>
        <v>0</v>
      </c>
      <c r="DV146" s="470">
        <f t="shared" si="374"/>
        <v>0</v>
      </c>
      <c r="DW146" s="470">
        <f t="shared" si="375"/>
        <v>0</v>
      </c>
      <c r="DX146" s="470">
        <f t="shared" si="376"/>
        <v>0</v>
      </c>
      <c r="DY146" s="470">
        <f t="shared" si="377"/>
        <v>0</v>
      </c>
      <c r="DZ146" s="470">
        <f t="shared" si="378"/>
        <v>0</v>
      </c>
      <c r="EA146" s="470">
        <f t="shared" si="379"/>
        <v>0</v>
      </c>
      <c r="EB146" s="470">
        <f t="shared" si="380"/>
        <v>0</v>
      </c>
      <c r="EC146" s="470">
        <f t="shared" si="381"/>
        <v>0</v>
      </c>
      <c r="ED146" s="470">
        <f t="shared" si="382"/>
        <v>0</v>
      </c>
      <c r="EE146" s="470">
        <f t="shared" si="383"/>
        <v>0</v>
      </c>
      <c r="EF146" s="470">
        <f t="shared" si="384"/>
        <v>0</v>
      </c>
      <c r="EG146" s="470">
        <f t="shared" si="385"/>
        <v>0</v>
      </c>
      <c r="EH146" s="466">
        <f t="shared" si="386"/>
        <v>0</v>
      </c>
      <c r="EI146" s="122">
        <f t="shared" si="387"/>
        <v>0</v>
      </c>
      <c r="EJ146" s="122">
        <f t="shared" si="388"/>
        <v>0</v>
      </c>
      <c r="EK146" s="122">
        <f t="shared" si="389"/>
        <v>0</v>
      </c>
      <c r="EL146" s="122">
        <f t="shared" si="390"/>
        <v>0</v>
      </c>
      <c r="EM146" s="122">
        <f t="shared" si="391"/>
        <v>0</v>
      </c>
      <c r="EN146" s="122">
        <f t="shared" si="392"/>
        <v>0</v>
      </c>
      <c r="EO146" s="122">
        <f t="shared" si="393"/>
        <v>0</v>
      </c>
      <c r="EP146" s="122">
        <f t="shared" si="394"/>
        <v>0</v>
      </c>
      <c r="EQ146" s="122">
        <f t="shared" si="395"/>
        <v>0</v>
      </c>
      <c r="ER146" s="122">
        <f t="shared" si="396"/>
        <v>0</v>
      </c>
      <c r="ES146" s="469">
        <f t="shared" si="397"/>
        <v>0</v>
      </c>
      <c r="ET146" s="466">
        <f t="shared" si="398"/>
        <v>0</v>
      </c>
      <c r="EU146" s="122">
        <f t="shared" si="399"/>
        <v>0</v>
      </c>
      <c r="EV146" s="122">
        <f t="shared" si="400"/>
        <v>0</v>
      </c>
      <c r="EW146" s="122">
        <f t="shared" si="401"/>
        <v>0</v>
      </c>
      <c r="EX146" s="122">
        <f t="shared" si="402"/>
        <v>0</v>
      </c>
      <c r="EY146" s="122">
        <f t="shared" si="403"/>
        <v>0</v>
      </c>
      <c r="EZ146" s="122">
        <f t="shared" si="404"/>
        <v>0</v>
      </c>
      <c r="FA146" s="122">
        <f t="shared" si="405"/>
        <v>0</v>
      </c>
      <c r="FB146" s="122">
        <f t="shared" si="406"/>
        <v>0</v>
      </c>
      <c r="FC146" s="122">
        <f t="shared" si="407"/>
        <v>0</v>
      </c>
      <c r="FD146" s="122">
        <f t="shared" si="408"/>
        <v>0</v>
      </c>
      <c r="FE146" s="469">
        <f t="shared" si="409"/>
        <v>0</v>
      </c>
      <c r="FF146" s="466">
        <f t="shared" si="410"/>
        <v>0</v>
      </c>
      <c r="FG146" s="466">
        <f t="shared" si="411"/>
        <v>0</v>
      </c>
      <c r="FH146" s="466">
        <f t="shared" si="412"/>
        <v>0</v>
      </c>
      <c r="FI146" s="466">
        <f t="shared" si="413"/>
        <v>0</v>
      </c>
      <c r="FJ146" s="466">
        <f t="shared" si="414"/>
        <v>0</v>
      </c>
      <c r="FK146" s="466">
        <f t="shared" si="415"/>
        <v>0</v>
      </c>
      <c r="FL146" s="466">
        <f t="shared" si="416"/>
        <v>0</v>
      </c>
      <c r="FM146" s="466">
        <f t="shared" si="417"/>
        <v>0</v>
      </c>
      <c r="FN146" s="466">
        <f t="shared" si="418"/>
        <v>0</v>
      </c>
      <c r="FO146" s="466">
        <f t="shared" si="419"/>
        <v>0</v>
      </c>
      <c r="FP146" s="466">
        <f t="shared" si="420"/>
        <v>0</v>
      </c>
      <c r="FQ146" s="468">
        <f t="shared" si="421"/>
        <v>0</v>
      </c>
      <c r="FR146" s="466">
        <f t="shared" si="422"/>
        <v>0</v>
      </c>
      <c r="FS146" s="466">
        <f t="shared" si="423"/>
        <v>0</v>
      </c>
      <c r="FT146" s="466">
        <f t="shared" si="424"/>
        <v>0</v>
      </c>
      <c r="FU146" s="466">
        <f t="shared" si="425"/>
        <v>0</v>
      </c>
      <c r="FV146" s="466">
        <f t="shared" si="426"/>
        <v>0</v>
      </c>
      <c r="FW146" s="466">
        <f t="shared" si="427"/>
        <v>0</v>
      </c>
      <c r="FX146" s="466">
        <f t="shared" si="428"/>
        <v>0</v>
      </c>
      <c r="FY146" s="466">
        <f t="shared" si="429"/>
        <v>0</v>
      </c>
      <c r="FZ146" s="466">
        <f t="shared" si="430"/>
        <v>0</v>
      </c>
      <c r="GA146" s="466">
        <f t="shared" si="431"/>
        <v>0</v>
      </c>
      <c r="GB146" s="466">
        <f t="shared" si="432"/>
        <v>0</v>
      </c>
      <c r="GC146" s="468">
        <f t="shared" si="433"/>
        <v>0</v>
      </c>
    </row>
    <row r="147" spans="1:185">
      <c r="A147" s="97">
        <v>144</v>
      </c>
      <c r="B147" s="97" t="s">
        <v>12</v>
      </c>
      <c r="C147" s="97" t="s">
        <v>213</v>
      </c>
      <c r="D147" s="97" t="s">
        <v>936</v>
      </c>
      <c r="E147" s="321">
        <v>3.5058563352527002E-2</v>
      </c>
      <c r="F147" s="122">
        <v>2.5509861898779999E-3</v>
      </c>
      <c r="G147" s="122">
        <v>0.38780226762973902</v>
      </c>
      <c r="H147" s="122">
        <v>3.4696018993476997E-2</v>
      </c>
      <c r="I147" s="122">
        <v>2.3724171565860002E-3</v>
      </c>
      <c r="J147" s="122">
        <v>0.38402598551523698</v>
      </c>
      <c r="K147" s="122">
        <v>3.4437058737012E-2</v>
      </c>
      <c r="L147" s="122">
        <v>2.2448678470920001E-3</v>
      </c>
      <c r="M147" s="122">
        <v>0.379637333328112</v>
      </c>
      <c r="N147" s="122">
        <v>3.3572131480421E-2</v>
      </c>
      <c r="O147" s="122">
        <v>1.8188531533829999E-3</v>
      </c>
      <c r="P147" s="475">
        <v>0.37414170447124701</v>
      </c>
      <c r="Q147" s="474">
        <v>7</v>
      </c>
      <c r="R147" s="97">
        <v>0.24540994346768899</v>
      </c>
      <c r="S147" s="97">
        <v>1.7856903329143001E-2</v>
      </c>
      <c r="T147" s="97">
        <v>2.71461587340817</v>
      </c>
      <c r="U147" s="97">
        <v>0.24287213295433699</v>
      </c>
      <c r="V147" s="97">
        <v>1.6606920096103001E-2</v>
      </c>
      <c r="W147" s="97">
        <v>2.6881818986066501</v>
      </c>
      <c r="X147" s="97">
        <v>0.241059411159085</v>
      </c>
      <c r="Y147" s="97">
        <v>1.5714074929646001E-2</v>
      </c>
      <c r="Z147" s="97">
        <v>2.65746133329678</v>
      </c>
      <c r="AA147" s="97">
        <v>0.23500492036294399</v>
      </c>
      <c r="AB147" s="97">
        <v>1.2731972073679E-2</v>
      </c>
      <c r="AC147" s="97">
        <v>2.61899193129873</v>
      </c>
      <c r="AD147" s="321">
        <v>0</v>
      </c>
      <c r="AE147" s="97">
        <v>0</v>
      </c>
      <c r="AF147" s="97">
        <v>0</v>
      </c>
      <c r="AG147" s="97">
        <v>0</v>
      </c>
      <c r="AH147" s="97">
        <v>0</v>
      </c>
      <c r="AI147" s="97">
        <v>0</v>
      </c>
      <c r="AJ147" s="97">
        <v>0</v>
      </c>
      <c r="AK147" s="97">
        <v>0</v>
      </c>
      <c r="AL147" s="97">
        <v>0</v>
      </c>
      <c r="AM147" s="97">
        <v>0</v>
      </c>
      <c r="AN147" s="97">
        <v>0</v>
      </c>
      <c r="AO147" s="97">
        <v>0</v>
      </c>
      <c r="AP147" s="466">
        <f t="shared" si="290"/>
        <v>0</v>
      </c>
      <c r="AQ147" s="122">
        <f t="shared" si="291"/>
        <v>0</v>
      </c>
      <c r="AR147" s="473">
        <f t="shared" si="292"/>
        <v>0</v>
      </c>
      <c r="AS147" s="122">
        <f t="shared" si="293"/>
        <v>0</v>
      </c>
      <c r="AT147" s="122">
        <f t="shared" si="294"/>
        <v>0</v>
      </c>
      <c r="AU147" s="122">
        <f t="shared" si="295"/>
        <v>0</v>
      </c>
      <c r="AV147" s="122">
        <f t="shared" si="296"/>
        <v>0</v>
      </c>
      <c r="AW147" s="122">
        <f t="shared" si="297"/>
        <v>0</v>
      </c>
      <c r="AX147" s="122">
        <f t="shared" si="298"/>
        <v>0</v>
      </c>
      <c r="AY147" s="122">
        <f t="shared" si="299"/>
        <v>0</v>
      </c>
      <c r="AZ147" s="122">
        <f t="shared" si="300"/>
        <v>0</v>
      </c>
      <c r="BA147" s="469">
        <f t="shared" si="301"/>
        <v>0</v>
      </c>
      <c r="BB147" s="97">
        <f t="shared" si="302"/>
        <v>5.4103154044805278E-3</v>
      </c>
      <c r="BC147" s="97">
        <f t="shared" si="303"/>
        <v>3.9367385768017263E-4</v>
      </c>
      <c r="BD147" s="97">
        <f t="shared" si="304"/>
        <v>5.9846507723438275E-2</v>
      </c>
      <c r="BE147" s="97">
        <f t="shared" si="305"/>
        <v>5.3543667533378003E-3</v>
      </c>
      <c r="BF147" s="97">
        <f t="shared" si="306"/>
        <v>3.6611668764247724E-4</v>
      </c>
      <c r="BG147" s="97">
        <f t="shared" si="307"/>
        <v>5.9263743475790283E-2</v>
      </c>
      <c r="BH147" s="97">
        <f t="shared" si="308"/>
        <v>5.3144034310928841E-3</v>
      </c>
      <c r="BI147" s="97">
        <f t="shared" si="309"/>
        <v>3.4643299475845316E-4</v>
      </c>
      <c r="BJ147" s="97">
        <f t="shared" si="310"/>
        <v>5.8586476917712745E-2</v>
      </c>
      <c r="BK147" s="97">
        <f t="shared" si="311"/>
        <v>5.1809259347951921E-3</v>
      </c>
      <c r="BL147" s="97">
        <f t="shared" si="312"/>
        <v>2.8068946052596088E-4</v>
      </c>
      <c r="BM147" s="469">
        <f t="shared" si="313"/>
        <v>5.7738379260012768E-2</v>
      </c>
      <c r="BN147" s="467">
        <f t="shared" si="314"/>
        <v>0</v>
      </c>
      <c r="BO147" s="97">
        <f t="shared" si="315"/>
        <v>0</v>
      </c>
      <c r="BP147" s="97">
        <f t="shared" si="316"/>
        <v>0</v>
      </c>
      <c r="BQ147" s="97">
        <f t="shared" si="317"/>
        <v>0</v>
      </c>
      <c r="BR147" s="97">
        <f t="shared" si="318"/>
        <v>0</v>
      </c>
      <c r="BS147" s="97">
        <f t="shared" si="319"/>
        <v>0</v>
      </c>
      <c r="BT147" s="97">
        <f t="shared" si="320"/>
        <v>0</v>
      </c>
      <c r="BU147" s="97">
        <f t="shared" si="321"/>
        <v>0</v>
      </c>
      <c r="BV147" s="97">
        <f t="shared" si="322"/>
        <v>0</v>
      </c>
      <c r="BW147" s="97">
        <f t="shared" si="323"/>
        <v>0</v>
      </c>
      <c r="BX147" s="97">
        <f t="shared" si="324"/>
        <v>0</v>
      </c>
      <c r="BY147" s="469">
        <f t="shared" si="325"/>
        <v>0</v>
      </c>
      <c r="BZ147" s="470">
        <f t="shared" si="326"/>
        <v>0</v>
      </c>
      <c r="CA147" s="470">
        <f t="shared" si="327"/>
        <v>0</v>
      </c>
      <c r="CB147" s="470">
        <f t="shared" si="328"/>
        <v>0</v>
      </c>
      <c r="CC147" s="470">
        <f t="shared" si="329"/>
        <v>0</v>
      </c>
      <c r="CD147" s="470">
        <f t="shared" si="330"/>
        <v>0</v>
      </c>
      <c r="CE147" s="470">
        <f t="shared" si="331"/>
        <v>0</v>
      </c>
      <c r="CF147" s="470">
        <f t="shared" si="332"/>
        <v>0</v>
      </c>
      <c r="CG147" s="470">
        <f t="shared" si="333"/>
        <v>0</v>
      </c>
      <c r="CH147" s="470">
        <f t="shared" si="334"/>
        <v>0</v>
      </c>
      <c r="CI147" s="470">
        <f t="shared" si="335"/>
        <v>0</v>
      </c>
      <c r="CJ147" s="470">
        <f t="shared" si="336"/>
        <v>0</v>
      </c>
      <c r="CK147" s="472">
        <f t="shared" si="337"/>
        <v>0</v>
      </c>
      <c r="CL147" s="470">
        <f t="shared" si="338"/>
        <v>0.24540994346768899</v>
      </c>
      <c r="CM147" s="116">
        <f t="shared" si="339"/>
        <v>1.7856903329143001E-2</v>
      </c>
      <c r="CN147" s="116">
        <f t="shared" si="340"/>
        <v>2.71461587340817</v>
      </c>
      <c r="CO147" s="116">
        <f t="shared" si="341"/>
        <v>0.24287213295433699</v>
      </c>
      <c r="CP147" s="116">
        <f t="shared" si="342"/>
        <v>1.6606920096103001E-2</v>
      </c>
      <c r="CQ147" s="116">
        <f t="shared" si="343"/>
        <v>2.6881818986066501</v>
      </c>
      <c r="CR147" s="116">
        <f t="shared" si="344"/>
        <v>0.241059411159085</v>
      </c>
      <c r="CS147" s="116">
        <f t="shared" si="345"/>
        <v>1.5714074929646001E-2</v>
      </c>
      <c r="CT147" s="116">
        <f t="shared" si="346"/>
        <v>2.65746133329678</v>
      </c>
      <c r="CU147" s="116">
        <f t="shared" si="347"/>
        <v>0.23500492036294399</v>
      </c>
      <c r="CV147" s="116">
        <f t="shared" si="348"/>
        <v>1.2731972073679E-2</v>
      </c>
      <c r="CW147" s="471">
        <f t="shared" si="349"/>
        <v>2.61899193129873</v>
      </c>
      <c r="CX147" s="470">
        <f t="shared" si="350"/>
        <v>0</v>
      </c>
      <c r="CY147" s="116">
        <f t="shared" si="351"/>
        <v>0</v>
      </c>
      <c r="CZ147" s="116">
        <f t="shared" si="352"/>
        <v>0</v>
      </c>
      <c r="DA147" s="116">
        <f t="shared" si="353"/>
        <v>0</v>
      </c>
      <c r="DB147" s="116">
        <f t="shared" si="354"/>
        <v>0</v>
      </c>
      <c r="DC147" s="116">
        <f t="shared" si="355"/>
        <v>0</v>
      </c>
      <c r="DD147" s="116">
        <f t="shared" si="356"/>
        <v>0</v>
      </c>
      <c r="DE147" s="116">
        <f t="shared" si="357"/>
        <v>0</v>
      </c>
      <c r="DF147" s="116">
        <f t="shared" si="358"/>
        <v>0</v>
      </c>
      <c r="DG147" s="116">
        <f t="shared" si="359"/>
        <v>0</v>
      </c>
      <c r="DH147" s="116">
        <f t="shared" si="360"/>
        <v>0</v>
      </c>
      <c r="DI147" s="471">
        <f t="shared" si="361"/>
        <v>0</v>
      </c>
      <c r="DJ147" s="470">
        <f t="shared" si="362"/>
        <v>0</v>
      </c>
      <c r="DK147" s="116">
        <f t="shared" si="363"/>
        <v>0</v>
      </c>
      <c r="DL147" s="116">
        <f t="shared" si="364"/>
        <v>0</v>
      </c>
      <c r="DM147" s="116">
        <f t="shared" si="365"/>
        <v>0</v>
      </c>
      <c r="DN147" s="116">
        <f t="shared" si="366"/>
        <v>0</v>
      </c>
      <c r="DO147" s="116">
        <f t="shared" si="367"/>
        <v>0</v>
      </c>
      <c r="DP147" s="116">
        <f t="shared" si="368"/>
        <v>0</v>
      </c>
      <c r="DQ147" s="116">
        <f t="shared" si="369"/>
        <v>0</v>
      </c>
      <c r="DR147" s="116">
        <f t="shared" si="370"/>
        <v>0</v>
      </c>
      <c r="DS147" s="116">
        <f t="shared" si="371"/>
        <v>0</v>
      </c>
      <c r="DT147" s="116">
        <f t="shared" si="372"/>
        <v>0</v>
      </c>
      <c r="DU147" s="471">
        <f t="shared" si="373"/>
        <v>0</v>
      </c>
      <c r="DV147" s="470">
        <f t="shared" si="374"/>
        <v>0</v>
      </c>
      <c r="DW147" s="470">
        <f t="shared" si="375"/>
        <v>0</v>
      </c>
      <c r="DX147" s="470">
        <f t="shared" si="376"/>
        <v>0</v>
      </c>
      <c r="DY147" s="470">
        <f t="shared" si="377"/>
        <v>0</v>
      </c>
      <c r="DZ147" s="470">
        <f t="shared" si="378"/>
        <v>0</v>
      </c>
      <c r="EA147" s="470">
        <f t="shared" si="379"/>
        <v>0</v>
      </c>
      <c r="EB147" s="470">
        <f t="shared" si="380"/>
        <v>0</v>
      </c>
      <c r="EC147" s="470">
        <f t="shared" si="381"/>
        <v>0</v>
      </c>
      <c r="ED147" s="470">
        <f t="shared" si="382"/>
        <v>0</v>
      </c>
      <c r="EE147" s="470">
        <f t="shared" si="383"/>
        <v>0</v>
      </c>
      <c r="EF147" s="470">
        <f t="shared" si="384"/>
        <v>0</v>
      </c>
      <c r="EG147" s="470">
        <f t="shared" si="385"/>
        <v>0</v>
      </c>
      <c r="EH147" s="466">
        <f t="shared" si="386"/>
        <v>0</v>
      </c>
      <c r="EI147" s="122">
        <f t="shared" si="387"/>
        <v>0</v>
      </c>
      <c r="EJ147" s="122">
        <f t="shared" si="388"/>
        <v>0</v>
      </c>
      <c r="EK147" s="122">
        <f t="shared" si="389"/>
        <v>0</v>
      </c>
      <c r="EL147" s="122">
        <f t="shared" si="390"/>
        <v>0</v>
      </c>
      <c r="EM147" s="122">
        <f t="shared" si="391"/>
        <v>0</v>
      </c>
      <c r="EN147" s="122">
        <f t="shared" si="392"/>
        <v>0</v>
      </c>
      <c r="EO147" s="122">
        <f t="shared" si="393"/>
        <v>0</v>
      </c>
      <c r="EP147" s="122">
        <f t="shared" si="394"/>
        <v>0</v>
      </c>
      <c r="EQ147" s="122">
        <f t="shared" si="395"/>
        <v>0</v>
      </c>
      <c r="ER147" s="122">
        <f t="shared" si="396"/>
        <v>0</v>
      </c>
      <c r="ES147" s="469">
        <f t="shared" si="397"/>
        <v>0</v>
      </c>
      <c r="ET147" s="466">
        <f t="shared" si="398"/>
        <v>0</v>
      </c>
      <c r="EU147" s="122">
        <f t="shared" si="399"/>
        <v>0</v>
      </c>
      <c r="EV147" s="122">
        <f t="shared" si="400"/>
        <v>0</v>
      </c>
      <c r="EW147" s="122">
        <f t="shared" si="401"/>
        <v>0</v>
      </c>
      <c r="EX147" s="122">
        <f t="shared" si="402"/>
        <v>0</v>
      </c>
      <c r="EY147" s="122">
        <f t="shared" si="403"/>
        <v>0</v>
      </c>
      <c r="EZ147" s="122">
        <f t="shared" si="404"/>
        <v>0</v>
      </c>
      <c r="FA147" s="122">
        <f t="shared" si="405"/>
        <v>0</v>
      </c>
      <c r="FB147" s="122">
        <f t="shared" si="406"/>
        <v>0</v>
      </c>
      <c r="FC147" s="122">
        <f t="shared" si="407"/>
        <v>0</v>
      </c>
      <c r="FD147" s="122">
        <f t="shared" si="408"/>
        <v>0</v>
      </c>
      <c r="FE147" s="469">
        <f t="shared" si="409"/>
        <v>0</v>
      </c>
      <c r="FF147" s="466">
        <f t="shared" si="410"/>
        <v>0</v>
      </c>
      <c r="FG147" s="466">
        <f t="shared" si="411"/>
        <v>0</v>
      </c>
      <c r="FH147" s="466">
        <f t="shared" si="412"/>
        <v>0</v>
      </c>
      <c r="FI147" s="466">
        <f t="shared" si="413"/>
        <v>0</v>
      </c>
      <c r="FJ147" s="466">
        <f t="shared" si="414"/>
        <v>0</v>
      </c>
      <c r="FK147" s="466">
        <f t="shared" si="415"/>
        <v>0</v>
      </c>
      <c r="FL147" s="466">
        <f t="shared" si="416"/>
        <v>0</v>
      </c>
      <c r="FM147" s="466">
        <f t="shared" si="417"/>
        <v>0</v>
      </c>
      <c r="FN147" s="466">
        <f t="shared" si="418"/>
        <v>0</v>
      </c>
      <c r="FO147" s="466">
        <f t="shared" si="419"/>
        <v>0</v>
      </c>
      <c r="FP147" s="466">
        <f t="shared" si="420"/>
        <v>0</v>
      </c>
      <c r="FQ147" s="468">
        <f t="shared" si="421"/>
        <v>0</v>
      </c>
      <c r="FR147" s="466">
        <f t="shared" si="422"/>
        <v>0</v>
      </c>
      <c r="FS147" s="466">
        <f t="shared" si="423"/>
        <v>0</v>
      </c>
      <c r="FT147" s="466">
        <f t="shared" si="424"/>
        <v>0</v>
      </c>
      <c r="FU147" s="466">
        <f t="shared" si="425"/>
        <v>0</v>
      </c>
      <c r="FV147" s="466">
        <f t="shared" si="426"/>
        <v>0</v>
      </c>
      <c r="FW147" s="466">
        <f t="shared" si="427"/>
        <v>0</v>
      </c>
      <c r="FX147" s="466">
        <f t="shared" si="428"/>
        <v>0</v>
      </c>
      <c r="FY147" s="466">
        <f t="shared" si="429"/>
        <v>0</v>
      </c>
      <c r="FZ147" s="466">
        <f t="shared" si="430"/>
        <v>0</v>
      </c>
      <c r="GA147" s="466">
        <f t="shared" si="431"/>
        <v>0</v>
      </c>
      <c r="GB147" s="466">
        <f t="shared" si="432"/>
        <v>0</v>
      </c>
      <c r="GC147" s="468">
        <f t="shared" si="433"/>
        <v>0</v>
      </c>
    </row>
    <row r="148" spans="1:185">
      <c r="A148" s="97">
        <v>145</v>
      </c>
      <c r="B148" s="97" t="s">
        <v>12</v>
      </c>
      <c r="C148" s="97" t="s">
        <v>213</v>
      </c>
      <c r="D148" s="97" t="s">
        <v>936</v>
      </c>
      <c r="E148" s="321">
        <v>3.8282503622229E-2</v>
      </c>
      <c r="F148" s="122">
        <v>0</v>
      </c>
      <c r="G148" s="122">
        <v>0.107624304580027</v>
      </c>
      <c r="H148" s="122">
        <v>3.4728084607624998E-2</v>
      </c>
      <c r="I148" s="122">
        <v>0</v>
      </c>
      <c r="J148" s="122">
        <v>0.105035940054878</v>
      </c>
      <c r="K148" s="122">
        <v>3.1651410084231002E-2</v>
      </c>
      <c r="L148" s="122">
        <v>0</v>
      </c>
      <c r="M148" s="122">
        <v>0.10202784074186599</v>
      </c>
      <c r="N148" s="122">
        <v>2.6816635833183E-2</v>
      </c>
      <c r="O148" s="122">
        <v>0</v>
      </c>
      <c r="P148" s="475">
        <v>9.8260990081564997E-2</v>
      </c>
      <c r="Q148" s="474">
        <v>2</v>
      </c>
      <c r="R148" s="97">
        <v>7.6565007244458E-2</v>
      </c>
      <c r="S148" s="97">
        <v>0</v>
      </c>
      <c r="T148" s="97">
        <v>0.21524860916005401</v>
      </c>
      <c r="U148" s="97">
        <v>6.9456169215249997E-2</v>
      </c>
      <c r="V148" s="97">
        <v>0</v>
      </c>
      <c r="W148" s="97">
        <v>0.210071880109755</v>
      </c>
      <c r="X148" s="97">
        <v>6.3302820168462004E-2</v>
      </c>
      <c r="Y148" s="97">
        <v>0</v>
      </c>
      <c r="Z148" s="97">
        <v>0.20405568148373099</v>
      </c>
      <c r="AA148" s="97">
        <v>5.3633271666366E-2</v>
      </c>
      <c r="AB148" s="97">
        <v>0</v>
      </c>
      <c r="AC148" s="97">
        <v>0.19652198016312999</v>
      </c>
      <c r="AD148" s="321">
        <v>0</v>
      </c>
      <c r="AE148" s="97">
        <v>0</v>
      </c>
      <c r="AF148" s="97">
        <v>0</v>
      </c>
      <c r="AG148" s="97">
        <v>0</v>
      </c>
      <c r="AH148" s="97">
        <v>0</v>
      </c>
      <c r="AI148" s="97">
        <v>0</v>
      </c>
      <c r="AJ148" s="97">
        <v>0</v>
      </c>
      <c r="AK148" s="97">
        <v>0</v>
      </c>
      <c r="AL148" s="97">
        <v>0</v>
      </c>
      <c r="AM148" s="97">
        <v>0</v>
      </c>
      <c r="AN148" s="97">
        <v>0</v>
      </c>
      <c r="AO148" s="97">
        <v>0</v>
      </c>
      <c r="AP148" s="466">
        <f t="shared" si="290"/>
        <v>0</v>
      </c>
      <c r="AQ148" s="122">
        <f t="shared" si="291"/>
        <v>0</v>
      </c>
      <c r="AR148" s="473">
        <f t="shared" si="292"/>
        <v>0</v>
      </c>
      <c r="AS148" s="122">
        <f t="shared" si="293"/>
        <v>0</v>
      </c>
      <c r="AT148" s="122">
        <f t="shared" si="294"/>
        <v>0</v>
      </c>
      <c r="AU148" s="122">
        <f t="shared" si="295"/>
        <v>0</v>
      </c>
      <c r="AV148" s="122">
        <f t="shared" si="296"/>
        <v>0</v>
      </c>
      <c r="AW148" s="122">
        <f t="shared" si="297"/>
        <v>0</v>
      </c>
      <c r="AX148" s="122">
        <f t="shared" si="298"/>
        <v>0</v>
      </c>
      <c r="AY148" s="122">
        <f t="shared" si="299"/>
        <v>0</v>
      </c>
      <c r="AZ148" s="122">
        <f t="shared" si="300"/>
        <v>0</v>
      </c>
      <c r="BA148" s="469">
        <f t="shared" si="301"/>
        <v>0</v>
      </c>
      <c r="BB148" s="97">
        <f t="shared" si="302"/>
        <v>5.9078410312126501E-3</v>
      </c>
      <c r="BC148" s="97">
        <f t="shared" si="303"/>
        <v>0</v>
      </c>
      <c r="BD148" s="97">
        <f t="shared" si="304"/>
        <v>1.6608821847911053E-2</v>
      </c>
      <c r="BE148" s="97">
        <f t="shared" si="305"/>
        <v>5.3593151901700394E-3</v>
      </c>
      <c r="BF148" s="97">
        <f t="shared" si="306"/>
        <v>0</v>
      </c>
      <c r="BG148" s="97">
        <f t="shared" si="307"/>
        <v>1.6209379682468893E-2</v>
      </c>
      <c r="BH148" s="97">
        <f t="shared" si="308"/>
        <v>4.8845159406653823E-3</v>
      </c>
      <c r="BI148" s="97">
        <f t="shared" si="309"/>
        <v>0</v>
      </c>
      <c r="BJ148" s="97">
        <f t="shared" si="310"/>
        <v>1.574516311181974E-2</v>
      </c>
      <c r="BK148" s="97">
        <f t="shared" si="311"/>
        <v>4.1384028343008743E-3</v>
      </c>
      <c r="BL148" s="97">
        <f t="shared" si="312"/>
        <v>0</v>
      </c>
      <c r="BM148" s="469">
        <f t="shared" si="313"/>
        <v>1.5163854347142845E-2</v>
      </c>
      <c r="BN148" s="467">
        <f t="shared" si="314"/>
        <v>0</v>
      </c>
      <c r="BO148" s="97">
        <f t="shared" si="315"/>
        <v>0</v>
      </c>
      <c r="BP148" s="97">
        <f t="shared" si="316"/>
        <v>0</v>
      </c>
      <c r="BQ148" s="97">
        <f t="shared" si="317"/>
        <v>0</v>
      </c>
      <c r="BR148" s="97">
        <f t="shared" si="318"/>
        <v>0</v>
      </c>
      <c r="BS148" s="97">
        <f t="shared" si="319"/>
        <v>0</v>
      </c>
      <c r="BT148" s="97">
        <f t="shared" si="320"/>
        <v>0</v>
      </c>
      <c r="BU148" s="97">
        <f t="shared" si="321"/>
        <v>0</v>
      </c>
      <c r="BV148" s="97">
        <f t="shared" si="322"/>
        <v>0</v>
      </c>
      <c r="BW148" s="97">
        <f t="shared" si="323"/>
        <v>0</v>
      </c>
      <c r="BX148" s="97">
        <f t="shared" si="324"/>
        <v>0</v>
      </c>
      <c r="BY148" s="469">
        <f t="shared" si="325"/>
        <v>0</v>
      </c>
      <c r="BZ148" s="470">
        <f t="shared" si="326"/>
        <v>0</v>
      </c>
      <c r="CA148" s="470">
        <f t="shared" si="327"/>
        <v>0</v>
      </c>
      <c r="CB148" s="470">
        <f t="shared" si="328"/>
        <v>0</v>
      </c>
      <c r="CC148" s="470">
        <f t="shared" si="329"/>
        <v>0</v>
      </c>
      <c r="CD148" s="470">
        <f t="shared" si="330"/>
        <v>0</v>
      </c>
      <c r="CE148" s="470">
        <f t="shared" si="331"/>
        <v>0</v>
      </c>
      <c r="CF148" s="470">
        <f t="shared" si="332"/>
        <v>0</v>
      </c>
      <c r="CG148" s="470">
        <f t="shared" si="333"/>
        <v>0</v>
      </c>
      <c r="CH148" s="470">
        <f t="shared" si="334"/>
        <v>0</v>
      </c>
      <c r="CI148" s="470">
        <f t="shared" si="335"/>
        <v>0</v>
      </c>
      <c r="CJ148" s="470">
        <f t="shared" si="336"/>
        <v>0</v>
      </c>
      <c r="CK148" s="472">
        <f t="shared" si="337"/>
        <v>0</v>
      </c>
      <c r="CL148" s="470">
        <f t="shared" si="338"/>
        <v>7.6565007244458E-2</v>
      </c>
      <c r="CM148" s="116">
        <f t="shared" si="339"/>
        <v>0</v>
      </c>
      <c r="CN148" s="116">
        <f t="shared" si="340"/>
        <v>0.21524860916005401</v>
      </c>
      <c r="CO148" s="116">
        <f t="shared" si="341"/>
        <v>6.9456169215249997E-2</v>
      </c>
      <c r="CP148" s="116">
        <f t="shared" si="342"/>
        <v>0</v>
      </c>
      <c r="CQ148" s="116">
        <f t="shared" si="343"/>
        <v>0.210071880109755</v>
      </c>
      <c r="CR148" s="116">
        <f t="shared" si="344"/>
        <v>6.3302820168462004E-2</v>
      </c>
      <c r="CS148" s="116">
        <f t="shared" si="345"/>
        <v>0</v>
      </c>
      <c r="CT148" s="116">
        <f t="shared" si="346"/>
        <v>0.20405568148373099</v>
      </c>
      <c r="CU148" s="116">
        <f t="shared" si="347"/>
        <v>5.3633271666366E-2</v>
      </c>
      <c r="CV148" s="116">
        <f t="shared" si="348"/>
        <v>0</v>
      </c>
      <c r="CW148" s="471">
        <f t="shared" si="349"/>
        <v>0.19652198016312999</v>
      </c>
      <c r="CX148" s="470">
        <f t="shared" si="350"/>
        <v>0</v>
      </c>
      <c r="CY148" s="116">
        <f t="shared" si="351"/>
        <v>0</v>
      </c>
      <c r="CZ148" s="116">
        <f t="shared" si="352"/>
        <v>0</v>
      </c>
      <c r="DA148" s="116">
        <f t="shared" si="353"/>
        <v>0</v>
      </c>
      <c r="DB148" s="116">
        <f t="shared" si="354"/>
        <v>0</v>
      </c>
      <c r="DC148" s="116">
        <f t="shared" si="355"/>
        <v>0</v>
      </c>
      <c r="DD148" s="116">
        <f t="shared" si="356"/>
        <v>0</v>
      </c>
      <c r="DE148" s="116">
        <f t="shared" si="357"/>
        <v>0</v>
      </c>
      <c r="DF148" s="116">
        <f t="shared" si="358"/>
        <v>0</v>
      </c>
      <c r="DG148" s="116">
        <f t="shared" si="359"/>
        <v>0</v>
      </c>
      <c r="DH148" s="116">
        <f t="shared" si="360"/>
        <v>0</v>
      </c>
      <c r="DI148" s="471">
        <f t="shared" si="361"/>
        <v>0</v>
      </c>
      <c r="DJ148" s="470">
        <f t="shared" si="362"/>
        <v>0</v>
      </c>
      <c r="DK148" s="116">
        <f t="shared" si="363"/>
        <v>0</v>
      </c>
      <c r="DL148" s="116">
        <f t="shared" si="364"/>
        <v>0</v>
      </c>
      <c r="DM148" s="116">
        <f t="shared" si="365"/>
        <v>0</v>
      </c>
      <c r="DN148" s="116">
        <f t="shared" si="366"/>
        <v>0</v>
      </c>
      <c r="DO148" s="116">
        <f t="shared" si="367"/>
        <v>0</v>
      </c>
      <c r="DP148" s="116">
        <f t="shared" si="368"/>
        <v>0</v>
      </c>
      <c r="DQ148" s="116">
        <f t="shared" si="369"/>
        <v>0</v>
      </c>
      <c r="DR148" s="116">
        <f t="shared" si="370"/>
        <v>0</v>
      </c>
      <c r="DS148" s="116">
        <f t="shared" si="371"/>
        <v>0</v>
      </c>
      <c r="DT148" s="116">
        <f t="shared" si="372"/>
        <v>0</v>
      </c>
      <c r="DU148" s="471">
        <f t="shared" si="373"/>
        <v>0</v>
      </c>
      <c r="DV148" s="470">
        <f t="shared" si="374"/>
        <v>0</v>
      </c>
      <c r="DW148" s="470">
        <f t="shared" si="375"/>
        <v>0</v>
      </c>
      <c r="DX148" s="470">
        <f t="shared" si="376"/>
        <v>0</v>
      </c>
      <c r="DY148" s="470">
        <f t="shared" si="377"/>
        <v>0</v>
      </c>
      <c r="DZ148" s="470">
        <f t="shared" si="378"/>
        <v>0</v>
      </c>
      <c r="EA148" s="470">
        <f t="shared" si="379"/>
        <v>0</v>
      </c>
      <c r="EB148" s="470">
        <f t="shared" si="380"/>
        <v>0</v>
      </c>
      <c r="EC148" s="470">
        <f t="shared" si="381"/>
        <v>0</v>
      </c>
      <c r="ED148" s="470">
        <f t="shared" si="382"/>
        <v>0</v>
      </c>
      <c r="EE148" s="470">
        <f t="shared" si="383"/>
        <v>0</v>
      </c>
      <c r="EF148" s="470">
        <f t="shared" si="384"/>
        <v>0</v>
      </c>
      <c r="EG148" s="470">
        <f t="shared" si="385"/>
        <v>0</v>
      </c>
      <c r="EH148" s="466">
        <f t="shared" si="386"/>
        <v>0</v>
      </c>
      <c r="EI148" s="122">
        <f t="shared" si="387"/>
        <v>0</v>
      </c>
      <c r="EJ148" s="122">
        <f t="shared" si="388"/>
        <v>0</v>
      </c>
      <c r="EK148" s="122">
        <f t="shared" si="389"/>
        <v>0</v>
      </c>
      <c r="EL148" s="122">
        <f t="shared" si="390"/>
        <v>0</v>
      </c>
      <c r="EM148" s="122">
        <f t="shared" si="391"/>
        <v>0</v>
      </c>
      <c r="EN148" s="122">
        <f t="shared" si="392"/>
        <v>0</v>
      </c>
      <c r="EO148" s="122">
        <f t="shared" si="393"/>
        <v>0</v>
      </c>
      <c r="EP148" s="122">
        <f t="shared" si="394"/>
        <v>0</v>
      </c>
      <c r="EQ148" s="122">
        <f t="shared" si="395"/>
        <v>0</v>
      </c>
      <c r="ER148" s="122">
        <f t="shared" si="396"/>
        <v>0</v>
      </c>
      <c r="ES148" s="469">
        <f t="shared" si="397"/>
        <v>0</v>
      </c>
      <c r="ET148" s="466">
        <f t="shared" si="398"/>
        <v>0</v>
      </c>
      <c r="EU148" s="122">
        <f t="shared" si="399"/>
        <v>0</v>
      </c>
      <c r="EV148" s="122">
        <f t="shared" si="400"/>
        <v>0</v>
      </c>
      <c r="EW148" s="122">
        <f t="shared" si="401"/>
        <v>0</v>
      </c>
      <c r="EX148" s="122">
        <f t="shared" si="402"/>
        <v>0</v>
      </c>
      <c r="EY148" s="122">
        <f t="shared" si="403"/>
        <v>0</v>
      </c>
      <c r="EZ148" s="122">
        <f t="shared" si="404"/>
        <v>0</v>
      </c>
      <c r="FA148" s="122">
        <f t="shared" si="405"/>
        <v>0</v>
      </c>
      <c r="FB148" s="122">
        <f t="shared" si="406"/>
        <v>0</v>
      </c>
      <c r="FC148" s="122">
        <f t="shared" si="407"/>
        <v>0</v>
      </c>
      <c r="FD148" s="122">
        <f t="shared" si="408"/>
        <v>0</v>
      </c>
      <c r="FE148" s="469">
        <f t="shared" si="409"/>
        <v>0</v>
      </c>
      <c r="FF148" s="466">
        <f t="shared" si="410"/>
        <v>0</v>
      </c>
      <c r="FG148" s="466">
        <f t="shared" si="411"/>
        <v>0</v>
      </c>
      <c r="FH148" s="466">
        <f t="shared" si="412"/>
        <v>0</v>
      </c>
      <c r="FI148" s="466">
        <f t="shared" si="413"/>
        <v>0</v>
      </c>
      <c r="FJ148" s="466">
        <f t="shared" si="414"/>
        <v>0</v>
      </c>
      <c r="FK148" s="466">
        <f t="shared" si="415"/>
        <v>0</v>
      </c>
      <c r="FL148" s="466">
        <f t="shared" si="416"/>
        <v>0</v>
      </c>
      <c r="FM148" s="466">
        <f t="shared" si="417"/>
        <v>0</v>
      </c>
      <c r="FN148" s="466">
        <f t="shared" si="418"/>
        <v>0</v>
      </c>
      <c r="FO148" s="466">
        <f t="shared" si="419"/>
        <v>0</v>
      </c>
      <c r="FP148" s="466">
        <f t="shared" si="420"/>
        <v>0</v>
      </c>
      <c r="FQ148" s="468">
        <f t="shared" si="421"/>
        <v>0</v>
      </c>
      <c r="FR148" s="466">
        <f t="shared" si="422"/>
        <v>0</v>
      </c>
      <c r="FS148" s="466">
        <f t="shared" si="423"/>
        <v>0</v>
      </c>
      <c r="FT148" s="466">
        <f t="shared" si="424"/>
        <v>0</v>
      </c>
      <c r="FU148" s="466">
        <f t="shared" si="425"/>
        <v>0</v>
      </c>
      <c r="FV148" s="466">
        <f t="shared" si="426"/>
        <v>0</v>
      </c>
      <c r="FW148" s="466">
        <f t="shared" si="427"/>
        <v>0</v>
      </c>
      <c r="FX148" s="466">
        <f t="shared" si="428"/>
        <v>0</v>
      </c>
      <c r="FY148" s="466">
        <f t="shared" si="429"/>
        <v>0</v>
      </c>
      <c r="FZ148" s="466">
        <f t="shared" si="430"/>
        <v>0</v>
      </c>
      <c r="GA148" s="466">
        <f t="shared" si="431"/>
        <v>0</v>
      </c>
      <c r="GB148" s="466">
        <f t="shared" si="432"/>
        <v>0</v>
      </c>
      <c r="GC148" s="468">
        <f t="shared" si="433"/>
        <v>0</v>
      </c>
    </row>
    <row r="149" spans="1:185">
      <c r="A149" s="97">
        <v>146</v>
      </c>
      <c r="B149" s="97" t="s">
        <v>12</v>
      </c>
      <c r="C149" s="97" t="s">
        <v>213</v>
      </c>
      <c r="D149" s="97" t="s">
        <v>936</v>
      </c>
      <c r="E149" s="321">
        <v>5.6468822180368999E-2</v>
      </c>
      <c r="F149" s="122">
        <v>0</v>
      </c>
      <c r="G149" s="122">
        <v>8.7571555949028004E-2</v>
      </c>
      <c r="H149" s="122">
        <v>5.5243678495285997E-2</v>
      </c>
      <c r="I149" s="122">
        <v>0</v>
      </c>
      <c r="J149" s="122">
        <v>8.5292445904042002E-2</v>
      </c>
      <c r="K149" s="122">
        <v>5.4371361649376997E-2</v>
      </c>
      <c r="L149" s="122">
        <v>0</v>
      </c>
      <c r="M149" s="122">
        <v>8.2973612305965005E-2</v>
      </c>
      <c r="N149" s="122">
        <v>5.1576873961260997E-2</v>
      </c>
      <c r="O149" s="122">
        <v>0</v>
      </c>
      <c r="P149" s="475">
        <v>7.9329282007826005E-2</v>
      </c>
      <c r="Q149" s="474">
        <v>5</v>
      </c>
      <c r="R149" s="97">
        <v>0.28234411090184403</v>
      </c>
      <c r="S149" s="97">
        <v>0</v>
      </c>
      <c r="T149" s="97">
        <v>0.43785777974514001</v>
      </c>
      <c r="U149" s="97">
        <v>0.27621839247642899</v>
      </c>
      <c r="V149" s="97">
        <v>0</v>
      </c>
      <c r="W149" s="97">
        <v>0.42646222952021001</v>
      </c>
      <c r="X149" s="97">
        <v>0.27185680824688302</v>
      </c>
      <c r="Y149" s="97">
        <v>0</v>
      </c>
      <c r="Z149" s="97">
        <v>0.41486806152982503</v>
      </c>
      <c r="AA149" s="97">
        <v>0.25788436980630702</v>
      </c>
      <c r="AB149" s="97">
        <v>0</v>
      </c>
      <c r="AC149" s="97">
        <v>0.39664641003912998</v>
      </c>
      <c r="AD149" s="321">
        <v>0</v>
      </c>
      <c r="AE149" s="97">
        <v>0</v>
      </c>
      <c r="AF149" s="97">
        <v>0</v>
      </c>
      <c r="AG149" s="97">
        <v>0</v>
      </c>
      <c r="AH149" s="97">
        <v>0</v>
      </c>
      <c r="AI149" s="97">
        <v>0</v>
      </c>
      <c r="AJ149" s="97">
        <v>0</v>
      </c>
      <c r="AK149" s="97">
        <v>0</v>
      </c>
      <c r="AL149" s="97">
        <v>0</v>
      </c>
      <c r="AM149" s="97">
        <v>0</v>
      </c>
      <c r="AN149" s="97">
        <v>0</v>
      </c>
      <c r="AO149" s="97">
        <v>0</v>
      </c>
      <c r="AP149" s="466">
        <f t="shared" si="290"/>
        <v>0</v>
      </c>
      <c r="AQ149" s="122">
        <f t="shared" si="291"/>
        <v>0</v>
      </c>
      <c r="AR149" s="473">
        <f t="shared" si="292"/>
        <v>0</v>
      </c>
      <c r="AS149" s="122">
        <f t="shared" si="293"/>
        <v>0</v>
      </c>
      <c r="AT149" s="122">
        <f t="shared" si="294"/>
        <v>0</v>
      </c>
      <c r="AU149" s="122">
        <f t="shared" si="295"/>
        <v>0</v>
      </c>
      <c r="AV149" s="122">
        <f t="shared" si="296"/>
        <v>0</v>
      </c>
      <c r="AW149" s="122">
        <f t="shared" si="297"/>
        <v>0</v>
      </c>
      <c r="AX149" s="122">
        <f t="shared" si="298"/>
        <v>0</v>
      </c>
      <c r="AY149" s="122">
        <f t="shared" si="299"/>
        <v>0</v>
      </c>
      <c r="AZ149" s="122">
        <f t="shared" si="300"/>
        <v>0</v>
      </c>
      <c r="BA149" s="469">
        <f t="shared" si="301"/>
        <v>0</v>
      </c>
      <c r="BB149" s="97">
        <f t="shared" si="302"/>
        <v>8.7143941251460553E-3</v>
      </c>
      <c r="BC149" s="97">
        <f t="shared" si="303"/>
        <v>0</v>
      </c>
      <c r="BD149" s="97">
        <f t="shared" si="304"/>
        <v>1.3514237117511665E-2</v>
      </c>
      <c r="BE149" s="97">
        <f t="shared" si="305"/>
        <v>8.525327229122524E-3</v>
      </c>
      <c r="BF149" s="97">
        <f t="shared" si="306"/>
        <v>0</v>
      </c>
      <c r="BG149" s="97">
        <f t="shared" si="307"/>
        <v>1.3162519790680435E-2</v>
      </c>
      <c r="BH149" s="97">
        <f t="shared" si="308"/>
        <v>8.390709354979967E-3</v>
      </c>
      <c r="BI149" s="97">
        <f t="shared" si="309"/>
        <v>0</v>
      </c>
      <c r="BJ149" s="97">
        <f t="shared" si="310"/>
        <v>1.2804672236861643E-2</v>
      </c>
      <c r="BK149" s="97">
        <f t="shared" si="311"/>
        <v>7.959457804977265E-3</v>
      </c>
      <c r="BL149" s="97">
        <f t="shared" si="312"/>
        <v>0</v>
      </c>
      <c r="BM149" s="469">
        <f t="shared" si="313"/>
        <v>1.2242271086741058E-2</v>
      </c>
      <c r="BN149" s="467">
        <f t="shared" si="314"/>
        <v>0</v>
      </c>
      <c r="BO149" s="97">
        <f t="shared" si="315"/>
        <v>0</v>
      </c>
      <c r="BP149" s="97">
        <f t="shared" si="316"/>
        <v>0</v>
      </c>
      <c r="BQ149" s="97">
        <f t="shared" si="317"/>
        <v>0</v>
      </c>
      <c r="BR149" s="97">
        <f t="shared" si="318"/>
        <v>0</v>
      </c>
      <c r="BS149" s="97">
        <f t="shared" si="319"/>
        <v>0</v>
      </c>
      <c r="BT149" s="97">
        <f t="shared" si="320"/>
        <v>0</v>
      </c>
      <c r="BU149" s="97">
        <f t="shared" si="321"/>
        <v>0</v>
      </c>
      <c r="BV149" s="97">
        <f t="shared" si="322"/>
        <v>0</v>
      </c>
      <c r="BW149" s="97">
        <f t="shared" si="323"/>
        <v>0</v>
      </c>
      <c r="BX149" s="97">
        <f t="shared" si="324"/>
        <v>0</v>
      </c>
      <c r="BY149" s="469">
        <f t="shared" si="325"/>
        <v>0</v>
      </c>
      <c r="BZ149" s="470">
        <f t="shared" si="326"/>
        <v>0</v>
      </c>
      <c r="CA149" s="470">
        <f t="shared" si="327"/>
        <v>0</v>
      </c>
      <c r="CB149" s="470">
        <f t="shared" si="328"/>
        <v>0</v>
      </c>
      <c r="CC149" s="470">
        <f t="shared" si="329"/>
        <v>0</v>
      </c>
      <c r="CD149" s="470">
        <f t="shared" si="330"/>
        <v>0</v>
      </c>
      <c r="CE149" s="470">
        <f t="shared" si="331"/>
        <v>0</v>
      </c>
      <c r="CF149" s="470">
        <f t="shared" si="332"/>
        <v>0</v>
      </c>
      <c r="CG149" s="470">
        <f t="shared" si="333"/>
        <v>0</v>
      </c>
      <c r="CH149" s="470">
        <f t="shared" si="334"/>
        <v>0</v>
      </c>
      <c r="CI149" s="470">
        <f t="shared" si="335"/>
        <v>0</v>
      </c>
      <c r="CJ149" s="470">
        <f t="shared" si="336"/>
        <v>0</v>
      </c>
      <c r="CK149" s="472">
        <f t="shared" si="337"/>
        <v>0</v>
      </c>
      <c r="CL149" s="470">
        <f t="shared" si="338"/>
        <v>0.28234411090184403</v>
      </c>
      <c r="CM149" s="116">
        <f t="shared" si="339"/>
        <v>0</v>
      </c>
      <c r="CN149" s="116">
        <f t="shared" si="340"/>
        <v>0.43785777974514001</v>
      </c>
      <c r="CO149" s="116">
        <f t="shared" si="341"/>
        <v>0.27621839247642899</v>
      </c>
      <c r="CP149" s="116">
        <f t="shared" si="342"/>
        <v>0</v>
      </c>
      <c r="CQ149" s="116">
        <f t="shared" si="343"/>
        <v>0.42646222952021001</v>
      </c>
      <c r="CR149" s="116">
        <f t="shared" si="344"/>
        <v>0.27185680824688302</v>
      </c>
      <c r="CS149" s="116">
        <f t="shared" si="345"/>
        <v>0</v>
      </c>
      <c r="CT149" s="116">
        <f t="shared" si="346"/>
        <v>0.41486806152982503</v>
      </c>
      <c r="CU149" s="116">
        <f t="shared" si="347"/>
        <v>0.25788436980630702</v>
      </c>
      <c r="CV149" s="116">
        <f t="shared" si="348"/>
        <v>0</v>
      </c>
      <c r="CW149" s="471">
        <f t="shared" si="349"/>
        <v>0.39664641003912998</v>
      </c>
      <c r="CX149" s="470">
        <f t="shared" si="350"/>
        <v>0</v>
      </c>
      <c r="CY149" s="116">
        <f t="shared" si="351"/>
        <v>0</v>
      </c>
      <c r="CZ149" s="116">
        <f t="shared" si="352"/>
        <v>0</v>
      </c>
      <c r="DA149" s="116">
        <f t="shared" si="353"/>
        <v>0</v>
      </c>
      <c r="DB149" s="116">
        <f t="shared" si="354"/>
        <v>0</v>
      </c>
      <c r="DC149" s="116">
        <f t="shared" si="355"/>
        <v>0</v>
      </c>
      <c r="DD149" s="116">
        <f t="shared" si="356"/>
        <v>0</v>
      </c>
      <c r="DE149" s="116">
        <f t="shared" si="357"/>
        <v>0</v>
      </c>
      <c r="DF149" s="116">
        <f t="shared" si="358"/>
        <v>0</v>
      </c>
      <c r="DG149" s="116">
        <f t="shared" si="359"/>
        <v>0</v>
      </c>
      <c r="DH149" s="116">
        <f t="shared" si="360"/>
        <v>0</v>
      </c>
      <c r="DI149" s="471">
        <f t="shared" si="361"/>
        <v>0</v>
      </c>
      <c r="DJ149" s="470">
        <f t="shared" si="362"/>
        <v>0</v>
      </c>
      <c r="DK149" s="116">
        <f t="shared" si="363"/>
        <v>0</v>
      </c>
      <c r="DL149" s="116">
        <f t="shared" si="364"/>
        <v>0</v>
      </c>
      <c r="DM149" s="116">
        <f t="shared" si="365"/>
        <v>0</v>
      </c>
      <c r="DN149" s="116">
        <f t="shared" si="366"/>
        <v>0</v>
      </c>
      <c r="DO149" s="116">
        <f t="shared" si="367"/>
        <v>0</v>
      </c>
      <c r="DP149" s="116">
        <f t="shared" si="368"/>
        <v>0</v>
      </c>
      <c r="DQ149" s="116">
        <f t="shared" si="369"/>
        <v>0</v>
      </c>
      <c r="DR149" s="116">
        <f t="shared" si="370"/>
        <v>0</v>
      </c>
      <c r="DS149" s="116">
        <f t="shared" si="371"/>
        <v>0</v>
      </c>
      <c r="DT149" s="116">
        <f t="shared" si="372"/>
        <v>0</v>
      </c>
      <c r="DU149" s="471">
        <f t="shared" si="373"/>
        <v>0</v>
      </c>
      <c r="DV149" s="470">
        <f t="shared" si="374"/>
        <v>0</v>
      </c>
      <c r="DW149" s="470">
        <f t="shared" si="375"/>
        <v>0</v>
      </c>
      <c r="DX149" s="470">
        <f t="shared" si="376"/>
        <v>0</v>
      </c>
      <c r="DY149" s="470">
        <f t="shared" si="377"/>
        <v>0</v>
      </c>
      <c r="DZ149" s="470">
        <f t="shared" si="378"/>
        <v>0</v>
      </c>
      <c r="EA149" s="470">
        <f t="shared" si="379"/>
        <v>0</v>
      </c>
      <c r="EB149" s="470">
        <f t="shared" si="380"/>
        <v>0</v>
      </c>
      <c r="EC149" s="470">
        <f t="shared" si="381"/>
        <v>0</v>
      </c>
      <c r="ED149" s="470">
        <f t="shared" si="382"/>
        <v>0</v>
      </c>
      <c r="EE149" s="470">
        <f t="shared" si="383"/>
        <v>0</v>
      </c>
      <c r="EF149" s="470">
        <f t="shared" si="384"/>
        <v>0</v>
      </c>
      <c r="EG149" s="470">
        <f t="shared" si="385"/>
        <v>0</v>
      </c>
      <c r="EH149" s="466">
        <f t="shared" si="386"/>
        <v>0</v>
      </c>
      <c r="EI149" s="122">
        <f t="shared" si="387"/>
        <v>0</v>
      </c>
      <c r="EJ149" s="122">
        <f t="shared" si="388"/>
        <v>0</v>
      </c>
      <c r="EK149" s="122">
        <f t="shared" si="389"/>
        <v>0</v>
      </c>
      <c r="EL149" s="122">
        <f t="shared" si="390"/>
        <v>0</v>
      </c>
      <c r="EM149" s="122">
        <f t="shared" si="391"/>
        <v>0</v>
      </c>
      <c r="EN149" s="122">
        <f t="shared" si="392"/>
        <v>0</v>
      </c>
      <c r="EO149" s="122">
        <f t="shared" si="393"/>
        <v>0</v>
      </c>
      <c r="EP149" s="122">
        <f t="shared" si="394"/>
        <v>0</v>
      </c>
      <c r="EQ149" s="122">
        <f t="shared" si="395"/>
        <v>0</v>
      </c>
      <c r="ER149" s="122">
        <f t="shared" si="396"/>
        <v>0</v>
      </c>
      <c r="ES149" s="469">
        <f t="shared" si="397"/>
        <v>0</v>
      </c>
      <c r="ET149" s="466">
        <f t="shared" si="398"/>
        <v>0</v>
      </c>
      <c r="EU149" s="122">
        <f t="shared" si="399"/>
        <v>0</v>
      </c>
      <c r="EV149" s="122">
        <f t="shared" si="400"/>
        <v>0</v>
      </c>
      <c r="EW149" s="122">
        <f t="shared" si="401"/>
        <v>0</v>
      </c>
      <c r="EX149" s="122">
        <f t="shared" si="402"/>
        <v>0</v>
      </c>
      <c r="EY149" s="122">
        <f t="shared" si="403"/>
        <v>0</v>
      </c>
      <c r="EZ149" s="122">
        <f t="shared" si="404"/>
        <v>0</v>
      </c>
      <c r="FA149" s="122">
        <f t="shared" si="405"/>
        <v>0</v>
      </c>
      <c r="FB149" s="122">
        <f t="shared" si="406"/>
        <v>0</v>
      </c>
      <c r="FC149" s="122">
        <f t="shared" si="407"/>
        <v>0</v>
      </c>
      <c r="FD149" s="122">
        <f t="shared" si="408"/>
        <v>0</v>
      </c>
      <c r="FE149" s="469">
        <f t="shared" si="409"/>
        <v>0</v>
      </c>
      <c r="FF149" s="466">
        <f t="shared" si="410"/>
        <v>0</v>
      </c>
      <c r="FG149" s="466">
        <f t="shared" si="411"/>
        <v>0</v>
      </c>
      <c r="FH149" s="466">
        <f t="shared" si="412"/>
        <v>0</v>
      </c>
      <c r="FI149" s="466">
        <f t="shared" si="413"/>
        <v>0</v>
      </c>
      <c r="FJ149" s="466">
        <f t="shared" si="414"/>
        <v>0</v>
      </c>
      <c r="FK149" s="466">
        <f t="shared" si="415"/>
        <v>0</v>
      </c>
      <c r="FL149" s="466">
        <f t="shared" si="416"/>
        <v>0</v>
      </c>
      <c r="FM149" s="466">
        <f t="shared" si="417"/>
        <v>0</v>
      </c>
      <c r="FN149" s="466">
        <f t="shared" si="418"/>
        <v>0</v>
      </c>
      <c r="FO149" s="466">
        <f t="shared" si="419"/>
        <v>0</v>
      </c>
      <c r="FP149" s="466">
        <f t="shared" si="420"/>
        <v>0</v>
      </c>
      <c r="FQ149" s="468">
        <f t="shared" si="421"/>
        <v>0</v>
      </c>
      <c r="FR149" s="466">
        <f t="shared" si="422"/>
        <v>0</v>
      </c>
      <c r="FS149" s="466">
        <f t="shared" si="423"/>
        <v>0</v>
      </c>
      <c r="FT149" s="466">
        <f t="shared" si="424"/>
        <v>0</v>
      </c>
      <c r="FU149" s="466">
        <f t="shared" si="425"/>
        <v>0</v>
      </c>
      <c r="FV149" s="466">
        <f t="shared" si="426"/>
        <v>0</v>
      </c>
      <c r="FW149" s="466">
        <f t="shared" si="427"/>
        <v>0</v>
      </c>
      <c r="FX149" s="466">
        <f t="shared" si="428"/>
        <v>0</v>
      </c>
      <c r="FY149" s="466">
        <f t="shared" si="429"/>
        <v>0</v>
      </c>
      <c r="FZ149" s="466">
        <f t="shared" si="430"/>
        <v>0</v>
      </c>
      <c r="GA149" s="466">
        <f t="shared" si="431"/>
        <v>0</v>
      </c>
      <c r="GB149" s="466">
        <f t="shared" si="432"/>
        <v>0</v>
      </c>
      <c r="GC149" s="468">
        <f t="shared" si="433"/>
        <v>0</v>
      </c>
    </row>
    <row r="150" spans="1:185">
      <c r="A150" s="97">
        <v>147</v>
      </c>
      <c r="B150" s="97" t="s">
        <v>12</v>
      </c>
      <c r="C150" s="97" t="s">
        <v>213</v>
      </c>
      <c r="D150" s="97" t="s">
        <v>936</v>
      </c>
      <c r="E150" s="321">
        <v>7.5125492898272E-2</v>
      </c>
      <c r="F150" s="122">
        <v>5.4663989783089997E-3</v>
      </c>
      <c r="G150" s="122">
        <v>0.83100485920658496</v>
      </c>
      <c r="H150" s="122">
        <v>7.4348612128878999E-2</v>
      </c>
      <c r="I150" s="122">
        <v>5.0837510498280003E-3</v>
      </c>
      <c r="J150" s="122">
        <v>0.82291282610408001</v>
      </c>
      <c r="K150" s="122">
        <v>7.3793697293597998E-2</v>
      </c>
      <c r="L150" s="122">
        <v>4.8104311009119997E-3</v>
      </c>
      <c r="M150" s="122">
        <v>0.81350857141738397</v>
      </c>
      <c r="N150" s="122">
        <v>7.1940281743758994E-2</v>
      </c>
      <c r="O150" s="122">
        <v>3.8975424715340001E-3</v>
      </c>
      <c r="P150" s="475">
        <v>0.80173222386695897</v>
      </c>
      <c r="Q150" s="474">
        <v>1</v>
      </c>
      <c r="R150" s="97">
        <v>7.5125492898272E-2</v>
      </c>
      <c r="S150" s="97">
        <v>5.4663989783089997E-3</v>
      </c>
      <c r="T150" s="97">
        <v>0.83100485920658496</v>
      </c>
      <c r="U150" s="97">
        <v>7.4348612128878999E-2</v>
      </c>
      <c r="V150" s="97">
        <v>5.0837510498280003E-3</v>
      </c>
      <c r="W150" s="97">
        <v>0.82291282610408001</v>
      </c>
      <c r="X150" s="97">
        <v>7.3793697293597998E-2</v>
      </c>
      <c r="Y150" s="97">
        <v>4.8104311009119997E-3</v>
      </c>
      <c r="Z150" s="97">
        <v>0.81350857141738397</v>
      </c>
      <c r="AA150" s="97">
        <v>7.1940281743758994E-2</v>
      </c>
      <c r="AB150" s="97">
        <v>3.8975424715340001E-3</v>
      </c>
      <c r="AC150" s="97">
        <v>0.80173222386695897</v>
      </c>
      <c r="AD150" s="321">
        <v>0</v>
      </c>
      <c r="AE150" s="97">
        <v>0</v>
      </c>
      <c r="AF150" s="97">
        <v>0</v>
      </c>
      <c r="AG150" s="97">
        <v>0</v>
      </c>
      <c r="AH150" s="97">
        <v>0</v>
      </c>
      <c r="AI150" s="97">
        <v>0</v>
      </c>
      <c r="AJ150" s="97">
        <v>0</v>
      </c>
      <c r="AK150" s="97">
        <v>0</v>
      </c>
      <c r="AL150" s="97">
        <v>0</v>
      </c>
      <c r="AM150" s="97">
        <v>0</v>
      </c>
      <c r="AN150" s="97">
        <v>0</v>
      </c>
      <c r="AO150" s="97">
        <v>0</v>
      </c>
      <c r="AP150" s="466">
        <f t="shared" si="290"/>
        <v>0</v>
      </c>
      <c r="AQ150" s="122">
        <f t="shared" si="291"/>
        <v>0</v>
      </c>
      <c r="AR150" s="473">
        <f t="shared" si="292"/>
        <v>0</v>
      </c>
      <c r="AS150" s="122">
        <f t="shared" si="293"/>
        <v>0</v>
      </c>
      <c r="AT150" s="122">
        <f t="shared" si="294"/>
        <v>0</v>
      </c>
      <c r="AU150" s="122">
        <f t="shared" si="295"/>
        <v>0</v>
      </c>
      <c r="AV150" s="122">
        <f t="shared" si="296"/>
        <v>0</v>
      </c>
      <c r="AW150" s="122">
        <f t="shared" si="297"/>
        <v>0</v>
      </c>
      <c r="AX150" s="122">
        <f t="shared" si="298"/>
        <v>0</v>
      </c>
      <c r="AY150" s="122">
        <f t="shared" si="299"/>
        <v>0</v>
      </c>
      <c r="AZ150" s="122">
        <f t="shared" si="300"/>
        <v>0</v>
      </c>
      <c r="BA150" s="469">
        <f t="shared" si="301"/>
        <v>0</v>
      </c>
      <c r="BB150" s="97">
        <f t="shared" si="302"/>
        <v>1.1593533009601108E-2</v>
      </c>
      <c r="BC150" s="97">
        <f t="shared" si="303"/>
        <v>8.4358683788592992E-4</v>
      </c>
      <c r="BD150" s="97">
        <f t="shared" si="304"/>
        <v>0.12824251655022509</v>
      </c>
      <c r="BE150" s="97">
        <f t="shared" si="305"/>
        <v>1.1473643042866669E-2</v>
      </c>
      <c r="BF150" s="97">
        <f t="shared" si="306"/>
        <v>7.8453575923401208E-4</v>
      </c>
      <c r="BG150" s="97">
        <f t="shared" si="307"/>
        <v>0.12699373601955075</v>
      </c>
      <c r="BH150" s="97">
        <f t="shared" si="308"/>
        <v>1.1388007352342027E-2</v>
      </c>
      <c r="BI150" s="97">
        <f t="shared" si="309"/>
        <v>7.4235641733963052E-4</v>
      </c>
      <c r="BJ150" s="97">
        <f t="shared" si="310"/>
        <v>0.12554245053795604</v>
      </c>
      <c r="BK150" s="97">
        <f t="shared" si="311"/>
        <v>1.110198414598965E-2</v>
      </c>
      <c r="BL150" s="97">
        <f t="shared" si="312"/>
        <v>6.0147741541261913E-4</v>
      </c>
      <c r="BM150" s="469">
        <f t="shared" si="313"/>
        <v>0.12372509841431326</v>
      </c>
      <c r="BN150" s="467">
        <f t="shared" si="314"/>
        <v>0</v>
      </c>
      <c r="BO150" s="97">
        <f t="shared" si="315"/>
        <v>0</v>
      </c>
      <c r="BP150" s="97">
        <f t="shared" si="316"/>
        <v>0</v>
      </c>
      <c r="BQ150" s="97">
        <f t="shared" si="317"/>
        <v>0</v>
      </c>
      <c r="BR150" s="97">
        <f t="shared" si="318"/>
        <v>0</v>
      </c>
      <c r="BS150" s="97">
        <f t="shared" si="319"/>
        <v>0</v>
      </c>
      <c r="BT150" s="97">
        <f t="shared" si="320"/>
        <v>0</v>
      </c>
      <c r="BU150" s="97">
        <f t="shared" si="321"/>
        <v>0</v>
      </c>
      <c r="BV150" s="97">
        <f t="shared" si="322"/>
        <v>0</v>
      </c>
      <c r="BW150" s="97">
        <f t="shared" si="323"/>
        <v>0</v>
      </c>
      <c r="BX150" s="97">
        <f t="shared" si="324"/>
        <v>0</v>
      </c>
      <c r="BY150" s="469">
        <f t="shared" si="325"/>
        <v>0</v>
      </c>
      <c r="BZ150" s="470">
        <f t="shared" si="326"/>
        <v>0</v>
      </c>
      <c r="CA150" s="470">
        <f t="shared" si="327"/>
        <v>0</v>
      </c>
      <c r="CB150" s="470">
        <f t="shared" si="328"/>
        <v>0</v>
      </c>
      <c r="CC150" s="470">
        <f t="shared" si="329"/>
        <v>0</v>
      </c>
      <c r="CD150" s="470">
        <f t="shared" si="330"/>
        <v>0</v>
      </c>
      <c r="CE150" s="470">
        <f t="shared" si="331"/>
        <v>0</v>
      </c>
      <c r="CF150" s="470">
        <f t="shared" si="332"/>
        <v>0</v>
      </c>
      <c r="CG150" s="470">
        <f t="shared" si="333"/>
        <v>0</v>
      </c>
      <c r="CH150" s="470">
        <f t="shared" si="334"/>
        <v>0</v>
      </c>
      <c r="CI150" s="470">
        <f t="shared" si="335"/>
        <v>0</v>
      </c>
      <c r="CJ150" s="470">
        <f t="shared" si="336"/>
        <v>0</v>
      </c>
      <c r="CK150" s="472">
        <f t="shared" si="337"/>
        <v>0</v>
      </c>
      <c r="CL150" s="470">
        <f t="shared" si="338"/>
        <v>7.5125492898272E-2</v>
      </c>
      <c r="CM150" s="116">
        <f t="shared" si="339"/>
        <v>5.4663989783089997E-3</v>
      </c>
      <c r="CN150" s="116">
        <f t="shared" si="340"/>
        <v>0.83100485920658496</v>
      </c>
      <c r="CO150" s="116">
        <f t="shared" si="341"/>
        <v>7.4348612128878999E-2</v>
      </c>
      <c r="CP150" s="116">
        <f t="shared" si="342"/>
        <v>5.0837510498280003E-3</v>
      </c>
      <c r="CQ150" s="116">
        <f t="shared" si="343"/>
        <v>0.82291282610408001</v>
      </c>
      <c r="CR150" s="116">
        <f t="shared" si="344"/>
        <v>7.3793697293597998E-2</v>
      </c>
      <c r="CS150" s="116">
        <f t="shared" si="345"/>
        <v>4.8104311009119997E-3</v>
      </c>
      <c r="CT150" s="116">
        <f t="shared" si="346"/>
        <v>0.81350857141738397</v>
      </c>
      <c r="CU150" s="116">
        <f t="shared" si="347"/>
        <v>7.1940281743758994E-2</v>
      </c>
      <c r="CV150" s="116">
        <f t="shared" si="348"/>
        <v>3.8975424715340001E-3</v>
      </c>
      <c r="CW150" s="471">
        <f t="shared" si="349"/>
        <v>0.80173222386695897</v>
      </c>
      <c r="CX150" s="470">
        <f t="shared" si="350"/>
        <v>0</v>
      </c>
      <c r="CY150" s="116">
        <f t="shared" si="351"/>
        <v>0</v>
      </c>
      <c r="CZ150" s="116">
        <f t="shared" si="352"/>
        <v>0</v>
      </c>
      <c r="DA150" s="116">
        <f t="shared" si="353"/>
        <v>0</v>
      </c>
      <c r="DB150" s="116">
        <f t="shared" si="354"/>
        <v>0</v>
      </c>
      <c r="DC150" s="116">
        <f t="shared" si="355"/>
        <v>0</v>
      </c>
      <c r="DD150" s="116">
        <f t="shared" si="356"/>
        <v>0</v>
      </c>
      <c r="DE150" s="116">
        <f t="shared" si="357"/>
        <v>0</v>
      </c>
      <c r="DF150" s="116">
        <f t="shared" si="358"/>
        <v>0</v>
      </c>
      <c r="DG150" s="116">
        <f t="shared" si="359"/>
        <v>0</v>
      </c>
      <c r="DH150" s="116">
        <f t="shared" si="360"/>
        <v>0</v>
      </c>
      <c r="DI150" s="471">
        <f t="shared" si="361"/>
        <v>0</v>
      </c>
      <c r="DJ150" s="470">
        <f t="shared" si="362"/>
        <v>0</v>
      </c>
      <c r="DK150" s="116">
        <f t="shared" si="363"/>
        <v>0</v>
      </c>
      <c r="DL150" s="116">
        <f t="shared" si="364"/>
        <v>0</v>
      </c>
      <c r="DM150" s="116">
        <f t="shared" si="365"/>
        <v>0</v>
      </c>
      <c r="DN150" s="116">
        <f t="shared" si="366"/>
        <v>0</v>
      </c>
      <c r="DO150" s="116">
        <f t="shared" si="367"/>
        <v>0</v>
      </c>
      <c r="DP150" s="116">
        <f t="shared" si="368"/>
        <v>0</v>
      </c>
      <c r="DQ150" s="116">
        <f t="shared" si="369"/>
        <v>0</v>
      </c>
      <c r="DR150" s="116">
        <f t="shared" si="370"/>
        <v>0</v>
      </c>
      <c r="DS150" s="116">
        <f t="shared" si="371"/>
        <v>0</v>
      </c>
      <c r="DT150" s="116">
        <f t="shared" si="372"/>
        <v>0</v>
      </c>
      <c r="DU150" s="471">
        <f t="shared" si="373"/>
        <v>0</v>
      </c>
      <c r="DV150" s="470">
        <f t="shared" si="374"/>
        <v>0</v>
      </c>
      <c r="DW150" s="470">
        <f t="shared" si="375"/>
        <v>0</v>
      </c>
      <c r="DX150" s="470">
        <f t="shared" si="376"/>
        <v>0</v>
      </c>
      <c r="DY150" s="470">
        <f t="shared" si="377"/>
        <v>0</v>
      </c>
      <c r="DZ150" s="470">
        <f t="shared" si="378"/>
        <v>0</v>
      </c>
      <c r="EA150" s="470">
        <f t="shared" si="379"/>
        <v>0</v>
      </c>
      <c r="EB150" s="470">
        <f t="shared" si="380"/>
        <v>0</v>
      </c>
      <c r="EC150" s="470">
        <f t="shared" si="381"/>
        <v>0</v>
      </c>
      <c r="ED150" s="470">
        <f t="shared" si="382"/>
        <v>0</v>
      </c>
      <c r="EE150" s="470">
        <f t="shared" si="383"/>
        <v>0</v>
      </c>
      <c r="EF150" s="470">
        <f t="shared" si="384"/>
        <v>0</v>
      </c>
      <c r="EG150" s="470">
        <f t="shared" si="385"/>
        <v>0</v>
      </c>
      <c r="EH150" s="466">
        <f t="shared" si="386"/>
        <v>0</v>
      </c>
      <c r="EI150" s="122">
        <f t="shared" si="387"/>
        <v>0</v>
      </c>
      <c r="EJ150" s="122">
        <f t="shared" si="388"/>
        <v>0</v>
      </c>
      <c r="EK150" s="122">
        <f t="shared" si="389"/>
        <v>0</v>
      </c>
      <c r="EL150" s="122">
        <f t="shared" si="390"/>
        <v>0</v>
      </c>
      <c r="EM150" s="122">
        <f t="shared" si="391"/>
        <v>0</v>
      </c>
      <c r="EN150" s="122">
        <f t="shared" si="392"/>
        <v>0</v>
      </c>
      <c r="EO150" s="122">
        <f t="shared" si="393"/>
        <v>0</v>
      </c>
      <c r="EP150" s="122">
        <f t="shared" si="394"/>
        <v>0</v>
      </c>
      <c r="EQ150" s="122">
        <f t="shared" si="395"/>
        <v>0</v>
      </c>
      <c r="ER150" s="122">
        <f t="shared" si="396"/>
        <v>0</v>
      </c>
      <c r="ES150" s="469">
        <f t="shared" si="397"/>
        <v>0</v>
      </c>
      <c r="ET150" s="466">
        <f t="shared" si="398"/>
        <v>0</v>
      </c>
      <c r="EU150" s="122">
        <f t="shared" si="399"/>
        <v>0</v>
      </c>
      <c r="EV150" s="122">
        <f t="shared" si="400"/>
        <v>0</v>
      </c>
      <c r="EW150" s="122">
        <f t="shared" si="401"/>
        <v>0</v>
      </c>
      <c r="EX150" s="122">
        <f t="shared" si="402"/>
        <v>0</v>
      </c>
      <c r="EY150" s="122">
        <f t="shared" si="403"/>
        <v>0</v>
      </c>
      <c r="EZ150" s="122">
        <f t="shared" si="404"/>
        <v>0</v>
      </c>
      <c r="FA150" s="122">
        <f t="shared" si="405"/>
        <v>0</v>
      </c>
      <c r="FB150" s="122">
        <f t="shared" si="406"/>
        <v>0</v>
      </c>
      <c r="FC150" s="122">
        <f t="shared" si="407"/>
        <v>0</v>
      </c>
      <c r="FD150" s="122">
        <f t="shared" si="408"/>
        <v>0</v>
      </c>
      <c r="FE150" s="469">
        <f t="shared" si="409"/>
        <v>0</v>
      </c>
      <c r="FF150" s="466">
        <f t="shared" si="410"/>
        <v>0</v>
      </c>
      <c r="FG150" s="466">
        <f t="shared" si="411"/>
        <v>0</v>
      </c>
      <c r="FH150" s="466">
        <f t="shared" si="412"/>
        <v>0</v>
      </c>
      <c r="FI150" s="466">
        <f t="shared" si="413"/>
        <v>0</v>
      </c>
      <c r="FJ150" s="466">
        <f t="shared" si="414"/>
        <v>0</v>
      </c>
      <c r="FK150" s="466">
        <f t="shared" si="415"/>
        <v>0</v>
      </c>
      <c r="FL150" s="466">
        <f t="shared" si="416"/>
        <v>0</v>
      </c>
      <c r="FM150" s="466">
        <f t="shared" si="417"/>
        <v>0</v>
      </c>
      <c r="FN150" s="466">
        <f t="shared" si="418"/>
        <v>0</v>
      </c>
      <c r="FO150" s="466">
        <f t="shared" si="419"/>
        <v>0</v>
      </c>
      <c r="FP150" s="466">
        <f t="shared" si="420"/>
        <v>0</v>
      </c>
      <c r="FQ150" s="468">
        <f t="shared" si="421"/>
        <v>0</v>
      </c>
      <c r="FR150" s="466">
        <f t="shared" si="422"/>
        <v>0</v>
      </c>
      <c r="FS150" s="466">
        <f t="shared" si="423"/>
        <v>0</v>
      </c>
      <c r="FT150" s="466">
        <f t="shared" si="424"/>
        <v>0</v>
      </c>
      <c r="FU150" s="466">
        <f t="shared" si="425"/>
        <v>0</v>
      </c>
      <c r="FV150" s="466">
        <f t="shared" si="426"/>
        <v>0</v>
      </c>
      <c r="FW150" s="466">
        <f t="shared" si="427"/>
        <v>0</v>
      </c>
      <c r="FX150" s="466">
        <f t="shared" si="428"/>
        <v>0</v>
      </c>
      <c r="FY150" s="466">
        <f t="shared" si="429"/>
        <v>0</v>
      </c>
      <c r="FZ150" s="466">
        <f t="shared" si="430"/>
        <v>0</v>
      </c>
      <c r="GA150" s="466">
        <f t="shared" si="431"/>
        <v>0</v>
      </c>
      <c r="GB150" s="466">
        <f t="shared" si="432"/>
        <v>0</v>
      </c>
      <c r="GC150" s="468">
        <f t="shared" si="433"/>
        <v>0</v>
      </c>
    </row>
    <row r="151" spans="1:185">
      <c r="A151" s="97">
        <v>148</v>
      </c>
      <c r="B151" s="97" t="s">
        <v>12</v>
      </c>
      <c r="C151" s="97" t="s">
        <v>213</v>
      </c>
      <c r="D151" s="97" t="s">
        <v>936</v>
      </c>
      <c r="E151" s="321">
        <v>7.6656096704056001E-2</v>
      </c>
      <c r="F151" s="122">
        <v>0.65562750443641205</v>
      </c>
      <c r="G151" s="122">
        <v>0.62209174075289897</v>
      </c>
      <c r="H151" s="122">
        <v>7.0331968725971E-2</v>
      </c>
      <c r="I151" s="122">
        <v>0.59465414652382598</v>
      </c>
      <c r="J151" s="122">
        <v>0.59986842893751402</v>
      </c>
      <c r="K151" s="122">
        <v>6.5924243165488006E-2</v>
      </c>
      <c r="L151" s="122">
        <v>0.54187613241669397</v>
      </c>
      <c r="M151" s="122">
        <v>0.58056382715677501</v>
      </c>
      <c r="N151" s="122">
        <v>5.5882294497256998E-2</v>
      </c>
      <c r="O151" s="122">
        <v>0.458939253105488</v>
      </c>
      <c r="P151" s="475">
        <v>0.53414349469215505</v>
      </c>
      <c r="Q151" s="474">
        <v>2</v>
      </c>
      <c r="R151" s="97">
        <v>0.153312193408112</v>
      </c>
      <c r="S151" s="97">
        <v>1.3112550088728201</v>
      </c>
      <c r="T151" s="97">
        <v>1.2441834815057899</v>
      </c>
      <c r="U151" s="97">
        <v>0.140663937451943</v>
      </c>
      <c r="V151" s="97">
        <v>1.18930829304765</v>
      </c>
      <c r="W151" s="97">
        <v>1.19973685787502</v>
      </c>
      <c r="X151" s="97">
        <v>0.13184848633097601</v>
      </c>
      <c r="Y151" s="97">
        <v>1.0837522648333799</v>
      </c>
      <c r="Z151" s="97">
        <v>1.16112765431355</v>
      </c>
      <c r="AA151" s="97">
        <v>0.111764588994514</v>
      </c>
      <c r="AB151" s="97">
        <v>0.917878506210977</v>
      </c>
      <c r="AC151" s="97">
        <v>1.0682869893843101</v>
      </c>
      <c r="AD151" s="321">
        <v>0</v>
      </c>
      <c r="AE151" s="97">
        <v>0</v>
      </c>
      <c r="AF151" s="97">
        <v>0</v>
      </c>
      <c r="AG151" s="97">
        <v>0</v>
      </c>
      <c r="AH151" s="97">
        <v>0</v>
      </c>
      <c r="AI151" s="97">
        <v>0</v>
      </c>
      <c r="AJ151" s="97">
        <v>0</v>
      </c>
      <c r="AK151" s="97">
        <v>0</v>
      </c>
      <c r="AL151" s="97">
        <v>0</v>
      </c>
      <c r="AM151" s="97">
        <v>0</v>
      </c>
      <c r="AN151" s="97">
        <v>0</v>
      </c>
      <c r="AO151" s="97">
        <v>0</v>
      </c>
      <c r="AP151" s="466">
        <f t="shared" si="290"/>
        <v>0</v>
      </c>
      <c r="AQ151" s="122">
        <f t="shared" si="291"/>
        <v>0</v>
      </c>
      <c r="AR151" s="473">
        <f t="shared" si="292"/>
        <v>0</v>
      </c>
      <c r="AS151" s="122">
        <f t="shared" si="293"/>
        <v>0</v>
      </c>
      <c r="AT151" s="122">
        <f t="shared" si="294"/>
        <v>0</v>
      </c>
      <c r="AU151" s="122">
        <f t="shared" si="295"/>
        <v>0</v>
      </c>
      <c r="AV151" s="122">
        <f t="shared" si="296"/>
        <v>0</v>
      </c>
      <c r="AW151" s="122">
        <f t="shared" si="297"/>
        <v>0</v>
      </c>
      <c r="AX151" s="122">
        <f t="shared" si="298"/>
        <v>0</v>
      </c>
      <c r="AY151" s="122">
        <f t="shared" si="299"/>
        <v>0</v>
      </c>
      <c r="AZ151" s="122">
        <f t="shared" si="300"/>
        <v>0</v>
      </c>
      <c r="BA151" s="469">
        <f t="shared" si="301"/>
        <v>0</v>
      </c>
      <c r="BB151" s="97">
        <f t="shared" si="302"/>
        <v>1.1829739190251487E-2</v>
      </c>
      <c r="BC151" s="97">
        <f t="shared" si="303"/>
        <v>0.10117789343463696</v>
      </c>
      <c r="BD151" s="97">
        <f t="shared" si="304"/>
        <v>9.6002579859077911E-2</v>
      </c>
      <c r="BE151" s="97">
        <f t="shared" si="305"/>
        <v>1.0853785707055679E-2</v>
      </c>
      <c r="BF151" s="97">
        <f t="shared" si="306"/>
        <v>9.1768349345215758E-2</v>
      </c>
      <c r="BG151" s="97">
        <f t="shared" si="307"/>
        <v>9.2573028994590342E-2</v>
      </c>
      <c r="BH151" s="97">
        <f t="shared" si="308"/>
        <v>1.0173575703616253E-2</v>
      </c>
      <c r="BI151" s="97">
        <f t="shared" si="309"/>
        <v>8.3623528923727361E-2</v>
      </c>
      <c r="BJ151" s="97">
        <f t="shared" si="310"/>
        <v>8.9593899948671632E-2</v>
      </c>
      <c r="BK151" s="97">
        <f t="shared" si="311"/>
        <v>8.62387986969336E-3</v>
      </c>
      <c r="BL151" s="97">
        <f t="shared" si="312"/>
        <v>7.0824525404245803E-2</v>
      </c>
      <c r="BM151" s="469">
        <f t="shared" si="313"/>
        <v>8.2430211086437125E-2</v>
      </c>
      <c r="BN151" s="467">
        <f t="shared" si="314"/>
        <v>0</v>
      </c>
      <c r="BO151" s="97">
        <f t="shared" si="315"/>
        <v>0</v>
      </c>
      <c r="BP151" s="97">
        <f t="shared" si="316"/>
        <v>0</v>
      </c>
      <c r="BQ151" s="97">
        <f t="shared" si="317"/>
        <v>0</v>
      </c>
      <c r="BR151" s="97">
        <f t="shared" si="318"/>
        <v>0</v>
      </c>
      <c r="BS151" s="97">
        <f t="shared" si="319"/>
        <v>0</v>
      </c>
      <c r="BT151" s="97">
        <f t="shared" si="320"/>
        <v>0</v>
      </c>
      <c r="BU151" s="97">
        <f t="shared" si="321"/>
        <v>0</v>
      </c>
      <c r="BV151" s="97">
        <f t="shared" si="322"/>
        <v>0</v>
      </c>
      <c r="BW151" s="97">
        <f t="shared" si="323"/>
        <v>0</v>
      </c>
      <c r="BX151" s="97">
        <f t="shared" si="324"/>
        <v>0</v>
      </c>
      <c r="BY151" s="469">
        <f t="shared" si="325"/>
        <v>0</v>
      </c>
      <c r="BZ151" s="470">
        <f t="shared" si="326"/>
        <v>0</v>
      </c>
      <c r="CA151" s="470">
        <f t="shared" si="327"/>
        <v>0</v>
      </c>
      <c r="CB151" s="470">
        <f t="shared" si="328"/>
        <v>0</v>
      </c>
      <c r="CC151" s="470">
        <f t="shared" si="329"/>
        <v>0</v>
      </c>
      <c r="CD151" s="470">
        <f t="shared" si="330"/>
        <v>0</v>
      </c>
      <c r="CE151" s="470">
        <f t="shared" si="331"/>
        <v>0</v>
      </c>
      <c r="CF151" s="470">
        <f t="shared" si="332"/>
        <v>0</v>
      </c>
      <c r="CG151" s="470">
        <f t="shared" si="333"/>
        <v>0</v>
      </c>
      <c r="CH151" s="470">
        <f t="shared" si="334"/>
        <v>0</v>
      </c>
      <c r="CI151" s="470">
        <f t="shared" si="335"/>
        <v>0</v>
      </c>
      <c r="CJ151" s="470">
        <f t="shared" si="336"/>
        <v>0</v>
      </c>
      <c r="CK151" s="472">
        <f t="shared" si="337"/>
        <v>0</v>
      </c>
      <c r="CL151" s="470">
        <f t="shared" si="338"/>
        <v>0.153312193408112</v>
      </c>
      <c r="CM151" s="116">
        <f t="shared" si="339"/>
        <v>1.3112550088728201</v>
      </c>
      <c r="CN151" s="116">
        <f t="shared" si="340"/>
        <v>1.2441834815057899</v>
      </c>
      <c r="CO151" s="116">
        <f t="shared" si="341"/>
        <v>0.140663937451943</v>
      </c>
      <c r="CP151" s="116">
        <f t="shared" si="342"/>
        <v>1.18930829304765</v>
      </c>
      <c r="CQ151" s="116">
        <f t="shared" si="343"/>
        <v>1.19973685787502</v>
      </c>
      <c r="CR151" s="116">
        <f t="shared" si="344"/>
        <v>0.13184848633097601</v>
      </c>
      <c r="CS151" s="116">
        <f t="shared" si="345"/>
        <v>1.0837522648333799</v>
      </c>
      <c r="CT151" s="116">
        <f t="shared" si="346"/>
        <v>1.16112765431355</v>
      </c>
      <c r="CU151" s="116">
        <f t="shared" si="347"/>
        <v>0.111764588994514</v>
      </c>
      <c r="CV151" s="116">
        <f t="shared" si="348"/>
        <v>0.917878506210977</v>
      </c>
      <c r="CW151" s="471">
        <f t="shared" si="349"/>
        <v>1.0682869893843101</v>
      </c>
      <c r="CX151" s="470">
        <f t="shared" si="350"/>
        <v>0</v>
      </c>
      <c r="CY151" s="116">
        <f t="shared" si="351"/>
        <v>0</v>
      </c>
      <c r="CZ151" s="116">
        <f t="shared" si="352"/>
        <v>0</v>
      </c>
      <c r="DA151" s="116">
        <f t="shared" si="353"/>
        <v>0</v>
      </c>
      <c r="DB151" s="116">
        <f t="shared" si="354"/>
        <v>0</v>
      </c>
      <c r="DC151" s="116">
        <f t="shared" si="355"/>
        <v>0</v>
      </c>
      <c r="DD151" s="116">
        <f t="shared" si="356"/>
        <v>0</v>
      </c>
      <c r="DE151" s="116">
        <f t="shared" si="357"/>
        <v>0</v>
      </c>
      <c r="DF151" s="116">
        <f t="shared" si="358"/>
        <v>0</v>
      </c>
      <c r="DG151" s="116">
        <f t="shared" si="359"/>
        <v>0</v>
      </c>
      <c r="DH151" s="116">
        <f t="shared" si="360"/>
        <v>0</v>
      </c>
      <c r="DI151" s="471">
        <f t="shared" si="361"/>
        <v>0</v>
      </c>
      <c r="DJ151" s="470">
        <f t="shared" si="362"/>
        <v>0</v>
      </c>
      <c r="DK151" s="116">
        <f t="shared" si="363"/>
        <v>0</v>
      </c>
      <c r="DL151" s="116">
        <f t="shared" si="364"/>
        <v>0</v>
      </c>
      <c r="DM151" s="116">
        <f t="shared" si="365"/>
        <v>0</v>
      </c>
      <c r="DN151" s="116">
        <f t="shared" si="366"/>
        <v>0</v>
      </c>
      <c r="DO151" s="116">
        <f t="shared" si="367"/>
        <v>0</v>
      </c>
      <c r="DP151" s="116">
        <f t="shared" si="368"/>
        <v>0</v>
      </c>
      <c r="DQ151" s="116">
        <f t="shared" si="369"/>
        <v>0</v>
      </c>
      <c r="DR151" s="116">
        <f t="shared" si="370"/>
        <v>0</v>
      </c>
      <c r="DS151" s="116">
        <f t="shared" si="371"/>
        <v>0</v>
      </c>
      <c r="DT151" s="116">
        <f t="shared" si="372"/>
        <v>0</v>
      </c>
      <c r="DU151" s="471">
        <f t="shared" si="373"/>
        <v>0</v>
      </c>
      <c r="DV151" s="470">
        <f t="shared" si="374"/>
        <v>0</v>
      </c>
      <c r="DW151" s="470">
        <f t="shared" si="375"/>
        <v>0</v>
      </c>
      <c r="DX151" s="470">
        <f t="shared" si="376"/>
        <v>0</v>
      </c>
      <c r="DY151" s="470">
        <f t="shared" si="377"/>
        <v>0</v>
      </c>
      <c r="DZ151" s="470">
        <f t="shared" si="378"/>
        <v>0</v>
      </c>
      <c r="EA151" s="470">
        <f t="shared" si="379"/>
        <v>0</v>
      </c>
      <c r="EB151" s="470">
        <f t="shared" si="380"/>
        <v>0</v>
      </c>
      <c r="EC151" s="470">
        <f t="shared" si="381"/>
        <v>0</v>
      </c>
      <c r="ED151" s="470">
        <f t="shared" si="382"/>
        <v>0</v>
      </c>
      <c r="EE151" s="470">
        <f t="shared" si="383"/>
        <v>0</v>
      </c>
      <c r="EF151" s="470">
        <f t="shared" si="384"/>
        <v>0</v>
      </c>
      <c r="EG151" s="470">
        <f t="shared" si="385"/>
        <v>0</v>
      </c>
      <c r="EH151" s="466">
        <f t="shared" si="386"/>
        <v>0</v>
      </c>
      <c r="EI151" s="122">
        <f t="shared" si="387"/>
        <v>0</v>
      </c>
      <c r="EJ151" s="122">
        <f t="shared" si="388"/>
        <v>0</v>
      </c>
      <c r="EK151" s="122">
        <f t="shared" si="389"/>
        <v>0</v>
      </c>
      <c r="EL151" s="122">
        <f t="shared" si="390"/>
        <v>0</v>
      </c>
      <c r="EM151" s="122">
        <f t="shared" si="391"/>
        <v>0</v>
      </c>
      <c r="EN151" s="122">
        <f t="shared" si="392"/>
        <v>0</v>
      </c>
      <c r="EO151" s="122">
        <f t="shared" si="393"/>
        <v>0</v>
      </c>
      <c r="EP151" s="122">
        <f t="shared" si="394"/>
        <v>0</v>
      </c>
      <c r="EQ151" s="122">
        <f t="shared" si="395"/>
        <v>0</v>
      </c>
      <c r="ER151" s="122">
        <f t="shared" si="396"/>
        <v>0</v>
      </c>
      <c r="ES151" s="469">
        <f t="shared" si="397"/>
        <v>0</v>
      </c>
      <c r="ET151" s="466">
        <f t="shared" si="398"/>
        <v>0</v>
      </c>
      <c r="EU151" s="122">
        <f t="shared" si="399"/>
        <v>0</v>
      </c>
      <c r="EV151" s="122">
        <f t="shared" si="400"/>
        <v>0</v>
      </c>
      <c r="EW151" s="122">
        <f t="shared" si="401"/>
        <v>0</v>
      </c>
      <c r="EX151" s="122">
        <f t="shared" si="402"/>
        <v>0</v>
      </c>
      <c r="EY151" s="122">
        <f t="shared" si="403"/>
        <v>0</v>
      </c>
      <c r="EZ151" s="122">
        <f t="shared" si="404"/>
        <v>0</v>
      </c>
      <c r="FA151" s="122">
        <f t="shared" si="405"/>
        <v>0</v>
      </c>
      <c r="FB151" s="122">
        <f t="shared" si="406"/>
        <v>0</v>
      </c>
      <c r="FC151" s="122">
        <f t="shared" si="407"/>
        <v>0</v>
      </c>
      <c r="FD151" s="122">
        <f t="shared" si="408"/>
        <v>0</v>
      </c>
      <c r="FE151" s="469">
        <f t="shared" si="409"/>
        <v>0</v>
      </c>
      <c r="FF151" s="466">
        <f t="shared" si="410"/>
        <v>0</v>
      </c>
      <c r="FG151" s="466">
        <f t="shared" si="411"/>
        <v>0</v>
      </c>
      <c r="FH151" s="466">
        <f t="shared" si="412"/>
        <v>0</v>
      </c>
      <c r="FI151" s="466">
        <f t="shared" si="413"/>
        <v>0</v>
      </c>
      <c r="FJ151" s="466">
        <f t="shared" si="414"/>
        <v>0</v>
      </c>
      <c r="FK151" s="466">
        <f t="shared" si="415"/>
        <v>0</v>
      </c>
      <c r="FL151" s="466">
        <f t="shared" si="416"/>
        <v>0</v>
      </c>
      <c r="FM151" s="466">
        <f t="shared" si="417"/>
        <v>0</v>
      </c>
      <c r="FN151" s="466">
        <f t="shared" si="418"/>
        <v>0</v>
      </c>
      <c r="FO151" s="466">
        <f t="shared" si="419"/>
        <v>0</v>
      </c>
      <c r="FP151" s="466">
        <f t="shared" si="420"/>
        <v>0</v>
      </c>
      <c r="FQ151" s="468">
        <f t="shared" si="421"/>
        <v>0</v>
      </c>
      <c r="FR151" s="466">
        <f t="shared" si="422"/>
        <v>0</v>
      </c>
      <c r="FS151" s="466">
        <f t="shared" si="423"/>
        <v>0</v>
      </c>
      <c r="FT151" s="466">
        <f t="shared" si="424"/>
        <v>0</v>
      </c>
      <c r="FU151" s="466">
        <f t="shared" si="425"/>
        <v>0</v>
      </c>
      <c r="FV151" s="466">
        <f t="shared" si="426"/>
        <v>0</v>
      </c>
      <c r="FW151" s="466">
        <f t="shared" si="427"/>
        <v>0</v>
      </c>
      <c r="FX151" s="466">
        <f t="shared" si="428"/>
        <v>0</v>
      </c>
      <c r="FY151" s="466">
        <f t="shared" si="429"/>
        <v>0</v>
      </c>
      <c r="FZ151" s="466">
        <f t="shared" si="430"/>
        <v>0</v>
      </c>
      <c r="GA151" s="466">
        <f t="shared" si="431"/>
        <v>0</v>
      </c>
      <c r="GB151" s="466">
        <f t="shared" si="432"/>
        <v>0</v>
      </c>
      <c r="GC151" s="468">
        <f t="shared" si="433"/>
        <v>0</v>
      </c>
    </row>
    <row r="152" spans="1:185">
      <c r="A152" s="97">
        <v>149</v>
      </c>
      <c r="B152" s="97" t="s">
        <v>12</v>
      </c>
      <c r="C152" s="97" t="s">
        <v>213</v>
      </c>
      <c r="D152" s="97" t="s">
        <v>936</v>
      </c>
      <c r="E152" s="321">
        <v>0.131760585087527</v>
      </c>
      <c r="F152" s="122">
        <v>0</v>
      </c>
      <c r="G152" s="122">
        <v>0.20433363054773199</v>
      </c>
      <c r="H152" s="122">
        <v>0.12890191648900001</v>
      </c>
      <c r="I152" s="122">
        <v>0</v>
      </c>
      <c r="J152" s="122">
        <v>0.19901570710943101</v>
      </c>
      <c r="K152" s="122">
        <v>0.126866510515212</v>
      </c>
      <c r="L152" s="122">
        <v>0</v>
      </c>
      <c r="M152" s="122">
        <v>0.19360509538058501</v>
      </c>
      <c r="N152" s="122">
        <v>0.120346039242943</v>
      </c>
      <c r="O152" s="122">
        <v>0</v>
      </c>
      <c r="P152" s="475">
        <v>0.18510165801826001</v>
      </c>
      <c r="Q152" s="474">
        <v>4</v>
      </c>
      <c r="R152" s="97">
        <v>0.527042340350108</v>
      </c>
      <c r="S152" s="97">
        <v>0</v>
      </c>
      <c r="T152" s="97">
        <v>0.81733452219092695</v>
      </c>
      <c r="U152" s="97">
        <v>0.51560766595600105</v>
      </c>
      <c r="V152" s="97">
        <v>0</v>
      </c>
      <c r="W152" s="97">
        <v>0.79606282843772502</v>
      </c>
      <c r="X152" s="97">
        <v>0.507466042060848</v>
      </c>
      <c r="Y152" s="97">
        <v>0</v>
      </c>
      <c r="Z152" s="97">
        <v>0.77442038152234105</v>
      </c>
      <c r="AA152" s="97">
        <v>0.481384156971773</v>
      </c>
      <c r="AB152" s="97">
        <v>0</v>
      </c>
      <c r="AC152" s="97">
        <v>0.74040663207304203</v>
      </c>
      <c r="AD152" s="321">
        <v>0</v>
      </c>
      <c r="AE152" s="97">
        <v>0</v>
      </c>
      <c r="AF152" s="97">
        <v>0</v>
      </c>
      <c r="AG152" s="97">
        <v>0</v>
      </c>
      <c r="AH152" s="97">
        <v>0</v>
      </c>
      <c r="AI152" s="97">
        <v>0</v>
      </c>
      <c r="AJ152" s="97">
        <v>0</v>
      </c>
      <c r="AK152" s="97">
        <v>0</v>
      </c>
      <c r="AL152" s="97">
        <v>0</v>
      </c>
      <c r="AM152" s="97">
        <v>0</v>
      </c>
      <c r="AN152" s="97">
        <v>0</v>
      </c>
      <c r="AO152" s="97">
        <v>0</v>
      </c>
      <c r="AP152" s="466">
        <f t="shared" si="290"/>
        <v>0</v>
      </c>
      <c r="AQ152" s="122">
        <f t="shared" si="291"/>
        <v>0</v>
      </c>
      <c r="AR152" s="473">
        <f t="shared" si="292"/>
        <v>0</v>
      </c>
      <c r="AS152" s="122">
        <f t="shared" si="293"/>
        <v>0</v>
      </c>
      <c r="AT152" s="122">
        <f t="shared" si="294"/>
        <v>0</v>
      </c>
      <c r="AU152" s="122">
        <f t="shared" si="295"/>
        <v>0</v>
      </c>
      <c r="AV152" s="122">
        <f t="shared" si="296"/>
        <v>0</v>
      </c>
      <c r="AW152" s="122">
        <f t="shared" si="297"/>
        <v>0</v>
      </c>
      <c r="AX152" s="122">
        <f t="shared" si="298"/>
        <v>0</v>
      </c>
      <c r="AY152" s="122">
        <f t="shared" si="299"/>
        <v>0</v>
      </c>
      <c r="AZ152" s="122">
        <f t="shared" si="300"/>
        <v>0</v>
      </c>
      <c r="BA152" s="469">
        <f t="shared" si="301"/>
        <v>0</v>
      </c>
      <c r="BB152" s="97">
        <f t="shared" si="302"/>
        <v>2.033358629200736E-2</v>
      </c>
      <c r="BC152" s="97">
        <f t="shared" si="303"/>
        <v>0</v>
      </c>
      <c r="BD152" s="97">
        <f t="shared" si="304"/>
        <v>3.1533219940860543E-2</v>
      </c>
      <c r="BE152" s="97">
        <f t="shared" si="305"/>
        <v>1.9892430201285789E-2</v>
      </c>
      <c r="BF152" s="97">
        <f t="shared" si="306"/>
        <v>0</v>
      </c>
      <c r="BG152" s="97">
        <f t="shared" si="307"/>
        <v>3.0712546178254297E-2</v>
      </c>
      <c r="BH152" s="97">
        <f t="shared" si="308"/>
        <v>1.9578321828286435E-2</v>
      </c>
      <c r="BI152" s="97">
        <f t="shared" si="309"/>
        <v>0</v>
      </c>
      <c r="BJ152" s="97">
        <f t="shared" si="310"/>
        <v>2.9877568552677165E-2</v>
      </c>
      <c r="BK152" s="97">
        <f t="shared" si="311"/>
        <v>1.8572068211613724E-2</v>
      </c>
      <c r="BL152" s="97">
        <f t="shared" si="312"/>
        <v>0</v>
      </c>
      <c r="BM152" s="469">
        <f t="shared" si="313"/>
        <v>2.85652992023957E-2</v>
      </c>
      <c r="BN152" s="467">
        <f t="shared" si="314"/>
        <v>0</v>
      </c>
      <c r="BO152" s="97">
        <f t="shared" si="315"/>
        <v>0</v>
      </c>
      <c r="BP152" s="97">
        <f t="shared" si="316"/>
        <v>0</v>
      </c>
      <c r="BQ152" s="97">
        <f t="shared" si="317"/>
        <v>0</v>
      </c>
      <c r="BR152" s="97">
        <f t="shared" si="318"/>
        <v>0</v>
      </c>
      <c r="BS152" s="97">
        <f t="shared" si="319"/>
        <v>0</v>
      </c>
      <c r="BT152" s="97">
        <f t="shared" si="320"/>
        <v>0</v>
      </c>
      <c r="BU152" s="97">
        <f t="shared" si="321"/>
        <v>0</v>
      </c>
      <c r="BV152" s="97">
        <f t="shared" si="322"/>
        <v>0</v>
      </c>
      <c r="BW152" s="97">
        <f t="shared" si="323"/>
        <v>0</v>
      </c>
      <c r="BX152" s="97">
        <f t="shared" si="324"/>
        <v>0</v>
      </c>
      <c r="BY152" s="469">
        <f t="shared" si="325"/>
        <v>0</v>
      </c>
      <c r="BZ152" s="470">
        <f t="shared" si="326"/>
        <v>0</v>
      </c>
      <c r="CA152" s="470">
        <f t="shared" si="327"/>
        <v>0</v>
      </c>
      <c r="CB152" s="470">
        <f t="shared" si="328"/>
        <v>0</v>
      </c>
      <c r="CC152" s="470">
        <f t="shared" si="329"/>
        <v>0</v>
      </c>
      <c r="CD152" s="470">
        <f t="shared" si="330"/>
        <v>0</v>
      </c>
      <c r="CE152" s="470">
        <f t="shared" si="331"/>
        <v>0</v>
      </c>
      <c r="CF152" s="470">
        <f t="shared" si="332"/>
        <v>0</v>
      </c>
      <c r="CG152" s="470">
        <f t="shared" si="333"/>
        <v>0</v>
      </c>
      <c r="CH152" s="470">
        <f t="shared" si="334"/>
        <v>0</v>
      </c>
      <c r="CI152" s="470">
        <f t="shared" si="335"/>
        <v>0</v>
      </c>
      <c r="CJ152" s="470">
        <f t="shared" si="336"/>
        <v>0</v>
      </c>
      <c r="CK152" s="472">
        <f t="shared" si="337"/>
        <v>0</v>
      </c>
      <c r="CL152" s="470">
        <f t="shared" si="338"/>
        <v>0.527042340350108</v>
      </c>
      <c r="CM152" s="116">
        <f t="shared" si="339"/>
        <v>0</v>
      </c>
      <c r="CN152" s="116">
        <f t="shared" si="340"/>
        <v>0.81733452219092695</v>
      </c>
      <c r="CO152" s="116">
        <f t="shared" si="341"/>
        <v>0.51560766595600105</v>
      </c>
      <c r="CP152" s="116">
        <f t="shared" si="342"/>
        <v>0</v>
      </c>
      <c r="CQ152" s="116">
        <f t="shared" si="343"/>
        <v>0.79606282843772502</v>
      </c>
      <c r="CR152" s="116">
        <f t="shared" si="344"/>
        <v>0.507466042060848</v>
      </c>
      <c r="CS152" s="116">
        <f t="shared" si="345"/>
        <v>0</v>
      </c>
      <c r="CT152" s="116">
        <f t="shared" si="346"/>
        <v>0.77442038152234105</v>
      </c>
      <c r="CU152" s="116">
        <f t="shared" si="347"/>
        <v>0.481384156971773</v>
      </c>
      <c r="CV152" s="116">
        <f t="shared" si="348"/>
        <v>0</v>
      </c>
      <c r="CW152" s="471">
        <f t="shared" si="349"/>
        <v>0.74040663207304203</v>
      </c>
      <c r="CX152" s="470">
        <f t="shared" si="350"/>
        <v>0</v>
      </c>
      <c r="CY152" s="116">
        <f t="shared" si="351"/>
        <v>0</v>
      </c>
      <c r="CZ152" s="116">
        <f t="shared" si="352"/>
        <v>0</v>
      </c>
      <c r="DA152" s="116">
        <f t="shared" si="353"/>
        <v>0</v>
      </c>
      <c r="DB152" s="116">
        <f t="shared" si="354"/>
        <v>0</v>
      </c>
      <c r="DC152" s="116">
        <f t="shared" si="355"/>
        <v>0</v>
      </c>
      <c r="DD152" s="116">
        <f t="shared" si="356"/>
        <v>0</v>
      </c>
      <c r="DE152" s="116">
        <f t="shared" si="357"/>
        <v>0</v>
      </c>
      <c r="DF152" s="116">
        <f t="shared" si="358"/>
        <v>0</v>
      </c>
      <c r="DG152" s="116">
        <f t="shared" si="359"/>
        <v>0</v>
      </c>
      <c r="DH152" s="116">
        <f t="shared" si="360"/>
        <v>0</v>
      </c>
      <c r="DI152" s="471">
        <f t="shared" si="361"/>
        <v>0</v>
      </c>
      <c r="DJ152" s="470">
        <f t="shared" si="362"/>
        <v>0</v>
      </c>
      <c r="DK152" s="116">
        <f t="shared" si="363"/>
        <v>0</v>
      </c>
      <c r="DL152" s="116">
        <f t="shared" si="364"/>
        <v>0</v>
      </c>
      <c r="DM152" s="116">
        <f t="shared" si="365"/>
        <v>0</v>
      </c>
      <c r="DN152" s="116">
        <f t="shared" si="366"/>
        <v>0</v>
      </c>
      <c r="DO152" s="116">
        <f t="shared" si="367"/>
        <v>0</v>
      </c>
      <c r="DP152" s="116">
        <f t="shared" si="368"/>
        <v>0</v>
      </c>
      <c r="DQ152" s="116">
        <f t="shared" si="369"/>
        <v>0</v>
      </c>
      <c r="DR152" s="116">
        <f t="shared" si="370"/>
        <v>0</v>
      </c>
      <c r="DS152" s="116">
        <f t="shared" si="371"/>
        <v>0</v>
      </c>
      <c r="DT152" s="116">
        <f t="shared" si="372"/>
        <v>0</v>
      </c>
      <c r="DU152" s="471">
        <f t="shared" si="373"/>
        <v>0</v>
      </c>
      <c r="DV152" s="470">
        <f t="shared" si="374"/>
        <v>0</v>
      </c>
      <c r="DW152" s="470">
        <f t="shared" si="375"/>
        <v>0</v>
      </c>
      <c r="DX152" s="470">
        <f t="shared" si="376"/>
        <v>0</v>
      </c>
      <c r="DY152" s="470">
        <f t="shared" si="377"/>
        <v>0</v>
      </c>
      <c r="DZ152" s="470">
        <f t="shared" si="378"/>
        <v>0</v>
      </c>
      <c r="EA152" s="470">
        <f t="shared" si="379"/>
        <v>0</v>
      </c>
      <c r="EB152" s="470">
        <f t="shared" si="380"/>
        <v>0</v>
      </c>
      <c r="EC152" s="470">
        <f t="shared" si="381"/>
        <v>0</v>
      </c>
      <c r="ED152" s="470">
        <f t="shared" si="382"/>
        <v>0</v>
      </c>
      <c r="EE152" s="470">
        <f t="shared" si="383"/>
        <v>0</v>
      </c>
      <c r="EF152" s="470">
        <f t="shared" si="384"/>
        <v>0</v>
      </c>
      <c r="EG152" s="470">
        <f t="shared" si="385"/>
        <v>0</v>
      </c>
      <c r="EH152" s="466">
        <f t="shared" si="386"/>
        <v>0</v>
      </c>
      <c r="EI152" s="122">
        <f t="shared" si="387"/>
        <v>0</v>
      </c>
      <c r="EJ152" s="122">
        <f t="shared" si="388"/>
        <v>0</v>
      </c>
      <c r="EK152" s="122">
        <f t="shared" si="389"/>
        <v>0</v>
      </c>
      <c r="EL152" s="122">
        <f t="shared" si="390"/>
        <v>0</v>
      </c>
      <c r="EM152" s="122">
        <f t="shared" si="391"/>
        <v>0</v>
      </c>
      <c r="EN152" s="122">
        <f t="shared" si="392"/>
        <v>0</v>
      </c>
      <c r="EO152" s="122">
        <f t="shared" si="393"/>
        <v>0</v>
      </c>
      <c r="EP152" s="122">
        <f t="shared" si="394"/>
        <v>0</v>
      </c>
      <c r="EQ152" s="122">
        <f t="shared" si="395"/>
        <v>0</v>
      </c>
      <c r="ER152" s="122">
        <f t="shared" si="396"/>
        <v>0</v>
      </c>
      <c r="ES152" s="469">
        <f t="shared" si="397"/>
        <v>0</v>
      </c>
      <c r="ET152" s="466">
        <f t="shared" si="398"/>
        <v>0</v>
      </c>
      <c r="EU152" s="122">
        <f t="shared" si="399"/>
        <v>0</v>
      </c>
      <c r="EV152" s="122">
        <f t="shared" si="400"/>
        <v>0</v>
      </c>
      <c r="EW152" s="122">
        <f t="shared" si="401"/>
        <v>0</v>
      </c>
      <c r="EX152" s="122">
        <f t="shared" si="402"/>
        <v>0</v>
      </c>
      <c r="EY152" s="122">
        <f t="shared" si="403"/>
        <v>0</v>
      </c>
      <c r="EZ152" s="122">
        <f t="shared" si="404"/>
        <v>0</v>
      </c>
      <c r="FA152" s="122">
        <f t="shared" si="405"/>
        <v>0</v>
      </c>
      <c r="FB152" s="122">
        <f t="shared" si="406"/>
        <v>0</v>
      </c>
      <c r="FC152" s="122">
        <f t="shared" si="407"/>
        <v>0</v>
      </c>
      <c r="FD152" s="122">
        <f t="shared" si="408"/>
        <v>0</v>
      </c>
      <c r="FE152" s="469">
        <f t="shared" si="409"/>
        <v>0</v>
      </c>
      <c r="FF152" s="466">
        <f t="shared" si="410"/>
        <v>0</v>
      </c>
      <c r="FG152" s="466">
        <f t="shared" si="411"/>
        <v>0</v>
      </c>
      <c r="FH152" s="466">
        <f t="shared" si="412"/>
        <v>0</v>
      </c>
      <c r="FI152" s="466">
        <f t="shared" si="413"/>
        <v>0</v>
      </c>
      <c r="FJ152" s="466">
        <f t="shared" si="414"/>
        <v>0</v>
      </c>
      <c r="FK152" s="466">
        <f t="shared" si="415"/>
        <v>0</v>
      </c>
      <c r="FL152" s="466">
        <f t="shared" si="416"/>
        <v>0</v>
      </c>
      <c r="FM152" s="466">
        <f t="shared" si="417"/>
        <v>0</v>
      </c>
      <c r="FN152" s="466">
        <f t="shared" si="418"/>
        <v>0</v>
      </c>
      <c r="FO152" s="466">
        <f t="shared" si="419"/>
        <v>0</v>
      </c>
      <c r="FP152" s="466">
        <f t="shared" si="420"/>
        <v>0</v>
      </c>
      <c r="FQ152" s="468">
        <f t="shared" si="421"/>
        <v>0</v>
      </c>
      <c r="FR152" s="466">
        <f t="shared" si="422"/>
        <v>0</v>
      </c>
      <c r="FS152" s="466">
        <f t="shared" si="423"/>
        <v>0</v>
      </c>
      <c r="FT152" s="466">
        <f t="shared" si="424"/>
        <v>0</v>
      </c>
      <c r="FU152" s="466">
        <f t="shared" si="425"/>
        <v>0</v>
      </c>
      <c r="FV152" s="466">
        <f t="shared" si="426"/>
        <v>0</v>
      </c>
      <c r="FW152" s="466">
        <f t="shared" si="427"/>
        <v>0</v>
      </c>
      <c r="FX152" s="466">
        <f t="shared" si="428"/>
        <v>0</v>
      </c>
      <c r="FY152" s="466">
        <f t="shared" si="429"/>
        <v>0</v>
      </c>
      <c r="FZ152" s="466">
        <f t="shared" si="430"/>
        <v>0</v>
      </c>
      <c r="GA152" s="466">
        <f t="shared" si="431"/>
        <v>0</v>
      </c>
      <c r="GB152" s="466">
        <f t="shared" si="432"/>
        <v>0</v>
      </c>
      <c r="GC152" s="468">
        <f t="shared" si="433"/>
        <v>0</v>
      </c>
    </row>
    <row r="153" spans="1:185">
      <c r="A153" s="97">
        <v>150</v>
      </c>
      <c r="B153" s="97" t="s">
        <v>12</v>
      </c>
      <c r="C153" s="97" t="s">
        <v>213</v>
      </c>
      <c r="D153" s="97" t="s">
        <v>936</v>
      </c>
      <c r="E153" s="321">
        <v>0.150250985796545</v>
      </c>
      <c r="F153" s="122">
        <v>1.0932797956617999E-2</v>
      </c>
      <c r="G153" s="122">
        <v>1.6620097184131699</v>
      </c>
      <c r="H153" s="122">
        <v>0.148697224257757</v>
      </c>
      <c r="I153" s="122">
        <v>1.0167502099655E-2</v>
      </c>
      <c r="J153" s="122">
        <v>1.64582565220815</v>
      </c>
      <c r="K153" s="122">
        <v>0.147587394587195</v>
      </c>
      <c r="L153" s="122">
        <v>9.6208622018239993E-3</v>
      </c>
      <c r="M153" s="122">
        <v>1.62701714283476</v>
      </c>
      <c r="N153" s="122">
        <v>0.14388056348751699</v>
      </c>
      <c r="O153" s="122">
        <v>7.7950849430690004E-3</v>
      </c>
      <c r="P153" s="475">
        <v>1.6034644477339099</v>
      </c>
      <c r="Q153" s="474">
        <v>1</v>
      </c>
      <c r="R153" s="97">
        <v>0.150250985796545</v>
      </c>
      <c r="S153" s="97">
        <v>1.0932797956617999E-2</v>
      </c>
      <c r="T153" s="97">
        <v>1.6620097184131699</v>
      </c>
      <c r="U153" s="97">
        <v>0.148697224257757</v>
      </c>
      <c r="V153" s="97">
        <v>1.0167502099655E-2</v>
      </c>
      <c r="W153" s="97">
        <v>1.64582565220815</v>
      </c>
      <c r="X153" s="97">
        <v>0.147587394587195</v>
      </c>
      <c r="Y153" s="97">
        <v>9.6208622018239993E-3</v>
      </c>
      <c r="Z153" s="97">
        <v>1.62701714283476</v>
      </c>
      <c r="AA153" s="97">
        <v>0.14388056348751699</v>
      </c>
      <c r="AB153" s="97">
        <v>7.7950849430690004E-3</v>
      </c>
      <c r="AC153" s="97">
        <v>1.6034644477339099</v>
      </c>
      <c r="AD153" s="321">
        <v>0</v>
      </c>
      <c r="AE153" s="97">
        <v>0</v>
      </c>
      <c r="AF153" s="97">
        <v>0</v>
      </c>
      <c r="AG153" s="97">
        <v>0</v>
      </c>
      <c r="AH153" s="97">
        <v>0</v>
      </c>
      <c r="AI153" s="97">
        <v>0</v>
      </c>
      <c r="AJ153" s="97">
        <v>0</v>
      </c>
      <c r="AK153" s="97">
        <v>0</v>
      </c>
      <c r="AL153" s="97">
        <v>0</v>
      </c>
      <c r="AM153" s="97">
        <v>0</v>
      </c>
      <c r="AN153" s="97">
        <v>0</v>
      </c>
      <c r="AO153" s="97">
        <v>0</v>
      </c>
      <c r="AP153" s="466">
        <f t="shared" si="290"/>
        <v>0</v>
      </c>
      <c r="AQ153" s="122">
        <f t="shared" si="291"/>
        <v>0</v>
      </c>
      <c r="AR153" s="473">
        <f t="shared" si="292"/>
        <v>0</v>
      </c>
      <c r="AS153" s="122">
        <f t="shared" si="293"/>
        <v>0</v>
      </c>
      <c r="AT153" s="122">
        <f t="shared" si="294"/>
        <v>0</v>
      </c>
      <c r="AU153" s="122">
        <f t="shared" si="295"/>
        <v>0</v>
      </c>
      <c r="AV153" s="122">
        <f t="shared" si="296"/>
        <v>0</v>
      </c>
      <c r="AW153" s="122">
        <f t="shared" si="297"/>
        <v>0</v>
      </c>
      <c r="AX153" s="122">
        <f t="shared" si="298"/>
        <v>0</v>
      </c>
      <c r="AY153" s="122">
        <f t="shared" si="299"/>
        <v>0</v>
      </c>
      <c r="AZ153" s="122">
        <f t="shared" si="300"/>
        <v>0</v>
      </c>
      <c r="BA153" s="469">
        <f t="shared" si="301"/>
        <v>0</v>
      </c>
      <c r="BB153" s="97">
        <f t="shared" si="302"/>
        <v>2.3187066019202368E-2</v>
      </c>
      <c r="BC153" s="97">
        <f t="shared" si="303"/>
        <v>1.6871736757718598E-3</v>
      </c>
      <c r="BD153" s="97">
        <f t="shared" si="304"/>
        <v>0.25648503310045018</v>
      </c>
      <c r="BE153" s="97">
        <f t="shared" si="305"/>
        <v>2.2947286085733185E-2</v>
      </c>
      <c r="BF153" s="97">
        <f t="shared" si="306"/>
        <v>1.5690715184678698E-3</v>
      </c>
      <c r="BG153" s="97">
        <f t="shared" si="307"/>
        <v>0.25398747203909994</v>
      </c>
      <c r="BH153" s="97">
        <f t="shared" si="308"/>
        <v>2.2776014704683902E-2</v>
      </c>
      <c r="BI153" s="97">
        <f t="shared" si="309"/>
        <v>1.484712834679261E-3</v>
      </c>
      <c r="BJ153" s="97">
        <f t="shared" si="310"/>
        <v>0.25108490107591086</v>
      </c>
      <c r="BK153" s="97">
        <f t="shared" si="311"/>
        <v>2.2203968291979147E-2</v>
      </c>
      <c r="BL153" s="97">
        <f t="shared" si="312"/>
        <v>1.2029548308253926E-3</v>
      </c>
      <c r="BM153" s="469">
        <f t="shared" si="313"/>
        <v>0.24745019682862524</v>
      </c>
      <c r="BN153" s="467">
        <f t="shared" si="314"/>
        <v>0</v>
      </c>
      <c r="BO153" s="97">
        <f t="shared" si="315"/>
        <v>0</v>
      </c>
      <c r="BP153" s="97">
        <f t="shared" si="316"/>
        <v>0</v>
      </c>
      <c r="BQ153" s="97">
        <f t="shared" si="317"/>
        <v>0</v>
      </c>
      <c r="BR153" s="97">
        <f t="shared" si="318"/>
        <v>0</v>
      </c>
      <c r="BS153" s="97">
        <f t="shared" si="319"/>
        <v>0</v>
      </c>
      <c r="BT153" s="97">
        <f t="shared" si="320"/>
        <v>0</v>
      </c>
      <c r="BU153" s="97">
        <f t="shared" si="321"/>
        <v>0</v>
      </c>
      <c r="BV153" s="97">
        <f t="shared" si="322"/>
        <v>0</v>
      </c>
      <c r="BW153" s="97">
        <f t="shared" si="323"/>
        <v>0</v>
      </c>
      <c r="BX153" s="97">
        <f t="shared" si="324"/>
        <v>0</v>
      </c>
      <c r="BY153" s="469">
        <f t="shared" si="325"/>
        <v>0</v>
      </c>
      <c r="BZ153" s="470">
        <f t="shared" si="326"/>
        <v>0</v>
      </c>
      <c r="CA153" s="470">
        <f t="shared" si="327"/>
        <v>0</v>
      </c>
      <c r="CB153" s="470">
        <f t="shared" si="328"/>
        <v>0</v>
      </c>
      <c r="CC153" s="470">
        <f t="shared" si="329"/>
        <v>0</v>
      </c>
      <c r="CD153" s="470">
        <f t="shared" si="330"/>
        <v>0</v>
      </c>
      <c r="CE153" s="470">
        <f t="shared" si="331"/>
        <v>0</v>
      </c>
      <c r="CF153" s="470">
        <f t="shared" si="332"/>
        <v>0</v>
      </c>
      <c r="CG153" s="470">
        <f t="shared" si="333"/>
        <v>0</v>
      </c>
      <c r="CH153" s="470">
        <f t="shared" si="334"/>
        <v>0</v>
      </c>
      <c r="CI153" s="470">
        <f t="shared" si="335"/>
        <v>0</v>
      </c>
      <c r="CJ153" s="470">
        <f t="shared" si="336"/>
        <v>0</v>
      </c>
      <c r="CK153" s="472">
        <f t="shared" si="337"/>
        <v>0</v>
      </c>
      <c r="CL153" s="470">
        <f t="shared" si="338"/>
        <v>0.150250985796545</v>
      </c>
      <c r="CM153" s="116">
        <f t="shared" si="339"/>
        <v>1.0932797956617999E-2</v>
      </c>
      <c r="CN153" s="116">
        <f t="shared" si="340"/>
        <v>1.6620097184131699</v>
      </c>
      <c r="CO153" s="116">
        <f t="shared" si="341"/>
        <v>0.148697224257757</v>
      </c>
      <c r="CP153" s="116">
        <f t="shared" si="342"/>
        <v>1.0167502099655E-2</v>
      </c>
      <c r="CQ153" s="116">
        <f t="shared" si="343"/>
        <v>1.64582565220815</v>
      </c>
      <c r="CR153" s="116">
        <f t="shared" si="344"/>
        <v>0.147587394587195</v>
      </c>
      <c r="CS153" s="116">
        <f t="shared" si="345"/>
        <v>9.6208622018239993E-3</v>
      </c>
      <c r="CT153" s="116">
        <f t="shared" si="346"/>
        <v>1.62701714283476</v>
      </c>
      <c r="CU153" s="116">
        <f t="shared" si="347"/>
        <v>0.14388056348751699</v>
      </c>
      <c r="CV153" s="116">
        <f t="shared" si="348"/>
        <v>7.7950849430690004E-3</v>
      </c>
      <c r="CW153" s="471">
        <f t="shared" si="349"/>
        <v>1.6034644477339099</v>
      </c>
      <c r="CX153" s="470">
        <f t="shared" si="350"/>
        <v>0</v>
      </c>
      <c r="CY153" s="116">
        <f t="shared" si="351"/>
        <v>0</v>
      </c>
      <c r="CZ153" s="116">
        <f t="shared" si="352"/>
        <v>0</v>
      </c>
      <c r="DA153" s="116">
        <f t="shared" si="353"/>
        <v>0</v>
      </c>
      <c r="DB153" s="116">
        <f t="shared" si="354"/>
        <v>0</v>
      </c>
      <c r="DC153" s="116">
        <f t="shared" si="355"/>
        <v>0</v>
      </c>
      <c r="DD153" s="116">
        <f t="shared" si="356"/>
        <v>0</v>
      </c>
      <c r="DE153" s="116">
        <f t="shared" si="357"/>
        <v>0</v>
      </c>
      <c r="DF153" s="116">
        <f t="shared" si="358"/>
        <v>0</v>
      </c>
      <c r="DG153" s="116">
        <f t="shared" si="359"/>
        <v>0</v>
      </c>
      <c r="DH153" s="116">
        <f t="shared" si="360"/>
        <v>0</v>
      </c>
      <c r="DI153" s="471">
        <f t="shared" si="361"/>
        <v>0</v>
      </c>
      <c r="DJ153" s="470">
        <f t="shared" si="362"/>
        <v>0</v>
      </c>
      <c r="DK153" s="116">
        <f t="shared" si="363"/>
        <v>0</v>
      </c>
      <c r="DL153" s="116">
        <f t="shared" si="364"/>
        <v>0</v>
      </c>
      <c r="DM153" s="116">
        <f t="shared" si="365"/>
        <v>0</v>
      </c>
      <c r="DN153" s="116">
        <f t="shared" si="366"/>
        <v>0</v>
      </c>
      <c r="DO153" s="116">
        <f t="shared" si="367"/>
        <v>0</v>
      </c>
      <c r="DP153" s="116">
        <f t="shared" si="368"/>
        <v>0</v>
      </c>
      <c r="DQ153" s="116">
        <f t="shared" si="369"/>
        <v>0</v>
      </c>
      <c r="DR153" s="116">
        <f t="shared" si="370"/>
        <v>0</v>
      </c>
      <c r="DS153" s="116">
        <f t="shared" si="371"/>
        <v>0</v>
      </c>
      <c r="DT153" s="116">
        <f t="shared" si="372"/>
        <v>0</v>
      </c>
      <c r="DU153" s="471">
        <f t="shared" si="373"/>
        <v>0</v>
      </c>
      <c r="DV153" s="470">
        <f t="shared" si="374"/>
        <v>0</v>
      </c>
      <c r="DW153" s="470">
        <f t="shared" si="375"/>
        <v>0</v>
      </c>
      <c r="DX153" s="470">
        <f t="shared" si="376"/>
        <v>0</v>
      </c>
      <c r="DY153" s="470">
        <f t="shared" si="377"/>
        <v>0</v>
      </c>
      <c r="DZ153" s="470">
        <f t="shared" si="378"/>
        <v>0</v>
      </c>
      <c r="EA153" s="470">
        <f t="shared" si="379"/>
        <v>0</v>
      </c>
      <c r="EB153" s="470">
        <f t="shared" si="380"/>
        <v>0</v>
      </c>
      <c r="EC153" s="470">
        <f t="shared" si="381"/>
        <v>0</v>
      </c>
      <c r="ED153" s="470">
        <f t="shared" si="382"/>
        <v>0</v>
      </c>
      <c r="EE153" s="470">
        <f t="shared" si="383"/>
        <v>0</v>
      </c>
      <c r="EF153" s="470">
        <f t="shared" si="384"/>
        <v>0</v>
      </c>
      <c r="EG153" s="470">
        <f t="shared" si="385"/>
        <v>0</v>
      </c>
      <c r="EH153" s="466">
        <f t="shared" si="386"/>
        <v>0</v>
      </c>
      <c r="EI153" s="122">
        <f t="shared" si="387"/>
        <v>0</v>
      </c>
      <c r="EJ153" s="122">
        <f t="shared" si="388"/>
        <v>0</v>
      </c>
      <c r="EK153" s="122">
        <f t="shared" si="389"/>
        <v>0</v>
      </c>
      <c r="EL153" s="122">
        <f t="shared" si="390"/>
        <v>0</v>
      </c>
      <c r="EM153" s="122">
        <f t="shared" si="391"/>
        <v>0</v>
      </c>
      <c r="EN153" s="122">
        <f t="shared" si="392"/>
        <v>0</v>
      </c>
      <c r="EO153" s="122">
        <f t="shared" si="393"/>
        <v>0</v>
      </c>
      <c r="EP153" s="122">
        <f t="shared" si="394"/>
        <v>0</v>
      </c>
      <c r="EQ153" s="122">
        <f t="shared" si="395"/>
        <v>0</v>
      </c>
      <c r="ER153" s="122">
        <f t="shared" si="396"/>
        <v>0</v>
      </c>
      <c r="ES153" s="469">
        <f t="shared" si="397"/>
        <v>0</v>
      </c>
      <c r="ET153" s="466">
        <f t="shared" si="398"/>
        <v>0</v>
      </c>
      <c r="EU153" s="122">
        <f t="shared" si="399"/>
        <v>0</v>
      </c>
      <c r="EV153" s="122">
        <f t="shared" si="400"/>
        <v>0</v>
      </c>
      <c r="EW153" s="122">
        <f t="shared" si="401"/>
        <v>0</v>
      </c>
      <c r="EX153" s="122">
        <f t="shared" si="402"/>
        <v>0</v>
      </c>
      <c r="EY153" s="122">
        <f t="shared" si="403"/>
        <v>0</v>
      </c>
      <c r="EZ153" s="122">
        <f t="shared" si="404"/>
        <v>0</v>
      </c>
      <c r="FA153" s="122">
        <f t="shared" si="405"/>
        <v>0</v>
      </c>
      <c r="FB153" s="122">
        <f t="shared" si="406"/>
        <v>0</v>
      </c>
      <c r="FC153" s="122">
        <f t="shared" si="407"/>
        <v>0</v>
      </c>
      <c r="FD153" s="122">
        <f t="shared" si="408"/>
        <v>0</v>
      </c>
      <c r="FE153" s="469">
        <f t="shared" si="409"/>
        <v>0</v>
      </c>
      <c r="FF153" s="466">
        <f t="shared" si="410"/>
        <v>0</v>
      </c>
      <c r="FG153" s="466">
        <f t="shared" si="411"/>
        <v>0</v>
      </c>
      <c r="FH153" s="466">
        <f t="shared" si="412"/>
        <v>0</v>
      </c>
      <c r="FI153" s="466">
        <f t="shared" si="413"/>
        <v>0</v>
      </c>
      <c r="FJ153" s="466">
        <f t="shared" si="414"/>
        <v>0</v>
      </c>
      <c r="FK153" s="466">
        <f t="shared" si="415"/>
        <v>0</v>
      </c>
      <c r="FL153" s="466">
        <f t="shared" si="416"/>
        <v>0</v>
      </c>
      <c r="FM153" s="466">
        <f t="shared" si="417"/>
        <v>0</v>
      </c>
      <c r="FN153" s="466">
        <f t="shared" si="418"/>
        <v>0</v>
      </c>
      <c r="FO153" s="466">
        <f t="shared" si="419"/>
        <v>0</v>
      </c>
      <c r="FP153" s="466">
        <f t="shared" si="420"/>
        <v>0</v>
      </c>
      <c r="FQ153" s="468">
        <f t="shared" si="421"/>
        <v>0</v>
      </c>
      <c r="FR153" s="466">
        <f t="shared" si="422"/>
        <v>0</v>
      </c>
      <c r="FS153" s="466">
        <f t="shared" si="423"/>
        <v>0</v>
      </c>
      <c r="FT153" s="466">
        <f t="shared" si="424"/>
        <v>0</v>
      </c>
      <c r="FU153" s="466">
        <f t="shared" si="425"/>
        <v>0</v>
      </c>
      <c r="FV153" s="466">
        <f t="shared" si="426"/>
        <v>0</v>
      </c>
      <c r="FW153" s="466">
        <f t="shared" si="427"/>
        <v>0</v>
      </c>
      <c r="FX153" s="466">
        <f t="shared" si="428"/>
        <v>0</v>
      </c>
      <c r="FY153" s="466">
        <f t="shared" si="429"/>
        <v>0</v>
      </c>
      <c r="FZ153" s="466">
        <f t="shared" si="430"/>
        <v>0</v>
      </c>
      <c r="GA153" s="466">
        <f t="shared" si="431"/>
        <v>0</v>
      </c>
      <c r="GB153" s="466">
        <f t="shared" si="432"/>
        <v>0</v>
      </c>
      <c r="GC153" s="468">
        <f t="shared" si="433"/>
        <v>0</v>
      </c>
    </row>
    <row r="154" spans="1:185">
      <c r="A154" s="97">
        <v>151</v>
      </c>
      <c r="B154" s="97" t="s">
        <v>12</v>
      </c>
      <c r="C154" s="97" t="s">
        <v>213</v>
      </c>
      <c r="D154" s="97" t="s">
        <v>936</v>
      </c>
      <c r="E154" s="321">
        <v>0.16406787266669701</v>
      </c>
      <c r="F154" s="122">
        <v>0</v>
      </c>
      <c r="G154" s="122">
        <v>0.46124701962868803</v>
      </c>
      <c r="H154" s="122">
        <v>0.14883464831839299</v>
      </c>
      <c r="I154" s="122">
        <v>0</v>
      </c>
      <c r="J154" s="122">
        <v>0.45015402880661798</v>
      </c>
      <c r="K154" s="122">
        <v>0.13564890036099</v>
      </c>
      <c r="L154" s="122">
        <v>0</v>
      </c>
      <c r="M154" s="122">
        <v>0.43726217460799699</v>
      </c>
      <c r="N154" s="122">
        <v>0.11492843928507</v>
      </c>
      <c r="O154" s="122">
        <v>0</v>
      </c>
      <c r="P154" s="475">
        <v>0.421118528920993</v>
      </c>
      <c r="Q154" s="474">
        <v>2</v>
      </c>
      <c r="R154" s="97">
        <v>0.32813574533339401</v>
      </c>
      <c r="S154" s="97">
        <v>0</v>
      </c>
      <c r="T154" s="97">
        <v>0.92249403925737705</v>
      </c>
      <c r="U154" s="97">
        <v>0.29766929663678499</v>
      </c>
      <c r="V154" s="97">
        <v>0</v>
      </c>
      <c r="W154" s="97">
        <v>0.90030805761323696</v>
      </c>
      <c r="X154" s="97">
        <v>0.27129780072197901</v>
      </c>
      <c r="Y154" s="97">
        <v>0</v>
      </c>
      <c r="Z154" s="97">
        <v>0.87452434921599298</v>
      </c>
      <c r="AA154" s="97">
        <v>0.229856878570141</v>
      </c>
      <c r="AB154" s="97">
        <v>0</v>
      </c>
      <c r="AC154" s="97">
        <v>0.84223705784198499</v>
      </c>
      <c r="AD154" s="321">
        <v>0</v>
      </c>
      <c r="AE154" s="97">
        <v>0</v>
      </c>
      <c r="AF154" s="97">
        <v>0</v>
      </c>
      <c r="AG154" s="97">
        <v>0</v>
      </c>
      <c r="AH154" s="97">
        <v>0</v>
      </c>
      <c r="AI154" s="97">
        <v>0</v>
      </c>
      <c r="AJ154" s="97">
        <v>0</v>
      </c>
      <c r="AK154" s="97">
        <v>0</v>
      </c>
      <c r="AL154" s="97">
        <v>0</v>
      </c>
      <c r="AM154" s="97">
        <v>0</v>
      </c>
      <c r="AN154" s="97">
        <v>0</v>
      </c>
      <c r="AO154" s="97">
        <v>0</v>
      </c>
      <c r="AP154" s="466">
        <f t="shared" si="290"/>
        <v>0</v>
      </c>
      <c r="AQ154" s="122">
        <f t="shared" si="291"/>
        <v>0</v>
      </c>
      <c r="AR154" s="473">
        <f t="shared" si="292"/>
        <v>0</v>
      </c>
      <c r="AS154" s="122">
        <f t="shared" si="293"/>
        <v>0</v>
      </c>
      <c r="AT154" s="122">
        <f t="shared" si="294"/>
        <v>0</v>
      </c>
      <c r="AU154" s="122">
        <f t="shared" si="295"/>
        <v>0</v>
      </c>
      <c r="AV154" s="122">
        <f t="shared" si="296"/>
        <v>0</v>
      </c>
      <c r="AW154" s="122">
        <f t="shared" si="297"/>
        <v>0</v>
      </c>
      <c r="AX154" s="122">
        <f t="shared" si="298"/>
        <v>0</v>
      </c>
      <c r="AY154" s="122">
        <f t="shared" si="299"/>
        <v>0</v>
      </c>
      <c r="AZ154" s="122">
        <f t="shared" si="300"/>
        <v>0</v>
      </c>
      <c r="BA154" s="469">
        <f t="shared" si="301"/>
        <v>0</v>
      </c>
      <c r="BB154" s="97">
        <f t="shared" si="302"/>
        <v>2.5319318705197272E-2</v>
      </c>
      <c r="BC154" s="97">
        <f t="shared" si="303"/>
        <v>0</v>
      </c>
      <c r="BD154" s="97">
        <f t="shared" si="304"/>
        <v>7.1180665062476084E-2</v>
      </c>
      <c r="BE154" s="97">
        <f t="shared" si="305"/>
        <v>2.2968493672157336E-2</v>
      </c>
      <c r="BF154" s="97">
        <f t="shared" si="306"/>
        <v>0</v>
      </c>
      <c r="BG154" s="97">
        <f t="shared" si="307"/>
        <v>6.946877006772352E-2</v>
      </c>
      <c r="BH154" s="97">
        <f t="shared" si="308"/>
        <v>2.0933639745708776E-2</v>
      </c>
      <c r="BI154" s="97">
        <f t="shared" si="309"/>
        <v>0</v>
      </c>
      <c r="BJ154" s="97">
        <f t="shared" si="310"/>
        <v>6.7479270479227443E-2</v>
      </c>
      <c r="BK154" s="97">
        <f t="shared" si="311"/>
        <v>1.7736012147003745E-2</v>
      </c>
      <c r="BL154" s="97">
        <f t="shared" si="312"/>
        <v>0</v>
      </c>
      <c r="BM154" s="469">
        <f t="shared" si="313"/>
        <v>6.4987947202040791E-2</v>
      </c>
      <c r="BN154" s="467">
        <f t="shared" si="314"/>
        <v>0</v>
      </c>
      <c r="BO154" s="97">
        <f t="shared" si="315"/>
        <v>0</v>
      </c>
      <c r="BP154" s="97">
        <f t="shared" si="316"/>
        <v>0</v>
      </c>
      <c r="BQ154" s="97">
        <f t="shared" si="317"/>
        <v>0</v>
      </c>
      <c r="BR154" s="97">
        <f t="shared" si="318"/>
        <v>0</v>
      </c>
      <c r="BS154" s="97">
        <f t="shared" si="319"/>
        <v>0</v>
      </c>
      <c r="BT154" s="97">
        <f t="shared" si="320"/>
        <v>0</v>
      </c>
      <c r="BU154" s="97">
        <f t="shared" si="321"/>
        <v>0</v>
      </c>
      <c r="BV154" s="97">
        <f t="shared" si="322"/>
        <v>0</v>
      </c>
      <c r="BW154" s="97">
        <f t="shared" si="323"/>
        <v>0</v>
      </c>
      <c r="BX154" s="97">
        <f t="shared" si="324"/>
        <v>0</v>
      </c>
      <c r="BY154" s="469">
        <f t="shared" si="325"/>
        <v>0</v>
      </c>
      <c r="BZ154" s="470">
        <f t="shared" si="326"/>
        <v>0</v>
      </c>
      <c r="CA154" s="470">
        <f t="shared" si="327"/>
        <v>0</v>
      </c>
      <c r="CB154" s="470">
        <f t="shared" si="328"/>
        <v>0</v>
      </c>
      <c r="CC154" s="470">
        <f t="shared" si="329"/>
        <v>0</v>
      </c>
      <c r="CD154" s="470">
        <f t="shared" si="330"/>
        <v>0</v>
      </c>
      <c r="CE154" s="470">
        <f t="shared" si="331"/>
        <v>0</v>
      </c>
      <c r="CF154" s="470">
        <f t="shared" si="332"/>
        <v>0</v>
      </c>
      <c r="CG154" s="470">
        <f t="shared" si="333"/>
        <v>0</v>
      </c>
      <c r="CH154" s="470">
        <f t="shared" si="334"/>
        <v>0</v>
      </c>
      <c r="CI154" s="470">
        <f t="shared" si="335"/>
        <v>0</v>
      </c>
      <c r="CJ154" s="470">
        <f t="shared" si="336"/>
        <v>0</v>
      </c>
      <c r="CK154" s="472">
        <f t="shared" si="337"/>
        <v>0</v>
      </c>
      <c r="CL154" s="470">
        <f t="shared" si="338"/>
        <v>0.32813574533339401</v>
      </c>
      <c r="CM154" s="116">
        <f t="shared" si="339"/>
        <v>0</v>
      </c>
      <c r="CN154" s="116">
        <f t="shared" si="340"/>
        <v>0.92249403925737705</v>
      </c>
      <c r="CO154" s="116">
        <f t="shared" si="341"/>
        <v>0.29766929663678499</v>
      </c>
      <c r="CP154" s="116">
        <f t="shared" si="342"/>
        <v>0</v>
      </c>
      <c r="CQ154" s="116">
        <f t="shared" si="343"/>
        <v>0.90030805761323696</v>
      </c>
      <c r="CR154" s="116">
        <f t="shared" si="344"/>
        <v>0.27129780072197901</v>
      </c>
      <c r="CS154" s="116">
        <f t="shared" si="345"/>
        <v>0</v>
      </c>
      <c r="CT154" s="116">
        <f t="shared" si="346"/>
        <v>0.87452434921599298</v>
      </c>
      <c r="CU154" s="116">
        <f t="shared" si="347"/>
        <v>0.229856878570141</v>
      </c>
      <c r="CV154" s="116">
        <f t="shared" si="348"/>
        <v>0</v>
      </c>
      <c r="CW154" s="471">
        <f t="shared" si="349"/>
        <v>0.84223705784198499</v>
      </c>
      <c r="CX154" s="470">
        <f t="shared" si="350"/>
        <v>0</v>
      </c>
      <c r="CY154" s="116">
        <f t="shared" si="351"/>
        <v>0</v>
      </c>
      <c r="CZ154" s="116">
        <f t="shared" si="352"/>
        <v>0</v>
      </c>
      <c r="DA154" s="116">
        <f t="shared" si="353"/>
        <v>0</v>
      </c>
      <c r="DB154" s="116">
        <f t="shared" si="354"/>
        <v>0</v>
      </c>
      <c r="DC154" s="116">
        <f t="shared" si="355"/>
        <v>0</v>
      </c>
      <c r="DD154" s="116">
        <f t="shared" si="356"/>
        <v>0</v>
      </c>
      <c r="DE154" s="116">
        <f t="shared" si="357"/>
        <v>0</v>
      </c>
      <c r="DF154" s="116">
        <f t="shared" si="358"/>
        <v>0</v>
      </c>
      <c r="DG154" s="116">
        <f t="shared" si="359"/>
        <v>0</v>
      </c>
      <c r="DH154" s="116">
        <f t="shared" si="360"/>
        <v>0</v>
      </c>
      <c r="DI154" s="471">
        <f t="shared" si="361"/>
        <v>0</v>
      </c>
      <c r="DJ154" s="470">
        <f t="shared" si="362"/>
        <v>0</v>
      </c>
      <c r="DK154" s="116">
        <f t="shared" si="363"/>
        <v>0</v>
      </c>
      <c r="DL154" s="116">
        <f t="shared" si="364"/>
        <v>0</v>
      </c>
      <c r="DM154" s="116">
        <f t="shared" si="365"/>
        <v>0</v>
      </c>
      <c r="DN154" s="116">
        <f t="shared" si="366"/>
        <v>0</v>
      </c>
      <c r="DO154" s="116">
        <f t="shared" si="367"/>
        <v>0</v>
      </c>
      <c r="DP154" s="116">
        <f t="shared" si="368"/>
        <v>0</v>
      </c>
      <c r="DQ154" s="116">
        <f t="shared" si="369"/>
        <v>0</v>
      </c>
      <c r="DR154" s="116">
        <f t="shared" si="370"/>
        <v>0</v>
      </c>
      <c r="DS154" s="116">
        <f t="shared" si="371"/>
        <v>0</v>
      </c>
      <c r="DT154" s="116">
        <f t="shared" si="372"/>
        <v>0</v>
      </c>
      <c r="DU154" s="471">
        <f t="shared" si="373"/>
        <v>0</v>
      </c>
      <c r="DV154" s="470">
        <f t="shared" si="374"/>
        <v>0</v>
      </c>
      <c r="DW154" s="470">
        <f t="shared" si="375"/>
        <v>0</v>
      </c>
      <c r="DX154" s="470">
        <f t="shared" si="376"/>
        <v>0</v>
      </c>
      <c r="DY154" s="470">
        <f t="shared" si="377"/>
        <v>0</v>
      </c>
      <c r="DZ154" s="470">
        <f t="shared" si="378"/>
        <v>0</v>
      </c>
      <c r="EA154" s="470">
        <f t="shared" si="379"/>
        <v>0</v>
      </c>
      <c r="EB154" s="470">
        <f t="shared" si="380"/>
        <v>0</v>
      </c>
      <c r="EC154" s="470">
        <f t="shared" si="381"/>
        <v>0</v>
      </c>
      <c r="ED154" s="470">
        <f t="shared" si="382"/>
        <v>0</v>
      </c>
      <c r="EE154" s="470">
        <f t="shared" si="383"/>
        <v>0</v>
      </c>
      <c r="EF154" s="470">
        <f t="shared" si="384"/>
        <v>0</v>
      </c>
      <c r="EG154" s="470">
        <f t="shared" si="385"/>
        <v>0</v>
      </c>
      <c r="EH154" s="466">
        <f t="shared" si="386"/>
        <v>0</v>
      </c>
      <c r="EI154" s="122">
        <f t="shared" si="387"/>
        <v>0</v>
      </c>
      <c r="EJ154" s="122">
        <f t="shared" si="388"/>
        <v>0</v>
      </c>
      <c r="EK154" s="122">
        <f t="shared" si="389"/>
        <v>0</v>
      </c>
      <c r="EL154" s="122">
        <f t="shared" si="390"/>
        <v>0</v>
      </c>
      <c r="EM154" s="122">
        <f t="shared" si="391"/>
        <v>0</v>
      </c>
      <c r="EN154" s="122">
        <f t="shared" si="392"/>
        <v>0</v>
      </c>
      <c r="EO154" s="122">
        <f t="shared" si="393"/>
        <v>0</v>
      </c>
      <c r="EP154" s="122">
        <f t="shared" si="394"/>
        <v>0</v>
      </c>
      <c r="EQ154" s="122">
        <f t="shared" si="395"/>
        <v>0</v>
      </c>
      <c r="ER154" s="122">
        <f t="shared" si="396"/>
        <v>0</v>
      </c>
      <c r="ES154" s="469">
        <f t="shared" si="397"/>
        <v>0</v>
      </c>
      <c r="ET154" s="466">
        <f t="shared" si="398"/>
        <v>0</v>
      </c>
      <c r="EU154" s="122">
        <f t="shared" si="399"/>
        <v>0</v>
      </c>
      <c r="EV154" s="122">
        <f t="shared" si="400"/>
        <v>0</v>
      </c>
      <c r="EW154" s="122">
        <f t="shared" si="401"/>
        <v>0</v>
      </c>
      <c r="EX154" s="122">
        <f t="shared" si="402"/>
        <v>0</v>
      </c>
      <c r="EY154" s="122">
        <f t="shared" si="403"/>
        <v>0</v>
      </c>
      <c r="EZ154" s="122">
        <f t="shared" si="404"/>
        <v>0</v>
      </c>
      <c r="FA154" s="122">
        <f t="shared" si="405"/>
        <v>0</v>
      </c>
      <c r="FB154" s="122">
        <f t="shared" si="406"/>
        <v>0</v>
      </c>
      <c r="FC154" s="122">
        <f t="shared" si="407"/>
        <v>0</v>
      </c>
      <c r="FD154" s="122">
        <f t="shared" si="408"/>
        <v>0</v>
      </c>
      <c r="FE154" s="469">
        <f t="shared" si="409"/>
        <v>0</v>
      </c>
      <c r="FF154" s="466">
        <f t="shared" si="410"/>
        <v>0</v>
      </c>
      <c r="FG154" s="466">
        <f t="shared" si="411"/>
        <v>0</v>
      </c>
      <c r="FH154" s="466">
        <f t="shared" si="412"/>
        <v>0</v>
      </c>
      <c r="FI154" s="466">
        <f t="shared" si="413"/>
        <v>0</v>
      </c>
      <c r="FJ154" s="466">
        <f t="shared" si="414"/>
        <v>0</v>
      </c>
      <c r="FK154" s="466">
        <f t="shared" si="415"/>
        <v>0</v>
      </c>
      <c r="FL154" s="466">
        <f t="shared" si="416"/>
        <v>0</v>
      </c>
      <c r="FM154" s="466">
        <f t="shared" si="417"/>
        <v>0</v>
      </c>
      <c r="FN154" s="466">
        <f t="shared" si="418"/>
        <v>0</v>
      </c>
      <c r="FO154" s="466">
        <f t="shared" si="419"/>
        <v>0</v>
      </c>
      <c r="FP154" s="466">
        <f t="shared" si="420"/>
        <v>0</v>
      </c>
      <c r="FQ154" s="468">
        <f t="shared" si="421"/>
        <v>0</v>
      </c>
      <c r="FR154" s="466">
        <f t="shared" si="422"/>
        <v>0</v>
      </c>
      <c r="FS154" s="466">
        <f t="shared" si="423"/>
        <v>0</v>
      </c>
      <c r="FT154" s="466">
        <f t="shared" si="424"/>
        <v>0</v>
      </c>
      <c r="FU154" s="466">
        <f t="shared" si="425"/>
        <v>0</v>
      </c>
      <c r="FV154" s="466">
        <f t="shared" si="426"/>
        <v>0</v>
      </c>
      <c r="FW154" s="466">
        <f t="shared" si="427"/>
        <v>0</v>
      </c>
      <c r="FX154" s="466">
        <f t="shared" si="428"/>
        <v>0</v>
      </c>
      <c r="FY154" s="466">
        <f t="shared" si="429"/>
        <v>0</v>
      </c>
      <c r="FZ154" s="466">
        <f t="shared" si="430"/>
        <v>0</v>
      </c>
      <c r="GA154" s="466">
        <f t="shared" si="431"/>
        <v>0</v>
      </c>
      <c r="GB154" s="466">
        <f t="shared" si="432"/>
        <v>0</v>
      </c>
      <c r="GC154" s="468">
        <f t="shared" si="433"/>
        <v>0</v>
      </c>
    </row>
    <row r="155" spans="1:185">
      <c r="A155" s="97">
        <v>152</v>
      </c>
      <c r="B155" s="97" t="s">
        <v>12</v>
      </c>
      <c r="C155" s="97" t="s">
        <v>213</v>
      </c>
      <c r="D155" s="97" t="s">
        <v>936</v>
      </c>
      <c r="E155" s="321">
        <v>0.28234411090184403</v>
      </c>
      <c r="F155" s="122">
        <v>0</v>
      </c>
      <c r="G155" s="122">
        <v>0.43785777974514001</v>
      </c>
      <c r="H155" s="122">
        <v>0.27621839247642899</v>
      </c>
      <c r="I155" s="122">
        <v>0</v>
      </c>
      <c r="J155" s="122">
        <v>0.42646222952021001</v>
      </c>
      <c r="K155" s="122">
        <v>0.27185680824688302</v>
      </c>
      <c r="L155" s="122">
        <v>0</v>
      </c>
      <c r="M155" s="122">
        <v>0.41486806152982603</v>
      </c>
      <c r="N155" s="122">
        <v>0.25788436980630702</v>
      </c>
      <c r="O155" s="122">
        <v>0</v>
      </c>
      <c r="P155" s="475">
        <v>0.39664641003912998</v>
      </c>
      <c r="Q155" s="474">
        <v>1</v>
      </c>
      <c r="R155" s="97">
        <v>0.28234411090184403</v>
      </c>
      <c r="S155" s="97">
        <v>0</v>
      </c>
      <c r="T155" s="97">
        <v>0.43785777974514001</v>
      </c>
      <c r="U155" s="97">
        <v>0.27621839247642899</v>
      </c>
      <c r="V155" s="97">
        <v>0</v>
      </c>
      <c r="W155" s="97">
        <v>0.42646222952021001</v>
      </c>
      <c r="X155" s="97">
        <v>0.27185680824688302</v>
      </c>
      <c r="Y155" s="97">
        <v>0</v>
      </c>
      <c r="Z155" s="97">
        <v>0.41486806152982603</v>
      </c>
      <c r="AA155" s="97">
        <v>0.25788436980630702</v>
      </c>
      <c r="AB155" s="97">
        <v>0</v>
      </c>
      <c r="AC155" s="97">
        <v>0.39664641003912998</v>
      </c>
      <c r="AD155" s="321">
        <v>0</v>
      </c>
      <c r="AE155" s="97">
        <v>0</v>
      </c>
      <c r="AF155" s="97">
        <v>0</v>
      </c>
      <c r="AG155" s="97">
        <v>0</v>
      </c>
      <c r="AH155" s="97">
        <v>0</v>
      </c>
      <c r="AI155" s="97">
        <v>0</v>
      </c>
      <c r="AJ155" s="97">
        <v>0</v>
      </c>
      <c r="AK155" s="97">
        <v>0</v>
      </c>
      <c r="AL155" s="97">
        <v>0</v>
      </c>
      <c r="AM155" s="97">
        <v>0</v>
      </c>
      <c r="AN155" s="97">
        <v>0</v>
      </c>
      <c r="AO155" s="97">
        <v>0</v>
      </c>
      <c r="AP155" s="466">
        <f t="shared" si="290"/>
        <v>0</v>
      </c>
      <c r="AQ155" s="122">
        <f t="shared" si="291"/>
        <v>0</v>
      </c>
      <c r="AR155" s="473">
        <f t="shared" si="292"/>
        <v>0</v>
      </c>
      <c r="AS155" s="122">
        <f t="shared" si="293"/>
        <v>0</v>
      </c>
      <c r="AT155" s="122">
        <f t="shared" si="294"/>
        <v>0</v>
      </c>
      <c r="AU155" s="122">
        <f t="shared" si="295"/>
        <v>0</v>
      </c>
      <c r="AV155" s="122">
        <f t="shared" si="296"/>
        <v>0</v>
      </c>
      <c r="AW155" s="122">
        <f t="shared" si="297"/>
        <v>0</v>
      </c>
      <c r="AX155" s="122">
        <f t="shared" si="298"/>
        <v>0</v>
      </c>
      <c r="AY155" s="122">
        <f t="shared" si="299"/>
        <v>0</v>
      </c>
      <c r="AZ155" s="122">
        <f t="shared" si="300"/>
        <v>0</v>
      </c>
      <c r="BA155" s="469">
        <f t="shared" si="301"/>
        <v>0</v>
      </c>
      <c r="BB155" s="97">
        <f t="shared" si="302"/>
        <v>4.3571970625730122E-2</v>
      </c>
      <c r="BC155" s="97">
        <f t="shared" si="303"/>
        <v>0</v>
      </c>
      <c r="BD155" s="97">
        <f t="shared" si="304"/>
        <v>6.7571185587558327E-2</v>
      </c>
      <c r="BE155" s="97">
        <f t="shared" si="305"/>
        <v>4.2626636145612462E-2</v>
      </c>
      <c r="BF155" s="97">
        <f t="shared" si="306"/>
        <v>0</v>
      </c>
      <c r="BG155" s="97">
        <f t="shared" si="307"/>
        <v>6.5812598953402177E-2</v>
      </c>
      <c r="BH155" s="97">
        <f t="shared" si="308"/>
        <v>4.1953546774899528E-2</v>
      </c>
      <c r="BI155" s="97">
        <f t="shared" si="309"/>
        <v>0</v>
      </c>
      <c r="BJ155" s="97">
        <f t="shared" si="310"/>
        <v>6.4023361184308375E-2</v>
      </c>
      <c r="BK155" s="97">
        <f t="shared" si="311"/>
        <v>3.9797289024886641E-2</v>
      </c>
      <c r="BL155" s="97">
        <f t="shared" si="312"/>
        <v>0</v>
      </c>
      <c r="BM155" s="469">
        <f t="shared" si="313"/>
        <v>6.1211355433705289E-2</v>
      </c>
      <c r="BN155" s="467">
        <f t="shared" si="314"/>
        <v>0</v>
      </c>
      <c r="BO155" s="97">
        <f t="shared" si="315"/>
        <v>0</v>
      </c>
      <c r="BP155" s="97">
        <f t="shared" si="316"/>
        <v>0</v>
      </c>
      <c r="BQ155" s="97">
        <f t="shared" si="317"/>
        <v>0</v>
      </c>
      <c r="BR155" s="97">
        <f t="shared" si="318"/>
        <v>0</v>
      </c>
      <c r="BS155" s="97">
        <f t="shared" si="319"/>
        <v>0</v>
      </c>
      <c r="BT155" s="97">
        <f t="shared" si="320"/>
        <v>0</v>
      </c>
      <c r="BU155" s="97">
        <f t="shared" si="321"/>
        <v>0</v>
      </c>
      <c r="BV155" s="97">
        <f t="shared" si="322"/>
        <v>0</v>
      </c>
      <c r="BW155" s="97">
        <f t="shared" si="323"/>
        <v>0</v>
      </c>
      <c r="BX155" s="97">
        <f t="shared" si="324"/>
        <v>0</v>
      </c>
      <c r="BY155" s="469">
        <f t="shared" si="325"/>
        <v>0</v>
      </c>
      <c r="BZ155" s="470">
        <f t="shared" si="326"/>
        <v>0</v>
      </c>
      <c r="CA155" s="470">
        <f t="shared" si="327"/>
        <v>0</v>
      </c>
      <c r="CB155" s="470">
        <f t="shared" si="328"/>
        <v>0</v>
      </c>
      <c r="CC155" s="470">
        <f t="shared" si="329"/>
        <v>0</v>
      </c>
      <c r="CD155" s="470">
        <f t="shared" si="330"/>
        <v>0</v>
      </c>
      <c r="CE155" s="470">
        <f t="shared" si="331"/>
        <v>0</v>
      </c>
      <c r="CF155" s="470">
        <f t="shared" si="332"/>
        <v>0</v>
      </c>
      <c r="CG155" s="470">
        <f t="shared" si="333"/>
        <v>0</v>
      </c>
      <c r="CH155" s="470">
        <f t="shared" si="334"/>
        <v>0</v>
      </c>
      <c r="CI155" s="470">
        <f t="shared" si="335"/>
        <v>0</v>
      </c>
      <c r="CJ155" s="470">
        <f t="shared" si="336"/>
        <v>0</v>
      </c>
      <c r="CK155" s="472">
        <f t="shared" si="337"/>
        <v>0</v>
      </c>
      <c r="CL155" s="470">
        <f t="shared" si="338"/>
        <v>0.28234411090184403</v>
      </c>
      <c r="CM155" s="116">
        <f t="shared" si="339"/>
        <v>0</v>
      </c>
      <c r="CN155" s="116">
        <f t="shared" si="340"/>
        <v>0.43785777974514001</v>
      </c>
      <c r="CO155" s="116">
        <f t="shared" si="341"/>
        <v>0.27621839247642899</v>
      </c>
      <c r="CP155" s="116">
        <f t="shared" si="342"/>
        <v>0</v>
      </c>
      <c r="CQ155" s="116">
        <f t="shared" si="343"/>
        <v>0.42646222952021001</v>
      </c>
      <c r="CR155" s="116">
        <f t="shared" si="344"/>
        <v>0.27185680824688302</v>
      </c>
      <c r="CS155" s="116">
        <f t="shared" si="345"/>
        <v>0</v>
      </c>
      <c r="CT155" s="116">
        <f t="shared" si="346"/>
        <v>0.41486806152982603</v>
      </c>
      <c r="CU155" s="116">
        <f t="shared" si="347"/>
        <v>0.25788436980630702</v>
      </c>
      <c r="CV155" s="116">
        <f t="shared" si="348"/>
        <v>0</v>
      </c>
      <c r="CW155" s="471">
        <f t="shared" si="349"/>
        <v>0.39664641003912998</v>
      </c>
      <c r="CX155" s="470">
        <f t="shared" si="350"/>
        <v>0</v>
      </c>
      <c r="CY155" s="116">
        <f t="shared" si="351"/>
        <v>0</v>
      </c>
      <c r="CZ155" s="116">
        <f t="shared" si="352"/>
        <v>0</v>
      </c>
      <c r="DA155" s="116">
        <f t="shared" si="353"/>
        <v>0</v>
      </c>
      <c r="DB155" s="116">
        <f t="shared" si="354"/>
        <v>0</v>
      </c>
      <c r="DC155" s="116">
        <f t="shared" si="355"/>
        <v>0</v>
      </c>
      <c r="DD155" s="116">
        <f t="shared" si="356"/>
        <v>0</v>
      </c>
      <c r="DE155" s="116">
        <f t="shared" si="357"/>
        <v>0</v>
      </c>
      <c r="DF155" s="116">
        <f t="shared" si="358"/>
        <v>0</v>
      </c>
      <c r="DG155" s="116">
        <f t="shared" si="359"/>
        <v>0</v>
      </c>
      <c r="DH155" s="116">
        <f t="shared" si="360"/>
        <v>0</v>
      </c>
      <c r="DI155" s="471">
        <f t="shared" si="361"/>
        <v>0</v>
      </c>
      <c r="DJ155" s="470">
        <f t="shared" si="362"/>
        <v>0</v>
      </c>
      <c r="DK155" s="116">
        <f t="shared" si="363"/>
        <v>0</v>
      </c>
      <c r="DL155" s="116">
        <f t="shared" si="364"/>
        <v>0</v>
      </c>
      <c r="DM155" s="116">
        <f t="shared" si="365"/>
        <v>0</v>
      </c>
      <c r="DN155" s="116">
        <f t="shared" si="366"/>
        <v>0</v>
      </c>
      <c r="DO155" s="116">
        <f t="shared" si="367"/>
        <v>0</v>
      </c>
      <c r="DP155" s="116">
        <f t="shared" si="368"/>
        <v>0</v>
      </c>
      <c r="DQ155" s="116">
        <f t="shared" si="369"/>
        <v>0</v>
      </c>
      <c r="DR155" s="116">
        <f t="shared" si="370"/>
        <v>0</v>
      </c>
      <c r="DS155" s="116">
        <f t="shared" si="371"/>
        <v>0</v>
      </c>
      <c r="DT155" s="116">
        <f t="shared" si="372"/>
        <v>0</v>
      </c>
      <c r="DU155" s="471">
        <f t="shared" si="373"/>
        <v>0</v>
      </c>
      <c r="DV155" s="470">
        <f t="shared" si="374"/>
        <v>0</v>
      </c>
      <c r="DW155" s="470">
        <f t="shared" si="375"/>
        <v>0</v>
      </c>
      <c r="DX155" s="470">
        <f t="shared" si="376"/>
        <v>0</v>
      </c>
      <c r="DY155" s="470">
        <f t="shared" si="377"/>
        <v>0</v>
      </c>
      <c r="DZ155" s="470">
        <f t="shared" si="378"/>
        <v>0</v>
      </c>
      <c r="EA155" s="470">
        <f t="shared" si="379"/>
        <v>0</v>
      </c>
      <c r="EB155" s="470">
        <f t="shared" si="380"/>
        <v>0</v>
      </c>
      <c r="EC155" s="470">
        <f t="shared" si="381"/>
        <v>0</v>
      </c>
      <c r="ED155" s="470">
        <f t="shared" si="382"/>
        <v>0</v>
      </c>
      <c r="EE155" s="470">
        <f t="shared" si="383"/>
        <v>0</v>
      </c>
      <c r="EF155" s="470">
        <f t="shared" si="384"/>
        <v>0</v>
      </c>
      <c r="EG155" s="470">
        <f t="shared" si="385"/>
        <v>0</v>
      </c>
      <c r="EH155" s="466">
        <f t="shared" si="386"/>
        <v>0</v>
      </c>
      <c r="EI155" s="122">
        <f t="shared" si="387"/>
        <v>0</v>
      </c>
      <c r="EJ155" s="122">
        <f t="shared" si="388"/>
        <v>0</v>
      </c>
      <c r="EK155" s="122">
        <f t="shared" si="389"/>
        <v>0</v>
      </c>
      <c r="EL155" s="122">
        <f t="shared" si="390"/>
        <v>0</v>
      </c>
      <c r="EM155" s="122">
        <f t="shared" si="391"/>
        <v>0</v>
      </c>
      <c r="EN155" s="122">
        <f t="shared" si="392"/>
        <v>0</v>
      </c>
      <c r="EO155" s="122">
        <f t="shared" si="393"/>
        <v>0</v>
      </c>
      <c r="EP155" s="122">
        <f t="shared" si="394"/>
        <v>0</v>
      </c>
      <c r="EQ155" s="122">
        <f t="shared" si="395"/>
        <v>0</v>
      </c>
      <c r="ER155" s="122">
        <f t="shared" si="396"/>
        <v>0</v>
      </c>
      <c r="ES155" s="469">
        <f t="shared" si="397"/>
        <v>0</v>
      </c>
      <c r="ET155" s="466">
        <f t="shared" si="398"/>
        <v>0</v>
      </c>
      <c r="EU155" s="122">
        <f t="shared" si="399"/>
        <v>0</v>
      </c>
      <c r="EV155" s="122">
        <f t="shared" si="400"/>
        <v>0</v>
      </c>
      <c r="EW155" s="122">
        <f t="shared" si="401"/>
        <v>0</v>
      </c>
      <c r="EX155" s="122">
        <f t="shared" si="402"/>
        <v>0</v>
      </c>
      <c r="EY155" s="122">
        <f t="shared" si="403"/>
        <v>0</v>
      </c>
      <c r="EZ155" s="122">
        <f t="shared" si="404"/>
        <v>0</v>
      </c>
      <c r="FA155" s="122">
        <f t="shared" si="405"/>
        <v>0</v>
      </c>
      <c r="FB155" s="122">
        <f t="shared" si="406"/>
        <v>0</v>
      </c>
      <c r="FC155" s="122">
        <f t="shared" si="407"/>
        <v>0</v>
      </c>
      <c r="FD155" s="122">
        <f t="shared" si="408"/>
        <v>0</v>
      </c>
      <c r="FE155" s="469">
        <f t="shared" si="409"/>
        <v>0</v>
      </c>
      <c r="FF155" s="466">
        <f t="shared" si="410"/>
        <v>0</v>
      </c>
      <c r="FG155" s="466">
        <f t="shared" si="411"/>
        <v>0</v>
      </c>
      <c r="FH155" s="466">
        <f t="shared" si="412"/>
        <v>0</v>
      </c>
      <c r="FI155" s="466">
        <f t="shared" si="413"/>
        <v>0</v>
      </c>
      <c r="FJ155" s="466">
        <f t="shared" si="414"/>
        <v>0</v>
      </c>
      <c r="FK155" s="466">
        <f t="shared" si="415"/>
        <v>0</v>
      </c>
      <c r="FL155" s="466">
        <f t="shared" si="416"/>
        <v>0</v>
      </c>
      <c r="FM155" s="466">
        <f t="shared" si="417"/>
        <v>0</v>
      </c>
      <c r="FN155" s="466">
        <f t="shared" si="418"/>
        <v>0</v>
      </c>
      <c r="FO155" s="466">
        <f t="shared" si="419"/>
        <v>0</v>
      </c>
      <c r="FP155" s="466">
        <f t="shared" si="420"/>
        <v>0</v>
      </c>
      <c r="FQ155" s="468">
        <f t="shared" si="421"/>
        <v>0</v>
      </c>
      <c r="FR155" s="466">
        <f t="shared" si="422"/>
        <v>0</v>
      </c>
      <c r="FS155" s="466">
        <f t="shared" si="423"/>
        <v>0</v>
      </c>
      <c r="FT155" s="466">
        <f t="shared" si="424"/>
        <v>0</v>
      </c>
      <c r="FU155" s="466">
        <f t="shared" si="425"/>
        <v>0</v>
      </c>
      <c r="FV155" s="466">
        <f t="shared" si="426"/>
        <v>0</v>
      </c>
      <c r="FW155" s="466">
        <f t="shared" si="427"/>
        <v>0</v>
      </c>
      <c r="FX155" s="466">
        <f t="shared" si="428"/>
        <v>0</v>
      </c>
      <c r="FY155" s="466">
        <f t="shared" si="429"/>
        <v>0</v>
      </c>
      <c r="FZ155" s="466">
        <f t="shared" si="430"/>
        <v>0</v>
      </c>
      <c r="GA155" s="466">
        <f t="shared" si="431"/>
        <v>0</v>
      </c>
      <c r="GB155" s="466">
        <f t="shared" si="432"/>
        <v>0</v>
      </c>
      <c r="GC155" s="468">
        <f t="shared" si="433"/>
        <v>0</v>
      </c>
    </row>
    <row r="156" spans="1:185">
      <c r="A156" s="97">
        <v>153</v>
      </c>
      <c r="B156" s="97" t="s">
        <v>12</v>
      </c>
      <c r="C156" s="97" t="s">
        <v>213</v>
      </c>
      <c r="D156" s="97" t="s">
        <v>936</v>
      </c>
      <c r="E156" s="321">
        <v>0.31456967044578799</v>
      </c>
      <c r="F156" s="122">
        <v>0</v>
      </c>
      <c r="G156" s="122">
        <v>1.72714781120587</v>
      </c>
      <c r="H156" s="122">
        <v>0.29171538206949299</v>
      </c>
      <c r="I156" s="122">
        <v>0</v>
      </c>
      <c r="J156" s="122">
        <v>1.66292477436965</v>
      </c>
      <c r="K156" s="122">
        <v>0.27548625168014901</v>
      </c>
      <c r="L156" s="122">
        <v>0</v>
      </c>
      <c r="M156" s="122">
        <v>1.60365778087323</v>
      </c>
      <c r="N156" s="122">
        <v>0.225356221677562</v>
      </c>
      <c r="O156" s="122">
        <v>0</v>
      </c>
      <c r="P156" s="475">
        <v>1.50581336705757</v>
      </c>
      <c r="Q156" s="474">
        <v>1</v>
      </c>
      <c r="R156" s="97">
        <v>0.31456967044578799</v>
      </c>
      <c r="S156" s="97">
        <v>0</v>
      </c>
      <c r="T156" s="97">
        <v>1.72714781120587</v>
      </c>
      <c r="U156" s="97">
        <v>0.29171538206949299</v>
      </c>
      <c r="V156" s="97">
        <v>0</v>
      </c>
      <c r="W156" s="97">
        <v>1.66292477436965</v>
      </c>
      <c r="X156" s="97">
        <v>0.27548625168014901</v>
      </c>
      <c r="Y156" s="97">
        <v>0</v>
      </c>
      <c r="Z156" s="97">
        <v>1.60365778087323</v>
      </c>
      <c r="AA156" s="97">
        <v>0.225356221677562</v>
      </c>
      <c r="AB156" s="97">
        <v>0</v>
      </c>
      <c r="AC156" s="97">
        <v>1.50581336705757</v>
      </c>
      <c r="AD156" s="321">
        <v>0</v>
      </c>
      <c r="AE156" s="97">
        <v>0</v>
      </c>
      <c r="AF156" s="97">
        <v>0</v>
      </c>
      <c r="AG156" s="97">
        <v>0</v>
      </c>
      <c r="AH156" s="97">
        <v>0</v>
      </c>
      <c r="AI156" s="97">
        <v>0</v>
      </c>
      <c r="AJ156" s="97">
        <v>0</v>
      </c>
      <c r="AK156" s="97">
        <v>0</v>
      </c>
      <c r="AL156" s="97">
        <v>0</v>
      </c>
      <c r="AM156" s="97">
        <v>0</v>
      </c>
      <c r="AN156" s="97">
        <v>0</v>
      </c>
      <c r="AO156" s="97">
        <v>0</v>
      </c>
      <c r="AP156" s="466">
        <f t="shared" si="290"/>
        <v>0</v>
      </c>
      <c r="AQ156" s="122">
        <f t="shared" si="291"/>
        <v>0</v>
      </c>
      <c r="AR156" s="473">
        <f t="shared" si="292"/>
        <v>0</v>
      </c>
      <c r="AS156" s="122">
        <f t="shared" si="293"/>
        <v>0</v>
      </c>
      <c r="AT156" s="122">
        <f t="shared" si="294"/>
        <v>0</v>
      </c>
      <c r="AU156" s="122">
        <f t="shared" si="295"/>
        <v>0</v>
      </c>
      <c r="AV156" s="122">
        <f t="shared" si="296"/>
        <v>0</v>
      </c>
      <c r="AW156" s="122">
        <f t="shared" si="297"/>
        <v>0</v>
      </c>
      <c r="AX156" s="122">
        <f t="shared" si="298"/>
        <v>0</v>
      </c>
      <c r="AY156" s="122">
        <f t="shared" si="299"/>
        <v>0</v>
      </c>
      <c r="AZ156" s="122">
        <f t="shared" si="300"/>
        <v>0</v>
      </c>
      <c r="BA156" s="469">
        <f t="shared" si="301"/>
        <v>0</v>
      </c>
      <c r="BB156" s="97">
        <f t="shared" si="302"/>
        <v>4.8545090586906099E-2</v>
      </c>
      <c r="BC156" s="97">
        <f t="shared" si="303"/>
        <v>0</v>
      </c>
      <c r="BD156" s="97">
        <f t="shared" si="304"/>
        <v>0.26653728833153695</v>
      </c>
      <c r="BE156" s="97">
        <f t="shared" si="305"/>
        <v>4.5018166017368758E-2</v>
      </c>
      <c r="BF156" s="97">
        <f t="shared" si="306"/>
        <v>0</v>
      </c>
      <c r="BG156" s="97">
        <f t="shared" si="307"/>
        <v>0.25662624656911187</v>
      </c>
      <c r="BH156" s="97">
        <f t="shared" si="308"/>
        <v>4.2513650550950993E-2</v>
      </c>
      <c r="BI156" s="97">
        <f t="shared" si="309"/>
        <v>0</v>
      </c>
      <c r="BJ156" s="97">
        <f t="shared" si="310"/>
        <v>0.24748003242831434</v>
      </c>
      <c r="BK156" s="97">
        <f t="shared" si="311"/>
        <v>3.4777472920885094E-2</v>
      </c>
      <c r="BL156" s="97">
        <f t="shared" si="312"/>
        <v>0</v>
      </c>
      <c r="BM156" s="469">
        <f t="shared" si="313"/>
        <v>0.23238046505625098</v>
      </c>
      <c r="BN156" s="467">
        <f t="shared" si="314"/>
        <v>0</v>
      </c>
      <c r="BO156" s="97">
        <f t="shared" si="315"/>
        <v>0</v>
      </c>
      <c r="BP156" s="97">
        <f t="shared" si="316"/>
        <v>0</v>
      </c>
      <c r="BQ156" s="97">
        <f t="shared" si="317"/>
        <v>0</v>
      </c>
      <c r="BR156" s="97">
        <f t="shared" si="318"/>
        <v>0</v>
      </c>
      <c r="BS156" s="97">
        <f t="shared" si="319"/>
        <v>0</v>
      </c>
      <c r="BT156" s="97">
        <f t="shared" si="320"/>
        <v>0</v>
      </c>
      <c r="BU156" s="97">
        <f t="shared" si="321"/>
        <v>0</v>
      </c>
      <c r="BV156" s="97">
        <f t="shared" si="322"/>
        <v>0</v>
      </c>
      <c r="BW156" s="97">
        <f t="shared" si="323"/>
        <v>0</v>
      </c>
      <c r="BX156" s="97">
        <f t="shared" si="324"/>
        <v>0</v>
      </c>
      <c r="BY156" s="469">
        <f t="shared" si="325"/>
        <v>0</v>
      </c>
      <c r="BZ156" s="470">
        <f t="shared" si="326"/>
        <v>0</v>
      </c>
      <c r="CA156" s="470">
        <f t="shared" si="327"/>
        <v>0</v>
      </c>
      <c r="CB156" s="470">
        <f t="shared" si="328"/>
        <v>0</v>
      </c>
      <c r="CC156" s="470">
        <f t="shared" si="329"/>
        <v>0</v>
      </c>
      <c r="CD156" s="470">
        <f t="shared" si="330"/>
        <v>0</v>
      </c>
      <c r="CE156" s="470">
        <f t="shared" si="331"/>
        <v>0</v>
      </c>
      <c r="CF156" s="470">
        <f t="shared" si="332"/>
        <v>0</v>
      </c>
      <c r="CG156" s="470">
        <f t="shared" si="333"/>
        <v>0</v>
      </c>
      <c r="CH156" s="470">
        <f t="shared" si="334"/>
        <v>0</v>
      </c>
      <c r="CI156" s="470">
        <f t="shared" si="335"/>
        <v>0</v>
      </c>
      <c r="CJ156" s="470">
        <f t="shared" si="336"/>
        <v>0</v>
      </c>
      <c r="CK156" s="472">
        <f t="shared" si="337"/>
        <v>0</v>
      </c>
      <c r="CL156" s="470">
        <f t="shared" si="338"/>
        <v>0.31456967044578799</v>
      </c>
      <c r="CM156" s="116">
        <f t="shared" si="339"/>
        <v>0</v>
      </c>
      <c r="CN156" s="116">
        <f t="shared" si="340"/>
        <v>1.72714781120587</v>
      </c>
      <c r="CO156" s="116">
        <f t="shared" si="341"/>
        <v>0.29171538206949299</v>
      </c>
      <c r="CP156" s="116">
        <f t="shared" si="342"/>
        <v>0</v>
      </c>
      <c r="CQ156" s="116">
        <f t="shared" si="343"/>
        <v>1.66292477436965</v>
      </c>
      <c r="CR156" s="116">
        <f t="shared" si="344"/>
        <v>0.27548625168014901</v>
      </c>
      <c r="CS156" s="116">
        <f t="shared" si="345"/>
        <v>0</v>
      </c>
      <c r="CT156" s="116">
        <f t="shared" si="346"/>
        <v>1.60365778087323</v>
      </c>
      <c r="CU156" s="116">
        <f t="shared" si="347"/>
        <v>0.225356221677562</v>
      </c>
      <c r="CV156" s="116">
        <f t="shared" si="348"/>
        <v>0</v>
      </c>
      <c r="CW156" s="471">
        <f t="shared" si="349"/>
        <v>1.50581336705757</v>
      </c>
      <c r="CX156" s="470">
        <f t="shared" si="350"/>
        <v>0</v>
      </c>
      <c r="CY156" s="116">
        <f t="shared" si="351"/>
        <v>0</v>
      </c>
      <c r="CZ156" s="116">
        <f t="shared" si="352"/>
        <v>0</v>
      </c>
      <c r="DA156" s="116">
        <f t="shared" si="353"/>
        <v>0</v>
      </c>
      <c r="DB156" s="116">
        <f t="shared" si="354"/>
        <v>0</v>
      </c>
      <c r="DC156" s="116">
        <f t="shared" si="355"/>
        <v>0</v>
      </c>
      <c r="DD156" s="116">
        <f t="shared" si="356"/>
        <v>0</v>
      </c>
      <c r="DE156" s="116">
        <f t="shared" si="357"/>
        <v>0</v>
      </c>
      <c r="DF156" s="116">
        <f t="shared" si="358"/>
        <v>0</v>
      </c>
      <c r="DG156" s="116">
        <f t="shared" si="359"/>
        <v>0</v>
      </c>
      <c r="DH156" s="116">
        <f t="shared" si="360"/>
        <v>0</v>
      </c>
      <c r="DI156" s="471">
        <f t="shared" si="361"/>
        <v>0</v>
      </c>
      <c r="DJ156" s="470">
        <f t="shared" si="362"/>
        <v>0</v>
      </c>
      <c r="DK156" s="116">
        <f t="shared" si="363"/>
        <v>0</v>
      </c>
      <c r="DL156" s="116">
        <f t="shared" si="364"/>
        <v>0</v>
      </c>
      <c r="DM156" s="116">
        <f t="shared" si="365"/>
        <v>0</v>
      </c>
      <c r="DN156" s="116">
        <f t="shared" si="366"/>
        <v>0</v>
      </c>
      <c r="DO156" s="116">
        <f t="shared" si="367"/>
        <v>0</v>
      </c>
      <c r="DP156" s="116">
        <f t="shared" si="368"/>
        <v>0</v>
      </c>
      <c r="DQ156" s="116">
        <f t="shared" si="369"/>
        <v>0</v>
      </c>
      <c r="DR156" s="116">
        <f t="shared" si="370"/>
        <v>0</v>
      </c>
      <c r="DS156" s="116">
        <f t="shared" si="371"/>
        <v>0</v>
      </c>
      <c r="DT156" s="116">
        <f t="shared" si="372"/>
        <v>0</v>
      </c>
      <c r="DU156" s="471">
        <f t="shared" si="373"/>
        <v>0</v>
      </c>
      <c r="DV156" s="470">
        <f t="shared" si="374"/>
        <v>0</v>
      </c>
      <c r="DW156" s="470">
        <f t="shared" si="375"/>
        <v>0</v>
      </c>
      <c r="DX156" s="470">
        <f t="shared" si="376"/>
        <v>0</v>
      </c>
      <c r="DY156" s="470">
        <f t="shared" si="377"/>
        <v>0</v>
      </c>
      <c r="DZ156" s="470">
        <f t="shared" si="378"/>
        <v>0</v>
      </c>
      <c r="EA156" s="470">
        <f t="shared" si="379"/>
        <v>0</v>
      </c>
      <c r="EB156" s="470">
        <f t="shared" si="380"/>
        <v>0</v>
      </c>
      <c r="EC156" s="470">
        <f t="shared" si="381"/>
        <v>0</v>
      </c>
      <c r="ED156" s="470">
        <f t="shared" si="382"/>
        <v>0</v>
      </c>
      <c r="EE156" s="470">
        <f t="shared" si="383"/>
        <v>0</v>
      </c>
      <c r="EF156" s="470">
        <f t="shared" si="384"/>
        <v>0</v>
      </c>
      <c r="EG156" s="470">
        <f t="shared" si="385"/>
        <v>0</v>
      </c>
      <c r="EH156" s="466">
        <f t="shared" si="386"/>
        <v>0</v>
      </c>
      <c r="EI156" s="122">
        <f t="shared" si="387"/>
        <v>0</v>
      </c>
      <c r="EJ156" s="122">
        <f t="shared" si="388"/>
        <v>0</v>
      </c>
      <c r="EK156" s="122">
        <f t="shared" si="389"/>
        <v>0</v>
      </c>
      <c r="EL156" s="122">
        <f t="shared" si="390"/>
        <v>0</v>
      </c>
      <c r="EM156" s="122">
        <f t="shared" si="391"/>
        <v>0</v>
      </c>
      <c r="EN156" s="122">
        <f t="shared" si="392"/>
        <v>0</v>
      </c>
      <c r="EO156" s="122">
        <f t="shared" si="393"/>
        <v>0</v>
      </c>
      <c r="EP156" s="122">
        <f t="shared" si="394"/>
        <v>0</v>
      </c>
      <c r="EQ156" s="122">
        <f t="shared" si="395"/>
        <v>0</v>
      </c>
      <c r="ER156" s="122">
        <f t="shared" si="396"/>
        <v>0</v>
      </c>
      <c r="ES156" s="469">
        <f t="shared" si="397"/>
        <v>0</v>
      </c>
      <c r="ET156" s="466">
        <f t="shared" si="398"/>
        <v>0</v>
      </c>
      <c r="EU156" s="122">
        <f t="shared" si="399"/>
        <v>0</v>
      </c>
      <c r="EV156" s="122">
        <f t="shared" si="400"/>
        <v>0</v>
      </c>
      <c r="EW156" s="122">
        <f t="shared" si="401"/>
        <v>0</v>
      </c>
      <c r="EX156" s="122">
        <f t="shared" si="402"/>
        <v>0</v>
      </c>
      <c r="EY156" s="122">
        <f t="shared" si="403"/>
        <v>0</v>
      </c>
      <c r="EZ156" s="122">
        <f t="shared" si="404"/>
        <v>0</v>
      </c>
      <c r="FA156" s="122">
        <f t="shared" si="405"/>
        <v>0</v>
      </c>
      <c r="FB156" s="122">
        <f t="shared" si="406"/>
        <v>0</v>
      </c>
      <c r="FC156" s="122">
        <f t="shared" si="407"/>
        <v>0</v>
      </c>
      <c r="FD156" s="122">
        <f t="shared" si="408"/>
        <v>0</v>
      </c>
      <c r="FE156" s="469">
        <f t="shared" si="409"/>
        <v>0</v>
      </c>
      <c r="FF156" s="466">
        <f t="shared" si="410"/>
        <v>0</v>
      </c>
      <c r="FG156" s="466">
        <f t="shared" si="411"/>
        <v>0</v>
      </c>
      <c r="FH156" s="466">
        <f t="shared" si="412"/>
        <v>0</v>
      </c>
      <c r="FI156" s="466">
        <f t="shared" si="413"/>
        <v>0</v>
      </c>
      <c r="FJ156" s="466">
        <f t="shared" si="414"/>
        <v>0</v>
      </c>
      <c r="FK156" s="466">
        <f t="shared" si="415"/>
        <v>0</v>
      </c>
      <c r="FL156" s="466">
        <f t="shared" si="416"/>
        <v>0</v>
      </c>
      <c r="FM156" s="466">
        <f t="shared" si="417"/>
        <v>0</v>
      </c>
      <c r="FN156" s="466">
        <f t="shared" si="418"/>
        <v>0</v>
      </c>
      <c r="FO156" s="466">
        <f t="shared" si="419"/>
        <v>0</v>
      </c>
      <c r="FP156" s="466">
        <f t="shared" si="420"/>
        <v>0</v>
      </c>
      <c r="FQ156" s="468">
        <f t="shared" si="421"/>
        <v>0</v>
      </c>
      <c r="FR156" s="466">
        <f t="shared" si="422"/>
        <v>0</v>
      </c>
      <c r="FS156" s="466">
        <f t="shared" si="423"/>
        <v>0</v>
      </c>
      <c r="FT156" s="466">
        <f t="shared" si="424"/>
        <v>0</v>
      </c>
      <c r="FU156" s="466">
        <f t="shared" si="425"/>
        <v>0</v>
      </c>
      <c r="FV156" s="466">
        <f t="shared" si="426"/>
        <v>0</v>
      </c>
      <c r="FW156" s="466">
        <f t="shared" si="427"/>
        <v>0</v>
      </c>
      <c r="FX156" s="466">
        <f t="shared" si="428"/>
        <v>0</v>
      </c>
      <c r="FY156" s="466">
        <f t="shared" si="429"/>
        <v>0</v>
      </c>
      <c r="FZ156" s="466">
        <f t="shared" si="430"/>
        <v>0</v>
      </c>
      <c r="GA156" s="466">
        <f t="shared" si="431"/>
        <v>0</v>
      </c>
      <c r="GB156" s="466">
        <f t="shared" si="432"/>
        <v>0</v>
      </c>
      <c r="GC156" s="468">
        <f t="shared" si="433"/>
        <v>0</v>
      </c>
    </row>
    <row r="157" spans="1:185">
      <c r="A157" s="97">
        <v>154</v>
      </c>
      <c r="B157" s="97" t="s">
        <v>12</v>
      </c>
      <c r="C157" s="97" t="s">
        <v>213</v>
      </c>
      <c r="D157" s="97" t="s">
        <v>936</v>
      </c>
      <c r="E157" s="321">
        <v>0.62223431912355098</v>
      </c>
      <c r="F157" s="122">
        <v>0</v>
      </c>
      <c r="G157" s="122">
        <v>1.7492987538728599</v>
      </c>
      <c r="H157" s="122">
        <v>0.56446167402027003</v>
      </c>
      <c r="I157" s="122">
        <v>0</v>
      </c>
      <c r="J157" s="122">
        <v>1.70722811884221</v>
      </c>
      <c r="K157" s="122">
        <v>0.51445416938786004</v>
      </c>
      <c r="L157" s="122">
        <v>0</v>
      </c>
      <c r="M157" s="122">
        <v>1.6583352186714699</v>
      </c>
      <c r="N157" s="122">
        <v>0.43587094782264502</v>
      </c>
      <c r="O157" s="122">
        <v>0</v>
      </c>
      <c r="P157" s="475">
        <v>1.5971097622859201</v>
      </c>
      <c r="Q157" s="474">
        <v>1</v>
      </c>
      <c r="R157" s="97">
        <v>0.62223431912355098</v>
      </c>
      <c r="S157" s="97">
        <v>0</v>
      </c>
      <c r="T157" s="97">
        <v>1.7492987538728599</v>
      </c>
      <c r="U157" s="97">
        <v>0.56446167402027003</v>
      </c>
      <c r="V157" s="97">
        <v>0</v>
      </c>
      <c r="W157" s="97">
        <v>1.70722811884221</v>
      </c>
      <c r="X157" s="97">
        <v>0.51445416938786004</v>
      </c>
      <c r="Y157" s="97">
        <v>0</v>
      </c>
      <c r="Z157" s="97">
        <v>1.6583352186714699</v>
      </c>
      <c r="AA157" s="97">
        <v>0.43587094782264502</v>
      </c>
      <c r="AB157" s="97">
        <v>0</v>
      </c>
      <c r="AC157" s="97">
        <v>1.5971097622859201</v>
      </c>
      <c r="AD157" s="321">
        <v>0</v>
      </c>
      <c r="AE157" s="97">
        <v>0</v>
      </c>
      <c r="AF157" s="97">
        <v>0</v>
      </c>
      <c r="AG157" s="97">
        <v>0</v>
      </c>
      <c r="AH157" s="97">
        <v>0</v>
      </c>
      <c r="AI157" s="97">
        <v>0</v>
      </c>
      <c r="AJ157" s="97">
        <v>0</v>
      </c>
      <c r="AK157" s="97">
        <v>0</v>
      </c>
      <c r="AL157" s="97">
        <v>0</v>
      </c>
      <c r="AM157" s="97">
        <v>0</v>
      </c>
      <c r="AN157" s="97">
        <v>0</v>
      </c>
      <c r="AO157" s="97">
        <v>0</v>
      </c>
      <c r="AP157" s="466">
        <f t="shared" si="290"/>
        <v>0</v>
      </c>
      <c r="AQ157" s="122">
        <f t="shared" si="291"/>
        <v>0</v>
      </c>
      <c r="AR157" s="473">
        <f t="shared" si="292"/>
        <v>0</v>
      </c>
      <c r="AS157" s="122">
        <f t="shared" si="293"/>
        <v>0</v>
      </c>
      <c r="AT157" s="122">
        <f t="shared" si="294"/>
        <v>0</v>
      </c>
      <c r="AU157" s="122">
        <f t="shared" si="295"/>
        <v>0</v>
      </c>
      <c r="AV157" s="122">
        <f t="shared" si="296"/>
        <v>0</v>
      </c>
      <c r="AW157" s="122">
        <f t="shared" si="297"/>
        <v>0</v>
      </c>
      <c r="AX157" s="122">
        <f t="shared" si="298"/>
        <v>0</v>
      </c>
      <c r="AY157" s="122">
        <f t="shared" si="299"/>
        <v>0</v>
      </c>
      <c r="AZ157" s="122">
        <f t="shared" si="300"/>
        <v>0</v>
      </c>
      <c r="BA157" s="469">
        <f t="shared" si="301"/>
        <v>0</v>
      </c>
      <c r="BB157" s="97">
        <f t="shared" si="302"/>
        <v>9.6024582870077757E-2</v>
      </c>
      <c r="BC157" s="97">
        <f t="shared" si="303"/>
        <v>0</v>
      </c>
      <c r="BD157" s="97">
        <f t="shared" si="304"/>
        <v>0.26995567102822388</v>
      </c>
      <c r="BE157" s="97">
        <f t="shared" si="305"/>
        <v>8.7108979894083657E-2</v>
      </c>
      <c r="BF157" s="97">
        <f t="shared" si="306"/>
        <v>0</v>
      </c>
      <c r="BG157" s="97">
        <f t="shared" si="307"/>
        <v>0.26346323713999392</v>
      </c>
      <c r="BH157" s="97">
        <f t="shared" si="308"/>
        <v>7.9391710651422073E-2</v>
      </c>
      <c r="BI157" s="97">
        <f t="shared" si="309"/>
        <v>0</v>
      </c>
      <c r="BJ157" s="97">
        <f t="shared" si="310"/>
        <v>0.25591797613475603</v>
      </c>
      <c r="BK157" s="97">
        <f t="shared" si="311"/>
        <v>6.7264573270096842E-2</v>
      </c>
      <c r="BL157" s="97">
        <f t="shared" si="312"/>
        <v>0</v>
      </c>
      <c r="BM157" s="469">
        <f t="shared" si="313"/>
        <v>0.24646952764876823</v>
      </c>
      <c r="BN157" s="467">
        <f t="shared" si="314"/>
        <v>0</v>
      </c>
      <c r="BO157" s="97">
        <f t="shared" si="315"/>
        <v>0</v>
      </c>
      <c r="BP157" s="97">
        <f t="shared" si="316"/>
        <v>0</v>
      </c>
      <c r="BQ157" s="97">
        <f t="shared" si="317"/>
        <v>0</v>
      </c>
      <c r="BR157" s="97">
        <f t="shared" si="318"/>
        <v>0</v>
      </c>
      <c r="BS157" s="97">
        <f t="shared" si="319"/>
        <v>0</v>
      </c>
      <c r="BT157" s="97">
        <f t="shared" si="320"/>
        <v>0</v>
      </c>
      <c r="BU157" s="97">
        <f t="shared" si="321"/>
        <v>0</v>
      </c>
      <c r="BV157" s="97">
        <f t="shared" si="322"/>
        <v>0</v>
      </c>
      <c r="BW157" s="97">
        <f t="shared" si="323"/>
        <v>0</v>
      </c>
      <c r="BX157" s="97">
        <f t="shared" si="324"/>
        <v>0</v>
      </c>
      <c r="BY157" s="469">
        <f t="shared" si="325"/>
        <v>0</v>
      </c>
      <c r="BZ157" s="470">
        <f t="shared" si="326"/>
        <v>0</v>
      </c>
      <c r="CA157" s="470">
        <f t="shared" si="327"/>
        <v>0</v>
      </c>
      <c r="CB157" s="470">
        <f t="shared" si="328"/>
        <v>0</v>
      </c>
      <c r="CC157" s="470">
        <f t="shared" si="329"/>
        <v>0</v>
      </c>
      <c r="CD157" s="470">
        <f t="shared" si="330"/>
        <v>0</v>
      </c>
      <c r="CE157" s="470">
        <f t="shared" si="331"/>
        <v>0</v>
      </c>
      <c r="CF157" s="470">
        <f t="shared" si="332"/>
        <v>0</v>
      </c>
      <c r="CG157" s="470">
        <f t="shared" si="333"/>
        <v>0</v>
      </c>
      <c r="CH157" s="470">
        <f t="shared" si="334"/>
        <v>0</v>
      </c>
      <c r="CI157" s="470">
        <f t="shared" si="335"/>
        <v>0</v>
      </c>
      <c r="CJ157" s="470">
        <f t="shared" si="336"/>
        <v>0</v>
      </c>
      <c r="CK157" s="472">
        <f t="shared" si="337"/>
        <v>0</v>
      </c>
      <c r="CL157" s="470">
        <f t="shared" si="338"/>
        <v>0.62223431912355098</v>
      </c>
      <c r="CM157" s="116">
        <f t="shared" si="339"/>
        <v>0</v>
      </c>
      <c r="CN157" s="116">
        <f t="shared" si="340"/>
        <v>1.7492987538728599</v>
      </c>
      <c r="CO157" s="116">
        <f t="shared" si="341"/>
        <v>0.56446167402027003</v>
      </c>
      <c r="CP157" s="116">
        <f t="shared" si="342"/>
        <v>0</v>
      </c>
      <c r="CQ157" s="116">
        <f t="shared" si="343"/>
        <v>1.70722811884221</v>
      </c>
      <c r="CR157" s="116">
        <f t="shared" si="344"/>
        <v>0.51445416938786004</v>
      </c>
      <c r="CS157" s="116">
        <f t="shared" si="345"/>
        <v>0</v>
      </c>
      <c r="CT157" s="116">
        <f t="shared" si="346"/>
        <v>1.6583352186714699</v>
      </c>
      <c r="CU157" s="116">
        <f t="shared" si="347"/>
        <v>0.43587094782264502</v>
      </c>
      <c r="CV157" s="116">
        <f t="shared" si="348"/>
        <v>0</v>
      </c>
      <c r="CW157" s="471">
        <f t="shared" si="349"/>
        <v>1.5971097622859201</v>
      </c>
      <c r="CX157" s="470">
        <f t="shared" si="350"/>
        <v>0</v>
      </c>
      <c r="CY157" s="116">
        <f t="shared" si="351"/>
        <v>0</v>
      </c>
      <c r="CZ157" s="116">
        <f t="shared" si="352"/>
        <v>0</v>
      </c>
      <c r="DA157" s="116">
        <f t="shared" si="353"/>
        <v>0</v>
      </c>
      <c r="DB157" s="116">
        <f t="shared" si="354"/>
        <v>0</v>
      </c>
      <c r="DC157" s="116">
        <f t="shared" si="355"/>
        <v>0</v>
      </c>
      <c r="DD157" s="116">
        <f t="shared" si="356"/>
        <v>0</v>
      </c>
      <c r="DE157" s="116">
        <f t="shared" si="357"/>
        <v>0</v>
      </c>
      <c r="DF157" s="116">
        <f t="shared" si="358"/>
        <v>0</v>
      </c>
      <c r="DG157" s="116">
        <f t="shared" si="359"/>
        <v>0</v>
      </c>
      <c r="DH157" s="116">
        <f t="shared" si="360"/>
        <v>0</v>
      </c>
      <c r="DI157" s="471">
        <f t="shared" si="361"/>
        <v>0</v>
      </c>
      <c r="DJ157" s="470">
        <f t="shared" si="362"/>
        <v>0</v>
      </c>
      <c r="DK157" s="116">
        <f t="shared" si="363"/>
        <v>0</v>
      </c>
      <c r="DL157" s="116">
        <f t="shared" si="364"/>
        <v>0</v>
      </c>
      <c r="DM157" s="116">
        <f t="shared" si="365"/>
        <v>0</v>
      </c>
      <c r="DN157" s="116">
        <f t="shared" si="366"/>
        <v>0</v>
      </c>
      <c r="DO157" s="116">
        <f t="shared" si="367"/>
        <v>0</v>
      </c>
      <c r="DP157" s="116">
        <f t="shared" si="368"/>
        <v>0</v>
      </c>
      <c r="DQ157" s="116">
        <f t="shared" si="369"/>
        <v>0</v>
      </c>
      <c r="DR157" s="116">
        <f t="shared" si="370"/>
        <v>0</v>
      </c>
      <c r="DS157" s="116">
        <f t="shared" si="371"/>
        <v>0</v>
      </c>
      <c r="DT157" s="116">
        <f t="shared" si="372"/>
        <v>0</v>
      </c>
      <c r="DU157" s="471">
        <f t="shared" si="373"/>
        <v>0</v>
      </c>
      <c r="DV157" s="470">
        <f t="shared" si="374"/>
        <v>0</v>
      </c>
      <c r="DW157" s="470">
        <f t="shared" si="375"/>
        <v>0</v>
      </c>
      <c r="DX157" s="470">
        <f t="shared" si="376"/>
        <v>0</v>
      </c>
      <c r="DY157" s="470">
        <f t="shared" si="377"/>
        <v>0</v>
      </c>
      <c r="DZ157" s="470">
        <f t="shared" si="378"/>
        <v>0</v>
      </c>
      <c r="EA157" s="470">
        <f t="shared" si="379"/>
        <v>0</v>
      </c>
      <c r="EB157" s="470">
        <f t="shared" si="380"/>
        <v>0</v>
      </c>
      <c r="EC157" s="470">
        <f t="shared" si="381"/>
        <v>0</v>
      </c>
      <c r="ED157" s="470">
        <f t="shared" si="382"/>
        <v>0</v>
      </c>
      <c r="EE157" s="470">
        <f t="shared" si="383"/>
        <v>0</v>
      </c>
      <c r="EF157" s="470">
        <f t="shared" si="384"/>
        <v>0</v>
      </c>
      <c r="EG157" s="470">
        <f t="shared" si="385"/>
        <v>0</v>
      </c>
      <c r="EH157" s="466">
        <f t="shared" si="386"/>
        <v>0</v>
      </c>
      <c r="EI157" s="122">
        <f t="shared" si="387"/>
        <v>0</v>
      </c>
      <c r="EJ157" s="122">
        <f t="shared" si="388"/>
        <v>0</v>
      </c>
      <c r="EK157" s="122">
        <f t="shared" si="389"/>
        <v>0</v>
      </c>
      <c r="EL157" s="122">
        <f t="shared" si="390"/>
        <v>0</v>
      </c>
      <c r="EM157" s="122">
        <f t="shared" si="391"/>
        <v>0</v>
      </c>
      <c r="EN157" s="122">
        <f t="shared" si="392"/>
        <v>0</v>
      </c>
      <c r="EO157" s="122">
        <f t="shared" si="393"/>
        <v>0</v>
      </c>
      <c r="EP157" s="122">
        <f t="shared" si="394"/>
        <v>0</v>
      </c>
      <c r="EQ157" s="122">
        <f t="shared" si="395"/>
        <v>0</v>
      </c>
      <c r="ER157" s="122">
        <f t="shared" si="396"/>
        <v>0</v>
      </c>
      <c r="ES157" s="469">
        <f t="shared" si="397"/>
        <v>0</v>
      </c>
      <c r="ET157" s="466">
        <f t="shared" si="398"/>
        <v>0</v>
      </c>
      <c r="EU157" s="122">
        <f t="shared" si="399"/>
        <v>0</v>
      </c>
      <c r="EV157" s="122">
        <f t="shared" si="400"/>
        <v>0</v>
      </c>
      <c r="EW157" s="122">
        <f t="shared" si="401"/>
        <v>0</v>
      </c>
      <c r="EX157" s="122">
        <f t="shared" si="402"/>
        <v>0</v>
      </c>
      <c r="EY157" s="122">
        <f t="shared" si="403"/>
        <v>0</v>
      </c>
      <c r="EZ157" s="122">
        <f t="shared" si="404"/>
        <v>0</v>
      </c>
      <c r="FA157" s="122">
        <f t="shared" si="405"/>
        <v>0</v>
      </c>
      <c r="FB157" s="122">
        <f t="shared" si="406"/>
        <v>0</v>
      </c>
      <c r="FC157" s="122">
        <f t="shared" si="407"/>
        <v>0</v>
      </c>
      <c r="FD157" s="122">
        <f t="shared" si="408"/>
        <v>0</v>
      </c>
      <c r="FE157" s="469">
        <f t="shared" si="409"/>
        <v>0</v>
      </c>
      <c r="FF157" s="466">
        <f t="shared" si="410"/>
        <v>0</v>
      </c>
      <c r="FG157" s="466">
        <f t="shared" si="411"/>
        <v>0</v>
      </c>
      <c r="FH157" s="466">
        <f t="shared" si="412"/>
        <v>0</v>
      </c>
      <c r="FI157" s="466">
        <f t="shared" si="413"/>
        <v>0</v>
      </c>
      <c r="FJ157" s="466">
        <f t="shared" si="414"/>
        <v>0</v>
      </c>
      <c r="FK157" s="466">
        <f t="shared" si="415"/>
        <v>0</v>
      </c>
      <c r="FL157" s="466">
        <f t="shared" si="416"/>
        <v>0</v>
      </c>
      <c r="FM157" s="466">
        <f t="shared" si="417"/>
        <v>0</v>
      </c>
      <c r="FN157" s="466">
        <f t="shared" si="418"/>
        <v>0</v>
      </c>
      <c r="FO157" s="466">
        <f t="shared" si="419"/>
        <v>0</v>
      </c>
      <c r="FP157" s="466">
        <f t="shared" si="420"/>
        <v>0</v>
      </c>
      <c r="FQ157" s="468">
        <f t="shared" si="421"/>
        <v>0</v>
      </c>
      <c r="FR157" s="466">
        <f t="shared" si="422"/>
        <v>0</v>
      </c>
      <c r="FS157" s="466">
        <f t="shared" si="423"/>
        <v>0</v>
      </c>
      <c r="FT157" s="466">
        <f t="shared" si="424"/>
        <v>0</v>
      </c>
      <c r="FU157" s="466">
        <f t="shared" si="425"/>
        <v>0</v>
      </c>
      <c r="FV157" s="466">
        <f t="shared" si="426"/>
        <v>0</v>
      </c>
      <c r="FW157" s="466">
        <f t="shared" si="427"/>
        <v>0</v>
      </c>
      <c r="FX157" s="466">
        <f t="shared" si="428"/>
        <v>0</v>
      </c>
      <c r="FY157" s="466">
        <f t="shared" si="429"/>
        <v>0</v>
      </c>
      <c r="FZ157" s="466">
        <f t="shared" si="430"/>
        <v>0</v>
      </c>
      <c r="GA157" s="466">
        <f t="shared" si="431"/>
        <v>0</v>
      </c>
      <c r="GB157" s="466">
        <f t="shared" si="432"/>
        <v>0</v>
      </c>
      <c r="GC157" s="468">
        <f t="shared" si="433"/>
        <v>0</v>
      </c>
    </row>
    <row r="158" spans="1:185">
      <c r="A158" s="97">
        <v>155</v>
      </c>
      <c r="B158" s="97" t="s">
        <v>12</v>
      </c>
      <c r="C158" s="97" t="s">
        <v>213</v>
      </c>
      <c r="D158" s="97" t="s">
        <v>936</v>
      </c>
      <c r="E158" s="321">
        <v>0.75284159546398599</v>
      </c>
      <c r="F158" s="122">
        <v>0.370616052208946</v>
      </c>
      <c r="G158" s="122">
        <v>6.3189949533390504</v>
      </c>
      <c r="H158" s="122">
        <v>0.68440820636912902</v>
      </c>
      <c r="I158" s="122">
        <v>0.34004022790170901</v>
      </c>
      <c r="J158" s="122">
        <v>6.1670231247112497</v>
      </c>
      <c r="K158" s="122">
        <v>0.62726733636434995</v>
      </c>
      <c r="L158" s="122">
        <v>0.31872980489969399</v>
      </c>
      <c r="M158" s="122">
        <v>5.99040721576542</v>
      </c>
      <c r="N158" s="122">
        <v>0.53135535484531504</v>
      </c>
      <c r="O158" s="122">
        <v>0.27017910206032197</v>
      </c>
      <c r="P158" s="475">
        <v>5.7692423923985503</v>
      </c>
      <c r="Q158" s="474">
        <v>1</v>
      </c>
      <c r="R158" s="97">
        <v>0.75284159546398599</v>
      </c>
      <c r="S158" s="97">
        <v>0.370616052208946</v>
      </c>
      <c r="T158" s="97">
        <v>6.3189949533390504</v>
      </c>
      <c r="U158" s="97">
        <v>0.68440820636912902</v>
      </c>
      <c r="V158" s="97">
        <v>0.34004022790170901</v>
      </c>
      <c r="W158" s="97">
        <v>6.1670231247112497</v>
      </c>
      <c r="X158" s="97">
        <v>0.62726733636434995</v>
      </c>
      <c r="Y158" s="97">
        <v>0.31872980489969399</v>
      </c>
      <c r="Z158" s="97">
        <v>5.99040721576542</v>
      </c>
      <c r="AA158" s="97">
        <v>0.53135535484531504</v>
      </c>
      <c r="AB158" s="97">
        <v>0.27017910206032197</v>
      </c>
      <c r="AC158" s="97">
        <v>5.7692423923985503</v>
      </c>
      <c r="AD158" s="321">
        <v>0</v>
      </c>
      <c r="AE158" s="97">
        <v>0</v>
      </c>
      <c r="AF158" s="97">
        <v>0</v>
      </c>
      <c r="AG158" s="97">
        <v>0</v>
      </c>
      <c r="AH158" s="97">
        <v>0</v>
      </c>
      <c r="AI158" s="97">
        <v>0</v>
      </c>
      <c r="AJ158" s="97">
        <v>0</v>
      </c>
      <c r="AK158" s="97">
        <v>0</v>
      </c>
      <c r="AL158" s="97">
        <v>0</v>
      </c>
      <c r="AM158" s="97">
        <v>0</v>
      </c>
      <c r="AN158" s="97">
        <v>0</v>
      </c>
      <c r="AO158" s="97">
        <v>0</v>
      </c>
      <c r="AP158" s="466">
        <f t="shared" si="290"/>
        <v>0</v>
      </c>
      <c r="AQ158" s="122">
        <f t="shared" si="291"/>
        <v>0</v>
      </c>
      <c r="AR158" s="473">
        <f t="shared" si="292"/>
        <v>0</v>
      </c>
      <c r="AS158" s="122">
        <f t="shared" si="293"/>
        <v>0</v>
      </c>
      <c r="AT158" s="122">
        <f t="shared" si="294"/>
        <v>0</v>
      </c>
      <c r="AU158" s="122">
        <f t="shared" si="295"/>
        <v>0</v>
      </c>
      <c r="AV158" s="122">
        <f t="shared" si="296"/>
        <v>0</v>
      </c>
      <c r="AW158" s="122">
        <f t="shared" si="297"/>
        <v>0</v>
      </c>
      <c r="AX158" s="122">
        <f t="shared" si="298"/>
        <v>0</v>
      </c>
      <c r="AY158" s="122">
        <f t="shared" si="299"/>
        <v>0</v>
      </c>
      <c r="AZ158" s="122">
        <f t="shared" si="300"/>
        <v>0</v>
      </c>
      <c r="BA158" s="469">
        <f t="shared" si="301"/>
        <v>0</v>
      </c>
      <c r="BB158" s="97">
        <f t="shared" si="302"/>
        <v>0.11618018799332555</v>
      </c>
      <c r="BC158" s="97">
        <f t="shared" si="303"/>
        <v>5.7194292768111672E-2</v>
      </c>
      <c r="BD158" s="97">
        <f t="shared" si="304"/>
        <v>0.97516134341028959</v>
      </c>
      <c r="BE158" s="97">
        <f t="shared" si="305"/>
        <v>0.10561939531400924</v>
      </c>
      <c r="BF158" s="97">
        <f t="shared" si="306"/>
        <v>5.247576361474262E-2</v>
      </c>
      <c r="BG158" s="97">
        <f t="shared" si="307"/>
        <v>0.9517087131012727</v>
      </c>
      <c r="BH158" s="97">
        <f t="shared" si="308"/>
        <v>9.6801289275160629E-2</v>
      </c>
      <c r="BI158" s="97">
        <f t="shared" si="309"/>
        <v>4.9187091780576106E-2</v>
      </c>
      <c r="BJ158" s="97">
        <f t="shared" si="310"/>
        <v>0.92445295355295454</v>
      </c>
      <c r="BK158" s="97">
        <f t="shared" si="311"/>
        <v>8.1999939149406439E-2</v>
      </c>
      <c r="BL158" s="97">
        <f t="shared" si="312"/>
        <v>4.1694639427953463E-2</v>
      </c>
      <c r="BM158" s="469">
        <f t="shared" si="313"/>
        <v>0.8903223065335939</v>
      </c>
      <c r="BN158" s="467">
        <f t="shared" si="314"/>
        <v>0</v>
      </c>
      <c r="BO158" s="97">
        <f t="shared" si="315"/>
        <v>0</v>
      </c>
      <c r="BP158" s="97">
        <f t="shared" si="316"/>
        <v>0</v>
      </c>
      <c r="BQ158" s="97">
        <f t="shared" si="317"/>
        <v>0</v>
      </c>
      <c r="BR158" s="97">
        <f t="shared" si="318"/>
        <v>0</v>
      </c>
      <c r="BS158" s="97">
        <f t="shared" si="319"/>
        <v>0</v>
      </c>
      <c r="BT158" s="97">
        <f t="shared" si="320"/>
        <v>0</v>
      </c>
      <c r="BU158" s="97">
        <f t="shared" si="321"/>
        <v>0</v>
      </c>
      <c r="BV158" s="97">
        <f t="shared" si="322"/>
        <v>0</v>
      </c>
      <c r="BW158" s="97">
        <f t="shared" si="323"/>
        <v>0</v>
      </c>
      <c r="BX158" s="97">
        <f t="shared" si="324"/>
        <v>0</v>
      </c>
      <c r="BY158" s="469">
        <f t="shared" si="325"/>
        <v>0</v>
      </c>
      <c r="BZ158" s="470">
        <f t="shared" si="326"/>
        <v>0</v>
      </c>
      <c r="CA158" s="470">
        <f t="shared" si="327"/>
        <v>0</v>
      </c>
      <c r="CB158" s="470">
        <f t="shared" si="328"/>
        <v>0</v>
      </c>
      <c r="CC158" s="470">
        <f t="shared" si="329"/>
        <v>0</v>
      </c>
      <c r="CD158" s="470">
        <f t="shared" si="330"/>
        <v>0</v>
      </c>
      <c r="CE158" s="470">
        <f t="shared" si="331"/>
        <v>0</v>
      </c>
      <c r="CF158" s="470">
        <f t="shared" si="332"/>
        <v>0</v>
      </c>
      <c r="CG158" s="470">
        <f t="shared" si="333"/>
        <v>0</v>
      </c>
      <c r="CH158" s="470">
        <f t="shared" si="334"/>
        <v>0</v>
      </c>
      <c r="CI158" s="470">
        <f t="shared" si="335"/>
        <v>0</v>
      </c>
      <c r="CJ158" s="470">
        <f t="shared" si="336"/>
        <v>0</v>
      </c>
      <c r="CK158" s="472">
        <f t="shared" si="337"/>
        <v>0</v>
      </c>
      <c r="CL158" s="470">
        <f t="shared" si="338"/>
        <v>0.75284159546398599</v>
      </c>
      <c r="CM158" s="116">
        <f t="shared" si="339"/>
        <v>0.370616052208946</v>
      </c>
      <c r="CN158" s="116">
        <f t="shared" si="340"/>
        <v>6.3189949533390504</v>
      </c>
      <c r="CO158" s="116">
        <f t="shared" si="341"/>
        <v>0.68440820636912902</v>
      </c>
      <c r="CP158" s="116">
        <f t="shared" si="342"/>
        <v>0.34004022790170901</v>
      </c>
      <c r="CQ158" s="116">
        <f t="shared" si="343"/>
        <v>6.1670231247112497</v>
      </c>
      <c r="CR158" s="116">
        <f t="shared" si="344"/>
        <v>0.62726733636434995</v>
      </c>
      <c r="CS158" s="116">
        <f t="shared" si="345"/>
        <v>0.31872980489969399</v>
      </c>
      <c r="CT158" s="116">
        <f t="shared" si="346"/>
        <v>5.99040721576542</v>
      </c>
      <c r="CU158" s="116">
        <f t="shared" si="347"/>
        <v>0.53135535484531504</v>
      </c>
      <c r="CV158" s="116">
        <f t="shared" si="348"/>
        <v>0.27017910206032197</v>
      </c>
      <c r="CW158" s="471">
        <f t="shared" si="349"/>
        <v>5.7692423923985503</v>
      </c>
      <c r="CX158" s="470">
        <f t="shared" si="350"/>
        <v>0</v>
      </c>
      <c r="CY158" s="116">
        <f t="shared" si="351"/>
        <v>0</v>
      </c>
      <c r="CZ158" s="116">
        <f t="shared" si="352"/>
        <v>0</v>
      </c>
      <c r="DA158" s="116">
        <f t="shared" si="353"/>
        <v>0</v>
      </c>
      <c r="DB158" s="116">
        <f t="shared" si="354"/>
        <v>0</v>
      </c>
      <c r="DC158" s="116">
        <f t="shared" si="355"/>
        <v>0</v>
      </c>
      <c r="DD158" s="116">
        <f t="shared" si="356"/>
        <v>0</v>
      </c>
      <c r="DE158" s="116">
        <f t="shared" si="357"/>
        <v>0</v>
      </c>
      <c r="DF158" s="116">
        <f t="shared" si="358"/>
        <v>0</v>
      </c>
      <c r="DG158" s="116">
        <f t="shared" si="359"/>
        <v>0</v>
      </c>
      <c r="DH158" s="116">
        <f t="shared" si="360"/>
        <v>0</v>
      </c>
      <c r="DI158" s="471">
        <f t="shared" si="361"/>
        <v>0</v>
      </c>
      <c r="DJ158" s="470">
        <f t="shared" si="362"/>
        <v>0</v>
      </c>
      <c r="DK158" s="116">
        <f t="shared" si="363"/>
        <v>0</v>
      </c>
      <c r="DL158" s="116">
        <f t="shared" si="364"/>
        <v>0</v>
      </c>
      <c r="DM158" s="116">
        <f t="shared" si="365"/>
        <v>0</v>
      </c>
      <c r="DN158" s="116">
        <f t="shared" si="366"/>
        <v>0</v>
      </c>
      <c r="DO158" s="116">
        <f t="shared" si="367"/>
        <v>0</v>
      </c>
      <c r="DP158" s="116">
        <f t="shared" si="368"/>
        <v>0</v>
      </c>
      <c r="DQ158" s="116">
        <f t="shared" si="369"/>
        <v>0</v>
      </c>
      <c r="DR158" s="116">
        <f t="shared" si="370"/>
        <v>0</v>
      </c>
      <c r="DS158" s="116">
        <f t="shared" si="371"/>
        <v>0</v>
      </c>
      <c r="DT158" s="116">
        <f t="shared" si="372"/>
        <v>0</v>
      </c>
      <c r="DU158" s="471">
        <f t="shared" si="373"/>
        <v>0</v>
      </c>
      <c r="DV158" s="470">
        <f t="shared" si="374"/>
        <v>0</v>
      </c>
      <c r="DW158" s="470">
        <f t="shared" si="375"/>
        <v>0</v>
      </c>
      <c r="DX158" s="470">
        <f t="shared" si="376"/>
        <v>0</v>
      </c>
      <c r="DY158" s="470">
        <f t="shared" si="377"/>
        <v>0</v>
      </c>
      <c r="DZ158" s="470">
        <f t="shared" si="378"/>
        <v>0</v>
      </c>
      <c r="EA158" s="470">
        <f t="shared" si="379"/>
        <v>0</v>
      </c>
      <c r="EB158" s="470">
        <f t="shared" si="380"/>
        <v>0</v>
      </c>
      <c r="EC158" s="470">
        <f t="shared" si="381"/>
        <v>0</v>
      </c>
      <c r="ED158" s="470">
        <f t="shared" si="382"/>
        <v>0</v>
      </c>
      <c r="EE158" s="470">
        <f t="shared" si="383"/>
        <v>0</v>
      </c>
      <c r="EF158" s="470">
        <f t="shared" si="384"/>
        <v>0</v>
      </c>
      <c r="EG158" s="470">
        <f t="shared" si="385"/>
        <v>0</v>
      </c>
      <c r="EH158" s="466">
        <f t="shared" si="386"/>
        <v>0</v>
      </c>
      <c r="EI158" s="122">
        <f t="shared" si="387"/>
        <v>0</v>
      </c>
      <c r="EJ158" s="122">
        <f t="shared" si="388"/>
        <v>0</v>
      </c>
      <c r="EK158" s="122">
        <f t="shared" si="389"/>
        <v>0</v>
      </c>
      <c r="EL158" s="122">
        <f t="shared" si="390"/>
        <v>0</v>
      </c>
      <c r="EM158" s="122">
        <f t="shared" si="391"/>
        <v>0</v>
      </c>
      <c r="EN158" s="122">
        <f t="shared" si="392"/>
        <v>0</v>
      </c>
      <c r="EO158" s="122">
        <f t="shared" si="393"/>
        <v>0</v>
      </c>
      <c r="EP158" s="122">
        <f t="shared" si="394"/>
        <v>0</v>
      </c>
      <c r="EQ158" s="122">
        <f t="shared" si="395"/>
        <v>0</v>
      </c>
      <c r="ER158" s="122">
        <f t="shared" si="396"/>
        <v>0</v>
      </c>
      <c r="ES158" s="469">
        <f t="shared" si="397"/>
        <v>0</v>
      </c>
      <c r="ET158" s="466">
        <f t="shared" si="398"/>
        <v>0</v>
      </c>
      <c r="EU158" s="122">
        <f t="shared" si="399"/>
        <v>0</v>
      </c>
      <c r="EV158" s="122">
        <f t="shared" si="400"/>
        <v>0</v>
      </c>
      <c r="EW158" s="122">
        <f t="shared" si="401"/>
        <v>0</v>
      </c>
      <c r="EX158" s="122">
        <f t="shared" si="402"/>
        <v>0</v>
      </c>
      <c r="EY158" s="122">
        <f t="shared" si="403"/>
        <v>0</v>
      </c>
      <c r="EZ158" s="122">
        <f t="shared" si="404"/>
        <v>0</v>
      </c>
      <c r="FA158" s="122">
        <f t="shared" si="405"/>
        <v>0</v>
      </c>
      <c r="FB158" s="122">
        <f t="shared" si="406"/>
        <v>0</v>
      </c>
      <c r="FC158" s="122">
        <f t="shared" si="407"/>
        <v>0</v>
      </c>
      <c r="FD158" s="122">
        <f t="shared" si="408"/>
        <v>0</v>
      </c>
      <c r="FE158" s="469">
        <f t="shared" si="409"/>
        <v>0</v>
      </c>
      <c r="FF158" s="466">
        <f t="shared" si="410"/>
        <v>0</v>
      </c>
      <c r="FG158" s="466">
        <f t="shared" si="411"/>
        <v>0</v>
      </c>
      <c r="FH158" s="466">
        <f t="shared" si="412"/>
        <v>0</v>
      </c>
      <c r="FI158" s="466">
        <f t="shared" si="413"/>
        <v>0</v>
      </c>
      <c r="FJ158" s="466">
        <f t="shared" si="414"/>
        <v>0</v>
      </c>
      <c r="FK158" s="466">
        <f t="shared" si="415"/>
        <v>0</v>
      </c>
      <c r="FL158" s="466">
        <f t="shared" si="416"/>
        <v>0</v>
      </c>
      <c r="FM158" s="466">
        <f t="shared" si="417"/>
        <v>0</v>
      </c>
      <c r="FN158" s="466">
        <f t="shared" si="418"/>
        <v>0</v>
      </c>
      <c r="FO158" s="466">
        <f t="shared" si="419"/>
        <v>0</v>
      </c>
      <c r="FP158" s="466">
        <f t="shared" si="420"/>
        <v>0</v>
      </c>
      <c r="FQ158" s="468">
        <f t="shared" si="421"/>
        <v>0</v>
      </c>
      <c r="FR158" s="466">
        <f t="shared" si="422"/>
        <v>0</v>
      </c>
      <c r="FS158" s="466">
        <f t="shared" si="423"/>
        <v>0</v>
      </c>
      <c r="FT158" s="466">
        <f t="shared" si="424"/>
        <v>0</v>
      </c>
      <c r="FU158" s="466">
        <f t="shared" si="425"/>
        <v>0</v>
      </c>
      <c r="FV158" s="466">
        <f t="shared" si="426"/>
        <v>0</v>
      </c>
      <c r="FW158" s="466">
        <f t="shared" si="427"/>
        <v>0</v>
      </c>
      <c r="FX158" s="466">
        <f t="shared" si="428"/>
        <v>0</v>
      </c>
      <c r="FY158" s="466">
        <f t="shared" si="429"/>
        <v>0</v>
      </c>
      <c r="FZ158" s="466">
        <f t="shared" si="430"/>
        <v>0</v>
      </c>
      <c r="GA158" s="466">
        <f t="shared" si="431"/>
        <v>0</v>
      </c>
      <c r="GB158" s="466">
        <f t="shared" si="432"/>
        <v>0</v>
      </c>
      <c r="GC158" s="468">
        <f t="shared" si="433"/>
        <v>0</v>
      </c>
    </row>
    <row r="159" spans="1:185">
      <c r="A159" s="97">
        <v>156</v>
      </c>
      <c r="B159" s="97" t="s">
        <v>12</v>
      </c>
      <c r="C159" s="97" t="s">
        <v>213</v>
      </c>
      <c r="D159" s="97" t="s">
        <v>936</v>
      </c>
      <c r="E159" s="321">
        <v>0.76861845738549295</v>
      </c>
      <c r="F159" s="122">
        <v>0</v>
      </c>
      <c r="G159" s="122">
        <v>10.918270385831301</v>
      </c>
      <c r="H159" s="122">
        <v>0.76861845738549295</v>
      </c>
      <c r="I159" s="122">
        <v>0</v>
      </c>
      <c r="J159" s="122">
        <v>10.912205291227799</v>
      </c>
      <c r="K159" s="122">
        <v>0.76861845738549295</v>
      </c>
      <c r="L159" s="122">
        <v>0</v>
      </c>
      <c r="M159" s="122">
        <v>10.905156667769599</v>
      </c>
      <c r="N159" s="122">
        <v>0.76861845738549295</v>
      </c>
      <c r="O159" s="122">
        <v>0</v>
      </c>
      <c r="P159" s="475">
        <v>10.8963301267666</v>
      </c>
      <c r="Q159" s="474">
        <v>1</v>
      </c>
      <c r="R159" s="97">
        <v>0.76861845738549295</v>
      </c>
      <c r="S159" s="97">
        <v>0</v>
      </c>
      <c r="T159" s="97">
        <v>10.918270385831301</v>
      </c>
      <c r="U159" s="97">
        <v>0.76861845738549295</v>
      </c>
      <c r="V159" s="97">
        <v>0</v>
      </c>
      <c r="W159" s="97">
        <v>10.912205291227799</v>
      </c>
      <c r="X159" s="97">
        <v>0.76861845738549295</v>
      </c>
      <c r="Y159" s="97">
        <v>0</v>
      </c>
      <c r="Z159" s="97">
        <v>10.905156667769599</v>
      </c>
      <c r="AA159" s="97">
        <v>0.76861845738549295</v>
      </c>
      <c r="AB159" s="97">
        <v>0</v>
      </c>
      <c r="AC159" s="97">
        <v>10.8963301267666</v>
      </c>
      <c r="AD159" s="321">
        <v>0</v>
      </c>
      <c r="AE159" s="97">
        <v>0</v>
      </c>
      <c r="AF159" s="97">
        <v>0</v>
      </c>
      <c r="AG159" s="97">
        <v>0</v>
      </c>
      <c r="AH159" s="97">
        <v>0</v>
      </c>
      <c r="AI159" s="97">
        <v>0</v>
      </c>
      <c r="AJ159" s="97">
        <v>0</v>
      </c>
      <c r="AK159" s="97">
        <v>0</v>
      </c>
      <c r="AL159" s="97">
        <v>0</v>
      </c>
      <c r="AM159" s="97">
        <v>0</v>
      </c>
      <c r="AN159" s="97">
        <v>0</v>
      </c>
      <c r="AO159" s="97">
        <v>0</v>
      </c>
      <c r="AP159" s="466">
        <f t="shared" si="290"/>
        <v>0</v>
      </c>
      <c r="AQ159" s="122">
        <f t="shared" si="291"/>
        <v>0</v>
      </c>
      <c r="AR159" s="473">
        <f t="shared" si="292"/>
        <v>0</v>
      </c>
      <c r="AS159" s="122">
        <f t="shared" si="293"/>
        <v>0</v>
      </c>
      <c r="AT159" s="122">
        <f t="shared" si="294"/>
        <v>0</v>
      </c>
      <c r="AU159" s="122">
        <f t="shared" si="295"/>
        <v>0</v>
      </c>
      <c r="AV159" s="122">
        <f t="shared" si="296"/>
        <v>0</v>
      </c>
      <c r="AW159" s="122">
        <f t="shared" si="297"/>
        <v>0</v>
      </c>
      <c r="AX159" s="122">
        <f t="shared" si="298"/>
        <v>0</v>
      </c>
      <c r="AY159" s="122">
        <f t="shared" si="299"/>
        <v>0</v>
      </c>
      <c r="AZ159" s="122">
        <f t="shared" si="300"/>
        <v>0</v>
      </c>
      <c r="BA159" s="469">
        <f t="shared" si="301"/>
        <v>0</v>
      </c>
      <c r="BB159" s="97">
        <f t="shared" si="302"/>
        <v>0.11861490838474567</v>
      </c>
      <c r="BC159" s="97">
        <f t="shared" si="303"/>
        <v>0</v>
      </c>
      <c r="BD159" s="97">
        <f t="shared" si="304"/>
        <v>1.6849317487645659</v>
      </c>
      <c r="BE159" s="97">
        <f t="shared" si="305"/>
        <v>0.11861490838474567</v>
      </c>
      <c r="BF159" s="97">
        <f t="shared" si="306"/>
        <v>0</v>
      </c>
      <c r="BG159" s="97">
        <f t="shared" si="307"/>
        <v>1.6839957698873655</v>
      </c>
      <c r="BH159" s="97">
        <f t="shared" si="308"/>
        <v>0.11861490838474567</v>
      </c>
      <c r="BI159" s="97">
        <f t="shared" si="309"/>
        <v>0</v>
      </c>
      <c r="BJ159" s="97">
        <f t="shared" si="310"/>
        <v>1.6829080106516883</v>
      </c>
      <c r="BK159" s="97">
        <f t="shared" si="311"/>
        <v>0.11861490838474567</v>
      </c>
      <c r="BL159" s="97">
        <f t="shared" si="312"/>
        <v>0</v>
      </c>
      <c r="BM159" s="469">
        <f t="shared" si="313"/>
        <v>1.6815458792295699</v>
      </c>
      <c r="BN159" s="467">
        <f t="shared" si="314"/>
        <v>0</v>
      </c>
      <c r="BO159" s="97">
        <f t="shared" si="315"/>
        <v>0</v>
      </c>
      <c r="BP159" s="97">
        <f t="shared" si="316"/>
        <v>0</v>
      </c>
      <c r="BQ159" s="97">
        <f t="shared" si="317"/>
        <v>0</v>
      </c>
      <c r="BR159" s="97">
        <f t="shared" si="318"/>
        <v>0</v>
      </c>
      <c r="BS159" s="97">
        <f t="shared" si="319"/>
        <v>0</v>
      </c>
      <c r="BT159" s="97">
        <f t="shared" si="320"/>
        <v>0</v>
      </c>
      <c r="BU159" s="97">
        <f t="shared" si="321"/>
        <v>0</v>
      </c>
      <c r="BV159" s="97">
        <f t="shared" si="322"/>
        <v>0</v>
      </c>
      <c r="BW159" s="97">
        <f t="shared" si="323"/>
        <v>0</v>
      </c>
      <c r="BX159" s="97">
        <f t="shared" si="324"/>
        <v>0</v>
      </c>
      <c r="BY159" s="469">
        <f t="shared" si="325"/>
        <v>0</v>
      </c>
      <c r="BZ159" s="470">
        <f t="shared" si="326"/>
        <v>0</v>
      </c>
      <c r="CA159" s="470">
        <f t="shared" si="327"/>
        <v>0</v>
      </c>
      <c r="CB159" s="470">
        <f t="shared" si="328"/>
        <v>0</v>
      </c>
      <c r="CC159" s="470">
        <f t="shared" si="329"/>
        <v>0</v>
      </c>
      <c r="CD159" s="470">
        <f t="shared" si="330"/>
        <v>0</v>
      </c>
      <c r="CE159" s="470">
        <f t="shared" si="331"/>
        <v>0</v>
      </c>
      <c r="CF159" s="470">
        <f t="shared" si="332"/>
        <v>0</v>
      </c>
      <c r="CG159" s="470">
        <f t="shared" si="333"/>
        <v>0</v>
      </c>
      <c r="CH159" s="470">
        <f t="shared" si="334"/>
        <v>0</v>
      </c>
      <c r="CI159" s="470">
        <f t="shared" si="335"/>
        <v>0</v>
      </c>
      <c r="CJ159" s="470">
        <f t="shared" si="336"/>
        <v>0</v>
      </c>
      <c r="CK159" s="472">
        <f t="shared" si="337"/>
        <v>0</v>
      </c>
      <c r="CL159" s="470">
        <f t="shared" si="338"/>
        <v>0.76861845738549295</v>
      </c>
      <c r="CM159" s="116">
        <f t="shared" si="339"/>
        <v>0</v>
      </c>
      <c r="CN159" s="116">
        <f t="shared" si="340"/>
        <v>10.918270385831301</v>
      </c>
      <c r="CO159" s="116">
        <f t="shared" si="341"/>
        <v>0.76861845738549295</v>
      </c>
      <c r="CP159" s="116">
        <f t="shared" si="342"/>
        <v>0</v>
      </c>
      <c r="CQ159" s="116">
        <f t="shared" si="343"/>
        <v>10.912205291227799</v>
      </c>
      <c r="CR159" s="116">
        <f t="shared" si="344"/>
        <v>0.76861845738549295</v>
      </c>
      <c r="CS159" s="116">
        <f t="shared" si="345"/>
        <v>0</v>
      </c>
      <c r="CT159" s="116">
        <f t="shared" si="346"/>
        <v>10.905156667769599</v>
      </c>
      <c r="CU159" s="116">
        <f t="shared" si="347"/>
        <v>0.76861845738549295</v>
      </c>
      <c r="CV159" s="116">
        <f t="shared" si="348"/>
        <v>0</v>
      </c>
      <c r="CW159" s="471">
        <f t="shared" si="349"/>
        <v>10.8963301267666</v>
      </c>
      <c r="CX159" s="470">
        <f t="shared" si="350"/>
        <v>0</v>
      </c>
      <c r="CY159" s="116">
        <f t="shared" si="351"/>
        <v>0</v>
      </c>
      <c r="CZ159" s="116">
        <f t="shared" si="352"/>
        <v>0</v>
      </c>
      <c r="DA159" s="116">
        <f t="shared" si="353"/>
        <v>0</v>
      </c>
      <c r="DB159" s="116">
        <f t="shared" si="354"/>
        <v>0</v>
      </c>
      <c r="DC159" s="116">
        <f t="shared" si="355"/>
        <v>0</v>
      </c>
      <c r="DD159" s="116">
        <f t="shared" si="356"/>
        <v>0</v>
      </c>
      <c r="DE159" s="116">
        <f t="shared" si="357"/>
        <v>0</v>
      </c>
      <c r="DF159" s="116">
        <f t="shared" si="358"/>
        <v>0</v>
      </c>
      <c r="DG159" s="116">
        <f t="shared" si="359"/>
        <v>0</v>
      </c>
      <c r="DH159" s="116">
        <f t="shared" si="360"/>
        <v>0</v>
      </c>
      <c r="DI159" s="471">
        <f t="shared" si="361"/>
        <v>0</v>
      </c>
      <c r="DJ159" s="470">
        <f t="shared" si="362"/>
        <v>0</v>
      </c>
      <c r="DK159" s="116">
        <f t="shared" si="363"/>
        <v>0</v>
      </c>
      <c r="DL159" s="116">
        <f t="shared" si="364"/>
        <v>0</v>
      </c>
      <c r="DM159" s="116">
        <f t="shared" si="365"/>
        <v>0</v>
      </c>
      <c r="DN159" s="116">
        <f t="shared" si="366"/>
        <v>0</v>
      </c>
      <c r="DO159" s="116">
        <f t="shared" si="367"/>
        <v>0</v>
      </c>
      <c r="DP159" s="116">
        <f t="shared" si="368"/>
        <v>0</v>
      </c>
      <c r="DQ159" s="116">
        <f t="shared" si="369"/>
        <v>0</v>
      </c>
      <c r="DR159" s="116">
        <f t="shared" si="370"/>
        <v>0</v>
      </c>
      <c r="DS159" s="116">
        <f t="shared" si="371"/>
        <v>0</v>
      </c>
      <c r="DT159" s="116">
        <f t="shared" si="372"/>
        <v>0</v>
      </c>
      <c r="DU159" s="471">
        <f t="shared" si="373"/>
        <v>0</v>
      </c>
      <c r="DV159" s="470">
        <f t="shared" si="374"/>
        <v>0</v>
      </c>
      <c r="DW159" s="470">
        <f t="shared" si="375"/>
        <v>0</v>
      </c>
      <c r="DX159" s="470">
        <f t="shared" si="376"/>
        <v>0</v>
      </c>
      <c r="DY159" s="470">
        <f t="shared" si="377"/>
        <v>0</v>
      </c>
      <c r="DZ159" s="470">
        <f t="shared" si="378"/>
        <v>0</v>
      </c>
      <c r="EA159" s="470">
        <f t="shared" si="379"/>
        <v>0</v>
      </c>
      <c r="EB159" s="470">
        <f t="shared" si="380"/>
        <v>0</v>
      </c>
      <c r="EC159" s="470">
        <f t="shared" si="381"/>
        <v>0</v>
      </c>
      <c r="ED159" s="470">
        <f t="shared" si="382"/>
        <v>0</v>
      </c>
      <c r="EE159" s="470">
        <f t="shared" si="383"/>
        <v>0</v>
      </c>
      <c r="EF159" s="470">
        <f t="shared" si="384"/>
        <v>0</v>
      </c>
      <c r="EG159" s="470">
        <f t="shared" si="385"/>
        <v>0</v>
      </c>
      <c r="EH159" s="466">
        <f t="shared" si="386"/>
        <v>0</v>
      </c>
      <c r="EI159" s="122">
        <f t="shared" si="387"/>
        <v>0</v>
      </c>
      <c r="EJ159" s="122">
        <f t="shared" si="388"/>
        <v>0</v>
      </c>
      <c r="EK159" s="122">
        <f t="shared" si="389"/>
        <v>0</v>
      </c>
      <c r="EL159" s="122">
        <f t="shared" si="390"/>
        <v>0</v>
      </c>
      <c r="EM159" s="122">
        <f t="shared" si="391"/>
        <v>0</v>
      </c>
      <c r="EN159" s="122">
        <f t="shared" si="392"/>
        <v>0</v>
      </c>
      <c r="EO159" s="122">
        <f t="shared" si="393"/>
        <v>0</v>
      </c>
      <c r="EP159" s="122">
        <f t="shared" si="394"/>
        <v>0</v>
      </c>
      <c r="EQ159" s="122">
        <f t="shared" si="395"/>
        <v>0</v>
      </c>
      <c r="ER159" s="122">
        <f t="shared" si="396"/>
        <v>0</v>
      </c>
      <c r="ES159" s="469">
        <f t="shared" si="397"/>
        <v>0</v>
      </c>
      <c r="ET159" s="466">
        <f t="shared" si="398"/>
        <v>0</v>
      </c>
      <c r="EU159" s="122">
        <f t="shared" si="399"/>
        <v>0</v>
      </c>
      <c r="EV159" s="122">
        <f t="shared" si="400"/>
        <v>0</v>
      </c>
      <c r="EW159" s="122">
        <f t="shared" si="401"/>
        <v>0</v>
      </c>
      <c r="EX159" s="122">
        <f t="shared" si="402"/>
        <v>0</v>
      </c>
      <c r="EY159" s="122">
        <f t="shared" si="403"/>
        <v>0</v>
      </c>
      <c r="EZ159" s="122">
        <f t="shared" si="404"/>
        <v>0</v>
      </c>
      <c r="FA159" s="122">
        <f t="shared" si="405"/>
        <v>0</v>
      </c>
      <c r="FB159" s="122">
        <f t="shared" si="406"/>
        <v>0</v>
      </c>
      <c r="FC159" s="122">
        <f t="shared" si="407"/>
        <v>0</v>
      </c>
      <c r="FD159" s="122">
        <f t="shared" si="408"/>
        <v>0</v>
      </c>
      <c r="FE159" s="469">
        <f t="shared" si="409"/>
        <v>0</v>
      </c>
      <c r="FF159" s="466">
        <f t="shared" si="410"/>
        <v>0</v>
      </c>
      <c r="FG159" s="466">
        <f t="shared" si="411"/>
        <v>0</v>
      </c>
      <c r="FH159" s="466">
        <f t="shared" si="412"/>
        <v>0</v>
      </c>
      <c r="FI159" s="466">
        <f t="shared" si="413"/>
        <v>0</v>
      </c>
      <c r="FJ159" s="466">
        <f t="shared" si="414"/>
        <v>0</v>
      </c>
      <c r="FK159" s="466">
        <f t="shared" si="415"/>
        <v>0</v>
      </c>
      <c r="FL159" s="466">
        <f t="shared" si="416"/>
        <v>0</v>
      </c>
      <c r="FM159" s="466">
        <f t="shared" si="417"/>
        <v>0</v>
      </c>
      <c r="FN159" s="466">
        <f t="shared" si="418"/>
        <v>0</v>
      </c>
      <c r="FO159" s="466">
        <f t="shared" si="419"/>
        <v>0</v>
      </c>
      <c r="FP159" s="466">
        <f t="shared" si="420"/>
        <v>0</v>
      </c>
      <c r="FQ159" s="468">
        <f t="shared" si="421"/>
        <v>0</v>
      </c>
      <c r="FR159" s="466">
        <f t="shared" si="422"/>
        <v>0</v>
      </c>
      <c r="FS159" s="466">
        <f t="shared" si="423"/>
        <v>0</v>
      </c>
      <c r="FT159" s="466">
        <f t="shared" si="424"/>
        <v>0</v>
      </c>
      <c r="FU159" s="466">
        <f t="shared" si="425"/>
        <v>0</v>
      </c>
      <c r="FV159" s="466">
        <f t="shared" si="426"/>
        <v>0</v>
      </c>
      <c r="FW159" s="466">
        <f t="shared" si="427"/>
        <v>0</v>
      </c>
      <c r="FX159" s="466">
        <f t="shared" si="428"/>
        <v>0</v>
      </c>
      <c r="FY159" s="466">
        <f t="shared" si="429"/>
        <v>0</v>
      </c>
      <c r="FZ159" s="466">
        <f t="shared" si="430"/>
        <v>0</v>
      </c>
      <c r="GA159" s="466">
        <f t="shared" si="431"/>
        <v>0</v>
      </c>
      <c r="GB159" s="466">
        <f t="shared" si="432"/>
        <v>0</v>
      </c>
      <c r="GC159" s="468">
        <f t="shared" si="433"/>
        <v>0</v>
      </c>
    </row>
    <row r="160" spans="1:185">
      <c r="A160" s="97">
        <v>157</v>
      </c>
      <c r="B160" s="97" t="s">
        <v>12</v>
      </c>
      <c r="C160" s="97" t="s">
        <v>213</v>
      </c>
      <c r="D160" s="97" t="s">
        <v>936</v>
      </c>
      <c r="E160" s="321">
        <v>0.796309148264983</v>
      </c>
      <c r="F160" s="122">
        <v>0.47567823343848498</v>
      </c>
      <c r="G160" s="122">
        <v>2.5645583596214401</v>
      </c>
      <c r="H160" s="122">
        <v>0.73061364353312197</v>
      </c>
      <c r="I160" s="122">
        <v>0.45537594637223899</v>
      </c>
      <c r="J160" s="122">
        <v>2.5147930678233301</v>
      </c>
      <c r="K160" s="122">
        <v>0.68482586750788499</v>
      </c>
      <c r="L160" s="122">
        <v>0.441225867507886</v>
      </c>
      <c r="M160" s="122">
        <v>2.45695772870662</v>
      </c>
      <c r="N160" s="122">
        <v>0.58050936908517303</v>
      </c>
      <c r="O160" s="122">
        <v>0.40898829652996799</v>
      </c>
      <c r="P160" s="475">
        <v>2.3845342271293299</v>
      </c>
      <c r="Q160" s="474">
        <v>1</v>
      </c>
      <c r="R160" s="97">
        <v>0.796309148264983</v>
      </c>
      <c r="S160" s="97">
        <v>0.47567823343848498</v>
      </c>
      <c r="T160" s="97">
        <v>2.5645583596214401</v>
      </c>
      <c r="U160" s="97">
        <v>0.73061364353312197</v>
      </c>
      <c r="V160" s="97">
        <v>0.45537594637223899</v>
      </c>
      <c r="W160" s="97">
        <v>2.5147930678233301</v>
      </c>
      <c r="X160" s="97">
        <v>0.68482586750788499</v>
      </c>
      <c r="Y160" s="97">
        <v>0.441225867507886</v>
      </c>
      <c r="Z160" s="97">
        <v>2.45695772870662</v>
      </c>
      <c r="AA160" s="97">
        <v>0.58050936908517303</v>
      </c>
      <c r="AB160" s="97">
        <v>0.40898829652996799</v>
      </c>
      <c r="AC160" s="97">
        <v>2.3845342271293299</v>
      </c>
      <c r="AD160" s="321">
        <v>0</v>
      </c>
      <c r="AE160" s="97">
        <v>0</v>
      </c>
      <c r="AF160" s="97">
        <v>0</v>
      </c>
      <c r="AG160" s="97">
        <v>0</v>
      </c>
      <c r="AH160" s="97">
        <v>0</v>
      </c>
      <c r="AI160" s="97">
        <v>0</v>
      </c>
      <c r="AJ160" s="97">
        <v>0</v>
      </c>
      <c r="AK160" s="97">
        <v>0</v>
      </c>
      <c r="AL160" s="97">
        <v>0</v>
      </c>
      <c r="AM160" s="97">
        <v>0</v>
      </c>
      <c r="AN160" s="97">
        <v>0</v>
      </c>
      <c r="AO160" s="97">
        <v>0</v>
      </c>
      <c r="AP160" s="466">
        <f t="shared" si="290"/>
        <v>0</v>
      </c>
      <c r="AQ160" s="122">
        <f t="shared" si="291"/>
        <v>0</v>
      </c>
      <c r="AR160" s="473">
        <f t="shared" si="292"/>
        <v>0</v>
      </c>
      <c r="AS160" s="122">
        <f t="shared" si="293"/>
        <v>0</v>
      </c>
      <c r="AT160" s="122">
        <f t="shared" si="294"/>
        <v>0</v>
      </c>
      <c r="AU160" s="122">
        <f t="shared" si="295"/>
        <v>0</v>
      </c>
      <c r="AV160" s="122">
        <f t="shared" si="296"/>
        <v>0</v>
      </c>
      <c r="AW160" s="122">
        <f t="shared" si="297"/>
        <v>0</v>
      </c>
      <c r="AX160" s="122">
        <f t="shared" si="298"/>
        <v>0</v>
      </c>
      <c r="AY160" s="122">
        <f t="shared" si="299"/>
        <v>0</v>
      </c>
      <c r="AZ160" s="122">
        <f t="shared" si="300"/>
        <v>0</v>
      </c>
      <c r="BA160" s="469">
        <f t="shared" si="301"/>
        <v>0</v>
      </c>
      <c r="BB160" s="97">
        <f t="shared" si="302"/>
        <v>0.12288819733613719</v>
      </c>
      <c r="BC160" s="97">
        <f t="shared" si="303"/>
        <v>7.3407722046967966E-2</v>
      </c>
      <c r="BD160" s="97">
        <f t="shared" si="304"/>
        <v>0.39576834507535752</v>
      </c>
      <c r="BE160" s="97">
        <f t="shared" si="305"/>
        <v>0.11274992105590589</v>
      </c>
      <c r="BF160" s="97">
        <f t="shared" si="306"/>
        <v>7.0274627990711408E-2</v>
      </c>
      <c r="BG160" s="97">
        <f t="shared" si="307"/>
        <v>0.38808845465553587</v>
      </c>
      <c r="BH160" s="97">
        <f t="shared" si="308"/>
        <v>0.10568384970907793</v>
      </c>
      <c r="BI160" s="97">
        <f t="shared" si="309"/>
        <v>6.8090956375744763E-2</v>
      </c>
      <c r="BJ160" s="97">
        <f t="shared" si="310"/>
        <v>0.37916317660006932</v>
      </c>
      <c r="BK160" s="97">
        <f t="shared" si="311"/>
        <v>8.9585495858044081E-2</v>
      </c>
      <c r="BL160" s="97">
        <f t="shared" si="312"/>
        <v>6.3115982783385829E-2</v>
      </c>
      <c r="BM160" s="469">
        <f t="shared" si="313"/>
        <v>0.36798662089554735</v>
      </c>
      <c r="BN160" s="467">
        <f t="shared" si="314"/>
        <v>0</v>
      </c>
      <c r="BO160" s="97">
        <f t="shared" si="315"/>
        <v>0</v>
      </c>
      <c r="BP160" s="97">
        <f t="shared" si="316"/>
        <v>0</v>
      </c>
      <c r="BQ160" s="97">
        <f t="shared" si="317"/>
        <v>0</v>
      </c>
      <c r="BR160" s="97">
        <f t="shared" si="318"/>
        <v>0</v>
      </c>
      <c r="BS160" s="97">
        <f t="shared" si="319"/>
        <v>0</v>
      </c>
      <c r="BT160" s="97">
        <f t="shared" si="320"/>
        <v>0</v>
      </c>
      <c r="BU160" s="97">
        <f t="shared" si="321"/>
        <v>0</v>
      </c>
      <c r="BV160" s="97">
        <f t="shared" si="322"/>
        <v>0</v>
      </c>
      <c r="BW160" s="97">
        <f t="shared" si="323"/>
        <v>0</v>
      </c>
      <c r="BX160" s="97">
        <f t="shared" si="324"/>
        <v>0</v>
      </c>
      <c r="BY160" s="469">
        <f t="shared" si="325"/>
        <v>0</v>
      </c>
      <c r="BZ160" s="470">
        <f t="shared" si="326"/>
        <v>0</v>
      </c>
      <c r="CA160" s="470">
        <f t="shared" si="327"/>
        <v>0</v>
      </c>
      <c r="CB160" s="470">
        <f t="shared" si="328"/>
        <v>0</v>
      </c>
      <c r="CC160" s="470">
        <f t="shared" si="329"/>
        <v>0</v>
      </c>
      <c r="CD160" s="470">
        <f t="shared" si="330"/>
        <v>0</v>
      </c>
      <c r="CE160" s="470">
        <f t="shared" si="331"/>
        <v>0</v>
      </c>
      <c r="CF160" s="470">
        <f t="shared" si="332"/>
        <v>0</v>
      </c>
      <c r="CG160" s="470">
        <f t="shared" si="333"/>
        <v>0</v>
      </c>
      <c r="CH160" s="470">
        <f t="shared" si="334"/>
        <v>0</v>
      </c>
      <c r="CI160" s="470">
        <f t="shared" si="335"/>
        <v>0</v>
      </c>
      <c r="CJ160" s="470">
        <f t="shared" si="336"/>
        <v>0</v>
      </c>
      <c r="CK160" s="472">
        <f t="shared" si="337"/>
        <v>0</v>
      </c>
      <c r="CL160" s="470">
        <f t="shared" si="338"/>
        <v>0.796309148264983</v>
      </c>
      <c r="CM160" s="116">
        <f t="shared" si="339"/>
        <v>0.47567823343848498</v>
      </c>
      <c r="CN160" s="116">
        <f t="shared" si="340"/>
        <v>2.5645583596214401</v>
      </c>
      <c r="CO160" s="116">
        <f t="shared" si="341"/>
        <v>0.73061364353312197</v>
      </c>
      <c r="CP160" s="116">
        <f t="shared" si="342"/>
        <v>0.45537594637223899</v>
      </c>
      <c r="CQ160" s="116">
        <f t="shared" si="343"/>
        <v>2.5147930678233301</v>
      </c>
      <c r="CR160" s="116">
        <f t="shared" si="344"/>
        <v>0.68482586750788499</v>
      </c>
      <c r="CS160" s="116">
        <f t="shared" si="345"/>
        <v>0.441225867507886</v>
      </c>
      <c r="CT160" s="116">
        <f t="shared" si="346"/>
        <v>2.45695772870662</v>
      </c>
      <c r="CU160" s="116">
        <f t="shared" si="347"/>
        <v>0.58050936908517303</v>
      </c>
      <c r="CV160" s="116">
        <f t="shared" si="348"/>
        <v>0.40898829652996799</v>
      </c>
      <c r="CW160" s="471">
        <f t="shared" si="349"/>
        <v>2.3845342271293299</v>
      </c>
      <c r="CX160" s="470">
        <f t="shared" si="350"/>
        <v>0</v>
      </c>
      <c r="CY160" s="116">
        <f t="shared" si="351"/>
        <v>0</v>
      </c>
      <c r="CZ160" s="116">
        <f t="shared" si="352"/>
        <v>0</v>
      </c>
      <c r="DA160" s="116">
        <f t="shared" si="353"/>
        <v>0</v>
      </c>
      <c r="DB160" s="116">
        <f t="shared" si="354"/>
        <v>0</v>
      </c>
      <c r="DC160" s="116">
        <f t="shared" si="355"/>
        <v>0</v>
      </c>
      <c r="DD160" s="116">
        <f t="shared" si="356"/>
        <v>0</v>
      </c>
      <c r="DE160" s="116">
        <f t="shared" si="357"/>
        <v>0</v>
      </c>
      <c r="DF160" s="116">
        <f t="shared" si="358"/>
        <v>0</v>
      </c>
      <c r="DG160" s="116">
        <f t="shared" si="359"/>
        <v>0</v>
      </c>
      <c r="DH160" s="116">
        <f t="shared" si="360"/>
        <v>0</v>
      </c>
      <c r="DI160" s="471">
        <f t="shared" si="361"/>
        <v>0</v>
      </c>
      <c r="DJ160" s="470">
        <f t="shared" si="362"/>
        <v>0</v>
      </c>
      <c r="DK160" s="116">
        <f t="shared" si="363"/>
        <v>0</v>
      </c>
      <c r="DL160" s="116">
        <f t="shared" si="364"/>
        <v>0</v>
      </c>
      <c r="DM160" s="116">
        <f t="shared" si="365"/>
        <v>0</v>
      </c>
      <c r="DN160" s="116">
        <f t="shared" si="366"/>
        <v>0</v>
      </c>
      <c r="DO160" s="116">
        <f t="shared" si="367"/>
        <v>0</v>
      </c>
      <c r="DP160" s="116">
        <f t="shared" si="368"/>
        <v>0</v>
      </c>
      <c r="DQ160" s="116">
        <f t="shared" si="369"/>
        <v>0</v>
      </c>
      <c r="DR160" s="116">
        <f t="shared" si="370"/>
        <v>0</v>
      </c>
      <c r="DS160" s="116">
        <f t="shared" si="371"/>
        <v>0</v>
      </c>
      <c r="DT160" s="116">
        <f t="shared" si="372"/>
        <v>0</v>
      </c>
      <c r="DU160" s="471">
        <f t="shared" si="373"/>
        <v>0</v>
      </c>
      <c r="DV160" s="470">
        <f t="shared" si="374"/>
        <v>0</v>
      </c>
      <c r="DW160" s="470">
        <f t="shared" si="375"/>
        <v>0</v>
      </c>
      <c r="DX160" s="470">
        <f t="shared" si="376"/>
        <v>0</v>
      </c>
      <c r="DY160" s="470">
        <f t="shared" si="377"/>
        <v>0</v>
      </c>
      <c r="DZ160" s="470">
        <f t="shared" si="378"/>
        <v>0</v>
      </c>
      <c r="EA160" s="470">
        <f t="shared" si="379"/>
        <v>0</v>
      </c>
      <c r="EB160" s="470">
        <f t="shared" si="380"/>
        <v>0</v>
      </c>
      <c r="EC160" s="470">
        <f t="shared" si="381"/>
        <v>0</v>
      </c>
      <c r="ED160" s="470">
        <f t="shared" si="382"/>
        <v>0</v>
      </c>
      <c r="EE160" s="470">
        <f t="shared" si="383"/>
        <v>0</v>
      </c>
      <c r="EF160" s="470">
        <f t="shared" si="384"/>
        <v>0</v>
      </c>
      <c r="EG160" s="470">
        <f t="shared" si="385"/>
        <v>0</v>
      </c>
      <c r="EH160" s="466">
        <f t="shared" si="386"/>
        <v>0</v>
      </c>
      <c r="EI160" s="122">
        <f t="shared" si="387"/>
        <v>0</v>
      </c>
      <c r="EJ160" s="122">
        <f t="shared" si="388"/>
        <v>0</v>
      </c>
      <c r="EK160" s="122">
        <f t="shared" si="389"/>
        <v>0</v>
      </c>
      <c r="EL160" s="122">
        <f t="shared" si="390"/>
        <v>0</v>
      </c>
      <c r="EM160" s="122">
        <f t="shared" si="391"/>
        <v>0</v>
      </c>
      <c r="EN160" s="122">
        <f t="shared" si="392"/>
        <v>0</v>
      </c>
      <c r="EO160" s="122">
        <f t="shared" si="393"/>
        <v>0</v>
      </c>
      <c r="EP160" s="122">
        <f t="shared" si="394"/>
        <v>0</v>
      </c>
      <c r="EQ160" s="122">
        <f t="shared" si="395"/>
        <v>0</v>
      </c>
      <c r="ER160" s="122">
        <f t="shared" si="396"/>
        <v>0</v>
      </c>
      <c r="ES160" s="469">
        <f t="shared" si="397"/>
        <v>0</v>
      </c>
      <c r="ET160" s="466">
        <f t="shared" si="398"/>
        <v>0</v>
      </c>
      <c r="EU160" s="122">
        <f t="shared" si="399"/>
        <v>0</v>
      </c>
      <c r="EV160" s="122">
        <f t="shared" si="400"/>
        <v>0</v>
      </c>
      <c r="EW160" s="122">
        <f t="shared" si="401"/>
        <v>0</v>
      </c>
      <c r="EX160" s="122">
        <f t="shared" si="402"/>
        <v>0</v>
      </c>
      <c r="EY160" s="122">
        <f t="shared" si="403"/>
        <v>0</v>
      </c>
      <c r="EZ160" s="122">
        <f t="shared" si="404"/>
        <v>0</v>
      </c>
      <c r="FA160" s="122">
        <f t="shared" si="405"/>
        <v>0</v>
      </c>
      <c r="FB160" s="122">
        <f t="shared" si="406"/>
        <v>0</v>
      </c>
      <c r="FC160" s="122">
        <f t="shared" si="407"/>
        <v>0</v>
      </c>
      <c r="FD160" s="122">
        <f t="shared" si="408"/>
        <v>0</v>
      </c>
      <c r="FE160" s="469">
        <f t="shared" si="409"/>
        <v>0</v>
      </c>
      <c r="FF160" s="466">
        <f t="shared" si="410"/>
        <v>0</v>
      </c>
      <c r="FG160" s="466">
        <f t="shared" si="411"/>
        <v>0</v>
      </c>
      <c r="FH160" s="466">
        <f t="shared" si="412"/>
        <v>0</v>
      </c>
      <c r="FI160" s="466">
        <f t="shared" si="413"/>
        <v>0</v>
      </c>
      <c r="FJ160" s="466">
        <f t="shared" si="414"/>
        <v>0</v>
      </c>
      <c r="FK160" s="466">
        <f t="shared" si="415"/>
        <v>0</v>
      </c>
      <c r="FL160" s="466">
        <f t="shared" si="416"/>
        <v>0</v>
      </c>
      <c r="FM160" s="466">
        <f t="shared" si="417"/>
        <v>0</v>
      </c>
      <c r="FN160" s="466">
        <f t="shared" si="418"/>
        <v>0</v>
      </c>
      <c r="FO160" s="466">
        <f t="shared" si="419"/>
        <v>0</v>
      </c>
      <c r="FP160" s="466">
        <f t="shared" si="420"/>
        <v>0</v>
      </c>
      <c r="FQ160" s="468">
        <f t="shared" si="421"/>
        <v>0</v>
      </c>
      <c r="FR160" s="466">
        <f t="shared" si="422"/>
        <v>0</v>
      </c>
      <c r="FS160" s="466">
        <f t="shared" si="423"/>
        <v>0</v>
      </c>
      <c r="FT160" s="466">
        <f t="shared" si="424"/>
        <v>0</v>
      </c>
      <c r="FU160" s="466">
        <f t="shared" si="425"/>
        <v>0</v>
      </c>
      <c r="FV160" s="466">
        <f t="shared" si="426"/>
        <v>0</v>
      </c>
      <c r="FW160" s="466">
        <f t="shared" si="427"/>
        <v>0</v>
      </c>
      <c r="FX160" s="466">
        <f t="shared" si="428"/>
        <v>0</v>
      </c>
      <c r="FY160" s="466">
        <f t="shared" si="429"/>
        <v>0</v>
      </c>
      <c r="FZ160" s="466">
        <f t="shared" si="430"/>
        <v>0</v>
      </c>
      <c r="GA160" s="466">
        <f t="shared" si="431"/>
        <v>0</v>
      </c>
      <c r="GB160" s="466">
        <f t="shared" si="432"/>
        <v>0</v>
      </c>
      <c r="GC160" s="468">
        <f t="shared" si="433"/>
        <v>0</v>
      </c>
    </row>
    <row r="161" spans="1:185">
      <c r="A161" s="97">
        <v>158</v>
      </c>
      <c r="B161" s="97" t="s">
        <v>12</v>
      </c>
      <c r="C161" s="97" t="s">
        <v>213</v>
      </c>
      <c r="D161" s="97" t="s">
        <v>936</v>
      </c>
      <c r="E161" s="321">
        <v>1.09378581777797</v>
      </c>
      <c r="F161" s="122">
        <v>0</v>
      </c>
      <c r="G161" s="122">
        <v>3.0749801308579099</v>
      </c>
      <c r="H161" s="122">
        <v>0.99223098878928295</v>
      </c>
      <c r="I161" s="122">
        <v>0</v>
      </c>
      <c r="J161" s="122">
        <v>3.0010268587107798</v>
      </c>
      <c r="K161" s="122">
        <v>0.904326002406595</v>
      </c>
      <c r="L161" s="122">
        <v>0</v>
      </c>
      <c r="M161" s="122">
        <v>2.9150811640533001</v>
      </c>
      <c r="N161" s="122">
        <v>0.76618959523380104</v>
      </c>
      <c r="O161" s="122">
        <v>0</v>
      </c>
      <c r="P161" s="475">
        <v>2.8074568594732701</v>
      </c>
      <c r="Q161" s="474">
        <v>1</v>
      </c>
      <c r="R161" s="97">
        <v>1.09378581777797</v>
      </c>
      <c r="S161" s="97">
        <v>0</v>
      </c>
      <c r="T161" s="97">
        <v>3.0749801308579099</v>
      </c>
      <c r="U161" s="97">
        <v>0.99223098878928295</v>
      </c>
      <c r="V161" s="97">
        <v>0</v>
      </c>
      <c r="W161" s="97">
        <v>3.0010268587107798</v>
      </c>
      <c r="X161" s="97">
        <v>0.904326002406595</v>
      </c>
      <c r="Y161" s="97">
        <v>0</v>
      </c>
      <c r="Z161" s="97">
        <v>2.9150811640533001</v>
      </c>
      <c r="AA161" s="97">
        <v>0.76618959523380104</v>
      </c>
      <c r="AB161" s="97">
        <v>0</v>
      </c>
      <c r="AC161" s="97">
        <v>2.8074568594732701</v>
      </c>
      <c r="AD161" s="321">
        <v>0</v>
      </c>
      <c r="AE161" s="97">
        <v>0</v>
      </c>
      <c r="AF161" s="97">
        <v>0</v>
      </c>
      <c r="AG161" s="97">
        <v>0</v>
      </c>
      <c r="AH161" s="97">
        <v>0</v>
      </c>
      <c r="AI161" s="97">
        <v>0</v>
      </c>
      <c r="AJ161" s="97">
        <v>0</v>
      </c>
      <c r="AK161" s="97">
        <v>0</v>
      </c>
      <c r="AL161" s="97">
        <v>0</v>
      </c>
      <c r="AM161" s="97">
        <v>0</v>
      </c>
      <c r="AN161" s="97">
        <v>0</v>
      </c>
      <c r="AO161" s="97">
        <v>0</v>
      </c>
      <c r="AP161" s="466">
        <f t="shared" si="290"/>
        <v>0</v>
      </c>
      <c r="AQ161" s="122">
        <f t="shared" si="291"/>
        <v>0</v>
      </c>
      <c r="AR161" s="473">
        <f t="shared" si="292"/>
        <v>0</v>
      </c>
      <c r="AS161" s="122">
        <f t="shared" si="293"/>
        <v>0</v>
      </c>
      <c r="AT161" s="122">
        <f t="shared" si="294"/>
        <v>0</v>
      </c>
      <c r="AU161" s="122">
        <f t="shared" si="295"/>
        <v>0</v>
      </c>
      <c r="AV161" s="122">
        <f t="shared" si="296"/>
        <v>0</v>
      </c>
      <c r="AW161" s="122">
        <f t="shared" si="297"/>
        <v>0</v>
      </c>
      <c r="AX161" s="122">
        <f t="shared" si="298"/>
        <v>0</v>
      </c>
      <c r="AY161" s="122">
        <f t="shared" si="299"/>
        <v>0</v>
      </c>
      <c r="AZ161" s="122">
        <f t="shared" si="300"/>
        <v>0</v>
      </c>
      <c r="BA161" s="469">
        <f t="shared" si="301"/>
        <v>0</v>
      </c>
      <c r="BB161" s="97">
        <f t="shared" si="302"/>
        <v>0.16879545803464693</v>
      </c>
      <c r="BC161" s="97">
        <f t="shared" si="303"/>
        <v>0</v>
      </c>
      <c r="BD161" s="97">
        <f t="shared" si="304"/>
        <v>0.47453776708317225</v>
      </c>
      <c r="BE161" s="97">
        <f t="shared" si="305"/>
        <v>0.153123291147715</v>
      </c>
      <c r="BF161" s="97">
        <f t="shared" si="306"/>
        <v>0</v>
      </c>
      <c r="BG161" s="97">
        <f t="shared" si="307"/>
        <v>0.4631251337848224</v>
      </c>
      <c r="BH161" s="97">
        <f t="shared" si="308"/>
        <v>0.13955759830472439</v>
      </c>
      <c r="BI161" s="97">
        <f t="shared" si="309"/>
        <v>0</v>
      </c>
      <c r="BJ161" s="97">
        <f t="shared" si="310"/>
        <v>0.44986180319484759</v>
      </c>
      <c r="BK161" s="97">
        <f t="shared" si="311"/>
        <v>0.11824008098002513</v>
      </c>
      <c r="BL161" s="97">
        <f t="shared" si="312"/>
        <v>0</v>
      </c>
      <c r="BM161" s="469">
        <f t="shared" si="313"/>
        <v>0.43325298134693602</v>
      </c>
      <c r="BN161" s="467">
        <f t="shared" si="314"/>
        <v>0</v>
      </c>
      <c r="BO161" s="97">
        <f t="shared" si="315"/>
        <v>0</v>
      </c>
      <c r="BP161" s="97">
        <f t="shared" si="316"/>
        <v>0</v>
      </c>
      <c r="BQ161" s="97">
        <f t="shared" si="317"/>
        <v>0</v>
      </c>
      <c r="BR161" s="97">
        <f t="shared" si="318"/>
        <v>0</v>
      </c>
      <c r="BS161" s="97">
        <f t="shared" si="319"/>
        <v>0</v>
      </c>
      <c r="BT161" s="97">
        <f t="shared" si="320"/>
        <v>0</v>
      </c>
      <c r="BU161" s="97">
        <f t="shared" si="321"/>
        <v>0</v>
      </c>
      <c r="BV161" s="97">
        <f t="shared" si="322"/>
        <v>0</v>
      </c>
      <c r="BW161" s="97">
        <f t="shared" si="323"/>
        <v>0</v>
      </c>
      <c r="BX161" s="97">
        <f t="shared" si="324"/>
        <v>0</v>
      </c>
      <c r="BY161" s="469">
        <f t="shared" si="325"/>
        <v>0</v>
      </c>
      <c r="BZ161" s="470">
        <f t="shared" si="326"/>
        <v>0</v>
      </c>
      <c r="CA161" s="470">
        <f t="shared" si="327"/>
        <v>0</v>
      </c>
      <c r="CB161" s="470">
        <f t="shared" si="328"/>
        <v>0</v>
      </c>
      <c r="CC161" s="470">
        <f t="shared" si="329"/>
        <v>0</v>
      </c>
      <c r="CD161" s="470">
        <f t="shared" si="330"/>
        <v>0</v>
      </c>
      <c r="CE161" s="470">
        <f t="shared" si="331"/>
        <v>0</v>
      </c>
      <c r="CF161" s="470">
        <f t="shared" si="332"/>
        <v>0</v>
      </c>
      <c r="CG161" s="470">
        <f t="shared" si="333"/>
        <v>0</v>
      </c>
      <c r="CH161" s="470">
        <f t="shared" si="334"/>
        <v>0</v>
      </c>
      <c r="CI161" s="470">
        <f t="shared" si="335"/>
        <v>0</v>
      </c>
      <c r="CJ161" s="470">
        <f t="shared" si="336"/>
        <v>0</v>
      </c>
      <c r="CK161" s="472">
        <f t="shared" si="337"/>
        <v>0</v>
      </c>
      <c r="CL161" s="470">
        <f t="shared" si="338"/>
        <v>1.09378581777797</v>
      </c>
      <c r="CM161" s="116">
        <f t="shared" si="339"/>
        <v>0</v>
      </c>
      <c r="CN161" s="116">
        <f t="shared" si="340"/>
        <v>3.0749801308579099</v>
      </c>
      <c r="CO161" s="116">
        <f t="shared" si="341"/>
        <v>0.99223098878928295</v>
      </c>
      <c r="CP161" s="116">
        <f t="shared" si="342"/>
        <v>0</v>
      </c>
      <c r="CQ161" s="116">
        <f t="shared" si="343"/>
        <v>3.0010268587107798</v>
      </c>
      <c r="CR161" s="116">
        <f t="shared" si="344"/>
        <v>0.904326002406595</v>
      </c>
      <c r="CS161" s="116">
        <f t="shared" si="345"/>
        <v>0</v>
      </c>
      <c r="CT161" s="116">
        <f t="shared" si="346"/>
        <v>2.9150811640533001</v>
      </c>
      <c r="CU161" s="116">
        <f t="shared" si="347"/>
        <v>0.76618959523380104</v>
      </c>
      <c r="CV161" s="116">
        <f t="shared" si="348"/>
        <v>0</v>
      </c>
      <c r="CW161" s="471">
        <f t="shared" si="349"/>
        <v>2.8074568594732701</v>
      </c>
      <c r="CX161" s="470">
        <f t="shared" si="350"/>
        <v>0</v>
      </c>
      <c r="CY161" s="116">
        <f t="shared" si="351"/>
        <v>0</v>
      </c>
      <c r="CZ161" s="116">
        <f t="shared" si="352"/>
        <v>0</v>
      </c>
      <c r="DA161" s="116">
        <f t="shared" si="353"/>
        <v>0</v>
      </c>
      <c r="DB161" s="116">
        <f t="shared" si="354"/>
        <v>0</v>
      </c>
      <c r="DC161" s="116">
        <f t="shared" si="355"/>
        <v>0</v>
      </c>
      <c r="DD161" s="116">
        <f t="shared" si="356"/>
        <v>0</v>
      </c>
      <c r="DE161" s="116">
        <f t="shared" si="357"/>
        <v>0</v>
      </c>
      <c r="DF161" s="116">
        <f t="shared" si="358"/>
        <v>0</v>
      </c>
      <c r="DG161" s="116">
        <f t="shared" si="359"/>
        <v>0</v>
      </c>
      <c r="DH161" s="116">
        <f t="shared" si="360"/>
        <v>0</v>
      </c>
      <c r="DI161" s="471">
        <f t="shared" si="361"/>
        <v>0</v>
      </c>
      <c r="DJ161" s="470">
        <f t="shared" si="362"/>
        <v>0</v>
      </c>
      <c r="DK161" s="116">
        <f t="shared" si="363"/>
        <v>0</v>
      </c>
      <c r="DL161" s="116">
        <f t="shared" si="364"/>
        <v>0</v>
      </c>
      <c r="DM161" s="116">
        <f t="shared" si="365"/>
        <v>0</v>
      </c>
      <c r="DN161" s="116">
        <f t="shared" si="366"/>
        <v>0</v>
      </c>
      <c r="DO161" s="116">
        <f t="shared" si="367"/>
        <v>0</v>
      </c>
      <c r="DP161" s="116">
        <f t="shared" si="368"/>
        <v>0</v>
      </c>
      <c r="DQ161" s="116">
        <f t="shared" si="369"/>
        <v>0</v>
      </c>
      <c r="DR161" s="116">
        <f t="shared" si="370"/>
        <v>0</v>
      </c>
      <c r="DS161" s="116">
        <f t="shared" si="371"/>
        <v>0</v>
      </c>
      <c r="DT161" s="116">
        <f t="shared" si="372"/>
        <v>0</v>
      </c>
      <c r="DU161" s="471">
        <f t="shared" si="373"/>
        <v>0</v>
      </c>
      <c r="DV161" s="470">
        <f t="shared" si="374"/>
        <v>0</v>
      </c>
      <c r="DW161" s="470">
        <f t="shared" si="375"/>
        <v>0</v>
      </c>
      <c r="DX161" s="470">
        <f t="shared" si="376"/>
        <v>0</v>
      </c>
      <c r="DY161" s="470">
        <f t="shared" si="377"/>
        <v>0</v>
      </c>
      <c r="DZ161" s="470">
        <f t="shared" si="378"/>
        <v>0</v>
      </c>
      <c r="EA161" s="470">
        <f t="shared" si="379"/>
        <v>0</v>
      </c>
      <c r="EB161" s="470">
        <f t="shared" si="380"/>
        <v>0</v>
      </c>
      <c r="EC161" s="470">
        <f t="shared" si="381"/>
        <v>0</v>
      </c>
      <c r="ED161" s="470">
        <f t="shared" si="382"/>
        <v>0</v>
      </c>
      <c r="EE161" s="470">
        <f t="shared" si="383"/>
        <v>0</v>
      </c>
      <c r="EF161" s="470">
        <f t="shared" si="384"/>
        <v>0</v>
      </c>
      <c r="EG161" s="470">
        <f t="shared" si="385"/>
        <v>0</v>
      </c>
      <c r="EH161" s="466">
        <f t="shared" si="386"/>
        <v>0</v>
      </c>
      <c r="EI161" s="122">
        <f t="shared" si="387"/>
        <v>0</v>
      </c>
      <c r="EJ161" s="122">
        <f t="shared" si="388"/>
        <v>0</v>
      </c>
      <c r="EK161" s="122">
        <f t="shared" si="389"/>
        <v>0</v>
      </c>
      <c r="EL161" s="122">
        <f t="shared" si="390"/>
        <v>0</v>
      </c>
      <c r="EM161" s="122">
        <f t="shared" si="391"/>
        <v>0</v>
      </c>
      <c r="EN161" s="122">
        <f t="shared" si="392"/>
        <v>0</v>
      </c>
      <c r="EO161" s="122">
        <f t="shared" si="393"/>
        <v>0</v>
      </c>
      <c r="EP161" s="122">
        <f t="shared" si="394"/>
        <v>0</v>
      </c>
      <c r="EQ161" s="122">
        <f t="shared" si="395"/>
        <v>0</v>
      </c>
      <c r="ER161" s="122">
        <f t="shared" si="396"/>
        <v>0</v>
      </c>
      <c r="ES161" s="469">
        <f t="shared" si="397"/>
        <v>0</v>
      </c>
      <c r="ET161" s="466">
        <f t="shared" si="398"/>
        <v>0</v>
      </c>
      <c r="EU161" s="122">
        <f t="shared" si="399"/>
        <v>0</v>
      </c>
      <c r="EV161" s="122">
        <f t="shared" si="400"/>
        <v>0</v>
      </c>
      <c r="EW161" s="122">
        <f t="shared" si="401"/>
        <v>0</v>
      </c>
      <c r="EX161" s="122">
        <f t="shared" si="402"/>
        <v>0</v>
      </c>
      <c r="EY161" s="122">
        <f t="shared" si="403"/>
        <v>0</v>
      </c>
      <c r="EZ161" s="122">
        <f t="shared" si="404"/>
        <v>0</v>
      </c>
      <c r="FA161" s="122">
        <f t="shared" si="405"/>
        <v>0</v>
      </c>
      <c r="FB161" s="122">
        <f t="shared" si="406"/>
        <v>0</v>
      </c>
      <c r="FC161" s="122">
        <f t="shared" si="407"/>
        <v>0</v>
      </c>
      <c r="FD161" s="122">
        <f t="shared" si="408"/>
        <v>0</v>
      </c>
      <c r="FE161" s="469">
        <f t="shared" si="409"/>
        <v>0</v>
      </c>
      <c r="FF161" s="466">
        <f t="shared" si="410"/>
        <v>0</v>
      </c>
      <c r="FG161" s="466">
        <f t="shared" si="411"/>
        <v>0</v>
      </c>
      <c r="FH161" s="466">
        <f t="shared" si="412"/>
        <v>0</v>
      </c>
      <c r="FI161" s="466">
        <f t="shared" si="413"/>
        <v>0</v>
      </c>
      <c r="FJ161" s="466">
        <f t="shared" si="414"/>
        <v>0</v>
      </c>
      <c r="FK161" s="466">
        <f t="shared" si="415"/>
        <v>0</v>
      </c>
      <c r="FL161" s="466">
        <f t="shared" si="416"/>
        <v>0</v>
      </c>
      <c r="FM161" s="466">
        <f t="shared" si="417"/>
        <v>0</v>
      </c>
      <c r="FN161" s="466">
        <f t="shared" si="418"/>
        <v>0</v>
      </c>
      <c r="FO161" s="466">
        <f t="shared" si="419"/>
        <v>0</v>
      </c>
      <c r="FP161" s="466">
        <f t="shared" si="420"/>
        <v>0</v>
      </c>
      <c r="FQ161" s="468">
        <f t="shared" si="421"/>
        <v>0</v>
      </c>
      <c r="FR161" s="466">
        <f t="shared" si="422"/>
        <v>0</v>
      </c>
      <c r="FS161" s="466">
        <f t="shared" si="423"/>
        <v>0</v>
      </c>
      <c r="FT161" s="466">
        <f t="shared" si="424"/>
        <v>0</v>
      </c>
      <c r="FU161" s="466">
        <f t="shared" si="425"/>
        <v>0</v>
      </c>
      <c r="FV161" s="466">
        <f t="shared" si="426"/>
        <v>0</v>
      </c>
      <c r="FW161" s="466">
        <f t="shared" si="427"/>
        <v>0</v>
      </c>
      <c r="FX161" s="466">
        <f t="shared" si="428"/>
        <v>0</v>
      </c>
      <c r="FY161" s="466">
        <f t="shared" si="429"/>
        <v>0</v>
      </c>
      <c r="FZ161" s="466">
        <f t="shared" si="430"/>
        <v>0</v>
      </c>
      <c r="GA161" s="466">
        <f t="shared" si="431"/>
        <v>0</v>
      </c>
      <c r="GB161" s="466">
        <f t="shared" si="432"/>
        <v>0</v>
      </c>
      <c r="GC161" s="468">
        <f t="shared" si="433"/>
        <v>0</v>
      </c>
    </row>
    <row r="162" spans="1:185">
      <c r="A162" s="97">
        <v>159</v>
      </c>
      <c r="B162" s="97" t="s">
        <v>12</v>
      </c>
      <c r="C162" s="97" t="s">
        <v>213</v>
      </c>
      <c r="D162" s="97" t="s">
        <v>936</v>
      </c>
      <c r="E162" s="321">
        <v>2.4237811546287</v>
      </c>
      <c r="F162" s="122">
        <v>0</v>
      </c>
      <c r="G162" s="122">
        <v>34.429953832147298</v>
      </c>
      <c r="H162" s="122">
        <v>2.4237811546287</v>
      </c>
      <c r="I162" s="122">
        <v>0</v>
      </c>
      <c r="J162" s="122">
        <v>34.410828007286</v>
      </c>
      <c r="K162" s="122">
        <v>2.4237811546287</v>
      </c>
      <c r="L162" s="122">
        <v>0</v>
      </c>
      <c r="M162" s="122">
        <v>34.388600697312199</v>
      </c>
      <c r="N162" s="122">
        <v>2.4237811546287</v>
      </c>
      <c r="O162" s="122">
        <v>0</v>
      </c>
      <c r="P162" s="475">
        <v>34.360766856557802</v>
      </c>
      <c r="Q162" s="474">
        <v>1</v>
      </c>
      <c r="R162" s="97">
        <v>2.4237811546287</v>
      </c>
      <c r="S162" s="97">
        <v>0</v>
      </c>
      <c r="T162" s="97">
        <v>34.429953832147298</v>
      </c>
      <c r="U162" s="97">
        <v>2.4237811546287</v>
      </c>
      <c r="V162" s="97">
        <v>0</v>
      </c>
      <c r="W162" s="97">
        <v>34.410828007286</v>
      </c>
      <c r="X162" s="97">
        <v>2.4237811546287</v>
      </c>
      <c r="Y162" s="97">
        <v>0</v>
      </c>
      <c r="Z162" s="97">
        <v>34.388600697312199</v>
      </c>
      <c r="AA162" s="97">
        <v>2.4237811546287</v>
      </c>
      <c r="AB162" s="97">
        <v>0</v>
      </c>
      <c r="AC162" s="97">
        <v>34.360766856557802</v>
      </c>
      <c r="AD162" s="321">
        <v>0</v>
      </c>
      <c r="AE162" s="97">
        <v>0</v>
      </c>
      <c r="AF162" s="97">
        <v>0</v>
      </c>
      <c r="AG162" s="97">
        <v>0</v>
      </c>
      <c r="AH162" s="97">
        <v>0</v>
      </c>
      <c r="AI162" s="97">
        <v>0</v>
      </c>
      <c r="AJ162" s="97">
        <v>0</v>
      </c>
      <c r="AK162" s="97">
        <v>0</v>
      </c>
      <c r="AL162" s="97">
        <v>0</v>
      </c>
      <c r="AM162" s="97">
        <v>0</v>
      </c>
      <c r="AN162" s="97">
        <v>0</v>
      </c>
      <c r="AO162" s="97">
        <v>0</v>
      </c>
      <c r="AP162" s="466">
        <f t="shared" si="290"/>
        <v>0</v>
      </c>
      <c r="AQ162" s="122">
        <f t="shared" si="291"/>
        <v>0</v>
      </c>
      <c r="AR162" s="473">
        <f t="shared" si="292"/>
        <v>0</v>
      </c>
      <c r="AS162" s="122">
        <f t="shared" si="293"/>
        <v>0</v>
      </c>
      <c r="AT162" s="122">
        <f t="shared" si="294"/>
        <v>0</v>
      </c>
      <c r="AU162" s="122">
        <f t="shared" si="295"/>
        <v>0</v>
      </c>
      <c r="AV162" s="122">
        <f t="shared" si="296"/>
        <v>0</v>
      </c>
      <c r="AW162" s="122">
        <f t="shared" si="297"/>
        <v>0</v>
      </c>
      <c r="AX162" s="122">
        <f t="shared" si="298"/>
        <v>0</v>
      </c>
      <c r="AY162" s="122">
        <f t="shared" si="299"/>
        <v>0</v>
      </c>
      <c r="AZ162" s="122">
        <f t="shared" si="300"/>
        <v>0</v>
      </c>
      <c r="BA162" s="469">
        <f t="shared" si="301"/>
        <v>0</v>
      </c>
      <c r="BB162" s="97">
        <f t="shared" si="302"/>
        <v>0.37404329396264457</v>
      </c>
      <c r="BC162" s="97">
        <f t="shared" si="303"/>
        <v>0</v>
      </c>
      <c r="BD162" s="97">
        <f t="shared" si="304"/>
        <v>5.313306986385486</v>
      </c>
      <c r="BE162" s="97">
        <f t="shared" si="305"/>
        <v>0.37404329396264457</v>
      </c>
      <c r="BF162" s="97">
        <f t="shared" si="306"/>
        <v>0</v>
      </c>
      <c r="BG162" s="97">
        <f t="shared" si="307"/>
        <v>5.3103554465910578</v>
      </c>
      <c r="BH162" s="97">
        <f t="shared" si="308"/>
        <v>0.37404329396264457</v>
      </c>
      <c r="BI162" s="97">
        <f t="shared" si="309"/>
        <v>0</v>
      </c>
      <c r="BJ162" s="97">
        <f t="shared" si="310"/>
        <v>5.306925278721879</v>
      </c>
      <c r="BK162" s="97">
        <f t="shared" si="311"/>
        <v>0.37404329396264457</v>
      </c>
      <c r="BL162" s="97">
        <f t="shared" si="312"/>
        <v>0</v>
      </c>
      <c r="BM162" s="469">
        <f t="shared" si="313"/>
        <v>5.3026298985636808</v>
      </c>
      <c r="BN162" s="467">
        <f t="shared" si="314"/>
        <v>0</v>
      </c>
      <c r="BO162" s="97">
        <f t="shared" si="315"/>
        <v>0</v>
      </c>
      <c r="BP162" s="97">
        <f t="shared" si="316"/>
        <v>0</v>
      </c>
      <c r="BQ162" s="97">
        <f t="shared" si="317"/>
        <v>0</v>
      </c>
      <c r="BR162" s="97">
        <f t="shared" si="318"/>
        <v>0</v>
      </c>
      <c r="BS162" s="97">
        <f t="shared" si="319"/>
        <v>0</v>
      </c>
      <c r="BT162" s="97">
        <f t="shared" si="320"/>
        <v>0</v>
      </c>
      <c r="BU162" s="97">
        <f t="shared" si="321"/>
        <v>0</v>
      </c>
      <c r="BV162" s="97">
        <f t="shared" si="322"/>
        <v>0</v>
      </c>
      <c r="BW162" s="97">
        <f t="shared" si="323"/>
        <v>0</v>
      </c>
      <c r="BX162" s="97">
        <f t="shared" si="324"/>
        <v>0</v>
      </c>
      <c r="BY162" s="469">
        <f t="shared" si="325"/>
        <v>0</v>
      </c>
      <c r="BZ162" s="470">
        <f t="shared" si="326"/>
        <v>0</v>
      </c>
      <c r="CA162" s="470">
        <f t="shared" si="327"/>
        <v>0</v>
      </c>
      <c r="CB162" s="470">
        <f t="shared" si="328"/>
        <v>0</v>
      </c>
      <c r="CC162" s="470">
        <f t="shared" si="329"/>
        <v>0</v>
      </c>
      <c r="CD162" s="470">
        <f t="shared" si="330"/>
        <v>0</v>
      </c>
      <c r="CE162" s="470">
        <f t="shared" si="331"/>
        <v>0</v>
      </c>
      <c r="CF162" s="470">
        <f t="shared" si="332"/>
        <v>0</v>
      </c>
      <c r="CG162" s="470">
        <f t="shared" si="333"/>
        <v>0</v>
      </c>
      <c r="CH162" s="470">
        <f t="shared" si="334"/>
        <v>0</v>
      </c>
      <c r="CI162" s="470">
        <f t="shared" si="335"/>
        <v>0</v>
      </c>
      <c r="CJ162" s="470">
        <f t="shared" si="336"/>
        <v>0</v>
      </c>
      <c r="CK162" s="472">
        <f t="shared" si="337"/>
        <v>0</v>
      </c>
      <c r="CL162" s="470">
        <f t="shared" si="338"/>
        <v>2.4237811546287</v>
      </c>
      <c r="CM162" s="116">
        <f t="shared" si="339"/>
        <v>0</v>
      </c>
      <c r="CN162" s="116">
        <f t="shared" si="340"/>
        <v>34.429953832147298</v>
      </c>
      <c r="CO162" s="116">
        <f t="shared" si="341"/>
        <v>2.4237811546287</v>
      </c>
      <c r="CP162" s="116">
        <f t="shared" si="342"/>
        <v>0</v>
      </c>
      <c r="CQ162" s="116">
        <f t="shared" si="343"/>
        <v>34.410828007286</v>
      </c>
      <c r="CR162" s="116">
        <f t="shared" si="344"/>
        <v>2.4237811546287</v>
      </c>
      <c r="CS162" s="116">
        <f t="shared" si="345"/>
        <v>0</v>
      </c>
      <c r="CT162" s="116">
        <f t="shared" si="346"/>
        <v>34.388600697312199</v>
      </c>
      <c r="CU162" s="116">
        <f t="shared" si="347"/>
        <v>2.4237811546287</v>
      </c>
      <c r="CV162" s="116">
        <f t="shared" si="348"/>
        <v>0</v>
      </c>
      <c r="CW162" s="471">
        <f t="shared" si="349"/>
        <v>34.360766856557802</v>
      </c>
      <c r="CX162" s="470">
        <f t="shared" si="350"/>
        <v>0</v>
      </c>
      <c r="CY162" s="116">
        <f t="shared" si="351"/>
        <v>0</v>
      </c>
      <c r="CZ162" s="116">
        <f t="shared" si="352"/>
        <v>0</v>
      </c>
      <c r="DA162" s="116">
        <f t="shared" si="353"/>
        <v>0</v>
      </c>
      <c r="DB162" s="116">
        <f t="shared" si="354"/>
        <v>0</v>
      </c>
      <c r="DC162" s="116">
        <f t="shared" si="355"/>
        <v>0</v>
      </c>
      <c r="DD162" s="116">
        <f t="shared" si="356"/>
        <v>0</v>
      </c>
      <c r="DE162" s="116">
        <f t="shared" si="357"/>
        <v>0</v>
      </c>
      <c r="DF162" s="116">
        <f t="shared" si="358"/>
        <v>0</v>
      </c>
      <c r="DG162" s="116">
        <f t="shared" si="359"/>
        <v>0</v>
      </c>
      <c r="DH162" s="116">
        <f t="shared" si="360"/>
        <v>0</v>
      </c>
      <c r="DI162" s="471">
        <f t="shared" si="361"/>
        <v>0</v>
      </c>
      <c r="DJ162" s="470">
        <f t="shared" si="362"/>
        <v>0</v>
      </c>
      <c r="DK162" s="116">
        <f t="shared" si="363"/>
        <v>0</v>
      </c>
      <c r="DL162" s="116">
        <f t="shared" si="364"/>
        <v>0</v>
      </c>
      <c r="DM162" s="116">
        <f t="shared" si="365"/>
        <v>0</v>
      </c>
      <c r="DN162" s="116">
        <f t="shared" si="366"/>
        <v>0</v>
      </c>
      <c r="DO162" s="116">
        <f t="shared" si="367"/>
        <v>0</v>
      </c>
      <c r="DP162" s="116">
        <f t="shared" si="368"/>
        <v>0</v>
      </c>
      <c r="DQ162" s="116">
        <f t="shared" si="369"/>
        <v>0</v>
      </c>
      <c r="DR162" s="116">
        <f t="shared" si="370"/>
        <v>0</v>
      </c>
      <c r="DS162" s="116">
        <f t="shared" si="371"/>
        <v>0</v>
      </c>
      <c r="DT162" s="116">
        <f t="shared" si="372"/>
        <v>0</v>
      </c>
      <c r="DU162" s="471">
        <f t="shared" si="373"/>
        <v>0</v>
      </c>
      <c r="DV162" s="470">
        <f t="shared" si="374"/>
        <v>0</v>
      </c>
      <c r="DW162" s="470">
        <f t="shared" si="375"/>
        <v>0</v>
      </c>
      <c r="DX162" s="470">
        <f t="shared" si="376"/>
        <v>0</v>
      </c>
      <c r="DY162" s="470">
        <f t="shared" si="377"/>
        <v>0</v>
      </c>
      <c r="DZ162" s="470">
        <f t="shared" si="378"/>
        <v>0</v>
      </c>
      <c r="EA162" s="470">
        <f t="shared" si="379"/>
        <v>0</v>
      </c>
      <c r="EB162" s="470">
        <f t="shared" si="380"/>
        <v>0</v>
      </c>
      <c r="EC162" s="470">
        <f t="shared" si="381"/>
        <v>0</v>
      </c>
      <c r="ED162" s="470">
        <f t="shared" si="382"/>
        <v>0</v>
      </c>
      <c r="EE162" s="470">
        <f t="shared" si="383"/>
        <v>0</v>
      </c>
      <c r="EF162" s="470">
        <f t="shared" si="384"/>
        <v>0</v>
      </c>
      <c r="EG162" s="470">
        <f t="shared" si="385"/>
        <v>0</v>
      </c>
      <c r="EH162" s="466">
        <f t="shared" si="386"/>
        <v>0</v>
      </c>
      <c r="EI162" s="122">
        <f t="shared" si="387"/>
        <v>0</v>
      </c>
      <c r="EJ162" s="122">
        <f t="shared" si="388"/>
        <v>0</v>
      </c>
      <c r="EK162" s="122">
        <f t="shared" si="389"/>
        <v>0</v>
      </c>
      <c r="EL162" s="122">
        <f t="shared" si="390"/>
        <v>0</v>
      </c>
      <c r="EM162" s="122">
        <f t="shared" si="391"/>
        <v>0</v>
      </c>
      <c r="EN162" s="122">
        <f t="shared" si="392"/>
        <v>0</v>
      </c>
      <c r="EO162" s="122">
        <f t="shared" si="393"/>
        <v>0</v>
      </c>
      <c r="EP162" s="122">
        <f t="shared" si="394"/>
        <v>0</v>
      </c>
      <c r="EQ162" s="122">
        <f t="shared" si="395"/>
        <v>0</v>
      </c>
      <c r="ER162" s="122">
        <f t="shared" si="396"/>
        <v>0</v>
      </c>
      <c r="ES162" s="469">
        <f t="shared" si="397"/>
        <v>0</v>
      </c>
      <c r="ET162" s="466">
        <f t="shared" si="398"/>
        <v>0</v>
      </c>
      <c r="EU162" s="122">
        <f t="shared" si="399"/>
        <v>0</v>
      </c>
      <c r="EV162" s="122">
        <f t="shared" si="400"/>
        <v>0</v>
      </c>
      <c r="EW162" s="122">
        <f t="shared" si="401"/>
        <v>0</v>
      </c>
      <c r="EX162" s="122">
        <f t="shared" si="402"/>
        <v>0</v>
      </c>
      <c r="EY162" s="122">
        <f t="shared" si="403"/>
        <v>0</v>
      </c>
      <c r="EZ162" s="122">
        <f t="shared" si="404"/>
        <v>0</v>
      </c>
      <c r="FA162" s="122">
        <f t="shared" si="405"/>
        <v>0</v>
      </c>
      <c r="FB162" s="122">
        <f t="shared" si="406"/>
        <v>0</v>
      </c>
      <c r="FC162" s="122">
        <f t="shared" si="407"/>
        <v>0</v>
      </c>
      <c r="FD162" s="122">
        <f t="shared" si="408"/>
        <v>0</v>
      </c>
      <c r="FE162" s="469">
        <f t="shared" si="409"/>
        <v>0</v>
      </c>
      <c r="FF162" s="466">
        <f t="shared" si="410"/>
        <v>0</v>
      </c>
      <c r="FG162" s="466">
        <f t="shared" si="411"/>
        <v>0</v>
      </c>
      <c r="FH162" s="466">
        <f t="shared" si="412"/>
        <v>0</v>
      </c>
      <c r="FI162" s="466">
        <f t="shared" si="413"/>
        <v>0</v>
      </c>
      <c r="FJ162" s="466">
        <f t="shared" si="414"/>
        <v>0</v>
      </c>
      <c r="FK162" s="466">
        <f t="shared" si="415"/>
        <v>0</v>
      </c>
      <c r="FL162" s="466">
        <f t="shared" si="416"/>
        <v>0</v>
      </c>
      <c r="FM162" s="466">
        <f t="shared" si="417"/>
        <v>0</v>
      </c>
      <c r="FN162" s="466">
        <f t="shared" si="418"/>
        <v>0</v>
      </c>
      <c r="FO162" s="466">
        <f t="shared" si="419"/>
        <v>0</v>
      </c>
      <c r="FP162" s="466">
        <f t="shared" si="420"/>
        <v>0</v>
      </c>
      <c r="FQ162" s="468">
        <f t="shared" si="421"/>
        <v>0</v>
      </c>
      <c r="FR162" s="466">
        <f t="shared" si="422"/>
        <v>0</v>
      </c>
      <c r="FS162" s="466">
        <f t="shared" si="423"/>
        <v>0</v>
      </c>
      <c r="FT162" s="466">
        <f t="shared" si="424"/>
        <v>0</v>
      </c>
      <c r="FU162" s="466">
        <f t="shared" si="425"/>
        <v>0</v>
      </c>
      <c r="FV162" s="466">
        <f t="shared" si="426"/>
        <v>0</v>
      </c>
      <c r="FW162" s="466">
        <f t="shared" si="427"/>
        <v>0</v>
      </c>
      <c r="FX162" s="466">
        <f t="shared" si="428"/>
        <v>0</v>
      </c>
      <c r="FY162" s="466">
        <f t="shared" si="429"/>
        <v>0</v>
      </c>
      <c r="FZ162" s="466">
        <f t="shared" si="430"/>
        <v>0</v>
      </c>
      <c r="GA162" s="466">
        <f t="shared" si="431"/>
        <v>0</v>
      </c>
      <c r="GB162" s="466">
        <f t="shared" si="432"/>
        <v>0</v>
      </c>
      <c r="GC162" s="468">
        <f t="shared" si="433"/>
        <v>0</v>
      </c>
    </row>
    <row r="163" spans="1:185">
      <c r="A163" s="97">
        <v>160</v>
      </c>
      <c r="B163" s="97" t="s">
        <v>12</v>
      </c>
      <c r="C163" s="97" t="s">
        <v>213</v>
      </c>
      <c r="D163" s="97" t="s">
        <v>936</v>
      </c>
      <c r="E163" s="321">
        <v>2.4393004734819299</v>
      </c>
      <c r="F163" s="122">
        <v>0</v>
      </c>
      <c r="G163" s="122">
        <v>6.8576501607847797</v>
      </c>
      <c r="H163" s="122">
        <v>2.2128185257275299</v>
      </c>
      <c r="I163" s="122">
        <v>0</v>
      </c>
      <c r="J163" s="122">
        <v>6.6927236744179099</v>
      </c>
      <c r="K163" s="122">
        <v>2.0167776999831299</v>
      </c>
      <c r="L163" s="122">
        <v>0</v>
      </c>
      <c r="M163" s="122">
        <v>6.5010523524239696</v>
      </c>
      <c r="N163" s="122">
        <v>1.70871354524192</v>
      </c>
      <c r="O163" s="122">
        <v>0</v>
      </c>
      <c r="P163" s="475">
        <v>6.2610345967965104</v>
      </c>
      <c r="Q163" s="474">
        <v>1</v>
      </c>
      <c r="R163" s="97">
        <v>2.4393004734819299</v>
      </c>
      <c r="S163" s="97">
        <v>0</v>
      </c>
      <c r="T163" s="97">
        <v>6.8576501607847797</v>
      </c>
      <c r="U163" s="97">
        <v>2.2128185257275299</v>
      </c>
      <c r="V163" s="97">
        <v>0</v>
      </c>
      <c r="W163" s="97">
        <v>6.6927236744179099</v>
      </c>
      <c r="X163" s="97">
        <v>2.0167776999831299</v>
      </c>
      <c r="Y163" s="97">
        <v>0</v>
      </c>
      <c r="Z163" s="97">
        <v>6.5010523524239696</v>
      </c>
      <c r="AA163" s="97">
        <v>1.70871354524192</v>
      </c>
      <c r="AB163" s="97">
        <v>0</v>
      </c>
      <c r="AC163" s="97">
        <v>6.2610345967965104</v>
      </c>
      <c r="AD163" s="321">
        <v>0</v>
      </c>
      <c r="AE163" s="97">
        <v>0</v>
      </c>
      <c r="AF163" s="97">
        <v>0</v>
      </c>
      <c r="AG163" s="97">
        <v>0</v>
      </c>
      <c r="AH163" s="97">
        <v>0</v>
      </c>
      <c r="AI163" s="97">
        <v>0</v>
      </c>
      <c r="AJ163" s="97">
        <v>0</v>
      </c>
      <c r="AK163" s="97">
        <v>0</v>
      </c>
      <c r="AL163" s="97">
        <v>0</v>
      </c>
      <c r="AM163" s="97">
        <v>0</v>
      </c>
      <c r="AN163" s="97">
        <v>0</v>
      </c>
      <c r="AO163" s="97">
        <v>0</v>
      </c>
      <c r="AP163" s="466">
        <f t="shared" si="290"/>
        <v>0</v>
      </c>
      <c r="AQ163" s="122">
        <f t="shared" si="291"/>
        <v>0</v>
      </c>
      <c r="AR163" s="473">
        <f t="shared" si="292"/>
        <v>0</v>
      </c>
      <c r="AS163" s="122">
        <f t="shared" si="293"/>
        <v>0</v>
      </c>
      <c r="AT163" s="122">
        <f t="shared" si="294"/>
        <v>0</v>
      </c>
      <c r="AU163" s="122">
        <f t="shared" si="295"/>
        <v>0</v>
      </c>
      <c r="AV163" s="122">
        <f t="shared" si="296"/>
        <v>0</v>
      </c>
      <c r="AW163" s="122">
        <f t="shared" si="297"/>
        <v>0</v>
      </c>
      <c r="AX163" s="122">
        <f t="shared" si="298"/>
        <v>0</v>
      </c>
      <c r="AY163" s="122">
        <f t="shared" si="299"/>
        <v>0</v>
      </c>
      <c r="AZ163" s="122">
        <f t="shared" si="300"/>
        <v>0</v>
      </c>
      <c r="BA163" s="469">
        <f t="shared" si="301"/>
        <v>0</v>
      </c>
      <c r="BB163" s="97">
        <f t="shared" si="302"/>
        <v>0.37643826973545025</v>
      </c>
      <c r="BC163" s="97">
        <f t="shared" si="303"/>
        <v>0</v>
      </c>
      <c r="BD163" s="97">
        <f t="shared" si="304"/>
        <v>1.0582878120348866</v>
      </c>
      <c r="BE163" s="97">
        <f t="shared" si="305"/>
        <v>0.34148707226477404</v>
      </c>
      <c r="BF163" s="97">
        <f t="shared" si="306"/>
        <v>0</v>
      </c>
      <c r="BG163" s="97">
        <f t="shared" si="307"/>
        <v>1.0328359901554482</v>
      </c>
      <c r="BH163" s="97">
        <f t="shared" si="308"/>
        <v>0.31123361638961877</v>
      </c>
      <c r="BI163" s="97">
        <f t="shared" si="309"/>
        <v>0</v>
      </c>
      <c r="BJ163" s="97">
        <f t="shared" si="310"/>
        <v>1.0032568458090723</v>
      </c>
      <c r="BK163" s="97">
        <f t="shared" si="311"/>
        <v>0.26369247144294472</v>
      </c>
      <c r="BL163" s="97">
        <f t="shared" si="312"/>
        <v>0</v>
      </c>
      <c r="BM163" s="469">
        <f t="shared" si="313"/>
        <v>0.96621677238785242</v>
      </c>
      <c r="BN163" s="467">
        <f t="shared" si="314"/>
        <v>0</v>
      </c>
      <c r="BO163" s="97">
        <f t="shared" si="315"/>
        <v>0</v>
      </c>
      <c r="BP163" s="97">
        <f t="shared" si="316"/>
        <v>0</v>
      </c>
      <c r="BQ163" s="97">
        <f t="shared" si="317"/>
        <v>0</v>
      </c>
      <c r="BR163" s="97">
        <f t="shared" si="318"/>
        <v>0</v>
      </c>
      <c r="BS163" s="97">
        <f t="shared" si="319"/>
        <v>0</v>
      </c>
      <c r="BT163" s="97">
        <f t="shared" si="320"/>
        <v>0</v>
      </c>
      <c r="BU163" s="97">
        <f t="shared" si="321"/>
        <v>0</v>
      </c>
      <c r="BV163" s="97">
        <f t="shared" si="322"/>
        <v>0</v>
      </c>
      <c r="BW163" s="97">
        <f t="shared" si="323"/>
        <v>0</v>
      </c>
      <c r="BX163" s="97">
        <f t="shared" si="324"/>
        <v>0</v>
      </c>
      <c r="BY163" s="469">
        <f t="shared" si="325"/>
        <v>0</v>
      </c>
      <c r="BZ163" s="470">
        <f t="shared" si="326"/>
        <v>0</v>
      </c>
      <c r="CA163" s="470">
        <f t="shared" si="327"/>
        <v>0</v>
      </c>
      <c r="CB163" s="470">
        <f t="shared" si="328"/>
        <v>0</v>
      </c>
      <c r="CC163" s="470">
        <f t="shared" si="329"/>
        <v>0</v>
      </c>
      <c r="CD163" s="470">
        <f t="shared" si="330"/>
        <v>0</v>
      </c>
      <c r="CE163" s="470">
        <f t="shared" si="331"/>
        <v>0</v>
      </c>
      <c r="CF163" s="470">
        <f t="shared" si="332"/>
        <v>0</v>
      </c>
      <c r="CG163" s="470">
        <f t="shared" si="333"/>
        <v>0</v>
      </c>
      <c r="CH163" s="470">
        <f t="shared" si="334"/>
        <v>0</v>
      </c>
      <c r="CI163" s="470">
        <f t="shared" si="335"/>
        <v>0</v>
      </c>
      <c r="CJ163" s="470">
        <f t="shared" si="336"/>
        <v>0</v>
      </c>
      <c r="CK163" s="472">
        <f t="shared" si="337"/>
        <v>0</v>
      </c>
      <c r="CL163" s="470">
        <f t="shared" si="338"/>
        <v>2.4393004734819299</v>
      </c>
      <c r="CM163" s="116">
        <f t="shared" si="339"/>
        <v>0</v>
      </c>
      <c r="CN163" s="116">
        <f t="shared" si="340"/>
        <v>6.8576501607847797</v>
      </c>
      <c r="CO163" s="116">
        <f t="shared" si="341"/>
        <v>2.2128185257275299</v>
      </c>
      <c r="CP163" s="116">
        <f t="shared" si="342"/>
        <v>0</v>
      </c>
      <c r="CQ163" s="116">
        <f t="shared" si="343"/>
        <v>6.6927236744179099</v>
      </c>
      <c r="CR163" s="116">
        <f t="shared" si="344"/>
        <v>2.0167776999831299</v>
      </c>
      <c r="CS163" s="116">
        <f t="shared" si="345"/>
        <v>0</v>
      </c>
      <c r="CT163" s="116">
        <f t="shared" si="346"/>
        <v>6.5010523524239696</v>
      </c>
      <c r="CU163" s="116">
        <f t="shared" si="347"/>
        <v>1.70871354524192</v>
      </c>
      <c r="CV163" s="116">
        <f t="shared" si="348"/>
        <v>0</v>
      </c>
      <c r="CW163" s="471">
        <f t="shared" si="349"/>
        <v>6.2610345967965104</v>
      </c>
      <c r="CX163" s="470">
        <f t="shared" si="350"/>
        <v>0</v>
      </c>
      <c r="CY163" s="116">
        <f t="shared" si="351"/>
        <v>0</v>
      </c>
      <c r="CZ163" s="116">
        <f t="shared" si="352"/>
        <v>0</v>
      </c>
      <c r="DA163" s="116">
        <f t="shared" si="353"/>
        <v>0</v>
      </c>
      <c r="DB163" s="116">
        <f t="shared" si="354"/>
        <v>0</v>
      </c>
      <c r="DC163" s="116">
        <f t="shared" si="355"/>
        <v>0</v>
      </c>
      <c r="DD163" s="116">
        <f t="shared" si="356"/>
        <v>0</v>
      </c>
      <c r="DE163" s="116">
        <f t="shared" si="357"/>
        <v>0</v>
      </c>
      <c r="DF163" s="116">
        <f t="shared" si="358"/>
        <v>0</v>
      </c>
      <c r="DG163" s="116">
        <f t="shared" si="359"/>
        <v>0</v>
      </c>
      <c r="DH163" s="116">
        <f t="shared" si="360"/>
        <v>0</v>
      </c>
      <c r="DI163" s="471">
        <f t="shared" si="361"/>
        <v>0</v>
      </c>
      <c r="DJ163" s="470">
        <f t="shared" si="362"/>
        <v>0</v>
      </c>
      <c r="DK163" s="116">
        <f t="shared" si="363"/>
        <v>0</v>
      </c>
      <c r="DL163" s="116">
        <f t="shared" si="364"/>
        <v>0</v>
      </c>
      <c r="DM163" s="116">
        <f t="shared" si="365"/>
        <v>0</v>
      </c>
      <c r="DN163" s="116">
        <f t="shared" si="366"/>
        <v>0</v>
      </c>
      <c r="DO163" s="116">
        <f t="shared" si="367"/>
        <v>0</v>
      </c>
      <c r="DP163" s="116">
        <f t="shared" si="368"/>
        <v>0</v>
      </c>
      <c r="DQ163" s="116">
        <f t="shared" si="369"/>
        <v>0</v>
      </c>
      <c r="DR163" s="116">
        <f t="shared" si="370"/>
        <v>0</v>
      </c>
      <c r="DS163" s="116">
        <f t="shared" si="371"/>
        <v>0</v>
      </c>
      <c r="DT163" s="116">
        <f t="shared" si="372"/>
        <v>0</v>
      </c>
      <c r="DU163" s="471">
        <f t="shared" si="373"/>
        <v>0</v>
      </c>
      <c r="DV163" s="470">
        <f t="shared" si="374"/>
        <v>0</v>
      </c>
      <c r="DW163" s="470">
        <f t="shared" si="375"/>
        <v>0</v>
      </c>
      <c r="DX163" s="470">
        <f t="shared" si="376"/>
        <v>0</v>
      </c>
      <c r="DY163" s="470">
        <f t="shared" si="377"/>
        <v>0</v>
      </c>
      <c r="DZ163" s="470">
        <f t="shared" si="378"/>
        <v>0</v>
      </c>
      <c r="EA163" s="470">
        <f t="shared" si="379"/>
        <v>0</v>
      </c>
      <c r="EB163" s="470">
        <f t="shared" si="380"/>
        <v>0</v>
      </c>
      <c r="EC163" s="470">
        <f t="shared" si="381"/>
        <v>0</v>
      </c>
      <c r="ED163" s="470">
        <f t="shared" si="382"/>
        <v>0</v>
      </c>
      <c r="EE163" s="470">
        <f t="shared" si="383"/>
        <v>0</v>
      </c>
      <c r="EF163" s="470">
        <f t="shared" si="384"/>
        <v>0</v>
      </c>
      <c r="EG163" s="470">
        <f t="shared" si="385"/>
        <v>0</v>
      </c>
      <c r="EH163" s="466">
        <f t="shared" si="386"/>
        <v>0</v>
      </c>
      <c r="EI163" s="122">
        <f t="shared" si="387"/>
        <v>0</v>
      </c>
      <c r="EJ163" s="122">
        <f t="shared" si="388"/>
        <v>0</v>
      </c>
      <c r="EK163" s="122">
        <f t="shared" si="389"/>
        <v>0</v>
      </c>
      <c r="EL163" s="122">
        <f t="shared" si="390"/>
        <v>0</v>
      </c>
      <c r="EM163" s="122">
        <f t="shared" si="391"/>
        <v>0</v>
      </c>
      <c r="EN163" s="122">
        <f t="shared" si="392"/>
        <v>0</v>
      </c>
      <c r="EO163" s="122">
        <f t="shared" si="393"/>
        <v>0</v>
      </c>
      <c r="EP163" s="122">
        <f t="shared" si="394"/>
        <v>0</v>
      </c>
      <c r="EQ163" s="122">
        <f t="shared" si="395"/>
        <v>0</v>
      </c>
      <c r="ER163" s="122">
        <f t="shared" si="396"/>
        <v>0</v>
      </c>
      <c r="ES163" s="469">
        <f t="shared" si="397"/>
        <v>0</v>
      </c>
      <c r="ET163" s="466">
        <f t="shared" si="398"/>
        <v>0</v>
      </c>
      <c r="EU163" s="122">
        <f t="shared" si="399"/>
        <v>0</v>
      </c>
      <c r="EV163" s="122">
        <f t="shared" si="400"/>
        <v>0</v>
      </c>
      <c r="EW163" s="122">
        <f t="shared" si="401"/>
        <v>0</v>
      </c>
      <c r="EX163" s="122">
        <f t="shared" si="402"/>
        <v>0</v>
      </c>
      <c r="EY163" s="122">
        <f t="shared" si="403"/>
        <v>0</v>
      </c>
      <c r="EZ163" s="122">
        <f t="shared" si="404"/>
        <v>0</v>
      </c>
      <c r="FA163" s="122">
        <f t="shared" si="405"/>
        <v>0</v>
      </c>
      <c r="FB163" s="122">
        <f t="shared" si="406"/>
        <v>0</v>
      </c>
      <c r="FC163" s="122">
        <f t="shared" si="407"/>
        <v>0</v>
      </c>
      <c r="FD163" s="122">
        <f t="shared" si="408"/>
        <v>0</v>
      </c>
      <c r="FE163" s="469">
        <f t="shared" si="409"/>
        <v>0</v>
      </c>
      <c r="FF163" s="466">
        <f t="shared" si="410"/>
        <v>0</v>
      </c>
      <c r="FG163" s="466">
        <f t="shared" si="411"/>
        <v>0</v>
      </c>
      <c r="FH163" s="466">
        <f t="shared" si="412"/>
        <v>0</v>
      </c>
      <c r="FI163" s="466">
        <f t="shared" si="413"/>
        <v>0</v>
      </c>
      <c r="FJ163" s="466">
        <f t="shared" si="414"/>
        <v>0</v>
      </c>
      <c r="FK163" s="466">
        <f t="shared" si="415"/>
        <v>0</v>
      </c>
      <c r="FL163" s="466">
        <f t="shared" si="416"/>
        <v>0</v>
      </c>
      <c r="FM163" s="466">
        <f t="shared" si="417"/>
        <v>0</v>
      </c>
      <c r="FN163" s="466">
        <f t="shared" si="418"/>
        <v>0</v>
      </c>
      <c r="FO163" s="466">
        <f t="shared" si="419"/>
        <v>0</v>
      </c>
      <c r="FP163" s="466">
        <f t="shared" si="420"/>
        <v>0</v>
      </c>
      <c r="FQ163" s="468">
        <f t="shared" si="421"/>
        <v>0</v>
      </c>
      <c r="FR163" s="466">
        <f t="shared" si="422"/>
        <v>0</v>
      </c>
      <c r="FS163" s="466">
        <f t="shared" si="423"/>
        <v>0</v>
      </c>
      <c r="FT163" s="466">
        <f t="shared" si="424"/>
        <v>0</v>
      </c>
      <c r="FU163" s="466">
        <f t="shared" si="425"/>
        <v>0</v>
      </c>
      <c r="FV163" s="466">
        <f t="shared" si="426"/>
        <v>0</v>
      </c>
      <c r="FW163" s="466">
        <f t="shared" si="427"/>
        <v>0</v>
      </c>
      <c r="FX163" s="466">
        <f t="shared" si="428"/>
        <v>0</v>
      </c>
      <c r="FY163" s="466">
        <f t="shared" si="429"/>
        <v>0</v>
      </c>
      <c r="FZ163" s="466">
        <f t="shared" si="430"/>
        <v>0</v>
      </c>
      <c r="GA163" s="466">
        <f t="shared" si="431"/>
        <v>0</v>
      </c>
      <c r="GB163" s="466">
        <f t="shared" si="432"/>
        <v>0</v>
      </c>
      <c r="GC163" s="468">
        <f t="shared" si="433"/>
        <v>0</v>
      </c>
    </row>
    <row r="164" spans="1:185">
      <c r="A164" s="97">
        <v>161</v>
      </c>
      <c r="B164" s="97" t="s">
        <v>12</v>
      </c>
      <c r="C164" s="97" t="s">
        <v>213</v>
      </c>
      <c r="D164" s="97" t="s">
        <v>936</v>
      </c>
      <c r="E164" s="321">
        <v>18.3482555561623</v>
      </c>
      <c r="F164" s="122">
        <v>0</v>
      </c>
      <c r="G164" s="122">
        <v>260.63804914593499</v>
      </c>
      <c r="H164" s="122">
        <v>18.3482555561623</v>
      </c>
      <c r="I164" s="122">
        <v>0</v>
      </c>
      <c r="J164" s="122">
        <v>260.49326481934401</v>
      </c>
      <c r="K164" s="122">
        <v>18.3482555561623</v>
      </c>
      <c r="L164" s="122">
        <v>0</v>
      </c>
      <c r="M164" s="122">
        <v>260.32500195330601</v>
      </c>
      <c r="N164" s="122">
        <v>18.3482555561623</v>
      </c>
      <c r="O164" s="122">
        <v>0</v>
      </c>
      <c r="P164" s="475">
        <v>260.114297112114</v>
      </c>
      <c r="Q164" s="474">
        <v>1</v>
      </c>
      <c r="R164" s="97">
        <v>18.3482555561623</v>
      </c>
      <c r="S164" s="97">
        <v>0</v>
      </c>
      <c r="T164" s="97">
        <v>260.63804914593499</v>
      </c>
      <c r="U164" s="97">
        <v>18.3482555561623</v>
      </c>
      <c r="V164" s="97">
        <v>0</v>
      </c>
      <c r="W164" s="97">
        <v>260.49326481934401</v>
      </c>
      <c r="X164" s="97">
        <v>18.3482555561623</v>
      </c>
      <c r="Y164" s="97">
        <v>0</v>
      </c>
      <c r="Z164" s="97">
        <v>260.32500195330601</v>
      </c>
      <c r="AA164" s="97">
        <v>18.3482555561623</v>
      </c>
      <c r="AB164" s="97">
        <v>0</v>
      </c>
      <c r="AC164" s="97">
        <v>260.114297112114</v>
      </c>
      <c r="AD164" s="321">
        <v>0</v>
      </c>
      <c r="AE164" s="97">
        <v>0</v>
      </c>
      <c r="AF164" s="97">
        <v>0</v>
      </c>
      <c r="AG164" s="97">
        <v>0</v>
      </c>
      <c r="AH164" s="97">
        <v>0</v>
      </c>
      <c r="AI164" s="97">
        <v>0</v>
      </c>
      <c r="AJ164" s="97">
        <v>0</v>
      </c>
      <c r="AK164" s="97">
        <v>0</v>
      </c>
      <c r="AL164" s="97">
        <v>0</v>
      </c>
      <c r="AM164" s="97">
        <v>0</v>
      </c>
      <c r="AN164" s="97">
        <v>0</v>
      </c>
      <c r="AO164" s="97">
        <v>0</v>
      </c>
      <c r="AP164" s="466">
        <f t="shared" si="290"/>
        <v>0</v>
      </c>
      <c r="AQ164" s="122">
        <f t="shared" si="291"/>
        <v>0</v>
      </c>
      <c r="AR164" s="473">
        <f t="shared" si="292"/>
        <v>0</v>
      </c>
      <c r="AS164" s="122">
        <f t="shared" si="293"/>
        <v>0</v>
      </c>
      <c r="AT164" s="122">
        <f t="shared" si="294"/>
        <v>0</v>
      </c>
      <c r="AU164" s="122">
        <f t="shared" si="295"/>
        <v>0</v>
      </c>
      <c r="AV164" s="122">
        <f t="shared" si="296"/>
        <v>0</v>
      </c>
      <c r="AW164" s="122">
        <f t="shared" si="297"/>
        <v>0</v>
      </c>
      <c r="AX164" s="122">
        <f t="shared" si="298"/>
        <v>0</v>
      </c>
      <c r="AY164" s="122">
        <f t="shared" si="299"/>
        <v>0</v>
      </c>
      <c r="AZ164" s="122">
        <f t="shared" si="300"/>
        <v>0</v>
      </c>
      <c r="BA164" s="469">
        <f t="shared" si="301"/>
        <v>0</v>
      </c>
      <c r="BB164" s="97">
        <f t="shared" si="302"/>
        <v>2.8315435713282016</v>
      </c>
      <c r="BC164" s="97">
        <f t="shared" si="303"/>
        <v>0</v>
      </c>
      <c r="BD164" s="97">
        <f t="shared" si="304"/>
        <v>40.222242939865446</v>
      </c>
      <c r="BE164" s="97">
        <f t="shared" si="305"/>
        <v>2.8315435713282016</v>
      </c>
      <c r="BF164" s="97">
        <f t="shared" si="306"/>
        <v>0</v>
      </c>
      <c r="BG164" s="97">
        <f t="shared" si="307"/>
        <v>40.199899500842982</v>
      </c>
      <c r="BH164" s="97">
        <f t="shared" si="308"/>
        <v>2.8315435713282016</v>
      </c>
      <c r="BI164" s="97">
        <f t="shared" si="309"/>
        <v>0</v>
      </c>
      <c r="BJ164" s="97">
        <f t="shared" si="310"/>
        <v>40.173932801438518</v>
      </c>
      <c r="BK164" s="97">
        <f t="shared" si="311"/>
        <v>2.8315435713282016</v>
      </c>
      <c r="BL164" s="97">
        <f t="shared" si="312"/>
        <v>0</v>
      </c>
      <c r="BM164" s="469">
        <f t="shared" si="313"/>
        <v>40.141416362112786</v>
      </c>
      <c r="BN164" s="467">
        <f t="shared" si="314"/>
        <v>0</v>
      </c>
      <c r="BO164" s="97">
        <f t="shared" si="315"/>
        <v>0</v>
      </c>
      <c r="BP164" s="97">
        <f t="shared" si="316"/>
        <v>0</v>
      </c>
      <c r="BQ164" s="97">
        <f t="shared" si="317"/>
        <v>0</v>
      </c>
      <c r="BR164" s="97">
        <f t="shared" si="318"/>
        <v>0</v>
      </c>
      <c r="BS164" s="97">
        <f t="shared" si="319"/>
        <v>0</v>
      </c>
      <c r="BT164" s="97">
        <f t="shared" si="320"/>
        <v>0</v>
      </c>
      <c r="BU164" s="97">
        <f t="shared" si="321"/>
        <v>0</v>
      </c>
      <c r="BV164" s="97">
        <f t="shared" si="322"/>
        <v>0</v>
      </c>
      <c r="BW164" s="97">
        <f t="shared" si="323"/>
        <v>0</v>
      </c>
      <c r="BX164" s="97">
        <f t="shared" si="324"/>
        <v>0</v>
      </c>
      <c r="BY164" s="469">
        <f t="shared" si="325"/>
        <v>0</v>
      </c>
      <c r="BZ164" s="470">
        <f t="shared" si="326"/>
        <v>0</v>
      </c>
      <c r="CA164" s="470">
        <f t="shared" si="327"/>
        <v>0</v>
      </c>
      <c r="CB164" s="470">
        <f t="shared" si="328"/>
        <v>0</v>
      </c>
      <c r="CC164" s="470">
        <f t="shared" si="329"/>
        <v>0</v>
      </c>
      <c r="CD164" s="470">
        <f t="shared" si="330"/>
        <v>0</v>
      </c>
      <c r="CE164" s="470">
        <f t="shared" si="331"/>
        <v>0</v>
      </c>
      <c r="CF164" s="470">
        <f t="shared" si="332"/>
        <v>0</v>
      </c>
      <c r="CG164" s="470">
        <f t="shared" si="333"/>
        <v>0</v>
      </c>
      <c r="CH164" s="470">
        <f t="shared" si="334"/>
        <v>0</v>
      </c>
      <c r="CI164" s="470">
        <f t="shared" si="335"/>
        <v>0</v>
      </c>
      <c r="CJ164" s="470">
        <f t="shared" si="336"/>
        <v>0</v>
      </c>
      <c r="CK164" s="472">
        <f t="shared" si="337"/>
        <v>0</v>
      </c>
      <c r="CL164" s="470">
        <f t="shared" si="338"/>
        <v>18.3482555561623</v>
      </c>
      <c r="CM164" s="116">
        <f t="shared" si="339"/>
        <v>0</v>
      </c>
      <c r="CN164" s="116">
        <f t="shared" si="340"/>
        <v>260.63804914593499</v>
      </c>
      <c r="CO164" s="116">
        <f t="shared" si="341"/>
        <v>18.3482555561623</v>
      </c>
      <c r="CP164" s="116">
        <f t="shared" si="342"/>
        <v>0</v>
      </c>
      <c r="CQ164" s="116">
        <f t="shared" si="343"/>
        <v>260.49326481934401</v>
      </c>
      <c r="CR164" s="116">
        <f t="shared" si="344"/>
        <v>18.3482555561623</v>
      </c>
      <c r="CS164" s="116">
        <f t="shared" si="345"/>
        <v>0</v>
      </c>
      <c r="CT164" s="116">
        <f t="shared" si="346"/>
        <v>260.32500195330601</v>
      </c>
      <c r="CU164" s="116">
        <f t="shared" si="347"/>
        <v>18.3482555561623</v>
      </c>
      <c r="CV164" s="116">
        <f t="shared" si="348"/>
        <v>0</v>
      </c>
      <c r="CW164" s="471">
        <f t="shared" si="349"/>
        <v>260.114297112114</v>
      </c>
      <c r="CX164" s="470">
        <f t="shared" si="350"/>
        <v>0</v>
      </c>
      <c r="CY164" s="116">
        <f t="shared" si="351"/>
        <v>0</v>
      </c>
      <c r="CZ164" s="116">
        <f t="shared" si="352"/>
        <v>0</v>
      </c>
      <c r="DA164" s="116">
        <f t="shared" si="353"/>
        <v>0</v>
      </c>
      <c r="DB164" s="116">
        <f t="shared" si="354"/>
        <v>0</v>
      </c>
      <c r="DC164" s="116">
        <f t="shared" si="355"/>
        <v>0</v>
      </c>
      <c r="DD164" s="116">
        <f t="shared" si="356"/>
        <v>0</v>
      </c>
      <c r="DE164" s="116">
        <f t="shared" si="357"/>
        <v>0</v>
      </c>
      <c r="DF164" s="116">
        <f t="shared" si="358"/>
        <v>0</v>
      </c>
      <c r="DG164" s="116">
        <f t="shared" si="359"/>
        <v>0</v>
      </c>
      <c r="DH164" s="116">
        <f t="shared" si="360"/>
        <v>0</v>
      </c>
      <c r="DI164" s="471">
        <f t="shared" si="361"/>
        <v>0</v>
      </c>
      <c r="DJ164" s="470">
        <f t="shared" si="362"/>
        <v>0</v>
      </c>
      <c r="DK164" s="116">
        <f t="shared" si="363"/>
        <v>0</v>
      </c>
      <c r="DL164" s="116">
        <f t="shared" si="364"/>
        <v>0</v>
      </c>
      <c r="DM164" s="116">
        <f t="shared" si="365"/>
        <v>0</v>
      </c>
      <c r="DN164" s="116">
        <f t="shared" si="366"/>
        <v>0</v>
      </c>
      <c r="DO164" s="116">
        <f t="shared" si="367"/>
        <v>0</v>
      </c>
      <c r="DP164" s="116">
        <f t="shared" si="368"/>
        <v>0</v>
      </c>
      <c r="DQ164" s="116">
        <f t="shared" si="369"/>
        <v>0</v>
      </c>
      <c r="DR164" s="116">
        <f t="shared" si="370"/>
        <v>0</v>
      </c>
      <c r="DS164" s="116">
        <f t="shared" si="371"/>
        <v>0</v>
      </c>
      <c r="DT164" s="116">
        <f t="shared" si="372"/>
        <v>0</v>
      </c>
      <c r="DU164" s="471">
        <f t="shared" si="373"/>
        <v>0</v>
      </c>
      <c r="DV164" s="470">
        <f t="shared" si="374"/>
        <v>0</v>
      </c>
      <c r="DW164" s="470">
        <f t="shared" si="375"/>
        <v>0</v>
      </c>
      <c r="DX164" s="470">
        <f t="shared" si="376"/>
        <v>0</v>
      </c>
      <c r="DY164" s="470">
        <f t="shared" si="377"/>
        <v>0</v>
      </c>
      <c r="DZ164" s="470">
        <f t="shared" si="378"/>
        <v>0</v>
      </c>
      <c r="EA164" s="470">
        <f t="shared" si="379"/>
        <v>0</v>
      </c>
      <c r="EB164" s="470">
        <f t="shared" si="380"/>
        <v>0</v>
      </c>
      <c r="EC164" s="470">
        <f t="shared" si="381"/>
        <v>0</v>
      </c>
      <c r="ED164" s="470">
        <f t="shared" si="382"/>
        <v>0</v>
      </c>
      <c r="EE164" s="470">
        <f t="shared" si="383"/>
        <v>0</v>
      </c>
      <c r="EF164" s="470">
        <f t="shared" si="384"/>
        <v>0</v>
      </c>
      <c r="EG164" s="470">
        <f t="shared" si="385"/>
        <v>0</v>
      </c>
      <c r="EH164" s="466">
        <f t="shared" si="386"/>
        <v>0</v>
      </c>
      <c r="EI164" s="122">
        <f t="shared" si="387"/>
        <v>0</v>
      </c>
      <c r="EJ164" s="122">
        <f t="shared" si="388"/>
        <v>0</v>
      </c>
      <c r="EK164" s="122">
        <f t="shared" si="389"/>
        <v>0</v>
      </c>
      <c r="EL164" s="122">
        <f t="shared" si="390"/>
        <v>0</v>
      </c>
      <c r="EM164" s="122">
        <f t="shared" si="391"/>
        <v>0</v>
      </c>
      <c r="EN164" s="122">
        <f t="shared" si="392"/>
        <v>0</v>
      </c>
      <c r="EO164" s="122">
        <f t="shared" si="393"/>
        <v>0</v>
      </c>
      <c r="EP164" s="122">
        <f t="shared" si="394"/>
        <v>0</v>
      </c>
      <c r="EQ164" s="122">
        <f t="shared" si="395"/>
        <v>0</v>
      </c>
      <c r="ER164" s="122">
        <f t="shared" si="396"/>
        <v>0</v>
      </c>
      <c r="ES164" s="469">
        <f t="shared" si="397"/>
        <v>0</v>
      </c>
      <c r="ET164" s="466">
        <f t="shared" si="398"/>
        <v>0</v>
      </c>
      <c r="EU164" s="122">
        <f t="shared" si="399"/>
        <v>0</v>
      </c>
      <c r="EV164" s="122">
        <f t="shared" si="400"/>
        <v>0</v>
      </c>
      <c r="EW164" s="122">
        <f t="shared" si="401"/>
        <v>0</v>
      </c>
      <c r="EX164" s="122">
        <f t="shared" si="402"/>
        <v>0</v>
      </c>
      <c r="EY164" s="122">
        <f t="shared" si="403"/>
        <v>0</v>
      </c>
      <c r="EZ164" s="122">
        <f t="shared" si="404"/>
        <v>0</v>
      </c>
      <c r="FA164" s="122">
        <f t="shared" si="405"/>
        <v>0</v>
      </c>
      <c r="FB164" s="122">
        <f t="shared" si="406"/>
        <v>0</v>
      </c>
      <c r="FC164" s="122">
        <f t="shared" si="407"/>
        <v>0</v>
      </c>
      <c r="FD164" s="122">
        <f t="shared" si="408"/>
        <v>0</v>
      </c>
      <c r="FE164" s="469">
        <f t="shared" si="409"/>
        <v>0</v>
      </c>
      <c r="FF164" s="466">
        <f t="shared" si="410"/>
        <v>0</v>
      </c>
      <c r="FG164" s="466">
        <f t="shared" si="411"/>
        <v>0</v>
      </c>
      <c r="FH164" s="466">
        <f t="shared" si="412"/>
        <v>0</v>
      </c>
      <c r="FI164" s="466">
        <f t="shared" si="413"/>
        <v>0</v>
      </c>
      <c r="FJ164" s="466">
        <f t="shared" si="414"/>
        <v>0</v>
      </c>
      <c r="FK164" s="466">
        <f t="shared" si="415"/>
        <v>0</v>
      </c>
      <c r="FL164" s="466">
        <f t="shared" si="416"/>
        <v>0</v>
      </c>
      <c r="FM164" s="466">
        <f t="shared" si="417"/>
        <v>0</v>
      </c>
      <c r="FN164" s="466">
        <f t="shared" si="418"/>
        <v>0</v>
      </c>
      <c r="FO164" s="466">
        <f t="shared" si="419"/>
        <v>0</v>
      </c>
      <c r="FP164" s="466">
        <f t="shared" si="420"/>
        <v>0</v>
      </c>
      <c r="FQ164" s="468">
        <f t="shared" si="421"/>
        <v>0</v>
      </c>
      <c r="FR164" s="466">
        <f t="shared" si="422"/>
        <v>0</v>
      </c>
      <c r="FS164" s="466">
        <f t="shared" si="423"/>
        <v>0</v>
      </c>
      <c r="FT164" s="466">
        <f t="shared" si="424"/>
        <v>0</v>
      </c>
      <c r="FU164" s="466">
        <f t="shared" si="425"/>
        <v>0</v>
      </c>
      <c r="FV164" s="466">
        <f t="shared" si="426"/>
        <v>0</v>
      </c>
      <c r="FW164" s="466">
        <f t="shared" si="427"/>
        <v>0</v>
      </c>
      <c r="FX164" s="466">
        <f t="shared" si="428"/>
        <v>0</v>
      </c>
      <c r="FY164" s="466">
        <f t="shared" si="429"/>
        <v>0</v>
      </c>
      <c r="FZ164" s="466">
        <f t="shared" si="430"/>
        <v>0</v>
      </c>
      <c r="GA164" s="466">
        <f t="shared" si="431"/>
        <v>0</v>
      </c>
      <c r="GB164" s="466">
        <f t="shared" si="432"/>
        <v>0</v>
      </c>
      <c r="GC164" s="468">
        <f t="shared" si="433"/>
        <v>0</v>
      </c>
    </row>
    <row r="165" spans="1:185">
      <c r="A165" s="97">
        <v>162</v>
      </c>
      <c r="B165" s="97" t="s">
        <v>12</v>
      </c>
      <c r="C165" s="97" t="s">
        <v>213</v>
      </c>
      <c r="D165" s="97" t="s">
        <v>936</v>
      </c>
      <c r="E165" s="321">
        <v>28.313722672516501</v>
      </c>
      <c r="F165" s="122">
        <v>0</v>
      </c>
      <c r="G165" s="122">
        <v>61.714518673358903</v>
      </c>
      <c r="H165" s="122">
        <v>25.9778405520339</v>
      </c>
      <c r="I165" s="122">
        <v>0</v>
      </c>
      <c r="J165" s="122">
        <v>59.960098195657501</v>
      </c>
      <c r="K165" s="122">
        <v>24.349801498364201</v>
      </c>
      <c r="L165" s="122">
        <v>0</v>
      </c>
      <c r="M165" s="122">
        <v>58.098581927880097</v>
      </c>
      <c r="N165" s="122">
        <v>20.640703828264499</v>
      </c>
      <c r="O165" s="122">
        <v>0</v>
      </c>
      <c r="P165" s="475">
        <v>55.494811838533401</v>
      </c>
      <c r="Q165" s="474">
        <v>1</v>
      </c>
      <c r="R165" s="97">
        <v>28.313722672516501</v>
      </c>
      <c r="S165" s="97">
        <v>0</v>
      </c>
      <c r="T165" s="97">
        <v>61.714518673358903</v>
      </c>
      <c r="U165" s="97">
        <v>25.9778405520339</v>
      </c>
      <c r="V165" s="97">
        <v>0</v>
      </c>
      <c r="W165" s="97">
        <v>59.960098195657501</v>
      </c>
      <c r="X165" s="97">
        <v>24.349801498364201</v>
      </c>
      <c r="Y165" s="97">
        <v>0</v>
      </c>
      <c r="Z165" s="97">
        <v>58.098581927880097</v>
      </c>
      <c r="AA165" s="97">
        <v>20.640703828264499</v>
      </c>
      <c r="AB165" s="97">
        <v>0</v>
      </c>
      <c r="AC165" s="97">
        <v>55.494811838533401</v>
      </c>
      <c r="AD165" s="321">
        <v>0</v>
      </c>
      <c r="AE165" s="97">
        <v>0</v>
      </c>
      <c r="AF165" s="97">
        <v>0</v>
      </c>
      <c r="AG165" s="97">
        <v>0</v>
      </c>
      <c r="AH165" s="97">
        <v>0</v>
      </c>
      <c r="AI165" s="97">
        <v>0</v>
      </c>
      <c r="AJ165" s="97">
        <v>0</v>
      </c>
      <c r="AK165" s="97">
        <v>0</v>
      </c>
      <c r="AL165" s="97">
        <v>0</v>
      </c>
      <c r="AM165" s="97">
        <v>0</v>
      </c>
      <c r="AN165" s="97">
        <v>0</v>
      </c>
      <c r="AO165" s="97">
        <v>0</v>
      </c>
      <c r="AP165" s="466">
        <f t="shared" si="290"/>
        <v>0</v>
      </c>
      <c r="AQ165" s="122">
        <f t="shared" si="291"/>
        <v>0</v>
      </c>
      <c r="AR165" s="473">
        <f t="shared" si="292"/>
        <v>0</v>
      </c>
      <c r="AS165" s="122">
        <f t="shared" si="293"/>
        <v>0</v>
      </c>
      <c r="AT165" s="122">
        <f t="shared" si="294"/>
        <v>0</v>
      </c>
      <c r="AU165" s="122">
        <f t="shared" si="295"/>
        <v>0</v>
      </c>
      <c r="AV165" s="122">
        <f t="shared" si="296"/>
        <v>0</v>
      </c>
      <c r="AW165" s="122">
        <f t="shared" si="297"/>
        <v>0</v>
      </c>
      <c r="AX165" s="122">
        <f t="shared" si="298"/>
        <v>0</v>
      </c>
      <c r="AY165" s="122">
        <f t="shared" si="299"/>
        <v>0</v>
      </c>
      <c r="AZ165" s="122">
        <f t="shared" si="300"/>
        <v>0</v>
      </c>
      <c r="BA165" s="469">
        <f t="shared" si="301"/>
        <v>0</v>
      </c>
      <c r="BB165" s="97">
        <f t="shared" si="302"/>
        <v>4.3694366022064628</v>
      </c>
      <c r="BC165" s="97">
        <f t="shared" si="303"/>
        <v>0</v>
      </c>
      <c r="BD165" s="97">
        <f t="shared" si="304"/>
        <v>9.523921665047574</v>
      </c>
      <c r="BE165" s="97">
        <f t="shared" si="305"/>
        <v>4.0089580825244306</v>
      </c>
      <c r="BF165" s="97">
        <f t="shared" si="306"/>
        <v>0</v>
      </c>
      <c r="BG165" s="97">
        <f t="shared" si="307"/>
        <v>9.2531755982165222</v>
      </c>
      <c r="BH165" s="97">
        <f t="shared" si="308"/>
        <v>3.7577154778975594</v>
      </c>
      <c r="BI165" s="97">
        <f t="shared" si="309"/>
        <v>0</v>
      </c>
      <c r="BJ165" s="97">
        <f t="shared" si="310"/>
        <v>8.9659022710702949</v>
      </c>
      <c r="BK165" s="97">
        <f t="shared" si="311"/>
        <v>3.1853192830085066</v>
      </c>
      <c r="BL165" s="97">
        <f t="shared" si="312"/>
        <v>0</v>
      </c>
      <c r="BM165" s="469">
        <f t="shared" si="313"/>
        <v>8.564082684726559</v>
      </c>
      <c r="BN165" s="467">
        <f t="shared" si="314"/>
        <v>0</v>
      </c>
      <c r="BO165" s="97">
        <f t="shared" si="315"/>
        <v>0</v>
      </c>
      <c r="BP165" s="97">
        <f t="shared" si="316"/>
        <v>0</v>
      </c>
      <c r="BQ165" s="97">
        <f t="shared" si="317"/>
        <v>0</v>
      </c>
      <c r="BR165" s="97">
        <f t="shared" si="318"/>
        <v>0</v>
      </c>
      <c r="BS165" s="97">
        <f t="shared" si="319"/>
        <v>0</v>
      </c>
      <c r="BT165" s="97">
        <f t="shared" si="320"/>
        <v>0</v>
      </c>
      <c r="BU165" s="97">
        <f t="shared" si="321"/>
        <v>0</v>
      </c>
      <c r="BV165" s="97">
        <f t="shared" si="322"/>
        <v>0</v>
      </c>
      <c r="BW165" s="97">
        <f t="shared" si="323"/>
        <v>0</v>
      </c>
      <c r="BX165" s="97">
        <f t="shared" si="324"/>
        <v>0</v>
      </c>
      <c r="BY165" s="469">
        <f t="shared" si="325"/>
        <v>0</v>
      </c>
      <c r="BZ165" s="470">
        <f t="shared" si="326"/>
        <v>0</v>
      </c>
      <c r="CA165" s="470">
        <f t="shared" si="327"/>
        <v>0</v>
      </c>
      <c r="CB165" s="470">
        <f t="shared" si="328"/>
        <v>0</v>
      </c>
      <c r="CC165" s="470">
        <f t="shared" si="329"/>
        <v>0</v>
      </c>
      <c r="CD165" s="470">
        <f t="shared" si="330"/>
        <v>0</v>
      </c>
      <c r="CE165" s="470">
        <f t="shared" si="331"/>
        <v>0</v>
      </c>
      <c r="CF165" s="470">
        <f t="shared" si="332"/>
        <v>0</v>
      </c>
      <c r="CG165" s="470">
        <f t="shared" si="333"/>
        <v>0</v>
      </c>
      <c r="CH165" s="470">
        <f t="shared" si="334"/>
        <v>0</v>
      </c>
      <c r="CI165" s="470">
        <f t="shared" si="335"/>
        <v>0</v>
      </c>
      <c r="CJ165" s="470">
        <f t="shared" si="336"/>
        <v>0</v>
      </c>
      <c r="CK165" s="472">
        <f t="shared" si="337"/>
        <v>0</v>
      </c>
      <c r="CL165" s="470">
        <f t="shared" si="338"/>
        <v>28.313722672516501</v>
      </c>
      <c r="CM165" s="116">
        <f t="shared" si="339"/>
        <v>0</v>
      </c>
      <c r="CN165" s="116">
        <f t="shared" si="340"/>
        <v>61.714518673358903</v>
      </c>
      <c r="CO165" s="116">
        <f t="shared" si="341"/>
        <v>25.9778405520339</v>
      </c>
      <c r="CP165" s="116">
        <f t="shared" si="342"/>
        <v>0</v>
      </c>
      <c r="CQ165" s="116">
        <f t="shared" si="343"/>
        <v>59.960098195657501</v>
      </c>
      <c r="CR165" s="116">
        <f t="shared" si="344"/>
        <v>24.349801498364201</v>
      </c>
      <c r="CS165" s="116">
        <f t="shared" si="345"/>
        <v>0</v>
      </c>
      <c r="CT165" s="116">
        <f t="shared" si="346"/>
        <v>58.098581927880097</v>
      </c>
      <c r="CU165" s="116">
        <f t="shared" si="347"/>
        <v>20.640703828264499</v>
      </c>
      <c r="CV165" s="116">
        <f t="shared" si="348"/>
        <v>0</v>
      </c>
      <c r="CW165" s="471">
        <f t="shared" si="349"/>
        <v>55.494811838533401</v>
      </c>
      <c r="CX165" s="470">
        <f t="shared" si="350"/>
        <v>0</v>
      </c>
      <c r="CY165" s="116">
        <f t="shared" si="351"/>
        <v>0</v>
      </c>
      <c r="CZ165" s="116">
        <f t="shared" si="352"/>
        <v>0</v>
      </c>
      <c r="DA165" s="116">
        <f t="shared" si="353"/>
        <v>0</v>
      </c>
      <c r="DB165" s="116">
        <f t="shared" si="354"/>
        <v>0</v>
      </c>
      <c r="DC165" s="116">
        <f t="shared" si="355"/>
        <v>0</v>
      </c>
      <c r="DD165" s="116">
        <f t="shared" si="356"/>
        <v>0</v>
      </c>
      <c r="DE165" s="116">
        <f t="shared" si="357"/>
        <v>0</v>
      </c>
      <c r="DF165" s="116">
        <f t="shared" si="358"/>
        <v>0</v>
      </c>
      <c r="DG165" s="116">
        <f t="shared" si="359"/>
        <v>0</v>
      </c>
      <c r="DH165" s="116">
        <f t="shared" si="360"/>
        <v>0</v>
      </c>
      <c r="DI165" s="471">
        <f t="shared" si="361"/>
        <v>0</v>
      </c>
      <c r="DJ165" s="470">
        <f t="shared" si="362"/>
        <v>0</v>
      </c>
      <c r="DK165" s="116">
        <f t="shared" si="363"/>
        <v>0</v>
      </c>
      <c r="DL165" s="116">
        <f t="shared" si="364"/>
        <v>0</v>
      </c>
      <c r="DM165" s="116">
        <f t="shared" si="365"/>
        <v>0</v>
      </c>
      <c r="DN165" s="116">
        <f t="shared" si="366"/>
        <v>0</v>
      </c>
      <c r="DO165" s="116">
        <f t="shared" si="367"/>
        <v>0</v>
      </c>
      <c r="DP165" s="116">
        <f t="shared" si="368"/>
        <v>0</v>
      </c>
      <c r="DQ165" s="116">
        <f t="shared" si="369"/>
        <v>0</v>
      </c>
      <c r="DR165" s="116">
        <f t="shared" si="370"/>
        <v>0</v>
      </c>
      <c r="DS165" s="116">
        <f t="shared" si="371"/>
        <v>0</v>
      </c>
      <c r="DT165" s="116">
        <f t="shared" si="372"/>
        <v>0</v>
      </c>
      <c r="DU165" s="471">
        <f t="shared" si="373"/>
        <v>0</v>
      </c>
      <c r="DV165" s="470">
        <f t="shared" si="374"/>
        <v>0</v>
      </c>
      <c r="DW165" s="470">
        <f t="shared" si="375"/>
        <v>0</v>
      </c>
      <c r="DX165" s="470">
        <f t="shared" si="376"/>
        <v>0</v>
      </c>
      <c r="DY165" s="470">
        <f t="shared" si="377"/>
        <v>0</v>
      </c>
      <c r="DZ165" s="470">
        <f t="shared" si="378"/>
        <v>0</v>
      </c>
      <c r="EA165" s="470">
        <f t="shared" si="379"/>
        <v>0</v>
      </c>
      <c r="EB165" s="470">
        <f t="shared" si="380"/>
        <v>0</v>
      </c>
      <c r="EC165" s="470">
        <f t="shared" si="381"/>
        <v>0</v>
      </c>
      <c r="ED165" s="470">
        <f t="shared" si="382"/>
        <v>0</v>
      </c>
      <c r="EE165" s="470">
        <f t="shared" si="383"/>
        <v>0</v>
      </c>
      <c r="EF165" s="470">
        <f t="shared" si="384"/>
        <v>0</v>
      </c>
      <c r="EG165" s="470">
        <f t="shared" si="385"/>
        <v>0</v>
      </c>
      <c r="EH165" s="466">
        <f t="shared" si="386"/>
        <v>0</v>
      </c>
      <c r="EI165" s="122">
        <f t="shared" si="387"/>
        <v>0</v>
      </c>
      <c r="EJ165" s="122">
        <f t="shared" si="388"/>
        <v>0</v>
      </c>
      <c r="EK165" s="122">
        <f t="shared" si="389"/>
        <v>0</v>
      </c>
      <c r="EL165" s="122">
        <f t="shared" si="390"/>
        <v>0</v>
      </c>
      <c r="EM165" s="122">
        <f t="shared" si="391"/>
        <v>0</v>
      </c>
      <c r="EN165" s="122">
        <f t="shared" si="392"/>
        <v>0</v>
      </c>
      <c r="EO165" s="122">
        <f t="shared" si="393"/>
        <v>0</v>
      </c>
      <c r="EP165" s="122">
        <f t="shared" si="394"/>
        <v>0</v>
      </c>
      <c r="EQ165" s="122">
        <f t="shared" si="395"/>
        <v>0</v>
      </c>
      <c r="ER165" s="122">
        <f t="shared" si="396"/>
        <v>0</v>
      </c>
      <c r="ES165" s="469">
        <f t="shared" si="397"/>
        <v>0</v>
      </c>
      <c r="ET165" s="466">
        <f t="shared" si="398"/>
        <v>0</v>
      </c>
      <c r="EU165" s="122">
        <f t="shared" si="399"/>
        <v>0</v>
      </c>
      <c r="EV165" s="122">
        <f t="shared" si="400"/>
        <v>0</v>
      </c>
      <c r="EW165" s="122">
        <f t="shared" si="401"/>
        <v>0</v>
      </c>
      <c r="EX165" s="122">
        <f t="shared" si="402"/>
        <v>0</v>
      </c>
      <c r="EY165" s="122">
        <f t="shared" si="403"/>
        <v>0</v>
      </c>
      <c r="EZ165" s="122">
        <f t="shared" si="404"/>
        <v>0</v>
      </c>
      <c r="FA165" s="122">
        <f t="shared" si="405"/>
        <v>0</v>
      </c>
      <c r="FB165" s="122">
        <f t="shared" si="406"/>
        <v>0</v>
      </c>
      <c r="FC165" s="122">
        <f t="shared" si="407"/>
        <v>0</v>
      </c>
      <c r="FD165" s="122">
        <f t="shared" si="408"/>
        <v>0</v>
      </c>
      <c r="FE165" s="469">
        <f t="shared" si="409"/>
        <v>0</v>
      </c>
      <c r="FF165" s="466">
        <f t="shared" si="410"/>
        <v>0</v>
      </c>
      <c r="FG165" s="466">
        <f t="shared" si="411"/>
        <v>0</v>
      </c>
      <c r="FH165" s="466">
        <f t="shared" si="412"/>
        <v>0</v>
      </c>
      <c r="FI165" s="466">
        <f t="shared" si="413"/>
        <v>0</v>
      </c>
      <c r="FJ165" s="466">
        <f t="shared" si="414"/>
        <v>0</v>
      </c>
      <c r="FK165" s="466">
        <f t="shared" si="415"/>
        <v>0</v>
      </c>
      <c r="FL165" s="466">
        <f t="shared" si="416"/>
        <v>0</v>
      </c>
      <c r="FM165" s="466">
        <f t="shared" si="417"/>
        <v>0</v>
      </c>
      <c r="FN165" s="466">
        <f t="shared" si="418"/>
        <v>0</v>
      </c>
      <c r="FO165" s="466">
        <f t="shared" si="419"/>
        <v>0</v>
      </c>
      <c r="FP165" s="466">
        <f t="shared" si="420"/>
        <v>0</v>
      </c>
      <c r="FQ165" s="468">
        <f t="shared" si="421"/>
        <v>0</v>
      </c>
      <c r="FR165" s="466">
        <f t="shared" si="422"/>
        <v>0</v>
      </c>
      <c r="FS165" s="466">
        <f t="shared" si="423"/>
        <v>0</v>
      </c>
      <c r="FT165" s="466">
        <f t="shared" si="424"/>
        <v>0</v>
      </c>
      <c r="FU165" s="466">
        <f t="shared" si="425"/>
        <v>0</v>
      </c>
      <c r="FV165" s="466">
        <f t="shared" si="426"/>
        <v>0</v>
      </c>
      <c r="FW165" s="466">
        <f t="shared" si="427"/>
        <v>0</v>
      </c>
      <c r="FX165" s="466">
        <f t="shared" si="428"/>
        <v>0</v>
      </c>
      <c r="FY165" s="466">
        <f t="shared" si="429"/>
        <v>0</v>
      </c>
      <c r="FZ165" s="466">
        <f t="shared" si="430"/>
        <v>0</v>
      </c>
      <c r="GA165" s="466">
        <f t="shared" si="431"/>
        <v>0</v>
      </c>
      <c r="GB165" s="466">
        <f t="shared" si="432"/>
        <v>0</v>
      </c>
      <c r="GC165" s="468">
        <f t="shared" si="433"/>
        <v>0</v>
      </c>
    </row>
    <row r="166" spans="1:185">
      <c r="A166" s="97">
        <v>163</v>
      </c>
      <c r="B166" s="97" t="s">
        <v>12</v>
      </c>
      <c r="C166" s="97" t="s">
        <v>213</v>
      </c>
      <c r="D166" s="97" t="s">
        <v>935</v>
      </c>
      <c r="E166" s="321">
        <v>0</v>
      </c>
      <c r="F166" s="122">
        <v>0</v>
      </c>
      <c r="G166" s="122">
        <v>1.6136941862579999E-2</v>
      </c>
      <c r="H166" s="122">
        <v>0</v>
      </c>
      <c r="I166" s="122">
        <v>0</v>
      </c>
      <c r="J166" s="122">
        <v>1.5748848410784999E-2</v>
      </c>
      <c r="K166" s="122">
        <v>0</v>
      </c>
      <c r="L166" s="122">
        <v>0</v>
      </c>
      <c r="M166" s="122">
        <v>1.5297820885726E-2</v>
      </c>
      <c r="N166" s="122">
        <v>0</v>
      </c>
      <c r="O166" s="122">
        <v>0</v>
      </c>
      <c r="P166" s="475">
        <v>1.4733027920536001E-2</v>
      </c>
      <c r="Q166" s="474">
        <v>7</v>
      </c>
      <c r="R166" s="97">
        <v>0</v>
      </c>
      <c r="S166" s="97">
        <v>0</v>
      </c>
      <c r="T166" s="97">
        <v>0.11295859303806199</v>
      </c>
      <c r="U166" s="97">
        <v>0</v>
      </c>
      <c r="V166" s="97">
        <v>0</v>
      </c>
      <c r="W166" s="97">
        <v>0.11024193887549601</v>
      </c>
      <c r="X166" s="97">
        <v>0</v>
      </c>
      <c r="Y166" s="97">
        <v>0</v>
      </c>
      <c r="Z166" s="97">
        <v>0.107084746200083</v>
      </c>
      <c r="AA166" s="97">
        <v>0</v>
      </c>
      <c r="AB166" s="97">
        <v>0</v>
      </c>
      <c r="AC166" s="97">
        <v>0.10313119544375</v>
      </c>
      <c r="AD166" s="321">
        <v>0</v>
      </c>
      <c r="AE166" s="97">
        <v>0</v>
      </c>
      <c r="AF166" s="97">
        <v>338.69163961222603</v>
      </c>
      <c r="AG166" s="97">
        <v>0</v>
      </c>
      <c r="AH166" s="97">
        <v>0</v>
      </c>
      <c r="AI166" s="97">
        <v>330.546105679552</v>
      </c>
      <c r="AJ166" s="97">
        <v>0</v>
      </c>
      <c r="AK166" s="97">
        <v>0</v>
      </c>
      <c r="AL166" s="97">
        <v>321.07967472076399</v>
      </c>
      <c r="AM166" s="97">
        <v>0</v>
      </c>
      <c r="AN166" s="97">
        <v>0</v>
      </c>
      <c r="AO166" s="97">
        <v>309.22546696596203</v>
      </c>
      <c r="AP166" s="466">
        <f t="shared" si="290"/>
        <v>0</v>
      </c>
      <c r="AQ166" s="122">
        <f t="shared" si="291"/>
        <v>0</v>
      </c>
      <c r="AR166" s="473">
        <f t="shared" si="292"/>
        <v>2998.369849543913</v>
      </c>
      <c r="AS166" s="122">
        <f t="shared" si="293"/>
        <v>0</v>
      </c>
      <c r="AT166" s="122">
        <f t="shared" si="294"/>
        <v>0</v>
      </c>
      <c r="AU166" s="122">
        <f t="shared" si="295"/>
        <v>2998.3698495439294</v>
      </c>
      <c r="AV166" s="122">
        <f t="shared" si="296"/>
        <v>0</v>
      </c>
      <c r="AW166" s="122">
        <f t="shared" si="297"/>
        <v>0</v>
      </c>
      <c r="AX166" s="122">
        <f t="shared" si="298"/>
        <v>2998.3698529839271</v>
      </c>
      <c r="AY166" s="122">
        <f t="shared" si="299"/>
        <v>0</v>
      </c>
      <c r="AZ166" s="122">
        <f t="shared" si="300"/>
        <v>0</v>
      </c>
      <c r="BA166" s="469">
        <f t="shared" si="301"/>
        <v>2998.3698495439271</v>
      </c>
      <c r="BB166" s="97">
        <f t="shared" si="302"/>
        <v>0</v>
      </c>
      <c r="BC166" s="97">
        <f t="shared" si="303"/>
        <v>0</v>
      </c>
      <c r="BD166" s="97">
        <f t="shared" si="304"/>
        <v>2.490288728104151E-3</v>
      </c>
      <c r="BE166" s="97">
        <f t="shared" si="305"/>
        <v>0</v>
      </c>
      <c r="BF166" s="97">
        <f t="shared" si="306"/>
        <v>0</v>
      </c>
      <c r="BG166" s="97">
        <f t="shared" si="307"/>
        <v>2.4303972841932535E-3</v>
      </c>
      <c r="BH166" s="97">
        <f t="shared" si="308"/>
        <v>0</v>
      </c>
      <c r="BI166" s="97">
        <f t="shared" si="309"/>
        <v>0</v>
      </c>
      <c r="BJ166" s="97">
        <f t="shared" si="310"/>
        <v>2.3607937142427599E-3</v>
      </c>
      <c r="BK166" s="97">
        <f t="shared" si="311"/>
        <v>0</v>
      </c>
      <c r="BL166" s="97">
        <f t="shared" si="312"/>
        <v>0</v>
      </c>
      <c r="BM166" s="469">
        <f t="shared" si="313"/>
        <v>2.2736336087591609E-3</v>
      </c>
      <c r="BN166" s="467">
        <f t="shared" si="314"/>
        <v>0</v>
      </c>
      <c r="BO166" s="97">
        <f t="shared" si="315"/>
        <v>0</v>
      </c>
      <c r="BP166" s="97">
        <f t="shared" si="316"/>
        <v>166674863.84133118</v>
      </c>
      <c r="BQ166" s="97">
        <f t="shared" si="317"/>
        <v>0</v>
      </c>
      <c r="BR166" s="97">
        <f t="shared" si="318"/>
        <v>0</v>
      </c>
      <c r="BS166" s="97">
        <f t="shared" si="319"/>
        <v>168974973.8890568</v>
      </c>
      <c r="BT166" s="97">
        <f t="shared" si="320"/>
        <v>0</v>
      </c>
      <c r="BU166" s="97">
        <f t="shared" si="321"/>
        <v>0</v>
      </c>
      <c r="BV166" s="97">
        <f t="shared" si="322"/>
        <v>171761971.2092405</v>
      </c>
      <c r="BW166" s="97">
        <f t="shared" si="323"/>
        <v>0</v>
      </c>
      <c r="BX166" s="97">
        <f t="shared" si="324"/>
        <v>0</v>
      </c>
      <c r="BY166" s="469">
        <f t="shared" si="325"/>
        <v>175438562.93736333</v>
      </c>
      <c r="BZ166" s="470">
        <f t="shared" si="326"/>
        <v>0</v>
      </c>
      <c r="CA166" s="470">
        <f t="shared" si="327"/>
        <v>0</v>
      </c>
      <c r="CB166" s="470">
        <f t="shared" si="328"/>
        <v>73.776974092253965</v>
      </c>
      <c r="CC166" s="470">
        <f t="shared" si="329"/>
        <v>0</v>
      </c>
      <c r="CD166" s="470">
        <f t="shared" si="330"/>
        <v>0</v>
      </c>
      <c r="CE166" s="470">
        <f t="shared" si="331"/>
        <v>76.638244760867352</v>
      </c>
      <c r="CF166" s="470">
        <f t="shared" si="332"/>
        <v>0</v>
      </c>
      <c r="CG166" s="470">
        <f t="shared" si="333"/>
        <v>0</v>
      </c>
      <c r="CH166" s="470">
        <f t="shared" si="334"/>
        <v>80.199084045224808</v>
      </c>
      <c r="CI166" s="470">
        <f t="shared" si="335"/>
        <v>0</v>
      </c>
      <c r="CJ166" s="470">
        <f t="shared" si="336"/>
        <v>0</v>
      </c>
      <c r="CK166" s="472">
        <f t="shared" si="337"/>
        <v>85.056011511595116</v>
      </c>
      <c r="CL166" s="470">
        <f t="shared" si="338"/>
        <v>0</v>
      </c>
      <c r="CM166" s="116">
        <f t="shared" si="339"/>
        <v>0</v>
      </c>
      <c r="CN166" s="116">
        <f t="shared" si="340"/>
        <v>0</v>
      </c>
      <c r="CO166" s="116">
        <f t="shared" si="341"/>
        <v>0</v>
      </c>
      <c r="CP166" s="116">
        <f t="shared" si="342"/>
        <v>0</v>
      </c>
      <c r="CQ166" s="116">
        <f t="shared" si="343"/>
        <v>0</v>
      </c>
      <c r="CR166" s="116">
        <f t="shared" si="344"/>
        <v>0</v>
      </c>
      <c r="CS166" s="116">
        <f t="shared" si="345"/>
        <v>0</v>
      </c>
      <c r="CT166" s="116">
        <f t="shared" si="346"/>
        <v>0</v>
      </c>
      <c r="CU166" s="116">
        <f t="shared" si="347"/>
        <v>0</v>
      </c>
      <c r="CV166" s="116">
        <f t="shared" si="348"/>
        <v>0</v>
      </c>
      <c r="CW166" s="471">
        <f t="shared" si="349"/>
        <v>0</v>
      </c>
      <c r="CX166" s="470">
        <f t="shared" si="350"/>
        <v>0</v>
      </c>
      <c r="CY166" s="116">
        <f t="shared" si="351"/>
        <v>0</v>
      </c>
      <c r="CZ166" s="116">
        <f t="shared" si="352"/>
        <v>0</v>
      </c>
      <c r="DA166" s="116">
        <f t="shared" si="353"/>
        <v>0</v>
      </c>
      <c r="DB166" s="116">
        <f t="shared" si="354"/>
        <v>0</v>
      </c>
      <c r="DC166" s="116">
        <f t="shared" si="355"/>
        <v>0</v>
      </c>
      <c r="DD166" s="116">
        <f t="shared" si="356"/>
        <v>0</v>
      </c>
      <c r="DE166" s="116">
        <f t="shared" si="357"/>
        <v>0</v>
      </c>
      <c r="DF166" s="116">
        <f t="shared" si="358"/>
        <v>0</v>
      </c>
      <c r="DG166" s="116">
        <f t="shared" si="359"/>
        <v>0</v>
      </c>
      <c r="DH166" s="116">
        <f t="shared" si="360"/>
        <v>0</v>
      </c>
      <c r="DI166" s="471">
        <f t="shared" si="361"/>
        <v>0</v>
      </c>
      <c r="DJ166" s="470">
        <f t="shared" si="362"/>
        <v>0</v>
      </c>
      <c r="DK166" s="116">
        <f t="shared" si="363"/>
        <v>0</v>
      </c>
      <c r="DL166" s="116">
        <f t="shared" si="364"/>
        <v>0</v>
      </c>
      <c r="DM166" s="116">
        <f t="shared" si="365"/>
        <v>0</v>
      </c>
      <c r="DN166" s="116">
        <f t="shared" si="366"/>
        <v>0</v>
      </c>
      <c r="DO166" s="116">
        <f t="shared" si="367"/>
        <v>0</v>
      </c>
      <c r="DP166" s="116">
        <f t="shared" si="368"/>
        <v>0</v>
      </c>
      <c r="DQ166" s="116">
        <f t="shared" si="369"/>
        <v>0</v>
      </c>
      <c r="DR166" s="116">
        <f t="shared" si="370"/>
        <v>0</v>
      </c>
      <c r="DS166" s="116">
        <f t="shared" si="371"/>
        <v>0</v>
      </c>
      <c r="DT166" s="116">
        <f t="shared" si="372"/>
        <v>0</v>
      </c>
      <c r="DU166" s="471">
        <f t="shared" si="373"/>
        <v>0</v>
      </c>
      <c r="DV166" s="470">
        <f t="shared" si="374"/>
        <v>0</v>
      </c>
      <c r="DW166" s="470">
        <f t="shared" si="375"/>
        <v>0</v>
      </c>
      <c r="DX166" s="470">
        <f t="shared" si="376"/>
        <v>0</v>
      </c>
      <c r="DY166" s="470">
        <f t="shared" si="377"/>
        <v>0</v>
      </c>
      <c r="DZ166" s="470">
        <f t="shared" si="378"/>
        <v>0</v>
      </c>
      <c r="EA166" s="470">
        <f t="shared" si="379"/>
        <v>0</v>
      </c>
      <c r="EB166" s="470">
        <f t="shared" si="380"/>
        <v>0</v>
      </c>
      <c r="EC166" s="470">
        <f t="shared" si="381"/>
        <v>0</v>
      </c>
      <c r="ED166" s="470">
        <f t="shared" si="382"/>
        <v>0</v>
      </c>
      <c r="EE166" s="470">
        <f t="shared" si="383"/>
        <v>0</v>
      </c>
      <c r="EF166" s="470">
        <f t="shared" si="384"/>
        <v>0</v>
      </c>
      <c r="EG166" s="470">
        <f t="shared" si="385"/>
        <v>0</v>
      </c>
      <c r="EH166" s="466">
        <f t="shared" si="386"/>
        <v>0</v>
      </c>
      <c r="EI166" s="122">
        <f t="shared" si="387"/>
        <v>0</v>
      </c>
      <c r="EJ166" s="122">
        <f t="shared" si="388"/>
        <v>66929.935457010331</v>
      </c>
      <c r="EK166" s="122">
        <f t="shared" si="389"/>
        <v>0</v>
      </c>
      <c r="EL166" s="122">
        <f t="shared" si="390"/>
        <v>0</v>
      </c>
      <c r="EM166" s="122">
        <f t="shared" si="391"/>
        <v>69525.659441783966</v>
      </c>
      <c r="EN166" s="122">
        <f t="shared" si="392"/>
        <v>0</v>
      </c>
      <c r="EO166" s="122">
        <f t="shared" si="393"/>
        <v>0</v>
      </c>
      <c r="EP166" s="122">
        <f t="shared" si="394"/>
        <v>72756.026997612658</v>
      </c>
      <c r="EQ166" s="122">
        <f t="shared" si="395"/>
        <v>0</v>
      </c>
      <c r="ER166" s="122">
        <f t="shared" si="396"/>
        <v>0</v>
      </c>
      <c r="ES166" s="469">
        <f t="shared" si="397"/>
        <v>77162.196345746837</v>
      </c>
      <c r="ET166" s="466">
        <f t="shared" si="398"/>
        <v>0</v>
      </c>
      <c r="EU166" s="122">
        <f t="shared" si="399"/>
        <v>0</v>
      </c>
      <c r="EV166" s="122">
        <f t="shared" si="400"/>
        <v>0</v>
      </c>
      <c r="EW166" s="122">
        <f t="shared" si="401"/>
        <v>0</v>
      </c>
      <c r="EX166" s="122">
        <f t="shared" si="402"/>
        <v>0</v>
      </c>
      <c r="EY166" s="122">
        <f t="shared" si="403"/>
        <v>0</v>
      </c>
      <c r="EZ166" s="122">
        <f t="shared" si="404"/>
        <v>0</v>
      </c>
      <c r="FA166" s="122">
        <f t="shared" si="405"/>
        <v>0</v>
      </c>
      <c r="FB166" s="122">
        <f t="shared" si="406"/>
        <v>0</v>
      </c>
      <c r="FC166" s="122">
        <f t="shared" si="407"/>
        <v>0</v>
      </c>
      <c r="FD166" s="122">
        <f t="shared" si="408"/>
        <v>0</v>
      </c>
      <c r="FE166" s="469">
        <f t="shared" si="409"/>
        <v>0</v>
      </c>
      <c r="FF166" s="466">
        <f t="shared" si="410"/>
        <v>0</v>
      </c>
      <c r="FG166" s="466">
        <f t="shared" si="411"/>
        <v>0</v>
      </c>
      <c r="FH166" s="466">
        <f t="shared" si="412"/>
        <v>0</v>
      </c>
      <c r="FI166" s="466">
        <f t="shared" si="413"/>
        <v>0</v>
      </c>
      <c r="FJ166" s="466">
        <f t="shared" si="414"/>
        <v>0</v>
      </c>
      <c r="FK166" s="466">
        <f t="shared" si="415"/>
        <v>0</v>
      </c>
      <c r="FL166" s="466">
        <f t="shared" si="416"/>
        <v>0</v>
      </c>
      <c r="FM166" s="466">
        <f t="shared" si="417"/>
        <v>0</v>
      </c>
      <c r="FN166" s="466">
        <f t="shared" si="418"/>
        <v>0</v>
      </c>
      <c r="FO166" s="466">
        <f t="shared" si="419"/>
        <v>0</v>
      </c>
      <c r="FP166" s="466">
        <f t="shared" si="420"/>
        <v>0</v>
      </c>
      <c r="FQ166" s="468">
        <f t="shared" si="421"/>
        <v>0</v>
      </c>
      <c r="FR166" s="466">
        <f t="shared" si="422"/>
        <v>0</v>
      </c>
      <c r="FS166" s="466">
        <f t="shared" si="423"/>
        <v>0</v>
      </c>
      <c r="FT166" s="466">
        <f t="shared" si="424"/>
        <v>0</v>
      </c>
      <c r="FU166" s="466">
        <f t="shared" si="425"/>
        <v>0</v>
      </c>
      <c r="FV166" s="466">
        <f t="shared" si="426"/>
        <v>0</v>
      </c>
      <c r="FW166" s="466">
        <f t="shared" si="427"/>
        <v>0</v>
      </c>
      <c r="FX166" s="466">
        <f t="shared" si="428"/>
        <v>0</v>
      </c>
      <c r="FY166" s="466">
        <f t="shared" si="429"/>
        <v>0</v>
      </c>
      <c r="FZ166" s="466">
        <f t="shared" si="430"/>
        <v>0</v>
      </c>
      <c r="GA166" s="466">
        <f t="shared" si="431"/>
        <v>0</v>
      </c>
      <c r="GB166" s="466">
        <f t="shared" si="432"/>
        <v>0</v>
      </c>
      <c r="GC166" s="468">
        <f t="shared" si="433"/>
        <v>0</v>
      </c>
    </row>
    <row r="167" spans="1:185">
      <c r="A167" s="97">
        <v>164</v>
      </c>
      <c r="B167" s="97" t="s">
        <v>12</v>
      </c>
      <c r="C167" s="97" t="s">
        <v>213</v>
      </c>
      <c r="D167" s="97" t="s">
        <v>935</v>
      </c>
      <c r="E167" s="321">
        <v>0</v>
      </c>
      <c r="F167" s="122">
        <v>0</v>
      </c>
      <c r="G167" s="122">
        <v>3.6511166597308999E-2</v>
      </c>
      <c r="H167" s="122">
        <v>0</v>
      </c>
      <c r="I167" s="122">
        <v>0</v>
      </c>
      <c r="J167" s="122">
        <v>3.5667264807878997E-2</v>
      </c>
      <c r="K167" s="122">
        <v>0</v>
      </c>
      <c r="L167" s="122">
        <v>0</v>
      </c>
      <c r="M167" s="122">
        <v>3.4686514079622997E-2</v>
      </c>
      <c r="N167" s="122">
        <v>0</v>
      </c>
      <c r="O167" s="122">
        <v>0</v>
      </c>
      <c r="P167" s="475">
        <v>3.3458382577334002E-2</v>
      </c>
      <c r="Q167" s="474">
        <v>4</v>
      </c>
      <c r="R167" s="97">
        <v>0</v>
      </c>
      <c r="S167" s="97">
        <v>0</v>
      </c>
      <c r="T167" s="97">
        <v>0.14604466638923599</v>
      </c>
      <c r="U167" s="97">
        <v>0</v>
      </c>
      <c r="V167" s="97">
        <v>0</v>
      </c>
      <c r="W167" s="97">
        <v>0.14266905923151599</v>
      </c>
      <c r="X167" s="97">
        <v>0</v>
      </c>
      <c r="Y167" s="97">
        <v>0</v>
      </c>
      <c r="Z167" s="97">
        <v>0.13874605631849099</v>
      </c>
      <c r="AA167" s="97">
        <v>0</v>
      </c>
      <c r="AB167" s="97">
        <v>0</v>
      </c>
      <c r="AC167" s="97">
        <v>0.13383353030933601</v>
      </c>
      <c r="AD167" s="321">
        <v>0</v>
      </c>
      <c r="AE167" s="97">
        <v>0</v>
      </c>
      <c r="AF167" s="97">
        <v>367.54594109560003</v>
      </c>
      <c r="AG167" s="97">
        <v>0</v>
      </c>
      <c r="AH167" s="97">
        <v>0</v>
      </c>
      <c r="AI167" s="97">
        <v>359.050658520566</v>
      </c>
      <c r="AJ167" s="97">
        <v>0</v>
      </c>
      <c r="AK167" s="97">
        <v>0</v>
      </c>
      <c r="AL167" s="97">
        <v>349.177758216857</v>
      </c>
      <c r="AM167" s="97">
        <v>0</v>
      </c>
      <c r="AN167" s="97">
        <v>0</v>
      </c>
      <c r="AO167" s="97">
        <v>336.81456546034298</v>
      </c>
      <c r="AP167" s="466">
        <f t="shared" si="290"/>
        <v>0</v>
      </c>
      <c r="AQ167" s="122">
        <f t="shared" si="291"/>
        <v>0</v>
      </c>
      <c r="AR167" s="473">
        <f t="shared" si="292"/>
        <v>2516.6680179611781</v>
      </c>
      <c r="AS167" s="122">
        <f t="shared" si="293"/>
        <v>0</v>
      </c>
      <c r="AT167" s="122">
        <f t="shared" si="294"/>
        <v>0</v>
      </c>
      <c r="AU167" s="122">
        <f t="shared" si="295"/>
        <v>2516.6680179611835</v>
      </c>
      <c r="AV167" s="122">
        <f t="shared" si="296"/>
        <v>0</v>
      </c>
      <c r="AW167" s="122">
        <f t="shared" si="297"/>
        <v>0</v>
      </c>
      <c r="AX167" s="122">
        <f t="shared" si="298"/>
        <v>2516.6679866944896</v>
      </c>
      <c r="AY167" s="122">
        <f t="shared" si="299"/>
        <v>0</v>
      </c>
      <c r="AZ167" s="122">
        <f t="shared" si="300"/>
        <v>0</v>
      </c>
      <c r="BA167" s="469">
        <f t="shared" si="301"/>
        <v>2516.6680179611712</v>
      </c>
      <c r="BB167" s="97">
        <f t="shared" si="302"/>
        <v>0</v>
      </c>
      <c r="BC167" s="97">
        <f t="shared" si="303"/>
        <v>0</v>
      </c>
      <c r="BD167" s="97">
        <f t="shared" si="304"/>
        <v>5.6344843652224967E-3</v>
      </c>
      <c r="BE167" s="97">
        <f t="shared" si="305"/>
        <v>0</v>
      </c>
      <c r="BF167" s="97">
        <f t="shared" si="306"/>
        <v>0</v>
      </c>
      <c r="BG167" s="97">
        <f t="shared" si="307"/>
        <v>5.5042515657403486E-3</v>
      </c>
      <c r="BH167" s="97">
        <f t="shared" si="308"/>
        <v>0</v>
      </c>
      <c r="BI167" s="97">
        <f t="shared" si="309"/>
        <v>0</v>
      </c>
      <c r="BJ167" s="97">
        <f t="shared" si="310"/>
        <v>5.3528999339098196E-3</v>
      </c>
      <c r="BK167" s="97">
        <f t="shared" si="311"/>
        <v>0</v>
      </c>
      <c r="BL167" s="97">
        <f t="shared" si="312"/>
        <v>0</v>
      </c>
      <c r="BM167" s="469">
        <f t="shared" si="313"/>
        <v>5.1633719512954651E-3</v>
      </c>
      <c r="BN167" s="467">
        <f t="shared" si="314"/>
        <v>0</v>
      </c>
      <c r="BO167" s="97">
        <f t="shared" si="315"/>
        <v>0</v>
      </c>
      <c r="BP167" s="97">
        <f t="shared" si="316"/>
        <v>88342262.453166038</v>
      </c>
      <c r="BQ167" s="97">
        <f t="shared" si="317"/>
        <v>0</v>
      </c>
      <c r="BR167" s="97">
        <f t="shared" si="318"/>
        <v>0</v>
      </c>
      <c r="BS167" s="97">
        <f t="shared" si="319"/>
        <v>89513036.778613538</v>
      </c>
      <c r="BT167" s="97">
        <f t="shared" si="320"/>
        <v>0</v>
      </c>
      <c r="BU167" s="97">
        <f t="shared" si="321"/>
        <v>0</v>
      </c>
      <c r="BV167" s="97">
        <f t="shared" si="322"/>
        <v>90929276.804820463</v>
      </c>
      <c r="BW167" s="97">
        <f t="shared" si="323"/>
        <v>0</v>
      </c>
      <c r="BX167" s="97">
        <f t="shared" si="324"/>
        <v>0</v>
      </c>
      <c r="BY167" s="469">
        <f t="shared" si="325"/>
        <v>92793575.493922606</v>
      </c>
      <c r="BZ167" s="470">
        <f t="shared" si="326"/>
        <v>0</v>
      </c>
      <c r="CA167" s="470">
        <f t="shared" si="327"/>
        <v>0</v>
      </c>
      <c r="CB167" s="470">
        <f t="shared" si="328"/>
        <v>30.244946507569683</v>
      </c>
      <c r="CC167" s="470">
        <f t="shared" si="329"/>
        <v>0</v>
      </c>
      <c r="CD167" s="470">
        <f t="shared" si="330"/>
        <v>0</v>
      </c>
      <c r="CE167" s="470">
        <f t="shared" si="331"/>
        <v>31.370865295101019</v>
      </c>
      <c r="CF167" s="470">
        <f t="shared" si="332"/>
        <v>0</v>
      </c>
      <c r="CG167" s="470">
        <f t="shared" si="333"/>
        <v>0</v>
      </c>
      <c r="CH167" s="470">
        <f t="shared" si="334"/>
        <v>32.768238326029497</v>
      </c>
      <c r="CI167" s="470">
        <f t="shared" si="335"/>
        <v>0</v>
      </c>
      <c r="CJ167" s="470">
        <f t="shared" si="336"/>
        <v>0</v>
      </c>
      <c r="CK167" s="472">
        <f t="shared" si="337"/>
        <v>34.667536333923294</v>
      </c>
      <c r="CL167" s="470">
        <f t="shared" si="338"/>
        <v>0</v>
      </c>
      <c r="CM167" s="116">
        <f t="shared" si="339"/>
        <v>0</v>
      </c>
      <c r="CN167" s="116">
        <f t="shared" si="340"/>
        <v>0</v>
      </c>
      <c r="CO167" s="116">
        <f t="shared" si="341"/>
        <v>0</v>
      </c>
      <c r="CP167" s="116">
        <f t="shared" si="342"/>
        <v>0</v>
      </c>
      <c r="CQ167" s="116">
        <f t="shared" si="343"/>
        <v>0</v>
      </c>
      <c r="CR167" s="116">
        <f t="shared" si="344"/>
        <v>0</v>
      </c>
      <c r="CS167" s="116">
        <f t="shared" si="345"/>
        <v>0</v>
      </c>
      <c r="CT167" s="116">
        <f t="shared" si="346"/>
        <v>0</v>
      </c>
      <c r="CU167" s="116">
        <f t="shared" si="347"/>
        <v>0</v>
      </c>
      <c r="CV167" s="116">
        <f t="shared" si="348"/>
        <v>0</v>
      </c>
      <c r="CW167" s="471">
        <f t="shared" si="349"/>
        <v>0</v>
      </c>
      <c r="CX167" s="470">
        <f t="shared" si="350"/>
        <v>0</v>
      </c>
      <c r="CY167" s="116">
        <f t="shared" si="351"/>
        <v>0</v>
      </c>
      <c r="CZ167" s="116">
        <f t="shared" si="352"/>
        <v>0</v>
      </c>
      <c r="DA167" s="116">
        <f t="shared" si="353"/>
        <v>0</v>
      </c>
      <c r="DB167" s="116">
        <f t="shared" si="354"/>
        <v>0</v>
      </c>
      <c r="DC167" s="116">
        <f t="shared" si="355"/>
        <v>0</v>
      </c>
      <c r="DD167" s="116">
        <f t="shared" si="356"/>
        <v>0</v>
      </c>
      <c r="DE167" s="116">
        <f t="shared" si="357"/>
        <v>0</v>
      </c>
      <c r="DF167" s="116">
        <f t="shared" si="358"/>
        <v>0</v>
      </c>
      <c r="DG167" s="116">
        <f t="shared" si="359"/>
        <v>0</v>
      </c>
      <c r="DH167" s="116">
        <f t="shared" si="360"/>
        <v>0</v>
      </c>
      <c r="DI167" s="471">
        <f t="shared" si="361"/>
        <v>0</v>
      </c>
      <c r="DJ167" s="470">
        <f t="shared" si="362"/>
        <v>0</v>
      </c>
      <c r="DK167" s="116">
        <f t="shared" si="363"/>
        <v>0</v>
      </c>
      <c r="DL167" s="116">
        <f t="shared" si="364"/>
        <v>0</v>
      </c>
      <c r="DM167" s="116">
        <f t="shared" si="365"/>
        <v>0</v>
      </c>
      <c r="DN167" s="116">
        <f t="shared" si="366"/>
        <v>0</v>
      </c>
      <c r="DO167" s="116">
        <f t="shared" si="367"/>
        <v>0</v>
      </c>
      <c r="DP167" s="116">
        <f t="shared" si="368"/>
        <v>0</v>
      </c>
      <c r="DQ167" s="116">
        <f t="shared" si="369"/>
        <v>0</v>
      </c>
      <c r="DR167" s="116">
        <f t="shared" si="370"/>
        <v>0</v>
      </c>
      <c r="DS167" s="116">
        <f t="shared" si="371"/>
        <v>0</v>
      </c>
      <c r="DT167" s="116">
        <f t="shared" si="372"/>
        <v>0</v>
      </c>
      <c r="DU167" s="471">
        <f t="shared" si="373"/>
        <v>0</v>
      </c>
      <c r="DV167" s="470">
        <f t="shared" si="374"/>
        <v>0</v>
      </c>
      <c r="DW167" s="470">
        <f t="shared" si="375"/>
        <v>0</v>
      </c>
      <c r="DX167" s="470">
        <f t="shared" si="376"/>
        <v>0</v>
      </c>
      <c r="DY167" s="470">
        <f t="shared" si="377"/>
        <v>0</v>
      </c>
      <c r="DZ167" s="470">
        <f t="shared" si="378"/>
        <v>0</v>
      </c>
      <c r="EA167" s="470">
        <f t="shared" si="379"/>
        <v>0</v>
      </c>
      <c r="EB167" s="470">
        <f t="shared" si="380"/>
        <v>0</v>
      </c>
      <c r="EC167" s="470">
        <f t="shared" si="381"/>
        <v>0</v>
      </c>
      <c r="ED167" s="470">
        <f t="shared" si="382"/>
        <v>0</v>
      </c>
      <c r="EE167" s="470">
        <f t="shared" si="383"/>
        <v>0</v>
      </c>
      <c r="EF167" s="470">
        <f t="shared" si="384"/>
        <v>0</v>
      </c>
      <c r="EG167" s="470">
        <f t="shared" si="385"/>
        <v>0</v>
      </c>
      <c r="EH167" s="466">
        <f t="shared" si="386"/>
        <v>0</v>
      </c>
      <c r="EI167" s="122">
        <f t="shared" si="387"/>
        <v>0</v>
      </c>
      <c r="EJ167" s="122">
        <f t="shared" si="388"/>
        <v>15678.854838685411</v>
      </c>
      <c r="EK167" s="122">
        <f t="shared" si="389"/>
        <v>0</v>
      </c>
      <c r="EL167" s="122">
        <f t="shared" si="390"/>
        <v>0</v>
      </c>
      <c r="EM167" s="122">
        <f t="shared" si="391"/>
        <v>16262.526468768619</v>
      </c>
      <c r="EN167" s="122">
        <f t="shared" si="392"/>
        <v>0</v>
      </c>
      <c r="EO167" s="122">
        <f t="shared" si="393"/>
        <v>0</v>
      </c>
      <c r="EP167" s="122">
        <f t="shared" si="394"/>
        <v>16986.918852862746</v>
      </c>
      <c r="EQ167" s="122">
        <f t="shared" si="395"/>
        <v>0</v>
      </c>
      <c r="ER167" s="122">
        <f t="shared" si="396"/>
        <v>0</v>
      </c>
      <c r="ES167" s="469">
        <f t="shared" si="397"/>
        <v>17971.507063449331</v>
      </c>
      <c r="ET167" s="466">
        <f t="shared" si="398"/>
        <v>0</v>
      </c>
      <c r="EU167" s="122">
        <f t="shared" si="399"/>
        <v>0</v>
      </c>
      <c r="EV167" s="122">
        <f t="shared" si="400"/>
        <v>0</v>
      </c>
      <c r="EW167" s="122">
        <f t="shared" si="401"/>
        <v>0</v>
      </c>
      <c r="EX167" s="122">
        <f t="shared" si="402"/>
        <v>0</v>
      </c>
      <c r="EY167" s="122">
        <f t="shared" si="403"/>
        <v>0</v>
      </c>
      <c r="EZ167" s="122">
        <f t="shared" si="404"/>
        <v>0</v>
      </c>
      <c r="FA167" s="122">
        <f t="shared" si="405"/>
        <v>0</v>
      </c>
      <c r="FB167" s="122">
        <f t="shared" si="406"/>
        <v>0</v>
      </c>
      <c r="FC167" s="122">
        <f t="shared" si="407"/>
        <v>0</v>
      </c>
      <c r="FD167" s="122">
        <f t="shared" si="408"/>
        <v>0</v>
      </c>
      <c r="FE167" s="469">
        <f t="shared" si="409"/>
        <v>0</v>
      </c>
      <c r="FF167" s="466">
        <f t="shared" si="410"/>
        <v>0</v>
      </c>
      <c r="FG167" s="466">
        <f t="shared" si="411"/>
        <v>0</v>
      </c>
      <c r="FH167" s="466">
        <f t="shared" si="412"/>
        <v>0</v>
      </c>
      <c r="FI167" s="466">
        <f t="shared" si="413"/>
        <v>0</v>
      </c>
      <c r="FJ167" s="466">
        <f t="shared" si="414"/>
        <v>0</v>
      </c>
      <c r="FK167" s="466">
        <f t="shared" si="415"/>
        <v>0</v>
      </c>
      <c r="FL167" s="466">
        <f t="shared" si="416"/>
        <v>0</v>
      </c>
      <c r="FM167" s="466">
        <f t="shared" si="417"/>
        <v>0</v>
      </c>
      <c r="FN167" s="466">
        <f t="shared" si="418"/>
        <v>0</v>
      </c>
      <c r="FO167" s="466">
        <f t="shared" si="419"/>
        <v>0</v>
      </c>
      <c r="FP167" s="466">
        <f t="shared" si="420"/>
        <v>0</v>
      </c>
      <c r="FQ167" s="468">
        <f t="shared" si="421"/>
        <v>0</v>
      </c>
      <c r="FR167" s="466">
        <f t="shared" si="422"/>
        <v>0</v>
      </c>
      <c r="FS167" s="466">
        <f t="shared" si="423"/>
        <v>0</v>
      </c>
      <c r="FT167" s="466">
        <f t="shared" si="424"/>
        <v>0</v>
      </c>
      <c r="FU167" s="466">
        <f t="shared" si="425"/>
        <v>0</v>
      </c>
      <c r="FV167" s="466">
        <f t="shared" si="426"/>
        <v>0</v>
      </c>
      <c r="FW167" s="466">
        <f t="shared" si="427"/>
        <v>0</v>
      </c>
      <c r="FX167" s="466">
        <f t="shared" si="428"/>
        <v>0</v>
      </c>
      <c r="FY167" s="466">
        <f t="shared" si="429"/>
        <v>0</v>
      </c>
      <c r="FZ167" s="466">
        <f t="shared" si="430"/>
        <v>0</v>
      </c>
      <c r="GA167" s="466">
        <f t="shared" si="431"/>
        <v>0</v>
      </c>
      <c r="GB167" s="466">
        <f t="shared" si="432"/>
        <v>0</v>
      </c>
      <c r="GC167" s="468">
        <f t="shared" si="433"/>
        <v>0</v>
      </c>
    </row>
    <row r="168" spans="1:185">
      <c r="A168" s="97">
        <v>165</v>
      </c>
      <c r="B168" s="97" t="s">
        <v>12</v>
      </c>
      <c r="C168" s="97" t="s">
        <v>213</v>
      </c>
      <c r="D168" s="97" t="s">
        <v>935</v>
      </c>
      <c r="E168" s="321">
        <v>0</v>
      </c>
      <c r="F168" s="122">
        <v>0</v>
      </c>
      <c r="G168" s="122">
        <v>3.7652864346020998E-2</v>
      </c>
      <c r="H168" s="122">
        <v>0</v>
      </c>
      <c r="I168" s="122">
        <v>0</v>
      </c>
      <c r="J168" s="122">
        <v>3.6747312958499E-2</v>
      </c>
      <c r="K168" s="122">
        <v>0</v>
      </c>
      <c r="L168" s="122">
        <v>0</v>
      </c>
      <c r="M168" s="122">
        <v>3.5694915400027998E-2</v>
      </c>
      <c r="N168" s="122">
        <v>0</v>
      </c>
      <c r="O168" s="122">
        <v>0</v>
      </c>
      <c r="P168" s="475">
        <v>3.4377065147917003E-2</v>
      </c>
      <c r="Q168" s="474">
        <v>1</v>
      </c>
      <c r="R168" s="97">
        <v>0</v>
      </c>
      <c r="S168" s="97">
        <v>0</v>
      </c>
      <c r="T168" s="97">
        <v>3.7652864346020998E-2</v>
      </c>
      <c r="U168" s="97">
        <v>0</v>
      </c>
      <c r="V168" s="97">
        <v>0</v>
      </c>
      <c r="W168" s="97">
        <v>3.6747312958499E-2</v>
      </c>
      <c r="X168" s="97">
        <v>0</v>
      </c>
      <c r="Y168" s="97">
        <v>0</v>
      </c>
      <c r="Z168" s="97">
        <v>3.5694915400027998E-2</v>
      </c>
      <c r="AA168" s="97">
        <v>0</v>
      </c>
      <c r="AB168" s="97">
        <v>0</v>
      </c>
      <c r="AC168" s="97">
        <v>3.4377065147917003E-2</v>
      </c>
      <c r="AD168" s="321">
        <v>0</v>
      </c>
      <c r="AE168" s="97">
        <v>0</v>
      </c>
      <c r="AF168" s="97">
        <v>7.2219351153148796</v>
      </c>
      <c r="AG168" s="97">
        <v>0</v>
      </c>
      <c r="AH168" s="97">
        <v>0</v>
      </c>
      <c r="AI168" s="97">
        <v>7.0482475757915504</v>
      </c>
      <c r="AJ168" s="97">
        <v>0</v>
      </c>
      <c r="AK168" s="97">
        <v>0</v>
      </c>
      <c r="AL168" s="97">
        <v>6.8463945388793901</v>
      </c>
      <c r="AM168" s="97">
        <v>0</v>
      </c>
      <c r="AN168" s="97">
        <v>0</v>
      </c>
      <c r="AO168" s="97">
        <v>6.5936267602824801</v>
      </c>
      <c r="AP168" s="466">
        <f t="shared" si="290"/>
        <v>0</v>
      </c>
      <c r="AQ168" s="122">
        <f t="shared" si="291"/>
        <v>0</v>
      </c>
      <c r="AR168" s="473">
        <f t="shared" si="292"/>
        <v>191.80307370368928</v>
      </c>
      <c r="AS168" s="122">
        <f t="shared" si="293"/>
        <v>0</v>
      </c>
      <c r="AT168" s="122">
        <f t="shared" si="294"/>
        <v>0</v>
      </c>
      <c r="AU168" s="122">
        <f t="shared" si="295"/>
        <v>191.8030737036901</v>
      </c>
      <c r="AV168" s="122">
        <f t="shared" si="296"/>
        <v>0</v>
      </c>
      <c r="AW168" s="122">
        <f t="shared" si="297"/>
        <v>0</v>
      </c>
      <c r="AX168" s="122">
        <f t="shared" si="298"/>
        <v>191.8030750921466</v>
      </c>
      <c r="AY168" s="122">
        <f t="shared" si="299"/>
        <v>0</v>
      </c>
      <c r="AZ168" s="122">
        <f t="shared" si="300"/>
        <v>0</v>
      </c>
      <c r="BA168" s="469">
        <f t="shared" si="301"/>
        <v>191.80307370369007</v>
      </c>
      <c r="BB168" s="97">
        <f t="shared" si="302"/>
        <v>0</v>
      </c>
      <c r="BC168" s="97">
        <f t="shared" si="303"/>
        <v>0</v>
      </c>
      <c r="BD168" s="97">
        <f t="shared" si="304"/>
        <v>5.8106736989098403E-3</v>
      </c>
      <c r="BE168" s="97">
        <f t="shared" si="305"/>
        <v>0</v>
      </c>
      <c r="BF168" s="97">
        <f t="shared" si="306"/>
        <v>0</v>
      </c>
      <c r="BG168" s="97">
        <f t="shared" si="307"/>
        <v>5.6709269964510282E-3</v>
      </c>
      <c r="BH168" s="97">
        <f t="shared" si="308"/>
        <v>0</v>
      </c>
      <c r="BI168" s="97">
        <f t="shared" si="309"/>
        <v>0</v>
      </c>
      <c r="BJ168" s="97">
        <f t="shared" si="310"/>
        <v>5.5085186665665429E-3</v>
      </c>
      <c r="BK168" s="97">
        <f t="shared" si="311"/>
        <v>0</v>
      </c>
      <c r="BL168" s="97">
        <f t="shared" si="312"/>
        <v>0</v>
      </c>
      <c r="BM168" s="469">
        <f t="shared" si="313"/>
        <v>5.3051450871046584E-3</v>
      </c>
      <c r="BN168" s="467">
        <f t="shared" si="314"/>
        <v>0</v>
      </c>
      <c r="BO168" s="97">
        <f t="shared" si="315"/>
        <v>0</v>
      </c>
      <c r="BP168" s="97">
        <f t="shared" si="316"/>
        <v>6617128.0572194476</v>
      </c>
      <c r="BQ168" s="97">
        <f t="shared" si="317"/>
        <v>0</v>
      </c>
      <c r="BR168" s="97">
        <f t="shared" si="318"/>
        <v>0</v>
      </c>
      <c r="BS168" s="97">
        <f t="shared" si="319"/>
        <v>6708444.3023971859</v>
      </c>
      <c r="BT168" s="97">
        <f t="shared" si="320"/>
        <v>0</v>
      </c>
      <c r="BU168" s="97">
        <f t="shared" si="321"/>
        <v>0</v>
      </c>
      <c r="BV168" s="97">
        <f t="shared" si="322"/>
        <v>6819090.4110027747</v>
      </c>
      <c r="BW168" s="97">
        <f t="shared" si="323"/>
        <v>0</v>
      </c>
      <c r="BX168" s="97">
        <f t="shared" si="324"/>
        <v>0</v>
      </c>
      <c r="BY168" s="469">
        <f t="shared" si="325"/>
        <v>6965054.0601985836</v>
      </c>
      <c r="BZ168" s="470">
        <f t="shared" si="326"/>
        <v>0</v>
      </c>
      <c r="CA168" s="470">
        <f t="shared" si="327"/>
        <v>0</v>
      </c>
      <c r="CB168" s="470">
        <f t="shared" si="328"/>
        <v>8.787018162030904</v>
      </c>
      <c r="CC168" s="470">
        <f t="shared" si="329"/>
        <v>0</v>
      </c>
      <c r="CD168" s="470">
        <f t="shared" si="330"/>
        <v>0</v>
      </c>
      <c r="CE168" s="470">
        <f t="shared" si="331"/>
        <v>9.1278025007888921</v>
      </c>
      <c r="CF168" s="470">
        <f t="shared" si="332"/>
        <v>0</v>
      </c>
      <c r="CG168" s="470">
        <f t="shared" si="333"/>
        <v>0</v>
      </c>
      <c r="CH168" s="470">
        <f t="shared" si="334"/>
        <v>9.5519072318594525</v>
      </c>
      <c r="CI168" s="470">
        <f t="shared" si="335"/>
        <v>0</v>
      </c>
      <c r="CJ168" s="470">
        <f t="shared" si="336"/>
        <v>0</v>
      </c>
      <c r="CK168" s="472">
        <f t="shared" si="337"/>
        <v>10.130379120831689</v>
      </c>
      <c r="CL168" s="470">
        <f t="shared" si="338"/>
        <v>0</v>
      </c>
      <c r="CM168" s="116">
        <f t="shared" si="339"/>
        <v>0</v>
      </c>
      <c r="CN168" s="116">
        <f t="shared" si="340"/>
        <v>0</v>
      </c>
      <c r="CO168" s="116">
        <f t="shared" si="341"/>
        <v>0</v>
      </c>
      <c r="CP168" s="116">
        <f t="shared" si="342"/>
        <v>0</v>
      </c>
      <c r="CQ168" s="116">
        <f t="shared" si="343"/>
        <v>0</v>
      </c>
      <c r="CR168" s="116">
        <f t="shared" si="344"/>
        <v>0</v>
      </c>
      <c r="CS168" s="116">
        <f t="shared" si="345"/>
        <v>0</v>
      </c>
      <c r="CT168" s="116">
        <f t="shared" si="346"/>
        <v>0</v>
      </c>
      <c r="CU168" s="116">
        <f t="shared" si="347"/>
        <v>0</v>
      </c>
      <c r="CV168" s="116">
        <f t="shared" si="348"/>
        <v>0</v>
      </c>
      <c r="CW168" s="471">
        <f t="shared" si="349"/>
        <v>0</v>
      </c>
      <c r="CX168" s="470">
        <f t="shared" si="350"/>
        <v>0</v>
      </c>
      <c r="CY168" s="116">
        <f t="shared" si="351"/>
        <v>0</v>
      </c>
      <c r="CZ168" s="116">
        <f t="shared" si="352"/>
        <v>0</v>
      </c>
      <c r="DA168" s="116">
        <f t="shared" si="353"/>
        <v>0</v>
      </c>
      <c r="DB168" s="116">
        <f t="shared" si="354"/>
        <v>0</v>
      </c>
      <c r="DC168" s="116">
        <f t="shared" si="355"/>
        <v>0</v>
      </c>
      <c r="DD168" s="116">
        <f t="shared" si="356"/>
        <v>0</v>
      </c>
      <c r="DE168" s="116">
        <f t="shared" si="357"/>
        <v>0</v>
      </c>
      <c r="DF168" s="116">
        <f t="shared" si="358"/>
        <v>0</v>
      </c>
      <c r="DG168" s="116">
        <f t="shared" si="359"/>
        <v>0</v>
      </c>
      <c r="DH168" s="116">
        <f t="shared" si="360"/>
        <v>0</v>
      </c>
      <c r="DI168" s="471">
        <f t="shared" si="361"/>
        <v>0</v>
      </c>
      <c r="DJ168" s="470">
        <f t="shared" si="362"/>
        <v>0</v>
      </c>
      <c r="DK168" s="116">
        <f t="shared" si="363"/>
        <v>0</v>
      </c>
      <c r="DL168" s="116">
        <f t="shared" si="364"/>
        <v>0</v>
      </c>
      <c r="DM168" s="116">
        <f t="shared" si="365"/>
        <v>0</v>
      </c>
      <c r="DN168" s="116">
        <f t="shared" si="366"/>
        <v>0</v>
      </c>
      <c r="DO168" s="116">
        <f t="shared" si="367"/>
        <v>0</v>
      </c>
      <c r="DP168" s="116">
        <f t="shared" si="368"/>
        <v>0</v>
      </c>
      <c r="DQ168" s="116">
        <f t="shared" si="369"/>
        <v>0</v>
      </c>
      <c r="DR168" s="116">
        <f t="shared" si="370"/>
        <v>0</v>
      </c>
      <c r="DS168" s="116">
        <f t="shared" si="371"/>
        <v>0</v>
      </c>
      <c r="DT168" s="116">
        <f t="shared" si="372"/>
        <v>0</v>
      </c>
      <c r="DU168" s="471">
        <f t="shared" si="373"/>
        <v>0</v>
      </c>
      <c r="DV168" s="470">
        <f t="shared" si="374"/>
        <v>0</v>
      </c>
      <c r="DW168" s="470">
        <f t="shared" si="375"/>
        <v>0</v>
      </c>
      <c r="DX168" s="470">
        <f t="shared" si="376"/>
        <v>0</v>
      </c>
      <c r="DY168" s="470">
        <f t="shared" si="377"/>
        <v>0</v>
      </c>
      <c r="DZ168" s="470">
        <f t="shared" si="378"/>
        <v>0</v>
      </c>
      <c r="EA168" s="470">
        <f t="shared" si="379"/>
        <v>0</v>
      </c>
      <c r="EB168" s="470">
        <f t="shared" si="380"/>
        <v>0</v>
      </c>
      <c r="EC168" s="470">
        <f t="shared" si="381"/>
        <v>0</v>
      </c>
      <c r="ED168" s="470">
        <f t="shared" si="382"/>
        <v>0</v>
      </c>
      <c r="EE168" s="470">
        <f t="shared" si="383"/>
        <v>0</v>
      </c>
      <c r="EF168" s="470">
        <f t="shared" si="384"/>
        <v>0</v>
      </c>
      <c r="EG168" s="470">
        <f t="shared" si="385"/>
        <v>0</v>
      </c>
      <c r="EH168" s="466">
        <f t="shared" si="386"/>
        <v>0</v>
      </c>
      <c r="EI168" s="122">
        <f t="shared" si="387"/>
        <v>0</v>
      </c>
      <c r="EJ168" s="122">
        <f t="shared" si="388"/>
        <v>1138.7884434916573</v>
      </c>
      <c r="EK168" s="122">
        <f t="shared" si="389"/>
        <v>0</v>
      </c>
      <c r="EL168" s="122">
        <f t="shared" si="390"/>
        <v>0</v>
      </c>
      <c r="EM168" s="122">
        <f t="shared" si="391"/>
        <v>1182.9537404723169</v>
      </c>
      <c r="EN168" s="122">
        <f t="shared" si="392"/>
        <v>0</v>
      </c>
      <c r="EO168" s="122">
        <f t="shared" si="393"/>
        <v>0</v>
      </c>
      <c r="EP168" s="122">
        <f t="shared" si="394"/>
        <v>1237.9172739107937</v>
      </c>
      <c r="EQ168" s="122">
        <f t="shared" si="395"/>
        <v>0</v>
      </c>
      <c r="ER168" s="122">
        <f t="shared" si="396"/>
        <v>0</v>
      </c>
      <c r="ES168" s="469">
        <f t="shared" si="397"/>
        <v>1312.8866309667392</v>
      </c>
      <c r="ET168" s="466">
        <f t="shared" si="398"/>
        <v>0</v>
      </c>
      <c r="EU168" s="122">
        <f t="shared" si="399"/>
        <v>0</v>
      </c>
      <c r="EV168" s="122">
        <f t="shared" si="400"/>
        <v>0</v>
      </c>
      <c r="EW168" s="122">
        <f t="shared" si="401"/>
        <v>0</v>
      </c>
      <c r="EX168" s="122">
        <f t="shared" si="402"/>
        <v>0</v>
      </c>
      <c r="EY168" s="122">
        <f t="shared" si="403"/>
        <v>0</v>
      </c>
      <c r="EZ168" s="122">
        <f t="shared" si="404"/>
        <v>0</v>
      </c>
      <c r="FA168" s="122">
        <f t="shared" si="405"/>
        <v>0</v>
      </c>
      <c r="FB168" s="122">
        <f t="shared" si="406"/>
        <v>0</v>
      </c>
      <c r="FC168" s="122">
        <f t="shared" si="407"/>
        <v>0</v>
      </c>
      <c r="FD168" s="122">
        <f t="shared" si="408"/>
        <v>0</v>
      </c>
      <c r="FE168" s="469">
        <f t="shared" si="409"/>
        <v>0</v>
      </c>
      <c r="FF168" s="466">
        <f t="shared" si="410"/>
        <v>0</v>
      </c>
      <c r="FG168" s="466">
        <f t="shared" si="411"/>
        <v>0</v>
      </c>
      <c r="FH168" s="466">
        <f t="shared" si="412"/>
        <v>0</v>
      </c>
      <c r="FI168" s="466">
        <f t="shared" si="413"/>
        <v>0</v>
      </c>
      <c r="FJ168" s="466">
        <f t="shared" si="414"/>
        <v>0</v>
      </c>
      <c r="FK168" s="466">
        <f t="shared" si="415"/>
        <v>0</v>
      </c>
      <c r="FL168" s="466">
        <f t="shared" si="416"/>
        <v>0</v>
      </c>
      <c r="FM168" s="466">
        <f t="shared" si="417"/>
        <v>0</v>
      </c>
      <c r="FN168" s="466">
        <f t="shared" si="418"/>
        <v>0</v>
      </c>
      <c r="FO168" s="466">
        <f t="shared" si="419"/>
        <v>0</v>
      </c>
      <c r="FP168" s="466">
        <f t="shared" si="420"/>
        <v>0</v>
      </c>
      <c r="FQ168" s="468">
        <f t="shared" si="421"/>
        <v>0</v>
      </c>
      <c r="FR168" s="466">
        <f t="shared" si="422"/>
        <v>0</v>
      </c>
      <c r="FS168" s="466">
        <f t="shared" si="423"/>
        <v>0</v>
      </c>
      <c r="FT168" s="466">
        <f t="shared" si="424"/>
        <v>0</v>
      </c>
      <c r="FU168" s="466">
        <f t="shared" si="425"/>
        <v>0</v>
      </c>
      <c r="FV168" s="466">
        <f t="shared" si="426"/>
        <v>0</v>
      </c>
      <c r="FW168" s="466">
        <f t="shared" si="427"/>
        <v>0</v>
      </c>
      <c r="FX168" s="466">
        <f t="shared" si="428"/>
        <v>0</v>
      </c>
      <c r="FY168" s="466">
        <f t="shared" si="429"/>
        <v>0</v>
      </c>
      <c r="FZ168" s="466">
        <f t="shared" si="430"/>
        <v>0</v>
      </c>
      <c r="GA168" s="466">
        <f t="shared" si="431"/>
        <v>0</v>
      </c>
      <c r="GB168" s="466">
        <f t="shared" si="432"/>
        <v>0</v>
      </c>
      <c r="GC168" s="468">
        <f t="shared" si="433"/>
        <v>0</v>
      </c>
    </row>
    <row r="169" spans="1:185">
      <c r="A169" s="97">
        <v>166</v>
      </c>
      <c r="B169" s="97" t="s">
        <v>12</v>
      </c>
      <c r="C169" s="97" t="s">
        <v>213</v>
      </c>
      <c r="D169" s="97" t="s">
        <v>935</v>
      </c>
      <c r="E169" s="321">
        <v>0</v>
      </c>
      <c r="F169" s="122">
        <v>0</v>
      </c>
      <c r="G169" s="122">
        <v>8.0684709312901004E-2</v>
      </c>
      <c r="H169" s="122">
        <v>0</v>
      </c>
      <c r="I169" s="122">
        <v>0</v>
      </c>
      <c r="J169" s="122">
        <v>7.8744242053925995E-2</v>
      </c>
      <c r="K169" s="122">
        <v>0</v>
      </c>
      <c r="L169" s="122">
        <v>0</v>
      </c>
      <c r="M169" s="122">
        <v>7.6489104428629995E-2</v>
      </c>
      <c r="N169" s="122">
        <v>0</v>
      </c>
      <c r="O169" s="122">
        <v>0</v>
      </c>
      <c r="P169" s="475">
        <v>7.3665139602678995E-2</v>
      </c>
      <c r="Q169" s="474">
        <v>2</v>
      </c>
      <c r="R169" s="97">
        <v>0</v>
      </c>
      <c r="S169" s="97">
        <v>0</v>
      </c>
      <c r="T169" s="97">
        <v>0.16136941862580301</v>
      </c>
      <c r="U169" s="97">
        <v>0</v>
      </c>
      <c r="V169" s="97">
        <v>0</v>
      </c>
      <c r="W169" s="97">
        <v>0.15748848410785199</v>
      </c>
      <c r="X169" s="97">
        <v>0</v>
      </c>
      <c r="Y169" s="97">
        <v>0</v>
      </c>
      <c r="Z169" s="97">
        <v>0.15297820885726099</v>
      </c>
      <c r="AA169" s="97">
        <v>0</v>
      </c>
      <c r="AB169" s="97">
        <v>0</v>
      </c>
      <c r="AC169" s="97">
        <v>0.14733027920535799</v>
      </c>
      <c r="AD169" s="321">
        <v>0</v>
      </c>
      <c r="AE169" s="97">
        <v>0</v>
      </c>
      <c r="AF169" s="97">
        <v>94.322862550647201</v>
      </c>
      <c r="AG169" s="97">
        <v>0</v>
      </c>
      <c r="AH169" s="97">
        <v>0</v>
      </c>
      <c r="AI169" s="97">
        <v>92.054397706304101</v>
      </c>
      <c r="AJ169" s="97">
        <v>0</v>
      </c>
      <c r="AK169" s="97">
        <v>0</v>
      </c>
      <c r="AL169" s="97">
        <v>89.418075799942002</v>
      </c>
      <c r="AM169" s="97">
        <v>0</v>
      </c>
      <c r="AN169" s="97">
        <v>0</v>
      </c>
      <c r="AO169" s="97">
        <v>86.116773508740906</v>
      </c>
      <c r="AP169" s="466">
        <f t="shared" si="290"/>
        <v>0</v>
      </c>
      <c r="AQ169" s="122">
        <f t="shared" si="291"/>
        <v>0</v>
      </c>
      <c r="AR169" s="473">
        <f t="shared" si="292"/>
        <v>584.51510424890978</v>
      </c>
      <c r="AS169" s="122">
        <f t="shared" si="293"/>
        <v>0</v>
      </c>
      <c r="AT169" s="122">
        <f t="shared" si="294"/>
        <v>0</v>
      </c>
      <c r="AU169" s="122">
        <f t="shared" si="295"/>
        <v>584.51510424891126</v>
      </c>
      <c r="AV169" s="122">
        <f t="shared" si="296"/>
        <v>0</v>
      </c>
      <c r="AW169" s="122">
        <f t="shared" si="297"/>
        <v>0</v>
      </c>
      <c r="AX169" s="122">
        <f t="shared" si="298"/>
        <v>584.51511798896217</v>
      </c>
      <c r="AY169" s="122">
        <f t="shared" si="299"/>
        <v>0</v>
      </c>
      <c r="AZ169" s="122">
        <f t="shared" si="300"/>
        <v>0</v>
      </c>
      <c r="BA169" s="469">
        <f t="shared" si="301"/>
        <v>584.51510424891046</v>
      </c>
      <c r="BB169" s="97">
        <f t="shared" si="302"/>
        <v>0</v>
      </c>
      <c r="BC169" s="97">
        <f t="shared" si="303"/>
        <v>0</v>
      </c>
      <c r="BD169" s="97">
        <f t="shared" si="304"/>
        <v>1.245144364052091E-2</v>
      </c>
      <c r="BE169" s="97">
        <f t="shared" si="305"/>
        <v>0</v>
      </c>
      <c r="BF169" s="97">
        <f t="shared" si="306"/>
        <v>0</v>
      </c>
      <c r="BG169" s="97">
        <f t="shared" si="307"/>
        <v>1.2151986420966421E-2</v>
      </c>
      <c r="BH169" s="97">
        <f t="shared" si="308"/>
        <v>0</v>
      </c>
      <c r="BI169" s="97">
        <f t="shared" si="309"/>
        <v>0</v>
      </c>
      <c r="BJ169" s="97">
        <f t="shared" si="310"/>
        <v>1.1803968571213798E-2</v>
      </c>
      <c r="BK169" s="97">
        <f t="shared" si="311"/>
        <v>0</v>
      </c>
      <c r="BL169" s="97">
        <f t="shared" si="312"/>
        <v>0</v>
      </c>
      <c r="BM169" s="469">
        <f t="shared" si="313"/>
        <v>1.1368168043795651E-2</v>
      </c>
      <c r="BN169" s="467">
        <f t="shared" si="314"/>
        <v>0</v>
      </c>
      <c r="BO169" s="97">
        <f t="shared" si="315"/>
        <v>0</v>
      </c>
      <c r="BP169" s="97">
        <f t="shared" si="316"/>
        <v>13129873.217235979</v>
      </c>
      <c r="BQ169" s="97">
        <f t="shared" si="317"/>
        <v>0</v>
      </c>
      <c r="BR169" s="97">
        <f t="shared" si="318"/>
        <v>0</v>
      </c>
      <c r="BS169" s="97">
        <f t="shared" si="319"/>
        <v>13311065.22553467</v>
      </c>
      <c r="BT169" s="97">
        <f t="shared" si="320"/>
        <v>0</v>
      </c>
      <c r="BU169" s="97">
        <f t="shared" si="321"/>
        <v>0</v>
      </c>
      <c r="BV169" s="97">
        <f t="shared" si="322"/>
        <v>13530612.258919295</v>
      </c>
      <c r="BW169" s="97">
        <f t="shared" si="323"/>
        <v>0</v>
      </c>
      <c r="BX169" s="97">
        <f t="shared" si="324"/>
        <v>0</v>
      </c>
      <c r="BY169" s="469">
        <f t="shared" si="325"/>
        <v>13820236.811319808</v>
      </c>
      <c r="BZ169" s="470">
        <f t="shared" si="326"/>
        <v>0</v>
      </c>
      <c r="CA169" s="470">
        <f t="shared" si="327"/>
        <v>0</v>
      </c>
      <c r="CB169" s="470">
        <f t="shared" si="328"/>
        <v>4.0682656382627966</v>
      </c>
      <c r="CC169" s="470">
        <f t="shared" si="329"/>
        <v>0</v>
      </c>
      <c r="CD169" s="470">
        <f t="shared" si="330"/>
        <v>0</v>
      </c>
      <c r="CE169" s="470">
        <f t="shared" si="331"/>
        <v>4.2260439869428561</v>
      </c>
      <c r="CF169" s="470">
        <f t="shared" si="332"/>
        <v>0</v>
      </c>
      <c r="CG169" s="470">
        <f t="shared" si="333"/>
        <v>0</v>
      </c>
      <c r="CH169" s="470">
        <f t="shared" si="334"/>
        <v>4.4223985755854516</v>
      </c>
      <c r="CI169" s="470">
        <f t="shared" si="335"/>
        <v>0</v>
      </c>
      <c r="CJ169" s="470">
        <f t="shared" si="336"/>
        <v>0</v>
      </c>
      <c r="CK169" s="472">
        <f t="shared" si="337"/>
        <v>4.6902228400912458</v>
      </c>
      <c r="CL169" s="470">
        <f t="shared" si="338"/>
        <v>0</v>
      </c>
      <c r="CM169" s="116">
        <f t="shared" si="339"/>
        <v>0</v>
      </c>
      <c r="CN169" s="116">
        <f t="shared" si="340"/>
        <v>0</v>
      </c>
      <c r="CO169" s="116">
        <f t="shared" si="341"/>
        <v>0</v>
      </c>
      <c r="CP169" s="116">
        <f t="shared" si="342"/>
        <v>0</v>
      </c>
      <c r="CQ169" s="116">
        <f t="shared" si="343"/>
        <v>0</v>
      </c>
      <c r="CR169" s="116">
        <f t="shared" si="344"/>
        <v>0</v>
      </c>
      <c r="CS169" s="116">
        <f t="shared" si="345"/>
        <v>0</v>
      </c>
      <c r="CT169" s="116">
        <f t="shared" si="346"/>
        <v>0</v>
      </c>
      <c r="CU169" s="116">
        <f t="shared" si="347"/>
        <v>0</v>
      </c>
      <c r="CV169" s="116">
        <f t="shared" si="348"/>
        <v>0</v>
      </c>
      <c r="CW169" s="471">
        <f t="shared" si="349"/>
        <v>0</v>
      </c>
      <c r="CX169" s="470">
        <f t="shared" si="350"/>
        <v>0</v>
      </c>
      <c r="CY169" s="116">
        <f t="shared" si="351"/>
        <v>0</v>
      </c>
      <c r="CZ169" s="116">
        <f t="shared" si="352"/>
        <v>0</v>
      </c>
      <c r="DA169" s="116">
        <f t="shared" si="353"/>
        <v>0</v>
      </c>
      <c r="DB169" s="116">
        <f t="shared" si="354"/>
        <v>0</v>
      </c>
      <c r="DC169" s="116">
        <f t="shared" si="355"/>
        <v>0</v>
      </c>
      <c r="DD169" s="116">
        <f t="shared" si="356"/>
        <v>0</v>
      </c>
      <c r="DE169" s="116">
        <f t="shared" si="357"/>
        <v>0</v>
      </c>
      <c r="DF169" s="116">
        <f t="shared" si="358"/>
        <v>0</v>
      </c>
      <c r="DG169" s="116">
        <f t="shared" si="359"/>
        <v>0</v>
      </c>
      <c r="DH169" s="116">
        <f t="shared" si="360"/>
        <v>0</v>
      </c>
      <c r="DI169" s="471">
        <f t="shared" si="361"/>
        <v>0</v>
      </c>
      <c r="DJ169" s="470">
        <f t="shared" si="362"/>
        <v>0</v>
      </c>
      <c r="DK169" s="116">
        <f t="shared" si="363"/>
        <v>0</v>
      </c>
      <c r="DL169" s="116">
        <f t="shared" si="364"/>
        <v>0</v>
      </c>
      <c r="DM169" s="116">
        <f t="shared" si="365"/>
        <v>0</v>
      </c>
      <c r="DN169" s="116">
        <f t="shared" si="366"/>
        <v>0</v>
      </c>
      <c r="DO169" s="116">
        <f t="shared" si="367"/>
        <v>0</v>
      </c>
      <c r="DP169" s="116">
        <f t="shared" si="368"/>
        <v>0</v>
      </c>
      <c r="DQ169" s="116">
        <f t="shared" si="369"/>
        <v>0</v>
      </c>
      <c r="DR169" s="116">
        <f t="shared" si="370"/>
        <v>0</v>
      </c>
      <c r="DS169" s="116">
        <f t="shared" si="371"/>
        <v>0</v>
      </c>
      <c r="DT169" s="116">
        <f t="shared" si="372"/>
        <v>0</v>
      </c>
      <c r="DU169" s="471">
        <f t="shared" si="373"/>
        <v>0</v>
      </c>
      <c r="DV169" s="470">
        <f t="shared" si="374"/>
        <v>0</v>
      </c>
      <c r="DW169" s="470">
        <f t="shared" si="375"/>
        <v>0</v>
      </c>
      <c r="DX169" s="470">
        <f t="shared" si="376"/>
        <v>0</v>
      </c>
      <c r="DY169" s="470">
        <f t="shared" si="377"/>
        <v>0</v>
      </c>
      <c r="DZ169" s="470">
        <f t="shared" si="378"/>
        <v>0</v>
      </c>
      <c r="EA169" s="470">
        <f t="shared" si="379"/>
        <v>0</v>
      </c>
      <c r="EB169" s="470">
        <f t="shared" si="380"/>
        <v>0</v>
      </c>
      <c r="EC169" s="470">
        <f t="shared" si="381"/>
        <v>0</v>
      </c>
      <c r="ED169" s="470">
        <f t="shared" si="382"/>
        <v>0</v>
      </c>
      <c r="EE169" s="470">
        <f t="shared" si="383"/>
        <v>0</v>
      </c>
      <c r="EF169" s="470">
        <f t="shared" si="384"/>
        <v>0</v>
      </c>
      <c r="EG169" s="470">
        <f t="shared" si="385"/>
        <v>0</v>
      </c>
      <c r="EH169" s="466">
        <f t="shared" si="386"/>
        <v>0</v>
      </c>
      <c r="EI169" s="122">
        <f t="shared" si="387"/>
        <v>0</v>
      </c>
      <c r="EJ169" s="122">
        <f t="shared" si="388"/>
        <v>1054.4860175495833</v>
      </c>
      <c r="EK169" s="122">
        <f t="shared" si="389"/>
        <v>0</v>
      </c>
      <c r="EL169" s="122">
        <f t="shared" si="390"/>
        <v>0</v>
      </c>
      <c r="EM169" s="122">
        <f t="shared" si="391"/>
        <v>1095.3818383608816</v>
      </c>
      <c r="EN169" s="122">
        <f t="shared" si="392"/>
        <v>0</v>
      </c>
      <c r="EO169" s="122">
        <f t="shared" si="393"/>
        <v>0</v>
      </c>
      <c r="EP169" s="122">
        <f t="shared" si="394"/>
        <v>1146.2765405794321</v>
      </c>
      <c r="EQ169" s="122">
        <f t="shared" si="395"/>
        <v>0</v>
      </c>
      <c r="ER169" s="122">
        <f t="shared" si="396"/>
        <v>0</v>
      </c>
      <c r="ES169" s="469">
        <f t="shared" si="397"/>
        <v>1215.6960345833743</v>
      </c>
      <c r="ET169" s="466">
        <f t="shared" si="398"/>
        <v>0</v>
      </c>
      <c r="EU169" s="122">
        <f t="shared" si="399"/>
        <v>0</v>
      </c>
      <c r="EV169" s="122">
        <f t="shared" si="400"/>
        <v>0</v>
      </c>
      <c r="EW169" s="122">
        <f t="shared" si="401"/>
        <v>0</v>
      </c>
      <c r="EX169" s="122">
        <f t="shared" si="402"/>
        <v>0</v>
      </c>
      <c r="EY169" s="122">
        <f t="shared" si="403"/>
        <v>0</v>
      </c>
      <c r="EZ169" s="122">
        <f t="shared" si="404"/>
        <v>0</v>
      </c>
      <c r="FA169" s="122">
        <f t="shared" si="405"/>
        <v>0</v>
      </c>
      <c r="FB169" s="122">
        <f t="shared" si="406"/>
        <v>0</v>
      </c>
      <c r="FC169" s="122">
        <f t="shared" si="407"/>
        <v>0</v>
      </c>
      <c r="FD169" s="122">
        <f t="shared" si="408"/>
        <v>0</v>
      </c>
      <c r="FE169" s="469">
        <f t="shared" si="409"/>
        <v>0</v>
      </c>
      <c r="FF169" s="466">
        <f t="shared" si="410"/>
        <v>0</v>
      </c>
      <c r="FG169" s="466">
        <f t="shared" si="411"/>
        <v>0</v>
      </c>
      <c r="FH169" s="466">
        <f t="shared" si="412"/>
        <v>0</v>
      </c>
      <c r="FI169" s="466">
        <f t="shared" si="413"/>
        <v>0</v>
      </c>
      <c r="FJ169" s="466">
        <f t="shared" si="414"/>
        <v>0</v>
      </c>
      <c r="FK169" s="466">
        <f t="shared" si="415"/>
        <v>0</v>
      </c>
      <c r="FL169" s="466">
        <f t="shared" si="416"/>
        <v>0</v>
      </c>
      <c r="FM169" s="466">
        <f t="shared" si="417"/>
        <v>0</v>
      </c>
      <c r="FN169" s="466">
        <f t="shared" si="418"/>
        <v>0</v>
      </c>
      <c r="FO169" s="466">
        <f t="shared" si="419"/>
        <v>0</v>
      </c>
      <c r="FP169" s="466">
        <f t="shared" si="420"/>
        <v>0</v>
      </c>
      <c r="FQ169" s="468">
        <f t="shared" si="421"/>
        <v>0</v>
      </c>
      <c r="FR169" s="466">
        <f t="shared" si="422"/>
        <v>0</v>
      </c>
      <c r="FS169" s="466">
        <f t="shared" si="423"/>
        <v>0</v>
      </c>
      <c r="FT169" s="466">
        <f t="shared" si="424"/>
        <v>0</v>
      </c>
      <c r="FU169" s="466">
        <f t="shared" si="425"/>
        <v>0</v>
      </c>
      <c r="FV169" s="466">
        <f t="shared" si="426"/>
        <v>0</v>
      </c>
      <c r="FW169" s="466">
        <f t="shared" si="427"/>
        <v>0</v>
      </c>
      <c r="FX169" s="466">
        <f t="shared" si="428"/>
        <v>0</v>
      </c>
      <c r="FY169" s="466">
        <f t="shared" si="429"/>
        <v>0</v>
      </c>
      <c r="FZ169" s="466">
        <f t="shared" si="430"/>
        <v>0</v>
      </c>
      <c r="GA169" s="466">
        <f t="shared" si="431"/>
        <v>0</v>
      </c>
      <c r="GB169" s="466">
        <f t="shared" si="432"/>
        <v>0</v>
      </c>
      <c r="GC169" s="468">
        <f t="shared" si="433"/>
        <v>0</v>
      </c>
    </row>
    <row r="170" spans="1:185">
      <c r="A170" s="97">
        <v>167</v>
      </c>
      <c r="B170" s="97" t="s">
        <v>12</v>
      </c>
      <c r="C170" s="97" t="s">
        <v>213</v>
      </c>
      <c r="D170" s="97" t="s">
        <v>935</v>
      </c>
      <c r="E170" s="321">
        <v>0</v>
      </c>
      <c r="F170" s="122">
        <v>0</v>
      </c>
      <c r="G170" s="122">
        <v>0.109533499791927</v>
      </c>
      <c r="H170" s="122">
        <v>0</v>
      </c>
      <c r="I170" s="122">
        <v>0</v>
      </c>
      <c r="J170" s="122">
        <v>0.107001794423637</v>
      </c>
      <c r="K170" s="122">
        <v>0</v>
      </c>
      <c r="L170" s="122">
        <v>0</v>
      </c>
      <c r="M170" s="122">
        <v>0.104059542238868</v>
      </c>
      <c r="N170" s="122">
        <v>0</v>
      </c>
      <c r="O170" s="122">
        <v>0</v>
      </c>
      <c r="P170" s="475">
        <v>0.100375147732002</v>
      </c>
      <c r="Q170" s="474">
        <v>2</v>
      </c>
      <c r="R170" s="97">
        <v>0</v>
      </c>
      <c r="S170" s="97">
        <v>0</v>
      </c>
      <c r="T170" s="97">
        <v>0.21906699958385301</v>
      </c>
      <c r="U170" s="97">
        <v>0</v>
      </c>
      <c r="V170" s="97">
        <v>0</v>
      </c>
      <c r="W170" s="97">
        <v>0.214003588847274</v>
      </c>
      <c r="X170" s="97">
        <v>0</v>
      </c>
      <c r="Y170" s="97">
        <v>0</v>
      </c>
      <c r="Z170" s="97">
        <v>0.208119084477736</v>
      </c>
      <c r="AA170" s="97">
        <v>0</v>
      </c>
      <c r="AB170" s="97">
        <v>0</v>
      </c>
      <c r="AC170" s="97">
        <v>0.200750295464003</v>
      </c>
      <c r="AD170" s="321">
        <v>0</v>
      </c>
      <c r="AE170" s="97">
        <v>0</v>
      </c>
      <c r="AF170" s="97">
        <v>1019.02951972117</v>
      </c>
      <c r="AG170" s="97">
        <v>0</v>
      </c>
      <c r="AH170" s="97">
        <v>0</v>
      </c>
      <c r="AI170" s="97">
        <v>995.47615467372998</v>
      </c>
      <c r="AJ170" s="97">
        <v>0</v>
      </c>
      <c r="AK170" s="97">
        <v>0</v>
      </c>
      <c r="AL170" s="97">
        <v>968.10332870483296</v>
      </c>
      <c r="AM170" s="97">
        <v>0</v>
      </c>
      <c r="AN170" s="97">
        <v>0</v>
      </c>
      <c r="AO170" s="97">
        <v>933.82607859319899</v>
      </c>
      <c r="AP170" s="466">
        <f t="shared" si="290"/>
        <v>0</v>
      </c>
      <c r="AQ170" s="122">
        <f t="shared" si="291"/>
        <v>0</v>
      </c>
      <c r="AR170" s="473">
        <f t="shared" si="292"/>
        <v>4651.6797219889468</v>
      </c>
      <c r="AS170" s="122">
        <f t="shared" si="293"/>
        <v>0</v>
      </c>
      <c r="AT170" s="122">
        <f t="shared" si="294"/>
        <v>0</v>
      </c>
      <c r="AU170" s="122">
        <f t="shared" si="295"/>
        <v>4651.6797219889731</v>
      </c>
      <c r="AV170" s="122">
        <f t="shared" si="296"/>
        <v>0</v>
      </c>
      <c r="AW170" s="122">
        <f t="shared" si="297"/>
        <v>0</v>
      </c>
      <c r="AX170" s="122">
        <f t="shared" si="298"/>
        <v>4651.6797396751854</v>
      </c>
      <c r="AY170" s="122">
        <f t="shared" si="299"/>
        <v>0</v>
      </c>
      <c r="AZ170" s="122">
        <f t="shared" si="300"/>
        <v>0</v>
      </c>
      <c r="BA170" s="469">
        <f t="shared" si="301"/>
        <v>4651.6797219889795</v>
      </c>
      <c r="BB170" s="97">
        <f t="shared" si="302"/>
        <v>0</v>
      </c>
      <c r="BC170" s="97">
        <f t="shared" si="303"/>
        <v>0</v>
      </c>
      <c r="BD170" s="97">
        <f t="shared" si="304"/>
        <v>1.6903453095667487E-2</v>
      </c>
      <c r="BE170" s="97">
        <f t="shared" si="305"/>
        <v>0</v>
      </c>
      <c r="BF170" s="97">
        <f t="shared" si="306"/>
        <v>0</v>
      </c>
      <c r="BG170" s="97">
        <f t="shared" si="307"/>
        <v>1.6512754697221046E-2</v>
      </c>
      <c r="BH170" s="97">
        <f t="shared" si="308"/>
        <v>0</v>
      </c>
      <c r="BI170" s="97">
        <f t="shared" si="309"/>
        <v>0</v>
      </c>
      <c r="BJ170" s="97">
        <f t="shared" si="310"/>
        <v>1.6058699801729304E-2</v>
      </c>
      <c r="BK170" s="97">
        <f t="shared" si="311"/>
        <v>0</v>
      </c>
      <c r="BL170" s="97">
        <f t="shared" si="312"/>
        <v>0</v>
      </c>
      <c r="BM170" s="469">
        <f t="shared" si="313"/>
        <v>1.5490115853886396E-2</v>
      </c>
      <c r="BN170" s="467">
        <f t="shared" si="314"/>
        <v>0</v>
      </c>
      <c r="BO170" s="97">
        <f t="shared" si="315"/>
        <v>0</v>
      </c>
      <c r="BP170" s="97">
        <f t="shared" si="316"/>
        <v>87969703.029242128</v>
      </c>
      <c r="BQ170" s="97">
        <f t="shared" si="317"/>
        <v>0</v>
      </c>
      <c r="BR170" s="97">
        <f t="shared" si="318"/>
        <v>0</v>
      </c>
      <c r="BS170" s="97">
        <f t="shared" si="319"/>
        <v>89135539.932938188</v>
      </c>
      <c r="BT170" s="97">
        <f t="shared" si="320"/>
        <v>0</v>
      </c>
      <c r="BU170" s="97">
        <f t="shared" si="321"/>
        <v>0</v>
      </c>
      <c r="BV170" s="97">
        <f t="shared" si="322"/>
        <v>90545808.821868181</v>
      </c>
      <c r="BW170" s="97">
        <f t="shared" si="323"/>
        <v>0</v>
      </c>
      <c r="BX170" s="97">
        <f t="shared" si="324"/>
        <v>0</v>
      </c>
      <c r="BY170" s="469">
        <f t="shared" si="325"/>
        <v>92402243.869966224</v>
      </c>
      <c r="BZ170" s="470">
        <f t="shared" si="326"/>
        <v>0</v>
      </c>
      <c r="CA170" s="470">
        <f t="shared" si="327"/>
        <v>0</v>
      </c>
      <c r="CB170" s="470">
        <f t="shared" si="328"/>
        <v>20.078264457073022</v>
      </c>
      <c r="CC170" s="470">
        <f t="shared" si="329"/>
        <v>0</v>
      </c>
      <c r="CD170" s="470">
        <f t="shared" si="330"/>
        <v>0</v>
      </c>
      <c r="CE170" s="470">
        <f t="shared" si="331"/>
        <v>20.825711478266548</v>
      </c>
      <c r="CF170" s="470">
        <f t="shared" si="332"/>
        <v>0</v>
      </c>
      <c r="CG170" s="470">
        <f t="shared" si="333"/>
        <v>0</v>
      </c>
      <c r="CH170" s="470">
        <f t="shared" si="334"/>
        <v>21.753365158483223</v>
      </c>
      <c r="CI170" s="470">
        <f t="shared" si="335"/>
        <v>0</v>
      </c>
      <c r="CJ170" s="470">
        <f t="shared" si="336"/>
        <v>0</v>
      </c>
      <c r="CK170" s="472">
        <f t="shared" si="337"/>
        <v>23.014223629507704</v>
      </c>
      <c r="CL170" s="470">
        <f t="shared" si="338"/>
        <v>0</v>
      </c>
      <c r="CM170" s="116">
        <f t="shared" si="339"/>
        <v>0</v>
      </c>
      <c r="CN170" s="116">
        <f t="shared" si="340"/>
        <v>0</v>
      </c>
      <c r="CO170" s="116">
        <f t="shared" si="341"/>
        <v>0</v>
      </c>
      <c r="CP170" s="116">
        <f t="shared" si="342"/>
        <v>0</v>
      </c>
      <c r="CQ170" s="116">
        <f t="shared" si="343"/>
        <v>0</v>
      </c>
      <c r="CR170" s="116">
        <f t="shared" si="344"/>
        <v>0</v>
      </c>
      <c r="CS170" s="116">
        <f t="shared" si="345"/>
        <v>0</v>
      </c>
      <c r="CT170" s="116">
        <f t="shared" si="346"/>
        <v>0</v>
      </c>
      <c r="CU170" s="116">
        <f t="shared" si="347"/>
        <v>0</v>
      </c>
      <c r="CV170" s="116">
        <f t="shared" si="348"/>
        <v>0</v>
      </c>
      <c r="CW170" s="471">
        <f t="shared" si="349"/>
        <v>0</v>
      </c>
      <c r="CX170" s="470">
        <f t="shared" si="350"/>
        <v>0</v>
      </c>
      <c r="CY170" s="116">
        <f t="shared" si="351"/>
        <v>0</v>
      </c>
      <c r="CZ170" s="116">
        <f t="shared" si="352"/>
        <v>0</v>
      </c>
      <c r="DA170" s="116">
        <f t="shared" si="353"/>
        <v>0</v>
      </c>
      <c r="DB170" s="116">
        <f t="shared" si="354"/>
        <v>0</v>
      </c>
      <c r="DC170" s="116">
        <f t="shared" si="355"/>
        <v>0</v>
      </c>
      <c r="DD170" s="116">
        <f t="shared" si="356"/>
        <v>0</v>
      </c>
      <c r="DE170" s="116">
        <f t="shared" si="357"/>
        <v>0</v>
      </c>
      <c r="DF170" s="116">
        <f t="shared" si="358"/>
        <v>0</v>
      </c>
      <c r="DG170" s="116">
        <f t="shared" si="359"/>
        <v>0</v>
      </c>
      <c r="DH170" s="116">
        <f t="shared" si="360"/>
        <v>0</v>
      </c>
      <c r="DI170" s="471">
        <f t="shared" si="361"/>
        <v>0</v>
      </c>
      <c r="DJ170" s="470">
        <f t="shared" si="362"/>
        <v>0</v>
      </c>
      <c r="DK170" s="116">
        <f t="shared" si="363"/>
        <v>0</v>
      </c>
      <c r="DL170" s="116">
        <f t="shared" si="364"/>
        <v>0</v>
      </c>
      <c r="DM170" s="116">
        <f t="shared" si="365"/>
        <v>0</v>
      </c>
      <c r="DN170" s="116">
        <f t="shared" si="366"/>
        <v>0</v>
      </c>
      <c r="DO170" s="116">
        <f t="shared" si="367"/>
        <v>0</v>
      </c>
      <c r="DP170" s="116">
        <f t="shared" si="368"/>
        <v>0</v>
      </c>
      <c r="DQ170" s="116">
        <f t="shared" si="369"/>
        <v>0</v>
      </c>
      <c r="DR170" s="116">
        <f t="shared" si="370"/>
        <v>0</v>
      </c>
      <c r="DS170" s="116">
        <f t="shared" si="371"/>
        <v>0</v>
      </c>
      <c r="DT170" s="116">
        <f t="shared" si="372"/>
        <v>0</v>
      </c>
      <c r="DU170" s="471">
        <f t="shared" si="373"/>
        <v>0</v>
      </c>
      <c r="DV170" s="470">
        <f t="shared" si="374"/>
        <v>0</v>
      </c>
      <c r="DW170" s="470">
        <f t="shared" si="375"/>
        <v>0</v>
      </c>
      <c r="DX170" s="470">
        <f t="shared" si="376"/>
        <v>0</v>
      </c>
      <c r="DY170" s="470">
        <f t="shared" si="377"/>
        <v>0</v>
      </c>
      <c r="DZ170" s="470">
        <f t="shared" si="378"/>
        <v>0</v>
      </c>
      <c r="EA170" s="470">
        <f t="shared" si="379"/>
        <v>0</v>
      </c>
      <c r="EB170" s="470">
        <f t="shared" si="380"/>
        <v>0</v>
      </c>
      <c r="EC170" s="470">
        <f t="shared" si="381"/>
        <v>0</v>
      </c>
      <c r="ED170" s="470">
        <f t="shared" si="382"/>
        <v>0</v>
      </c>
      <c r="EE170" s="470">
        <f t="shared" si="383"/>
        <v>0</v>
      </c>
      <c r="EF170" s="470">
        <f t="shared" si="384"/>
        <v>0</v>
      </c>
      <c r="EG170" s="470">
        <f t="shared" si="385"/>
        <v>0</v>
      </c>
      <c r="EH170" s="466">
        <f t="shared" si="386"/>
        <v>0</v>
      </c>
      <c r="EI170" s="122">
        <f t="shared" si="387"/>
        <v>0</v>
      </c>
      <c r="EJ170" s="122">
        <f t="shared" si="388"/>
        <v>5204.2445133171977</v>
      </c>
      <c r="EK170" s="122">
        <f t="shared" si="389"/>
        <v>0</v>
      </c>
      <c r="EL170" s="122">
        <f t="shared" si="390"/>
        <v>0</v>
      </c>
      <c r="EM170" s="122">
        <f t="shared" si="391"/>
        <v>5397.9812313168395</v>
      </c>
      <c r="EN170" s="122">
        <f t="shared" si="392"/>
        <v>0</v>
      </c>
      <c r="EO170" s="122">
        <f t="shared" si="393"/>
        <v>0</v>
      </c>
      <c r="EP170" s="122">
        <f t="shared" si="394"/>
        <v>5638.4271416617194</v>
      </c>
      <c r="EQ170" s="122">
        <f t="shared" si="395"/>
        <v>0</v>
      </c>
      <c r="ER170" s="122">
        <f t="shared" si="396"/>
        <v>0</v>
      </c>
      <c r="ES170" s="469">
        <f t="shared" si="397"/>
        <v>5965.2390428560257</v>
      </c>
      <c r="ET170" s="466">
        <f t="shared" si="398"/>
        <v>0</v>
      </c>
      <c r="EU170" s="122">
        <f t="shared" si="399"/>
        <v>0</v>
      </c>
      <c r="EV170" s="122">
        <f t="shared" si="400"/>
        <v>0</v>
      </c>
      <c r="EW170" s="122">
        <f t="shared" si="401"/>
        <v>0</v>
      </c>
      <c r="EX170" s="122">
        <f t="shared" si="402"/>
        <v>0</v>
      </c>
      <c r="EY170" s="122">
        <f t="shared" si="403"/>
        <v>0</v>
      </c>
      <c r="EZ170" s="122">
        <f t="shared" si="404"/>
        <v>0</v>
      </c>
      <c r="FA170" s="122">
        <f t="shared" si="405"/>
        <v>0</v>
      </c>
      <c r="FB170" s="122">
        <f t="shared" si="406"/>
        <v>0</v>
      </c>
      <c r="FC170" s="122">
        <f t="shared" si="407"/>
        <v>0</v>
      </c>
      <c r="FD170" s="122">
        <f t="shared" si="408"/>
        <v>0</v>
      </c>
      <c r="FE170" s="469">
        <f t="shared" si="409"/>
        <v>0</v>
      </c>
      <c r="FF170" s="466">
        <f t="shared" si="410"/>
        <v>0</v>
      </c>
      <c r="FG170" s="466">
        <f t="shared" si="411"/>
        <v>0</v>
      </c>
      <c r="FH170" s="466">
        <f t="shared" si="412"/>
        <v>0</v>
      </c>
      <c r="FI170" s="466">
        <f t="shared" si="413"/>
        <v>0</v>
      </c>
      <c r="FJ170" s="466">
        <f t="shared" si="414"/>
        <v>0</v>
      </c>
      <c r="FK170" s="466">
        <f t="shared" si="415"/>
        <v>0</v>
      </c>
      <c r="FL170" s="466">
        <f t="shared" si="416"/>
        <v>0</v>
      </c>
      <c r="FM170" s="466">
        <f t="shared" si="417"/>
        <v>0</v>
      </c>
      <c r="FN170" s="466">
        <f t="shared" si="418"/>
        <v>0</v>
      </c>
      <c r="FO170" s="466">
        <f t="shared" si="419"/>
        <v>0</v>
      </c>
      <c r="FP170" s="466">
        <f t="shared" si="420"/>
        <v>0</v>
      </c>
      <c r="FQ170" s="468">
        <f t="shared" si="421"/>
        <v>0</v>
      </c>
      <c r="FR170" s="466">
        <f t="shared" si="422"/>
        <v>0</v>
      </c>
      <c r="FS170" s="466">
        <f t="shared" si="423"/>
        <v>0</v>
      </c>
      <c r="FT170" s="466">
        <f t="shared" si="424"/>
        <v>0</v>
      </c>
      <c r="FU170" s="466">
        <f t="shared" si="425"/>
        <v>0</v>
      </c>
      <c r="FV170" s="466">
        <f t="shared" si="426"/>
        <v>0</v>
      </c>
      <c r="FW170" s="466">
        <f t="shared" si="427"/>
        <v>0</v>
      </c>
      <c r="FX170" s="466">
        <f t="shared" si="428"/>
        <v>0</v>
      </c>
      <c r="FY170" s="466">
        <f t="shared" si="429"/>
        <v>0</v>
      </c>
      <c r="FZ170" s="466">
        <f t="shared" si="430"/>
        <v>0</v>
      </c>
      <c r="GA170" s="466">
        <f t="shared" si="431"/>
        <v>0</v>
      </c>
      <c r="GB170" s="466">
        <f t="shared" si="432"/>
        <v>0</v>
      </c>
      <c r="GC170" s="468">
        <f t="shared" si="433"/>
        <v>0</v>
      </c>
    </row>
    <row r="171" spans="1:185">
      <c r="A171" s="97">
        <v>168</v>
      </c>
      <c r="B171" s="97" t="s">
        <v>12</v>
      </c>
      <c r="C171" s="97" t="s">
        <v>213</v>
      </c>
      <c r="D171" s="97" t="s">
        <v>935</v>
      </c>
      <c r="E171" s="321">
        <v>0</v>
      </c>
      <c r="F171" s="122">
        <v>0</v>
      </c>
      <c r="G171" s="122">
        <v>0.18826432173010299</v>
      </c>
      <c r="H171" s="122">
        <v>0</v>
      </c>
      <c r="I171" s="122">
        <v>0</v>
      </c>
      <c r="J171" s="122">
        <v>0.18373656479249401</v>
      </c>
      <c r="K171" s="122">
        <v>0</v>
      </c>
      <c r="L171" s="122">
        <v>0</v>
      </c>
      <c r="M171" s="122">
        <v>0.178474577000138</v>
      </c>
      <c r="N171" s="122">
        <v>0</v>
      </c>
      <c r="O171" s="122">
        <v>0</v>
      </c>
      <c r="P171" s="475">
        <v>0.17188532573958401</v>
      </c>
      <c r="Q171" s="474">
        <v>2</v>
      </c>
      <c r="R171" s="97">
        <v>0</v>
      </c>
      <c r="S171" s="97">
        <v>0</v>
      </c>
      <c r="T171" s="97">
        <v>0.37652864346020598</v>
      </c>
      <c r="U171" s="97">
        <v>0</v>
      </c>
      <c r="V171" s="97">
        <v>0</v>
      </c>
      <c r="W171" s="97">
        <v>0.36747312958498801</v>
      </c>
      <c r="X171" s="97">
        <v>0</v>
      </c>
      <c r="Y171" s="97">
        <v>0</v>
      </c>
      <c r="Z171" s="97">
        <v>0.35694915400027499</v>
      </c>
      <c r="AA171" s="97">
        <v>0</v>
      </c>
      <c r="AB171" s="97">
        <v>0</v>
      </c>
      <c r="AC171" s="97">
        <v>0.34377065147916802</v>
      </c>
      <c r="AD171" s="321">
        <v>0</v>
      </c>
      <c r="AE171" s="97">
        <v>0</v>
      </c>
      <c r="AF171" s="97">
        <v>657.73310149483405</v>
      </c>
      <c r="AG171" s="97">
        <v>0</v>
      </c>
      <c r="AH171" s="97">
        <v>0</v>
      </c>
      <c r="AI171" s="97">
        <v>641.91462040388296</v>
      </c>
      <c r="AJ171" s="97">
        <v>0</v>
      </c>
      <c r="AK171" s="97">
        <v>0</v>
      </c>
      <c r="AL171" s="97">
        <v>623.53097534179597</v>
      </c>
      <c r="AM171" s="97">
        <v>0</v>
      </c>
      <c r="AN171" s="97">
        <v>0</v>
      </c>
      <c r="AO171" s="97">
        <v>600.51032166478296</v>
      </c>
      <c r="AP171" s="466">
        <f t="shared" si="290"/>
        <v>0</v>
      </c>
      <c r="AQ171" s="122">
        <f t="shared" si="291"/>
        <v>0</v>
      </c>
      <c r="AR171" s="473">
        <f t="shared" si="292"/>
        <v>1746.8341729607289</v>
      </c>
      <c r="AS171" s="122">
        <f t="shared" si="293"/>
        <v>0</v>
      </c>
      <c r="AT171" s="122">
        <f t="shared" si="294"/>
        <v>0</v>
      </c>
      <c r="AU171" s="122">
        <f t="shared" si="295"/>
        <v>1746.834172960728</v>
      </c>
      <c r="AV171" s="122">
        <f t="shared" si="296"/>
        <v>0</v>
      </c>
      <c r="AW171" s="122">
        <f t="shared" si="297"/>
        <v>0</v>
      </c>
      <c r="AX171" s="122">
        <f t="shared" si="298"/>
        <v>1746.8341593024636</v>
      </c>
      <c r="AY171" s="122">
        <f t="shared" si="299"/>
        <v>0</v>
      </c>
      <c r="AZ171" s="122">
        <f t="shared" si="300"/>
        <v>0</v>
      </c>
      <c r="BA171" s="469">
        <f t="shared" si="301"/>
        <v>1746.8341729607275</v>
      </c>
      <c r="BB171" s="97">
        <f t="shared" si="302"/>
        <v>0</v>
      </c>
      <c r="BC171" s="97">
        <f t="shared" si="303"/>
        <v>0</v>
      </c>
      <c r="BD171" s="97">
        <f t="shared" si="304"/>
        <v>2.9053368494548891E-2</v>
      </c>
      <c r="BE171" s="97">
        <f t="shared" si="305"/>
        <v>0</v>
      </c>
      <c r="BF171" s="97">
        <f t="shared" si="306"/>
        <v>0</v>
      </c>
      <c r="BG171" s="97">
        <f t="shared" si="307"/>
        <v>2.8354634982254986E-2</v>
      </c>
      <c r="BH171" s="97">
        <f t="shared" si="308"/>
        <v>0</v>
      </c>
      <c r="BI171" s="97">
        <f t="shared" si="309"/>
        <v>0</v>
      </c>
      <c r="BJ171" s="97">
        <f t="shared" si="310"/>
        <v>2.7542593332832405E-2</v>
      </c>
      <c r="BK171" s="97">
        <f t="shared" si="311"/>
        <v>0</v>
      </c>
      <c r="BL171" s="97">
        <f t="shared" si="312"/>
        <v>0</v>
      </c>
      <c r="BM171" s="469">
        <f t="shared" si="313"/>
        <v>2.6525725435523135E-2</v>
      </c>
      <c r="BN171" s="467">
        <f t="shared" si="314"/>
        <v>0</v>
      </c>
      <c r="BO171" s="97">
        <f t="shared" si="315"/>
        <v>0</v>
      </c>
      <c r="BP171" s="97">
        <f t="shared" si="316"/>
        <v>24352611.679640479</v>
      </c>
      <c r="BQ171" s="97">
        <f t="shared" si="317"/>
        <v>0</v>
      </c>
      <c r="BR171" s="97">
        <f t="shared" si="318"/>
        <v>0</v>
      </c>
      <c r="BS171" s="97">
        <f t="shared" si="319"/>
        <v>24688677.271786433</v>
      </c>
      <c r="BT171" s="97">
        <f t="shared" si="320"/>
        <v>0</v>
      </c>
      <c r="BU171" s="97">
        <f t="shared" si="321"/>
        <v>0</v>
      </c>
      <c r="BV171" s="97">
        <f t="shared" si="322"/>
        <v>25095881.000185132</v>
      </c>
      <c r="BW171" s="97">
        <f t="shared" si="323"/>
        <v>0</v>
      </c>
      <c r="BX171" s="97">
        <f t="shared" si="324"/>
        <v>0</v>
      </c>
      <c r="BY171" s="469">
        <f t="shared" si="325"/>
        <v>25633062.468945507</v>
      </c>
      <c r="BZ171" s="470">
        <f t="shared" si="326"/>
        <v>0</v>
      </c>
      <c r="CA171" s="470">
        <f t="shared" si="327"/>
        <v>0</v>
      </c>
      <c r="CB171" s="470">
        <f t="shared" si="328"/>
        <v>3.2338325520000213</v>
      </c>
      <c r="CC171" s="470">
        <f t="shared" si="329"/>
        <v>0</v>
      </c>
      <c r="CD171" s="470">
        <f t="shared" si="330"/>
        <v>0</v>
      </c>
      <c r="CE171" s="470">
        <f t="shared" si="331"/>
        <v>3.3592493279262357</v>
      </c>
      <c r="CF171" s="470">
        <f t="shared" si="332"/>
        <v>0</v>
      </c>
      <c r="CG171" s="470">
        <f t="shared" si="333"/>
        <v>0</v>
      </c>
      <c r="CH171" s="470">
        <f t="shared" si="334"/>
        <v>3.515329945307252</v>
      </c>
      <c r="CI171" s="470">
        <f t="shared" si="335"/>
        <v>0</v>
      </c>
      <c r="CJ171" s="470">
        <f t="shared" si="336"/>
        <v>0</v>
      </c>
      <c r="CK171" s="472">
        <f t="shared" si="337"/>
        <v>3.72822146955422</v>
      </c>
      <c r="CL171" s="470">
        <f t="shared" si="338"/>
        <v>0</v>
      </c>
      <c r="CM171" s="116">
        <f t="shared" si="339"/>
        <v>0</v>
      </c>
      <c r="CN171" s="116">
        <f t="shared" si="340"/>
        <v>0</v>
      </c>
      <c r="CO171" s="116">
        <f t="shared" si="341"/>
        <v>0</v>
      </c>
      <c r="CP171" s="116">
        <f t="shared" si="342"/>
        <v>0</v>
      </c>
      <c r="CQ171" s="116">
        <f t="shared" si="343"/>
        <v>0</v>
      </c>
      <c r="CR171" s="116">
        <f t="shared" si="344"/>
        <v>0</v>
      </c>
      <c r="CS171" s="116">
        <f t="shared" si="345"/>
        <v>0</v>
      </c>
      <c r="CT171" s="116">
        <f t="shared" si="346"/>
        <v>0</v>
      </c>
      <c r="CU171" s="116">
        <f t="shared" si="347"/>
        <v>0</v>
      </c>
      <c r="CV171" s="116">
        <f t="shared" si="348"/>
        <v>0</v>
      </c>
      <c r="CW171" s="471">
        <f t="shared" si="349"/>
        <v>0</v>
      </c>
      <c r="CX171" s="470">
        <f t="shared" si="350"/>
        <v>0</v>
      </c>
      <c r="CY171" s="116">
        <f t="shared" si="351"/>
        <v>0</v>
      </c>
      <c r="CZ171" s="116">
        <f t="shared" si="352"/>
        <v>0</v>
      </c>
      <c r="DA171" s="116">
        <f t="shared" si="353"/>
        <v>0</v>
      </c>
      <c r="DB171" s="116">
        <f t="shared" si="354"/>
        <v>0</v>
      </c>
      <c r="DC171" s="116">
        <f t="shared" si="355"/>
        <v>0</v>
      </c>
      <c r="DD171" s="116">
        <f t="shared" si="356"/>
        <v>0</v>
      </c>
      <c r="DE171" s="116">
        <f t="shared" si="357"/>
        <v>0</v>
      </c>
      <c r="DF171" s="116">
        <f t="shared" si="358"/>
        <v>0</v>
      </c>
      <c r="DG171" s="116">
        <f t="shared" si="359"/>
        <v>0</v>
      </c>
      <c r="DH171" s="116">
        <f t="shared" si="360"/>
        <v>0</v>
      </c>
      <c r="DI171" s="471">
        <f t="shared" si="361"/>
        <v>0</v>
      </c>
      <c r="DJ171" s="470">
        <f t="shared" si="362"/>
        <v>0</v>
      </c>
      <c r="DK171" s="116">
        <f t="shared" si="363"/>
        <v>0</v>
      </c>
      <c r="DL171" s="116">
        <f t="shared" si="364"/>
        <v>0</v>
      </c>
      <c r="DM171" s="116">
        <f t="shared" si="365"/>
        <v>0</v>
      </c>
      <c r="DN171" s="116">
        <f t="shared" si="366"/>
        <v>0</v>
      </c>
      <c r="DO171" s="116">
        <f t="shared" si="367"/>
        <v>0</v>
      </c>
      <c r="DP171" s="116">
        <f t="shared" si="368"/>
        <v>0</v>
      </c>
      <c r="DQ171" s="116">
        <f t="shared" si="369"/>
        <v>0</v>
      </c>
      <c r="DR171" s="116">
        <f t="shared" si="370"/>
        <v>0</v>
      </c>
      <c r="DS171" s="116">
        <f t="shared" si="371"/>
        <v>0</v>
      </c>
      <c r="DT171" s="116">
        <f t="shared" si="372"/>
        <v>0</v>
      </c>
      <c r="DU171" s="471">
        <f t="shared" si="373"/>
        <v>0</v>
      </c>
      <c r="DV171" s="470">
        <f t="shared" si="374"/>
        <v>0</v>
      </c>
      <c r="DW171" s="470">
        <f t="shared" si="375"/>
        <v>0</v>
      </c>
      <c r="DX171" s="470">
        <f t="shared" si="376"/>
        <v>0</v>
      </c>
      <c r="DY171" s="470">
        <f t="shared" si="377"/>
        <v>0</v>
      </c>
      <c r="DZ171" s="470">
        <f t="shared" si="378"/>
        <v>0</v>
      </c>
      <c r="EA171" s="470">
        <f t="shared" si="379"/>
        <v>0</v>
      </c>
      <c r="EB171" s="470">
        <f t="shared" si="380"/>
        <v>0</v>
      </c>
      <c r="EC171" s="470">
        <f t="shared" si="381"/>
        <v>0</v>
      </c>
      <c r="ED171" s="470">
        <f t="shared" si="382"/>
        <v>0</v>
      </c>
      <c r="EE171" s="470">
        <f t="shared" si="383"/>
        <v>0</v>
      </c>
      <c r="EF171" s="470">
        <f t="shared" si="384"/>
        <v>0</v>
      </c>
      <c r="EG171" s="470">
        <f t="shared" si="385"/>
        <v>0</v>
      </c>
      <c r="EH171" s="466">
        <f t="shared" si="386"/>
        <v>0</v>
      </c>
      <c r="EI171" s="122">
        <f t="shared" si="387"/>
        <v>0</v>
      </c>
      <c r="EJ171" s="122">
        <f t="shared" si="388"/>
        <v>838.20269185687062</v>
      </c>
      <c r="EK171" s="122">
        <f t="shared" si="389"/>
        <v>0</v>
      </c>
      <c r="EL171" s="122">
        <f t="shared" si="390"/>
        <v>0</v>
      </c>
      <c r="EM171" s="122">
        <f t="shared" si="391"/>
        <v>870.71046011479962</v>
      </c>
      <c r="EN171" s="122">
        <f t="shared" si="392"/>
        <v>0</v>
      </c>
      <c r="EO171" s="122">
        <f t="shared" si="393"/>
        <v>0</v>
      </c>
      <c r="EP171" s="122">
        <f t="shared" si="394"/>
        <v>911.16623249377722</v>
      </c>
      <c r="EQ171" s="122">
        <f t="shared" si="395"/>
        <v>0</v>
      </c>
      <c r="ER171" s="122">
        <f t="shared" si="396"/>
        <v>0</v>
      </c>
      <c r="ES171" s="469">
        <f t="shared" si="397"/>
        <v>966.34727413026087</v>
      </c>
      <c r="ET171" s="466">
        <f t="shared" si="398"/>
        <v>0</v>
      </c>
      <c r="EU171" s="122">
        <f t="shared" si="399"/>
        <v>0</v>
      </c>
      <c r="EV171" s="122">
        <f t="shared" si="400"/>
        <v>0</v>
      </c>
      <c r="EW171" s="122">
        <f t="shared" si="401"/>
        <v>0</v>
      </c>
      <c r="EX171" s="122">
        <f t="shared" si="402"/>
        <v>0</v>
      </c>
      <c r="EY171" s="122">
        <f t="shared" si="403"/>
        <v>0</v>
      </c>
      <c r="EZ171" s="122">
        <f t="shared" si="404"/>
        <v>0</v>
      </c>
      <c r="FA171" s="122">
        <f t="shared" si="405"/>
        <v>0</v>
      </c>
      <c r="FB171" s="122">
        <f t="shared" si="406"/>
        <v>0</v>
      </c>
      <c r="FC171" s="122">
        <f t="shared" si="407"/>
        <v>0</v>
      </c>
      <c r="FD171" s="122">
        <f t="shared" si="408"/>
        <v>0</v>
      </c>
      <c r="FE171" s="469">
        <f t="shared" si="409"/>
        <v>0</v>
      </c>
      <c r="FF171" s="466">
        <f t="shared" si="410"/>
        <v>0</v>
      </c>
      <c r="FG171" s="466">
        <f t="shared" si="411"/>
        <v>0</v>
      </c>
      <c r="FH171" s="466">
        <f t="shared" si="412"/>
        <v>0</v>
      </c>
      <c r="FI171" s="466">
        <f t="shared" si="413"/>
        <v>0</v>
      </c>
      <c r="FJ171" s="466">
        <f t="shared" si="414"/>
        <v>0</v>
      </c>
      <c r="FK171" s="466">
        <f t="shared" si="415"/>
        <v>0</v>
      </c>
      <c r="FL171" s="466">
        <f t="shared" si="416"/>
        <v>0</v>
      </c>
      <c r="FM171" s="466">
        <f t="shared" si="417"/>
        <v>0</v>
      </c>
      <c r="FN171" s="466">
        <f t="shared" si="418"/>
        <v>0</v>
      </c>
      <c r="FO171" s="466">
        <f t="shared" si="419"/>
        <v>0</v>
      </c>
      <c r="FP171" s="466">
        <f t="shared" si="420"/>
        <v>0</v>
      </c>
      <c r="FQ171" s="468">
        <f t="shared" si="421"/>
        <v>0</v>
      </c>
      <c r="FR171" s="466">
        <f t="shared" si="422"/>
        <v>0</v>
      </c>
      <c r="FS171" s="466">
        <f t="shared" si="423"/>
        <v>0</v>
      </c>
      <c r="FT171" s="466">
        <f t="shared" si="424"/>
        <v>0</v>
      </c>
      <c r="FU171" s="466">
        <f t="shared" si="425"/>
        <v>0</v>
      </c>
      <c r="FV171" s="466">
        <f t="shared" si="426"/>
        <v>0</v>
      </c>
      <c r="FW171" s="466">
        <f t="shared" si="427"/>
        <v>0</v>
      </c>
      <c r="FX171" s="466">
        <f t="shared" si="428"/>
        <v>0</v>
      </c>
      <c r="FY171" s="466">
        <f t="shared" si="429"/>
        <v>0</v>
      </c>
      <c r="FZ171" s="466">
        <f t="shared" si="430"/>
        <v>0</v>
      </c>
      <c r="GA171" s="466">
        <f t="shared" si="431"/>
        <v>0</v>
      </c>
      <c r="GB171" s="466">
        <f t="shared" si="432"/>
        <v>0</v>
      </c>
      <c r="GC171" s="468">
        <f t="shared" si="433"/>
        <v>0</v>
      </c>
    </row>
    <row r="172" spans="1:185">
      <c r="A172" s="97">
        <v>169</v>
      </c>
      <c r="B172" s="97" t="s">
        <v>12</v>
      </c>
      <c r="C172" s="97" t="s">
        <v>213</v>
      </c>
      <c r="D172" s="97" t="s">
        <v>935</v>
      </c>
      <c r="E172" s="321">
        <v>0</v>
      </c>
      <c r="F172" s="122">
        <v>0</v>
      </c>
      <c r="G172" s="122">
        <v>0.25557816618116203</v>
      </c>
      <c r="H172" s="122">
        <v>0</v>
      </c>
      <c r="I172" s="122">
        <v>0</v>
      </c>
      <c r="J172" s="122">
        <v>0.24967085365515301</v>
      </c>
      <c r="K172" s="122">
        <v>0</v>
      </c>
      <c r="L172" s="122">
        <v>0</v>
      </c>
      <c r="M172" s="122">
        <v>0.242805598557359</v>
      </c>
      <c r="N172" s="122">
        <v>0</v>
      </c>
      <c r="O172" s="122">
        <v>0</v>
      </c>
      <c r="P172" s="475">
        <v>0.23420867804133699</v>
      </c>
      <c r="Q172" s="474">
        <v>9</v>
      </c>
      <c r="R172" s="97">
        <v>0</v>
      </c>
      <c r="S172" s="97">
        <v>0</v>
      </c>
      <c r="T172" s="97">
        <v>2.30020349563046</v>
      </c>
      <c r="U172" s="97">
        <v>0</v>
      </c>
      <c r="V172" s="97">
        <v>0</v>
      </c>
      <c r="W172" s="97">
        <v>2.2470376828963698</v>
      </c>
      <c r="X172" s="97">
        <v>0</v>
      </c>
      <c r="Y172" s="97">
        <v>0</v>
      </c>
      <c r="Z172" s="97">
        <v>2.1852503870162199</v>
      </c>
      <c r="AA172" s="97">
        <v>0</v>
      </c>
      <c r="AB172" s="97">
        <v>0</v>
      </c>
      <c r="AC172" s="97">
        <v>2.1078781023720299</v>
      </c>
      <c r="AD172" s="321">
        <v>0</v>
      </c>
      <c r="AE172" s="97">
        <v>0</v>
      </c>
      <c r="AF172" s="97">
        <v>6836.1357145800403</v>
      </c>
      <c r="AG172" s="97">
        <v>0</v>
      </c>
      <c r="AH172" s="97">
        <v>0</v>
      </c>
      <c r="AI172" s="97">
        <v>6678.1285156880504</v>
      </c>
      <c r="AJ172" s="97">
        <v>0</v>
      </c>
      <c r="AK172" s="97">
        <v>0</v>
      </c>
      <c r="AL172" s="97">
        <v>6494.4985327720597</v>
      </c>
      <c r="AM172" s="97">
        <v>0</v>
      </c>
      <c r="AN172" s="97">
        <v>0</v>
      </c>
      <c r="AO172" s="97">
        <v>6264.55042129093</v>
      </c>
      <c r="AP172" s="466">
        <f t="shared" si="290"/>
        <v>0</v>
      </c>
      <c r="AQ172" s="122">
        <f t="shared" si="291"/>
        <v>0</v>
      </c>
      <c r="AR172" s="473">
        <f t="shared" si="292"/>
        <v>2971.9699702944467</v>
      </c>
      <c r="AS172" s="122">
        <f t="shared" si="293"/>
        <v>0</v>
      </c>
      <c r="AT172" s="122">
        <f t="shared" si="294"/>
        <v>0</v>
      </c>
      <c r="AU172" s="122">
        <f t="shared" si="295"/>
        <v>2971.9699702944572</v>
      </c>
      <c r="AV172" s="122">
        <f t="shared" si="296"/>
        <v>0</v>
      </c>
      <c r="AW172" s="122">
        <f t="shared" si="297"/>
        <v>0</v>
      </c>
      <c r="AX172" s="122">
        <f t="shared" si="298"/>
        <v>2971.9699725758956</v>
      </c>
      <c r="AY172" s="122">
        <f t="shared" si="299"/>
        <v>0</v>
      </c>
      <c r="AZ172" s="122">
        <f t="shared" si="300"/>
        <v>0</v>
      </c>
      <c r="BA172" s="469">
        <f t="shared" si="301"/>
        <v>2971.9699702944531</v>
      </c>
      <c r="BB172" s="97">
        <f t="shared" si="302"/>
        <v>0</v>
      </c>
      <c r="BC172" s="97">
        <f t="shared" si="303"/>
        <v>0</v>
      </c>
      <c r="BD172" s="97">
        <f t="shared" si="304"/>
        <v>3.9441390556557321E-2</v>
      </c>
      <c r="BE172" s="97">
        <f t="shared" si="305"/>
        <v>0</v>
      </c>
      <c r="BF172" s="97">
        <f t="shared" si="306"/>
        <v>0</v>
      </c>
      <c r="BG172" s="97">
        <f t="shared" si="307"/>
        <v>3.8529760960182444E-2</v>
      </c>
      <c r="BH172" s="97">
        <f t="shared" si="308"/>
        <v>0</v>
      </c>
      <c r="BI172" s="97">
        <f t="shared" si="309"/>
        <v>0</v>
      </c>
      <c r="BJ172" s="97">
        <f t="shared" si="310"/>
        <v>3.7470299537368433E-2</v>
      </c>
      <c r="BK172" s="97">
        <f t="shared" si="311"/>
        <v>0</v>
      </c>
      <c r="BL172" s="97">
        <f t="shared" si="312"/>
        <v>0</v>
      </c>
      <c r="BM172" s="469">
        <f t="shared" si="313"/>
        <v>3.6143603659068102E-2</v>
      </c>
      <c r="BN172" s="467">
        <f t="shared" si="314"/>
        <v>0</v>
      </c>
      <c r="BO172" s="97">
        <f t="shared" si="315"/>
        <v>0</v>
      </c>
      <c r="BP172" s="97">
        <f t="shared" si="316"/>
        <v>34881632.934670836</v>
      </c>
      <c r="BQ172" s="97">
        <f t="shared" si="317"/>
        <v>0</v>
      </c>
      <c r="BR172" s="97">
        <f t="shared" si="318"/>
        <v>0</v>
      </c>
      <c r="BS172" s="97">
        <f t="shared" si="319"/>
        <v>35343909.076752245</v>
      </c>
      <c r="BT172" s="97">
        <f t="shared" si="320"/>
        <v>0</v>
      </c>
      <c r="BU172" s="97">
        <f t="shared" si="321"/>
        <v>0</v>
      </c>
      <c r="BV172" s="97">
        <f t="shared" si="322"/>
        <v>35903106.964717016</v>
      </c>
      <c r="BW172" s="97">
        <f t="shared" si="323"/>
        <v>0</v>
      </c>
      <c r="BX172" s="97">
        <f t="shared" si="324"/>
        <v>0</v>
      </c>
      <c r="BY172" s="469">
        <f t="shared" si="325"/>
        <v>36639218.299289651</v>
      </c>
      <c r="BZ172" s="470">
        <f t="shared" si="326"/>
        <v>0</v>
      </c>
      <c r="CA172" s="470">
        <f t="shared" si="327"/>
        <v>0</v>
      </c>
      <c r="CB172" s="470">
        <f t="shared" si="328"/>
        <v>0.75822928277722157</v>
      </c>
      <c r="CC172" s="470">
        <f t="shared" si="329"/>
        <v>0</v>
      </c>
      <c r="CD172" s="470">
        <f t="shared" si="330"/>
        <v>0</v>
      </c>
      <c r="CE172" s="470">
        <f t="shared" si="331"/>
        <v>0.7864556376997407</v>
      </c>
      <c r="CF172" s="470">
        <f t="shared" si="332"/>
        <v>0</v>
      </c>
      <c r="CG172" s="470">
        <f t="shared" si="333"/>
        <v>0</v>
      </c>
      <c r="CH172" s="470">
        <f t="shared" si="334"/>
        <v>0.8214872578912974</v>
      </c>
      <c r="CI172" s="470">
        <f t="shared" si="335"/>
        <v>0</v>
      </c>
      <c r="CJ172" s="470">
        <f t="shared" si="336"/>
        <v>0</v>
      </c>
      <c r="CK172" s="472">
        <f t="shared" si="337"/>
        <v>0.8691019243014797</v>
      </c>
      <c r="CL172" s="470">
        <f t="shared" si="338"/>
        <v>0</v>
      </c>
      <c r="CM172" s="116">
        <f t="shared" si="339"/>
        <v>0</v>
      </c>
      <c r="CN172" s="116">
        <f t="shared" si="340"/>
        <v>0</v>
      </c>
      <c r="CO172" s="116">
        <f t="shared" si="341"/>
        <v>0</v>
      </c>
      <c r="CP172" s="116">
        <f t="shared" si="342"/>
        <v>0</v>
      </c>
      <c r="CQ172" s="116">
        <f t="shared" si="343"/>
        <v>0</v>
      </c>
      <c r="CR172" s="116">
        <f t="shared" si="344"/>
        <v>0</v>
      </c>
      <c r="CS172" s="116">
        <f t="shared" si="345"/>
        <v>0</v>
      </c>
      <c r="CT172" s="116">
        <f t="shared" si="346"/>
        <v>0</v>
      </c>
      <c r="CU172" s="116">
        <f t="shared" si="347"/>
        <v>0</v>
      </c>
      <c r="CV172" s="116">
        <f t="shared" si="348"/>
        <v>0</v>
      </c>
      <c r="CW172" s="471">
        <f t="shared" si="349"/>
        <v>0</v>
      </c>
      <c r="CX172" s="470">
        <f t="shared" si="350"/>
        <v>0</v>
      </c>
      <c r="CY172" s="116">
        <f t="shared" si="351"/>
        <v>0</v>
      </c>
      <c r="CZ172" s="116">
        <f t="shared" si="352"/>
        <v>0</v>
      </c>
      <c r="DA172" s="116">
        <f t="shared" si="353"/>
        <v>0</v>
      </c>
      <c r="DB172" s="116">
        <f t="shared" si="354"/>
        <v>0</v>
      </c>
      <c r="DC172" s="116">
        <f t="shared" si="355"/>
        <v>0</v>
      </c>
      <c r="DD172" s="116">
        <f t="shared" si="356"/>
        <v>0</v>
      </c>
      <c r="DE172" s="116">
        <f t="shared" si="357"/>
        <v>0</v>
      </c>
      <c r="DF172" s="116">
        <f t="shared" si="358"/>
        <v>0</v>
      </c>
      <c r="DG172" s="116">
        <f t="shared" si="359"/>
        <v>0</v>
      </c>
      <c r="DH172" s="116">
        <f t="shared" si="360"/>
        <v>0</v>
      </c>
      <c r="DI172" s="471">
        <f t="shared" si="361"/>
        <v>0</v>
      </c>
      <c r="DJ172" s="470">
        <f t="shared" si="362"/>
        <v>0</v>
      </c>
      <c r="DK172" s="116">
        <f t="shared" si="363"/>
        <v>0</v>
      </c>
      <c r="DL172" s="116">
        <f t="shared" si="364"/>
        <v>0</v>
      </c>
      <c r="DM172" s="116">
        <f t="shared" si="365"/>
        <v>0</v>
      </c>
      <c r="DN172" s="116">
        <f t="shared" si="366"/>
        <v>0</v>
      </c>
      <c r="DO172" s="116">
        <f t="shared" si="367"/>
        <v>0</v>
      </c>
      <c r="DP172" s="116">
        <f t="shared" si="368"/>
        <v>0</v>
      </c>
      <c r="DQ172" s="116">
        <f t="shared" si="369"/>
        <v>0</v>
      </c>
      <c r="DR172" s="116">
        <f t="shared" si="370"/>
        <v>0</v>
      </c>
      <c r="DS172" s="116">
        <f t="shared" si="371"/>
        <v>0</v>
      </c>
      <c r="DT172" s="116">
        <f t="shared" si="372"/>
        <v>0</v>
      </c>
      <c r="DU172" s="471">
        <f t="shared" si="373"/>
        <v>0</v>
      </c>
      <c r="DV172" s="470">
        <f t="shared" si="374"/>
        <v>0</v>
      </c>
      <c r="DW172" s="470">
        <f t="shared" si="375"/>
        <v>0</v>
      </c>
      <c r="DX172" s="470">
        <f t="shared" si="376"/>
        <v>0</v>
      </c>
      <c r="DY172" s="470">
        <f t="shared" si="377"/>
        <v>0</v>
      </c>
      <c r="DZ172" s="470">
        <f t="shared" si="378"/>
        <v>0</v>
      </c>
      <c r="EA172" s="470">
        <f t="shared" si="379"/>
        <v>0</v>
      </c>
      <c r="EB172" s="470">
        <f t="shared" si="380"/>
        <v>0</v>
      </c>
      <c r="EC172" s="470">
        <f t="shared" si="381"/>
        <v>0</v>
      </c>
      <c r="ED172" s="470">
        <f t="shared" si="382"/>
        <v>0</v>
      </c>
      <c r="EE172" s="470">
        <f t="shared" si="383"/>
        <v>0</v>
      </c>
      <c r="EF172" s="470">
        <f t="shared" si="384"/>
        <v>0</v>
      </c>
      <c r="EG172" s="470">
        <f t="shared" si="385"/>
        <v>0</v>
      </c>
      <c r="EH172" s="466">
        <f t="shared" si="386"/>
        <v>0</v>
      </c>
      <c r="EI172" s="122">
        <f t="shared" si="387"/>
        <v>0</v>
      </c>
      <c r="EJ172" s="122">
        <f t="shared" si="388"/>
        <v>884.39156029886965</v>
      </c>
      <c r="EK172" s="122">
        <f t="shared" si="389"/>
        <v>0</v>
      </c>
      <c r="EL172" s="122">
        <f t="shared" si="390"/>
        <v>0</v>
      </c>
      <c r="EM172" s="122">
        <f t="shared" si="391"/>
        <v>917.31451729683636</v>
      </c>
      <c r="EN172" s="122">
        <f t="shared" si="392"/>
        <v>0</v>
      </c>
      <c r="EO172" s="122">
        <f t="shared" si="393"/>
        <v>0</v>
      </c>
      <c r="EP172" s="122">
        <f t="shared" si="394"/>
        <v>958.17507220382686</v>
      </c>
      <c r="EQ172" s="122">
        <f t="shared" si="395"/>
        <v>0</v>
      </c>
      <c r="ER172" s="122">
        <f t="shared" si="396"/>
        <v>0</v>
      </c>
      <c r="ES172" s="469">
        <f t="shared" si="397"/>
        <v>1013.7123748062461</v>
      </c>
      <c r="ET172" s="466">
        <f t="shared" si="398"/>
        <v>0</v>
      </c>
      <c r="EU172" s="122">
        <f t="shared" si="399"/>
        <v>0</v>
      </c>
      <c r="EV172" s="122">
        <f t="shared" si="400"/>
        <v>0</v>
      </c>
      <c r="EW172" s="122">
        <f t="shared" si="401"/>
        <v>0</v>
      </c>
      <c r="EX172" s="122">
        <f t="shared" si="402"/>
        <v>0</v>
      </c>
      <c r="EY172" s="122">
        <f t="shared" si="403"/>
        <v>0</v>
      </c>
      <c r="EZ172" s="122">
        <f t="shared" si="404"/>
        <v>0</v>
      </c>
      <c r="FA172" s="122">
        <f t="shared" si="405"/>
        <v>0</v>
      </c>
      <c r="FB172" s="122">
        <f t="shared" si="406"/>
        <v>0</v>
      </c>
      <c r="FC172" s="122">
        <f t="shared" si="407"/>
        <v>0</v>
      </c>
      <c r="FD172" s="122">
        <f t="shared" si="408"/>
        <v>0</v>
      </c>
      <c r="FE172" s="469">
        <f t="shared" si="409"/>
        <v>0</v>
      </c>
      <c r="FF172" s="466">
        <f t="shared" si="410"/>
        <v>0</v>
      </c>
      <c r="FG172" s="466">
        <f t="shared" si="411"/>
        <v>0</v>
      </c>
      <c r="FH172" s="466">
        <f t="shared" si="412"/>
        <v>0</v>
      </c>
      <c r="FI172" s="466">
        <f t="shared" si="413"/>
        <v>0</v>
      </c>
      <c r="FJ172" s="466">
        <f t="shared" si="414"/>
        <v>0</v>
      </c>
      <c r="FK172" s="466">
        <f t="shared" si="415"/>
        <v>0</v>
      </c>
      <c r="FL172" s="466">
        <f t="shared" si="416"/>
        <v>0</v>
      </c>
      <c r="FM172" s="466">
        <f t="shared" si="417"/>
        <v>0</v>
      </c>
      <c r="FN172" s="466">
        <f t="shared" si="418"/>
        <v>0</v>
      </c>
      <c r="FO172" s="466">
        <f t="shared" si="419"/>
        <v>0</v>
      </c>
      <c r="FP172" s="466">
        <f t="shared" si="420"/>
        <v>0</v>
      </c>
      <c r="FQ172" s="468">
        <f t="shared" si="421"/>
        <v>0</v>
      </c>
      <c r="FR172" s="466">
        <f t="shared" si="422"/>
        <v>0</v>
      </c>
      <c r="FS172" s="466">
        <f t="shared" si="423"/>
        <v>0</v>
      </c>
      <c r="FT172" s="466">
        <f t="shared" si="424"/>
        <v>0</v>
      </c>
      <c r="FU172" s="466">
        <f t="shared" si="425"/>
        <v>0</v>
      </c>
      <c r="FV172" s="466">
        <f t="shared" si="426"/>
        <v>0</v>
      </c>
      <c r="FW172" s="466">
        <f t="shared" si="427"/>
        <v>0</v>
      </c>
      <c r="FX172" s="466">
        <f t="shared" si="428"/>
        <v>0</v>
      </c>
      <c r="FY172" s="466">
        <f t="shared" si="429"/>
        <v>0</v>
      </c>
      <c r="FZ172" s="466">
        <f t="shared" si="430"/>
        <v>0</v>
      </c>
      <c r="GA172" s="466">
        <f t="shared" si="431"/>
        <v>0</v>
      </c>
      <c r="GB172" s="466">
        <f t="shared" si="432"/>
        <v>0</v>
      </c>
      <c r="GC172" s="468">
        <f t="shared" si="433"/>
        <v>0</v>
      </c>
    </row>
    <row r="173" spans="1:185">
      <c r="A173" s="97">
        <v>170</v>
      </c>
      <c r="B173" s="97" t="s">
        <v>12</v>
      </c>
      <c r="C173" s="97" t="s">
        <v>213</v>
      </c>
      <c r="D173" s="97" t="s">
        <v>935</v>
      </c>
      <c r="E173" s="321">
        <v>0</v>
      </c>
      <c r="F173" s="122">
        <v>0</v>
      </c>
      <c r="G173" s="122">
        <v>0.40342354656450702</v>
      </c>
      <c r="H173" s="122">
        <v>0</v>
      </c>
      <c r="I173" s="122">
        <v>0</v>
      </c>
      <c r="J173" s="122">
        <v>0.39372121026963097</v>
      </c>
      <c r="K173" s="122">
        <v>0</v>
      </c>
      <c r="L173" s="122">
        <v>0</v>
      </c>
      <c r="M173" s="122">
        <v>0.38244552214315303</v>
      </c>
      <c r="N173" s="122">
        <v>0</v>
      </c>
      <c r="O173" s="122">
        <v>0</v>
      </c>
      <c r="P173" s="475">
        <v>0.36832569801339499</v>
      </c>
      <c r="Q173" s="474">
        <v>2</v>
      </c>
      <c r="R173" s="97">
        <v>0</v>
      </c>
      <c r="S173" s="97">
        <v>0</v>
      </c>
      <c r="T173" s="97">
        <v>0.80684709312901404</v>
      </c>
      <c r="U173" s="97">
        <v>0</v>
      </c>
      <c r="V173" s="97">
        <v>0</v>
      </c>
      <c r="W173" s="97">
        <v>0.78744242053926095</v>
      </c>
      <c r="X173" s="97">
        <v>0</v>
      </c>
      <c r="Y173" s="97">
        <v>0</v>
      </c>
      <c r="Z173" s="97">
        <v>0.76489104428630506</v>
      </c>
      <c r="AA173" s="97">
        <v>0</v>
      </c>
      <c r="AB173" s="97">
        <v>0</v>
      </c>
      <c r="AC173" s="97">
        <v>0.73665139602678997</v>
      </c>
      <c r="AD173" s="321">
        <v>0</v>
      </c>
      <c r="AE173" s="97">
        <v>0</v>
      </c>
      <c r="AF173" s="97">
        <v>516.34252498078104</v>
      </c>
      <c r="AG173" s="97">
        <v>0</v>
      </c>
      <c r="AH173" s="97">
        <v>0</v>
      </c>
      <c r="AI173" s="97">
        <v>503.92448725499298</v>
      </c>
      <c r="AJ173" s="97">
        <v>0</v>
      </c>
      <c r="AK173" s="97">
        <v>0</v>
      </c>
      <c r="AL173" s="97">
        <v>489.49272155761702</v>
      </c>
      <c r="AM173" s="97">
        <v>0</v>
      </c>
      <c r="AN173" s="97">
        <v>0</v>
      </c>
      <c r="AO173" s="97">
        <v>471.42072530745298</v>
      </c>
      <c r="AP173" s="466">
        <f t="shared" si="290"/>
        <v>0</v>
      </c>
      <c r="AQ173" s="122">
        <f t="shared" si="291"/>
        <v>0</v>
      </c>
      <c r="AR173" s="473">
        <f t="shared" si="292"/>
        <v>639.95090194644649</v>
      </c>
      <c r="AS173" s="122">
        <f t="shared" si="293"/>
        <v>0</v>
      </c>
      <c r="AT173" s="122">
        <f t="shared" si="294"/>
        <v>0</v>
      </c>
      <c r="AU173" s="122">
        <f t="shared" si="295"/>
        <v>639.95090194644638</v>
      </c>
      <c r="AV173" s="122">
        <f t="shared" si="296"/>
        <v>0</v>
      </c>
      <c r="AW173" s="122">
        <f t="shared" si="297"/>
        <v>0</v>
      </c>
      <c r="AX173" s="122">
        <f t="shared" si="298"/>
        <v>639.95091224312444</v>
      </c>
      <c r="AY173" s="122">
        <f t="shared" si="299"/>
        <v>0</v>
      </c>
      <c r="AZ173" s="122">
        <f t="shared" si="300"/>
        <v>0</v>
      </c>
      <c r="BA173" s="469">
        <f t="shared" si="301"/>
        <v>639.95090194644615</v>
      </c>
      <c r="BB173" s="97">
        <f t="shared" si="302"/>
        <v>0</v>
      </c>
      <c r="BC173" s="97">
        <f t="shared" si="303"/>
        <v>0</v>
      </c>
      <c r="BD173" s="97">
        <f t="shared" si="304"/>
        <v>6.225721820260486E-2</v>
      </c>
      <c r="BE173" s="97">
        <f t="shared" si="305"/>
        <v>0</v>
      </c>
      <c r="BF173" s="97">
        <f t="shared" si="306"/>
        <v>0</v>
      </c>
      <c r="BG173" s="97">
        <f t="shared" si="307"/>
        <v>6.075993210483227E-2</v>
      </c>
      <c r="BH173" s="97">
        <f t="shared" si="308"/>
        <v>0</v>
      </c>
      <c r="BI173" s="97">
        <f t="shared" si="309"/>
        <v>0</v>
      </c>
      <c r="BJ173" s="97">
        <f t="shared" si="310"/>
        <v>5.9019842856069461E-2</v>
      </c>
      <c r="BK173" s="97">
        <f t="shared" si="311"/>
        <v>0</v>
      </c>
      <c r="BL173" s="97">
        <f t="shared" si="312"/>
        <v>0</v>
      </c>
      <c r="BM173" s="469">
        <f t="shared" si="313"/>
        <v>5.6840840218978249E-2</v>
      </c>
      <c r="BN173" s="467">
        <f t="shared" si="314"/>
        <v>0</v>
      </c>
      <c r="BO173" s="97">
        <f t="shared" si="315"/>
        <v>0</v>
      </c>
      <c r="BP173" s="97">
        <f t="shared" si="316"/>
        <v>5808865.7230610875</v>
      </c>
      <c r="BQ173" s="97">
        <f t="shared" si="317"/>
        <v>0</v>
      </c>
      <c r="BR173" s="97">
        <f t="shared" si="318"/>
        <v>0</v>
      </c>
      <c r="BS173" s="97">
        <f t="shared" si="319"/>
        <v>5889027.9629307818</v>
      </c>
      <c r="BT173" s="97">
        <f t="shared" si="320"/>
        <v>0</v>
      </c>
      <c r="BU173" s="97">
        <f t="shared" si="321"/>
        <v>0</v>
      </c>
      <c r="BV173" s="97">
        <f t="shared" si="322"/>
        <v>5986159.0344021339</v>
      </c>
      <c r="BW173" s="97">
        <f t="shared" si="323"/>
        <v>0</v>
      </c>
      <c r="BX173" s="97">
        <f t="shared" si="324"/>
        <v>0</v>
      </c>
      <c r="BY173" s="469">
        <f t="shared" si="325"/>
        <v>6114293.608903775</v>
      </c>
      <c r="BZ173" s="470">
        <f t="shared" si="326"/>
        <v>0</v>
      </c>
      <c r="CA173" s="470">
        <f t="shared" si="327"/>
        <v>0</v>
      </c>
      <c r="CB173" s="470">
        <f t="shared" si="328"/>
        <v>0.35997314562625904</v>
      </c>
      <c r="CC173" s="470">
        <f t="shared" si="329"/>
        <v>0</v>
      </c>
      <c r="CD173" s="470">
        <f t="shared" si="330"/>
        <v>0</v>
      </c>
      <c r="CE173" s="470">
        <f t="shared" si="331"/>
        <v>0.37393387816837598</v>
      </c>
      <c r="CF173" s="470">
        <f t="shared" si="332"/>
        <v>0</v>
      </c>
      <c r="CG173" s="470">
        <f t="shared" si="333"/>
        <v>0</v>
      </c>
      <c r="CH173" s="470">
        <f t="shared" si="334"/>
        <v>0.39130795680760155</v>
      </c>
      <c r="CI173" s="470">
        <f t="shared" si="335"/>
        <v>0</v>
      </c>
      <c r="CJ173" s="470">
        <f t="shared" si="336"/>
        <v>0</v>
      </c>
      <c r="CK173" s="472">
        <f t="shared" si="337"/>
        <v>0.41500590658497954</v>
      </c>
      <c r="CL173" s="470">
        <f t="shared" si="338"/>
        <v>0</v>
      </c>
      <c r="CM173" s="116">
        <f t="shared" si="339"/>
        <v>0</v>
      </c>
      <c r="CN173" s="116">
        <f t="shared" si="340"/>
        <v>0</v>
      </c>
      <c r="CO173" s="116">
        <f t="shared" si="341"/>
        <v>0</v>
      </c>
      <c r="CP173" s="116">
        <f t="shared" si="342"/>
        <v>0</v>
      </c>
      <c r="CQ173" s="116">
        <f t="shared" si="343"/>
        <v>0</v>
      </c>
      <c r="CR173" s="116">
        <f t="shared" si="344"/>
        <v>0</v>
      </c>
      <c r="CS173" s="116">
        <f t="shared" si="345"/>
        <v>0</v>
      </c>
      <c r="CT173" s="116">
        <f t="shared" si="346"/>
        <v>0</v>
      </c>
      <c r="CU173" s="116">
        <f t="shared" si="347"/>
        <v>0</v>
      </c>
      <c r="CV173" s="116">
        <f t="shared" si="348"/>
        <v>0</v>
      </c>
      <c r="CW173" s="471">
        <f t="shared" si="349"/>
        <v>0</v>
      </c>
      <c r="CX173" s="470">
        <f t="shared" si="350"/>
        <v>0</v>
      </c>
      <c r="CY173" s="116">
        <f t="shared" si="351"/>
        <v>0</v>
      </c>
      <c r="CZ173" s="116">
        <f t="shared" si="352"/>
        <v>0</v>
      </c>
      <c r="DA173" s="116">
        <f t="shared" si="353"/>
        <v>0</v>
      </c>
      <c r="DB173" s="116">
        <f t="shared" si="354"/>
        <v>0</v>
      </c>
      <c r="DC173" s="116">
        <f t="shared" si="355"/>
        <v>0</v>
      </c>
      <c r="DD173" s="116">
        <f t="shared" si="356"/>
        <v>0</v>
      </c>
      <c r="DE173" s="116">
        <f t="shared" si="357"/>
        <v>0</v>
      </c>
      <c r="DF173" s="116">
        <f t="shared" si="358"/>
        <v>0</v>
      </c>
      <c r="DG173" s="116">
        <f t="shared" si="359"/>
        <v>0</v>
      </c>
      <c r="DH173" s="116">
        <f t="shared" si="360"/>
        <v>0</v>
      </c>
      <c r="DI173" s="471">
        <f t="shared" si="361"/>
        <v>0</v>
      </c>
      <c r="DJ173" s="470">
        <f t="shared" si="362"/>
        <v>0</v>
      </c>
      <c r="DK173" s="116">
        <f t="shared" si="363"/>
        <v>0</v>
      </c>
      <c r="DL173" s="116">
        <f t="shared" si="364"/>
        <v>0</v>
      </c>
      <c r="DM173" s="116">
        <f t="shared" si="365"/>
        <v>0</v>
      </c>
      <c r="DN173" s="116">
        <f t="shared" si="366"/>
        <v>0</v>
      </c>
      <c r="DO173" s="116">
        <f t="shared" si="367"/>
        <v>0</v>
      </c>
      <c r="DP173" s="116">
        <f t="shared" si="368"/>
        <v>0</v>
      </c>
      <c r="DQ173" s="116">
        <f t="shared" si="369"/>
        <v>0</v>
      </c>
      <c r="DR173" s="116">
        <f t="shared" si="370"/>
        <v>0</v>
      </c>
      <c r="DS173" s="116">
        <f t="shared" si="371"/>
        <v>0</v>
      </c>
      <c r="DT173" s="116">
        <f t="shared" si="372"/>
        <v>0</v>
      </c>
      <c r="DU173" s="471">
        <f t="shared" si="373"/>
        <v>0</v>
      </c>
      <c r="DV173" s="470">
        <f t="shared" si="374"/>
        <v>0</v>
      </c>
      <c r="DW173" s="470">
        <f t="shared" si="375"/>
        <v>0</v>
      </c>
      <c r="DX173" s="470">
        <f t="shared" si="376"/>
        <v>0</v>
      </c>
      <c r="DY173" s="470">
        <f t="shared" si="377"/>
        <v>0</v>
      </c>
      <c r="DZ173" s="470">
        <f t="shared" si="378"/>
        <v>0</v>
      </c>
      <c r="EA173" s="470">
        <f t="shared" si="379"/>
        <v>0</v>
      </c>
      <c r="EB173" s="470">
        <f t="shared" si="380"/>
        <v>0</v>
      </c>
      <c r="EC173" s="470">
        <f t="shared" si="381"/>
        <v>0</v>
      </c>
      <c r="ED173" s="470">
        <f t="shared" si="382"/>
        <v>0</v>
      </c>
      <c r="EE173" s="470">
        <f t="shared" si="383"/>
        <v>0</v>
      </c>
      <c r="EF173" s="470">
        <f t="shared" si="384"/>
        <v>0</v>
      </c>
      <c r="EG173" s="470">
        <f t="shared" si="385"/>
        <v>0</v>
      </c>
      <c r="EH173" s="466">
        <f t="shared" si="386"/>
        <v>0</v>
      </c>
      <c r="EI173" s="122">
        <f t="shared" si="387"/>
        <v>0</v>
      </c>
      <c r="EJ173" s="122">
        <f t="shared" si="388"/>
        <v>93.304292911983055</v>
      </c>
      <c r="EK173" s="122">
        <f t="shared" si="389"/>
        <v>0</v>
      </c>
      <c r="EL173" s="122">
        <f t="shared" si="390"/>
        <v>0</v>
      </c>
      <c r="EM173" s="122">
        <f t="shared" si="391"/>
        <v>96.922885838156233</v>
      </c>
      <c r="EN173" s="122">
        <f t="shared" si="392"/>
        <v>0</v>
      </c>
      <c r="EO173" s="122">
        <f t="shared" si="393"/>
        <v>0</v>
      </c>
      <c r="EP173" s="122">
        <f t="shared" si="394"/>
        <v>101.42621099484225</v>
      </c>
      <c r="EQ173" s="122">
        <f t="shared" si="395"/>
        <v>0</v>
      </c>
      <c r="ER173" s="122">
        <f t="shared" si="396"/>
        <v>0</v>
      </c>
      <c r="ES173" s="469">
        <f t="shared" si="397"/>
        <v>107.56867043746321</v>
      </c>
      <c r="ET173" s="466">
        <f t="shared" si="398"/>
        <v>0</v>
      </c>
      <c r="EU173" s="122">
        <f t="shared" si="399"/>
        <v>0</v>
      </c>
      <c r="EV173" s="122">
        <f t="shared" si="400"/>
        <v>0</v>
      </c>
      <c r="EW173" s="122">
        <f t="shared" si="401"/>
        <v>0</v>
      </c>
      <c r="EX173" s="122">
        <f t="shared" si="402"/>
        <v>0</v>
      </c>
      <c r="EY173" s="122">
        <f t="shared" si="403"/>
        <v>0</v>
      </c>
      <c r="EZ173" s="122">
        <f t="shared" si="404"/>
        <v>0</v>
      </c>
      <c r="FA173" s="122">
        <f t="shared" si="405"/>
        <v>0</v>
      </c>
      <c r="FB173" s="122">
        <f t="shared" si="406"/>
        <v>0</v>
      </c>
      <c r="FC173" s="122">
        <f t="shared" si="407"/>
        <v>0</v>
      </c>
      <c r="FD173" s="122">
        <f t="shared" si="408"/>
        <v>0</v>
      </c>
      <c r="FE173" s="469">
        <f t="shared" si="409"/>
        <v>0</v>
      </c>
      <c r="FF173" s="466">
        <f t="shared" si="410"/>
        <v>0</v>
      </c>
      <c r="FG173" s="466">
        <f t="shared" si="411"/>
        <v>0</v>
      </c>
      <c r="FH173" s="466">
        <f t="shared" si="412"/>
        <v>0</v>
      </c>
      <c r="FI173" s="466">
        <f t="shared" si="413"/>
        <v>0</v>
      </c>
      <c r="FJ173" s="466">
        <f t="shared" si="414"/>
        <v>0</v>
      </c>
      <c r="FK173" s="466">
        <f t="shared" si="415"/>
        <v>0</v>
      </c>
      <c r="FL173" s="466">
        <f t="shared" si="416"/>
        <v>0</v>
      </c>
      <c r="FM173" s="466">
        <f t="shared" si="417"/>
        <v>0</v>
      </c>
      <c r="FN173" s="466">
        <f t="shared" si="418"/>
        <v>0</v>
      </c>
      <c r="FO173" s="466">
        <f t="shared" si="419"/>
        <v>0</v>
      </c>
      <c r="FP173" s="466">
        <f t="shared" si="420"/>
        <v>0</v>
      </c>
      <c r="FQ173" s="468">
        <f t="shared" si="421"/>
        <v>0</v>
      </c>
      <c r="FR173" s="466">
        <f t="shared" si="422"/>
        <v>0</v>
      </c>
      <c r="FS173" s="466">
        <f t="shared" si="423"/>
        <v>0</v>
      </c>
      <c r="FT173" s="466">
        <f t="shared" si="424"/>
        <v>0</v>
      </c>
      <c r="FU173" s="466">
        <f t="shared" si="425"/>
        <v>0</v>
      </c>
      <c r="FV173" s="466">
        <f t="shared" si="426"/>
        <v>0</v>
      </c>
      <c r="FW173" s="466">
        <f t="shared" si="427"/>
        <v>0</v>
      </c>
      <c r="FX173" s="466">
        <f t="shared" si="428"/>
        <v>0</v>
      </c>
      <c r="FY173" s="466">
        <f t="shared" si="429"/>
        <v>0</v>
      </c>
      <c r="FZ173" s="466">
        <f t="shared" si="430"/>
        <v>0</v>
      </c>
      <c r="GA173" s="466">
        <f t="shared" si="431"/>
        <v>0</v>
      </c>
      <c r="GB173" s="466">
        <f t="shared" si="432"/>
        <v>0</v>
      </c>
      <c r="GC173" s="468">
        <f t="shared" si="433"/>
        <v>0</v>
      </c>
    </row>
    <row r="174" spans="1:185">
      <c r="A174" s="97">
        <v>171</v>
      </c>
      <c r="B174" s="97" t="s">
        <v>12</v>
      </c>
      <c r="C174" s="97" t="s">
        <v>213</v>
      </c>
      <c r="D174" s="97" t="s">
        <v>935</v>
      </c>
      <c r="E174" s="321">
        <v>0</v>
      </c>
      <c r="F174" s="122">
        <v>0</v>
      </c>
      <c r="G174" s="122">
        <v>0.54766749895963396</v>
      </c>
      <c r="H174" s="122">
        <v>0</v>
      </c>
      <c r="I174" s="122">
        <v>0</v>
      </c>
      <c r="J174" s="122">
        <v>0.53500897211818499</v>
      </c>
      <c r="K174" s="122">
        <v>0</v>
      </c>
      <c r="L174" s="122">
        <v>0</v>
      </c>
      <c r="M174" s="122">
        <v>0.52029771119433998</v>
      </c>
      <c r="N174" s="122">
        <v>0</v>
      </c>
      <c r="O174" s="122">
        <v>0</v>
      </c>
      <c r="P174" s="475">
        <v>0.50187573866000801</v>
      </c>
      <c r="Q174" s="474">
        <v>3</v>
      </c>
      <c r="R174" s="97">
        <v>0</v>
      </c>
      <c r="S174" s="97">
        <v>0</v>
      </c>
      <c r="T174" s="97">
        <v>1.6430024968789001</v>
      </c>
      <c r="U174" s="97">
        <v>0</v>
      </c>
      <c r="V174" s="97">
        <v>0</v>
      </c>
      <c r="W174" s="97">
        <v>1.6050269163545501</v>
      </c>
      <c r="X174" s="97">
        <v>0</v>
      </c>
      <c r="Y174" s="97">
        <v>0</v>
      </c>
      <c r="Z174" s="97">
        <v>1.5608931335830201</v>
      </c>
      <c r="AA174" s="97">
        <v>0</v>
      </c>
      <c r="AB174" s="97">
        <v>0</v>
      </c>
      <c r="AC174" s="97">
        <v>1.5056272159800199</v>
      </c>
      <c r="AD174" s="321">
        <v>0</v>
      </c>
      <c r="AE174" s="97">
        <v>0</v>
      </c>
      <c r="AF174" s="97">
        <v>4455.1879104775398</v>
      </c>
      <c r="AG174" s="97">
        <v>0</v>
      </c>
      <c r="AH174" s="97">
        <v>0</v>
      </c>
      <c r="AI174" s="97">
        <v>4352.2128099729298</v>
      </c>
      <c r="AJ174" s="97">
        <v>0</v>
      </c>
      <c r="AK174" s="97">
        <v>0</v>
      </c>
      <c r="AL174" s="97">
        <v>4232.5389404296802</v>
      </c>
      <c r="AM174" s="97">
        <v>0</v>
      </c>
      <c r="AN174" s="97">
        <v>0</v>
      </c>
      <c r="AO174" s="97">
        <v>4082.67923089746</v>
      </c>
      <c r="AP174" s="466">
        <f t="shared" si="290"/>
        <v>0</v>
      </c>
      <c r="AQ174" s="122">
        <f t="shared" si="291"/>
        <v>0</v>
      </c>
      <c r="AR174" s="473">
        <f t="shared" si="292"/>
        <v>2711.6135970217674</v>
      </c>
      <c r="AS174" s="122">
        <f t="shared" si="293"/>
        <v>0</v>
      </c>
      <c r="AT174" s="122">
        <f t="shared" si="294"/>
        <v>0</v>
      </c>
      <c r="AU174" s="122">
        <f t="shared" si="295"/>
        <v>2711.6135970217756</v>
      </c>
      <c r="AV174" s="122">
        <f t="shared" si="296"/>
        <v>0</v>
      </c>
      <c r="AW174" s="122">
        <f t="shared" si="297"/>
        <v>0</v>
      </c>
      <c r="AX174" s="122">
        <f t="shared" si="298"/>
        <v>2711.6135303343381</v>
      </c>
      <c r="AY174" s="122">
        <f t="shared" si="299"/>
        <v>0</v>
      </c>
      <c r="AZ174" s="122">
        <f t="shared" si="300"/>
        <v>0</v>
      </c>
      <c r="BA174" s="469">
        <f t="shared" si="301"/>
        <v>2711.6135970217733</v>
      </c>
      <c r="BB174" s="97">
        <f t="shared" si="302"/>
        <v>0</v>
      </c>
      <c r="BC174" s="97">
        <f t="shared" si="303"/>
        <v>0</v>
      </c>
      <c r="BD174" s="97">
        <f t="shared" si="304"/>
        <v>8.4517265478337281E-2</v>
      </c>
      <c r="BE174" s="97">
        <f t="shared" si="305"/>
        <v>0</v>
      </c>
      <c r="BF174" s="97">
        <f t="shared" si="306"/>
        <v>0</v>
      </c>
      <c r="BG174" s="97">
        <f t="shared" si="307"/>
        <v>8.2563773486105232E-2</v>
      </c>
      <c r="BH174" s="97">
        <f t="shared" si="308"/>
        <v>0</v>
      </c>
      <c r="BI174" s="97">
        <f t="shared" si="309"/>
        <v>0</v>
      </c>
      <c r="BJ174" s="97">
        <f t="shared" si="310"/>
        <v>8.0293499008646532E-2</v>
      </c>
      <c r="BK174" s="97">
        <f t="shared" si="311"/>
        <v>0</v>
      </c>
      <c r="BL174" s="97">
        <f t="shared" si="312"/>
        <v>0</v>
      </c>
      <c r="BM174" s="469">
        <f t="shared" si="313"/>
        <v>7.7450579269431677E-2</v>
      </c>
      <c r="BN174" s="467">
        <f t="shared" si="314"/>
        <v>0</v>
      </c>
      <c r="BO174" s="97">
        <f t="shared" si="315"/>
        <v>0</v>
      </c>
      <c r="BP174" s="97">
        <f t="shared" si="316"/>
        <v>20721968.605296072</v>
      </c>
      <c r="BQ174" s="97">
        <f t="shared" si="317"/>
        <v>0</v>
      </c>
      <c r="BR174" s="97">
        <f t="shared" si="318"/>
        <v>0</v>
      </c>
      <c r="BS174" s="97">
        <f t="shared" si="319"/>
        <v>20996590.831873864</v>
      </c>
      <c r="BT174" s="97">
        <f t="shared" si="320"/>
        <v>0</v>
      </c>
      <c r="BU174" s="97">
        <f t="shared" si="321"/>
        <v>0</v>
      </c>
      <c r="BV174" s="97">
        <f t="shared" si="322"/>
        <v>21328790.36600012</v>
      </c>
      <c r="BW174" s="97">
        <f t="shared" si="323"/>
        <v>0</v>
      </c>
      <c r="BX174" s="97">
        <f t="shared" si="324"/>
        <v>0</v>
      </c>
      <c r="BY174" s="469">
        <f t="shared" si="325"/>
        <v>21766089.126114901</v>
      </c>
      <c r="BZ174" s="470">
        <f t="shared" si="326"/>
        <v>0</v>
      </c>
      <c r="CA174" s="470">
        <f t="shared" si="327"/>
        <v>0</v>
      </c>
      <c r="CB174" s="470">
        <f t="shared" si="328"/>
        <v>0.63061281539925185</v>
      </c>
      <c r="CC174" s="470">
        <f t="shared" si="329"/>
        <v>0</v>
      </c>
      <c r="CD174" s="470">
        <f t="shared" si="330"/>
        <v>0</v>
      </c>
      <c r="CE174" s="470">
        <f t="shared" si="331"/>
        <v>0.65408843359346258</v>
      </c>
      <c r="CF174" s="470">
        <f t="shared" si="332"/>
        <v>0</v>
      </c>
      <c r="CG174" s="470">
        <f t="shared" si="333"/>
        <v>0</v>
      </c>
      <c r="CH174" s="470">
        <f t="shared" si="334"/>
        <v>0.68322391543359606</v>
      </c>
      <c r="CI174" s="470">
        <f t="shared" si="335"/>
        <v>0</v>
      </c>
      <c r="CJ174" s="470">
        <f t="shared" si="336"/>
        <v>0</v>
      </c>
      <c r="CK174" s="472">
        <f t="shared" si="337"/>
        <v>0.7228246439457211</v>
      </c>
      <c r="CL174" s="470">
        <f t="shared" si="338"/>
        <v>0</v>
      </c>
      <c r="CM174" s="116">
        <f t="shared" si="339"/>
        <v>0</v>
      </c>
      <c r="CN174" s="116">
        <f t="shared" si="340"/>
        <v>0</v>
      </c>
      <c r="CO174" s="116">
        <f t="shared" si="341"/>
        <v>0</v>
      </c>
      <c r="CP174" s="116">
        <f t="shared" si="342"/>
        <v>0</v>
      </c>
      <c r="CQ174" s="116">
        <f t="shared" si="343"/>
        <v>0</v>
      </c>
      <c r="CR174" s="116">
        <f t="shared" si="344"/>
        <v>0</v>
      </c>
      <c r="CS174" s="116">
        <f t="shared" si="345"/>
        <v>0</v>
      </c>
      <c r="CT174" s="116">
        <f t="shared" si="346"/>
        <v>0</v>
      </c>
      <c r="CU174" s="116">
        <f t="shared" si="347"/>
        <v>0</v>
      </c>
      <c r="CV174" s="116">
        <f t="shared" si="348"/>
        <v>0</v>
      </c>
      <c r="CW174" s="471">
        <f t="shared" si="349"/>
        <v>0</v>
      </c>
      <c r="CX174" s="470">
        <f t="shared" si="350"/>
        <v>0</v>
      </c>
      <c r="CY174" s="116">
        <f t="shared" si="351"/>
        <v>0</v>
      </c>
      <c r="CZ174" s="116">
        <f t="shared" si="352"/>
        <v>0</v>
      </c>
      <c r="DA174" s="116">
        <f t="shared" si="353"/>
        <v>0</v>
      </c>
      <c r="DB174" s="116">
        <f t="shared" si="354"/>
        <v>0</v>
      </c>
      <c r="DC174" s="116">
        <f t="shared" si="355"/>
        <v>0</v>
      </c>
      <c r="DD174" s="116">
        <f t="shared" si="356"/>
        <v>0</v>
      </c>
      <c r="DE174" s="116">
        <f t="shared" si="357"/>
        <v>0</v>
      </c>
      <c r="DF174" s="116">
        <f t="shared" si="358"/>
        <v>0</v>
      </c>
      <c r="DG174" s="116">
        <f t="shared" si="359"/>
        <v>0</v>
      </c>
      <c r="DH174" s="116">
        <f t="shared" si="360"/>
        <v>0</v>
      </c>
      <c r="DI174" s="471">
        <f t="shared" si="361"/>
        <v>0</v>
      </c>
      <c r="DJ174" s="470">
        <f t="shared" si="362"/>
        <v>0</v>
      </c>
      <c r="DK174" s="116">
        <f t="shared" si="363"/>
        <v>0</v>
      </c>
      <c r="DL174" s="116">
        <f t="shared" si="364"/>
        <v>0</v>
      </c>
      <c r="DM174" s="116">
        <f t="shared" si="365"/>
        <v>0</v>
      </c>
      <c r="DN174" s="116">
        <f t="shared" si="366"/>
        <v>0</v>
      </c>
      <c r="DO174" s="116">
        <f t="shared" si="367"/>
        <v>0</v>
      </c>
      <c r="DP174" s="116">
        <f t="shared" si="368"/>
        <v>0</v>
      </c>
      <c r="DQ174" s="116">
        <f t="shared" si="369"/>
        <v>0</v>
      </c>
      <c r="DR174" s="116">
        <f t="shared" si="370"/>
        <v>0</v>
      </c>
      <c r="DS174" s="116">
        <f t="shared" si="371"/>
        <v>0</v>
      </c>
      <c r="DT174" s="116">
        <f t="shared" si="372"/>
        <v>0</v>
      </c>
      <c r="DU174" s="471">
        <f t="shared" si="373"/>
        <v>0</v>
      </c>
      <c r="DV174" s="470">
        <f t="shared" si="374"/>
        <v>0</v>
      </c>
      <c r="DW174" s="470">
        <f t="shared" si="375"/>
        <v>0</v>
      </c>
      <c r="DX174" s="470">
        <f t="shared" si="376"/>
        <v>0</v>
      </c>
      <c r="DY174" s="470">
        <f t="shared" si="377"/>
        <v>0</v>
      </c>
      <c r="DZ174" s="470">
        <f t="shared" si="378"/>
        <v>0</v>
      </c>
      <c r="EA174" s="470">
        <f t="shared" si="379"/>
        <v>0</v>
      </c>
      <c r="EB174" s="470">
        <f t="shared" si="380"/>
        <v>0</v>
      </c>
      <c r="EC174" s="470">
        <f t="shared" si="381"/>
        <v>0</v>
      </c>
      <c r="ED174" s="470">
        <f t="shared" si="382"/>
        <v>0</v>
      </c>
      <c r="EE174" s="470">
        <f t="shared" si="383"/>
        <v>0</v>
      </c>
      <c r="EF174" s="470">
        <f t="shared" si="384"/>
        <v>0</v>
      </c>
      <c r="EG174" s="470">
        <f t="shared" si="385"/>
        <v>0</v>
      </c>
      <c r="EH174" s="466">
        <f t="shared" si="386"/>
        <v>0</v>
      </c>
      <c r="EI174" s="122">
        <f t="shared" si="387"/>
        <v>0</v>
      </c>
      <c r="EJ174" s="122">
        <f t="shared" si="388"/>
        <v>245.1803011848194</v>
      </c>
      <c r="EK174" s="122">
        <f t="shared" si="389"/>
        <v>0</v>
      </c>
      <c r="EL174" s="122">
        <f t="shared" si="390"/>
        <v>0</v>
      </c>
      <c r="EM174" s="122">
        <f t="shared" si="391"/>
        <v>254.30754852074932</v>
      </c>
      <c r="EN174" s="122">
        <f t="shared" si="392"/>
        <v>0</v>
      </c>
      <c r="EO174" s="122">
        <f t="shared" si="393"/>
        <v>0</v>
      </c>
      <c r="EP174" s="122">
        <f t="shared" si="394"/>
        <v>265.63533323791626</v>
      </c>
      <c r="EQ174" s="122">
        <f t="shared" si="395"/>
        <v>0</v>
      </c>
      <c r="ER174" s="122">
        <f t="shared" si="396"/>
        <v>0</v>
      </c>
      <c r="ES174" s="469">
        <f t="shared" si="397"/>
        <v>281.03197331030913</v>
      </c>
      <c r="ET174" s="466">
        <f t="shared" si="398"/>
        <v>0</v>
      </c>
      <c r="EU174" s="122">
        <f t="shared" si="399"/>
        <v>0</v>
      </c>
      <c r="EV174" s="122">
        <f t="shared" si="400"/>
        <v>0</v>
      </c>
      <c r="EW174" s="122">
        <f t="shared" si="401"/>
        <v>0</v>
      </c>
      <c r="EX174" s="122">
        <f t="shared" si="402"/>
        <v>0</v>
      </c>
      <c r="EY174" s="122">
        <f t="shared" si="403"/>
        <v>0</v>
      </c>
      <c r="EZ174" s="122">
        <f t="shared" si="404"/>
        <v>0</v>
      </c>
      <c r="FA174" s="122">
        <f t="shared" si="405"/>
        <v>0</v>
      </c>
      <c r="FB174" s="122">
        <f t="shared" si="406"/>
        <v>0</v>
      </c>
      <c r="FC174" s="122">
        <f t="shared" si="407"/>
        <v>0</v>
      </c>
      <c r="FD174" s="122">
        <f t="shared" si="408"/>
        <v>0</v>
      </c>
      <c r="FE174" s="469">
        <f t="shared" si="409"/>
        <v>0</v>
      </c>
      <c r="FF174" s="466">
        <f t="shared" si="410"/>
        <v>0</v>
      </c>
      <c r="FG174" s="466">
        <f t="shared" si="411"/>
        <v>0</v>
      </c>
      <c r="FH174" s="466">
        <f t="shared" si="412"/>
        <v>0</v>
      </c>
      <c r="FI174" s="466">
        <f t="shared" si="413"/>
        <v>0</v>
      </c>
      <c r="FJ174" s="466">
        <f t="shared" si="414"/>
        <v>0</v>
      </c>
      <c r="FK174" s="466">
        <f t="shared" si="415"/>
        <v>0</v>
      </c>
      <c r="FL174" s="466">
        <f t="shared" si="416"/>
        <v>0</v>
      </c>
      <c r="FM174" s="466">
        <f t="shared" si="417"/>
        <v>0</v>
      </c>
      <c r="FN174" s="466">
        <f t="shared" si="418"/>
        <v>0</v>
      </c>
      <c r="FO174" s="466">
        <f t="shared" si="419"/>
        <v>0</v>
      </c>
      <c r="FP174" s="466">
        <f t="shared" si="420"/>
        <v>0</v>
      </c>
      <c r="FQ174" s="468">
        <f t="shared" si="421"/>
        <v>0</v>
      </c>
      <c r="FR174" s="466">
        <f t="shared" si="422"/>
        <v>0</v>
      </c>
      <c r="FS174" s="466">
        <f t="shared" si="423"/>
        <v>0</v>
      </c>
      <c r="FT174" s="466">
        <f t="shared" si="424"/>
        <v>0</v>
      </c>
      <c r="FU174" s="466">
        <f t="shared" si="425"/>
        <v>0</v>
      </c>
      <c r="FV174" s="466">
        <f t="shared" si="426"/>
        <v>0</v>
      </c>
      <c r="FW174" s="466">
        <f t="shared" si="427"/>
        <v>0</v>
      </c>
      <c r="FX174" s="466">
        <f t="shared" si="428"/>
        <v>0</v>
      </c>
      <c r="FY174" s="466">
        <f t="shared" si="429"/>
        <v>0</v>
      </c>
      <c r="FZ174" s="466">
        <f t="shared" si="430"/>
        <v>0</v>
      </c>
      <c r="GA174" s="466">
        <f t="shared" si="431"/>
        <v>0</v>
      </c>
      <c r="GB174" s="466">
        <f t="shared" si="432"/>
        <v>0</v>
      </c>
      <c r="GC174" s="468">
        <f t="shared" si="433"/>
        <v>0</v>
      </c>
    </row>
    <row r="175" spans="1:185">
      <c r="A175" s="97">
        <v>172</v>
      </c>
      <c r="B175" s="97" t="s">
        <v>12</v>
      </c>
      <c r="C175" s="97" t="s">
        <v>213</v>
      </c>
      <c r="D175" s="97" t="s">
        <v>935</v>
      </c>
      <c r="E175" s="321">
        <v>0</v>
      </c>
      <c r="F175" s="122">
        <v>0</v>
      </c>
      <c r="G175" s="122">
        <v>0.78220048262548303</v>
      </c>
      <c r="H175" s="122">
        <v>0</v>
      </c>
      <c r="I175" s="122">
        <v>0</v>
      </c>
      <c r="J175" s="122">
        <v>0.72838871100868796</v>
      </c>
      <c r="K175" s="122">
        <v>0</v>
      </c>
      <c r="L175" s="122">
        <v>0</v>
      </c>
      <c r="M175" s="122">
        <v>0.68977003204633203</v>
      </c>
      <c r="N175" s="122">
        <v>0</v>
      </c>
      <c r="O175" s="122">
        <v>0</v>
      </c>
      <c r="P175" s="475">
        <v>0.561767979440155</v>
      </c>
      <c r="Q175" s="474">
        <v>1</v>
      </c>
      <c r="R175" s="97">
        <v>0</v>
      </c>
      <c r="S175" s="97">
        <v>0</v>
      </c>
      <c r="T175" s="97">
        <v>0.78220048262548303</v>
      </c>
      <c r="U175" s="97">
        <v>0</v>
      </c>
      <c r="V175" s="97">
        <v>0</v>
      </c>
      <c r="W175" s="97">
        <v>0.72838871100868796</v>
      </c>
      <c r="X175" s="97">
        <v>0</v>
      </c>
      <c r="Y175" s="97">
        <v>0</v>
      </c>
      <c r="Z175" s="97">
        <v>0.68977003204633203</v>
      </c>
      <c r="AA175" s="97">
        <v>0</v>
      </c>
      <c r="AB175" s="97">
        <v>0</v>
      </c>
      <c r="AC175" s="97">
        <v>0.561767979440155</v>
      </c>
      <c r="AD175" s="321">
        <v>0</v>
      </c>
      <c r="AE175" s="97">
        <v>0</v>
      </c>
      <c r="AF175" s="97">
        <v>4671.1469912990397</v>
      </c>
      <c r="AG175" s="97">
        <v>0</v>
      </c>
      <c r="AH175" s="97">
        <v>0</v>
      </c>
      <c r="AI175" s="97">
        <v>4349.7937057058598</v>
      </c>
      <c r="AJ175" s="97">
        <v>0</v>
      </c>
      <c r="AK175" s="97">
        <v>0</v>
      </c>
      <c r="AL175" s="97">
        <v>4119.17041015625</v>
      </c>
      <c r="AM175" s="97">
        <v>0</v>
      </c>
      <c r="AN175" s="97">
        <v>0</v>
      </c>
      <c r="AO175" s="97">
        <v>3354.7675631215802</v>
      </c>
      <c r="AP175" s="466">
        <f t="shared" si="290"/>
        <v>0</v>
      </c>
      <c r="AQ175" s="122">
        <f t="shared" si="291"/>
        <v>0</v>
      </c>
      <c r="AR175" s="473">
        <f t="shared" si="292"/>
        <v>5971.8027475771596</v>
      </c>
      <c r="AS175" s="122">
        <f t="shared" si="293"/>
        <v>0</v>
      </c>
      <c r="AT175" s="122">
        <f t="shared" si="294"/>
        <v>0</v>
      </c>
      <c r="AU175" s="122">
        <f t="shared" si="295"/>
        <v>5971.8027475771478</v>
      </c>
      <c r="AV175" s="122">
        <f t="shared" si="296"/>
        <v>0</v>
      </c>
      <c r="AW175" s="122">
        <f t="shared" si="297"/>
        <v>0</v>
      </c>
      <c r="AX175" s="122">
        <f t="shared" si="298"/>
        <v>5971.8025121154642</v>
      </c>
      <c r="AY175" s="122">
        <f t="shared" si="299"/>
        <v>0</v>
      </c>
      <c r="AZ175" s="122">
        <f t="shared" si="300"/>
        <v>0</v>
      </c>
      <c r="BA175" s="469">
        <f t="shared" si="301"/>
        <v>5971.8027475771478</v>
      </c>
      <c r="BB175" s="97">
        <f t="shared" si="302"/>
        <v>0</v>
      </c>
      <c r="BC175" s="97">
        <f t="shared" si="303"/>
        <v>0</v>
      </c>
      <c r="BD175" s="97">
        <f t="shared" si="304"/>
        <v>0.12071091670205926</v>
      </c>
      <c r="BE175" s="97">
        <f t="shared" si="305"/>
        <v>0</v>
      </c>
      <c r="BF175" s="97">
        <f t="shared" si="306"/>
        <v>0</v>
      </c>
      <c r="BG175" s="97">
        <f t="shared" si="307"/>
        <v>0.11240656452444073</v>
      </c>
      <c r="BH175" s="97">
        <f t="shared" si="308"/>
        <v>0</v>
      </c>
      <c r="BI175" s="97">
        <f t="shared" si="309"/>
        <v>0</v>
      </c>
      <c r="BJ175" s="97">
        <f t="shared" si="310"/>
        <v>0.10644684416768339</v>
      </c>
      <c r="BK175" s="97">
        <f t="shared" si="311"/>
        <v>0</v>
      </c>
      <c r="BL175" s="97">
        <f t="shared" si="312"/>
        <v>0</v>
      </c>
      <c r="BM175" s="469">
        <f t="shared" si="313"/>
        <v>8.6693282960492363E-2</v>
      </c>
      <c r="BN175" s="467">
        <f t="shared" si="314"/>
        <v>0</v>
      </c>
      <c r="BO175" s="97">
        <f t="shared" si="315"/>
        <v>0</v>
      </c>
      <c r="BP175" s="97">
        <f t="shared" si="316"/>
        <v>37338394.271713406</v>
      </c>
      <c r="BQ175" s="97">
        <f t="shared" si="317"/>
        <v>0</v>
      </c>
      <c r="BR175" s="97">
        <f t="shared" si="318"/>
        <v>0</v>
      </c>
      <c r="BS175" s="97">
        <f t="shared" si="319"/>
        <v>38867197.841448113</v>
      </c>
      <c r="BT175" s="97">
        <f t="shared" si="320"/>
        <v>0</v>
      </c>
      <c r="BU175" s="97">
        <f t="shared" si="321"/>
        <v>0</v>
      </c>
      <c r="BV175" s="97">
        <f t="shared" si="322"/>
        <v>40077734.666183986</v>
      </c>
      <c r="BW175" s="97">
        <f t="shared" si="323"/>
        <v>0</v>
      </c>
      <c r="BX175" s="97">
        <f t="shared" si="324"/>
        <v>0</v>
      </c>
      <c r="BY175" s="469">
        <f t="shared" si="325"/>
        <v>44987632.194079496</v>
      </c>
      <c r="BZ175" s="470">
        <f t="shared" si="326"/>
        <v>0</v>
      </c>
      <c r="CA175" s="470">
        <f t="shared" si="327"/>
        <v>0</v>
      </c>
      <c r="CB175" s="470">
        <f t="shared" si="328"/>
        <v>2.3867534667318147</v>
      </c>
      <c r="CC175" s="470">
        <f t="shared" si="329"/>
        <v>0</v>
      </c>
      <c r="CD175" s="470">
        <f t="shared" si="330"/>
        <v>0</v>
      </c>
      <c r="CE175" s="470">
        <f t="shared" si="331"/>
        <v>2.668025825635326</v>
      </c>
      <c r="CF175" s="470">
        <f t="shared" si="332"/>
        <v>0</v>
      </c>
      <c r="CG175" s="470">
        <f t="shared" si="333"/>
        <v>0</v>
      </c>
      <c r="CH175" s="470">
        <f t="shared" si="334"/>
        <v>2.9051519205093528</v>
      </c>
      <c r="CI175" s="470">
        <f t="shared" si="335"/>
        <v>0</v>
      </c>
      <c r="CJ175" s="470">
        <f t="shared" si="336"/>
        <v>0</v>
      </c>
      <c r="CK175" s="472">
        <f t="shared" si="337"/>
        <v>4.0041114695530649</v>
      </c>
      <c r="CL175" s="470">
        <f t="shared" si="338"/>
        <v>0</v>
      </c>
      <c r="CM175" s="116">
        <f t="shared" si="339"/>
        <v>0</v>
      </c>
      <c r="CN175" s="116">
        <f t="shared" si="340"/>
        <v>0</v>
      </c>
      <c r="CO175" s="116">
        <f t="shared" si="341"/>
        <v>0</v>
      </c>
      <c r="CP175" s="116">
        <f t="shared" si="342"/>
        <v>0</v>
      </c>
      <c r="CQ175" s="116">
        <f t="shared" si="343"/>
        <v>0</v>
      </c>
      <c r="CR175" s="116">
        <f t="shared" si="344"/>
        <v>0</v>
      </c>
      <c r="CS175" s="116">
        <f t="shared" si="345"/>
        <v>0</v>
      </c>
      <c r="CT175" s="116">
        <f t="shared" si="346"/>
        <v>0</v>
      </c>
      <c r="CU175" s="116">
        <f t="shared" si="347"/>
        <v>0</v>
      </c>
      <c r="CV175" s="116">
        <f t="shared" si="348"/>
        <v>0</v>
      </c>
      <c r="CW175" s="471">
        <f t="shared" si="349"/>
        <v>0</v>
      </c>
      <c r="CX175" s="470">
        <f t="shared" si="350"/>
        <v>0</v>
      </c>
      <c r="CY175" s="116">
        <f t="shared" si="351"/>
        <v>0</v>
      </c>
      <c r="CZ175" s="116">
        <f t="shared" si="352"/>
        <v>0</v>
      </c>
      <c r="DA175" s="116">
        <f t="shared" si="353"/>
        <v>0</v>
      </c>
      <c r="DB175" s="116">
        <f t="shared" si="354"/>
        <v>0</v>
      </c>
      <c r="DC175" s="116">
        <f t="shared" si="355"/>
        <v>0</v>
      </c>
      <c r="DD175" s="116">
        <f t="shared" si="356"/>
        <v>0</v>
      </c>
      <c r="DE175" s="116">
        <f t="shared" si="357"/>
        <v>0</v>
      </c>
      <c r="DF175" s="116">
        <f t="shared" si="358"/>
        <v>0</v>
      </c>
      <c r="DG175" s="116">
        <f t="shared" si="359"/>
        <v>0</v>
      </c>
      <c r="DH175" s="116">
        <f t="shared" si="360"/>
        <v>0</v>
      </c>
      <c r="DI175" s="471">
        <f t="shared" si="361"/>
        <v>0</v>
      </c>
      <c r="DJ175" s="470">
        <f t="shared" si="362"/>
        <v>0</v>
      </c>
      <c r="DK175" s="116">
        <f t="shared" si="363"/>
        <v>0</v>
      </c>
      <c r="DL175" s="116">
        <f t="shared" si="364"/>
        <v>0</v>
      </c>
      <c r="DM175" s="116">
        <f t="shared" si="365"/>
        <v>0</v>
      </c>
      <c r="DN175" s="116">
        <f t="shared" si="366"/>
        <v>0</v>
      </c>
      <c r="DO175" s="116">
        <f t="shared" si="367"/>
        <v>0</v>
      </c>
      <c r="DP175" s="116">
        <f t="shared" si="368"/>
        <v>0</v>
      </c>
      <c r="DQ175" s="116">
        <f t="shared" si="369"/>
        <v>0</v>
      </c>
      <c r="DR175" s="116">
        <f t="shared" si="370"/>
        <v>0</v>
      </c>
      <c r="DS175" s="116">
        <f t="shared" si="371"/>
        <v>0</v>
      </c>
      <c r="DT175" s="116">
        <f t="shared" si="372"/>
        <v>0</v>
      </c>
      <c r="DU175" s="471">
        <f t="shared" si="373"/>
        <v>0</v>
      </c>
      <c r="DV175" s="470">
        <f t="shared" si="374"/>
        <v>0</v>
      </c>
      <c r="DW175" s="470">
        <f t="shared" si="375"/>
        <v>0</v>
      </c>
      <c r="DX175" s="470">
        <f t="shared" si="376"/>
        <v>0</v>
      </c>
      <c r="DY175" s="470">
        <f t="shared" si="377"/>
        <v>0</v>
      </c>
      <c r="DZ175" s="470">
        <f t="shared" si="378"/>
        <v>0</v>
      </c>
      <c r="EA175" s="470">
        <f t="shared" si="379"/>
        <v>0</v>
      </c>
      <c r="EB175" s="470">
        <f t="shared" si="380"/>
        <v>0</v>
      </c>
      <c r="EC175" s="470">
        <f t="shared" si="381"/>
        <v>0</v>
      </c>
      <c r="ED175" s="470">
        <f t="shared" si="382"/>
        <v>0</v>
      </c>
      <c r="EE175" s="470">
        <f t="shared" si="383"/>
        <v>0</v>
      </c>
      <c r="EF175" s="470">
        <f t="shared" si="384"/>
        <v>0</v>
      </c>
      <c r="EG175" s="470">
        <f t="shared" si="385"/>
        <v>0</v>
      </c>
      <c r="EH175" s="466">
        <f t="shared" si="386"/>
        <v>0</v>
      </c>
      <c r="EI175" s="122">
        <f t="shared" si="387"/>
        <v>0</v>
      </c>
      <c r="EJ175" s="122">
        <f t="shared" si="388"/>
        <v>309.3207747222454</v>
      </c>
      <c r="EK175" s="122">
        <f t="shared" si="389"/>
        <v>0</v>
      </c>
      <c r="EL175" s="122">
        <f t="shared" si="390"/>
        <v>0</v>
      </c>
      <c r="EM175" s="122">
        <f t="shared" si="391"/>
        <v>345.77338081529177</v>
      </c>
      <c r="EN175" s="122">
        <f t="shared" si="392"/>
        <v>0</v>
      </c>
      <c r="EO175" s="122">
        <f t="shared" si="393"/>
        <v>0</v>
      </c>
      <c r="EP175" s="122">
        <f t="shared" si="394"/>
        <v>376.50467686059721</v>
      </c>
      <c r="EQ175" s="122">
        <f t="shared" si="395"/>
        <v>0</v>
      </c>
      <c r="ER175" s="122">
        <f t="shared" si="396"/>
        <v>0</v>
      </c>
      <c r="ES175" s="469">
        <f t="shared" si="397"/>
        <v>518.92869502451697</v>
      </c>
      <c r="ET175" s="466">
        <f t="shared" si="398"/>
        <v>0</v>
      </c>
      <c r="EU175" s="122">
        <f t="shared" si="399"/>
        <v>0</v>
      </c>
      <c r="EV175" s="122">
        <f t="shared" si="400"/>
        <v>0</v>
      </c>
      <c r="EW175" s="122">
        <f t="shared" si="401"/>
        <v>0</v>
      </c>
      <c r="EX175" s="122">
        <f t="shared" si="402"/>
        <v>0</v>
      </c>
      <c r="EY175" s="122">
        <f t="shared" si="403"/>
        <v>0</v>
      </c>
      <c r="EZ175" s="122">
        <f t="shared" si="404"/>
        <v>0</v>
      </c>
      <c r="FA175" s="122">
        <f t="shared" si="405"/>
        <v>0</v>
      </c>
      <c r="FB175" s="122">
        <f t="shared" si="406"/>
        <v>0</v>
      </c>
      <c r="FC175" s="122">
        <f t="shared" si="407"/>
        <v>0</v>
      </c>
      <c r="FD175" s="122">
        <f t="shared" si="408"/>
        <v>0</v>
      </c>
      <c r="FE175" s="469">
        <f t="shared" si="409"/>
        <v>0</v>
      </c>
      <c r="FF175" s="466">
        <f t="shared" si="410"/>
        <v>0</v>
      </c>
      <c r="FG175" s="466">
        <f t="shared" si="411"/>
        <v>0</v>
      </c>
      <c r="FH175" s="466">
        <f t="shared" si="412"/>
        <v>0</v>
      </c>
      <c r="FI175" s="466">
        <f t="shared" si="413"/>
        <v>0</v>
      </c>
      <c r="FJ175" s="466">
        <f t="shared" si="414"/>
        <v>0</v>
      </c>
      <c r="FK175" s="466">
        <f t="shared" si="415"/>
        <v>0</v>
      </c>
      <c r="FL175" s="466">
        <f t="shared" si="416"/>
        <v>0</v>
      </c>
      <c r="FM175" s="466">
        <f t="shared" si="417"/>
        <v>0</v>
      </c>
      <c r="FN175" s="466">
        <f t="shared" si="418"/>
        <v>0</v>
      </c>
      <c r="FO175" s="466">
        <f t="shared" si="419"/>
        <v>0</v>
      </c>
      <c r="FP175" s="466">
        <f t="shared" si="420"/>
        <v>0</v>
      </c>
      <c r="FQ175" s="468">
        <f t="shared" si="421"/>
        <v>0</v>
      </c>
      <c r="FR175" s="466">
        <f t="shared" si="422"/>
        <v>0</v>
      </c>
      <c r="FS175" s="466">
        <f t="shared" si="423"/>
        <v>0</v>
      </c>
      <c r="FT175" s="466">
        <f t="shared" si="424"/>
        <v>0</v>
      </c>
      <c r="FU175" s="466">
        <f t="shared" si="425"/>
        <v>0</v>
      </c>
      <c r="FV175" s="466">
        <f t="shared" si="426"/>
        <v>0</v>
      </c>
      <c r="FW175" s="466">
        <f t="shared" si="427"/>
        <v>0</v>
      </c>
      <c r="FX175" s="466">
        <f t="shared" si="428"/>
        <v>0</v>
      </c>
      <c r="FY175" s="466">
        <f t="shared" si="429"/>
        <v>0</v>
      </c>
      <c r="FZ175" s="466">
        <f t="shared" si="430"/>
        <v>0</v>
      </c>
      <c r="GA175" s="466">
        <f t="shared" si="431"/>
        <v>0</v>
      </c>
      <c r="GB175" s="466">
        <f t="shared" si="432"/>
        <v>0</v>
      </c>
      <c r="GC175" s="468">
        <f t="shared" si="433"/>
        <v>0</v>
      </c>
    </row>
    <row r="176" spans="1:185">
      <c r="A176" s="97">
        <v>173</v>
      </c>
      <c r="B176" s="97" t="s">
        <v>12</v>
      </c>
      <c r="C176" s="97" t="s">
        <v>213</v>
      </c>
      <c r="D176" s="97" t="s">
        <v>935</v>
      </c>
      <c r="E176" s="321">
        <v>0</v>
      </c>
      <c r="F176" s="122">
        <v>0</v>
      </c>
      <c r="G176" s="122">
        <v>1.2778908309058099</v>
      </c>
      <c r="H176" s="122">
        <v>0</v>
      </c>
      <c r="I176" s="122">
        <v>0</v>
      </c>
      <c r="J176" s="122">
        <v>1.24835426827576</v>
      </c>
      <c r="K176" s="122">
        <v>0</v>
      </c>
      <c r="L176" s="122">
        <v>0</v>
      </c>
      <c r="M176" s="122">
        <v>1.2140279927867901</v>
      </c>
      <c r="N176" s="122">
        <v>0</v>
      </c>
      <c r="O176" s="122">
        <v>0</v>
      </c>
      <c r="P176" s="475">
        <v>1.1710433902066799</v>
      </c>
      <c r="Q176" s="474">
        <v>2</v>
      </c>
      <c r="R176" s="97">
        <v>0</v>
      </c>
      <c r="S176" s="97">
        <v>0</v>
      </c>
      <c r="T176" s="97">
        <v>2.5557816618116198</v>
      </c>
      <c r="U176" s="97">
        <v>0</v>
      </c>
      <c r="V176" s="97">
        <v>0</v>
      </c>
      <c r="W176" s="97">
        <v>2.4967085365515298</v>
      </c>
      <c r="X176" s="97">
        <v>0</v>
      </c>
      <c r="Y176" s="97">
        <v>0</v>
      </c>
      <c r="Z176" s="97">
        <v>2.4280559855735802</v>
      </c>
      <c r="AA176" s="97">
        <v>0</v>
      </c>
      <c r="AB176" s="97">
        <v>0</v>
      </c>
      <c r="AC176" s="97">
        <v>2.34208678041337</v>
      </c>
      <c r="AD176" s="321">
        <v>0</v>
      </c>
      <c r="AE176" s="97">
        <v>0</v>
      </c>
      <c r="AF176" s="97">
        <v>2067.0641181174801</v>
      </c>
      <c r="AG176" s="97">
        <v>0</v>
      </c>
      <c r="AH176" s="97">
        <v>0</v>
      </c>
      <c r="AI176" s="97">
        <v>2019.2869783896499</v>
      </c>
      <c r="AJ176" s="97">
        <v>0</v>
      </c>
      <c r="AK176" s="97">
        <v>0</v>
      </c>
      <c r="AL176" s="97">
        <v>1963.7621459960901</v>
      </c>
      <c r="AM176" s="97">
        <v>0</v>
      </c>
      <c r="AN176" s="97">
        <v>0</v>
      </c>
      <c r="AO176" s="97">
        <v>1894.23205340558</v>
      </c>
      <c r="AP176" s="466">
        <f t="shared" si="290"/>
        <v>0</v>
      </c>
      <c r="AQ176" s="122">
        <f t="shared" si="291"/>
        <v>0</v>
      </c>
      <c r="AR176" s="473">
        <f t="shared" si="292"/>
        <v>808.77961877709026</v>
      </c>
      <c r="AS176" s="122">
        <f t="shared" si="293"/>
        <v>0</v>
      </c>
      <c r="AT176" s="122">
        <f t="shared" si="294"/>
        <v>0</v>
      </c>
      <c r="AU176" s="122">
        <f t="shared" si="295"/>
        <v>808.7796187770889</v>
      </c>
      <c r="AV176" s="122">
        <f t="shared" si="296"/>
        <v>0</v>
      </c>
      <c r="AW176" s="122">
        <f t="shared" si="297"/>
        <v>0</v>
      </c>
      <c r="AX176" s="122">
        <f t="shared" si="298"/>
        <v>808.77959884940219</v>
      </c>
      <c r="AY176" s="122">
        <f t="shared" si="299"/>
        <v>0</v>
      </c>
      <c r="AZ176" s="122">
        <f t="shared" si="300"/>
        <v>0</v>
      </c>
      <c r="BA176" s="469">
        <f t="shared" si="301"/>
        <v>808.77961877708685</v>
      </c>
      <c r="BB176" s="97">
        <f t="shared" si="302"/>
        <v>0</v>
      </c>
      <c r="BC176" s="97">
        <f t="shared" si="303"/>
        <v>0</v>
      </c>
      <c r="BD176" s="97">
        <f t="shared" si="304"/>
        <v>0.1972069527827866</v>
      </c>
      <c r="BE176" s="97">
        <f t="shared" si="305"/>
        <v>0</v>
      </c>
      <c r="BF176" s="97">
        <f t="shared" si="306"/>
        <v>0</v>
      </c>
      <c r="BG176" s="97">
        <f t="shared" si="307"/>
        <v>0.19264880480091143</v>
      </c>
      <c r="BH176" s="97">
        <f t="shared" si="308"/>
        <v>0</v>
      </c>
      <c r="BI176" s="97">
        <f t="shared" si="309"/>
        <v>0</v>
      </c>
      <c r="BJ176" s="97">
        <f t="shared" si="310"/>
        <v>0.1873514976868414</v>
      </c>
      <c r="BK176" s="97">
        <f t="shared" si="311"/>
        <v>0</v>
      </c>
      <c r="BL176" s="97">
        <f t="shared" si="312"/>
        <v>0</v>
      </c>
      <c r="BM176" s="469">
        <f t="shared" si="313"/>
        <v>0.18071801829533973</v>
      </c>
      <c r="BN176" s="467">
        <f t="shared" si="314"/>
        <v>0</v>
      </c>
      <c r="BO176" s="97">
        <f t="shared" si="315"/>
        <v>0</v>
      </c>
      <c r="BP176" s="97">
        <f t="shared" si="316"/>
        <v>3835857.6045112335</v>
      </c>
      <c r="BQ176" s="97">
        <f t="shared" si="317"/>
        <v>0</v>
      </c>
      <c r="BR176" s="97">
        <f t="shared" si="318"/>
        <v>0</v>
      </c>
      <c r="BS176" s="97">
        <f t="shared" si="319"/>
        <v>3886693.1103577553</v>
      </c>
      <c r="BT176" s="97">
        <f t="shared" si="320"/>
        <v>0</v>
      </c>
      <c r="BU176" s="97">
        <f t="shared" si="321"/>
        <v>0</v>
      </c>
      <c r="BV176" s="97">
        <f t="shared" si="322"/>
        <v>3948186.7903119442</v>
      </c>
      <c r="BW176" s="97">
        <f t="shared" si="323"/>
        <v>0</v>
      </c>
      <c r="BX176" s="97">
        <f t="shared" si="324"/>
        <v>0</v>
      </c>
      <c r="BY176" s="469">
        <f t="shared" si="325"/>
        <v>4029135.4593374939</v>
      </c>
      <c r="BZ176" s="470">
        <f t="shared" si="326"/>
        <v>0</v>
      </c>
      <c r="CA176" s="470">
        <f t="shared" si="327"/>
        <v>0</v>
      </c>
      <c r="CB176" s="470">
        <f t="shared" si="328"/>
        <v>7.5042748405046752E-2</v>
      </c>
      <c r="CC176" s="470">
        <f t="shared" si="329"/>
        <v>0</v>
      </c>
      <c r="CD176" s="470">
        <f t="shared" si="330"/>
        <v>0</v>
      </c>
      <c r="CE176" s="470">
        <f t="shared" si="331"/>
        <v>7.7836340394904099E-2</v>
      </c>
      <c r="CF176" s="470">
        <f t="shared" si="332"/>
        <v>0</v>
      </c>
      <c r="CG176" s="470">
        <f t="shared" si="333"/>
        <v>0</v>
      </c>
      <c r="CH176" s="470">
        <f t="shared" si="334"/>
        <v>8.1303454569628938E-2</v>
      </c>
      <c r="CI176" s="470">
        <f t="shared" si="335"/>
        <v>0</v>
      </c>
      <c r="CJ176" s="470">
        <f t="shared" si="336"/>
        <v>0</v>
      </c>
      <c r="CK176" s="472">
        <f t="shared" si="337"/>
        <v>8.6015930174593386E-2</v>
      </c>
      <c r="CL176" s="470">
        <f t="shared" si="338"/>
        <v>0</v>
      </c>
      <c r="CM176" s="116">
        <f t="shared" si="339"/>
        <v>0</v>
      </c>
      <c r="CN176" s="116">
        <f t="shared" si="340"/>
        <v>0</v>
      </c>
      <c r="CO176" s="116">
        <f t="shared" si="341"/>
        <v>0</v>
      </c>
      <c r="CP176" s="116">
        <f t="shared" si="342"/>
        <v>0</v>
      </c>
      <c r="CQ176" s="116">
        <f t="shared" si="343"/>
        <v>0</v>
      </c>
      <c r="CR176" s="116">
        <f t="shared" si="344"/>
        <v>0</v>
      </c>
      <c r="CS176" s="116">
        <f t="shared" si="345"/>
        <v>0</v>
      </c>
      <c r="CT176" s="116">
        <f t="shared" si="346"/>
        <v>0</v>
      </c>
      <c r="CU176" s="116">
        <f t="shared" si="347"/>
        <v>0</v>
      </c>
      <c r="CV176" s="116">
        <f t="shared" si="348"/>
        <v>0</v>
      </c>
      <c r="CW176" s="471">
        <f t="shared" si="349"/>
        <v>0</v>
      </c>
      <c r="CX176" s="470">
        <f t="shared" si="350"/>
        <v>0</v>
      </c>
      <c r="CY176" s="116">
        <f t="shared" si="351"/>
        <v>0</v>
      </c>
      <c r="CZ176" s="116">
        <f t="shared" si="352"/>
        <v>0</v>
      </c>
      <c r="DA176" s="116">
        <f t="shared" si="353"/>
        <v>0</v>
      </c>
      <c r="DB176" s="116">
        <f t="shared" si="354"/>
        <v>0</v>
      </c>
      <c r="DC176" s="116">
        <f t="shared" si="355"/>
        <v>0</v>
      </c>
      <c r="DD176" s="116">
        <f t="shared" si="356"/>
        <v>0</v>
      </c>
      <c r="DE176" s="116">
        <f t="shared" si="357"/>
        <v>0</v>
      </c>
      <c r="DF176" s="116">
        <f t="shared" si="358"/>
        <v>0</v>
      </c>
      <c r="DG176" s="116">
        <f t="shared" si="359"/>
        <v>0</v>
      </c>
      <c r="DH176" s="116">
        <f t="shared" si="360"/>
        <v>0</v>
      </c>
      <c r="DI176" s="471">
        <f t="shared" si="361"/>
        <v>0</v>
      </c>
      <c r="DJ176" s="470">
        <f t="shared" si="362"/>
        <v>0</v>
      </c>
      <c r="DK176" s="116">
        <f t="shared" si="363"/>
        <v>0</v>
      </c>
      <c r="DL176" s="116">
        <f t="shared" si="364"/>
        <v>0</v>
      </c>
      <c r="DM176" s="116">
        <f t="shared" si="365"/>
        <v>0</v>
      </c>
      <c r="DN176" s="116">
        <f t="shared" si="366"/>
        <v>0</v>
      </c>
      <c r="DO176" s="116">
        <f t="shared" si="367"/>
        <v>0</v>
      </c>
      <c r="DP176" s="116">
        <f t="shared" si="368"/>
        <v>0</v>
      </c>
      <c r="DQ176" s="116">
        <f t="shared" si="369"/>
        <v>0</v>
      </c>
      <c r="DR176" s="116">
        <f t="shared" si="370"/>
        <v>0</v>
      </c>
      <c r="DS176" s="116">
        <f t="shared" si="371"/>
        <v>0</v>
      </c>
      <c r="DT176" s="116">
        <f t="shared" si="372"/>
        <v>0</v>
      </c>
      <c r="DU176" s="471">
        <f t="shared" si="373"/>
        <v>0</v>
      </c>
      <c r="DV176" s="470">
        <f t="shared" si="374"/>
        <v>0</v>
      </c>
      <c r="DW176" s="470">
        <f t="shared" si="375"/>
        <v>0</v>
      </c>
      <c r="DX176" s="470">
        <f t="shared" si="376"/>
        <v>0</v>
      </c>
      <c r="DY176" s="470">
        <f t="shared" si="377"/>
        <v>0</v>
      </c>
      <c r="DZ176" s="470">
        <f t="shared" si="378"/>
        <v>0</v>
      </c>
      <c r="EA176" s="470">
        <f t="shared" si="379"/>
        <v>0</v>
      </c>
      <c r="EB176" s="470">
        <f t="shared" si="380"/>
        <v>0</v>
      </c>
      <c r="EC176" s="470">
        <f t="shared" si="381"/>
        <v>0</v>
      </c>
      <c r="ED176" s="470">
        <f t="shared" si="382"/>
        <v>0</v>
      </c>
      <c r="EE176" s="470">
        <f t="shared" si="383"/>
        <v>0</v>
      </c>
      <c r="EF176" s="470">
        <f t="shared" si="384"/>
        <v>0</v>
      </c>
      <c r="EG176" s="470">
        <f t="shared" si="385"/>
        <v>0</v>
      </c>
      <c r="EH176" s="466">
        <f t="shared" si="386"/>
        <v>0</v>
      </c>
      <c r="EI176" s="122">
        <f t="shared" si="387"/>
        <v>0</v>
      </c>
      <c r="EJ176" s="122">
        <f t="shared" si="388"/>
        <v>19.450924779189883</v>
      </c>
      <c r="EK176" s="122">
        <f t="shared" si="389"/>
        <v>0</v>
      </c>
      <c r="EL176" s="122">
        <f t="shared" si="390"/>
        <v>0</v>
      </c>
      <c r="EM176" s="122">
        <f t="shared" si="391"/>
        <v>20.175018030214986</v>
      </c>
      <c r="EN176" s="122">
        <f t="shared" si="392"/>
        <v>0</v>
      </c>
      <c r="EO176" s="122">
        <f t="shared" si="393"/>
        <v>0</v>
      </c>
      <c r="EP176" s="122">
        <f t="shared" si="394"/>
        <v>21.073686834953143</v>
      </c>
      <c r="EQ176" s="122">
        <f t="shared" si="395"/>
        <v>0</v>
      </c>
      <c r="ER176" s="122">
        <f t="shared" si="396"/>
        <v>0</v>
      </c>
      <c r="ES176" s="469">
        <f t="shared" si="397"/>
        <v>22.295150740048786</v>
      </c>
      <c r="ET176" s="466">
        <f t="shared" si="398"/>
        <v>0</v>
      </c>
      <c r="EU176" s="122">
        <f t="shared" si="399"/>
        <v>0</v>
      </c>
      <c r="EV176" s="122">
        <f t="shared" si="400"/>
        <v>0</v>
      </c>
      <c r="EW176" s="122">
        <f t="shared" si="401"/>
        <v>0</v>
      </c>
      <c r="EX176" s="122">
        <f t="shared" si="402"/>
        <v>0</v>
      </c>
      <c r="EY176" s="122">
        <f t="shared" si="403"/>
        <v>0</v>
      </c>
      <c r="EZ176" s="122">
        <f t="shared" si="404"/>
        <v>0</v>
      </c>
      <c r="FA176" s="122">
        <f t="shared" si="405"/>
        <v>0</v>
      </c>
      <c r="FB176" s="122">
        <f t="shared" si="406"/>
        <v>0</v>
      </c>
      <c r="FC176" s="122">
        <f t="shared" si="407"/>
        <v>0</v>
      </c>
      <c r="FD176" s="122">
        <f t="shared" si="408"/>
        <v>0</v>
      </c>
      <c r="FE176" s="469">
        <f t="shared" si="409"/>
        <v>0</v>
      </c>
      <c r="FF176" s="466">
        <f t="shared" si="410"/>
        <v>0</v>
      </c>
      <c r="FG176" s="466">
        <f t="shared" si="411"/>
        <v>0</v>
      </c>
      <c r="FH176" s="466">
        <f t="shared" si="412"/>
        <v>0</v>
      </c>
      <c r="FI176" s="466">
        <f t="shared" si="413"/>
        <v>0</v>
      </c>
      <c r="FJ176" s="466">
        <f t="shared" si="414"/>
        <v>0</v>
      </c>
      <c r="FK176" s="466">
        <f t="shared" si="415"/>
        <v>0</v>
      </c>
      <c r="FL176" s="466">
        <f t="shared" si="416"/>
        <v>0</v>
      </c>
      <c r="FM176" s="466">
        <f t="shared" si="417"/>
        <v>0</v>
      </c>
      <c r="FN176" s="466">
        <f t="shared" si="418"/>
        <v>0</v>
      </c>
      <c r="FO176" s="466">
        <f t="shared" si="419"/>
        <v>0</v>
      </c>
      <c r="FP176" s="466">
        <f t="shared" si="420"/>
        <v>0</v>
      </c>
      <c r="FQ176" s="468">
        <f t="shared" si="421"/>
        <v>0</v>
      </c>
      <c r="FR176" s="466">
        <f t="shared" si="422"/>
        <v>0</v>
      </c>
      <c r="FS176" s="466">
        <f t="shared" si="423"/>
        <v>0</v>
      </c>
      <c r="FT176" s="466">
        <f t="shared" si="424"/>
        <v>0</v>
      </c>
      <c r="FU176" s="466">
        <f t="shared" si="425"/>
        <v>0</v>
      </c>
      <c r="FV176" s="466">
        <f t="shared" si="426"/>
        <v>0</v>
      </c>
      <c r="FW176" s="466">
        <f t="shared" si="427"/>
        <v>0</v>
      </c>
      <c r="FX176" s="466">
        <f t="shared" si="428"/>
        <v>0</v>
      </c>
      <c r="FY176" s="466">
        <f t="shared" si="429"/>
        <v>0</v>
      </c>
      <c r="FZ176" s="466">
        <f t="shared" si="430"/>
        <v>0</v>
      </c>
      <c r="GA176" s="466">
        <f t="shared" si="431"/>
        <v>0</v>
      </c>
      <c r="GB176" s="466">
        <f t="shared" si="432"/>
        <v>0</v>
      </c>
      <c r="GC176" s="468">
        <f t="shared" si="433"/>
        <v>0</v>
      </c>
    </row>
    <row r="177" spans="1:185">
      <c r="A177" s="97">
        <v>174</v>
      </c>
      <c r="B177" s="97" t="s">
        <v>12</v>
      </c>
      <c r="C177" s="97" t="s">
        <v>213</v>
      </c>
      <c r="D177" s="97" t="s">
        <v>935</v>
      </c>
      <c r="E177" s="321">
        <v>0</v>
      </c>
      <c r="F177" s="122">
        <v>0</v>
      </c>
      <c r="G177" s="122">
        <v>1.8251344594594501</v>
      </c>
      <c r="H177" s="122">
        <v>0</v>
      </c>
      <c r="I177" s="122">
        <v>0</v>
      </c>
      <c r="J177" s="122">
        <v>1.6995736590202599</v>
      </c>
      <c r="K177" s="122">
        <v>0</v>
      </c>
      <c r="L177" s="122">
        <v>0</v>
      </c>
      <c r="M177" s="122">
        <v>1.6094634081081001</v>
      </c>
      <c r="N177" s="122">
        <v>0</v>
      </c>
      <c r="O177" s="122">
        <v>0</v>
      </c>
      <c r="P177" s="475">
        <v>1.3107919520270199</v>
      </c>
      <c r="Q177" s="474">
        <v>3</v>
      </c>
      <c r="R177" s="97">
        <v>0</v>
      </c>
      <c r="S177" s="97">
        <v>0</v>
      </c>
      <c r="T177" s="97">
        <v>5.4754033783783704</v>
      </c>
      <c r="U177" s="97">
        <v>0</v>
      </c>
      <c r="V177" s="97">
        <v>0</v>
      </c>
      <c r="W177" s="97">
        <v>5.0987209770608004</v>
      </c>
      <c r="X177" s="97">
        <v>0</v>
      </c>
      <c r="Y177" s="97">
        <v>0</v>
      </c>
      <c r="Z177" s="97">
        <v>4.82839022432431</v>
      </c>
      <c r="AA177" s="97">
        <v>0</v>
      </c>
      <c r="AB177" s="97">
        <v>0</v>
      </c>
      <c r="AC177" s="97">
        <v>3.93237585608107</v>
      </c>
      <c r="AD177" s="321">
        <v>0</v>
      </c>
      <c r="AE177" s="97">
        <v>0</v>
      </c>
      <c r="AF177" s="97">
        <v>16057.3081624113</v>
      </c>
      <c r="AG177" s="97">
        <v>0</v>
      </c>
      <c r="AH177" s="97">
        <v>0</v>
      </c>
      <c r="AI177" s="97">
        <v>14952.639706166001</v>
      </c>
      <c r="AJ177" s="97">
        <v>0</v>
      </c>
      <c r="AK177" s="97">
        <v>0</v>
      </c>
      <c r="AL177" s="97">
        <v>14159.8603515625</v>
      </c>
      <c r="AM177" s="97">
        <v>0</v>
      </c>
      <c r="AN177" s="97">
        <v>0</v>
      </c>
      <c r="AO177" s="97">
        <v>11532.1861364341</v>
      </c>
      <c r="AP177" s="466">
        <f t="shared" si="290"/>
        <v>0</v>
      </c>
      <c r="AQ177" s="122">
        <f t="shared" si="291"/>
        <v>0</v>
      </c>
      <c r="AR177" s="473">
        <f t="shared" si="292"/>
        <v>2932.6256081550896</v>
      </c>
      <c r="AS177" s="122">
        <f t="shared" si="293"/>
        <v>0</v>
      </c>
      <c r="AT177" s="122">
        <f t="shared" si="294"/>
        <v>0</v>
      </c>
      <c r="AU177" s="122">
        <f t="shared" si="295"/>
        <v>2932.6256081550814</v>
      </c>
      <c r="AV177" s="122">
        <f t="shared" si="296"/>
        <v>0</v>
      </c>
      <c r="AW177" s="122">
        <f t="shared" si="297"/>
        <v>0</v>
      </c>
      <c r="AX177" s="122">
        <f t="shared" si="298"/>
        <v>2932.6255115480121</v>
      </c>
      <c r="AY177" s="122">
        <f t="shared" si="299"/>
        <v>0</v>
      </c>
      <c r="AZ177" s="122">
        <f t="shared" si="300"/>
        <v>0</v>
      </c>
      <c r="BA177" s="469">
        <f t="shared" si="301"/>
        <v>2932.6256081550796</v>
      </c>
      <c r="BB177" s="97">
        <f t="shared" si="302"/>
        <v>0</v>
      </c>
      <c r="BC177" s="97">
        <f t="shared" si="303"/>
        <v>0</v>
      </c>
      <c r="BD177" s="97">
        <f t="shared" si="304"/>
        <v>0.28165880563813667</v>
      </c>
      <c r="BE177" s="97">
        <f t="shared" si="305"/>
        <v>0</v>
      </c>
      <c r="BF177" s="97">
        <f t="shared" si="306"/>
        <v>0</v>
      </c>
      <c r="BG177" s="97">
        <f t="shared" si="307"/>
        <v>0.26228198389035989</v>
      </c>
      <c r="BH177" s="97">
        <f t="shared" si="308"/>
        <v>0</v>
      </c>
      <c r="BI177" s="97">
        <f t="shared" si="309"/>
        <v>0</v>
      </c>
      <c r="BJ177" s="97">
        <f t="shared" si="310"/>
        <v>0.24837596972459333</v>
      </c>
      <c r="BK177" s="97">
        <f t="shared" si="311"/>
        <v>0</v>
      </c>
      <c r="BL177" s="97">
        <f t="shared" si="312"/>
        <v>0</v>
      </c>
      <c r="BM177" s="469">
        <f t="shared" si="313"/>
        <v>0.2022843269078142</v>
      </c>
      <c r="BN177" s="467">
        <f t="shared" si="314"/>
        <v>0</v>
      </c>
      <c r="BO177" s="97">
        <f t="shared" si="315"/>
        <v>0</v>
      </c>
      <c r="BP177" s="97">
        <f t="shared" si="316"/>
        <v>11379832.651065381</v>
      </c>
      <c r="BQ177" s="97">
        <f t="shared" si="317"/>
        <v>0</v>
      </c>
      <c r="BR177" s="97">
        <f t="shared" si="318"/>
        <v>0</v>
      </c>
      <c r="BS177" s="97">
        <f t="shared" si="319"/>
        <v>11845774.722739099</v>
      </c>
      <c r="BT177" s="97">
        <f t="shared" si="320"/>
        <v>0</v>
      </c>
      <c r="BU177" s="97">
        <f t="shared" si="321"/>
        <v>0</v>
      </c>
      <c r="BV177" s="97">
        <f t="shared" si="322"/>
        <v>12214716.925814474</v>
      </c>
      <c r="BW177" s="97">
        <f t="shared" si="323"/>
        <v>0</v>
      </c>
      <c r="BX177" s="97">
        <f t="shared" si="324"/>
        <v>0</v>
      </c>
      <c r="BY177" s="469">
        <f t="shared" si="325"/>
        <v>13711133.960684184</v>
      </c>
      <c r="BZ177" s="470">
        <f t="shared" si="326"/>
        <v>0</v>
      </c>
      <c r="CA177" s="470">
        <f t="shared" si="327"/>
        <v>0</v>
      </c>
      <c r="CB177" s="470">
        <f t="shared" si="328"/>
        <v>0.10391775605065742</v>
      </c>
      <c r="CC177" s="470">
        <f t="shared" si="329"/>
        <v>0</v>
      </c>
      <c r="CD177" s="470">
        <f t="shared" si="330"/>
        <v>0</v>
      </c>
      <c r="CE177" s="470">
        <f t="shared" si="331"/>
        <v>0.11616417897776095</v>
      </c>
      <c r="CF177" s="470">
        <f t="shared" si="332"/>
        <v>0</v>
      </c>
      <c r="CG177" s="470">
        <f t="shared" si="333"/>
        <v>0</v>
      </c>
      <c r="CH177" s="470">
        <f t="shared" si="334"/>
        <v>0.12648850194708333</v>
      </c>
      <c r="CI177" s="470">
        <f t="shared" si="335"/>
        <v>0</v>
      </c>
      <c r="CJ177" s="470">
        <f t="shared" si="336"/>
        <v>0</v>
      </c>
      <c r="CK177" s="472">
        <f t="shared" si="337"/>
        <v>0.17433651388487106</v>
      </c>
      <c r="CL177" s="470">
        <f t="shared" si="338"/>
        <v>0</v>
      </c>
      <c r="CM177" s="116">
        <f t="shared" si="339"/>
        <v>0</v>
      </c>
      <c r="CN177" s="116">
        <f t="shared" si="340"/>
        <v>0</v>
      </c>
      <c r="CO177" s="116">
        <f t="shared" si="341"/>
        <v>0</v>
      </c>
      <c r="CP177" s="116">
        <f t="shared" si="342"/>
        <v>0</v>
      </c>
      <c r="CQ177" s="116">
        <f t="shared" si="343"/>
        <v>0</v>
      </c>
      <c r="CR177" s="116">
        <f t="shared" si="344"/>
        <v>0</v>
      </c>
      <c r="CS177" s="116">
        <f t="shared" si="345"/>
        <v>0</v>
      </c>
      <c r="CT177" s="116">
        <f t="shared" si="346"/>
        <v>0</v>
      </c>
      <c r="CU177" s="116">
        <f t="shared" si="347"/>
        <v>0</v>
      </c>
      <c r="CV177" s="116">
        <f t="shared" si="348"/>
        <v>0</v>
      </c>
      <c r="CW177" s="471">
        <f t="shared" si="349"/>
        <v>0</v>
      </c>
      <c r="CX177" s="470">
        <f t="shared" si="350"/>
        <v>0</v>
      </c>
      <c r="CY177" s="116">
        <f t="shared" si="351"/>
        <v>0</v>
      </c>
      <c r="CZ177" s="116">
        <f t="shared" si="352"/>
        <v>0</v>
      </c>
      <c r="DA177" s="116">
        <f t="shared" si="353"/>
        <v>0</v>
      </c>
      <c r="DB177" s="116">
        <f t="shared" si="354"/>
        <v>0</v>
      </c>
      <c r="DC177" s="116">
        <f t="shared" si="355"/>
        <v>0</v>
      </c>
      <c r="DD177" s="116">
        <f t="shared" si="356"/>
        <v>0</v>
      </c>
      <c r="DE177" s="116">
        <f t="shared" si="357"/>
        <v>0</v>
      </c>
      <c r="DF177" s="116">
        <f t="shared" si="358"/>
        <v>0</v>
      </c>
      <c r="DG177" s="116">
        <f t="shared" si="359"/>
        <v>0</v>
      </c>
      <c r="DH177" s="116">
        <f t="shared" si="360"/>
        <v>0</v>
      </c>
      <c r="DI177" s="471">
        <f t="shared" si="361"/>
        <v>0</v>
      </c>
      <c r="DJ177" s="470">
        <f t="shared" si="362"/>
        <v>0</v>
      </c>
      <c r="DK177" s="116">
        <f t="shared" si="363"/>
        <v>0</v>
      </c>
      <c r="DL177" s="116">
        <f t="shared" si="364"/>
        <v>0</v>
      </c>
      <c r="DM177" s="116">
        <f t="shared" si="365"/>
        <v>0</v>
      </c>
      <c r="DN177" s="116">
        <f t="shared" si="366"/>
        <v>0</v>
      </c>
      <c r="DO177" s="116">
        <f t="shared" si="367"/>
        <v>0</v>
      </c>
      <c r="DP177" s="116">
        <f t="shared" si="368"/>
        <v>0</v>
      </c>
      <c r="DQ177" s="116">
        <f t="shared" si="369"/>
        <v>0</v>
      </c>
      <c r="DR177" s="116">
        <f t="shared" si="370"/>
        <v>0</v>
      </c>
      <c r="DS177" s="116">
        <f t="shared" si="371"/>
        <v>0</v>
      </c>
      <c r="DT177" s="116">
        <f t="shared" si="372"/>
        <v>0</v>
      </c>
      <c r="DU177" s="471">
        <f t="shared" si="373"/>
        <v>0</v>
      </c>
      <c r="DV177" s="470">
        <f t="shared" si="374"/>
        <v>0</v>
      </c>
      <c r="DW177" s="470">
        <f t="shared" si="375"/>
        <v>0</v>
      </c>
      <c r="DX177" s="470">
        <f t="shared" si="376"/>
        <v>0</v>
      </c>
      <c r="DY177" s="470">
        <f t="shared" si="377"/>
        <v>0</v>
      </c>
      <c r="DZ177" s="470">
        <f t="shared" si="378"/>
        <v>0</v>
      </c>
      <c r="EA177" s="470">
        <f t="shared" si="379"/>
        <v>0</v>
      </c>
      <c r="EB177" s="470">
        <f t="shared" si="380"/>
        <v>0</v>
      </c>
      <c r="EC177" s="470">
        <f t="shared" si="381"/>
        <v>0</v>
      </c>
      <c r="ED177" s="470">
        <f t="shared" si="382"/>
        <v>0</v>
      </c>
      <c r="EE177" s="470">
        <f t="shared" si="383"/>
        <v>0</v>
      </c>
      <c r="EF177" s="470">
        <f t="shared" si="384"/>
        <v>0</v>
      </c>
      <c r="EG177" s="470">
        <f t="shared" si="385"/>
        <v>0</v>
      </c>
      <c r="EH177" s="466">
        <f t="shared" si="386"/>
        <v>0</v>
      </c>
      <c r="EI177" s="122">
        <f t="shared" si="387"/>
        <v>0</v>
      </c>
      <c r="EJ177" s="122">
        <f t="shared" si="388"/>
        <v>40.402900329293132</v>
      </c>
      <c r="EK177" s="122">
        <f t="shared" si="389"/>
        <v>0</v>
      </c>
      <c r="EL177" s="122">
        <f t="shared" si="390"/>
        <v>0</v>
      </c>
      <c r="EM177" s="122">
        <f t="shared" si="391"/>
        <v>45.164271472381856</v>
      </c>
      <c r="EN177" s="122">
        <f t="shared" si="392"/>
        <v>0</v>
      </c>
      <c r="EO177" s="122">
        <f t="shared" si="393"/>
        <v>0</v>
      </c>
      <c r="EP177" s="122">
        <f t="shared" si="394"/>
        <v>49.178336130337065</v>
      </c>
      <c r="EQ177" s="122">
        <f t="shared" si="395"/>
        <v>0</v>
      </c>
      <c r="ER177" s="122">
        <f t="shared" si="396"/>
        <v>0</v>
      </c>
      <c r="ES177" s="469">
        <f t="shared" si="397"/>
        <v>67.781494346483271</v>
      </c>
      <c r="ET177" s="466">
        <f t="shared" si="398"/>
        <v>0</v>
      </c>
      <c r="EU177" s="122">
        <f t="shared" si="399"/>
        <v>0</v>
      </c>
      <c r="EV177" s="122">
        <f t="shared" si="400"/>
        <v>0</v>
      </c>
      <c r="EW177" s="122">
        <f t="shared" si="401"/>
        <v>0</v>
      </c>
      <c r="EX177" s="122">
        <f t="shared" si="402"/>
        <v>0</v>
      </c>
      <c r="EY177" s="122">
        <f t="shared" si="403"/>
        <v>0</v>
      </c>
      <c r="EZ177" s="122">
        <f t="shared" si="404"/>
        <v>0</v>
      </c>
      <c r="FA177" s="122">
        <f t="shared" si="405"/>
        <v>0</v>
      </c>
      <c r="FB177" s="122">
        <f t="shared" si="406"/>
        <v>0</v>
      </c>
      <c r="FC177" s="122">
        <f t="shared" si="407"/>
        <v>0</v>
      </c>
      <c r="FD177" s="122">
        <f t="shared" si="408"/>
        <v>0</v>
      </c>
      <c r="FE177" s="469">
        <f t="shared" si="409"/>
        <v>0</v>
      </c>
      <c r="FF177" s="466">
        <f t="shared" si="410"/>
        <v>0</v>
      </c>
      <c r="FG177" s="466">
        <f t="shared" si="411"/>
        <v>0</v>
      </c>
      <c r="FH177" s="466">
        <f t="shared" si="412"/>
        <v>0</v>
      </c>
      <c r="FI177" s="466">
        <f t="shared" si="413"/>
        <v>0</v>
      </c>
      <c r="FJ177" s="466">
        <f t="shared" si="414"/>
        <v>0</v>
      </c>
      <c r="FK177" s="466">
        <f t="shared" si="415"/>
        <v>0</v>
      </c>
      <c r="FL177" s="466">
        <f t="shared" si="416"/>
        <v>0</v>
      </c>
      <c r="FM177" s="466">
        <f t="shared" si="417"/>
        <v>0</v>
      </c>
      <c r="FN177" s="466">
        <f t="shared" si="418"/>
        <v>0</v>
      </c>
      <c r="FO177" s="466">
        <f t="shared" si="419"/>
        <v>0</v>
      </c>
      <c r="FP177" s="466">
        <f t="shared" si="420"/>
        <v>0</v>
      </c>
      <c r="FQ177" s="468">
        <f t="shared" si="421"/>
        <v>0</v>
      </c>
      <c r="FR177" s="466">
        <f t="shared" si="422"/>
        <v>0</v>
      </c>
      <c r="FS177" s="466">
        <f t="shared" si="423"/>
        <v>0</v>
      </c>
      <c r="FT177" s="466">
        <f t="shared" si="424"/>
        <v>0</v>
      </c>
      <c r="FU177" s="466">
        <f t="shared" si="425"/>
        <v>0</v>
      </c>
      <c r="FV177" s="466">
        <f t="shared" si="426"/>
        <v>0</v>
      </c>
      <c r="FW177" s="466">
        <f t="shared" si="427"/>
        <v>0</v>
      </c>
      <c r="FX177" s="466">
        <f t="shared" si="428"/>
        <v>0</v>
      </c>
      <c r="FY177" s="466">
        <f t="shared" si="429"/>
        <v>0</v>
      </c>
      <c r="FZ177" s="466">
        <f t="shared" si="430"/>
        <v>0</v>
      </c>
      <c r="GA177" s="466">
        <f t="shared" si="431"/>
        <v>0</v>
      </c>
      <c r="GB177" s="466">
        <f t="shared" si="432"/>
        <v>0</v>
      </c>
      <c r="GC177" s="468">
        <f t="shared" si="433"/>
        <v>0</v>
      </c>
    </row>
    <row r="178" spans="1:185">
      <c r="A178" s="97">
        <v>175</v>
      </c>
      <c r="B178" s="97" t="s">
        <v>12</v>
      </c>
      <c r="C178" s="97" t="s">
        <v>213</v>
      </c>
      <c r="D178" s="97" t="s">
        <v>935</v>
      </c>
      <c r="E178" s="321">
        <v>0</v>
      </c>
      <c r="F178" s="122">
        <v>0</v>
      </c>
      <c r="G178" s="122">
        <v>9.1256722972972995</v>
      </c>
      <c r="H178" s="122">
        <v>0</v>
      </c>
      <c r="I178" s="122">
        <v>0</v>
      </c>
      <c r="J178" s="122">
        <v>8.49786829510135</v>
      </c>
      <c r="K178" s="122">
        <v>0</v>
      </c>
      <c r="L178" s="122">
        <v>0</v>
      </c>
      <c r="M178" s="122">
        <v>8.0473170405405394</v>
      </c>
      <c r="N178" s="122">
        <v>0</v>
      </c>
      <c r="O178" s="122">
        <v>0</v>
      </c>
      <c r="P178" s="475">
        <v>6.5539597601351396</v>
      </c>
      <c r="Q178" s="474">
        <v>1</v>
      </c>
      <c r="R178" s="97">
        <v>0</v>
      </c>
      <c r="S178" s="97">
        <v>0</v>
      </c>
      <c r="T178" s="97">
        <v>9.1256722972972995</v>
      </c>
      <c r="U178" s="97">
        <v>0</v>
      </c>
      <c r="V178" s="97">
        <v>0</v>
      </c>
      <c r="W178" s="97">
        <v>8.49786829510135</v>
      </c>
      <c r="X178" s="97">
        <v>0</v>
      </c>
      <c r="Y178" s="97">
        <v>0</v>
      </c>
      <c r="Z178" s="97">
        <v>8.0473170405405394</v>
      </c>
      <c r="AA178" s="97">
        <v>0</v>
      </c>
      <c r="AB178" s="97">
        <v>0</v>
      </c>
      <c r="AC178" s="97">
        <v>6.5539597601351396</v>
      </c>
      <c r="AD178" s="321">
        <v>0</v>
      </c>
      <c r="AE178" s="97">
        <v>0</v>
      </c>
      <c r="AF178" s="97">
        <v>10414.1160065153</v>
      </c>
      <c r="AG178" s="97">
        <v>0</v>
      </c>
      <c r="AH178" s="97">
        <v>0</v>
      </c>
      <c r="AI178" s="97">
        <v>9697.6730426188806</v>
      </c>
      <c r="AJ178" s="97">
        <v>0</v>
      </c>
      <c r="AK178" s="97">
        <v>0</v>
      </c>
      <c r="AL178" s="97">
        <v>9183.5087890625</v>
      </c>
      <c r="AM178" s="97">
        <v>0</v>
      </c>
      <c r="AN178" s="97">
        <v>0</v>
      </c>
      <c r="AO178" s="97">
        <v>7479.3061837531504</v>
      </c>
      <c r="AP178" s="466">
        <f t="shared" si="290"/>
        <v>0</v>
      </c>
      <c r="AQ178" s="122">
        <f t="shared" si="291"/>
        <v>0</v>
      </c>
      <c r="AR178" s="473">
        <f t="shared" si="292"/>
        <v>1141.1889083064698</v>
      </c>
      <c r="AS178" s="122">
        <f t="shared" si="293"/>
        <v>0</v>
      </c>
      <c r="AT178" s="122">
        <f t="shared" si="294"/>
        <v>0</v>
      </c>
      <c r="AU178" s="122">
        <f t="shared" si="295"/>
        <v>1141.1889083064709</v>
      </c>
      <c r="AV178" s="122">
        <f t="shared" si="296"/>
        <v>0</v>
      </c>
      <c r="AW178" s="122">
        <f t="shared" si="297"/>
        <v>0</v>
      </c>
      <c r="AX178" s="122">
        <f t="shared" si="298"/>
        <v>1141.1888885199983</v>
      </c>
      <c r="AY178" s="122">
        <f t="shared" si="299"/>
        <v>0</v>
      </c>
      <c r="AZ178" s="122">
        <f t="shared" si="300"/>
        <v>0</v>
      </c>
      <c r="BA178" s="469">
        <f t="shared" si="301"/>
        <v>1141.1889083064696</v>
      </c>
      <c r="BB178" s="97">
        <f t="shared" si="302"/>
        <v>0</v>
      </c>
      <c r="BC178" s="97">
        <f t="shared" si="303"/>
        <v>0</v>
      </c>
      <c r="BD178" s="97">
        <f t="shared" si="304"/>
        <v>1.408294028190691</v>
      </c>
      <c r="BE178" s="97">
        <f t="shared" si="305"/>
        <v>0</v>
      </c>
      <c r="BF178" s="97">
        <f t="shared" si="306"/>
        <v>0</v>
      </c>
      <c r="BG178" s="97">
        <f t="shared" si="307"/>
        <v>1.3114099194518072</v>
      </c>
      <c r="BH178" s="97">
        <f t="shared" si="308"/>
        <v>0</v>
      </c>
      <c r="BI178" s="97">
        <f t="shared" si="309"/>
        <v>0</v>
      </c>
      <c r="BJ178" s="97">
        <f t="shared" si="310"/>
        <v>1.2418798486229727</v>
      </c>
      <c r="BK178" s="97">
        <f t="shared" si="311"/>
        <v>0</v>
      </c>
      <c r="BL178" s="97">
        <f t="shared" si="312"/>
        <v>0</v>
      </c>
      <c r="BM178" s="469">
        <f t="shared" si="313"/>
        <v>1.0114216345390772</v>
      </c>
      <c r="BN178" s="467">
        <f t="shared" si="314"/>
        <v>0</v>
      </c>
      <c r="BO178" s="97">
        <f t="shared" si="315"/>
        <v>0</v>
      </c>
      <c r="BP178" s="97">
        <f t="shared" si="316"/>
        <v>1789438.1100708742</v>
      </c>
      <c r="BQ178" s="97">
        <f t="shared" si="317"/>
        <v>0</v>
      </c>
      <c r="BR178" s="97">
        <f t="shared" si="318"/>
        <v>0</v>
      </c>
      <c r="BS178" s="97">
        <f t="shared" si="319"/>
        <v>1862705.8395449403</v>
      </c>
      <c r="BT178" s="97">
        <f t="shared" si="320"/>
        <v>0</v>
      </c>
      <c r="BU178" s="97">
        <f t="shared" si="321"/>
        <v>0</v>
      </c>
      <c r="BV178" s="97">
        <f t="shared" si="322"/>
        <v>1920720.7155011734</v>
      </c>
      <c r="BW178" s="97">
        <f t="shared" si="323"/>
        <v>0</v>
      </c>
      <c r="BX178" s="97">
        <f t="shared" si="324"/>
        <v>0</v>
      </c>
      <c r="BY178" s="469">
        <f t="shared" si="325"/>
        <v>2156026.928852804</v>
      </c>
      <c r="BZ178" s="470">
        <f t="shared" si="326"/>
        <v>0</v>
      </c>
      <c r="CA178" s="470">
        <f t="shared" si="327"/>
        <v>0</v>
      </c>
      <c r="CB178" s="470">
        <f t="shared" si="328"/>
        <v>9.8044179747767309E-3</v>
      </c>
      <c r="CC178" s="470">
        <f t="shared" si="329"/>
        <v>0</v>
      </c>
      <c r="CD178" s="470">
        <f t="shared" si="330"/>
        <v>0</v>
      </c>
      <c r="CE178" s="470">
        <f t="shared" si="331"/>
        <v>1.0959841779489032E-2</v>
      </c>
      <c r="CF178" s="470">
        <f t="shared" si="332"/>
        <v>0</v>
      </c>
      <c r="CG178" s="470">
        <f t="shared" si="333"/>
        <v>0</v>
      </c>
      <c r="CH178" s="470">
        <f t="shared" si="334"/>
        <v>1.1933919751297374E-2</v>
      </c>
      <c r="CI178" s="470">
        <f t="shared" si="335"/>
        <v>0</v>
      </c>
      <c r="CJ178" s="470">
        <f t="shared" si="336"/>
        <v>0</v>
      </c>
      <c r="CK178" s="472">
        <f t="shared" si="337"/>
        <v>1.6448277131383759E-2</v>
      </c>
      <c r="CL178" s="470">
        <f t="shared" si="338"/>
        <v>0</v>
      </c>
      <c r="CM178" s="116">
        <f t="shared" si="339"/>
        <v>0</v>
      </c>
      <c r="CN178" s="116">
        <f t="shared" si="340"/>
        <v>0</v>
      </c>
      <c r="CO178" s="116">
        <f t="shared" si="341"/>
        <v>0</v>
      </c>
      <c r="CP178" s="116">
        <f t="shared" si="342"/>
        <v>0</v>
      </c>
      <c r="CQ178" s="116">
        <f t="shared" si="343"/>
        <v>0</v>
      </c>
      <c r="CR178" s="116">
        <f t="shared" si="344"/>
        <v>0</v>
      </c>
      <c r="CS178" s="116">
        <f t="shared" si="345"/>
        <v>0</v>
      </c>
      <c r="CT178" s="116">
        <f t="shared" si="346"/>
        <v>0</v>
      </c>
      <c r="CU178" s="116">
        <f t="shared" si="347"/>
        <v>0</v>
      </c>
      <c r="CV178" s="116">
        <f t="shared" si="348"/>
        <v>0</v>
      </c>
      <c r="CW178" s="471">
        <f t="shared" si="349"/>
        <v>0</v>
      </c>
      <c r="CX178" s="470">
        <f t="shared" si="350"/>
        <v>0</v>
      </c>
      <c r="CY178" s="116">
        <f t="shared" si="351"/>
        <v>0</v>
      </c>
      <c r="CZ178" s="116">
        <f t="shared" si="352"/>
        <v>0</v>
      </c>
      <c r="DA178" s="116">
        <f t="shared" si="353"/>
        <v>0</v>
      </c>
      <c r="DB178" s="116">
        <f t="shared" si="354"/>
        <v>0</v>
      </c>
      <c r="DC178" s="116">
        <f t="shared" si="355"/>
        <v>0</v>
      </c>
      <c r="DD178" s="116">
        <f t="shared" si="356"/>
        <v>0</v>
      </c>
      <c r="DE178" s="116">
        <f t="shared" si="357"/>
        <v>0</v>
      </c>
      <c r="DF178" s="116">
        <f t="shared" si="358"/>
        <v>0</v>
      </c>
      <c r="DG178" s="116">
        <f t="shared" si="359"/>
        <v>0</v>
      </c>
      <c r="DH178" s="116">
        <f t="shared" si="360"/>
        <v>0</v>
      </c>
      <c r="DI178" s="471">
        <f t="shared" si="361"/>
        <v>0</v>
      </c>
      <c r="DJ178" s="470">
        <f t="shared" si="362"/>
        <v>0</v>
      </c>
      <c r="DK178" s="116">
        <f t="shared" si="363"/>
        <v>0</v>
      </c>
      <c r="DL178" s="116">
        <f t="shared" si="364"/>
        <v>9.1256722972972995</v>
      </c>
      <c r="DM178" s="116">
        <f t="shared" si="365"/>
        <v>0</v>
      </c>
      <c r="DN178" s="116">
        <f t="shared" si="366"/>
        <v>0</v>
      </c>
      <c r="DO178" s="116">
        <f t="shared" si="367"/>
        <v>8.49786829510135</v>
      </c>
      <c r="DP178" s="116">
        <f t="shared" si="368"/>
        <v>0</v>
      </c>
      <c r="DQ178" s="116">
        <f t="shared" si="369"/>
        <v>0</v>
      </c>
      <c r="DR178" s="116">
        <f t="shared" si="370"/>
        <v>8.0473170405405394</v>
      </c>
      <c r="DS178" s="116">
        <f t="shared" si="371"/>
        <v>0</v>
      </c>
      <c r="DT178" s="116">
        <f t="shared" si="372"/>
        <v>0</v>
      </c>
      <c r="DU178" s="471">
        <f t="shared" si="373"/>
        <v>6.5539597601351396</v>
      </c>
      <c r="DV178" s="470">
        <f t="shared" si="374"/>
        <v>0</v>
      </c>
      <c r="DW178" s="470">
        <f t="shared" si="375"/>
        <v>0</v>
      </c>
      <c r="DX178" s="470">
        <f t="shared" si="376"/>
        <v>0</v>
      </c>
      <c r="DY178" s="470">
        <f t="shared" si="377"/>
        <v>0</v>
      </c>
      <c r="DZ178" s="470">
        <f t="shared" si="378"/>
        <v>0</v>
      </c>
      <c r="EA178" s="470">
        <f t="shared" si="379"/>
        <v>0</v>
      </c>
      <c r="EB178" s="470">
        <f t="shared" si="380"/>
        <v>0</v>
      </c>
      <c r="EC178" s="470">
        <f t="shared" si="381"/>
        <v>0</v>
      </c>
      <c r="ED178" s="470">
        <f t="shared" si="382"/>
        <v>0</v>
      </c>
      <c r="EE178" s="470">
        <f t="shared" si="383"/>
        <v>0</v>
      </c>
      <c r="EF178" s="470">
        <f t="shared" si="384"/>
        <v>0</v>
      </c>
      <c r="EG178" s="470">
        <f t="shared" si="385"/>
        <v>0</v>
      </c>
      <c r="EH178" s="466">
        <f t="shared" si="386"/>
        <v>0</v>
      </c>
      <c r="EI178" s="122">
        <f t="shared" si="387"/>
        <v>0</v>
      </c>
      <c r="EJ178" s="122">
        <f t="shared" si="388"/>
        <v>1.2706424043918292</v>
      </c>
      <c r="EK178" s="122">
        <f t="shared" si="389"/>
        <v>0</v>
      </c>
      <c r="EL178" s="122">
        <f t="shared" si="390"/>
        <v>0</v>
      </c>
      <c r="EM178" s="122">
        <f t="shared" si="391"/>
        <v>1.4203841315487262</v>
      </c>
      <c r="EN178" s="122">
        <f t="shared" si="392"/>
        <v>0</v>
      </c>
      <c r="EO178" s="122">
        <f t="shared" si="393"/>
        <v>0</v>
      </c>
      <c r="EP178" s="122">
        <f t="shared" si="394"/>
        <v>1.5466236267791253</v>
      </c>
      <c r="EQ178" s="122">
        <f t="shared" si="395"/>
        <v>0</v>
      </c>
      <c r="ER178" s="122">
        <f t="shared" si="396"/>
        <v>0</v>
      </c>
      <c r="ES178" s="469">
        <f t="shared" si="397"/>
        <v>2.1316796627900332</v>
      </c>
      <c r="ET178" s="466">
        <f t="shared" si="398"/>
        <v>0</v>
      </c>
      <c r="EU178" s="122">
        <f t="shared" si="399"/>
        <v>0</v>
      </c>
      <c r="EV178" s="122">
        <f t="shared" si="400"/>
        <v>0</v>
      </c>
      <c r="EW178" s="122">
        <f t="shared" si="401"/>
        <v>0</v>
      </c>
      <c r="EX178" s="122">
        <f t="shared" si="402"/>
        <v>0</v>
      </c>
      <c r="EY178" s="122">
        <f t="shared" si="403"/>
        <v>0</v>
      </c>
      <c r="EZ178" s="122">
        <f t="shared" si="404"/>
        <v>0</v>
      </c>
      <c r="FA178" s="122">
        <f t="shared" si="405"/>
        <v>0</v>
      </c>
      <c r="FB178" s="122">
        <f t="shared" si="406"/>
        <v>0</v>
      </c>
      <c r="FC178" s="122">
        <f t="shared" si="407"/>
        <v>0</v>
      </c>
      <c r="FD178" s="122">
        <f t="shared" si="408"/>
        <v>0</v>
      </c>
      <c r="FE178" s="469">
        <f t="shared" si="409"/>
        <v>0</v>
      </c>
      <c r="FF178" s="466">
        <f t="shared" si="410"/>
        <v>0</v>
      </c>
      <c r="FG178" s="466">
        <f t="shared" si="411"/>
        <v>0</v>
      </c>
      <c r="FH178" s="466">
        <f t="shared" si="412"/>
        <v>1.2706424043918292</v>
      </c>
      <c r="FI178" s="466">
        <f t="shared" si="413"/>
        <v>0</v>
      </c>
      <c r="FJ178" s="466">
        <f t="shared" si="414"/>
        <v>0</v>
      </c>
      <c r="FK178" s="466">
        <f t="shared" si="415"/>
        <v>1.4203841315487262</v>
      </c>
      <c r="FL178" s="466">
        <f t="shared" si="416"/>
        <v>0</v>
      </c>
      <c r="FM178" s="466">
        <f t="shared" si="417"/>
        <v>0</v>
      </c>
      <c r="FN178" s="466">
        <f t="shared" si="418"/>
        <v>1.5466236267791253</v>
      </c>
      <c r="FO178" s="466">
        <f t="shared" si="419"/>
        <v>0</v>
      </c>
      <c r="FP178" s="466">
        <f t="shared" si="420"/>
        <v>0</v>
      </c>
      <c r="FQ178" s="468">
        <f t="shared" si="421"/>
        <v>2.1316796627900332</v>
      </c>
      <c r="FR178" s="466">
        <f t="shared" si="422"/>
        <v>0</v>
      </c>
      <c r="FS178" s="466">
        <f t="shared" si="423"/>
        <v>0</v>
      </c>
      <c r="FT178" s="466">
        <f t="shared" si="424"/>
        <v>0</v>
      </c>
      <c r="FU178" s="466">
        <f t="shared" si="425"/>
        <v>0</v>
      </c>
      <c r="FV178" s="466">
        <f t="shared" si="426"/>
        <v>0</v>
      </c>
      <c r="FW178" s="466">
        <f t="shared" si="427"/>
        <v>0</v>
      </c>
      <c r="FX178" s="466">
        <f t="shared" si="428"/>
        <v>0</v>
      </c>
      <c r="FY178" s="466">
        <f t="shared" si="429"/>
        <v>0</v>
      </c>
      <c r="FZ178" s="466">
        <f t="shared" si="430"/>
        <v>0</v>
      </c>
      <c r="GA178" s="466">
        <f t="shared" si="431"/>
        <v>0</v>
      </c>
      <c r="GB178" s="466">
        <f t="shared" si="432"/>
        <v>0</v>
      </c>
      <c r="GC178" s="468">
        <f t="shared" si="433"/>
        <v>0</v>
      </c>
    </row>
    <row r="179" spans="1:185">
      <c r="A179" s="97">
        <v>176</v>
      </c>
      <c r="B179" s="97" t="s">
        <v>12</v>
      </c>
      <c r="C179" s="97" t="s">
        <v>213</v>
      </c>
      <c r="D179" s="97" t="s">
        <v>935</v>
      </c>
      <c r="E179" s="321">
        <v>0</v>
      </c>
      <c r="F179" s="122">
        <v>2.180350958678E-3</v>
      </c>
      <c r="G179" s="122">
        <v>7.3370343947510002E-3</v>
      </c>
      <c r="H179" s="122">
        <v>0</v>
      </c>
      <c r="I179" s="122">
        <v>2.1648597812100002E-3</v>
      </c>
      <c r="J179" s="122">
        <v>7.200604496013E-3</v>
      </c>
      <c r="K179" s="122">
        <v>0</v>
      </c>
      <c r="L179" s="122">
        <v>2.1537946544460001E-3</v>
      </c>
      <c r="M179" s="122">
        <v>7.0495672225060002E-3</v>
      </c>
      <c r="N179" s="122">
        <v>0</v>
      </c>
      <c r="O179" s="122">
        <v>2.1168371310560001E-3</v>
      </c>
      <c r="P179" s="475">
        <v>6.8354061340479997E-3</v>
      </c>
      <c r="Q179" s="474">
        <v>8</v>
      </c>
      <c r="R179" s="97">
        <v>0</v>
      </c>
      <c r="S179" s="97">
        <v>1.7442807669425998E-2</v>
      </c>
      <c r="T179" s="97">
        <v>5.8696275158010999E-2</v>
      </c>
      <c r="U179" s="97">
        <v>0</v>
      </c>
      <c r="V179" s="97">
        <v>1.7318878249676001E-2</v>
      </c>
      <c r="W179" s="97">
        <v>5.7604835968101002E-2</v>
      </c>
      <c r="X179" s="97">
        <v>0</v>
      </c>
      <c r="Y179" s="97">
        <v>1.7230357235569E-2</v>
      </c>
      <c r="Z179" s="97">
        <v>5.6396537780045997E-2</v>
      </c>
      <c r="AA179" s="97">
        <v>0</v>
      </c>
      <c r="AB179" s="97">
        <v>1.6934697048450999E-2</v>
      </c>
      <c r="AC179" s="97">
        <v>5.4683249072382999E-2</v>
      </c>
      <c r="AD179" s="321">
        <v>0</v>
      </c>
      <c r="AE179" s="97">
        <v>45.247876421969998</v>
      </c>
      <c r="AF179" s="97">
        <v>152.262287993629</v>
      </c>
      <c r="AG179" s="97">
        <v>0</v>
      </c>
      <c r="AH179" s="97">
        <v>44.926394744469299</v>
      </c>
      <c r="AI179" s="97">
        <v>149.43101756268399</v>
      </c>
      <c r="AJ179" s="97">
        <v>0</v>
      </c>
      <c r="AK179" s="97">
        <v>44.696764974825903</v>
      </c>
      <c r="AL179" s="97">
        <v>146.29660571739001</v>
      </c>
      <c r="AM179" s="97">
        <v>0</v>
      </c>
      <c r="AN179" s="97">
        <v>43.929801544217</v>
      </c>
      <c r="AO179" s="97">
        <v>141.85221457873399</v>
      </c>
      <c r="AP179" s="466">
        <f t="shared" si="290"/>
        <v>0</v>
      </c>
      <c r="AQ179" s="122">
        <f t="shared" si="291"/>
        <v>2594.0707069356226</v>
      </c>
      <c r="AR179" s="473">
        <f t="shared" si="292"/>
        <v>2594.0707069356154</v>
      </c>
      <c r="AS179" s="122">
        <f t="shared" si="293"/>
        <v>0</v>
      </c>
      <c r="AT179" s="122">
        <f t="shared" si="294"/>
        <v>2594.0707069356395</v>
      </c>
      <c r="AU179" s="122">
        <f t="shared" si="295"/>
        <v>2594.0707069356513</v>
      </c>
      <c r="AV179" s="122">
        <f t="shared" si="296"/>
        <v>0</v>
      </c>
      <c r="AW179" s="122">
        <f t="shared" si="297"/>
        <v>2594.070706935629</v>
      </c>
      <c r="AX179" s="122">
        <f t="shared" si="298"/>
        <v>2594.0706907925137</v>
      </c>
      <c r="AY179" s="122">
        <f t="shared" si="299"/>
        <v>0</v>
      </c>
      <c r="AZ179" s="122">
        <f t="shared" si="300"/>
        <v>2594.0707069356886</v>
      </c>
      <c r="BA179" s="469">
        <f t="shared" si="301"/>
        <v>2594.0707069356354</v>
      </c>
      <c r="BB179" s="97">
        <f t="shared" si="302"/>
        <v>0</v>
      </c>
      <c r="BC179" s="97">
        <f t="shared" si="303"/>
        <v>3.3647660516754156E-4</v>
      </c>
      <c r="BD179" s="97">
        <f t="shared" si="304"/>
        <v>1.1322674523188514E-3</v>
      </c>
      <c r="BE179" s="97">
        <f t="shared" si="305"/>
        <v>0</v>
      </c>
      <c r="BF179" s="97">
        <f t="shared" si="306"/>
        <v>3.3408597223584096E-4</v>
      </c>
      <c r="BG179" s="97">
        <f t="shared" si="307"/>
        <v>1.1112132871680506E-3</v>
      </c>
      <c r="BH179" s="97">
        <f t="shared" si="308"/>
        <v>0</v>
      </c>
      <c r="BI179" s="97">
        <f t="shared" si="309"/>
        <v>3.3237837728444992E-4</v>
      </c>
      <c r="BJ179" s="97">
        <f t="shared" si="310"/>
        <v>1.0879048794820646E-3</v>
      </c>
      <c r="BK179" s="97">
        <f t="shared" si="311"/>
        <v>0</v>
      </c>
      <c r="BL179" s="97">
        <f t="shared" si="312"/>
        <v>3.2667501014707536E-4</v>
      </c>
      <c r="BM179" s="469">
        <f t="shared" si="313"/>
        <v>1.0548550643976961E-3</v>
      </c>
      <c r="BN179" s="467">
        <f t="shared" si="314"/>
        <v>0</v>
      </c>
      <c r="BO179" s="97">
        <f t="shared" si="315"/>
        <v>445020180.21077269</v>
      </c>
      <c r="BP179" s="97">
        <f t="shared" si="316"/>
        <v>224740839.55419385</v>
      </c>
      <c r="BQ179" s="97">
        <f t="shared" si="317"/>
        <v>0</v>
      </c>
      <c r="BR179" s="97">
        <f t="shared" si="318"/>
        <v>446810231.66403931</v>
      </c>
      <c r="BS179" s="97">
        <f t="shared" si="319"/>
        <v>227128351.28842255</v>
      </c>
      <c r="BT179" s="97">
        <f t="shared" si="320"/>
        <v>0</v>
      </c>
      <c r="BU179" s="97">
        <f t="shared" si="321"/>
        <v>448101144.77596688</v>
      </c>
      <c r="BV179" s="97">
        <f t="shared" si="322"/>
        <v>229855344.27913412</v>
      </c>
      <c r="BW179" s="97">
        <f t="shared" si="323"/>
        <v>0</v>
      </c>
      <c r="BX179" s="97">
        <f t="shared" si="324"/>
        <v>452489014.54697597</v>
      </c>
      <c r="BY179" s="469">
        <f t="shared" si="325"/>
        <v>233882515.95822316</v>
      </c>
      <c r="BZ179" s="470">
        <f t="shared" si="326"/>
        <v>0</v>
      </c>
      <c r="CA179" s="470">
        <f t="shared" si="327"/>
        <v>1275.6552403854409</v>
      </c>
      <c r="CB179" s="470">
        <f t="shared" si="328"/>
        <v>191.44386841344627</v>
      </c>
      <c r="CC179" s="470">
        <f t="shared" si="329"/>
        <v>0</v>
      </c>
      <c r="CD179" s="470">
        <f t="shared" si="330"/>
        <v>1289.9514195510849</v>
      </c>
      <c r="CE179" s="470">
        <f t="shared" si="331"/>
        <v>197.14347543164268</v>
      </c>
      <c r="CF179" s="470">
        <f t="shared" si="332"/>
        <v>0</v>
      </c>
      <c r="CG179" s="470">
        <f t="shared" si="333"/>
        <v>1300.3245917935524</v>
      </c>
      <c r="CH179" s="470">
        <f t="shared" si="334"/>
        <v>203.78497805627765</v>
      </c>
      <c r="CI179" s="470">
        <f t="shared" si="335"/>
        <v>0</v>
      </c>
      <c r="CJ179" s="470">
        <f t="shared" si="336"/>
        <v>1335.9820174296083</v>
      </c>
      <c r="CK179" s="472">
        <f t="shared" si="337"/>
        <v>213.85206614976195</v>
      </c>
      <c r="CL179" s="470">
        <f t="shared" si="338"/>
        <v>0</v>
      </c>
      <c r="CM179" s="116">
        <f t="shared" si="339"/>
        <v>0</v>
      </c>
      <c r="CN179" s="116">
        <f t="shared" si="340"/>
        <v>0</v>
      </c>
      <c r="CO179" s="116">
        <f t="shared" si="341"/>
        <v>0</v>
      </c>
      <c r="CP179" s="116">
        <f t="shared" si="342"/>
        <v>0</v>
      </c>
      <c r="CQ179" s="116">
        <f t="shared" si="343"/>
        <v>0</v>
      </c>
      <c r="CR179" s="116">
        <f t="shared" si="344"/>
        <v>0</v>
      </c>
      <c r="CS179" s="116">
        <f t="shared" si="345"/>
        <v>0</v>
      </c>
      <c r="CT179" s="116">
        <f t="shared" si="346"/>
        <v>0</v>
      </c>
      <c r="CU179" s="116">
        <f t="shared" si="347"/>
        <v>0</v>
      </c>
      <c r="CV179" s="116">
        <f t="shared" si="348"/>
        <v>0</v>
      </c>
      <c r="CW179" s="471">
        <f t="shared" si="349"/>
        <v>0</v>
      </c>
      <c r="CX179" s="470">
        <f t="shared" si="350"/>
        <v>0</v>
      </c>
      <c r="CY179" s="116">
        <f t="shared" si="351"/>
        <v>0</v>
      </c>
      <c r="CZ179" s="116">
        <f t="shared" si="352"/>
        <v>0</v>
      </c>
      <c r="DA179" s="116">
        <f t="shared" si="353"/>
        <v>0</v>
      </c>
      <c r="DB179" s="116">
        <f t="shared" si="354"/>
        <v>0</v>
      </c>
      <c r="DC179" s="116">
        <f t="shared" si="355"/>
        <v>0</v>
      </c>
      <c r="DD179" s="116">
        <f t="shared" si="356"/>
        <v>0</v>
      </c>
      <c r="DE179" s="116">
        <f t="shared" si="357"/>
        <v>0</v>
      </c>
      <c r="DF179" s="116">
        <f t="shared" si="358"/>
        <v>0</v>
      </c>
      <c r="DG179" s="116">
        <f t="shared" si="359"/>
        <v>0</v>
      </c>
      <c r="DH179" s="116">
        <f t="shared" si="360"/>
        <v>0</v>
      </c>
      <c r="DI179" s="471">
        <f t="shared" si="361"/>
        <v>0</v>
      </c>
      <c r="DJ179" s="470">
        <f t="shared" si="362"/>
        <v>0</v>
      </c>
      <c r="DK179" s="116">
        <f t="shared" si="363"/>
        <v>0</v>
      </c>
      <c r="DL179" s="116">
        <f t="shared" si="364"/>
        <v>0</v>
      </c>
      <c r="DM179" s="116">
        <f t="shared" si="365"/>
        <v>0</v>
      </c>
      <c r="DN179" s="116">
        <f t="shared" si="366"/>
        <v>0</v>
      </c>
      <c r="DO179" s="116">
        <f t="shared" si="367"/>
        <v>0</v>
      </c>
      <c r="DP179" s="116">
        <f t="shared" si="368"/>
        <v>0</v>
      </c>
      <c r="DQ179" s="116">
        <f t="shared" si="369"/>
        <v>0</v>
      </c>
      <c r="DR179" s="116">
        <f t="shared" si="370"/>
        <v>0</v>
      </c>
      <c r="DS179" s="116">
        <f t="shared" si="371"/>
        <v>0</v>
      </c>
      <c r="DT179" s="116">
        <f t="shared" si="372"/>
        <v>0</v>
      </c>
      <c r="DU179" s="471">
        <f t="shared" si="373"/>
        <v>0</v>
      </c>
      <c r="DV179" s="470">
        <f t="shared" si="374"/>
        <v>0</v>
      </c>
      <c r="DW179" s="470">
        <f t="shared" si="375"/>
        <v>0</v>
      </c>
      <c r="DX179" s="470">
        <f t="shared" si="376"/>
        <v>0</v>
      </c>
      <c r="DY179" s="470">
        <f t="shared" si="377"/>
        <v>0</v>
      </c>
      <c r="DZ179" s="470">
        <f t="shared" si="378"/>
        <v>0</v>
      </c>
      <c r="EA179" s="470">
        <f t="shared" si="379"/>
        <v>0</v>
      </c>
      <c r="EB179" s="470">
        <f t="shared" si="380"/>
        <v>0</v>
      </c>
      <c r="EC179" s="470">
        <f t="shared" si="381"/>
        <v>0</v>
      </c>
      <c r="ED179" s="470">
        <f t="shared" si="382"/>
        <v>0</v>
      </c>
      <c r="EE179" s="470">
        <f t="shared" si="383"/>
        <v>0</v>
      </c>
      <c r="EF179" s="470">
        <f t="shared" si="384"/>
        <v>0</v>
      </c>
      <c r="EG179" s="470">
        <f t="shared" si="385"/>
        <v>0</v>
      </c>
      <c r="EH179" s="466">
        <f t="shared" si="386"/>
        <v>0</v>
      </c>
      <c r="EI179" s="122">
        <f t="shared" si="387"/>
        <v>1322588.7725215966</v>
      </c>
      <c r="EJ179" s="122">
        <f t="shared" si="388"/>
        <v>198487.41487175229</v>
      </c>
      <c r="EK179" s="122">
        <f t="shared" si="389"/>
        <v>0</v>
      </c>
      <c r="EL179" s="122">
        <f t="shared" si="390"/>
        <v>1337410.9325027962</v>
      </c>
      <c r="EM179" s="122">
        <f t="shared" si="391"/>
        <v>204396.72015375528</v>
      </c>
      <c r="EN179" s="122">
        <f t="shared" si="392"/>
        <v>0</v>
      </c>
      <c r="EO179" s="122">
        <f t="shared" si="393"/>
        <v>1348165.751445622</v>
      </c>
      <c r="EP179" s="122">
        <f t="shared" si="394"/>
        <v>211282.57498814128</v>
      </c>
      <c r="EQ179" s="122">
        <f t="shared" si="395"/>
        <v>0</v>
      </c>
      <c r="ER179" s="122">
        <f t="shared" si="396"/>
        <v>1385135.0745906665</v>
      </c>
      <c r="ES179" s="469">
        <f t="shared" si="397"/>
        <v>221720.04842368182</v>
      </c>
      <c r="ET179" s="466">
        <f t="shared" si="398"/>
        <v>0</v>
      </c>
      <c r="EU179" s="122">
        <f t="shared" si="399"/>
        <v>0</v>
      </c>
      <c r="EV179" s="122">
        <f t="shared" si="400"/>
        <v>0</v>
      </c>
      <c r="EW179" s="122">
        <f t="shared" si="401"/>
        <v>0</v>
      </c>
      <c r="EX179" s="122">
        <f t="shared" si="402"/>
        <v>0</v>
      </c>
      <c r="EY179" s="122">
        <f t="shared" si="403"/>
        <v>0</v>
      </c>
      <c r="EZ179" s="122">
        <f t="shared" si="404"/>
        <v>0</v>
      </c>
      <c r="FA179" s="122">
        <f t="shared" si="405"/>
        <v>0</v>
      </c>
      <c r="FB179" s="122">
        <f t="shared" si="406"/>
        <v>0</v>
      </c>
      <c r="FC179" s="122">
        <f t="shared" si="407"/>
        <v>0</v>
      </c>
      <c r="FD179" s="122">
        <f t="shared" si="408"/>
        <v>0</v>
      </c>
      <c r="FE179" s="469">
        <f t="shared" si="409"/>
        <v>0</v>
      </c>
      <c r="FF179" s="466">
        <f t="shared" si="410"/>
        <v>0</v>
      </c>
      <c r="FG179" s="466">
        <f t="shared" si="411"/>
        <v>0</v>
      </c>
      <c r="FH179" s="466">
        <f t="shared" si="412"/>
        <v>0</v>
      </c>
      <c r="FI179" s="466">
        <f t="shared" si="413"/>
        <v>0</v>
      </c>
      <c r="FJ179" s="466">
        <f t="shared" si="414"/>
        <v>0</v>
      </c>
      <c r="FK179" s="466">
        <f t="shared" si="415"/>
        <v>0</v>
      </c>
      <c r="FL179" s="466">
        <f t="shared" si="416"/>
        <v>0</v>
      </c>
      <c r="FM179" s="466">
        <f t="shared" si="417"/>
        <v>0</v>
      </c>
      <c r="FN179" s="466">
        <f t="shared" si="418"/>
        <v>0</v>
      </c>
      <c r="FO179" s="466">
        <f t="shared" si="419"/>
        <v>0</v>
      </c>
      <c r="FP179" s="466">
        <f t="shared" si="420"/>
        <v>0</v>
      </c>
      <c r="FQ179" s="468">
        <f t="shared" si="421"/>
        <v>0</v>
      </c>
      <c r="FR179" s="466">
        <f t="shared" si="422"/>
        <v>0</v>
      </c>
      <c r="FS179" s="466">
        <f t="shared" si="423"/>
        <v>0</v>
      </c>
      <c r="FT179" s="466">
        <f t="shared" si="424"/>
        <v>0</v>
      </c>
      <c r="FU179" s="466">
        <f t="shared" si="425"/>
        <v>0</v>
      </c>
      <c r="FV179" s="466">
        <f t="shared" si="426"/>
        <v>0</v>
      </c>
      <c r="FW179" s="466">
        <f t="shared" si="427"/>
        <v>0</v>
      </c>
      <c r="FX179" s="466">
        <f t="shared" si="428"/>
        <v>0</v>
      </c>
      <c r="FY179" s="466">
        <f t="shared" si="429"/>
        <v>0</v>
      </c>
      <c r="FZ179" s="466">
        <f t="shared" si="430"/>
        <v>0</v>
      </c>
      <c r="GA179" s="466">
        <f t="shared" si="431"/>
        <v>0</v>
      </c>
      <c r="GB179" s="466">
        <f t="shared" si="432"/>
        <v>0</v>
      </c>
      <c r="GC179" s="468">
        <f t="shared" si="433"/>
        <v>0</v>
      </c>
    </row>
    <row r="180" spans="1:185">
      <c r="A180" s="97">
        <v>177</v>
      </c>
      <c r="B180" s="97" t="s">
        <v>12</v>
      </c>
      <c r="C180" s="97" t="s">
        <v>213</v>
      </c>
      <c r="D180" s="97" t="s">
        <v>935</v>
      </c>
      <c r="E180" s="321">
        <v>0</v>
      </c>
      <c r="F180" s="122">
        <v>3.754412507336E-3</v>
      </c>
      <c r="G180" s="122">
        <v>2.1584125829312999E-2</v>
      </c>
      <c r="H180" s="122">
        <v>0</v>
      </c>
      <c r="I180" s="122">
        <v>3.4446734754810002E-3</v>
      </c>
      <c r="J180" s="122">
        <v>2.1065027603118E-2</v>
      </c>
      <c r="K180" s="122">
        <v>0</v>
      </c>
      <c r="L180" s="122">
        <v>3.2287947563089999E-3</v>
      </c>
      <c r="M180" s="122">
        <v>2.0461751286188001E-2</v>
      </c>
      <c r="N180" s="122">
        <v>0</v>
      </c>
      <c r="O180" s="122">
        <v>2.7369667178480002E-3</v>
      </c>
      <c r="P180" s="475">
        <v>1.9706306882162999E-2</v>
      </c>
      <c r="Q180" s="474">
        <v>1</v>
      </c>
      <c r="R180" s="97">
        <v>0</v>
      </c>
      <c r="S180" s="97">
        <v>3.754412507336E-3</v>
      </c>
      <c r="T180" s="97">
        <v>2.1584125829312999E-2</v>
      </c>
      <c r="U180" s="97">
        <v>0</v>
      </c>
      <c r="V180" s="97">
        <v>3.4446734754810002E-3</v>
      </c>
      <c r="W180" s="97">
        <v>2.1065027603118E-2</v>
      </c>
      <c r="X180" s="97">
        <v>0</v>
      </c>
      <c r="Y180" s="97">
        <v>3.2287947563089999E-3</v>
      </c>
      <c r="Z180" s="97">
        <v>2.0461751286188001E-2</v>
      </c>
      <c r="AA180" s="97">
        <v>0</v>
      </c>
      <c r="AB180" s="97">
        <v>2.7369667178480002E-3</v>
      </c>
      <c r="AC180" s="97">
        <v>1.9706306882162999E-2</v>
      </c>
      <c r="AD180" s="321">
        <v>0</v>
      </c>
      <c r="AE180" s="97">
        <v>22.413927938571799</v>
      </c>
      <c r="AF180" s="97">
        <v>128.85772141713699</v>
      </c>
      <c r="AG180" s="97">
        <v>0</v>
      </c>
      <c r="AH180" s="97">
        <v>20.564778883639601</v>
      </c>
      <c r="AI180" s="97">
        <v>125.758693217055</v>
      </c>
      <c r="AJ180" s="97">
        <v>0</v>
      </c>
      <c r="AK180" s="97">
        <v>19.2759780271717</v>
      </c>
      <c r="AL180" s="97">
        <v>122.15711975097599</v>
      </c>
      <c r="AM180" s="97">
        <v>0</v>
      </c>
      <c r="AN180" s="97">
        <v>16.339753467218799</v>
      </c>
      <c r="AO180" s="97">
        <v>117.647099653846</v>
      </c>
      <c r="AP180" s="466">
        <f t="shared" si="290"/>
        <v>0</v>
      </c>
      <c r="AQ180" s="122">
        <f t="shared" si="291"/>
        <v>5970.0227118825414</v>
      </c>
      <c r="AR180" s="473">
        <f t="shared" si="292"/>
        <v>5970.0227118829025</v>
      </c>
      <c r="AS180" s="122">
        <f t="shared" si="293"/>
        <v>0</v>
      </c>
      <c r="AT180" s="122">
        <f t="shared" si="294"/>
        <v>5970.0227118821531</v>
      </c>
      <c r="AU180" s="122">
        <f t="shared" si="295"/>
        <v>5970.0227118829152</v>
      </c>
      <c r="AV180" s="122">
        <f t="shared" si="296"/>
        <v>0</v>
      </c>
      <c r="AW180" s="122">
        <f t="shared" si="297"/>
        <v>5970.0227118824532</v>
      </c>
      <c r="AX180" s="122">
        <f t="shared" si="298"/>
        <v>5970.0227044316553</v>
      </c>
      <c r="AY180" s="122">
        <f t="shared" si="299"/>
        <v>0</v>
      </c>
      <c r="AZ180" s="122">
        <f t="shared" si="300"/>
        <v>5970.0227118824032</v>
      </c>
      <c r="BA180" s="469">
        <f t="shared" si="301"/>
        <v>5970.0227118828288</v>
      </c>
      <c r="BB180" s="97">
        <f t="shared" si="302"/>
        <v>0</v>
      </c>
      <c r="BC180" s="97">
        <f t="shared" si="303"/>
        <v>5.7938928127099665E-4</v>
      </c>
      <c r="BD180" s="97">
        <f t="shared" si="304"/>
        <v>3.3309102627036469E-3</v>
      </c>
      <c r="BE180" s="97">
        <f t="shared" si="305"/>
        <v>0</v>
      </c>
      <c r="BF180" s="97">
        <f t="shared" si="306"/>
        <v>5.3158966556617342E-4</v>
      </c>
      <c r="BG180" s="97">
        <f t="shared" si="307"/>
        <v>3.2508018708856208E-3</v>
      </c>
      <c r="BH180" s="97">
        <f t="shared" si="308"/>
        <v>0</v>
      </c>
      <c r="BI180" s="97">
        <f t="shared" si="309"/>
        <v>4.9827478189306326E-4</v>
      </c>
      <c r="BJ180" s="97">
        <f t="shared" si="310"/>
        <v>3.1577029290429455E-3</v>
      </c>
      <c r="BK180" s="97">
        <f t="shared" si="311"/>
        <v>0</v>
      </c>
      <c r="BL180" s="97">
        <f t="shared" si="312"/>
        <v>4.2237478604656523E-4</v>
      </c>
      <c r="BM180" s="469">
        <f t="shared" si="313"/>
        <v>3.041121069848465E-3</v>
      </c>
      <c r="BN180" s="467">
        <f t="shared" si="314"/>
        <v>0</v>
      </c>
      <c r="BO180" s="97">
        <f t="shared" si="315"/>
        <v>754218369.79914725</v>
      </c>
      <c r="BP180" s="97">
        <f t="shared" si="316"/>
        <v>281738723.02338153</v>
      </c>
      <c r="BQ180" s="97">
        <f t="shared" si="317"/>
        <v>0</v>
      </c>
      <c r="BR180" s="97">
        <f t="shared" si="318"/>
        <v>791680388.71396828</v>
      </c>
      <c r="BS180" s="97">
        <f t="shared" si="319"/>
        <v>285626712.2061795</v>
      </c>
      <c r="BT180" s="97">
        <f t="shared" si="320"/>
        <v>0</v>
      </c>
      <c r="BU180" s="97">
        <f t="shared" si="321"/>
        <v>821059211.55820453</v>
      </c>
      <c r="BV180" s="97">
        <f t="shared" si="322"/>
        <v>290337710.20578474</v>
      </c>
      <c r="BW180" s="97">
        <f t="shared" si="323"/>
        <v>0</v>
      </c>
      <c r="BX180" s="97">
        <f t="shared" si="324"/>
        <v>901117673.35828519</v>
      </c>
      <c r="BY180" s="469">
        <f t="shared" si="325"/>
        <v>296552434.79354644</v>
      </c>
      <c r="BZ180" s="470">
        <f t="shared" si="326"/>
        <v>0</v>
      </c>
      <c r="CA180" s="470">
        <f t="shared" si="327"/>
        <v>10044.425969781278</v>
      </c>
      <c r="CB180" s="470">
        <f t="shared" si="328"/>
        <v>652.65261435966374</v>
      </c>
      <c r="CC180" s="470">
        <f t="shared" si="329"/>
        <v>0</v>
      </c>
      <c r="CD180" s="470">
        <f t="shared" si="330"/>
        <v>11491.370580536972</v>
      </c>
      <c r="CE180" s="470">
        <f t="shared" si="331"/>
        <v>677.96424858209446</v>
      </c>
      <c r="CF180" s="470">
        <f t="shared" si="332"/>
        <v>0</v>
      </c>
      <c r="CG180" s="470">
        <f t="shared" si="333"/>
        <v>12714.639262125154</v>
      </c>
      <c r="CH180" s="470">
        <f t="shared" si="334"/>
        <v>709.46446896206578</v>
      </c>
      <c r="CI180" s="470">
        <f t="shared" si="335"/>
        <v>0</v>
      </c>
      <c r="CJ180" s="470">
        <f t="shared" si="336"/>
        <v>16461.977185948548</v>
      </c>
      <c r="CK180" s="472">
        <f t="shared" si="337"/>
        <v>752.43026653047923</v>
      </c>
      <c r="CL180" s="470">
        <f t="shared" si="338"/>
        <v>0</v>
      </c>
      <c r="CM180" s="116">
        <f t="shared" si="339"/>
        <v>0</v>
      </c>
      <c r="CN180" s="116">
        <f t="shared" si="340"/>
        <v>0</v>
      </c>
      <c r="CO180" s="116">
        <f t="shared" si="341"/>
        <v>0</v>
      </c>
      <c r="CP180" s="116">
        <f t="shared" si="342"/>
        <v>0</v>
      </c>
      <c r="CQ180" s="116">
        <f t="shared" si="343"/>
        <v>0</v>
      </c>
      <c r="CR180" s="116">
        <f t="shared" si="344"/>
        <v>0</v>
      </c>
      <c r="CS180" s="116">
        <f t="shared" si="345"/>
        <v>0</v>
      </c>
      <c r="CT180" s="116">
        <f t="shared" si="346"/>
        <v>0</v>
      </c>
      <c r="CU180" s="116">
        <f t="shared" si="347"/>
        <v>0</v>
      </c>
      <c r="CV180" s="116">
        <f t="shared" si="348"/>
        <v>0</v>
      </c>
      <c r="CW180" s="471">
        <f t="shared" si="349"/>
        <v>0</v>
      </c>
      <c r="CX180" s="470">
        <f t="shared" si="350"/>
        <v>0</v>
      </c>
      <c r="CY180" s="116">
        <f t="shared" si="351"/>
        <v>0</v>
      </c>
      <c r="CZ180" s="116">
        <f t="shared" si="352"/>
        <v>0</v>
      </c>
      <c r="DA180" s="116">
        <f t="shared" si="353"/>
        <v>0</v>
      </c>
      <c r="DB180" s="116">
        <f t="shared" si="354"/>
        <v>0</v>
      </c>
      <c r="DC180" s="116">
        <f t="shared" si="355"/>
        <v>0</v>
      </c>
      <c r="DD180" s="116">
        <f t="shared" si="356"/>
        <v>0</v>
      </c>
      <c r="DE180" s="116">
        <f t="shared" si="357"/>
        <v>0</v>
      </c>
      <c r="DF180" s="116">
        <f t="shared" si="358"/>
        <v>0</v>
      </c>
      <c r="DG180" s="116">
        <f t="shared" si="359"/>
        <v>0</v>
      </c>
      <c r="DH180" s="116">
        <f t="shared" si="360"/>
        <v>0</v>
      </c>
      <c r="DI180" s="471">
        <f t="shared" si="361"/>
        <v>0</v>
      </c>
      <c r="DJ180" s="470">
        <f t="shared" si="362"/>
        <v>0</v>
      </c>
      <c r="DK180" s="116">
        <f t="shared" si="363"/>
        <v>0</v>
      </c>
      <c r="DL180" s="116">
        <f t="shared" si="364"/>
        <v>0</v>
      </c>
      <c r="DM180" s="116">
        <f t="shared" si="365"/>
        <v>0</v>
      </c>
      <c r="DN180" s="116">
        <f t="shared" si="366"/>
        <v>0</v>
      </c>
      <c r="DO180" s="116">
        <f t="shared" si="367"/>
        <v>0</v>
      </c>
      <c r="DP180" s="116">
        <f t="shared" si="368"/>
        <v>0</v>
      </c>
      <c r="DQ180" s="116">
        <f t="shared" si="369"/>
        <v>0</v>
      </c>
      <c r="DR180" s="116">
        <f t="shared" si="370"/>
        <v>0</v>
      </c>
      <c r="DS180" s="116">
        <f t="shared" si="371"/>
        <v>0</v>
      </c>
      <c r="DT180" s="116">
        <f t="shared" si="372"/>
        <v>0</v>
      </c>
      <c r="DU180" s="471">
        <f t="shared" si="373"/>
        <v>0</v>
      </c>
      <c r="DV180" s="470">
        <f t="shared" si="374"/>
        <v>0</v>
      </c>
      <c r="DW180" s="470">
        <f t="shared" si="375"/>
        <v>0</v>
      </c>
      <c r="DX180" s="470">
        <f t="shared" si="376"/>
        <v>0</v>
      </c>
      <c r="DY180" s="470">
        <f t="shared" si="377"/>
        <v>0</v>
      </c>
      <c r="DZ180" s="470">
        <f t="shared" si="378"/>
        <v>0</v>
      </c>
      <c r="EA180" s="470">
        <f t="shared" si="379"/>
        <v>0</v>
      </c>
      <c r="EB180" s="470">
        <f t="shared" si="380"/>
        <v>0</v>
      </c>
      <c r="EC180" s="470">
        <f t="shared" si="381"/>
        <v>0</v>
      </c>
      <c r="ED180" s="470">
        <f t="shared" si="382"/>
        <v>0</v>
      </c>
      <c r="EE180" s="470">
        <f t="shared" si="383"/>
        <v>0</v>
      </c>
      <c r="EF180" s="470">
        <f t="shared" si="384"/>
        <v>0</v>
      </c>
      <c r="EG180" s="470">
        <f t="shared" si="385"/>
        <v>0</v>
      </c>
      <c r="EH180" s="466">
        <f t="shared" si="386"/>
        <v>0</v>
      </c>
      <c r="EI180" s="122">
        <f t="shared" si="387"/>
        <v>1301747.19170612</v>
      </c>
      <c r="EJ180" s="122">
        <f t="shared" si="388"/>
        <v>84583.102156195193</v>
      </c>
      <c r="EK180" s="122">
        <f t="shared" si="389"/>
        <v>0</v>
      </c>
      <c r="EL180" s="122">
        <f t="shared" si="390"/>
        <v>1489269.7130798872</v>
      </c>
      <c r="EM180" s="122">
        <f t="shared" si="391"/>
        <v>87863.463708529787</v>
      </c>
      <c r="EN180" s="122">
        <f t="shared" si="392"/>
        <v>0</v>
      </c>
      <c r="EO180" s="122">
        <f t="shared" si="393"/>
        <v>1647804.0659388925</v>
      </c>
      <c r="EP180" s="122">
        <f t="shared" si="394"/>
        <v>91945.859610606858</v>
      </c>
      <c r="EQ180" s="122">
        <f t="shared" si="395"/>
        <v>0</v>
      </c>
      <c r="ER180" s="122">
        <f t="shared" si="396"/>
        <v>2133455.1756575271</v>
      </c>
      <c r="ES180" s="469">
        <f t="shared" si="397"/>
        <v>97514.182428890679</v>
      </c>
      <c r="ET180" s="466">
        <f t="shared" si="398"/>
        <v>0</v>
      </c>
      <c r="EU180" s="122">
        <f t="shared" si="399"/>
        <v>0</v>
      </c>
      <c r="EV180" s="122">
        <f t="shared" si="400"/>
        <v>0</v>
      </c>
      <c r="EW180" s="122">
        <f t="shared" si="401"/>
        <v>0</v>
      </c>
      <c r="EX180" s="122">
        <f t="shared" si="402"/>
        <v>0</v>
      </c>
      <c r="EY180" s="122">
        <f t="shared" si="403"/>
        <v>0</v>
      </c>
      <c r="EZ180" s="122">
        <f t="shared" si="404"/>
        <v>0</v>
      </c>
      <c r="FA180" s="122">
        <f t="shared" si="405"/>
        <v>0</v>
      </c>
      <c r="FB180" s="122">
        <f t="shared" si="406"/>
        <v>0</v>
      </c>
      <c r="FC180" s="122">
        <f t="shared" si="407"/>
        <v>0</v>
      </c>
      <c r="FD180" s="122">
        <f t="shared" si="408"/>
        <v>0</v>
      </c>
      <c r="FE180" s="469">
        <f t="shared" si="409"/>
        <v>0</v>
      </c>
      <c r="FF180" s="466">
        <f t="shared" si="410"/>
        <v>0</v>
      </c>
      <c r="FG180" s="466">
        <f t="shared" si="411"/>
        <v>0</v>
      </c>
      <c r="FH180" s="466">
        <f t="shared" si="412"/>
        <v>0</v>
      </c>
      <c r="FI180" s="466">
        <f t="shared" si="413"/>
        <v>0</v>
      </c>
      <c r="FJ180" s="466">
        <f t="shared" si="414"/>
        <v>0</v>
      </c>
      <c r="FK180" s="466">
        <f t="shared" si="415"/>
        <v>0</v>
      </c>
      <c r="FL180" s="466">
        <f t="shared" si="416"/>
        <v>0</v>
      </c>
      <c r="FM180" s="466">
        <f t="shared" si="417"/>
        <v>0</v>
      </c>
      <c r="FN180" s="466">
        <f t="shared" si="418"/>
        <v>0</v>
      </c>
      <c r="FO180" s="466">
        <f t="shared" si="419"/>
        <v>0</v>
      </c>
      <c r="FP180" s="466">
        <f t="shared" si="420"/>
        <v>0</v>
      </c>
      <c r="FQ180" s="468">
        <f t="shared" si="421"/>
        <v>0</v>
      </c>
      <c r="FR180" s="466">
        <f t="shared" si="422"/>
        <v>0</v>
      </c>
      <c r="FS180" s="466">
        <f t="shared" si="423"/>
        <v>0</v>
      </c>
      <c r="FT180" s="466">
        <f t="shared" si="424"/>
        <v>0</v>
      </c>
      <c r="FU180" s="466">
        <f t="shared" si="425"/>
        <v>0</v>
      </c>
      <c r="FV180" s="466">
        <f t="shared" si="426"/>
        <v>0</v>
      </c>
      <c r="FW180" s="466">
        <f t="shared" si="427"/>
        <v>0</v>
      </c>
      <c r="FX180" s="466">
        <f t="shared" si="428"/>
        <v>0</v>
      </c>
      <c r="FY180" s="466">
        <f t="shared" si="429"/>
        <v>0</v>
      </c>
      <c r="FZ180" s="466">
        <f t="shared" si="430"/>
        <v>0</v>
      </c>
      <c r="GA180" s="466">
        <f t="shared" si="431"/>
        <v>0</v>
      </c>
      <c r="GB180" s="466">
        <f t="shared" si="432"/>
        <v>0</v>
      </c>
      <c r="GC180" s="468">
        <f t="shared" si="433"/>
        <v>0</v>
      </c>
    </row>
    <row r="181" spans="1:185">
      <c r="A181" s="97">
        <v>178</v>
      </c>
      <c r="B181" s="97" t="s">
        <v>12</v>
      </c>
      <c r="C181" s="97" t="s">
        <v>213</v>
      </c>
      <c r="D181" s="97" t="s">
        <v>935</v>
      </c>
      <c r="E181" s="321">
        <v>0</v>
      </c>
      <c r="F181" s="122">
        <v>6.5410528760350001E-3</v>
      </c>
      <c r="G181" s="122">
        <v>2.2011103184254002E-2</v>
      </c>
      <c r="H181" s="122">
        <v>0</v>
      </c>
      <c r="I181" s="122">
        <v>6.4945793436279996E-3</v>
      </c>
      <c r="J181" s="122">
        <v>2.1601813488038E-2</v>
      </c>
      <c r="K181" s="122">
        <v>0</v>
      </c>
      <c r="L181" s="122">
        <v>6.4613839633379999E-3</v>
      </c>
      <c r="M181" s="122">
        <v>2.1148701667516999E-2</v>
      </c>
      <c r="N181" s="122">
        <v>0</v>
      </c>
      <c r="O181" s="122">
        <v>6.3505113931689996E-3</v>
      </c>
      <c r="P181" s="475">
        <v>2.0506218402143998E-2</v>
      </c>
      <c r="Q181" s="474">
        <v>22</v>
      </c>
      <c r="R181" s="97">
        <v>0</v>
      </c>
      <c r="S181" s="97">
        <v>0.14390316327276401</v>
      </c>
      <c r="T181" s="97">
        <v>0.484244270053586</v>
      </c>
      <c r="U181" s="97">
        <v>0</v>
      </c>
      <c r="V181" s="97">
        <v>0.14288074555982699</v>
      </c>
      <c r="W181" s="97">
        <v>0.47523989673683598</v>
      </c>
      <c r="X181" s="97">
        <v>0</v>
      </c>
      <c r="Y181" s="97">
        <v>0.142150447193444</v>
      </c>
      <c r="Z181" s="97">
        <v>0.46527143668538201</v>
      </c>
      <c r="AA181" s="97">
        <v>0</v>
      </c>
      <c r="AB181" s="97">
        <v>0.13971125064972301</v>
      </c>
      <c r="AC181" s="97">
        <v>0.45113680484715901</v>
      </c>
      <c r="AD181" s="321">
        <v>0</v>
      </c>
      <c r="AE181" s="97">
        <v>387.02507326270899</v>
      </c>
      <c r="AF181" s="97">
        <v>1302.36660426497</v>
      </c>
      <c r="AG181" s="97">
        <v>0</v>
      </c>
      <c r="AH181" s="97">
        <v>384.27529847489302</v>
      </c>
      <c r="AI181" s="97">
        <v>1278.14949768202</v>
      </c>
      <c r="AJ181" s="97">
        <v>0</v>
      </c>
      <c r="AK181" s="97">
        <v>382.31117362645398</v>
      </c>
      <c r="AL181" s="97">
        <v>1251.3394848704299</v>
      </c>
      <c r="AM181" s="97">
        <v>0</v>
      </c>
      <c r="AN181" s="97">
        <v>375.750996632664</v>
      </c>
      <c r="AO181" s="97">
        <v>1213.3246481630499</v>
      </c>
      <c r="AP181" s="466">
        <f t="shared" si="290"/>
        <v>0</v>
      </c>
      <c r="AQ181" s="122">
        <f t="shared" si="291"/>
        <v>2689.482735894519</v>
      </c>
      <c r="AR181" s="473">
        <f t="shared" si="292"/>
        <v>2689.482735894534</v>
      </c>
      <c r="AS181" s="122">
        <f t="shared" si="293"/>
        <v>0</v>
      </c>
      <c r="AT181" s="122">
        <f t="shared" si="294"/>
        <v>2689.4827358945249</v>
      </c>
      <c r="AU181" s="122">
        <f t="shared" si="295"/>
        <v>2689.4827358945308</v>
      </c>
      <c r="AV181" s="122">
        <f t="shared" si="296"/>
        <v>0</v>
      </c>
      <c r="AW181" s="122">
        <f t="shared" si="297"/>
        <v>2689.4827358945249</v>
      </c>
      <c r="AX181" s="122">
        <f t="shared" si="298"/>
        <v>2689.4827109633848</v>
      </c>
      <c r="AY181" s="122">
        <f t="shared" si="299"/>
        <v>0</v>
      </c>
      <c r="AZ181" s="122">
        <f t="shared" si="300"/>
        <v>2689.482735894534</v>
      </c>
      <c r="BA181" s="469">
        <f t="shared" si="301"/>
        <v>2689.4827358945213</v>
      </c>
      <c r="BB181" s="97">
        <f t="shared" si="302"/>
        <v>0</v>
      </c>
      <c r="BC181" s="97">
        <f t="shared" si="303"/>
        <v>1.0094298155027791E-3</v>
      </c>
      <c r="BD181" s="97">
        <f t="shared" si="304"/>
        <v>3.3968023569567085E-3</v>
      </c>
      <c r="BE181" s="97">
        <f t="shared" si="305"/>
        <v>0</v>
      </c>
      <c r="BF181" s="97">
        <f t="shared" si="306"/>
        <v>1.0022579167072141E-3</v>
      </c>
      <c r="BG181" s="97">
        <f t="shared" si="307"/>
        <v>3.3336398615039973E-3</v>
      </c>
      <c r="BH181" s="97">
        <f t="shared" si="308"/>
        <v>0</v>
      </c>
      <c r="BI181" s="97">
        <f t="shared" si="309"/>
        <v>9.9713513185334976E-4</v>
      </c>
      <c r="BJ181" s="97">
        <f t="shared" si="310"/>
        <v>3.26371463844604E-3</v>
      </c>
      <c r="BK181" s="97">
        <f t="shared" si="311"/>
        <v>0</v>
      </c>
      <c r="BL181" s="97">
        <f t="shared" si="312"/>
        <v>9.8002503044138036E-4</v>
      </c>
      <c r="BM181" s="469">
        <f t="shared" si="313"/>
        <v>3.1645651931930885E-3</v>
      </c>
      <c r="BN181" s="467">
        <f t="shared" si="314"/>
        <v>0</v>
      </c>
      <c r="BO181" s="97">
        <f t="shared" si="315"/>
        <v>248569243.26191989</v>
      </c>
      <c r="BP181" s="97">
        <f t="shared" si="316"/>
        <v>125530622.88451712</v>
      </c>
      <c r="BQ181" s="97">
        <f t="shared" si="317"/>
        <v>0</v>
      </c>
      <c r="BR181" s="97">
        <f t="shared" si="318"/>
        <v>249569089.45980692</v>
      </c>
      <c r="BS181" s="97">
        <f t="shared" si="319"/>
        <v>126864184.84743129</v>
      </c>
      <c r="BT181" s="97">
        <f t="shared" si="320"/>
        <v>0</v>
      </c>
      <c r="BU181" s="97">
        <f t="shared" si="321"/>
        <v>250290138.32365394</v>
      </c>
      <c r="BV181" s="97">
        <f t="shared" si="322"/>
        <v>128387366.13256617</v>
      </c>
      <c r="BW181" s="97">
        <f t="shared" si="323"/>
        <v>0</v>
      </c>
      <c r="BX181" s="97">
        <f t="shared" si="324"/>
        <v>252741014.74903953</v>
      </c>
      <c r="BY181" s="469">
        <f t="shared" si="325"/>
        <v>130636772.41872393</v>
      </c>
      <c r="BZ181" s="470">
        <f t="shared" si="326"/>
        <v>0</v>
      </c>
      <c r="CA181" s="470">
        <f t="shared" si="327"/>
        <v>86.366844761697337</v>
      </c>
      <c r="CB181" s="470">
        <f t="shared" si="328"/>
        <v>12.961498013247118</v>
      </c>
      <c r="CC181" s="470">
        <f t="shared" si="329"/>
        <v>0</v>
      </c>
      <c r="CD181" s="470">
        <f t="shared" si="330"/>
        <v>87.334751957641274</v>
      </c>
      <c r="CE181" s="470">
        <f t="shared" si="331"/>
        <v>13.347383681223453</v>
      </c>
      <c r="CF181" s="470">
        <f t="shared" si="332"/>
        <v>0</v>
      </c>
      <c r="CG181" s="470">
        <f t="shared" si="333"/>
        <v>88.037056254578346</v>
      </c>
      <c r="CH181" s="470">
        <f t="shared" si="334"/>
        <v>13.797039320445336</v>
      </c>
      <c r="CI181" s="470">
        <f t="shared" si="335"/>
        <v>0</v>
      </c>
      <c r="CJ181" s="470">
        <f t="shared" si="336"/>
        <v>90.451203311714323</v>
      </c>
      <c r="CK181" s="472">
        <f t="shared" si="337"/>
        <v>14.478620566435769</v>
      </c>
      <c r="CL181" s="470">
        <f t="shared" si="338"/>
        <v>0</v>
      </c>
      <c r="CM181" s="116">
        <f t="shared" si="339"/>
        <v>0</v>
      </c>
      <c r="CN181" s="116">
        <f t="shared" si="340"/>
        <v>0</v>
      </c>
      <c r="CO181" s="116">
        <f t="shared" si="341"/>
        <v>0</v>
      </c>
      <c r="CP181" s="116">
        <f t="shared" si="342"/>
        <v>0</v>
      </c>
      <c r="CQ181" s="116">
        <f t="shared" si="343"/>
        <v>0</v>
      </c>
      <c r="CR181" s="116">
        <f t="shared" si="344"/>
        <v>0</v>
      </c>
      <c r="CS181" s="116">
        <f t="shared" si="345"/>
        <v>0</v>
      </c>
      <c r="CT181" s="116">
        <f t="shared" si="346"/>
        <v>0</v>
      </c>
      <c r="CU181" s="116">
        <f t="shared" si="347"/>
        <v>0</v>
      </c>
      <c r="CV181" s="116">
        <f t="shared" si="348"/>
        <v>0</v>
      </c>
      <c r="CW181" s="471">
        <f t="shared" si="349"/>
        <v>0</v>
      </c>
      <c r="CX181" s="470">
        <f t="shared" si="350"/>
        <v>0</v>
      </c>
      <c r="CY181" s="116">
        <f t="shared" si="351"/>
        <v>0</v>
      </c>
      <c r="CZ181" s="116">
        <f t="shared" si="352"/>
        <v>0</v>
      </c>
      <c r="DA181" s="116">
        <f t="shared" si="353"/>
        <v>0</v>
      </c>
      <c r="DB181" s="116">
        <f t="shared" si="354"/>
        <v>0</v>
      </c>
      <c r="DC181" s="116">
        <f t="shared" si="355"/>
        <v>0</v>
      </c>
      <c r="DD181" s="116">
        <f t="shared" si="356"/>
        <v>0</v>
      </c>
      <c r="DE181" s="116">
        <f t="shared" si="357"/>
        <v>0</v>
      </c>
      <c r="DF181" s="116">
        <f t="shared" si="358"/>
        <v>0</v>
      </c>
      <c r="DG181" s="116">
        <f t="shared" si="359"/>
        <v>0</v>
      </c>
      <c r="DH181" s="116">
        <f t="shared" si="360"/>
        <v>0</v>
      </c>
      <c r="DI181" s="471">
        <f t="shared" si="361"/>
        <v>0</v>
      </c>
      <c r="DJ181" s="470">
        <f t="shared" si="362"/>
        <v>0</v>
      </c>
      <c r="DK181" s="116">
        <f t="shared" si="363"/>
        <v>0</v>
      </c>
      <c r="DL181" s="116">
        <f t="shared" si="364"/>
        <v>0</v>
      </c>
      <c r="DM181" s="116">
        <f t="shared" si="365"/>
        <v>0</v>
      </c>
      <c r="DN181" s="116">
        <f t="shared" si="366"/>
        <v>0</v>
      </c>
      <c r="DO181" s="116">
        <f t="shared" si="367"/>
        <v>0</v>
      </c>
      <c r="DP181" s="116">
        <f t="shared" si="368"/>
        <v>0</v>
      </c>
      <c r="DQ181" s="116">
        <f t="shared" si="369"/>
        <v>0</v>
      </c>
      <c r="DR181" s="116">
        <f t="shared" si="370"/>
        <v>0</v>
      </c>
      <c r="DS181" s="116">
        <f t="shared" si="371"/>
        <v>0</v>
      </c>
      <c r="DT181" s="116">
        <f t="shared" si="372"/>
        <v>0</v>
      </c>
      <c r="DU181" s="471">
        <f t="shared" si="373"/>
        <v>0</v>
      </c>
      <c r="DV181" s="470">
        <f t="shared" si="374"/>
        <v>0</v>
      </c>
      <c r="DW181" s="470">
        <f t="shared" si="375"/>
        <v>0</v>
      </c>
      <c r="DX181" s="470">
        <f t="shared" si="376"/>
        <v>0</v>
      </c>
      <c r="DY181" s="470">
        <f t="shared" si="377"/>
        <v>0</v>
      </c>
      <c r="DZ181" s="470">
        <f t="shared" si="378"/>
        <v>0</v>
      </c>
      <c r="EA181" s="470">
        <f t="shared" si="379"/>
        <v>0</v>
      </c>
      <c r="EB181" s="470">
        <f t="shared" si="380"/>
        <v>0</v>
      </c>
      <c r="EC181" s="470">
        <f t="shared" si="381"/>
        <v>0</v>
      </c>
      <c r="ED181" s="470">
        <f t="shared" si="382"/>
        <v>0</v>
      </c>
      <c r="EE181" s="470">
        <f t="shared" si="383"/>
        <v>0</v>
      </c>
      <c r="EF181" s="470">
        <f t="shared" si="384"/>
        <v>0</v>
      </c>
      <c r="EG181" s="470">
        <f t="shared" si="385"/>
        <v>0</v>
      </c>
      <c r="EH181" s="466">
        <f t="shared" si="386"/>
        <v>0</v>
      </c>
      <c r="EI181" s="122">
        <f t="shared" si="387"/>
        <v>246247.17780711874</v>
      </c>
      <c r="EJ181" s="122">
        <f t="shared" si="388"/>
        <v>36955.527491150104</v>
      </c>
      <c r="EK181" s="122">
        <f t="shared" si="389"/>
        <v>0</v>
      </c>
      <c r="EL181" s="122">
        <f t="shared" si="390"/>
        <v>249006.8527268242</v>
      </c>
      <c r="EM181" s="122">
        <f t="shared" si="391"/>
        <v>38055.75590585707</v>
      </c>
      <c r="EN181" s="122">
        <f t="shared" si="392"/>
        <v>0</v>
      </c>
      <c r="EO181" s="122">
        <f t="shared" si="393"/>
        <v>251009.24671909414</v>
      </c>
      <c r="EP181" s="122">
        <f t="shared" si="394"/>
        <v>39337.803808023957</v>
      </c>
      <c r="EQ181" s="122">
        <f t="shared" si="395"/>
        <v>0</v>
      </c>
      <c r="ER181" s="122">
        <f t="shared" si="396"/>
        <v>257892.40774310721</v>
      </c>
      <c r="ES181" s="469">
        <f t="shared" si="397"/>
        <v>41281.112710119167</v>
      </c>
      <c r="ET181" s="466">
        <f t="shared" si="398"/>
        <v>0</v>
      </c>
      <c r="EU181" s="122">
        <f t="shared" si="399"/>
        <v>0</v>
      </c>
      <c r="EV181" s="122">
        <f t="shared" si="400"/>
        <v>0</v>
      </c>
      <c r="EW181" s="122">
        <f t="shared" si="401"/>
        <v>0</v>
      </c>
      <c r="EX181" s="122">
        <f t="shared" si="402"/>
        <v>0</v>
      </c>
      <c r="EY181" s="122">
        <f t="shared" si="403"/>
        <v>0</v>
      </c>
      <c r="EZ181" s="122">
        <f t="shared" si="404"/>
        <v>0</v>
      </c>
      <c r="FA181" s="122">
        <f t="shared" si="405"/>
        <v>0</v>
      </c>
      <c r="FB181" s="122">
        <f t="shared" si="406"/>
        <v>0</v>
      </c>
      <c r="FC181" s="122">
        <f t="shared" si="407"/>
        <v>0</v>
      </c>
      <c r="FD181" s="122">
        <f t="shared" si="408"/>
        <v>0</v>
      </c>
      <c r="FE181" s="469">
        <f t="shared" si="409"/>
        <v>0</v>
      </c>
      <c r="FF181" s="466">
        <f t="shared" si="410"/>
        <v>0</v>
      </c>
      <c r="FG181" s="466">
        <f t="shared" si="411"/>
        <v>0</v>
      </c>
      <c r="FH181" s="466">
        <f t="shared" si="412"/>
        <v>0</v>
      </c>
      <c r="FI181" s="466">
        <f t="shared" si="413"/>
        <v>0</v>
      </c>
      <c r="FJ181" s="466">
        <f t="shared" si="414"/>
        <v>0</v>
      </c>
      <c r="FK181" s="466">
        <f t="shared" si="415"/>
        <v>0</v>
      </c>
      <c r="FL181" s="466">
        <f t="shared" si="416"/>
        <v>0</v>
      </c>
      <c r="FM181" s="466">
        <f t="shared" si="417"/>
        <v>0</v>
      </c>
      <c r="FN181" s="466">
        <f t="shared" si="418"/>
        <v>0</v>
      </c>
      <c r="FO181" s="466">
        <f t="shared" si="419"/>
        <v>0</v>
      </c>
      <c r="FP181" s="466">
        <f t="shared" si="420"/>
        <v>0</v>
      </c>
      <c r="FQ181" s="468">
        <f t="shared" si="421"/>
        <v>0</v>
      </c>
      <c r="FR181" s="466">
        <f t="shared" si="422"/>
        <v>0</v>
      </c>
      <c r="FS181" s="466">
        <f t="shared" si="423"/>
        <v>0</v>
      </c>
      <c r="FT181" s="466">
        <f t="shared" si="424"/>
        <v>0</v>
      </c>
      <c r="FU181" s="466">
        <f t="shared" si="425"/>
        <v>0</v>
      </c>
      <c r="FV181" s="466">
        <f t="shared" si="426"/>
        <v>0</v>
      </c>
      <c r="FW181" s="466">
        <f t="shared" si="427"/>
        <v>0</v>
      </c>
      <c r="FX181" s="466">
        <f t="shared" si="428"/>
        <v>0</v>
      </c>
      <c r="FY181" s="466">
        <f t="shared" si="429"/>
        <v>0</v>
      </c>
      <c r="FZ181" s="466">
        <f t="shared" si="430"/>
        <v>0</v>
      </c>
      <c r="GA181" s="466">
        <f t="shared" si="431"/>
        <v>0</v>
      </c>
      <c r="GB181" s="466">
        <f t="shared" si="432"/>
        <v>0</v>
      </c>
      <c r="GC181" s="468">
        <f t="shared" si="433"/>
        <v>0</v>
      </c>
    </row>
    <row r="182" spans="1:185">
      <c r="A182" s="97">
        <v>179</v>
      </c>
      <c r="B182" s="97" t="s">
        <v>12</v>
      </c>
      <c r="C182" s="97" t="s">
        <v>213</v>
      </c>
      <c r="D182" s="97" t="s">
        <v>935</v>
      </c>
      <c r="E182" s="321">
        <v>0</v>
      </c>
      <c r="F182" s="122">
        <v>1.5262456710747999E-2</v>
      </c>
      <c r="G182" s="122">
        <v>5.1359240763258998E-2</v>
      </c>
      <c r="H182" s="122">
        <v>0</v>
      </c>
      <c r="I182" s="122">
        <v>1.5154018468466E-2</v>
      </c>
      <c r="J182" s="122">
        <v>5.0404231472089001E-2</v>
      </c>
      <c r="K182" s="122">
        <v>0</v>
      </c>
      <c r="L182" s="122">
        <v>1.5076562581123E-2</v>
      </c>
      <c r="M182" s="122">
        <v>4.9346970557541003E-2</v>
      </c>
      <c r="N182" s="122">
        <v>0</v>
      </c>
      <c r="O182" s="122">
        <v>1.4817859917394999E-2</v>
      </c>
      <c r="P182" s="475">
        <v>4.7847842938335002E-2</v>
      </c>
      <c r="Q182" s="474">
        <v>14</v>
      </c>
      <c r="R182" s="97">
        <v>0</v>
      </c>
      <c r="S182" s="97">
        <v>0.213674393950467</v>
      </c>
      <c r="T182" s="97">
        <v>0.719029370685628</v>
      </c>
      <c r="U182" s="97">
        <v>0</v>
      </c>
      <c r="V182" s="97">
        <v>0.21215625855853101</v>
      </c>
      <c r="W182" s="97">
        <v>0.70565924060924201</v>
      </c>
      <c r="X182" s="97">
        <v>0</v>
      </c>
      <c r="Y182" s="97">
        <v>0.21107187613571901</v>
      </c>
      <c r="Z182" s="97">
        <v>0.69085758780556805</v>
      </c>
      <c r="AA182" s="97">
        <v>0</v>
      </c>
      <c r="AB182" s="97">
        <v>0.207450038843529</v>
      </c>
      <c r="AC182" s="97">
        <v>0.66986980113669004</v>
      </c>
      <c r="AD182" s="321">
        <v>0</v>
      </c>
      <c r="AE182" s="97">
        <v>796.38570272329696</v>
      </c>
      <c r="AF182" s="97">
        <v>2679.8939267608598</v>
      </c>
      <c r="AG182" s="97">
        <v>0</v>
      </c>
      <c r="AH182" s="97">
        <v>790.72746123453703</v>
      </c>
      <c r="AI182" s="97">
        <v>2630.0621231482401</v>
      </c>
      <c r="AJ182" s="97">
        <v>0</v>
      </c>
      <c r="AK182" s="97">
        <v>786.68586017113705</v>
      </c>
      <c r="AL182" s="97">
        <v>2574.8949146270702</v>
      </c>
      <c r="AM182" s="97">
        <v>0</v>
      </c>
      <c r="AN182" s="97">
        <v>773.18691261938102</v>
      </c>
      <c r="AO182" s="97">
        <v>2496.6713252268501</v>
      </c>
      <c r="AP182" s="466">
        <f t="shared" si="290"/>
        <v>0</v>
      </c>
      <c r="AQ182" s="122">
        <f t="shared" si="291"/>
        <v>3727.099387060442</v>
      </c>
      <c r="AR182" s="473">
        <f t="shared" si="292"/>
        <v>3727.0993870604425</v>
      </c>
      <c r="AS182" s="122">
        <f t="shared" si="293"/>
        <v>0</v>
      </c>
      <c r="AT182" s="122">
        <f t="shared" si="294"/>
        <v>3727.0993870604393</v>
      </c>
      <c r="AU182" s="122">
        <f t="shared" si="295"/>
        <v>3727.0993870604379</v>
      </c>
      <c r="AV182" s="122">
        <f t="shared" si="296"/>
        <v>0</v>
      </c>
      <c r="AW182" s="122">
        <f t="shared" si="297"/>
        <v>3727.0993870604475</v>
      </c>
      <c r="AX182" s="122">
        <f t="shared" si="298"/>
        <v>3727.0994197312593</v>
      </c>
      <c r="AY182" s="122">
        <f t="shared" si="299"/>
        <v>0</v>
      </c>
      <c r="AZ182" s="122">
        <f t="shared" si="300"/>
        <v>3727.0993870604379</v>
      </c>
      <c r="BA182" s="469">
        <f t="shared" si="301"/>
        <v>3727.0993870604307</v>
      </c>
      <c r="BB182" s="97">
        <f t="shared" si="302"/>
        <v>0</v>
      </c>
      <c r="BC182" s="97">
        <f t="shared" si="303"/>
        <v>2.3553362361730997E-3</v>
      </c>
      <c r="BD182" s="97">
        <f t="shared" si="304"/>
        <v>7.925872166232268E-3</v>
      </c>
      <c r="BE182" s="97">
        <f t="shared" si="305"/>
        <v>0</v>
      </c>
      <c r="BF182" s="97">
        <f t="shared" si="306"/>
        <v>2.3386018056502692E-3</v>
      </c>
      <c r="BG182" s="97">
        <f t="shared" si="307"/>
        <v>7.7784930101760449E-3</v>
      </c>
      <c r="BH182" s="97">
        <f t="shared" si="308"/>
        <v>0</v>
      </c>
      <c r="BI182" s="97">
        <f t="shared" si="309"/>
        <v>2.3266486409913036E-3</v>
      </c>
      <c r="BJ182" s="97">
        <f t="shared" si="310"/>
        <v>7.6153341563742986E-3</v>
      </c>
      <c r="BK182" s="97">
        <f t="shared" si="311"/>
        <v>0</v>
      </c>
      <c r="BL182" s="97">
        <f t="shared" si="312"/>
        <v>2.2867250710299904E-3</v>
      </c>
      <c r="BM182" s="469">
        <f t="shared" si="313"/>
        <v>7.3839854507837194E-3</v>
      </c>
      <c r="BN182" s="467">
        <f t="shared" si="314"/>
        <v>0</v>
      </c>
      <c r="BO182" s="97">
        <f t="shared" si="315"/>
        <v>213785710.28443804</v>
      </c>
      <c r="BP182" s="97">
        <f t="shared" si="316"/>
        <v>107964497.23080175</v>
      </c>
      <c r="BQ182" s="97">
        <f t="shared" si="317"/>
        <v>0</v>
      </c>
      <c r="BR182" s="97">
        <f t="shared" si="318"/>
        <v>214645643.02102011</v>
      </c>
      <c r="BS182" s="97">
        <f t="shared" si="319"/>
        <v>109111447.22231507</v>
      </c>
      <c r="BT182" s="97">
        <f t="shared" si="320"/>
        <v>0</v>
      </c>
      <c r="BU182" s="97">
        <f t="shared" si="321"/>
        <v>215265791.92393279</v>
      </c>
      <c r="BV182" s="97">
        <f t="shared" si="322"/>
        <v>110421484.15082425</v>
      </c>
      <c r="BW182" s="97">
        <f t="shared" si="323"/>
        <v>0</v>
      </c>
      <c r="BX182" s="97">
        <f t="shared" si="324"/>
        <v>217373704.99694586</v>
      </c>
      <c r="BY182" s="469">
        <f t="shared" si="325"/>
        <v>112356117.813719</v>
      </c>
      <c r="BZ182" s="470">
        <f t="shared" si="326"/>
        <v>0</v>
      </c>
      <c r="CA182" s="470">
        <f t="shared" si="327"/>
        <v>50.026048122077938</v>
      </c>
      <c r="CB182" s="470">
        <f t="shared" si="328"/>
        <v>7.50765557239008</v>
      </c>
      <c r="CC182" s="470">
        <f t="shared" si="329"/>
        <v>0</v>
      </c>
      <c r="CD182" s="470">
        <f t="shared" si="330"/>
        <v>50.586686548726604</v>
      </c>
      <c r="CE182" s="470">
        <f t="shared" si="331"/>
        <v>7.7311711477137326</v>
      </c>
      <c r="CF182" s="470">
        <f t="shared" si="332"/>
        <v>0</v>
      </c>
      <c r="CG182" s="470">
        <f t="shared" si="333"/>
        <v>50.993480482808877</v>
      </c>
      <c r="CH182" s="470">
        <f t="shared" si="334"/>
        <v>7.9916241856419177</v>
      </c>
      <c r="CI182" s="470">
        <f t="shared" si="335"/>
        <v>0</v>
      </c>
      <c r="CJ182" s="470">
        <f t="shared" si="336"/>
        <v>52.391820750851217</v>
      </c>
      <c r="CK182" s="472">
        <f t="shared" si="337"/>
        <v>8.3864146154270536</v>
      </c>
      <c r="CL182" s="470">
        <f t="shared" si="338"/>
        <v>0</v>
      </c>
      <c r="CM182" s="116">
        <f t="shared" si="339"/>
        <v>0</v>
      </c>
      <c r="CN182" s="116">
        <f t="shared" si="340"/>
        <v>0</v>
      </c>
      <c r="CO182" s="116">
        <f t="shared" si="341"/>
        <v>0</v>
      </c>
      <c r="CP182" s="116">
        <f t="shared" si="342"/>
        <v>0</v>
      </c>
      <c r="CQ182" s="116">
        <f t="shared" si="343"/>
        <v>0</v>
      </c>
      <c r="CR182" s="116">
        <f t="shared" si="344"/>
        <v>0</v>
      </c>
      <c r="CS182" s="116">
        <f t="shared" si="345"/>
        <v>0</v>
      </c>
      <c r="CT182" s="116">
        <f t="shared" si="346"/>
        <v>0</v>
      </c>
      <c r="CU182" s="116">
        <f t="shared" si="347"/>
        <v>0</v>
      </c>
      <c r="CV182" s="116">
        <f t="shared" si="348"/>
        <v>0</v>
      </c>
      <c r="CW182" s="471">
        <f t="shared" si="349"/>
        <v>0</v>
      </c>
      <c r="CX182" s="470">
        <f t="shared" si="350"/>
        <v>0</v>
      </c>
      <c r="CY182" s="116">
        <f t="shared" si="351"/>
        <v>0</v>
      </c>
      <c r="CZ182" s="116">
        <f t="shared" si="352"/>
        <v>0</v>
      </c>
      <c r="DA182" s="116">
        <f t="shared" si="353"/>
        <v>0</v>
      </c>
      <c r="DB182" s="116">
        <f t="shared" si="354"/>
        <v>0</v>
      </c>
      <c r="DC182" s="116">
        <f t="shared" si="355"/>
        <v>0</v>
      </c>
      <c r="DD182" s="116">
        <f t="shared" si="356"/>
        <v>0</v>
      </c>
      <c r="DE182" s="116">
        <f t="shared" si="357"/>
        <v>0</v>
      </c>
      <c r="DF182" s="116">
        <f t="shared" si="358"/>
        <v>0</v>
      </c>
      <c r="DG182" s="116">
        <f t="shared" si="359"/>
        <v>0</v>
      </c>
      <c r="DH182" s="116">
        <f t="shared" si="360"/>
        <v>0</v>
      </c>
      <c r="DI182" s="471">
        <f t="shared" si="361"/>
        <v>0</v>
      </c>
      <c r="DJ182" s="470">
        <f t="shared" si="362"/>
        <v>0</v>
      </c>
      <c r="DK182" s="116">
        <f t="shared" si="363"/>
        <v>0</v>
      </c>
      <c r="DL182" s="116">
        <f t="shared" si="364"/>
        <v>0</v>
      </c>
      <c r="DM182" s="116">
        <f t="shared" si="365"/>
        <v>0</v>
      </c>
      <c r="DN182" s="116">
        <f t="shared" si="366"/>
        <v>0</v>
      </c>
      <c r="DO182" s="116">
        <f t="shared" si="367"/>
        <v>0</v>
      </c>
      <c r="DP182" s="116">
        <f t="shared" si="368"/>
        <v>0</v>
      </c>
      <c r="DQ182" s="116">
        <f t="shared" si="369"/>
        <v>0</v>
      </c>
      <c r="DR182" s="116">
        <f t="shared" si="370"/>
        <v>0</v>
      </c>
      <c r="DS182" s="116">
        <f t="shared" si="371"/>
        <v>0</v>
      </c>
      <c r="DT182" s="116">
        <f t="shared" si="372"/>
        <v>0</v>
      </c>
      <c r="DU182" s="471">
        <f t="shared" si="373"/>
        <v>0</v>
      </c>
      <c r="DV182" s="470">
        <f t="shared" si="374"/>
        <v>0</v>
      </c>
      <c r="DW182" s="470">
        <f t="shared" si="375"/>
        <v>0</v>
      </c>
      <c r="DX182" s="470">
        <f t="shared" si="376"/>
        <v>0</v>
      </c>
      <c r="DY182" s="470">
        <f t="shared" si="377"/>
        <v>0</v>
      </c>
      <c r="DZ182" s="470">
        <f t="shared" si="378"/>
        <v>0</v>
      </c>
      <c r="EA182" s="470">
        <f t="shared" si="379"/>
        <v>0</v>
      </c>
      <c r="EB182" s="470">
        <f t="shared" si="380"/>
        <v>0</v>
      </c>
      <c r="EC182" s="470">
        <f t="shared" si="381"/>
        <v>0</v>
      </c>
      <c r="ED182" s="470">
        <f t="shared" si="382"/>
        <v>0</v>
      </c>
      <c r="EE182" s="470">
        <f t="shared" si="383"/>
        <v>0</v>
      </c>
      <c r="EF182" s="470">
        <f t="shared" si="384"/>
        <v>0</v>
      </c>
      <c r="EG182" s="470">
        <f t="shared" si="385"/>
        <v>0</v>
      </c>
      <c r="EH182" s="466">
        <f t="shared" si="386"/>
        <v>0</v>
      </c>
      <c r="EI182" s="122">
        <f t="shared" si="387"/>
        <v>90766.535580411452</v>
      </c>
      <c r="EJ182" s="122">
        <f t="shared" si="388"/>
        <v>13621.78129629423</v>
      </c>
      <c r="EK182" s="122">
        <f t="shared" si="389"/>
        <v>0</v>
      </c>
      <c r="EL182" s="122">
        <f t="shared" si="390"/>
        <v>91783.74980401418</v>
      </c>
      <c r="EM182" s="122">
        <f t="shared" si="391"/>
        <v>14027.324711814023</v>
      </c>
      <c r="EN182" s="122">
        <f t="shared" si="392"/>
        <v>0</v>
      </c>
      <c r="EO182" s="122">
        <f t="shared" si="393"/>
        <v>92521.830813360619</v>
      </c>
      <c r="EP182" s="122">
        <f t="shared" si="394"/>
        <v>14499.886923333186</v>
      </c>
      <c r="EQ182" s="122">
        <f t="shared" si="395"/>
        <v>0</v>
      </c>
      <c r="ER182" s="122">
        <f t="shared" si="396"/>
        <v>95058.959098671199</v>
      </c>
      <c r="ES182" s="469">
        <f t="shared" si="397"/>
        <v>15216.188948719257</v>
      </c>
      <c r="ET182" s="466">
        <f t="shared" si="398"/>
        <v>0</v>
      </c>
      <c r="EU182" s="122">
        <f t="shared" si="399"/>
        <v>0</v>
      </c>
      <c r="EV182" s="122">
        <f t="shared" si="400"/>
        <v>0</v>
      </c>
      <c r="EW182" s="122">
        <f t="shared" si="401"/>
        <v>0</v>
      </c>
      <c r="EX182" s="122">
        <f t="shared" si="402"/>
        <v>0</v>
      </c>
      <c r="EY182" s="122">
        <f t="shared" si="403"/>
        <v>0</v>
      </c>
      <c r="EZ182" s="122">
        <f t="shared" si="404"/>
        <v>0</v>
      </c>
      <c r="FA182" s="122">
        <f t="shared" si="405"/>
        <v>0</v>
      </c>
      <c r="FB182" s="122">
        <f t="shared" si="406"/>
        <v>0</v>
      </c>
      <c r="FC182" s="122">
        <f t="shared" si="407"/>
        <v>0</v>
      </c>
      <c r="FD182" s="122">
        <f t="shared" si="408"/>
        <v>0</v>
      </c>
      <c r="FE182" s="469">
        <f t="shared" si="409"/>
        <v>0</v>
      </c>
      <c r="FF182" s="466">
        <f t="shared" si="410"/>
        <v>0</v>
      </c>
      <c r="FG182" s="466">
        <f t="shared" si="411"/>
        <v>0</v>
      </c>
      <c r="FH182" s="466">
        <f t="shared" si="412"/>
        <v>0</v>
      </c>
      <c r="FI182" s="466">
        <f t="shared" si="413"/>
        <v>0</v>
      </c>
      <c r="FJ182" s="466">
        <f t="shared" si="414"/>
        <v>0</v>
      </c>
      <c r="FK182" s="466">
        <f t="shared" si="415"/>
        <v>0</v>
      </c>
      <c r="FL182" s="466">
        <f t="shared" si="416"/>
        <v>0</v>
      </c>
      <c r="FM182" s="466">
        <f t="shared" si="417"/>
        <v>0</v>
      </c>
      <c r="FN182" s="466">
        <f t="shared" si="418"/>
        <v>0</v>
      </c>
      <c r="FO182" s="466">
        <f t="shared" si="419"/>
        <v>0</v>
      </c>
      <c r="FP182" s="466">
        <f t="shared" si="420"/>
        <v>0</v>
      </c>
      <c r="FQ182" s="468">
        <f t="shared" si="421"/>
        <v>0</v>
      </c>
      <c r="FR182" s="466">
        <f t="shared" si="422"/>
        <v>0</v>
      </c>
      <c r="FS182" s="466">
        <f t="shared" si="423"/>
        <v>0</v>
      </c>
      <c r="FT182" s="466">
        <f t="shared" si="424"/>
        <v>0</v>
      </c>
      <c r="FU182" s="466">
        <f t="shared" si="425"/>
        <v>0</v>
      </c>
      <c r="FV182" s="466">
        <f t="shared" si="426"/>
        <v>0</v>
      </c>
      <c r="FW182" s="466">
        <f t="shared" si="427"/>
        <v>0</v>
      </c>
      <c r="FX182" s="466">
        <f t="shared" si="428"/>
        <v>0</v>
      </c>
      <c r="FY182" s="466">
        <f t="shared" si="429"/>
        <v>0</v>
      </c>
      <c r="FZ182" s="466">
        <f t="shared" si="430"/>
        <v>0</v>
      </c>
      <c r="GA182" s="466">
        <f t="shared" si="431"/>
        <v>0</v>
      </c>
      <c r="GB182" s="466">
        <f t="shared" si="432"/>
        <v>0</v>
      </c>
      <c r="GC182" s="468">
        <f t="shared" si="433"/>
        <v>0</v>
      </c>
    </row>
    <row r="183" spans="1:185">
      <c r="A183" s="97">
        <v>180</v>
      </c>
      <c r="B183" s="97" t="s">
        <v>12</v>
      </c>
      <c r="C183" s="97" t="s">
        <v>213</v>
      </c>
      <c r="D183" s="97" t="s">
        <v>935</v>
      </c>
      <c r="E183" s="321">
        <v>0</v>
      </c>
      <c r="F183" s="122">
        <v>1.8772062536678999E-2</v>
      </c>
      <c r="G183" s="122">
        <v>0.107920629146563</v>
      </c>
      <c r="H183" s="122">
        <v>0</v>
      </c>
      <c r="I183" s="122">
        <v>1.7223367377403001E-2</v>
      </c>
      <c r="J183" s="122">
        <v>0.105325138015589</v>
      </c>
      <c r="K183" s="122">
        <v>0</v>
      </c>
      <c r="L183" s="122">
        <v>1.6143973781543999E-2</v>
      </c>
      <c r="M183" s="122">
        <v>0.10230875643094201</v>
      </c>
      <c r="N183" s="122">
        <v>0</v>
      </c>
      <c r="O183" s="122">
        <v>1.3684833589239E-2</v>
      </c>
      <c r="P183" s="475">
        <v>9.8531534410811999E-2</v>
      </c>
      <c r="Q183" s="474">
        <v>1</v>
      </c>
      <c r="R183" s="97">
        <v>0</v>
      </c>
      <c r="S183" s="97">
        <v>1.8772062536678999E-2</v>
      </c>
      <c r="T183" s="97">
        <v>0.107920629146563</v>
      </c>
      <c r="U183" s="97">
        <v>0</v>
      </c>
      <c r="V183" s="97">
        <v>1.7223367377403001E-2</v>
      </c>
      <c r="W183" s="97">
        <v>0.105325138015589</v>
      </c>
      <c r="X183" s="97">
        <v>0</v>
      </c>
      <c r="Y183" s="97">
        <v>1.6143973781543999E-2</v>
      </c>
      <c r="Z183" s="97">
        <v>0.10230875643094201</v>
      </c>
      <c r="AA183" s="97">
        <v>0</v>
      </c>
      <c r="AB183" s="97">
        <v>1.3684833589239E-2</v>
      </c>
      <c r="AC183" s="97">
        <v>9.8531534410811999E-2</v>
      </c>
      <c r="AD183" s="321">
        <v>0</v>
      </c>
      <c r="AE183" s="97">
        <v>72.263415044755405</v>
      </c>
      <c r="AF183" s="97">
        <v>415.44253332160002</v>
      </c>
      <c r="AG183" s="97">
        <v>0</v>
      </c>
      <c r="AH183" s="97">
        <v>66.301683303563095</v>
      </c>
      <c r="AI183" s="97">
        <v>405.45114039521599</v>
      </c>
      <c r="AJ183" s="97">
        <v>0</v>
      </c>
      <c r="AK183" s="97">
        <v>62.146536938489596</v>
      </c>
      <c r="AL183" s="97">
        <v>393.83950805664</v>
      </c>
      <c r="AM183" s="97">
        <v>0</v>
      </c>
      <c r="AN183" s="97">
        <v>52.680029567626697</v>
      </c>
      <c r="AO183" s="97">
        <v>379.299032922621</v>
      </c>
      <c r="AP183" s="466">
        <f t="shared" si="290"/>
        <v>0</v>
      </c>
      <c r="AQ183" s="122">
        <f t="shared" si="291"/>
        <v>3849.5191939382735</v>
      </c>
      <c r="AR183" s="473">
        <f t="shared" si="292"/>
        <v>3849.5191939383799</v>
      </c>
      <c r="AS183" s="122">
        <f t="shared" si="293"/>
        <v>0</v>
      </c>
      <c r="AT183" s="122">
        <f t="shared" si="294"/>
        <v>3849.5191939382698</v>
      </c>
      <c r="AU183" s="122">
        <f t="shared" si="295"/>
        <v>3849.5191939383535</v>
      </c>
      <c r="AV183" s="122">
        <f t="shared" si="296"/>
        <v>0</v>
      </c>
      <c r="AW183" s="122">
        <f t="shared" si="297"/>
        <v>3849.5191939382562</v>
      </c>
      <c r="AX183" s="122">
        <f t="shared" si="298"/>
        <v>3849.519061669761</v>
      </c>
      <c r="AY183" s="122">
        <f t="shared" si="299"/>
        <v>0</v>
      </c>
      <c r="AZ183" s="122">
        <f t="shared" si="300"/>
        <v>3849.5191939382712</v>
      </c>
      <c r="BA183" s="469">
        <f t="shared" si="301"/>
        <v>3849.5191939383826</v>
      </c>
      <c r="BB183" s="97">
        <f t="shared" si="302"/>
        <v>0</v>
      </c>
      <c r="BC183" s="97">
        <f t="shared" si="303"/>
        <v>2.8969464063548288E-3</v>
      </c>
      <c r="BD183" s="97">
        <f t="shared" si="304"/>
        <v>1.6654551313517927E-2</v>
      </c>
      <c r="BE183" s="97">
        <f t="shared" si="305"/>
        <v>0</v>
      </c>
      <c r="BF183" s="97">
        <f t="shared" si="306"/>
        <v>2.6579483278305585E-3</v>
      </c>
      <c r="BG183" s="97">
        <f t="shared" si="307"/>
        <v>1.6254009354427952E-2</v>
      </c>
      <c r="BH183" s="97">
        <f t="shared" si="308"/>
        <v>0</v>
      </c>
      <c r="BI183" s="97">
        <f t="shared" si="309"/>
        <v>2.4913739094651623E-3</v>
      </c>
      <c r="BJ183" s="97">
        <f t="shared" si="310"/>
        <v>1.5788514645215038E-2</v>
      </c>
      <c r="BK183" s="97">
        <f t="shared" si="311"/>
        <v>0</v>
      </c>
      <c r="BL183" s="97">
        <f t="shared" si="312"/>
        <v>2.1118739302326719E-3</v>
      </c>
      <c r="BM183" s="469">
        <f t="shared" si="313"/>
        <v>1.5205605349241863E-2</v>
      </c>
      <c r="BN183" s="467">
        <f t="shared" si="314"/>
        <v>0</v>
      </c>
      <c r="BO183" s="97">
        <f t="shared" si="315"/>
        <v>196520336.69248131</v>
      </c>
      <c r="BP183" s="97">
        <f t="shared" si="316"/>
        <v>73410289.280817121</v>
      </c>
      <c r="BQ183" s="97">
        <f t="shared" si="317"/>
        <v>0</v>
      </c>
      <c r="BR183" s="97">
        <f t="shared" si="318"/>
        <v>206281499.85839117</v>
      </c>
      <c r="BS183" s="97">
        <f t="shared" si="319"/>
        <v>74423349.919293523</v>
      </c>
      <c r="BT183" s="97">
        <f t="shared" si="320"/>
        <v>0</v>
      </c>
      <c r="BU183" s="97">
        <f t="shared" si="321"/>
        <v>213936492.61400715</v>
      </c>
      <c r="BV183" s="97">
        <f t="shared" si="322"/>
        <v>75650852.53769964</v>
      </c>
      <c r="BW183" s="97">
        <f t="shared" si="323"/>
        <v>0</v>
      </c>
      <c r="BX183" s="97">
        <f t="shared" si="324"/>
        <v>234796652.6127983</v>
      </c>
      <c r="BY183" s="469">
        <f t="shared" si="325"/>
        <v>77270173.554803282</v>
      </c>
      <c r="BZ183" s="470">
        <f t="shared" si="326"/>
        <v>0</v>
      </c>
      <c r="CA183" s="470">
        <f t="shared" si="327"/>
        <v>523.43831773545776</v>
      </c>
      <c r="CB183" s="470">
        <f t="shared" si="328"/>
        <v>34.011240418697582</v>
      </c>
      <c r="CC183" s="470">
        <f t="shared" si="329"/>
        <v>0</v>
      </c>
      <c r="CD183" s="470">
        <f t="shared" si="330"/>
        <v>598.84195505529237</v>
      </c>
      <c r="CE183" s="470">
        <f t="shared" si="331"/>
        <v>35.330288344022037</v>
      </c>
      <c r="CF183" s="470">
        <f t="shared" si="332"/>
        <v>0</v>
      </c>
      <c r="CG183" s="470">
        <f t="shared" si="333"/>
        <v>662.58932128154879</v>
      </c>
      <c r="CH183" s="470">
        <f t="shared" si="334"/>
        <v>36.971836613400562</v>
      </c>
      <c r="CI183" s="470">
        <f t="shared" si="335"/>
        <v>0</v>
      </c>
      <c r="CJ183" s="470">
        <f t="shared" si="336"/>
        <v>857.87178587772337</v>
      </c>
      <c r="CK183" s="472">
        <f t="shared" si="337"/>
        <v>39.21088513279274</v>
      </c>
      <c r="CL183" s="470">
        <f t="shared" si="338"/>
        <v>0</v>
      </c>
      <c r="CM183" s="116">
        <f t="shared" si="339"/>
        <v>0</v>
      </c>
      <c r="CN183" s="116">
        <f t="shared" si="340"/>
        <v>0</v>
      </c>
      <c r="CO183" s="116">
        <f t="shared" si="341"/>
        <v>0</v>
      </c>
      <c r="CP183" s="116">
        <f t="shared" si="342"/>
        <v>0</v>
      </c>
      <c r="CQ183" s="116">
        <f t="shared" si="343"/>
        <v>0</v>
      </c>
      <c r="CR183" s="116">
        <f t="shared" si="344"/>
        <v>0</v>
      </c>
      <c r="CS183" s="116">
        <f t="shared" si="345"/>
        <v>0</v>
      </c>
      <c r="CT183" s="116">
        <f t="shared" si="346"/>
        <v>0</v>
      </c>
      <c r="CU183" s="116">
        <f t="shared" si="347"/>
        <v>0</v>
      </c>
      <c r="CV183" s="116">
        <f t="shared" si="348"/>
        <v>0</v>
      </c>
      <c r="CW183" s="471">
        <f t="shared" si="349"/>
        <v>0</v>
      </c>
      <c r="CX183" s="470">
        <f t="shared" si="350"/>
        <v>0</v>
      </c>
      <c r="CY183" s="116">
        <f t="shared" si="351"/>
        <v>0</v>
      </c>
      <c r="CZ183" s="116">
        <f t="shared" si="352"/>
        <v>0</v>
      </c>
      <c r="DA183" s="116">
        <f t="shared" si="353"/>
        <v>0</v>
      </c>
      <c r="DB183" s="116">
        <f t="shared" si="354"/>
        <v>0</v>
      </c>
      <c r="DC183" s="116">
        <f t="shared" si="355"/>
        <v>0</v>
      </c>
      <c r="DD183" s="116">
        <f t="shared" si="356"/>
        <v>0</v>
      </c>
      <c r="DE183" s="116">
        <f t="shared" si="357"/>
        <v>0</v>
      </c>
      <c r="DF183" s="116">
        <f t="shared" si="358"/>
        <v>0</v>
      </c>
      <c r="DG183" s="116">
        <f t="shared" si="359"/>
        <v>0</v>
      </c>
      <c r="DH183" s="116">
        <f t="shared" si="360"/>
        <v>0</v>
      </c>
      <c r="DI183" s="471">
        <f t="shared" si="361"/>
        <v>0</v>
      </c>
      <c r="DJ183" s="470">
        <f t="shared" si="362"/>
        <v>0</v>
      </c>
      <c r="DK183" s="116">
        <f t="shared" si="363"/>
        <v>0</v>
      </c>
      <c r="DL183" s="116">
        <f t="shared" si="364"/>
        <v>0</v>
      </c>
      <c r="DM183" s="116">
        <f t="shared" si="365"/>
        <v>0</v>
      </c>
      <c r="DN183" s="116">
        <f t="shared" si="366"/>
        <v>0</v>
      </c>
      <c r="DO183" s="116">
        <f t="shared" si="367"/>
        <v>0</v>
      </c>
      <c r="DP183" s="116">
        <f t="shared" si="368"/>
        <v>0</v>
      </c>
      <c r="DQ183" s="116">
        <f t="shared" si="369"/>
        <v>0</v>
      </c>
      <c r="DR183" s="116">
        <f t="shared" si="370"/>
        <v>0</v>
      </c>
      <c r="DS183" s="116">
        <f t="shared" si="371"/>
        <v>0</v>
      </c>
      <c r="DT183" s="116">
        <f t="shared" si="372"/>
        <v>0</v>
      </c>
      <c r="DU183" s="471">
        <f t="shared" si="373"/>
        <v>0</v>
      </c>
      <c r="DV183" s="470">
        <f t="shared" si="374"/>
        <v>0</v>
      </c>
      <c r="DW183" s="470">
        <f t="shared" si="375"/>
        <v>0</v>
      </c>
      <c r="DX183" s="470">
        <f t="shared" si="376"/>
        <v>0</v>
      </c>
      <c r="DY183" s="470">
        <f t="shared" si="377"/>
        <v>0</v>
      </c>
      <c r="DZ183" s="470">
        <f t="shared" si="378"/>
        <v>0</v>
      </c>
      <c r="EA183" s="470">
        <f t="shared" si="379"/>
        <v>0</v>
      </c>
      <c r="EB183" s="470">
        <f t="shared" si="380"/>
        <v>0</v>
      </c>
      <c r="EC183" s="470">
        <f t="shared" si="381"/>
        <v>0</v>
      </c>
      <c r="ED183" s="470">
        <f t="shared" si="382"/>
        <v>0</v>
      </c>
      <c r="EE183" s="470">
        <f t="shared" si="383"/>
        <v>0</v>
      </c>
      <c r="EF183" s="470">
        <f t="shared" si="384"/>
        <v>0</v>
      </c>
      <c r="EG183" s="470">
        <f t="shared" si="385"/>
        <v>0</v>
      </c>
      <c r="EH183" s="466">
        <f t="shared" si="386"/>
        <v>0</v>
      </c>
      <c r="EI183" s="122">
        <f t="shared" si="387"/>
        <v>67837.063282009083</v>
      </c>
      <c r="EJ183" s="122">
        <f t="shared" si="388"/>
        <v>4407.8214956912416</v>
      </c>
      <c r="EK183" s="122">
        <f t="shared" si="389"/>
        <v>0</v>
      </c>
      <c r="EL183" s="122">
        <f t="shared" si="390"/>
        <v>77609.296500793891</v>
      </c>
      <c r="EM183" s="122">
        <f t="shared" si="391"/>
        <v>4578.7687392353419</v>
      </c>
      <c r="EN183" s="122">
        <f t="shared" si="392"/>
        <v>0</v>
      </c>
      <c r="EO183" s="122">
        <f t="shared" si="393"/>
        <v>85870.889070976147</v>
      </c>
      <c r="EP183" s="122">
        <f t="shared" si="394"/>
        <v>4791.5116930031691</v>
      </c>
      <c r="EQ183" s="122">
        <f t="shared" si="395"/>
        <v>0</v>
      </c>
      <c r="ER183" s="122">
        <f t="shared" si="396"/>
        <v>111179.29401540082</v>
      </c>
      <c r="ES183" s="469">
        <f t="shared" si="397"/>
        <v>5081.6900596894611</v>
      </c>
      <c r="ET183" s="466">
        <f t="shared" si="398"/>
        <v>0</v>
      </c>
      <c r="EU183" s="122">
        <f t="shared" si="399"/>
        <v>0</v>
      </c>
      <c r="EV183" s="122">
        <f t="shared" si="400"/>
        <v>0</v>
      </c>
      <c r="EW183" s="122">
        <f t="shared" si="401"/>
        <v>0</v>
      </c>
      <c r="EX183" s="122">
        <f t="shared" si="402"/>
        <v>0</v>
      </c>
      <c r="EY183" s="122">
        <f t="shared" si="403"/>
        <v>0</v>
      </c>
      <c r="EZ183" s="122">
        <f t="shared" si="404"/>
        <v>0</v>
      </c>
      <c r="FA183" s="122">
        <f t="shared" si="405"/>
        <v>0</v>
      </c>
      <c r="FB183" s="122">
        <f t="shared" si="406"/>
        <v>0</v>
      </c>
      <c r="FC183" s="122">
        <f t="shared" si="407"/>
        <v>0</v>
      </c>
      <c r="FD183" s="122">
        <f t="shared" si="408"/>
        <v>0</v>
      </c>
      <c r="FE183" s="469">
        <f t="shared" si="409"/>
        <v>0</v>
      </c>
      <c r="FF183" s="466">
        <f t="shared" si="410"/>
        <v>0</v>
      </c>
      <c r="FG183" s="466">
        <f t="shared" si="411"/>
        <v>0</v>
      </c>
      <c r="FH183" s="466">
        <f t="shared" si="412"/>
        <v>0</v>
      </c>
      <c r="FI183" s="466">
        <f t="shared" si="413"/>
        <v>0</v>
      </c>
      <c r="FJ183" s="466">
        <f t="shared" si="414"/>
        <v>0</v>
      </c>
      <c r="FK183" s="466">
        <f t="shared" si="415"/>
        <v>0</v>
      </c>
      <c r="FL183" s="466">
        <f t="shared" si="416"/>
        <v>0</v>
      </c>
      <c r="FM183" s="466">
        <f t="shared" si="417"/>
        <v>0</v>
      </c>
      <c r="FN183" s="466">
        <f t="shared" si="418"/>
        <v>0</v>
      </c>
      <c r="FO183" s="466">
        <f t="shared" si="419"/>
        <v>0</v>
      </c>
      <c r="FP183" s="466">
        <f t="shared" si="420"/>
        <v>0</v>
      </c>
      <c r="FQ183" s="468">
        <f t="shared" si="421"/>
        <v>0</v>
      </c>
      <c r="FR183" s="466">
        <f t="shared" si="422"/>
        <v>0</v>
      </c>
      <c r="FS183" s="466">
        <f t="shared" si="423"/>
        <v>0</v>
      </c>
      <c r="FT183" s="466">
        <f t="shared" si="424"/>
        <v>0</v>
      </c>
      <c r="FU183" s="466">
        <f t="shared" si="425"/>
        <v>0</v>
      </c>
      <c r="FV183" s="466">
        <f t="shared" si="426"/>
        <v>0</v>
      </c>
      <c r="FW183" s="466">
        <f t="shared" si="427"/>
        <v>0</v>
      </c>
      <c r="FX183" s="466">
        <f t="shared" si="428"/>
        <v>0</v>
      </c>
      <c r="FY183" s="466">
        <f t="shared" si="429"/>
        <v>0</v>
      </c>
      <c r="FZ183" s="466">
        <f t="shared" si="430"/>
        <v>0</v>
      </c>
      <c r="GA183" s="466">
        <f t="shared" si="431"/>
        <v>0</v>
      </c>
      <c r="GB183" s="466">
        <f t="shared" si="432"/>
        <v>0</v>
      </c>
      <c r="GC183" s="468">
        <f t="shared" si="433"/>
        <v>0</v>
      </c>
    </row>
    <row r="184" spans="1:185">
      <c r="A184" s="97">
        <v>181</v>
      </c>
      <c r="B184" s="97" t="s">
        <v>12</v>
      </c>
      <c r="C184" s="97" t="s">
        <v>213</v>
      </c>
      <c r="D184" s="97" t="s">
        <v>935</v>
      </c>
      <c r="E184" s="321">
        <v>0</v>
      </c>
      <c r="F184" s="122">
        <v>3.2705264380174001E-2</v>
      </c>
      <c r="G184" s="122">
        <v>0.11005551592127</v>
      </c>
      <c r="H184" s="122">
        <v>0</v>
      </c>
      <c r="I184" s="122">
        <v>3.2472896718141998E-2</v>
      </c>
      <c r="J184" s="122">
        <v>0.10800906744019</v>
      </c>
      <c r="K184" s="122">
        <v>0</v>
      </c>
      <c r="L184" s="122">
        <v>3.2306919816692002E-2</v>
      </c>
      <c r="M184" s="122">
        <v>0.105743508337587</v>
      </c>
      <c r="N184" s="122">
        <v>0</v>
      </c>
      <c r="O184" s="122">
        <v>3.1752556965846002E-2</v>
      </c>
      <c r="P184" s="475">
        <v>0.102531092010718</v>
      </c>
      <c r="Q184" s="474">
        <v>18</v>
      </c>
      <c r="R184" s="97">
        <v>0</v>
      </c>
      <c r="S184" s="97">
        <v>0.58869475884312295</v>
      </c>
      <c r="T184" s="97">
        <v>1.9809992865828501</v>
      </c>
      <c r="U184" s="97">
        <v>0</v>
      </c>
      <c r="V184" s="97">
        <v>0.584512140926565</v>
      </c>
      <c r="W184" s="97">
        <v>1.94416321392342</v>
      </c>
      <c r="X184" s="97">
        <v>0</v>
      </c>
      <c r="Y184" s="97">
        <v>0.581524556700451</v>
      </c>
      <c r="Z184" s="97">
        <v>1.9033831500765599</v>
      </c>
      <c r="AA184" s="97">
        <v>0</v>
      </c>
      <c r="AB184" s="97">
        <v>0.57154602538523203</v>
      </c>
      <c r="AC184" s="97">
        <v>1.84555965619292</v>
      </c>
      <c r="AD184" s="321">
        <v>0</v>
      </c>
      <c r="AE184" s="97">
        <v>1982.6239136879401</v>
      </c>
      <c r="AF184" s="97">
        <v>6671.6689754402196</v>
      </c>
      <c r="AG184" s="97">
        <v>0</v>
      </c>
      <c r="AH184" s="97">
        <v>1968.53756727731</v>
      </c>
      <c r="AI184" s="97">
        <v>6547.6113421015798</v>
      </c>
      <c r="AJ184" s="97">
        <v>0</v>
      </c>
      <c r="AK184" s="97">
        <v>1958.47589126971</v>
      </c>
      <c r="AL184" s="97">
        <v>6410.2710609435999</v>
      </c>
      <c r="AM184" s="97">
        <v>0</v>
      </c>
      <c r="AN184" s="97">
        <v>1924.86989340434</v>
      </c>
      <c r="AO184" s="97">
        <v>6215.5313148980604</v>
      </c>
      <c r="AP184" s="466">
        <f t="shared" si="290"/>
        <v>0</v>
      </c>
      <c r="AQ184" s="122">
        <f t="shared" si="291"/>
        <v>3367.8300747642215</v>
      </c>
      <c r="AR184" s="473">
        <f t="shared" si="292"/>
        <v>3367.8300747642365</v>
      </c>
      <c r="AS184" s="122">
        <f t="shared" si="293"/>
        <v>0</v>
      </c>
      <c r="AT184" s="122">
        <f t="shared" si="294"/>
        <v>3367.8300747642238</v>
      </c>
      <c r="AU184" s="122">
        <f t="shared" si="295"/>
        <v>3367.8300747642315</v>
      </c>
      <c r="AV184" s="122">
        <f t="shared" si="296"/>
        <v>0</v>
      </c>
      <c r="AW184" s="122">
        <f t="shared" si="297"/>
        <v>3367.8300747642206</v>
      </c>
      <c r="AX184" s="122">
        <f t="shared" si="298"/>
        <v>3367.8300980471322</v>
      </c>
      <c r="AY184" s="122">
        <f t="shared" si="299"/>
        <v>0</v>
      </c>
      <c r="AZ184" s="122">
        <f t="shared" si="300"/>
        <v>3367.830074764222</v>
      </c>
      <c r="BA184" s="469">
        <f t="shared" si="301"/>
        <v>3367.8300747642365</v>
      </c>
      <c r="BB184" s="97">
        <f t="shared" si="302"/>
        <v>0</v>
      </c>
      <c r="BC184" s="97">
        <f t="shared" si="303"/>
        <v>5.047149077513741E-3</v>
      </c>
      <c r="BD184" s="97">
        <f t="shared" si="304"/>
        <v>1.6984011784783544E-2</v>
      </c>
      <c r="BE184" s="97">
        <f t="shared" si="305"/>
        <v>0</v>
      </c>
      <c r="BF184" s="97">
        <f t="shared" si="306"/>
        <v>5.0112895835363802E-3</v>
      </c>
      <c r="BG184" s="97">
        <f t="shared" si="307"/>
        <v>1.6668199307519987E-2</v>
      </c>
      <c r="BH184" s="97">
        <f t="shared" si="308"/>
        <v>0</v>
      </c>
      <c r="BI184" s="97">
        <f t="shared" si="309"/>
        <v>4.9856756592670569E-3</v>
      </c>
      <c r="BJ184" s="97">
        <f t="shared" si="310"/>
        <v>1.6318573192230509E-2</v>
      </c>
      <c r="BK184" s="97">
        <f t="shared" si="311"/>
        <v>0</v>
      </c>
      <c r="BL184" s="97">
        <f t="shared" si="312"/>
        <v>4.900125152207056E-3</v>
      </c>
      <c r="BM184" s="469">
        <f t="shared" si="313"/>
        <v>1.5822825965965136E-2</v>
      </c>
      <c r="BN184" s="467">
        <f t="shared" si="314"/>
        <v>0</v>
      </c>
      <c r="BO184" s="97">
        <f t="shared" si="315"/>
        <v>125779159.3441058</v>
      </c>
      <c r="BP184" s="97">
        <f t="shared" si="316"/>
        <v>63520071.957249634</v>
      </c>
      <c r="BQ184" s="97">
        <f t="shared" si="317"/>
        <v>0</v>
      </c>
      <c r="BR184" s="97">
        <f t="shared" si="318"/>
        <v>126285094.07919869</v>
      </c>
      <c r="BS184" s="97">
        <f t="shared" si="319"/>
        <v>64194871.061223574</v>
      </c>
      <c r="BT184" s="97">
        <f t="shared" si="320"/>
        <v>0</v>
      </c>
      <c r="BU184" s="97">
        <f t="shared" si="321"/>
        <v>126649953.86132823</v>
      </c>
      <c r="BV184" s="97">
        <f t="shared" si="322"/>
        <v>64965620.975380927</v>
      </c>
      <c r="BW184" s="97">
        <f t="shared" si="323"/>
        <v>0</v>
      </c>
      <c r="BX184" s="97">
        <f t="shared" si="324"/>
        <v>127890128.11779051</v>
      </c>
      <c r="BY184" s="469">
        <f t="shared" si="325"/>
        <v>66103847.759396397</v>
      </c>
      <c r="BZ184" s="470">
        <f t="shared" si="326"/>
        <v>0</v>
      </c>
      <c r="CA184" s="470">
        <f t="shared" si="327"/>
        <v>10.682884249834453</v>
      </c>
      <c r="CB184" s="470">
        <f t="shared" si="328"/>
        <v>1.6032330851269356</v>
      </c>
      <c r="CC184" s="470">
        <f t="shared" si="329"/>
        <v>0</v>
      </c>
      <c r="CD184" s="470">
        <f t="shared" si="330"/>
        <v>10.802606587350978</v>
      </c>
      <c r="CE184" s="470">
        <f t="shared" si="331"/>
        <v>1.6509640394767853</v>
      </c>
      <c r="CF184" s="470">
        <f t="shared" si="332"/>
        <v>0</v>
      </c>
      <c r="CG184" s="470">
        <f t="shared" si="333"/>
        <v>10.889475981885909</v>
      </c>
      <c r="CH184" s="470">
        <f t="shared" si="334"/>
        <v>1.7065828541344346</v>
      </c>
      <c r="CI184" s="470">
        <f t="shared" si="335"/>
        <v>0</v>
      </c>
      <c r="CJ184" s="470">
        <f t="shared" si="336"/>
        <v>11.188086561496979</v>
      </c>
      <c r="CK184" s="472">
        <f t="shared" si="337"/>
        <v>1.7908889462765338</v>
      </c>
      <c r="CL184" s="470">
        <f t="shared" si="338"/>
        <v>0</v>
      </c>
      <c r="CM184" s="116">
        <f t="shared" si="339"/>
        <v>0</v>
      </c>
      <c r="CN184" s="116">
        <f t="shared" si="340"/>
        <v>0</v>
      </c>
      <c r="CO184" s="116">
        <f t="shared" si="341"/>
        <v>0</v>
      </c>
      <c r="CP184" s="116">
        <f t="shared" si="342"/>
        <v>0</v>
      </c>
      <c r="CQ184" s="116">
        <f t="shared" si="343"/>
        <v>0</v>
      </c>
      <c r="CR184" s="116">
        <f t="shared" si="344"/>
        <v>0</v>
      </c>
      <c r="CS184" s="116">
        <f t="shared" si="345"/>
        <v>0</v>
      </c>
      <c r="CT184" s="116">
        <f t="shared" si="346"/>
        <v>0</v>
      </c>
      <c r="CU184" s="116">
        <f t="shared" si="347"/>
        <v>0</v>
      </c>
      <c r="CV184" s="116">
        <f t="shared" si="348"/>
        <v>0</v>
      </c>
      <c r="CW184" s="471">
        <f t="shared" si="349"/>
        <v>0</v>
      </c>
      <c r="CX184" s="470">
        <f t="shared" si="350"/>
        <v>0</v>
      </c>
      <c r="CY184" s="116">
        <f t="shared" si="351"/>
        <v>0</v>
      </c>
      <c r="CZ184" s="116">
        <f t="shared" si="352"/>
        <v>0</v>
      </c>
      <c r="DA184" s="116">
        <f t="shared" si="353"/>
        <v>0</v>
      </c>
      <c r="DB184" s="116">
        <f t="shared" si="354"/>
        <v>0</v>
      </c>
      <c r="DC184" s="116">
        <f t="shared" si="355"/>
        <v>0</v>
      </c>
      <c r="DD184" s="116">
        <f t="shared" si="356"/>
        <v>0</v>
      </c>
      <c r="DE184" s="116">
        <f t="shared" si="357"/>
        <v>0</v>
      </c>
      <c r="DF184" s="116">
        <f t="shared" si="358"/>
        <v>0</v>
      </c>
      <c r="DG184" s="116">
        <f t="shared" si="359"/>
        <v>0</v>
      </c>
      <c r="DH184" s="116">
        <f t="shared" si="360"/>
        <v>0</v>
      </c>
      <c r="DI184" s="471">
        <f t="shared" si="361"/>
        <v>0</v>
      </c>
      <c r="DJ184" s="470">
        <f t="shared" si="362"/>
        <v>0</v>
      </c>
      <c r="DK184" s="116">
        <f t="shared" si="363"/>
        <v>0</v>
      </c>
      <c r="DL184" s="116">
        <f t="shared" si="364"/>
        <v>0</v>
      </c>
      <c r="DM184" s="116">
        <f t="shared" si="365"/>
        <v>0</v>
      </c>
      <c r="DN184" s="116">
        <f t="shared" si="366"/>
        <v>0</v>
      </c>
      <c r="DO184" s="116">
        <f t="shared" si="367"/>
        <v>0</v>
      </c>
      <c r="DP184" s="116">
        <f t="shared" si="368"/>
        <v>0</v>
      </c>
      <c r="DQ184" s="116">
        <f t="shared" si="369"/>
        <v>0</v>
      </c>
      <c r="DR184" s="116">
        <f t="shared" si="370"/>
        <v>0</v>
      </c>
      <c r="DS184" s="116">
        <f t="shared" si="371"/>
        <v>0</v>
      </c>
      <c r="DT184" s="116">
        <f t="shared" si="372"/>
        <v>0</v>
      </c>
      <c r="DU184" s="471">
        <f t="shared" si="373"/>
        <v>0</v>
      </c>
      <c r="DV184" s="470">
        <f t="shared" si="374"/>
        <v>0</v>
      </c>
      <c r="DW184" s="470">
        <f t="shared" si="375"/>
        <v>0</v>
      </c>
      <c r="DX184" s="470">
        <f t="shared" si="376"/>
        <v>0</v>
      </c>
      <c r="DY184" s="470">
        <f t="shared" si="377"/>
        <v>0</v>
      </c>
      <c r="DZ184" s="470">
        <f t="shared" si="378"/>
        <v>0</v>
      </c>
      <c r="EA184" s="470">
        <f t="shared" si="379"/>
        <v>0</v>
      </c>
      <c r="EB184" s="470">
        <f t="shared" si="380"/>
        <v>0</v>
      </c>
      <c r="EC184" s="470">
        <f t="shared" si="381"/>
        <v>0</v>
      </c>
      <c r="ED184" s="470">
        <f t="shared" si="382"/>
        <v>0</v>
      </c>
      <c r="EE184" s="470">
        <f t="shared" si="383"/>
        <v>0</v>
      </c>
      <c r="EF184" s="470">
        <f t="shared" si="384"/>
        <v>0</v>
      </c>
      <c r="EG184" s="470">
        <f t="shared" si="385"/>
        <v>0</v>
      </c>
      <c r="EH184" s="466">
        <f t="shared" si="386"/>
        <v>0</v>
      </c>
      <c r="EI184" s="122">
        <f t="shared" si="387"/>
        <v>24920.833011349336</v>
      </c>
      <c r="EJ184" s="122">
        <f t="shared" si="388"/>
        <v>3739.9922210463292</v>
      </c>
      <c r="EK184" s="122">
        <f t="shared" si="389"/>
        <v>0</v>
      </c>
      <c r="EL184" s="122">
        <f t="shared" si="390"/>
        <v>25200.119046020383</v>
      </c>
      <c r="EM184" s="122">
        <f t="shared" si="391"/>
        <v>3851.3381005866404</v>
      </c>
      <c r="EN184" s="122">
        <f t="shared" si="392"/>
        <v>0</v>
      </c>
      <c r="EO184" s="122">
        <f t="shared" si="393"/>
        <v>25402.766348412446</v>
      </c>
      <c r="EP184" s="122">
        <f t="shared" si="394"/>
        <v>3981.0846334477287</v>
      </c>
      <c r="EQ184" s="122">
        <f t="shared" si="395"/>
        <v>0</v>
      </c>
      <c r="ER184" s="122">
        <f t="shared" si="396"/>
        <v>26099.359535784053</v>
      </c>
      <c r="ES184" s="469">
        <f t="shared" si="397"/>
        <v>4177.7523118553936</v>
      </c>
      <c r="ET184" s="466">
        <f t="shared" si="398"/>
        <v>0</v>
      </c>
      <c r="EU184" s="122">
        <f t="shared" si="399"/>
        <v>0</v>
      </c>
      <c r="EV184" s="122">
        <f t="shared" si="400"/>
        <v>0</v>
      </c>
      <c r="EW184" s="122">
        <f t="shared" si="401"/>
        <v>0</v>
      </c>
      <c r="EX184" s="122">
        <f t="shared" si="402"/>
        <v>0</v>
      </c>
      <c r="EY184" s="122">
        <f t="shared" si="403"/>
        <v>0</v>
      </c>
      <c r="EZ184" s="122">
        <f t="shared" si="404"/>
        <v>0</v>
      </c>
      <c r="FA184" s="122">
        <f t="shared" si="405"/>
        <v>0</v>
      </c>
      <c r="FB184" s="122">
        <f t="shared" si="406"/>
        <v>0</v>
      </c>
      <c r="FC184" s="122">
        <f t="shared" si="407"/>
        <v>0</v>
      </c>
      <c r="FD184" s="122">
        <f t="shared" si="408"/>
        <v>0</v>
      </c>
      <c r="FE184" s="469">
        <f t="shared" si="409"/>
        <v>0</v>
      </c>
      <c r="FF184" s="466">
        <f t="shared" si="410"/>
        <v>0</v>
      </c>
      <c r="FG184" s="466">
        <f t="shared" si="411"/>
        <v>0</v>
      </c>
      <c r="FH184" s="466">
        <f t="shared" si="412"/>
        <v>0</v>
      </c>
      <c r="FI184" s="466">
        <f t="shared" si="413"/>
        <v>0</v>
      </c>
      <c r="FJ184" s="466">
        <f t="shared" si="414"/>
        <v>0</v>
      </c>
      <c r="FK184" s="466">
        <f t="shared" si="415"/>
        <v>0</v>
      </c>
      <c r="FL184" s="466">
        <f t="shared" si="416"/>
        <v>0</v>
      </c>
      <c r="FM184" s="466">
        <f t="shared" si="417"/>
        <v>0</v>
      </c>
      <c r="FN184" s="466">
        <f t="shared" si="418"/>
        <v>0</v>
      </c>
      <c r="FO184" s="466">
        <f t="shared" si="419"/>
        <v>0</v>
      </c>
      <c r="FP184" s="466">
        <f t="shared" si="420"/>
        <v>0</v>
      </c>
      <c r="FQ184" s="468">
        <f t="shared" si="421"/>
        <v>0</v>
      </c>
      <c r="FR184" s="466">
        <f t="shared" si="422"/>
        <v>0</v>
      </c>
      <c r="FS184" s="466">
        <f t="shared" si="423"/>
        <v>0</v>
      </c>
      <c r="FT184" s="466">
        <f t="shared" si="424"/>
        <v>0</v>
      </c>
      <c r="FU184" s="466">
        <f t="shared" si="425"/>
        <v>0</v>
      </c>
      <c r="FV184" s="466">
        <f t="shared" si="426"/>
        <v>0</v>
      </c>
      <c r="FW184" s="466">
        <f t="shared" si="427"/>
        <v>0</v>
      </c>
      <c r="FX184" s="466">
        <f t="shared" si="428"/>
        <v>0</v>
      </c>
      <c r="FY184" s="466">
        <f t="shared" si="429"/>
        <v>0</v>
      </c>
      <c r="FZ184" s="466">
        <f t="shared" si="430"/>
        <v>0</v>
      </c>
      <c r="GA184" s="466">
        <f t="shared" si="431"/>
        <v>0</v>
      </c>
      <c r="GB184" s="466">
        <f t="shared" si="432"/>
        <v>0</v>
      </c>
      <c r="GC184" s="468">
        <f t="shared" si="433"/>
        <v>0</v>
      </c>
    </row>
    <row r="185" spans="1:185">
      <c r="A185" s="97">
        <v>182</v>
      </c>
      <c r="B185" s="97" t="s">
        <v>12</v>
      </c>
      <c r="C185" s="97" t="s">
        <v>213</v>
      </c>
      <c r="D185" s="97" t="s">
        <v>935</v>
      </c>
      <c r="E185" s="321">
        <v>0</v>
      </c>
      <c r="F185" s="122">
        <v>7.6312283553737995E-2</v>
      </c>
      <c r="G185" s="122">
        <v>0.25679620381629598</v>
      </c>
      <c r="H185" s="122">
        <v>0</v>
      </c>
      <c r="I185" s="122">
        <v>7.5770092342331993E-2</v>
      </c>
      <c r="J185" s="122">
        <v>0.252021157360444</v>
      </c>
      <c r="K185" s="122">
        <v>0</v>
      </c>
      <c r="L185" s="122">
        <v>7.5382812905613994E-2</v>
      </c>
      <c r="M185" s="122">
        <v>0.24673485278770299</v>
      </c>
      <c r="N185" s="122">
        <v>0</v>
      </c>
      <c r="O185" s="122">
        <v>7.4089299586974994E-2</v>
      </c>
      <c r="P185" s="475">
        <v>0.239239214691675</v>
      </c>
      <c r="Q185" s="474">
        <v>13</v>
      </c>
      <c r="R185" s="97">
        <v>0</v>
      </c>
      <c r="S185" s="97">
        <v>0.99205968619859697</v>
      </c>
      <c r="T185" s="97">
        <v>3.33835064961184</v>
      </c>
      <c r="U185" s="97">
        <v>0</v>
      </c>
      <c r="V185" s="97">
        <v>0.98501120045032198</v>
      </c>
      <c r="W185" s="97">
        <v>3.2762750456857601</v>
      </c>
      <c r="X185" s="97">
        <v>0</v>
      </c>
      <c r="Y185" s="97">
        <v>0.97997656777298303</v>
      </c>
      <c r="Z185" s="97">
        <v>3.20755308624013</v>
      </c>
      <c r="AA185" s="97">
        <v>0</v>
      </c>
      <c r="AB185" s="97">
        <v>0.96316089463066901</v>
      </c>
      <c r="AC185" s="97">
        <v>3.1101097909917699</v>
      </c>
      <c r="AD185" s="321">
        <v>0</v>
      </c>
      <c r="AE185" s="97">
        <v>3818.7542631219399</v>
      </c>
      <c r="AF185" s="97">
        <v>12850.376799253399</v>
      </c>
      <c r="AG185" s="97">
        <v>0</v>
      </c>
      <c r="AH185" s="97">
        <v>3791.6223925558402</v>
      </c>
      <c r="AI185" s="97">
        <v>12611.427993625701</v>
      </c>
      <c r="AJ185" s="97">
        <v>0</v>
      </c>
      <c r="AK185" s="97">
        <v>3772.24248500863</v>
      </c>
      <c r="AL185" s="97">
        <v>12346.895352363499</v>
      </c>
      <c r="AM185" s="97">
        <v>0</v>
      </c>
      <c r="AN185" s="97">
        <v>3707.5135938009498</v>
      </c>
      <c r="AO185" s="97">
        <v>11971.804910888701</v>
      </c>
      <c r="AP185" s="466">
        <f t="shared" si="290"/>
        <v>0</v>
      </c>
      <c r="AQ185" s="122">
        <f t="shared" si="291"/>
        <v>3849.3190644151191</v>
      </c>
      <c r="AR185" s="473">
        <f t="shared" si="292"/>
        <v>3849.3190644151032</v>
      </c>
      <c r="AS185" s="122">
        <f t="shared" si="293"/>
        <v>0</v>
      </c>
      <c r="AT185" s="122">
        <f t="shared" si="294"/>
        <v>3849.3190644151123</v>
      </c>
      <c r="AU185" s="122">
        <f t="shared" si="295"/>
        <v>3849.3190644151159</v>
      </c>
      <c r="AV185" s="122">
        <f t="shared" si="296"/>
        <v>0</v>
      </c>
      <c r="AW185" s="122">
        <f t="shared" si="297"/>
        <v>3849.3190644151105</v>
      </c>
      <c r="AX185" s="122">
        <f t="shared" si="298"/>
        <v>3849.3190978910466</v>
      </c>
      <c r="AY185" s="122">
        <f t="shared" si="299"/>
        <v>0</v>
      </c>
      <c r="AZ185" s="122">
        <f t="shared" si="300"/>
        <v>3849.3190644151127</v>
      </c>
      <c r="BA185" s="469">
        <f t="shared" si="301"/>
        <v>3849.3190644151059</v>
      </c>
      <c r="BB185" s="97">
        <f t="shared" si="302"/>
        <v>0</v>
      </c>
      <c r="BC185" s="97">
        <f t="shared" si="303"/>
        <v>1.1776681180865188E-2</v>
      </c>
      <c r="BD185" s="97">
        <f t="shared" si="304"/>
        <v>3.9629360831161496E-2</v>
      </c>
      <c r="BE185" s="97">
        <f t="shared" si="305"/>
        <v>0</v>
      </c>
      <c r="BF185" s="97">
        <f t="shared" si="306"/>
        <v>1.1693009028251655E-2</v>
      </c>
      <c r="BG185" s="97">
        <f t="shared" si="307"/>
        <v>3.8892465050880072E-2</v>
      </c>
      <c r="BH185" s="97">
        <f t="shared" si="308"/>
        <v>0</v>
      </c>
      <c r="BI185" s="97">
        <f t="shared" si="309"/>
        <v>1.1633243204956362E-2</v>
      </c>
      <c r="BJ185" s="97">
        <f t="shared" si="310"/>
        <v>3.8076670781871179E-2</v>
      </c>
      <c r="BK185" s="97">
        <f t="shared" si="311"/>
        <v>0</v>
      </c>
      <c r="BL185" s="97">
        <f t="shared" si="312"/>
        <v>1.143362535514995E-2</v>
      </c>
      <c r="BM185" s="469">
        <f t="shared" si="313"/>
        <v>3.69199272539186E-2</v>
      </c>
      <c r="BN185" s="467">
        <f t="shared" si="314"/>
        <v>0</v>
      </c>
      <c r="BO185" s="97">
        <f t="shared" si="315"/>
        <v>89221906.159094423</v>
      </c>
      <c r="BP185" s="97">
        <f t="shared" si="316"/>
        <v>45058195.085274562</v>
      </c>
      <c r="BQ185" s="97">
        <f t="shared" si="317"/>
        <v>0</v>
      </c>
      <c r="BR185" s="97">
        <f t="shared" si="318"/>
        <v>89580792.811639056</v>
      </c>
      <c r="BS185" s="97">
        <f t="shared" si="319"/>
        <v>45536866.294757664</v>
      </c>
      <c r="BT185" s="97">
        <f t="shared" si="320"/>
        <v>0</v>
      </c>
      <c r="BU185" s="97">
        <f t="shared" si="321"/>
        <v>89839607.430946901</v>
      </c>
      <c r="BV185" s="97">
        <f t="shared" si="322"/>
        <v>46083600.644137204</v>
      </c>
      <c r="BW185" s="97">
        <f t="shared" si="323"/>
        <v>0</v>
      </c>
      <c r="BX185" s="97">
        <f t="shared" si="324"/>
        <v>90719329.570193693</v>
      </c>
      <c r="BY185" s="469">
        <f t="shared" si="325"/>
        <v>46891005.889205851</v>
      </c>
      <c r="BZ185" s="470">
        <f t="shared" si="326"/>
        <v>0</v>
      </c>
      <c r="CA185" s="470">
        <f t="shared" si="327"/>
        <v>4.4968013215503948</v>
      </c>
      <c r="CB185" s="470">
        <f t="shared" si="328"/>
        <v>0.67485713477272991</v>
      </c>
      <c r="CC185" s="470">
        <f t="shared" si="329"/>
        <v>0</v>
      </c>
      <c r="CD185" s="470">
        <f t="shared" si="330"/>
        <v>4.5471966598290967</v>
      </c>
      <c r="CE185" s="470">
        <f t="shared" si="331"/>
        <v>0.69494877047519532</v>
      </c>
      <c r="CF185" s="470">
        <f t="shared" si="332"/>
        <v>0</v>
      </c>
      <c r="CG185" s="470">
        <f t="shared" si="333"/>
        <v>4.5837630401260139</v>
      </c>
      <c r="CH185" s="470">
        <f t="shared" si="334"/>
        <v>0.718360685000479</v>
      </c>
      <c r="CI185" s="470">
        <f t="shared" si="335"/>
        <v>0</v>
      </c>
      <c r="CJ185" s="470">
        <f t="shared" si="336"/>
        <v>4.7094587247014781</v>
      </c>
      <c r="CK185" s="472">
        <f t="shared" si="337"/>
        <v>0.75384807997811831</v>
      </c>
      <c r="CL185" s="470">
        <f t="shared" si="338"/>
        <v>0</v>
      </c>
      <c r="CM185" s="116">
        <f t="shared" si="339"/>
        <v>0</v>
      </c>
      <c r="CN185" s="116">
        <f t="shared" si="340"/>
        <v>0</v>
      </c>
      <c r="CO185" s="116">
        <f t="shared" si="341"/>
        <v>0</v>
      </c>
      <c r="CP185" s="116">
        <f t="shared" si="342"/>
        <v>0</v>
      </c>
      <c r="CQ185" s="116">
        <f t="shared" si="343"/>
        <v>0</v>
      </c>
      <c r="CR185" s="116">
        <f t="shared" si="344"/>
        <v>0</v>
      </c>
      <c r="CS185" s="116">
        <f t="shared" si="345"/>
        <v>0</v>
      </c>
      <c r="CT185" s="116">
        <f t="shared" si="346"/>
        <v>0</v>
      </c>
      <c r="CU185" s="116">
        <f t="shared" si="347"/>
        <v>0</v>
      </c>
      <c r="CV185" s="116">
        <f t="shared" si="348"/>
        <v>0</v>
      </c>
      <c r="CW185" s="471">
        <f t="shared" si="349"/>
        <v>0</v>
      </c>
      <c r="CX185" s="470">
        <f t="shared" si="350"/>
        <v>0</v>
      </c>
      <c r="CY185" s="116">
        <f t="shared" si="351"/>
        <v>0</v>
      </c>
      <c r="CZ185" s="116">
        <f t="shared" si="352"/>
        <v>0</v>
      </c>
      <c r="DA185" s="116">
        <f t="shared" si="353"/>
        <v>0</v>
      </c>
      <c r="DB185" s="116">
        <f t="shared" si="354"/>
        <v>0</v>
      </c>
      <c r="DC185" s="116">
        <f t="shared" si="355"/>
        <v>0</v>
      </c>
      <c r="DD185" s="116">
        <f t="shared" si="356"/>
        <v>0</v>
      </c>
      <c r="DE185" s="116">
        <f t="shared" si="357"/>
        <v>0</v>
      </c>
      <c r="DF185" s="116">
        <f t="shared" si="358"/>
        <v>0</v>
      </c>
      <c r="DG185" s="116">
        <f t="shared" si="359"/>
        <v>0</v>
      </c>
      <c r="DH185" s="116">
        <f t="shared" si="360"/>
        <v>0</v>
      </c>
      <c r="DI185" s="471">
        <f t="shared" si="361"/>
        <v>0</v>
      </c>
      <c r="DJ185" s="470">
        <f t="shared" si="362"/>
        <v>0</v>
      </c>
      <c r="DK185" s="116">
        <f t="shared" si="363"/>
        <v>0</v>
      </c>
      <c r="DL185" s="116">
        <f t="shared" si="364"/>
        <v>0</v>
      </c>
      <c r="DM185" s="116">
        <f t="shared" si="365"/>
        <v>0</v>
      </c>
      <c r="DN185" s="116">
        <f t="shared" si="366"/>
        <v>0</v>
      </c>
      <c r="DO185" s="116">
        <f t="shared" si="367"/>
        <v>0</v>
      </c>
      <c r="DP185" s="116">
        <f t="shared" si="368"/>
        <v>0</v>
      </c>
      <c r="DQ185" s="116">
        <f t="shared" si="369"/>
        <v>0</v>
      </c>
      <c r="DR185" s="116">
        <f t="shared" si="370"/>
        <v>0</v>
      </c>
      <c r="DS185" s="116">
        <f t="shared" si="371"/>
        <v>0</v>
      </c>
      <c r="DT185" s="116">
        <f t="shared" si="372"/>
        <v>0</v>
      </c>
      <c r="DU185" s="471">
        <f t="shared" si="373"/>
        <v>0</v>
      </c>
      <c r="DV185" s="470">
        <f t="shared" si="374"/>
        <v>0</v>
      </c>
      <c r="DW185" s="470">
        <f t="shared" si="375"/>
        <v>0</v>
      </c>
      <c r="DX185" s="470">
        <f t="shared" si="376"/>
        <v>0</v>
      </c>
      <c r="DY185" s="470">
        <f t="shared" si="377"/>
        <v>0</v>
      </c>
      <c r="DZ185" s="470">
        <f t="shared" si="378"/>
        <v>0</v>
      </c>
      <c r="EA185" s="470">
        <f t="shared" si="379"/>
        <v>0</v>
      </c>
      <c r="EB185" s="470">
        <f t="shared" si="380"/>
        <v>0</v>
      </c>
      <c r="EC185" s="470">
        <f t="shared" si="381"/>
        <v>0</v>
      </c>
      <c r="ED185" s="470">
        <f t="shared" si="382"/>
        <v>0</v>
      </c>
      <c r="EE185" s="470">
        <f t="shared" si="383"/>
        <v>0</v>
      </c>
      <c r="EF185" s="470">
        <f t="shared" si="384"/>
        <v>0</v>
      </c>
      <c r="EG185" s="470">
        <f t="shared" si="385"/>
        <v>0</v>
      </c>
      <c r="EH185" s="466">
        <f t="shared" si="386"/>
        <v>0</v>
      </c>
      <c r="EI185" s="122">
        <f t="shared" si="387"/>
        <v>7576.1502573460702</v>
      </c>
      <c r="EJ185" s="122">
        <f t="shared" si="388"/>
        <v>1136.990204743455</v>
      </c>
      <c r="EK185" s="122">
        <f t="shared" si="389"/>
        <v>0</v>
      </c>
      <c r="EL185" s="122">
        <f t="shared" si="390"/>
        <v>7661.0556440349574</v>
      </c>
      <c r="EM185" s="122">
        <f t="shared" si="391"/>
        <v>1170.8403217740306</v>
      </c>
      <c r="EN185" s="122">
        <f t="shared" si="392"/>
        <v>0</v>
      </c>
      <c r="EO185" s="122">
        <f t="shared" si="393"/>
        <v>7722.6621887068077</v>
      </c>
      <c r="EP185" s="122">
        <f t="shared" si="394"/>
        <v>1210.2843998136054</v>
      </c>
      <c r="EQ185" s="122">
        <f t="shared" si="395"/>
        <v>0</v>
      </c>
      <c r="ER185" s="122">
        <f t="shared" si="396"/>
        <v>7934.4325839163303</v>
      </c>
      <c r="ES185" s="469">
        <f t="shared" si="397"/>
        <v>1270.0730845624551</v>
      </c>
      <c r="ET185" s="466">
        <f t="shared" si="398"/>
        <v>0</v>
      </c>
      <c r="EU185" s="122">
        <f t="shared" si="399"/>
        <v>0</v>
      </c>
      <c r="EV185" s="122">
        <f t="shared" si="400"/>
        <v>0</v>
      </c>
      <c r="EW185" s="122">
        <f t="shared" si="401"/>
        <v>0</v>
      </c>
      <c r="EX185" s="122">
        <f t="shared" si="402"/>
        <v>0</v>
      </c>
      <c r="EY185" s="122">
        <f t="shared" si="403"/>
        <v>0</v>
      </c>
      <c r="EZ185" s="122">
        <f t="shared" si="404"/>
        <v>0</v>
      </c>
      <c r="FA185" s="122">
        <f t="shared" si="405"/>
        <v>0</v>
      </c>
      <c r="FB185" s="122">
        <f t="shared" si="406"/>
        <v>0</v>
      </c>
      <c r="FC185" s="122">
        <f t="shared" si="407"/>
        <v>0</v>
      </c>
      <c r="FD185" s="122">
        <f t="shared" si="408"/>
        <v>0</v>
      </c>
      <c r="FE185" s="469">
        <f t="shared" si="409"/>
        <v>0</v>
      </c>
      <c r="FF185" s="466">
        <f t="shared" si="410"/>
        <v>0</v>
      </c>
      <c r="FG185" s="466">
        <f t="shared" si="411"/>
        <v>0</v>
      </c>
      <c r="FH185" s="466">
        <f t="shared" si="412"/>
        <v>0</v>
      </c>
      <c r="FI185" s="466">
        <f t="shared" si="413"/>
        <v>0</v>
      </c>
      <c r="FJ185" s="466">
        <f t="shared" si="414"/>
        <v>0</v>
      </c>
      <c r="FK185" s="466">
        <f t="shared" si="415"/>
        <v>0</v>
      </c>
      <c r="FL185" s="466">
        <f t="shared" si="416"/>
        <v>0</v>
      </c>
      <c r="FM185" s="466">
        <f t="shared" si="417"/>
        <v>0</v>
      </c>
      <c r="FN185" s="466">
        <f t="shared" si="418"/>
        <v>0</v>
      </c>
      <c r="FO185" s="466">
        <f t="shared" si="419"/>
        <v>0</v>
      </c>
      <c r="FP185" s="466">
        <f t="shared" si="420"/>
        <v>0</v>
      </c>
      <c r="FQ185" s="468">
        <f t="shared" si="421"/>
        <v>0</v>
      </c>
      <c r="FR185" s="466">
        <f t="shared" si="422"/>
        <v>0</v>
      </c>
      <c r="FS185" s="466">
        <f t="shared" si="423"/>
        <v>0</v>
      </c>
      <c r="FT185" s="466">
        <f t="shared" si="424"/>
        <v>0</v>
      </c>
      <c r="FU185" s="466">
        <f t="shared" si="425"/>
        <v>0</v>
      </c>
      <c r="FV185" s="466">
        <f t="shared" si="426"/>
        <v>0</v>
      </c>
      <c r="FW185" s="466">
        <f t="shared" si="427"/>
        <v>0</v>
      </c>
      <c r="FX185" s="466">
        <f t="shared" si="428"/>
        <v>0</v>
      </c>
      <c r="FY185" s="466">
        <f t="shared" si="429"/>
        <v>0</v>
      </c>
      <c r="FZ185" s="466">
        <f t="shared" si="430"/>
        <v>0</v>
      </c>
      <c r="GA185" s="466">
        <f t="shared" si="431"/>
        <v>0</v>
      </c>
      <c r="GB185" s="466">
        <f t="shared" si="432"/>
        <v>0</v>
      </c>
      <c r="GC185" s="468">
        <f t="shared" si="433"/>
        <v>0</v>
      </c>
    </row>
    <row r="186" spans="1:185">
      <c r="A186" s="97">
        <v>183</v>
      </c>
      <c r="B186" s="97" t="s">
        <v>12</v>
      </c>
      <c r="C186" s="97" t="s">
        <v>213</v>
      </c>
      <c r="D186" s="97" t="s">
        <v>935</v>
      </c>
      <c r="E186" s="321">
        <v>0</v>
      </c>
      <c r="F186" s="122">
        <v>0.16352632190086799</v>
      </c>
      <c r="G186" s="122">
        <v>0.55027757960634804</v>
      </c>
      <c r="H186" s="122">
        <v>0</v>
      </c>
      <c r="I186" s="122">
        <v>0.16236448359071201</v>
      </c>
      <c r="J186" s="122">
        <v>0.54004533720095005</v>
      </c>
      <c r="K186" s="122">
        <v>0</v>
      </c>
      <c r="L186" s="122">
        <v>0.16153459908345899</v>
      </c>
      <c r="M186" s="122">
        <v>0.52871754168793395</v>
      </c>
      <c r="N186" s="122">
        <v>0</v>
      </c>
      <c r="O186" s="122">
        <v>0.15876278482923101</v>
      </c>
      <c r="P186" s="475">
        <v>0.51265546005358897</v>
      </c>
      <c r="Q186" s="474">
        <v>7</v>
      </c>
      <c r="R186" s="97">
        <v>0</v>
      </c>
      <c r="S186" s="97">
        <v>1.1446842533060699</v>
      </c>
      <c r="T186" s="97">
        <v>3.85194305724443</v>
      </c>
      <c r="U186" s="97">
        <v>0</v>
      </c>
      <c r="V186" s="97">
        <v>1.13655138513498</v>
      </c>
      <c r="W186" s="97">
        <v>3.7803173604066398</v>
      </c>
      <c r="X186" s="97">
        <v>0</v>
      </c>
      <c r="Y186" s="97">
        <v>1.1307421935842099</v>
      </c>
      <c r="Z186" s="97">
        <v>3.7010227918155301</v>
      </c>
      <c r="AA186" s="97">
        <v>0</v>
      </c>
      <c r="AB186" s="97">
        <v>1.1113394938046099</v>
      </c>
      <c r="AC186" s="97">
        <v>3.58858822037512</v>
      </c>
      <c r="AD186" s="321">
        <v>0</v>
      </c>
      <c r="AE186" s="97">
        <v>4289.9761176361999</v>
      </c>
      <c r="AF186" s="97">
        <v>14436.0714968748</v>
      </c>
      <c r="AG186" s="97">
        <v>0</v>
      </c>
      <c r="AH186" s="97">
        <v>4259.4962624961699</v>
      </c>
      <c r="AI186" s="97">
        <v>14167.637185879699</v>
      </c>
      <c r="AJ186" s="97">
        <v>0</v>
      </c>
      <c r="AK186" s="97">
        <v>4237.7249373961504</v>
      </c>
      <c r="AL186" s="97">
        <v>13870.4619598388</v>
      </c>
      <c r="AM186" s="97">
        <v>0</v>
      </c>
      <c r="AN186" s="97">
        <v>4165.0087115620699</v>
      </c>
      <c r="AO186" s="97">
        <v>13449.086695284001</v>
      </c>
      <c r="AP186" s="466">
        <f t="shared" si="290"/>
        <v>0</v>
      </c>
      <c r="AQ186" s="122">
        <f t="shared" si="291"/>
        <v>3747.7375138566968</v>
      </c>
      <c r="AR186" s="473">
        <f t="shared" si="292"/>
        <v>3747.7375138566958</v>
      </c>
      <c r="AS186" s="122">
        <f t="shared" si="293"/>
        <v>0</v>
      </c>
      <c r="AT186" s="122">
        <f t="shared" si="294"/>
        <v>3747.7375138567099</v>
      </c>
      <c r="AU186" s="122">
        <f t="shared" si="295"/>
        <v>3747.737513856699</v>
      </c>
      <c r="AV186" s="122">
        <f t="shared" si="296"/>
        <v>0</v>
      </c>
      <c r="AW186" s="122">
        <f t="shared" si="297"/>
        <v>3747.7375138566931</v>
      </c>
      <c r="AX186" s="122">
        <f t="shared" si="298"/>
        <v>3747.7375147518801</v>
      </c>
      <c r="AY186" s="122">
        <f t="shared" si="299"/>
        <v>0</v>
      </c>
      <c r="AZ186" s="122">
        <f t="shared" si="300"/>
        <v>3747.7375138567159</v>
      </c>
      <c r="BA186" s="469">
        <f t="shared" si="301"/>
        <v>3747.7375138566745</v>
      </c>
      <c r="BB186" s="97">
        <f t="shared" si="302"/>
        <v>0</v>
      </c>
      <c r="BC186" s="97">
        <f t="shared" si="303"/>
        <v>2.5235745387568391E-2</v>
      </c>
      <c r="BD186" s="97">
        <f t="shared" si="304"/>
        <v>8.4920058923917421E-2</v>
      </c>
      <c r="BE186" s="97">
        <f t="shared" si="305"/>
        <v>0</v>
      </c>
      <c r="BF186" s="97">
        <f t="shared" si="306"/>
        <v>2.5056447917682211E-2</v>
      </c>
      <c r="BG186" s="97">
        <f t="shared" si="307"/>
        <v>8.3340996537599937E-2</v>
      </c>
      <c r="BH186" s="97">
        <f t="shared" si="308"/>
        <v>0</v>
      </c>
      <c r="BI186" s="97">
        <f t="shared" si="309"/>
        <v>2.4928378296335131E-2</v>
      </c>
      <c r="BJ186" s="97">
        <f t="shared" si="310"/>
        <v>8.1592865961152367E-2</v>
      </c>
      <c r="BK186" s="97">
        <f t="shared" si="311"/>
        <v>0</v>
      </c>
      <c r="BL186" s="97">
        <f t="shared" si="312"/>
        <v>2.4500625761035438E-2</v>
      </c>
      <c r="BM186" s="469">
        <f t="shared" si="313"/>
        <v>7.9114129829825505E-2</v>
      </c>
      <c r="BN186" s="467">
        <f t="shared" si="314"/>
        <v>0</v>
      </c>
      <c r="BO186" s="97">
        <f t="shared" si="315"/>
        <v>56559761.616147831</v>
      </c>
      <c r="BP186" s="97">
        <f t="shared" si="316"/>
        <v>28563397.517340146</v>
      </c>
      <c r="BQ186" s="97">
        <f t="shared" si="317"/>
        <v>0</v>
      </c>
      <c r="BR186" s="97">
        <f t="shared" si="318"/>
        <v>56787267.891108826</v>
      </c>
      <c r="BS186" s="97">
        <f t="shared" si="319"/>
        <v>28866837.901729573</v>
      </c>
      <c r="BT186" s="97">
        <f t="shared" si="320"/>
        <v>0</v>
      </c>
      <c r="BU186" s="97">
        <f t="shared" si="321"/>
        <v>56951336.266253211</v>
      </c>
      <c r="BV186" s="97">
        <f t="shared" si="322"/>
        <v>29213424.785540972</v>
      </c>
      <c r="BW186" s="97">
        <f t="shared" si="323"/>
        <v>0</v>
      </c>
      <c r="BX186" s="97">
        <f t="shared" si="324"/>
        <v>57509011.803868137</v>
      </c>
      <c r="BY186" s="469">
        <f t="shared" si="325"/>
        <v>29725257.273765784</v>
      </c>
      <c r="BZ186" s="470">
        <f t="shared" si="326"/>
        <v>0</v>
      </c>
      <c r="CA186" s="470">
        <f t="shared" si="327"/>
        <v>2.4705398651546173</v>
      </c>
      <c r="CB186" s="470">
        <f t="shared" si="328"/>
        <v>0.37076609249999637</v>
      </c>
      <c r="CC186" s="470">
        <f t="shared" si="329"/>
        <v>0</v>
      </c>
      <c r="CD186" s="470">
        <f t="shared" si="330"/>
        <v>2.4982270328395497</v>
      </c>
      <c r="CE186" s="470">
        <f t="shared" si="331"/>
        <v>0.3818044247298914</v>
      </c>
      <c r="CF186" s="470">
        <f t="shared" si="332"/>
        <v>0</v>
      </c>
      <c r="CG186" s="470">
        <f t="shared" si="333"/>
        <v>2.5183165795613278</v>
      </c>
      <c r="CH186" s="470">
        <f t="shared" si="334"/>
        <v>0.39466691275373611</v>
      </c>
      <c r="CI186" s="470">
        <f t="shared" si="335"/>
        <v>0</v>
      </c>
      <c r="CJ186" s="470">
        <f t="shared" si="336"/>
        <v>2.5873737109345938</v>
      </c>
      <c r="CK186" s="472">
        <f t="shared" si="337"/>
        <v>0.41416366894637135</v>
      </c>
      <c r="CL186" s="470">
        <f t="shared" si="338"/>
        <v>0</v>
      </c>
      <c r="CM186" s="116">
        <f t="shared" si="339"/>
        <v>0</v>
      </c>
      <c r="CN186" s="116">
        <f t="shared" si="340"/>
        <v>0</v>
      </c>
      <c r="CO186" s="116">
        <f t="shared" si="341"/>
        <v>0</v>
      </c>
      <c r="CP186" s="116">
        <f t="shared" si="342"/>
        <v>0</v>
      </c>
      <c r="CQ186" s="116">
        <f t="shared" si="343"/>
        <v>0</v>
      </c>
      <c r="CR186" s="116">
        <f t="shared" si="344"/>
        <v>0</v>
      </c>
      <c r="CS186" s="116">
        <f t="shared" si="345"/>
        <v>0</v>
      </c>
      <c r="CT186" s="116">
        <f t="shared" si="346"/>
        <v>0</v>
      </c>
      <c r="CU186" s="116">
        <f t="shared" si="347"/>
        <v>0</v>
      </c>
      <c r="CV186" s="116">
        <f t="shared" si="348"/>
        <v>0</v>
      </c>
      <c r="CW186" s="471">
        <f t="shared" si="349"/>
        <v>0</v>
      </c>
      <c r="CX186" s="470">
        <f t="shared" si="350"/>
        <v>0</v>
      </c>
      <c r="CY186" s="116">
        <f t="shared" si="351"/>
        <v>0</v>
      </c>
      <c r="CZ186" s="116">
        <f t="shared" si="352"/>
        <v>0</v>
      </c>
      <c r="DA186" s="116">
        <f t="shared" si="353"/>
        <v>0</v>
      </c>
      <c r="DB186" s="116">
        <f t="shared" si="354"/>
        <v>0</v>
      </c>
      <c r="DC186" s="116">
        <f t="shared" si="355"/>
        <v>0</v>
      </c>
      <c r="DD186" s="116">
        <f t="shared" si="356"/>
        <v>0</v>
      </c>
      <c r="DE186" s="116">
        <f t="shared" si="357"/>
        <v>0</v>
      </c>
      <c r="DF186" s="116">
        <f t="shared" si="358"/>
        <v>0</v>
      </c>
      <c r="DG186" s="116">
        <f t="shared" si="359"/>
        <v>0</v>
      </c>
      <c r="DH186" s="116">
        <f t="shared" si="360"/>
        <v>0</v>
      </c>
      <c r="DI186" s="471">
        <f t="shared" si="361"/>
        <v>0</v>
      </c>
      <c r="DJ186" s="470">
        <f t="shared" si="362"/>
        <v>0</v>
      </c>
      <c r="DK186" s="116">
        <f t="shared" si="363"/>
        <v>0</v>
      </c>
      <c r="DL186" s="116">
        <f t="shared" si="364"/>
        <v>0</v>
      </c>
      <c r="DM186" s="116">
        <f t="shared" si="365"/>
        <v>0</v>
      </c>
      <c r="DN186" s="116">
        <f t="shared" si="366"/>
        <v>0</v>
      </c>
      <c r="DO186" s="116">
        <f t="shared" si="367"/>
        <v>0</v>
      </c>
      <c r="DP186" s="116">
        <f t="shared" si="368"/>
        <v>0</v>
      </c>
      <c r="DQ186" s="116">
        <f t="shared" si="369"/>
        <v>0</v>
      </c>
      <c r="DR186" s="116">
        <f t="shared" si="370"/>
        <v>0</v>
      </c>
      <c r="DS186" s="116">
        <f t="shared" si="371"/>
        <v>0</v>
      </c>
      <c r="DT186" s="116">
        <f t="shared" si="372"/>
        <v>0</v>
      </c>
      <c r="DU186" s="471">
        <f t="shared" si="373"/>
        <v>0</v>
      </c>
      <c r="DV186" s="470">
        <f t="shared" si="374"/>
        <v>0</v>
      </c>
      <c r="DW186" s="470">
        <f t="shared" si="375"/>
        <v>0</v>
      </c>
      <c r="DX186" s="470">
        <f t="shared" si="376"/>
        <v>0</v>
      </c>
      <c r="DY186" s="470">
        <f t="shared" si="377"/>
        <v>0</v>
      </c>
      <c r="DZ186" s="470">
        <f t="shared" si="378"/>
        <v>0</v>
      </c>
      <c r="EA186" s="470">
        <f t="shared" si="379"/>
        <v>0</v>
      </c>
      <c r="EB186" s="470">
        <f t="shared" si="380"/>
        <v>0</v>
      </c>
      <c r="EC186" s="470">
        <f t="shared" si="381"/>
        <v>0</v>
      </c>
      <c r="ED186" s="470">
        <f t="shared" si="382"/>
        <v>0</v>
      </c>
      <c r="EE186" s="470">
        <f t="shared" si="383"/>
        <v>0</v>
      </c>
      <c r="EF186" s="470">
        <f t="shared" si="384"/>
        <v>0</v>
      </c>
      <c r="EG186" s="470">
        <f t="shared" si="385"/>
        <v>0</v>
      </c>
      <c r="EH186" s="466">
        <f t="shared" si="386"/>
        <v>0</v>
      </c>
      <c r="EI186" s="122">
        <f t="shared" si="387"/>
        <v>2241.2558356215723</v>
      </c>
      <c r="EJ186" s="122">
        <f t="shared" si="388"/>
        <v>336.35630826553006</v>
      </c>
      <c r="EK186" s="122">
        <f t="shared" si="389"/>
        <v>0</v>
      </c>
      <c r="EL186" s="122">
        <f t="shared" si="390"/>
        <v>2266.373433204566</v>
      </c>
      <c r="EM186" s="122">
        <f t="shared" si="391"/>
        <v>346.37020315333132</v>
      </c>
      <c r="EN186" s="122">
        <f t="shared" si="392"/>
        <v>0</v>
      </c>
      <c r="EO186" s="122">
        <f t="shared" si="393"/>
        <v>2284.598524189837</v>
      </c>
      <c r="EP186" s="122">
        <f t="shared" si="394"/>
        <v>358.03895893851723</v>
      </c>
      <c r="EQ186" s="122">
        <f t="shared" si="395"/>
        <v>0</v>
      </c>
      <c r="ER186" s="122">
        <f t="shared" si="396"/>
        <v>2347.246652586628</v>
      </c>
      <c r="ES186" s="469">
        <f t="shared" si="397"/>
        <v>375.72627465795063</v>
      </c>
      <c r="ET186" s="466">
        <f t="shared" si="398"/>
        <v>0</v>
      </c>
      <c r="EU186" s="122">
        <f t="shared" si="399"/>
        <v>0</v>
      </c>
      <c r="EV186" s="122">
        <f t="shared" si="400"/>
        <v>0</v>
      </c>
      <c r="EW186" s="122">
        <f t="shared" si="401"/>
        <v>0</v>
      </c>
      <c r="EX186" s="122">
        <f t="shared" si="402"/>
        <v>0</v>
      </c>
      <c r="EY186" s="122">
        <f t="shared" si="403"/>
        <v>0</v>
      </c>
      <c r="EZ186" s="122">
        <f t="shared" si="404"/>
        <v>0</v>
      </c>
      <c r="FA186" s="122">
        <f t="shared" si="405"/>
        <v>0</v>
      </c>
      <c r="FB186" s="122">
        <f t="shared" si="406"/>
        <v>0</v>
      </c>
      <c r="FC186" s="122">
        <f t="shared" si="407"/>
        <v>0</v>
      </c>
      <c r="FD186" s="122">
        <f t="shared" si="408"/>
        <v>0</v>
      </c>
      <c r="FE186" s="469">
        <f t="shared" si="409"/>
        <v>0</v>
      </c>
      <c r="FF186" s="466">
        <f t="shared" si="410"/>
        <v>0</v>
      </c>
      <c r="FG186" s="466">
        <f t="shared" si="411"/>
        <v>0</v>
      </c>
      <c r="FH186" s="466">
        <f t="shared" si="412"/>
        <v>0</v>
      </c>
      <c r="FI186" s="466">
        <f t="shared" si="413"/>
        <v>0</v>
      </c>
      <c r="FJ186" s="466">
        <f t="shared" si="414"/>
        <v>0</v>
      </c>
      <c r="FK186" s="466">
        <f t="shared" si="415"/>
        <v>0</v>
      </c>
      <c r="FL186" s="466">
        <f t="shared" si="416"/>
        <v>0</v>
      </c>
      <c r="FM186" s="466">
        <f t="shared" si="417"/>
        <v>0</v>
      </c>
      <c r="FN186" s="466">
        <f t="shared" si="418"/>
        <v>0</v>
      </c>
      <c r="FO186" s="466">
        <f t="shared" si="419"/>
        <v>0</v>
      </c>
      <c r="FP186" s="466">
        <f t="shared" si="420"/>
        <v>0</v>
      </c>
      <c r="FQ186" s="468">
        <f t="shared" si="421"/>
        <v>0</v>
      </c>
      <c r="FR186" s="466">
        <f t="shared" si="422"/>
        <v>0</v>
      </c>
      <c r="FS186" s="466">
        <f t="shared" si="423"/>
        <v>0</v>
      </c>
      <c r="FT186" s="466">
        <f t="shared" si="424"/>
        <v>0</v>
      </c>
      <c r="FU186" s="466">
        <f t="shared" si="425"/>
        <v>0</v>
      </c>
      <c r="FV186" s="466">
        <f t="shared" si="426"/>
        <v>0</v>
      </c>
      <c r="FW186" s="466">
        <f t="shared" si="427"/>
        <v>0</v>
      </c>
      <c r="FX186" s="466">
        <f t="shared" si="428"/>
        <v>0</v>
      </c>
      <c r="FY186" s="466">
        <f t="shared" si="429"/>
        <v>0</v>
      </c>
      <c r="FZ186" s="466">
        <f t="shared" si="430"/>
        <v>0</v>
      </c>
      <c r="GA186" s="466">
        <f t="shared" si="431"/>
        <v>0</v>
      </c>
      <c r="GB186" s="466">
        <f t="shared" si="432"/>
        <v>0</v>
      </c>
      <c r="GC186" s="468">
        <f t="shared" si="433"/>
        <v>0</v>
      </c>
    </row>
    <row r="187" spans="1:185">
      <c r="A187" s="97">
        <v>184</v>
      </c>
      <c r="B187" s="97" t="s">
        <v>12</v>
      </c>
      <c r="C187" s="97" t="s">
        <v>213</v>
      </c>
      <c r="D187" s="97" t="s">
        <v>935</v>
      </c>
      <c r="E187" s="321">
        <v>0</v>
      </c>
      <c r="F187" s="122">
        <v>0.32705264380173499</v>
      </c>
      <c r="G187" s="122">
        <v>1.1005551592126901</v>
      </c>
      <c r="H187" s="122">
        <v>0</v>
      </c>
      <c r="I187" s="122">
        <v>0.32472896718142502</v>
      </c>
      <c r="J187" s="122">
        <v>1.0800906744019001</v>
      </c>
      <c r="K187" s="122">
        <v>0</v>
      </c>
      <c r="L187" s="122">
        <v>0.32306919816691698</v>
      </c>
      <c r="M187" s="122">
        <v>1.0574350833758599</v>
      </c>
      <c r="N187" s="122">
        <v>0</v>
      </c>
      <c r="O187" s="122">
        <v>0.31752556965846201</v>
      </c>
      <c r="P187" s="475">
        <v>1.02531092010717</v>
      </c>
      <c r="Q187" s="474">
        <v>1</v>
      </c>
      <c r="R187" s="97">
        <v>0</v>
      </c>
      <c r="S187" s="97">
        <v>0.32705264380173499</v>
      </c>
      <c r="T187" s="97">
        <v>1.1005551592126901</v>
      </c>
      <c r="U187" s="97">
        <v>0</v>
      </c>
      <c r="V187" s="97">
        <v>0.32472896718142502</v>
      </c>
      <c r="W187" s="97">
        <v>1.0800906744019001</v>
      </c>
      <c r="X187" s="97">
        <v>0</v>
      </c>
      <c r="Y187" s="97">
        <v>0.32306919816691698</v>
      </c>
      <c r="Z187" s="97">
        <v>1.0574350833758599</v>
      </c>
      <c r="AA187" s="97">
        <v>0</v>
      </c>
      <c r="AB187" s="97">
        <v>0.31752556965846201</v>
      </c>
      <c r="AC187" s="97">
        <v>1.02531092010717</v>
      </c>
      <c r="AD187" s="321">
        <v>0</v>
      </c>
      <c r="AE187" s="97">
        <v>2239.5933477337599</v>
      </c>
      <c r="AF187" s="97">
        <v>7536.3892024704901</v>
      </c>
      <c r="AG187" s="97">
        <v>0</v>
      </c>
      <c r="AH187" s="97">
        <v>2223.68125896224</v>
      </c>
      <c r="AI187" s="97">
        <v>7396.2523623755897</v>
      </c>
      <c r="AJ187" s="97">
        <v>0</v>
      </c>
      <c r="AK187" s="97">
        <v>2212.3154812683001</v>
      </c>
      <c r="AL187" s="97">
        <v>7241.111328125</v>
      </c>
      <c r="AM187" s="97">
        <v>0</v>
      </c>
      <c r="AN187" s="97">
        <v>2174.3537837705499</v>
      </c>
      <c r="AO187" s="97">
        <v>7021.1311834643402</v>
      </c>
      <c r="AP187" s="466">
        <f t="shared" si="290"/>
        <v>0</v>
      </c>
      <c r="AQ187" s="122">
        <f t="shared" si="291"/>
        <v>6847.8068903532248</v>
      </c>
      <c r="AR187" s="473">
        <f t="shared" si="292"/>
        <v>6847.8068903532612</v>
      </c>
      <c r="AS187" s="122">
        <f t="shared" si="293"/>
        <v>0</v>
      </c>
      <c r="AT187" s="122">
        <f t="shared" si="294"/>
        <v>6847.8068903531985</v>
      </c>
      <c r="AU187" s="122">
        <f t="shared" si="295"/>
        <v>6847.8068903532221</v>
      </c>
      <c r="AV187" s="122">
        <f t="shared" si="296"/>
        <v>0</v>
      </c>
      <c r="AW187" s="122">
        <f t="shared" si="297"/>
        <v>6847.8068903532085</v>
      </c>
      <c r="AX187" s="122">
        <f t="shared" si="298"/>
        <v>6847.806964194684</v>
      </c>
      <c r="AY187" s="122">
        <f t="shared" si="299"/>
        <v>0</v>
      </c>
      <c r="AZ187" s="122">
        <f t="shared" si="300"/>
        <v>6847.8068903532276</v>
      </c>
      <c r="BA187" s="469">
        <f t="shared" si="301"/>
        <v>6847.8068903532803</v>
      </c>
      <c r="BB187" s="97">
        <f t="shared" si="302"/>
        <v>0</v>
      </c>
      <c r="BC187" s="97">
        <f t="shared" si="303"/>
        <v>5.0471490775136636E-2</v>
      </c>
      <c r="BD187" s="97">
        <f t="shared" si="304"/>
        <v>0.1698401178478339</v>
      </c>
      <c r="BE187" s="97">
        <f t="shared" si="305"/>
        <v>0</v>
      </c>
      <c r="BF187" s="97">
        <f t="shared" si="306"/>
        <v>5.0112895835364574E-2</v>
      </c>
      <c r="BG187" s="97">
        <f t="shared" si="307"/>
        <v>0.16668199307519987</v>
      </c>
      <c r="BH187" s="97">
        <f t="shared" si="308"/>
        <v>0</v>
      </c>
      <c r="BI187" s="97">
        <f t="shared" si="309"/>
        <v>4.9856756592670103E-2</v>
      </c>
      <c r="BJ187" s="97">
        <f t="shared" si="310"/>
        <v>0.16318573192230351</v>
      </c>
      <c r="BK187" s="97">
        <f t="shared" si="311"/>
        <v>0</v>
      </c>
      <c r="BL187" s="97">
        <f t="shared" si="312"/>
        <v>4.9001251522070875E-2</v>
      </c>
      <c r="BM187" s="469">
        <f t="shared" si="313"/>
        <v>0.15822825965964979</v>
      </c>
      <c r="BN187" s="467">
        <f t="shared" si="314"/>
        <v>0</v>
      </c>
      <c r="BO187" s="97">
        <f t="shared" si="315"/>
        <v>69953592.294524238</v>
      </c>
      <c r="BP187" s="97">
        <f t="shared" si="316"/>
        <v>35327452.015002675</v>
      </c>
      <c r="BQ187" s="97">
        <f t="shared" si="317"/>
        <v>0</v>
      </c>
      <c r="BR187" s="97">
        <f t="shared" si="318"/>
        <v>70234973.982640833</v>
      </c>
      <c r="BS187" s="97">
        <f t="shared" si="319"/>
        <v>35702749.652911961</v>
      </c>
      <c r="BT187" s="97">
        <f t="shared" si="320"/>
        <v>0</v>
      </c>
      <c r="BU187" s="97">
        <f t="shared" si="321"/>
        <v>70437895.138872117</v>
      </c>
      <c r="BV187" s="97">
        <f t="shared" si="322"/>
        <v>36131411.627791323</v>
      </c>
      <c r="BW187" s="97">
        <f t="shared" si="323"/>
        <v>0</v>
      </c>
      <c r="BX187" s="97">
        <f t="shared" si="324"/>
        <v>71127632.967961311</v>
      </c>
      <c r="BY187" s="469">
        <f t="shared" si="325"/>
        <v>36764450.004068285</v>
      </c>
      <c r="BZ187" s="470">
        <f t="shared" si="326"/>
        <v>0</v>
      </c>
      <c r="CA187" s="470">
        <f t="shared" si="327"/>
        <v>10.694546217600877</v>
      </c>
      <c r="CB187" s="470">
        <f t="shared" si="328"/>
        <v>1.6049832541003699</v>
      </c>
      <c r="CC187" s="470">
        <f t="shared" si="329"/>
        <v>0</v>
      </c>
      <c r="CD187" s="470">
        <f t="shared" si="330"/>
        <v>10.814399249975255</v>
      </c>
      <c r="CE187" s="470">
        <f t="shared" si="331"/>
        <v>1.6527663139338902</v>
      </c>
      <c r="CF187" s="470">
        <f t="shared" si="332"/>
        <v>0</v>
      </c>
      <c r="CG187" s="470">
        <f t="shared" si="333"/>
        <v>10.901363475461945</v>
      </c>
      <c r="CH187" s="470">
        <f t="shared" si="334"/>
        <v>1.7084458514673944</v>
      </c>
      <c r="CI187" s="470">
        <f t="shared" si="335"/>
        <v>0</v>
      </c>
      <c r="CJ187" s="470">
        <f t="shared" si="336"/>
        <v>11.200300033233209</v>
      </c>
      <c r="CK187" s="472">
        <f t="shared" si="337"/>
        <v>1.79284396972118</v>
      </c>
      <c r="CL187" s="470">
        <f t="shared" si="338"/>
        <v>0</v>
      </c>
      <c r="CM187" s="116">
        <f t="shared" si="339"/>
        <v>0</v>
      </c>
      <c r="CN187" s="116">
        <f t="shared" si="340"/>
        <v>0</v>
      </c>
      <c r="CO187" s="116">
        <f t="shared" si="341"/>
        <v>0</v>
      </c>
      <c r="CP187" s="116">
        <f t="shared" si="342"/>
        <v>0</v>
      </c>
      <c r="CQ187" s="116">
        <f t="shared" si="343"/>
        <v>0</v>
      </c>
      <c r="CR187" s="116">
        <f t="shared" si="344"/>
        <v>0</v>
      </c>
      <c r="CS187" s="116">
        <f t="shared" si="345"/>
        <v>0</v>
      </c>
      <c r="CT187" s="116">
        <f t="shared" si="346"/>
        <v>0</v>
      </c>
      <c r="CU187" s="116">
        <f t="shared" si="347"/>
        <v>0</v>
      </c>
      <c r="CV187" s="116">
        <f t="shared" si="348"/>
        <v>0</v>
      </c>
      <c r="CW187" s="471">
        <f t="shared" si="349"/>
        <v>0</v>
      </c>
      <c r="CX187" s="470">
        <f t="shared" si="350"/>
        <v>0</v>
      </c>
      <c r="CY187" s="116">
        <f t="shared" si="351"/>
        <v>0</v>
      </c>
      <c r="CZ187" s="116">
        <f t="shared" si="352"/>
        <v>0</v>
      </c>
      <c r="DA187" s="116">
        <f t="shared" si="353"/>
        <v>0</v>
      </c>
      <c r="DB187" s="116">
        <f t="shared" si="354"/>
        <v>0</v>
      </c>
      <c r="DC187" s="116">
        <f t="shared" si="355"/>
        <v>0</v>
      </c>
      <c r="DD187" s="116">
        <f t="shared" si="356"/>
        <v>0</v>
      </c>
      <c r="DE187" s="116">
        <f t="shared" si="357"/>
        <v>0</v>
      </c>
      <c r="DF187" s="116">
        <f t="shared" si="358"/>
        <v>0</v>
      </c>
      <c r="DG187" s="116">
        <f t="shared" si="359"/>
        <v>0</v>
      </c>
      <c r="DH187" s="116">
        <f t="shared" si="360"/>
        <v>0</v>
      </c>
      <c r="DI187" s="471">
        <f t="shared" si="361"/>
        <v>0</v>
      </c>
      <c r="DJ187" s="470">
        <f t="shared" si="362"/>
        <v>0</v>
      </c>
      <c r="DK187" s="116">
        <f t="shared" si="363"/>
        <v>0</v>
      </c>
      <c r="DL187" s="116">
        <f t="shared" si="364"/>
        <v>0</v>
      </c>
      <c r="DM187" s="116">
        <f t="shared" si="365"/>
        <v>0</v>
      </c>
      <c r="DN187" s="116">
        <f t="shared" si="366"/>
        <v>0</v>
      </c>
      <c r="DO187" s="116">
        <f t="shared" si="367"/>
        <v>0</v>
      </c>
      <c r="DP187" s="116">
        <f t="shared" si="368"/>
        <v>0</v>
      </c>
      <c r="DQ187" s="116">
        <f t="shared" si="369"/>
        <v>0</v>
      </c>
      <c r="DR187" s="116">
        <f t="shared" si="370"/>
        <v>0</v>
      </c>
      <c r="DS187" s="116">
        <f t="shared" si="371"/>
        <v>0</v>
      </c>
      <c r="DT187" s="116">
        <f t="shared" si="372"/>
        <v>0</v>
      </c>
      <c r="DU187" s="471">
        <f t="shared" si="373"/>
        <v>0</v>
      </c>
      <c r="DV187" s="470">
        <f t="shared" si="374"/>
        <v>0</v>
      </c>
      <c r="DW187" s="470">
        <f t="shared" si="375"/>
        <v>0</v>
      </c>
      <c r="DX187" s="470">
        <f t="shared" si="376"/>
        <v>0</v>
      </c>
      <c r="DY187" s="470">
        <f t="shared" si="377"/>
        <v>0</v>
      </c>
      <c r="DZ187" s="470">
        <f t="shared" si="378"/>
        <v>0</v>
      </c>
      <c r="EA187" s="470">
        <f t="shared" si="379"/>
        <v>0</v>
      </c>
      <c r="EB187" s="470">
        <f t="shared" si="380"/>
        <v>0</v>
      </c>
      <c r="EC187" s="470">
        <f t="shared" si="381"/>
        <v>0</v>
      </c>
      <c r="ED187" s="470">
        <f t="shared" si="382"/>
        <v>0</v>
      </c>
      <c r="EE187" s="470">
        <f t="shared" si="383"/>
        <v>0</v>
      </c>
      <c r="EF187" s="470">
        <f t="shared" si="384"/>
        <v>0</v>
      </c>
      <c r="EG187" s="470">
        <f t="shared" si="385"/>
        <v>0</v>
      </c>
      <c r="EH187" s="466">
        <f t="shared" si="386"/>
        <v>0</v>
      </c>
      <c r="EI187" s="122">
        <f t="shared" si="387"/>
        <v>1386.0021017842596</v>
      </c>
      <c r="EJ187" s="122">
        <f t="shared" si="388"/>
        <v>208.00416569808235</v>
      </c>
      <c r="EK187" s="122">
        <f t="shared" si="389"/>
        <v>0</v>
      </c>
      <c r="EL187" s="122">
        <f t="shared" si="390"/>
        <v>1401.534930517349</v>
      </c>
      <c r="EM187" s="122">
        <f t="shared" si="391"/>
        <v>214.1968007114265</v>
      </c>
      <c r="EN187" s="122">
        <f t="shared" si="392"/>
        <v>0</v>
      </c>
      <c r="EO187" s="122">
        <f t="shared" si="393"/>
        <v>1412.8054039766366</v>
      </c>
      <c r="EP187" s="122">
        <f t="shared" si="394"/>
        <v>221.41281104768595</v>
      </c>
      <c r="EQ187" s="122">
        <f t="shared" si="395"/>
        <v>0</v>
      </c>
      <c r="ER187" s="122">
        <f t="shared" si="396"/>
        <v>1451.5472719288487</v>
      </c>
      <c r="ES187" s="469">
        <f t="shared" si="397"/>
        <v>232.35071967010762</v>
      </c>
      <c r="ET187" s="466">
        <f t="shared" si="398"/>
        <v>0</v>
      </c>
      <c r="EU187" s="122">
        <f t="shared" si="399"/>
        <v>0</v>
      </c>
      <c r="EV187" s="122">
        <f t="shared" si="400"/>
        <v>0</v>
      </c>
      <c r="EW187" s="122">
        <f t="shared" si="401"/>
        <v>0</v>
      </c>
      <c r="EX187" s="122">
        <f t="shared" si="402"/>
        <v>0</v>
      </c>
      <c r="EY187" s="122">
        <f t="shared" si="403"/>
        <v>0</v>
      </c>
      <c r="EZ187" s="122">
        <f t="shared" si="404"/>
        <v>0</v>
      </c>
      <c r="FA187" s="122">
        <f t="shared" si="405"/>
        <v>0</v>
      </c>
      <c r="FB187" s="122">
        <f t="shared" si="406"/>
        <v>0</v>
      </c>
      <c r="FC187" s="122">
        <f t="shared" si="407"/>
        <v>0</v>
      </c>
      <c r="FD187" s="122">
        <f t="shared" si="408"/>
        <v>0</v>
      </c>
      <c r="FE187" s="469">
        <f t="shared" si="409"/>
        <v>0</v>
      </c>
      <c r="FF187" s="466">
        <f t="shared" si="410"/>
        <v>0</v>
      </c>
      <c r="FG187" s="466">
        <f t="shared" si="411"/>
        <v>0</v>
      </c>
      <c r="FH187" s="466">
        <f t="shared" si="412"/>
        <v>0</v>
      </c>
      <c r="FI187" s="466">
        <f t="shared" si="413"/>
        <v>0</v>
      </c>
      <c r="FJ187" s="466">
        <f t="shared" si="414"/>
        <v>0</v>
      </c>
      <c r="FK187" s="466">
        <f t="shared" si="415"/>
        <v>0</v>
      </c>
      <c r="FL187" s="466">
        <f t="shared" si="416"/>
        <v>0</v>
      </c>
      <c r="FM187" s="466">
        <f t="shared" si="417"/>
        <v>0</v>
      </c>
      <c r="FN187" s="466">
        <f t="shared" si="418"/>
        <v>0</v>
      </c>
      <c r="FO187" s="466">
        <f t="shared" si="419"/>
        <v>0</v>
      </c>
      <c r="FP187" s="466">
        <f t="shared" si="420"/>
        <v>0</v>
      </c>
      <c r="FQ187" s="468">
        <f t="shared" si="421"/>
        <v>0</v>
      </c>
      <c r="FR187" s="466">
        <f t="shared" si="422"/>
        <v>0</v>
      </c>
      <c r="FS187" s="466">
        <f t="shared" si="423"/>
        <v>0</v>
      </c>
      <c r="FT187" s="466">
        <f t="shared" si="424"/>
        <v>0</v>
      </c>
      <c r="FU187" s="466">
        <f t="shared" si="425"/>
        <v>0</v>
      </c>
      <c r="FV187" s="466">
        <f t="shared" si="426"/>
        <v>0</v>
      </c>
      <c r="FW187" s="466">
        <f t="shared" si="427"/>
        <v>0</v>
      </c>
      <c r="FX187" s="466">
        <f t="shared" si="428"/>
        <v>0</v>
      </c>
      <c r="FY187" s="466">
        <f t="shared" si="429"/>
        <v>0</v>
      </c>
      <c r="FZ187" s="466">
        <f t="shared" si="430"/>
        <v>0</v>
      </c>
      <c r="GA187" s="466">
        <f t="shared" si="431"/>
        <v>0</v>
      </c>
      <c r="GB187" s="466">
        <f t="shared" si="432"/>
        <v>0</v>
      </c>
      <c r="GC187" s="468">
        <f t="shared" si="433"/>
        <v>0</v>
      </c>
    </row>
    <row r="188" spans="1:185">
      <c r="A188" s="97">
        <v>185</v>
      </c>
      <c r="B188" s="97" t="s">
        <v>12</v>
      </c>
      <c r="C188" s="97" t="s">
        <v>213</v>
      </c>
      <c r="D188" s="97" t="s">
        <v>935</v>
      </c>
      <c r="E188" s="321">
        <v>0</v>
      </c>
      <c r="F188" s="122">
        <v>0.43801479252249897</v>
      </c>
      <c r="G188" s="122">
        <v>2.5181480134198102</v>
      </c>
      <c r="H188" s="122">
        <v>0</v>
      </c>
      <c r="I188" s="122">
        <v>0.40187857213939299</v>
      </c>
      <c r="J188" s="122">
        <v>2.4575865536970598</v>
      </c>
      <c r="K188" s="122">
        <v>0</v>
      </c>
      <c r="L188" s="122">
        <v>0.37669272156934902</v>
      </c>
      <c r="M188" s="122">
        <v>2.3872043167219799</v>
      </c>
      <c r="N188" s="122">
        <v>0</v>
      </c>
      <c r="O188" s="122">
        <v>0.31931278374890198</v>
      </c>
      <c r="P188" s="475">
        <v>2.2990691362522799</v>
      </c>
      <c r="Q188" s="474">
        <v>2</v>
      </c>
      <c r="R188" s="97">
        <v>0</v>
      </c>
      <c r="S188" s="97">
        <v>0.87602958504499795</v>
      </c>
      <c r="T188" s="97">
        <v>5.0362960268396204</v>
      </c>
      <c r="U188" s="97">
        <v>0</v>
      </c>
      <c r="V188" s="97">
        <v>0.80375714427878597</v>
      </c>
      <c r="W188" s="97">
        <v>4.9151731073941303</v>
      </c>
      <c r="X188" s="97">
        <v>0</v>
      </c>
      <c r="Y188" s="97">
        <v>0.75338544313869804</v>
      </c>
      <c r="Z188" s="97">
        <v>4.7744086334439597</v>
      </c>
      <c r="AA188" s="97">
        <v>0</v>
      </c>
      <c r="AB188" s="97">
        <v>0.63862556749780297</v>
      </c>
      <c r="AC188" s="97">
        <v>4.5981382725045696</v>
      </c>
      <c r="AD188" s="321">
        <v>0</v>
      </c>
      <c r="AE188" s="97">
        <v>307.614395765415</v>
      </c>
      <c r="AF188" s="97">
        <v>1768.4758433272</v>
      </c>
      <c r="AG188" s="97">
        <v>0</v>
      </c>
      <c r="AH188" s="97">
        <v>282.236208114769</v>
      </c>
      <c r="AI188" s="97">
        <v>1725.94399929518</v>
      </c>
      <c r="AJ188" s="97">
        <v>0</v>
      </c>
      <c r="AK188" s="97">
        <v>264.54838035825702</v>
      </c>
      <c r="AL188" s="97">
        <v>1676.51513671875</v>
      </c>
      <c r="AM188" s="97">
        <v>0</v>
      </c>
      <c r="AN188" s="97">
        <v>224.250894512988</v>
      </c>
      <c r="AO188" s="97">
        <v>1614.6184449577299</v>
      </c>
      <c r="AP188" s="466">
        <f t="shared" si="290"/>
        <v>0</v>
      </c>
      <c r="AQ188" s="122">
        <f t="shared" si="291"/>
        <v>351.14612681672634</v>
      </c>
      <c r="AR188" s="473">
        <f t="shared" si="292"/>
        <v>351.14612681672628</v>
      </c>
      <c r="AS188" s="122">
        <f t="shared" si="293"/>
        <v>0</v>
      </c>
      <c r="AT188" s="122">
        <f t="shared" si="294"/>
        <v>351.14612681672708</v>
      </c>
      <c r="AU188" s="122">
        <f t="shared" si="295"/>
        <v>351.14612681672588</v>
      </c>
      <c r="AV188" s="122">
        <f t="shared" si="296"/>
        <v>0</v>
      </c>
      <c r="AW188" s="122">
        <f t="shared" si="297"/>
        <v>351.14612681672656</v>
      </c>
      <c r="AX188" s="122">
        <f t="shared" si="298"/>
        <v>351.14613461760121</v>
      </c>
      <c r="AY188" s="122">
        <f t="shared" si="299"/>
        <v>0</v>
      </c>
      <c r="AZ188" s="122">
        <f t="shared" si="300"/>
        <v>351.14612681672736</v>
      </c>
      <c r="BA188" s="469">
        <f t="shared" si="301"/>
        <v>351.14612681672577</v>
      </c>
      <c r="BB188" s="97">
        <f t="shared" si="302"/>
        <v>0</v>
      </c>
      <c r="BC188" s="97">
        <f t="shared" si="303"/>
        <v>6.7595416148277646E-2</v>
      </c>
      <c r="BD188" s="97">
        <f t="shared" si="304"/>
        <v>0.38860619731541929</v>
      </c>
      <c r="BE188" s="97">
        <f t="shared" si="305"/>
        <v>0</v>
      </c>
      <c r="BF188" s="97">
        <f t="shared" si="306"/>
        <v>6.2018794316044762E-2</v>
      </c>
      <c r="BG188" s="97">
        <f t="shared" si="307"/>
        <v>0.37926021826998291</v>
      </c>
      <c r="BH188" s="97">
        <f t="shared" si="308"/>
        <v>0</v>
      </c>
      <c r="BI188" s="97">
        <f t="shared" si="309"/>
        <v>5.8132057887518761E-2</v>
      </c>
      <c r="BJ188" s="97">
        <f t="shared" si="310"/>
        <v>0.3683986750550175</v>
      </c>
      <c r="BK188" s="97">
        <f t="shared" si="311"/>
        <v>0</v>
      </c>
      <c r="BL188" s="97">
        <f t="shared" si="312"/>
        <v>4.9277058372094437E-2</v>
      </c>
      <c r="BM188" s="469">
        <f t="shared" si="313"/>
        <v>0.35479745814897684</v>
      </c>
      <c r="BN188" s="467">
        <f t="shared" si="314"/>
        <v>0</v>
      </c>
      <c r="BO188" s="97">
        <f t="shared" si="315"/>
        <v>3043112.181227644</v>
      </c>
      <c r="BP188" s="97">
        <f t="shared" si="316"/>
        <v>1136756.3749265496</v>
      </c>
      <c r="BQ188" s="97">
        <f t="shared" si="317"/>
        <v>0</v>
      </c>
      <c r="BR188" s="97">
        <f t="shared" si="318"/>
        <v>3194263.5329557601</v>
      </c>
      <c r="BS188" s="97">
        <f t="shared" si="319"/>
        <v>1152443.5919401059</v>
      </c>
      <c r="BT188" s="97">
        <f t="shared" si="320"/>
        <v>0</v>
      </c>
      <c r="BU188" s="97">
        <f t="shared" si="321"/>
        <v>3312800.8919583531</v>
      </c>
      <c r="BV188" s="97">
        <f t="shared" si="322"/>
        <v>1171451.5035783742</v>
      </c>
      <c r="BW188" s="97">
        <f t="shared" si="323"/>
        <v>0</v>
      </c>
      <c r="BX188" s="97">
        <f t="shared" si="324"/>
        <v>3635819.9141270919</v>
      </c>
      <c r="BY188" s="469">
        <f t="shared" si="325"/>
        <v>1196526.58013781</v>
      </c>
      <c r="BZ188" s="470">
        <f t="shared" si="326"/>
        <v>0</v>
      </c>
      <c r="CA188" s="470">
        <f t="shared" si="327"/>
        <v>0.17368775171396361</v>
      </c>
      <c r="CB188" s="470">
        <f t="shared" si="328"/>
        <v>1.1285638978214389E-2</v>
      </c>
      <c r="CC188" s="470">
        <f t="shared" si="329"/>
        <v>0</v>
      </c>
      <c r="CD188" s="470">
        <f t="shared" si="330"/>
        <v>0.19870825134761222</v>
      </c>
      <c r="CE188" s="470">
        <f t="shared" si="331"/>
        <v>1.1723326592571377E-2</v>
      </c>
      <c r="CF188" s="470">
        <f t="shared" si="332"/>
        <v>0</v>
      </c>
      <c r="CG188" s="470">
        <f t="shared" si="333"/>
        <v>0.21986095710562248</v>
      </c>
      <c r="CH188" s="470">
        <f t="shared" si="334"/>
        <v>1.2268027241871862E-2</v>
      </c>
      <c r="CI188" s="470">
        <f t="shared" si="335"/>
        <v>0</v>
      </c>
      <c r="CJ188" s="470">
        <f t="shared" si="336"/>
        <v>0.28465975206509408</v>
      </c>
      <c r="CK188" s="472">
        <f t="shared" si="337"/>
        <v>1.3010989548668698E-2</v>
      </c>
      <c r="CL188" s="470">
        <f t="shared" si="338"/>
        <v>0</v>
      </c>
      <c r="CM188" s="116">
        <f t="shared" si="339"/>
        <v>0</v>
      </c>
      <c r="CN188" s="116">
        <f t="shared" si="340"/>
        <v>0</v>
      </c>
      <c r="CO188" s="116">
        <f t="shared" si="341"/>
        <v>0</v>
      </c>
      <c r="CP188" s="116">
        <f t="shared" si="342"/>
        <v>0</v>
      </c>
      <c r="CQ188" s="116">
        <f t="shared" si="343"/>
        <v>0</v>
      </c>
      <c r="CR188" s="116">
        <f t="shared" si="344"/>
        <v>0</v>
      </c>
      <c r="CS188" s="116">
        <f t="shared" si="345"/>
        <v>0</v>
      </c>
      <c r="CT188" s="116">
        <f t="shared" si="346"/>
        <v>0</v>
      </c>
      <c r="CU188" s="116">
        <f t="shared" si="347"/>
        <v>0</v>
      </c>
      <c r="CV188" s="116">
        <f t="shared" si="348"/>
        <v>0</v>
      </c>
      <c r="CW188" s="471">
        <f t="shared" si="349"/>
        <v>0</v>
      </c>
      <c r="CX188" s="470">
        <f t="shared" si="350"/>
        <v>0</v>
      </c>
      <c r="CY188" s="116">
        <f t="shared" si="351"/>
        <v>0</v>
      </c>
      <c r="CZ188" s="116">
        <f t="shared" si="352"/>
        <v>0</v>
      </c>
      <c r="DA188" s="116">
        <f t="shared" si="353"/>
        <v>0</v>
      </c>
      <c r="DB188" s="116">
        <f t="shared" si="354"/>
        <v>0</v>
      </c>
      <c r="DC188" s="116">
        <f t="shared" si="355"/>
        <v>0</v>
      </c>
      <c r="DD188" s="116">
        <f t="shared" si="356"/>
        <v>0</v>
      </c>
      <c r="DE188" s="116">
        <f t="shared" si="357"/>
        <v>0</v>
      </c>
      <c r="DF188" s="116">
        <f t="shared" si="358"/>
        <v>0</v>
      </c>
      <c r="DG188" s="116">
        <f t="shared" si="359"/>
        <v>0</v>
      </c>
      <c r="DH188" s="116">
        <f t="shared" si="360"/>
        <v>0</v>
      </c>
      <c r="DI188" s="471">
        <f t="shared" si="361"/>
        <v>0</v>
      </c>
      <c r="DJ188" s="470">
        <f t="shared" si="362"/>
        <v>0</v>
      </c>
      <c r="DK188" s="116">
        <f t="shared" si="363"/>
        <v>0</v>
      </c>
      <c r="DL188" s="116">
        <f t="shared" si="364"/>
        <v>5.0362960268396204</v>
      </c>
      <c r="DM188" s="116">
        <f t="shared" si="365"/>
        <v>0</v>
      </c>
      <c r="DN188" s="116">
        <f t="shared" si="366"/>
        <v>0</v>
      </c>
      <c r="DO188" s="116">
        <f t="shared" si="367"/>
        <v>4.9151731073941303</v>
      </c>
      <c r="DP188" s="116">
        <f t="shared" si="368"/>
        <v>0</v>
      </c>
      <c r="DQ188" s="116">
        <f t="shared" si="369"/>
        <v>0</v>
      </c>
      <c r="DR188" s="116">
        <f t="shared" si="370"/>
        <v>4.7744086334439597</v>
      </c>
      <c r="DS188" s="116">
        <f t="shared" si="371"/>
        <v>0</v>
      </c>
      <c r="DT188" s="116">
        <f t="shared" si="372"/>
        <v>0</v>
      </c>
      <c r="DU188" s="471">
        <f t="shared" si="373"/>
        <v>4.5981382725045696</v>
      </c>
      <c r="DV188" s="470">
        <f t="shared" si="374"/>
        <v>0</v>
      </c>
      <c r="DW188" s="470">
        <f t="shared" si="375"/>
        <v>0</v>
      </c>
      <c r="DX188" s="470">
        <f t="shared" si="376"/>
        <v>0</v>
      </c>
      <c r="DY188" s="470">
        <f t="shared" si="377"/>
        <v>0</v>
      </c>
      <c r="DZ188" s="470">
        <f t="shared" si="378"/>
        <v>0</v>
      </c>
      <c r="EA188" s="470">
        <f t="shared" si="379"/>
        <v>0</v>
      </c>
      <c r="EB188" s="470">
        <f t="shared" si="380"/>
        <v>0</v>
      </c>
      <c r="EC188" s="470">
        <f t="shared" si="381"/>
        <v>0</v>
      </c>
      <c r="ED188" s="470">
        <f t="shared" si="382"/>
        <v>0</v>
      </c>
      <c r="EE188" s="470">
        <f t="shared" si="383"/>
        <v>0</v>
      </c>
      <c r="EF188" s="470">
        <f t="shared" si="384"/>
        <v>0</v>
      </c>
      <c r="EG188" s="470">
        <f t="shared" si="385"/>
        <v>0</v>
      </c>
      <c r="EH188" s="466">
        <f t="shared" si="386"/>
        <v>0</v>
      </c>
      <c r="EI188" s="122">
        <f t="shared" si="387"/>
        <v>45.019505088218672</v>
      </c>
      <c r="EJ188" s="122">
        <f t="shared" si="388"/>
        <v>2.9252142214393988</v>
      </c>
      <c r="EK188" s="122">
        <f t="shared" si="389"/>
        <v>0</v>
      </c>
      <c r="EL188" s="122">
        <f t="shared" si="390"/>
        <v>51.504766711167399</v>
      </c>
      <c r="EM188" s="122">
        <f t="shared" si="391"/>
        <v>3.0386619434989597</v>
      </c>
      <c r="EN188" s="122">
        <f t="shared" si="392"/>
        <v>0</v>
      </c>
      <c r="EO188" s="122">
        <f t="shared" si="393"/>
        <v>56.987504181743887</v>
      </c>
      <c r="EP188" s="122">
        <f t="shared" si="394"/>
        <v>3.1798472223154084</v>
      </c>
      <c r="EQ188" s="122">
        <f t="shared" si="395"/>
        <v>0</v>
      </c>
      <c r="ER188" s="122">
        <f t="shared" si="396"/>
        <v>73.783217469532516</v>
      </c>
      <c r="ES188" s="469">
        <f t="shared" si="397"/>
        <v>3.3724215116428407</v>
      </c>
      <c r="ET188" s="466">
        <f t="shared" si="398"/>
        <v>0</v>
      </c>
      <c r="EU188" s="122">
        <f t="shared" si="399"/>
        <v>0</v>
      </c>
      <c r="EV188" s="122">
        <f t="shared" si="400"/>
        <v>0</v>
      </c>
      <c r="EW188" s="122">
        <f t="shared" si="401"/>
        <v>0</v>
      </c>
      <c r="EX188" s="122">
        <f t="shared" si="402"/>
        <v>0</v>
      </c>
      <c r="EY188" s="122">
        <f t="shared" si="403"/>
        <v>0</v>
      </c>
      <c r="EZ188" s="122">
        <f t="shared" si="404"/>
        <v>0</v>
      </c>
      <c r="FA188" s="122">
        <f t="shared" si="405"/>
        <v>0</v>
      </c>
      <c r="FB188" s="122">
        <f t="shared" si="406"/>
        <v>0</v>
      </c>
      <c r="FC188" s="122">
        <f t="shared" si="407"/>
        <v>0</v>
      </c>
      <c r="FD188" s="122">
        <f t="shared" si="408"/>
        <v>0</v>
      </c>
      <c r="FE188" s="469">
        <f t="shared" si="409"/>
        <v>0</v>
      </c>
      <c r="FF188" s="466">
        <f t="shared" si="410"/>
        <v>0</v>
      </c>
      <c r="FG188" s="466">
        <f t="shared" si="411"/>
        <v>0</v>
      </c>
      <c r="FH188" s="466">
        <f t="shared" si="412"/>
        <v>2.9252142214393988</v>
      </c>
      <c r="FI188" s="466">
        <f t="shared" si="413"/>
        <v>0</v>
      </c>
      <c r="FJ188" s="466">
        <f t="shared" si="414"/>
        <v>0</v>
      </c>
      <c r="FK188" s="466">
        <f t="shared" si="415"/>
        <v>3.0386619434989597</v>
      </c>
      <c r="FL188" s="466">
        <f t="shared" si="416"/>
        <v>0</v>
      </c>
      <c r="FM188" s="466">
        <f t="shared" si="417"/>
        <v>0</v>
      </c>
      <c r="FN188" s="466">
        <f t="shared" si="418"/>
        <v>3.1798472223154084</v>
      </c>
      <c r="FO188" s="466">
        <f t="shared" si="419"/>
        <v>0</v>
      </c>
      <c r="FP188" s="466">
        <f t="shared" si="420"/>
        <v>0</v>
      </c>
      <c r="FQ188" s="468">
        <f t="shared" si="421"/>
        <v>3.3724215116428407</v>
      </c>
      <c r="FR188" s="466">
        <f t="shared" si="422"/>
        <v>0</v>
      </c>
      <c r="FS188" s="466">
        <f t="shared" si="423"/>
        <v>0</v>
      </c>
      <c r="FT188" s="466">
        <f t="shared" si="424"/>
        <v>0</v>
      </c>
      <c r="FU188" s="466">
        <f t="shared" si="425"/>
        <v>0</v>
      </c>
      <c r="FV188" s="466">
        <f t="shared" si="426"/>
        <v>0</v>
      </c>
      <c r="FW188" s="466">
        <f t="shared" si="427"/>
        <v>0</v>
      </c>
      <c r="FX188" s="466">
        <f t="shared" si="428"/>
        <v>0</v>
      </c>
      <c r="FY188" s="466">
        <f t="shared" si="429"/>
        <v>0</v>
      </c>
      <c r="FZ188" s="466">
        <f t="shared" si="430"/>
        <v>0</v>
      </c>
      <c r="GA188" s="466">
        <f t="shared" si="431"/>
        <v>0</v>
      </c>
      <c r="GB188" s="466">
        <f t="shared" si="432"/>
        <v>0</v>
      </c>
      <c r="GC188" s="468">
        <f t="shared" si="433"/>
        <v>0</v>
      </c>
    </row>
    <row r="189" spans="1:185">
      <c r="A189" s="97">
        <v>186</v>
      </c>
      <c r="B189" s="97" t="s">
        <v>12</v>
      </c>
      <c r="C189" s="97" t="s">
        <v>213</v>
      </c>
      <c r="D189" s="97" t="s">
        <v>935</v>
      </c>
      <c r="E189" s="321">
        <v>0</v>
      </c>
      <c r="F189" s="122">
        <v>0.76312283553738203</v>
      </c>
      <c r="G189" s="122">
        <v>2.5679620381629502</v>
      </c>
      <c r="H189" s="122">
        <v>0</v>
      </c>
      <c r="I189" s="122">
        <v>0.75770092342332496</v>
      </c>
      <c r="J189" s="122">
        <v>2.5202115736044299</v>
      </c>
      <c r="K189" s="122">
        <v>0</v>
      </c>
      <c r="L189" s="122">
        <v>0.75382812905614105</v>
      </c>
      <c r="M189" s="122">
        <v>2.4673485278770202</v>
      </c>
      <c r="N189" s="122">
        <v>0</v>
      </c>
      <c r="O189" s="122">
        <v>0.740892995869746</v>
      </c>
      <c r="P189" s="475">
        <v>2.39239214691675</v>
      </c>
      <c r="Q189" s="474">
        <v>3</v>
      </c>
      <c r="R189" s="97">
        <v>0</v>
      </c>
      <c r="S189" s="97">
        <v>2.2893685066121399</v>
      </c>
      <c r="T189" s="97">
        <v>7.7038861144888697</v>
      </c>
      <c r="U189" s="97">
        <v>0</v>
      </c>
      <c r="V189" s="97">
        <v>2.2731027702699702</v>
      </c>
      <c r="W189" s="97">
        <v>7.5606347208133</v>
      </c>
      <c r="X189" s="97">
        <v>0</v>
      </c>
      <c r="Y189" s="97">
        <v>2.2614843871684198</v>
      </c>
      <c r="Z189" s="97">
        <v>7.4020455836310699</v>
      </c>
      <c r="AA189" s="97">
        <v>0</v>
      </c>
      <c r="AB189" s="97">
        <v>2.2226789876092301</v>
      </c>
      <c r="AC189" s="97">
        <v>7.1771764407502499</v>
      </c>
      <c r="AD189" s="321">
        <v>0</v>
      </c>
      <c r="AE189" s="97">
        <v>4502.1386799957199</v>
      </c>
      <c r="AF189" s="97">
        <v>15150.0134478779</v>
      </c>
      <c r="AG189" s="97">
        <v>0</v>
      </c>
      <c r="AH189" s="97">
        <v>4470.1514308773703</v>
      </c>
      <c r="AI189" s="97">
        <v>14868.303605811299</v>
      </c>
      <c r="AJ189" s="97">
        <v>0</v>
      </c>
      <c r="AK189" s="97">
        <v>4447.3033957928301</v>
      </c>
      <c r="AL189" s="97">
        <v>14556.4317626953</v>
      </c>
      <c r="AM189" s="97">
        <v>0</v>
      </c>
      <c r="AN189" s="97">
        <v>4370.9909586104804</v>
      </c>
      <c r="AO189" s="97">
        <v>14114.216900306899</v>
      </c>
      <c r="AP189" s="466">
        <f t="shared" si="290"/>
        <v>0</v>
      </c>
      <c r="AQ189" s="122">
        <f t="shared" si="291"/>
        <v>1966.5417196893688</v>
      </c>
      <c r="AR189" s="473">
        <f t="shared" si="292"/>
        <v>1966.541719689357</v>
      </c>
      <c r="AS189" s="122">
        <f t="shared" si="293"/>
        <v>0</v>
      </c>
      <c r="AT189" s="122">
        <f t="shared" si="294"/>
        <v>1966.5417196893666</v>
      </c>
      <c r="AU189" s="122">
        <f t="shared" si="295"/>
        <v>1966.5417196893636</v>
      </c>
      <c r="AV189" s="122">
        <f t="shared" si="296"/>
        <v>0</v>
      </c>
      <c r="AW189" s="122">
        <f t="shared" si="297"/>
        <v>1966.5417196893632</v>
      </c>
      <c r="AX189" s="122">
        <f t="shared" si="298"/>
        <v>1966.541761764543</v>
      </c>
      <c r="AY189" s="122">
        <f t="shared" si="299"/>
        <v>0</v>
      </c>
      <c r="AZ189" s="122">
        <f t="shared" si="300"/>
        <v>1966.5417196893686</v>
      </c>
      <c r="BA189" s="469">
        <f t="shared" si="301"/>
        <v>1966.541719689352</v>
      </c>
      <c r="BB189" s="97">
        <f t="shared" si="302"/>
        <v>0</v>
      </c>
      <c r="BC189" s="97">
        <f t="shared" si="303"/>
        <v>0.1177668118086522</v>
      </c>
      <c r="BD189" s="97">
        <f t="shared" si="304"/>
        <v>0.39629360831161348</v>
      </c>
      <c r="BE189" s="97">
        <f t="shared" si="305"/>
        <v>0</v>
      </c>
      <c r="BF189" s="97">
        <f t="shared" si="306"/>
        <v>0.11693009028251732</v>
      </c>
      <c r="BG189" s="97">
        <f t="shared" si="307"/>
        <v>0.38892465050879915</v>
      </c>
      <c r="BH189" s="97">
        <f t="shared" si="308"/>
        <v>0</v>
      </c>
      <c r="BI189" s="97">
        <f t="shared" si="309"/>
        <v>0.1163324320495638</v>
      </c>
      <c r="BJ189" s="97">
        <f t="shared" si="310"/>
        <v>0.38076670781871036</v>
      </c>
      <c r="BK189" s="97">
        <f t="shared" si="311"/>
        <v>0</v>
      </c>
      <c r="BL189" s="97">
        <f t="shared" si="312"/>
        <v>0.1143362535514989</v>
      </c>
      <c r="BM189" s="469">
        <f t="shared" si="313"/>
        <v>0.36919927253918594</v>
      </c>
      <c r="BN189" s="467">
        <f t="shared" si="314"/>
        <v>0</v>
      </c>
      <c r="BO189" s="97">
        <f t="shared" si="315"/>
        <v>12467826.527814634</v>
      </c>
      <c r="BP189" s="97">
        <f t="shared" si="316"/>
        <v>6296410.6480521811</v>
      </c>
      <c r="BQ189" s="97">
        <f t="shared" si="317"/>
        <v>0</v>
      </c>
      <c r="BR189" s="97">
        <f t="shared" si="318"/>
        <v>12517977.177130451</v>
      </c>
      <c r="BS189" s="97">
        <f t="shared" si="319"/>
        <v>6363299.9341099421</v>
      </c>
      <c r="BT189" s="97">
        <f t="shared" si="320"/>
        <v>0</v>
      </c>
      <c r="BU189" s="97">
        <f t="shared" si="321"/>
        <v>12554143.808345888</v>
      </c>
      <c r="BV189" s="97">
        <f t="shared" si="322"/>
        <v>6439700.4125870047</v>
      </c>
      <c r="BW189" s="97">
        <f t="shared" si="323"/>
        <v>0</v>
      </c>
      <c r="BX189" s="97">
        <f t="shared" si="324"/>
        <v>12677075.759667976</v>
      </c>
      <c r="BY189" s="469">
        <f t="shared" si="325"/>
        <v>6552526.7538992111</v>
      </c>
      <c r="BZ189" s="470">
        <f t="shared" si="326"/>
        <v>0</v>
      </c>
      <c r="CA189" s="470">
        <f t="shared" si="327"/>
        <v>0.27229837598894924</v>
      </c>
      <c r="CB189" s="470">
        <f t="shared" si="328"/>
        <v>4.086515918382011E-2</v>
      </c>
      <c r="CC189" s="470">
        <f t="shared" si="329"/>
        <v>0</v>
      </c>
      <c r="CD189" s="470">
        <f t="shared" si="330"/>
        <v>0.27535000486677785</v>
      </c>
      <c r="CE189" s="470">
        <f t="shared" si="331"/>
        <v>4.2081783931398817E-2</v>
      </c>
      <c r="CF189" s="470">
        <f t="shared" si="332"/>
        <v>0</v>
      </c>
      <c r="CG189" s="470">
        <f t="shared" si="333"/>
        <v>0.27756423788679779</v>
      </c>
      <c r="CH189" s="470">
        <f t="shared" si="334"/>
        <v>4.3499464707619465E-2</v>
      </c>
      <c r="CI189" s="470">
        <f t="shared" si="335"/>
        <v>0</v>
      </c>
      <c r="CJ189" s="470">
        <f t="shared" si="336"/>
        <v>0.28517558834044132</v>
      </c>
      <c r="CK189" s="472">
        <f t="shared" si="337"/>
        <v>4.5648360521663989E-2</v>
      </c>
      <c r="CL189" s="470">
        <f t="shared" si="338"/>
        <v>0</v>
      </c>
      <c r="CM189" s="116">
        <f t="shared" si="339"/>
        <v>0</v>
      </c>
      <c r="CN189" s="116">
        <f t="shared" si="340"/>
        <v>0</v>
      </c>
      <c r="CO189" s="116">
        <f t="shared" si="341"/>
        <v>0</v>
      </c>
      <c r="CP189" s="116">
        <f t="shared" si="342"/>
        <v>0</v>
      </c>
      <c r="CQ189" s="116">
        <f t="shared" si="343"/>
        <v>0</v>
      </c>
      <c r="CR189" s="116">
        <f t="shared" si="344"/>
        <v>0</v>
      </c>
      <c r="CS189" s="116">
        <f t="shared" si="345"/>
        <v>0</v>
      </c>
      <c r="CT189" s="116">
        <f t="shared" si="346"/>
        <v>0</v>
      </c>
      <c r="CU189" s="116">
        <f t="shared" si="347"/>
        <v>0</v>
      </c>
      <c r="CV189" s="116">
        <f t="shared" si="348"/>
        <v>0</v>
      </c>
      <c r="CW189" s="471">
        <f t="shared" si="349"/>
        <v>0</v>
      </c>
      <c r="CX189" s="470">
        <f t="shared" si="350"/>
        <v>0</v>
      </c>
      <c r="CY189" s="116">
        <f t="shared" si="351"/>
        <v>0</v>
      </c>
      <c r="CZ189" s="116">
        <f t="shared" si="352"/>
        <v>0</v>
      </c>
      <c r="DA189" s="116">
        <f t="shared" si="353"/>
        <v>0</v>
      </c>
      <c r="DB189" s="116">
        <f t="shared" si="354"/>
        <v>0</v>
      </c>
      <c r="DC189" s="116">
        <f t="shared" si="355"/>
        <v>0</v>
      </c>
      <c r="DD189" s="116">
        <f t="shared" si="356"/>
        <v>0</v>
      </c>
      <c r="DE189" s="116">
        <f t="shared" si="357"/>
        <v>0</v>
      </c>
      <c r="DF189" s="116">
        <f t="shared" si="358"/>
        <v>0</v>
      </c>
      <c r="DG189" s="116">
        <f t="shared" si="359"/>
        <v>0</v>
      </c>
      <c r="DH189" s="116">
        <f t="shared" si="360"/>
        <v>0</v>
      </c>
      <c r="DI189" s="471">
        <f t="shared" si="361"/>
        <v>0</v>
      </c>
      <c r="DJ189" s="470">
        <f t="shared" si="362"/>
        <v>0</v>
      </c>
      <c r="DK189" s="116">
        <f t="shared" si="363"/>
        <v>0</v>
      </c>
      <c r="DL189" s="116">
        <f t="shared" si="364"/>
        <v>0</v>
      </c>
      <c r="DM189" s="116">
        <f t="shared" si="365"/>
        <v>0</v>
      </c>
      <c r="DN189" s="116">
        <f t="shared" si="366"/>
        <v>0</v>
      </c>
      <c r="DO189" s="116">
        <f t="shared" si="367"/>
        <v>0</v>
      </c>
      <c r="DP189" s="116">
        <f t="shared" si="368"/>
        <v>0</v>
      </c>
      <c r="DQ189" s="116">
        <f t="shared" si="369"/>
        <v>0</v>
      </c>
      <c r="DR189" s="116">
        <f t="shared" si="370"/>
        <v>0</v>
      </c>
      <c r="DS189" s="116">
        <f t="shared" si="371"/>
        <v>0</v>
      </c>
      <c r="DT189" s="116">
        <f t="shared" si="372"/>
        <v>0</v>
      </c>
      <c r="DU189" s="471">
        <f t="shared" si="373"/>
        <v>0</v>
      </c>
      <c r="DV189" s="470">
        <f t="shared" si="374"/>
        <v>0</v>
      </c>
      <c r="DW189" s="470">
        <f t="shared" si="375"/>
        <v>0</v>
      </c>
      <c r="DX189" s="470">
        <f t="shared" si="376"/>
        <v>7.7038861144888697</v>
      </c>
      <c r="DY189" s="470">
        <f t="shared" si="377"/>
        <v>0</v>
      </c>
      <c r="DZ189" s="470">
        <f t="shared" si="378"/>
        <v>0</v>
      </c>
      <c r="EA189" s="470">
        <f t="shared" si="379"/>
        <v>7.5606347208133</v>
      </c>
      <c r="EB189" s="470">
        <f t="shared" si="380"/>
        <v>0</v>
      </c>
      <c r="EC189" s="470">
        <f t="shared" si="381"/>
        <v>0</v>
      </c>
      <c r="ED189" s="470">
        <f t="shared" si="382"/>
        <v>7.4020455836310699</v>
      </c>
      <c r="EE189" s="470">
        <f t="shared" si="383"/>
        <v>0</v>
      </c>
      <c r="EF189" s="470">
        <f t="shared" si="384"/>
        <v>0</v>
      </c>
      <c r="EG189" s="470">
        <f t="shared" si="385"/>
        <v>7.1771764407502499</v>
      </c>
      <c r="EH189" s="466">
        <f t="shared" si="386"/>
        <v>0</v>
      </c>
      <c r="EI189" s="122">
        <f t="shared" si="387"/>
        <v>105.86876163441011</v>
      </c>
      <c r="EJ189" s="122">
        <f t="shared" si="388"/>
        <v>15.888246784695022</v>
      </c>
      <c r="EK189" s="122">
        <f t="shared" si="389"/>
        <v>0</v>
      </c>
      <c r="EL189" s="122">
        <f t="shared" si="390"/>
        <v>107.05522545039943</v>
      </c>
      <c r="EM189" s="122">
        <f t="shared" si="391"/>
        <v>16.361266702394264</v>
      </c>
      <c r="EN189" s="122">
        <f t="shared" si="392"/>
        <v>0</v>
      </c>
      <c r="EO189" s="122">
        <f t="shared" si="393"/>
        <v>107.91611236148795</v>
      </c>
      <c r="EP189" s="122">
        <f t="shared" si="394"/>
        <v>16.91245657866984</v>
      </c>
      <c r="EQ189" s="122">
        <f t="shared" si="395"/>
        <v>0</v>
      </c>
      <c r="ER189" s="122">
        <f t="shared" si="396"/>
        <v>110.87538174370927</v>
      </c>
      <c r="ES189" s="469">
        <f t="shared" si="397"/>
        <v>17.747940587298263</v>
      </c>
      <c r="ET189" s="466">
        <f t="shared" si="398"/>
        <v>0</v>
      </c>
      <c r="EU189" s="122">
        <f t="shared" si="399"/>
        <v>0</v>
      </c>
      <c r="EV189" s="122">
        <f t="shared" si="400"/>
        <v>0</v>
      </c>
      <c r="EW189" s="122">
        <f t="shared" si="401"/>
        <v>0</v>
      </c>
      <c r="EX189" s="122">
        <f t="shared" si="402"/>
        <v>0</v>
      </c>
      <c r="EY189" s="122">
        <f t="shared" si="403"/>
        <v>0</v>
      </c>
      <c r="EZ189" s="122">
        <f t="shared" si="404"/>
        <v>0</v>
      </c>
      <c r="FA189" s="122">
        <f t="shared" si="405"/>
        <v>0</v>
      </c>
      <c r="FB189" s="122">
        <f t="shared" si="406"/>
        <v>0</v>
      </c>
      <c r="FC189" s="122">
        <f t="shared" si="407"/>
        <v>0</v>
      </c>
      <c r="FD189" s="122">
        <f t="shared" si="408"/>
        <v>0</v>
      </c>
      <c r="FE189" s="469">
        <f t="shared" si="409"/>
        <v>0</v>
      </c>
      <c r="FF189" s="466">
        <f t="shared" si="410"/>
        <v>0</v>
      </c>
      <c r="FG189" s="466">
        <f t="shared" si="411"/>
        <v>0</v>
      </c>
      <c r="FH189" s="466">
        <f t="shared" si="412"/>
        <v>0</v>
      </c>
      <c r="FI189" s="466">
        <f t="shared" si="413"/>
        <v>0</v>
      </c>
      <c r="FJ189" s="466">
        <f t="shared" si="414"/>
        <v>0</v>
      </c>
      <c r="FK189" s="466">
        <f t="shared" si="415"/>
        <v>0</v>
      </c>
      <c r="FL189" s="466">
        <f t="shared" si="416"/>
        <v>0</v>
      </c>
      <c r="FM189" s="466">
        <f t="shared" si="417"/>
        <v>0</v>
      </c>
      <c r="FN189" s="466">
        <f t="shared" si="418"/>
        <v>0</v>
      </c>
      <c r="FO189" s="466">
        <f t="shared" si="419"/>
        <v>0</v>
      </c>
      <c r="FP189" s="466">
        <f t="shared" si="420"/>
        <v>0</v>
      </c>
      <c r="FQ189" s="468">
        <f t="shared" si="421"/>
        <v>0</v>
      </c>
      <c r="FR189" s="466">
        <f t="shared" si="422"/>
        <v>0</v>
      </c>
      <c r="FS189" s="466">
        <f t="shared" si="423"/>
        <v>0</v>
      </c>
      <c r="FT189" s="466">
        <f t="shared" si="424"/>
        <v>15.888246784695022</v>
      </c>
      <c r="FU189" s="466">
        <f t="shared" si="425"/>
        <v>0</v>
      </c>
      <c r="FV189" s="466">
        <f t="shared" si="426"/>
        <v>0</v>
      </c>
      <c r="FW189" s="466">
        <f t="shared" si="427"/>
        <v>16.361266702394264</v>
      </c>
      <c r="FX189" s="466">
        <f t="shared" si="428"/>
        <v>0</v>
      </c>
      <c r="FY189" s="466">
        <f t="shared" si="429"/>
        <v>0</v>
      </c>
      <c r="FZ189" s="466">
        <f t="shared" si="430"/>
        <v>16.91245657866984</v>
      </c>
      <c r="GA189" s="466">
        <f t="shared" si="431"/>
        <v>0</v>
      </c>
      <c r="GB189" s="466">
        <f t="shared" si="432"/>
        <v>0</v>
      </c>
      <c r="GC189" s="468">
        <f t="shared" si="433"/>
        <v>17.747940587298263</v>
      </c>
    </row>
    <row r="190" spans="1:185">
      <c r="A190" s="97">
        <v>187</v>
      </c>
      <c r="B190" s="97" t="s">
        <v>12</v>
      </c>
      <c r="C190" s="97" t="s">
        <v>213</v>
      </c>
      <c r="D190" s="97" t="s">
        <v>935</v>
      </c>
      <c r="E190" s="321">
        <v>0</v>
      </c>
      <c r="F190" s="122">
        <v>4.3909514759188504</v>
      </c>
      <c r="G190" s="122">
        <v>25.243589771091798</v>
      </c>
      <c r="H190" s="122">
        <v>0</v>
      </c>
      <c r="I190" s="122">
        <v>4.0286979791555497</v>
      </c>
      <c r="J190" s="122">
        <v>24.636481437097</v>
      </c>
      <c r="K190" s="122">
        <v>0</v>
      </c>
      <c r="L190" s="122">
        <v>3.7762182692902102</v>
      </c>
      <c r="M190" s="122">
        <v>23.930923102994999</v>
      </c>
      <c r="N190" s="122">
        <v>0</v>
      </c>
      <c r="O190" s="122">
        <v>3.20100362594484</v>
      </c>
      <c r="P190" s="475">
        <v>23.047397461006799</v>
      </c>
      <c r="Q190" s="474">
        <v>1</v>
      </c>
      <c r="R190" s="97">
        <v>0</v>
      </c>
      <c r="S190" s="97">
        <v>4.3909514759188504</v>
      </c>
      <c r="T190" s="97">
        <v>25.243589771091798</v>
      </c>
      <c r="U190" s="97">
        <v>0</v>
      </c>
      <c r="V190" s="97">
        <v>4.0286979791555497</v>
      </c>
      <c r="W190" s="97">
        <v>24.636481437097</v>
      </c>
      <c r="X190" s="97">
        <v>0</v>
      </c>
      <c r="Y190" s="97">
        <v>3.7762182692902102</v>
      </c>
      <c r="Z190" s="97">
        <v>23.930923102994999</v>
      </c>
      <c r="AA190" s="97">
        <v>0</v>
      </c>
      <c r="AB190" s="97">
        <v>3.20100362594484</v>
      </c>
      <c r="AC190" s="97">
        <v>23.047397461006799</v>
      </c>
      <c r="AD190" s="321">
        <v>0</v>
      </c>
      <c r="AE190" s="97">
        <v>9096.4734183889195</v>
      </c>
      <c r="AF190" s="97">
        <v>52295.645851882</v>
      </c>
      <c r="AG190" s="97">
        <v>0</v>
      </c>
      <c r="AH190" s="97">
        <v>8346.0143613718301</v>
      </c>
      <c r="AI190" s="97">
        <v>51037.935569144203</v>
      </c>
      <c r="AJ190" s="97">
        <v>0</v>
      </c>
      <c r="AK190" s="97">
        <v>7822.9671398144701</v>
      </c>
      <c r="AL190" s="97">
        <v>49576.2734375</v>
      </c>
      <c r="AM190" s="97">
        <v>0</v>
      </c>
      <c r="AN190" s="97">
        <v>6631.3291220055198</v>
      </c>
      <c r="AO190" s="97">
        <v>47745.924662768302</v>
      </c>
      <c r="AP190" s="466">
        <f t="shared" si="290"/>
        <v>0</v>
      </c>
      <c r="AQ190" s="122">
        <f t="shared" si="291"/>
        <v>2071.6406155423051</v>
      </c>
      <c r="AR190" s="473">
        <f t="shared" si="292"/>
        <v>2071.6406155423033</v>
      </c>
      <c r="AS190" s="122">
        <f t="shared" si="293"/>
        <v>0</v>
      </c>
      <c r="AT190" s="122">
        <f t="shared" si="294"/>
        <v>2071.6406155423019</v>
      </c>
      <c r="AU190" s="122">
        <f t="shared" si="295"/>
        <v>2071.6406155423051</v>
      </c>
      <c r="AV190" s="122">
        <f t="shared" si="296"/>
        <v>0</v>
      </c>
      <c r="AW190" s="122">
        <f t="shared" si="297"/>
        <v>2071.6406155423056</v>
      </c>
      <c r="AX190" s="122">
        <f t="shared" si="298"/>
        <v>2071.6406644295071</v>
      </c>
      <c r="AY190" s="122">
        <f t="shared" si="299"/>
        <v>0</v>
      </c>
      <c r="AZ190" s="122">
        <f t="shared" si="300"/>
        <v>2071.6406155423056</v>
      </c>
      <c r="BA190" s="469">
        <f t="shared" si="301"/>
        <v>2071.640615542306</v>
      </c>
      <c r="BB190" s="97">
        <f t="shared" si="302"/>
        <v>0</v>
      </c>
      <c r="BC190" s="97">
        <f t="shared" si="303"/>
        <v>0.67762138943374339</v>
      </c>
      <c r="BD190" s="97">
        <f t="shared" si="304"/>
        <v>3.8956468703410438</v>
      </c>
      <c r="BE190" s="97">
        <f t="shared" si="305"/>
        <v>0</v>
      </c>
      <c r="BF190" s="97">
        <f t="shared" si="306"/>
        <v>0.62171762480546022</v>
      </c>
      <c r="BG190" s="97">
        <f t="shared" si="307"/>
        <v>3.8019565631093357</v>
      </c>
      <c r="BH190" s="97">
        <f t="shared" si="308"/>
        <v>0</v>
      </c>
      <c r="BI190" s="97">
        <f t="shared" si="309"/>
        <v>0.58275439491301917</v>
      </c>
      <c r="BJ190" s="97">
        <f t="shared" si="310"/>
        <v>3.6930732330833056</v>
      </c>
      <c r="BK190" s="97">
        <f t="shared" si="311"/>
        <v>0</v>
      </c>
      <c r="BL190" s="97">
        <f t="shared" si="312"/>
        <v>0.49398599289719863</v>
      </c>
      <c r="BM190" s="469">
        <f t="shared" si="313"/>
        <v>3.5567255926213712</v>
      </c>
      <c r="BN190" s="467">
        <f t="shared" si="314"/>
        <v>0</v>
      </c>
      <c r="BO190" s="97">
        <f t="shared" si="315"/>
        <v>4903906.3261372354</v>
      </c>
      <c r="BP190" s="97">
        <f t="shared" si="316"/>
        <v>1831857.140419405</v>
      </c>
      <c r="BQ190" s="97">
        <f t="shared" si="317"/>
        <v>0</v>
      </c>
      <c r="BR190" s="97">
        <f t="shared" si="318"/>
        <v>5147483.3045069985</v>
      </c>
      <c r="BS190" s="97">
        <f t="shared" si="319"/>
        <v>1857136.7351799388</v>
      </c>
      <c r="BT190" s="97">
        <f t="shared" si="320"/>
        <v>0</v>
      </c>
      <c r="BU190" s="97">
        <f t="shared" si="321"/>
        <v>5338503.5726004234</v>
      </c>
      <c r="BV190" s="97">
        <f t="shared" si="322"/>
        <v>1887767.5566950091</v>
      </c>
      <c r="BW190" s="97">
        <f t="shared" si="323"/>
        <v>0</v>
      </c>
      <c r="BX190" s="97">
        <f t="shared" si="324"/>
        <v>5859041.4075338943</v>
      </c>
      <c r="BY190" s="469">
        <f t="shared" si="325"/>
        <v>1928175.4717836415</v>
      </c>
      <c r="BZ190" s="470">
        <f t="shared" si="326"/>
        <v>0</v>
      </c>
      <c r="CA190" s="470">
        <f t="shared" si="327"/>
        <v>5.5841044395862335E-2</v>
      </c>
      <c r="CB190" s="470">
        <f t="shared" si="328"/>
        <v>3.6283610156690018E-3</v>
      </c>
      <c r="CC190" s="470">
        <f t="shared" si="329"/>
        <v>0</v>
      </c>
      <c r="CD190" s="470">
        <f t="shared" si="330"/>
        <v>6.3885197291284126E-2</v>
      </c>
      <c r="CE190" s="470">
        <f t="shared" si="331"/>
        <v>3.7690786728650067E-3</v>
      </c>
      <c r="CF190" s="470">
        <f t="shared" si="332"/>
        <v>0</v>
      </c>
      <c r="CG190" s="470">
        <f t="shared" si="333"/>
        <v>7.0685844830731481E-2</v>
      </c>
      <c r="CH190" s="470">
        <f t="shared" si="334"/>
        <v>3.9442012925501226E-3</v>
      </c>
      <c r="CI190" s="470">
        <f t="shared" si="335"/>
        <v>0</v>
      </c>
      <c r="CJ190" s="470">
        <f t="shared" si="336"/>
        <v>9.1518818661201623E-2</v>
      </c>
      <c r="CK190" s="472">
        <f t="shared" si="337"/>
        <v>4.183065517583631E-3</v>
      </c>
      <c r="CL190" s="470">
        <f t="shared" si="338"/>
        <v>0</v>
      </c>
      <c r="CM190" s="116">
        <f t="shared" si="339"/>
        <v>0</v>
      </c>
      <c r="CN190" s="116">
        <f t="shared" si="340"/>
        <v>0</v>
      </c>
      <c r="CO190" s="116">
        <f t="shared" si="341"/>
        <v>0</v>
      </c>
      <c r="CP190" s="116">
        <f t="shared" si="342"/>
        <v>0</v>
      </c>
      <c r="CQ190" s="116">
        <f t="shared" si="343"/>
        <v>0</v>
      </c>
      <c r="CR190" s="116">
        <f t="shared" si="344"/>
        <v>0</v>
      </c>
      <c r="CS190" s="116">
        <f t="shared" si="345"/>
        <v>0</v>
      </c>
      <c r="CT190" s="116">
        <f t="shared" si="346"/>
        <v>0</v>
      </c>
      <c r="CU190" s="116">
        <f t="shared" si="347"/>
        <v>0</v>
      </c>
      <c r="CV190" s="116">
        <f t="shared" si="348"/>
        <v>0</v>
      </c>
      <c r="CW190" s="471">
        <f t="shared" si="349"/>
        <v>0</v>
      </c>
      <c r="CX190" s="470">
        <f t="shared" si="350"/>
        <v>0</v>
      </c>
      <c r="CY190" s="116">
        <f t="shared" si="351"/>
        <v>0</v>
      </c>
      <c r="CZ190" s="116">
        <f t="shared" si="352"/>
        <v>25.243589771091798</v>
      </c>
      <c r="DA190" s="116">
        <f t="shared" si="353"/>
        <v>0</v>
      </c>
      <c r="DB190" s="116">
        <f t="shared" si="354"/>
        <v>0</v>
      </c>
      <c r="DC190" s="116">
        <f t="shared" si="355"/>
        <v>24.636481437097</v>
      </c>
      <c r="DD190" s="116">
        <f t="shared" si="356"/>
        <v>0</v>
      </c>
      <c r="DE190" s="116">
        <f t="shared" si="357"/>
        <v>0</v>
      </c>
      <c r="DF190" s="116">
        <f t="shared" si="358"/>
        <v>23.930923102994999</v>
      </c>
      <c r="DG190" s="116">
        <f t="shared" si="359"/>
        <v>0</v>
      </c>
      <c r="DH190" s="116">
        <f t="shared" si="360"/>
        <v>0</v>
      </c>
      <c r="DI190" s="471">
        <f t="shared" si="361"/>
        <v>23.047397461006799</v>
      </c>
      <c r="DJ190" s="470">
        <f t="shared" si="362"/>
        <v>0</v>
      </c>
      <c r="DK190" s="116">
        <f t="shared" si="363"/>
        <v>0</v>
      </c>
      <c r="DL190" s="116">
        <f t="shared" si="364"/>
        <v>0</v>
      </c>
      <c r="DM190" s="116">
        <f t="shared" si="365"/>
        <v>0</v>
      </c>
      <c r="DN190" s="116">
        <f t="shared" si="366"/>
        <v>0</v>
      </c>
      <c r="DO190" s="116">
        <f t="shared" si="367"/>
        <v>0</v>
      </c>
      <c r="DP190" s="116">
        <f t="shared" si="368"/>
        <v>0</v>
      </c>
      <c r="DQ190" s="116">
        <f t="shared" si="369"/>
        <v>0</v>
      </c>
      <c r="DR190" s="116">
        <f t="shared" si="370"/>
        <v>0</v>
      </c>
      <c r="DS190" s="116">
        <f t="shared" si="371"/>
        <v>0</v>
      </c>
      <c r="DT190" s="116">
        <f t="shared" si="372"/>
        <v>0</v>
      </c>
      <c r="DU190" s="471">
        <f t="shared" si="373"/>
        <v>0</v>
      </c>
      <c r="DV190" s="470">
        <f t="shared" si="374"/>
        <v>0</v>
      </c>
      <c r="DW190" s="470">
        <f t="shared" si="375"/>
        <v>0</v>
      </c>
      <c r="DX190" s="470">
        <f t="shared" si="376"/>
        <v>0</v>
      </c>
      <c r="DY190" s="470">
        <f t="shared" si="377"/>
        <v>0</v>
      </c>
      <c r="DZ190" s="470">
        <f t="shared" si="378"/>
        <v>0</v>
      </c>
      <c r="EA190" s="470">
        <f t="shared" si="379"/>
        <v>0</v>
      </c>
      <c r="EB190" s="470">
        <f t="shared" si="380"/>
        <v>0</v>
      </c>
      <c r="EC190" s="470">
        <f t="shared" si="381"/>
        <v>0</v>
      </c>
      <c r="ED190" s="470">
        <f t="shared" si="382"/>
        <v>0</v>
      </c>
      <c r="EE190" s="470">
        <f t="shared" si="383"/>
        <v>0</v>
      </c>
      <c r="EF190" s="470">
        <f t="shared" si="384"/>
        <v>0</v>
      </c>
      <c r="EG190" s="470">
        <f t="shared" si="385"/>
        <v>0</v>
      </c>
      <c r="EH190" s="466">
        <f t="shared" si="386"/>
        <v>0</v>
      </c>
      <c r="EI190" s="122">
        <f t="shared" si="387"/>
        <v>7.2369414581720948</v>
      </c>
      <c r="EJ190" s="122">
        <f t="shared" si="388"/>
        <v>0.47023182577609646</v>
      </c>
      <c r="EK190" s="122">
        <f t="shared" si="389"/>
        <v>0</v>
      </c>
      <c r="EL190" s="122">
        <f t="shared" si="390"/>
        <v>8.279455333307757</v>
      </c>
      <c r="EM190" s="122">
        <f t="shared" si="391"/>
        <v>0.48846868825379891</v>
      </c>
      <c r="EN190" s="122">
        <f t="shared" si="392"/>
        <v>0</v>
      </c>
      <c r="EO190" s="122">
        <f t="shared" si="393"/>
        <v>9.1608122035651718</v>
      </c>
      <c r="EP190" s="122">
        <f t="shared" si="394"/>
        <v>0.51116439819931037</v>
      </c>
      <c r="EQ190" s="122">
        <f t="shared" si="395"/>
        <v>0</v>
      </c>
      <c r="ER190" s="122">
        <f t="shared" si="396"/>
        <v>11.860744012539632</v>
      </c>
      <c r="ES190" s="469">
        <f t="shared" si="397"/>
        <v>0.54212095411120576</v>
      </c>
      <c r="ET190" s="466">
        <f t="shared" si="398"/>
        <v>0</v>
      </c>
      <c r="EU190" s="122">
        <f t="shared" si="399"/>
        <v>0</v>
      </c>
      <c r="EV190" s="122">
        <f t="shared" si="400"/>
        <v>0.47023182577609646</v>
      </c>
      <c r="EW190" s="122">
        <f t="shared" si="401"/>
        <v>0</v>
      </c>
      <c r="EX190" s="122">
        <f t="shared" si="402"/>
        <v>0</v>
      </c>
      <c r="EY190" s="122">
        <f t="shared" si="403"/>
        <v>0.48846868825379891</v>
      </c>
      <c r="EZ190" s="122">
        <f t="shared" si="404"/>
        <v>0</v>
      </c>
      <c r="FA190" s="122">
        <f t="shared" si="405"/>
        <v>0</v>
      </c>
      <c r="FB190" s="122">
        <f t="shared" si="406"/>
        <v>0.51116439819931037</v>
      </c>
      <c r="FC190" s="122">
        <f t="shared" si="407"/>
        <v>0</v>
      </c>
      <c r="FD190" s="122">
        <f t="shared" si="408"/>
        <v>0</v>
      </c>
      <c r="FE190" s="469">
        <f t="shared" si="409"/>
        <v>0.54212095411120576</v>
      </c>
      <c r="FF190" s="466">
        <f t="shared" si="410"/>
        <v>0</v>
      </c>
      <c r="FG190" s="466">
        <f t="shared" si="411"/>
        <v>0</v>
      </c>
      <c r="FH190" s="466">
        <f t="shared" si="412"/>
        <v>0</v>
      </c>
      <c r="FI190" s="466">
        <f t="shared" si="413"/>
        <v>0</v>
      </c>
      <c r="FJ190" s="466">
        <f t="shared" si="414"/>
        <v>0</v>
      </c>
      <c r="FK190" s="466">
        <f t="shared" si="415"/>
        <v>0</v>
      </c>
      <c r="FL190" s="466">
        <f t="shared" si="416"/>
        <v>0</v>
      </c>
      <c r="FM190" s="466">
        <f t="shared" si="417"/>
        <v>0</v>
      </c>
      <c r="FN190" s="466">
        <f t="shared" si="418"/>
        <v>0</v>
      </c>
      <c r="FO190" s="466">
        <f t="shared" si="419"/>
        <v>0</v>
      </c>
      <c r="FP190" s="466">
        <f t="shared" si="420"/>
        <v>0</v>
      </c>
      <c r="FQ190" s="468">
        <f t="shared" si="421"/>
        <v>0</v>
      </c>
      <c r="FR190" s="466">
        <f t="shared" si="422"/>
        <v>0</v>
      </c>
      <c r="FS190" s="466">
        <f t="shared" si="423"/>
        <v>0</v>
      </c>
      <c r="FT190" s="466">
        <f t="shared" si="424"/>
        <v>0</v>
      </c>
      <c r="FU190" s="466">
        <f t="shared" si="425"/>
        <v>0</v>
      </c>
      <c r="FV190" s="466">
        <f t="shared" si="426"/>
        <v>0</v>
      </c>
      <c r="FW190" s="466">
        <f t="shared" si="427"/>
        <v>0</v>
      </c>
      <c r="FX190" s="466">
        <f t="shared" si="428"/>
        <v>0</v>
      </c>
      <c r="FY190" s="466">
        <f t="shared" si="429"/>
        <v>0</v>
      </c>
      <c r="FZ190" s="466">
        <f t="shared" si="430"/>
        <v>0</v>
      </c>
      <c r="GA190" s="466">
        <f t="shared" si="431"/>
        <v>0</v>
      </c>
      <c r="GB190" s="466">
        <f t="shared" si="432"/>
        <v>0</v>
      </c>
      <c r="GC190" s="468">
        <f t="shared" si="433"/>
        <v>0</v>
      </c>
    </row>
    <row r="191" spans="1:185">
      <c r="A191" s="97">
        <v>188</v>
      </c>
      <c r="B191" s="97" t="s">
        <v>12</v>
      </c>
      <c r="C191" s="97" t="s">
        <v>213</v>
      </c>
      <c r="D191" s="97" t="s">
        <v>935</v>
      </c>
      <c r="E191" s="321">
        <v>0</v>
      </c>
      <c r="F191" s="122">
        <v>8.0961842977617806</v>
      </c>
      <c r="G191" s="122">
        <v>46.544981479460603</v>
      </c>
      <c r="H191" s="122">
        <v>0</v>
      </c>
      <c r="I191" s="122">
        <v>7.4282490931964302</v>
      </c>
      <c r="J191" s="122">
        <v>45.425574674879599</v>
      </c>
      <c r="K191" s="122">
        <v>0</v>
      </c>
      <c r="L191" s="122">
        <v>6.96271849607513</v>
      </c>
      <c r="M191" s="122">
        <v>44.124642442528597</v>
      </c>
      <c r="N191" s="122">
        <v>0</v>
      </c>
      <c r="O191" s="122">
        <v>5.9021183530683299</v>
      </c>
      <c r="P191" s="475">
        <v>42.495568090747497</v>
      </c>
      <c r="Q191" s="474">
        <v>1</v>
      </c>
      <c r="R191" s="97">
        <v>0</v>
      </c>
      <c r="S191" s="97">
        <v>8.0961842977617806</v>
      </c>
      <c r="T191" s="97">
        <v>46.544981479460603</v>
      </c>
      <c r="U191" s="97">
        <v>0</v>
      </c>
      <c r="V191" s="97">
        <v>7.4282490931964302</v>
      </c>
      <c r="W191" s="97">
        <v>45.425574674879599</v>
      </c>
      <c r="X191" s="97">
        <v>0</v>
      </c>
      <c r="Y191" s="97">
        <v>6.96271849607513</v>
      </c>
      <c r="Z191" s="97">
        <v>44.124642442528597</v>
      </c>
      <c r="AA191" s="97">
        <v>0</v>
      </c>
      <c r="AB191" s="97">
        <v>5.9021183530683299</v>
      </c>
      <c r="AC191" s="97">
        <v>42.495568090747497</v>
      </c>
      <c r="AD191" s="321">
        <v>0</v>
      </c>
      <c r="AE191" s="97">
        <v>2922.20124427566</v>
      </c>
      <c r="AF191" s="97">
        <v>16799.741432722702</v>
      </c>
      <c r="AG191" s="97">
        <v>0</v>
      </c>
      <c r="AH191" s="97">
        <v>2681.11964162292</v>
      </c>
      <c r="AI191" s="97">
        <v>16395.7076512657</v>
      </c>
      <c r="AJ191" s="97">
        <v>0</v>
      </c>
      <c r="AK191" s="97">
        <v>2513.09307007707</v>
      </c>
      <c r="AL191" s="97">
        <v>15926.1552734375</v>
      </c>
      <c r="AM191" s="97">
        <v>0</v>
      </c>
      <c r="AN191" s="97">
        <v>2130.2847070769599</v>
      </c>
      <c r="AO191" s="97">
        <v>15338.163928075801</v>
      </c>
      <c r="AP191" s="466">
        <f t="shared" si="290"/>
        <v>0</v>
      </c>
      <c r="AQ191" s="122">
        <f t="shared" si="291"/>
        <v>360.93561322257858</v>
      </c>
      <c r="AR191" s="473">
        <f t="shared" si="292"/>
        <v>360.93561322257915</v>
      </c>
      <c r="AS191" s="122">
        <f t="shared" si="293"/>
        <v>0</v>
      </c>
      <c r="AT191" s="122">
        <f t="shared" si="294"/>
        <v>360.93561322257898</v>
      </c>
      <c r="AU191" s="122">
        <f t="shared" si="295"/>
        <v>360.93561322257852</v>
      </c>
      <c r="AV191" s="122">
        <f t="shared" si="296"/>
        <v>0</v>
      </c>
      <c r="AW191" s="122">
        <f t="shared" si="297"/>
        <v>360.93561322257898</v>
      </c>
      <c r="AX191" s="122">
        <f t="shared" si="298"/>
        <v>360.93562217939728</v>
      </c>
      <c r="AY191" s="122">
        <f t="shared" si="299"/>
        <v>0</v>
      </c>
      <c r="AZ191" s="122">
        <f t="shared" si="300"/>
        <v>360.93561322257972</v>
      </c>
      <c r="BA191" s="469">
        <f t="shared" si="301"/>
        <v>360.93561322257881</v>
      </c>
      <c r="BB191" s="97">
        <f t="shared" si="302"/>
        <v>0</v>
      </c>
      <c r="BC191" s="97">
        <f t="shared" si="303"/>
        <v>1.2494211523512597</v>
      </c>
      <c r="BD191" s="97">
        <f t="shared" si="304"/>
        <v>7.1829249752025355</v>
      </c>
      <c r="BE191" s="97">
        <f t="shared" si="305"/>
        <v>0</v>
      </c>
      <c r="BF191" s="97">
        <f t="shared" si="306"/>
        <v>1.1463439072822801</v>
      </c>
      <c r="BG191" s="97">
        <f t="shared" si="307"/>
        <v>7.0101756295489182</v>
      </c>
      <c r="BH191" s="97">
        <f t="shared" si="308"/>
        <v>0</v>
      </c>
      <c r="BI191" s="97">
        <f t="shared" si="309"/>
        <v>1.0745021910220831</v>
      </c>
      <c r="BJ191" s="97">
        <f t="shared" si="310"/>
        <v>6.8094128764919963</v>
      </c>
      <c r="BK191" s="97">
        <f t="shared" si="311"/>
        <v>0</v>
      </c>
      <c r="BL191" s="97">
        <f t="shared" si="312"/>
        <v>0.91082802006406693</v>
      </c>
      <c r="BM191" s="469">
        <f t="shared" si="313"/>
        <v>6.5580105023599105</v>
      </c>
      <c r="BN191" s="467">
        <f t="shared" si="314"/>
        <v>0</v>
      </c>
      <c r="BO191" s="97">
        <f t="shared" si="315"/>
        <v>605419.13096128835</v>
      </c>
      <c r="BP191" s="97">
        <f t="shared" si="316"/>
        <v>226154.67838096592</v>
      </c>
      <c r="BQ191" s="97">
        <f t="shared" si="317"/>
        <v>0</v>
      </c>
      <c r="BR191" s="97">
        <f t="shared" si="318"/>
        <v>635490.29316535266</v>
      </c>
      <c r="BS191" s="97">
        <f t="shared" si="319"/>
        <v>229275.60877260071</v>
      </c>
      <c r="BT191" s="97">
        <f t="shared" si="320"/>
        <v>0</v>
      </c>
      <c r="BU191" s="97">
        <f t="shared" si="321"/>
        <v>659072.98765703116</v>
      </c>
      <c r="BV191" s="97">
        <f t="shared" si="322"/>
        <v>233057.18319514536</v>
      </c>
      <c r="BW191" s="97">
        <f t="shared" si="323"/>
        <v>0</v>
      </c>
      <c r="BX191" s="97">
        <f t="shared" si="324"/>
        <v>723336.76895689499</v>
      </c>
      <c r="BY191" s="469">
        <f t="shared" si="325"/>
        <v>238045.8028421682</v>
      </c>
      <c r="BZ191" s="470">
        <f t="shared" si="326"/>
        <v>0</v>
      </c>
      <c r="CA191" s="470">
        <f t="shared" si="327"/>
        <v>3.7389164370224292E-3</v>
      </c>
      <c r="CB191" s="470">
        <f t="shared" si="328"/>
        <v>2.4294206506534285E-4</v>
      </c>
      <c r="CC191" s="470">
        <f t="shared" si="329"/>
        <v>0</v>
      </c>
      <c r="CD191" s="470">
        <f t="shared" si="330"/>
        <v>4.2775241190242345E-3</v>
      </c>
      <c r="CE191" s="470">
        <f t="shared" si="331"/>
        <v>2.5236401566031304E-4</v>
      </c>
      <c r="CF191" s="470">
        <f t="shared" si="332"/>
        <v>0</v>
      </c>
      <c r="CG191" s="470">
        <f t="shared" si="333"/>
        <v>4.7328711338003194E-3</v>
      </c>
      <c r="CH191" s="470">
        <f t="shared" si="334"/>
        <v>2.6408959970462918E-4</v>
      </c>
      <c r="CI191" s="470">
        <f t="shared" si="335"/>
        <v>0</v>
      </c>
      <c r="CJ191" s="470">
        <f t="shared" si="336"/>
        <v>6.1277724851184533E-3</v>
      </c>
      <c r="CK191" s="472">
        <f t="shared" si="337"/>
        <v>2.8008309282256374E-4</v>
      </c>
      <c r="CL191" s="470">
        <f t="shared" si="338"/>
        <v>0</v>
      </c>
      <c r="CM191" s="116">
        <f t="shared" si="339"/>
        <v>0</v>
      </c>
      <c r="CN191" s="116">
        <f t="shared" si="340"/>
        <v>0</v>
      </c>
      <c r="CO191" s="116">
        <f t="shared" si="341"/>
        <v>0</v>
      </c>
      <c r="CP191" s="116">
        <f t="shared" si="342"/>
        <v>0</v>
      </c>
      <c r="CQ191" s="116">
        <f t="shared" si="343"/>
        <v>0</v>
      </c>
      <c r="CR191" s="116">
        <f t="shared" si="344"/>
        <v>0</v>
      </c>
      <c r="CS191" s="116">
        <f t="shared" si="345"/>
        <v>0</v>
      </c>
      <c r="CT191" s="116">
        <f t="shared" si="346"/>
        <v>0</v>
      </c>
      <c r="CU191" s="116">
        <f t="shared" si="347"/>
        <v>0</v>
      </c>
      <c r="CV191" s="116">
        <f t="shared" si="348"/>
        <v>0</v>
      </c>
      <c r="CW191" s="471">
        <f t="shared" si="349"/>
        <v>0</v>
      </c>
      <c r="CX191" s="470">
        <f t="shared" si="350"/>
        <v>0</v>
      </c>
      <c r="CY191" s="116">
        <f t="shared" si="351"/>
        <v>8.0961842977617806</v>
      </c>
      <c r="CZ191" s="116">
        <f t="shared" si="352"/>
        <v>46.544981479460603</v>
      </c>
      <c r="DA191" s="116">
        <f t="shared" si="353"/>
        <v>0</v>
      </c>
      <c r="DB191" s="116">
        <f t="shared" si="354"/>
        <v>7.4282490931964302</v>
      </c>
      <c r="DC191" s="116">
        <f t="shared" si="355"/>
        <v>45.425574674879599</v>
      </c>
      <c r="DD191" s="116">
        <f t="shared" si="356"/>
        <v>0</v>
      </c>
      <c r="DE191" s="116">
        <f t="shared" si="357"/>
        <v>6.96271849607513</v>
      </c>
      <c r="DF191" s="116">
        <f t="shared" si="358"/>
        <v>44.124642442528597</v>
      </c>
      <c r="DG191" s="116">
        <f t="shared" si="359"/>
        <v>0</v>
      </c>
      <c r="DH191" s="116">
        <f t="shared" si="360"/>
        <v>0</v>
      </c>
      <c r="DI191" s="471">
        <f t="shared" si="361"/>
        <v>42.495568090747497</v>
      </c>
      <c r="DJ191" s="470">
        <f t="shared" si="362"/>
        <v>0</v>
      </c>
      <c r="DK191" s="116">
        <f t="shared" si="363"/>
        <v>0</v>
      </c>
      <c r="DL191" s="116">
        <f t="shared" si="364"/>
        <v>0</v>
      </c>
      <c r="DM191" s="116">
        <f t="shared" si="365"/>
        <v>0</v>
      </c>
      <c r="DN191" s="116">
        <f t="shared" si="366"/>
        <v>0</v>
      </c>
      <c r="DO191" s="116">
        <f t="shared" si="367"/>
        <v>0</v>
      </c>
      <c r="DP191" s="116">
        <f t="shared" si="368"/>
        <v>0</v>
      </c>
      <c r="DQ191" s="116">
        <f t="shared" si="369"/>
        <v>0</v>
      </c>
      <c r="DR191" s="116">
        <f t="shared" si="370"/>
        <v>0</v>
      </c>
      <c r="DS191" s="116">
        <f t="shared" si="371"/>
        <v>0</v>
      </c>
      <c r="DT191" s="116">
        <f t="shared" si="372"/>
        <v>5.9021183530683299</v>
      </c>
      <c r="DU191" s="471">
        <f t="shared" si="373"/>
        <v>0</v>
      </c>
      <c r="DV191" s="470">
        <f t="shared" si="374"/>
        <v>0</v>
      </c>
      <c r="DW191" s="470">
        <f t="shared" si="375"/>
        <v>0</v>
      </c>
      <c r="DX191" s="470">
        <f t="shared" si="376"/>
        <v>0</v>
      </c>
      <c r="DY191" s="470">
        <f t="shared" si="377"/>
        <v>0</v>
      </c>
      <c r="DZ191" s="470">
        <f t="shared" si="378"/>
        <v>0</v>
      </c>
      <c r="EA191" s="470">
        <f t="shared" si="379"/>
        <v>0</v>
      </c>
      <c r="EB191" s="470">
        <f t="shared" si="380"/>
        <v>0</v>
      </c>
      <c r="EC191" s="470">
        <f t="shared" si="381"/>
        <v>0</v>
      </c>
      <c r="ED191" s="470">
        <f t="shared" si="382"/>
        <v>0</v>
      </c>
      <c r="EE191" s="470">
        <f t="shared" si="383"/>
        <v>0</v>
      </c>
      <c r="EF191" s="470">
        <f t="shared" si="384"/>
        <v>0</v>
      </c>
      <c r="EG191" s="470">
        <f t="shared" si="385"/>
        <v>0</v>
      </c>
      <c r="EH191" s="466">
        <f t="shared" si="386"/>
        <v>0</v>
      </c>
      <c r="EI191" s="122">
        <f t="shared" si="387"/>
        <v>0.48455969376055674</v>
      </c>
      <c r="EJ191" s="122">
        <f t="shared" si="388"/>
        <v>3.1485039752150425E-2</v>
      </c>
      <c r="EK191" s="122">
        <f t="shared" si="389"/>
        <v>0</v>
      </c>
      <c r="EL191" s="122">
        <f t="shared" si="390"/>
        <v>0.55436269092401358</v>
      </c>
      <c r="EM191" s="122">
        <f t="shared" si="391"/>
        <v>3.2706114780658331E-2</v>
      </c>
      <c r="EN191" s="122">
        <f t="shared" si="392"/>
        <v>0</v>
      </c>
      <c r="EO191" s="122">
        <f t="shared" si="393"/>
        <v>0.61337519193898593</v>
      </c>
      <c r="EP191" s="122">
        <f t="shared" si="394"/>
        <v>3.4225738315813416E-2</v>
      </c>
      <c r="EQ191" s="122">
        <f t="shared" si="395"/>
        <v>0</v>
      </c>
      <c r="ER191" s="122">
        <f t="shared" si="396"/>
        <v>0.79415296084766485</v>
      </c>
      <c r="ES191" s="469">
        <f t="shared" si="397"/>
        <v>3.6298478441976728E-2</v>
      </c>
      <c r="ET191" s="466">
        <f t="shared" si="398"/>
        <v>0</v>
      </c>
      <c r="EU191" s="122">
        <f t="shared" si="399"/>
        <v>0.48455969376055674</v>
      </c>
      <c r="EV191" s="122">
        <f t="shared" si="400"/>
        <v>3.1485039752150425E-2</v>
      </c>
      <c r="EW191" s="122">
        <f t="shared" si="401"/>
        <v>0</v>
      </c>
      <c r="EX191" s="122">
        <f t="shared" si="402"/>
        <v>0.55436269092401358</v>
      </c>
      <c r="EY191" s="122">
        <f t="shared" si="403"/>
        <v>3.2706114780658331E-2</v>
      </c>
      <c r="EZ191" s="122">
        <f t="shared" si="404"/>
        <v>0</v>
      </c>
      <c r="FA191" s="122">
        <f t="shared" si="405"/>
        <v>0.61337519193898593</v>
      </c>
      <c r="FB191" s="122">
        <f t="shared" si="406"/>
        <v>3.4225738315813416E-2</v>
      </c>
      <c r="FC191" s="122">
        <f t="shared" si="407"/>
        <v>0</v>
      </c>
      <c r="FD191" s="122">
        <f t="shared" si="408"/>
        <v>0</v>
      </c>
      <c r="FE191" s="469">
        <f t="shared" si="409"/>
        <v>3.6298478441976728E-2</v>
      </c>
      <c r="FF191" s="466">
        <f t="shared" si="410"/>
        <v>0</v>
      </c>
      <c r="FG191" s="466">
        <f t="shared" si="411"/>
        <v>0</v>
      </c>
      <c r="FH191" s="466">
        <f t="shared" si="412"/>
        <v>0</v>
      </c>
      <c r="FI191" s="466">
        <f t="shared" si="413"/>
        <v>0</v>
      </c>
      <c r="FJ191" s="466">
        <f t="shared" si="414"/>
        <v>0</v>
      </c>
      <c r="FK191" s="466">
        <f t="shared" si="415"/>
        <v>0</v>
      </c>
      <c r="FL191" s="466">
        <f t="shared" si="416"/>
        <v>0</v>
      </c>
      <c r="FM191" s="466">
        <f t="shared" si="417"/>
        <v>0</v>
      </c>
      <c r="FN191" s="466">
        <f t="shared" si="418"/>
        <v>0</v>
      </c>
      <c r="FO191" s="466">
        <f t="shared" si="419"/>
        <v>0</v>
      </c>
      <c r="FP191" s="466">
        <f t="shared" si="420"/>
        <v>0.79415296084766485</v>
      </c>
      <c r="FQ191" s="468">
        <f t="shared" si="421"/>
        <v>0</v>
      </c>
      <c r="FR191" s="466">
        <f t="shared" si="422"/>
        <v>0</v>
      </c>
      <c r="FS191" s="466">
        <f t="shared" si="423"/>
        <v>0</v>
      </c>
      <c r="FT191" s="466">
        <f t="shared" si="424"/>
        <v>0</v>
      </c>
      <c r="FU191" s="466">
        <f t="shared" si="425"/>
        <v>0</v>
      </c>
      <c r="FV191" s="466">
        <f t="shared" si="426"/>
        <v>0</v>
      </c>
      <c r="FW191" s="466">
        <f t="shared" si="427"/>
        <v>0</v>
      </c>
      <c r="FX191" s="466">
        <f t="shared" si="428"/>
        <v>0</v>
      </c>
      <c r="FY191" s="466">
        <f t="shared" si="429"/>
        <v>0</v>
      </c>
      <c r="FZ191" s="466">
        <f t="shared" si="430"/>
        <v>0</v>
      </c>
      <c r="GA191" s="466">
        <f t="shared" si="431"/>
        <v>0</v>
      </c>
      <c r="GB191" s="466">
        <f t="shared" si="432"/>
        <v>0</v>
      </c>
      <c r="GC191" s="468">
        <f t="shared" si="433"/>
        <v>0</v>
      </c>
    </row>
    <row r="192" spans="1:185">
      <c r="A192" s="97">
        <v>189</v>
      </c>
      <c r="B192" s="97" t="s">
        <v>12</v>
      </c>
      <c r="C192" s="97" t="s">
        <v>213</v>
      </c>
      <c r="D192" s="97" t="s">
        <v>935</v>
      </c>
      <c r="E192" s="321">
        <v>4.0000000000000003E-15</v>
      </c>
      <c r="F192" s="122">
        <v>0</v>
      </c>
      <c r="G192" s="122">
        <v>16.837295464620698</v>
      </c>
      <c r="H192" s="122">
        <v>4.0000000000000003E-15</v>
      </c>
      <c r="I192" s="122">
        <v>0</v>
      </c>
      <c r="J192" s="122">
        <v>16.837295464620698</v>
      </c>
      <c r="K192" s="122">
        <v>2.9999999999999998E-15</v>
      </c>
      <c r="L192" s="122">
        <v>0</v>
      </c>
      <c r="M192" s="122">
        <v>16.837295464620698</v>
      </c>
      <c r="N192" s="122">
        <v>2.9999999999999998E-15</v>
      </c>
      <c r="O192" s="122">
        <v>0</v>
      </c>
      <c r="P192" s="475">
        <v>14.9851929635125</v>
      </c>
      <c r="Q192" s="474">
        <v>1</v>
      </c>
      <c r="R192" s="97">
        <v>4.0000000000000003E-15</v>
      </c>
      <c r="S192" s="97">
        <v>0</v>
      </c>
      <c r="T192" s="97">
        <v>16.837295464620698</v>
      </c>
      <c r="U192" s="97">
        <v>4.0000000000000003E-15</v>
      </c>
      <c r="V192" s="97">
        <v>0</v>
      </c>
      <c r="W192" s="97">
        <v>16.837295464620698</v>
      </c>
      <c r="X192" s="97">
        <v>2.9999999999999998E-15</v>
      </c>
      <c r="Y192" s="97">
        <v>0</v>
      </c>
      <c r="Z192" s="97">
        <v>16.837295464620698</v>
      </c>
      <c r="AA192" s="97">
        <v>2.9999999999999998E-15</v>
      </c>
      <c r="AB192" s="97">
        <v>0</v>
      </c>
      <c r="AC192" s="97">
        <v>14.9851929635125</v>
      </c>
      <c r="AD192" s="321">
        <v>7.0570000000000003E-12</v>
      </c>
      <c r="AE192" s="97">
        <v>0</v>
      </c>
      <c r="AF192" s="97">
        <v>29969.583944558599</v>
      </c>
      <c r="AG192" s="97">
        <v>6.4749999999999998E-12</v>
      </c>
      <c r="AH192" s="97">
        <v>0</v>
      </c>
      <c r="AI192" s="97">
        <v>29969.583944558599</v>
      </c>
      <c r="AJ192" s="97">
        <v>6.0690000000000001E-12</v>
      </c>
      <c r="AK192" s="97">
        <v>0</v>
      </c>
      <c r="AL192" s="97">
        <v>29969.583984375</v>
      </c>
      <c r="AM192" s="97">
        <v>5.1450000000000004E-12</v>
      </c>
      <c r="AN192" s="97">
        <v>0</v>
      </c>
      <c r="AO192" s="97">
        <v>26672.929710657201</v>
      </c>
      <c r="AP192" s="466">
        <f t="shared" si="290"/>
        <v>1764.25</v>
      </c>
      <c r="AQ192" s="122">
        <f t="shared" si="291"/>
        <v>0</v>
      </c>
      <c r="AR192" s="473">
        <f t="shared" si="292"/>
        <v>1779.9523686884315</v>
      </c>
      <c r="AS192" s="122">
        <f t="shared" si="293"/>
        <v>1618.7499999999998</v>
      </c>
      <c r="AT192" s="122">
        <f t="shared" si="294"/>
        <v>0</v>
      </c>
      <c r="AU192" s="122">
        <f t="shared" si="295"/>
        <v>1779.9523686884315</v>
      </c>
      <c r="AV192" s="122">
        <f t="shared" si="296"/>
        <v>2023.0000000000002</v>
      </c>
      <c r="AW192" s="122">
        <f t="shared" si="297"/>
        <v>0</v>
      </c>
      <c r="AX192" s="122">
        <f t="shared" si="298"/>
        <v>1779.9523710532058</v>
      </c>
      <c r="AY192" s="122">
        <f t="shared" si="299"/>
        <v>1715.0000000000002</v>
      </c>
      <c r="AZ192" s="122">
        <f t="shared" si="300"/>
        <v>0</v>
      </c>
      <c r="BA192" s="469">
        <f t="shared" si="301"/>
        <v>1779.9523686884256</v>
      </c>
      <c r="BB192" s="97">
        <f t="shared" si="302"/>
        <v>6.1728888888888894E-16</v>
      </c>
      <c r="BC192" s="97">
        <f t="shared" si="303"/>
        <v>0</v>
      </c>
      <c r="BD192" s="97">
        <f t="shared" si="304"/>
        <v>2.5983688523124098</v>
      </c>
      <c r="BE192" s="97">
        <f t="shared" si="305"/>
        <v>6.1728888888888894E-16</v>
      </c>
      <c r="BF192" s="97">
        <f t="shared" si="306"/>
        <v>0</v>
      </c>
      <c r="BG192" s="97">
        <f t="shared" si="307"/>
        <v>2.5983688523124098</v>
      </c>
      <c r="BH192" s="97">
        <f t="shared" si="308"/>
        <v>4.6296666666666658E-16</v>
      </c>
      <c r="BI192" s="97">
        <f t="shared" si="309"/>
        <v>0</v>
      </c>
      <c r="BJ192" s="97">
        <f t="shared" si="310"/>
        <v>2.5983688523124098</v>
      </c>
      <c r="BK192" s="97">
        <f t="shared" si="311"/>
        <v>4.6296666666666658E-16</v>
      </c>
      <c r="BL192" s="97">
        <f t="shared" si="312"/>
        <v>0</v>
      </c>
      <c r="BM192" s="469">
        <f t="shared" si="313"/>
        <v>2.3125482785580567</v>
      </c>
      <c r="BN192" s="467">
        <f t="shared" si="314"/>
        <v>1226277084942729.8</v>
      </c>
      <c r="BO192" s="97">
        <f t="shared" si="315"/>
        <v>0</v>
      </c>
      <c r="BP192" s="97">
        <f t="shared" si="316"/>
        <v>1976993.8535911208</v>
      </c>
      <c r="BQ192" s="97">
        <f t="shared" si="317"/>
        <v>1125144413349039.8</v>
      </c>
      <c r="BR192" s="97">
        <f t="shared" si="318"/>
        <v>0</v>
      </c>
      <c r="BS192" s="97">
        <f t="shared" si="319"/>
        <v>1976993.8535911208</v>
      </c>
      <c r="BT192" s="97">
        <f t="shared" si="320"/>
        <v>1653350298738100</v>
      </c>
      <c r="BU192" s="97">
        <f t="shared" si="321"/>
        <v>0</v>
      </c>
      <c r="BV192" s="97">
        <f t="shared" si="322"/>
        <v>1976993.8562176765</v>
      </c>
      <c r="BW192" s="97">
        <f t="shared" si="323"/>
        <v>1401629145989046.8</v>
      </c>
      <c r="BX192" s="97">
        <f t="shared" si="324"/>
        <v>0</v>
      </c>
      <c r="BY192" s="469">
        <f t="shared" si="325"/>
        <v>2111051.0971878581</v>
      </c>
      <c r="BZ192" s="470">
        <f t="shared" si="326"/>
        <v>1.5328463561784119E+22</v>
      </c>
      <c r="CA192" s="470">
        <f t="shared" si="327"/>
        <v>0</v>
      </c>
      <c r="CB192" s="470">
        <f t="shared" si="328"/>
        <v>5.870877118434108E-3</v>
      </c>
      <c r="CC192" s="470">
        <f t="shared" si="329"/>
        <v>1.4064305166862996E+22</v>
      </c>
      <c r="CD192" s="470">
        <f t="shared" si="330"/>
        <v>0</v>
      </c>
      <c r="CE192" s="470">
        <f t="shared" si="331"/>
        <v>5.870877118434108E-3</v>
      </c>
      <c r="CF192" s="470">
        <f t="shared" si="332"/>
        <v>2.7555838312301669E+22</v>
      </c>
      <c r="CG192" s="470">
        <f t="shared" si="333"/>
        <v>0</v>
      </c>
      <c r="CH192" s="470">
        <f t="shared" si="334"/>
        <v>5.8708771262339227E-3</v>
      </c>
      <c r="CI192" s="470">
        <f t="shared" si="335"/>
        <v>2.3360485766484116E+22</v>
      </c>
      <c r="CJ192" s="470">
        <f t="shared" si="336"/>
        <v>0</v>
      </c>
      <c r="CK192" s="472">
        <f t="shared" si="337"/>
        <v>7.0437901678278821E-3</v>
      </c>
      <c r="CL192" s="470">
        <f t="shared" si="338"/>
        <v>0</v>
      </c>
      <c r="CM192" s="116">
        <f t="shared" si="339"/>
        <v>0</v>
      </c>
      <c r="CN192" s="116">
        <f t="shared" si="340"/>
        <v>0</v>
      </c>
      <c r="CO192" s="116">
        <f t="shared" si="341"/>
        <v>0</v>
      </c>
      <c r="CP192" s="116">
        <f t="shared" si="342"/>
        <v>0</v>
      </c>
      <c r="CQ192" s="116">
        <f t="shared" si="343"/>
        <v>0</v>
      </c>
      <c r="CR192" s="116">
        <f t="shared" si="344"/>
        <v>0</v>
      </c>
      <c r="CS192" s="116">
        <f t="shared" si="345"/>
        <v>0</v>
      </c>
      <c r="CT192" s="116">
        <f t="shared" si="346"/>
        <v>0</v>
      </c>
      <c r="CU192" s="116">
        <f t="shared" si="347"/>
        <v>0</v>
      </c>
      <c r="CV192" s="116">
        <f t="shared" si="348"/>
        <v>0</v>
      </c>
      <c r="CW192" s="471">
        <f t="shared" si="349"/>
        <v>0</v>
      </c>
      <c r="CX192" s="470">
        <f t="shared" si="350"/>
        <v>0</v>
      </c>
      <c r="CY192" s="116">
        <f t="shared" si="351"/>
        <v>0</v>
      </c>
      <c r="CZ192" s="116">
        <f t="shared" si="352"/>
        <v>0</v>
      </c>
      <c r="DA192" s="116">
        <f t="shared" si="353"/>
        <v>0</v>
      </c>
      <c r="DB192" s="116">
        <f t="shared" si="354"/>
        <v>0</v>
      </c>
      <c r="DC192" s="116">
        <f t="shared" si="355"/>
        <v>0</v>
      </c>
      <c r="DD192" s="116">
        <f t="shared" si="356"/>
        <v>0</v>
      </c>
      <c r="DE192" s="116">
        <f t="shared" si="357"/>
        <v>0</v>
      </c>
      <c r="DF192" s="116">
        <f t="shared" si="358"/>
        <v>0</v>
      </c>
      <c r="DG192" s="116">
        <f t="shared" si="359"/>
        <v>0</v>
      </c>
      <c r="DH192" s="116">
        <f t="shared" si="360"/>
        <v>0</v>
      </c>
      <c r="DI192" s="471">
        <f t="shared" si="361"/>
        <v>0</v>
      </c>
      <c r="DJ192" s="470">
        <f t="shared" si="362"/>
        <v>0</v>
      </c>
      <c r="DK192" s="116">
        <f t="shared" si="363"/>
        <v>0</v>
      </c>
      <c r="DL192" s="116">
        <f t="shared" si="364"/>
        <v>16.837295464620698</v>
      </c>
      <c r="DM192" s="116">
        <f t="shared" si="365"/>
        <v>0</v>
      </c>
      <c r="DN192" s="116">
        <f t="shared" si="366"/>
        <v>0</v>
      </c>
      <c r="DO192" s="116">
        <f t="shared" si="367"/>
        <v>16.837295464620698</v>
      </c>
      <c r="DP192" s="116">
        <f t="shared" si="368"/>
        <v>0</v>
      </c>
      <c r="DQ192" s="116">
        <f t="shared" si="369"/>
        <v>0</v>
      </c>
      <c r="DR192" s="116">
        <f t="shared" si="370"/>
        <v>16.837295464620698</v>
      </c>
      <c r="DS192" s="116">
        <f t="shared" si="371"/>
        <v>0</v>
      </c>
      <c r="DT192" s="116">
        <f t="shared" si="372"/>
        <v>0</v>
      </c>
      <c r="DU192" s="471">
        <f t="shared" si="373"/>
        <v>14.9851929635125</v>
      </c>
      <c r="DV192" s="470">
        <f t="shared" si="374"/>
        <v>0</v>
      </c>
      <c r="DW192" s="470">
        <f t="shared" si="375"/>
        <v>0</v>
      </c>
      <c r="DX192" s="470">
        <f t="shared" si="376"/>
        <v>0</v>
      </c>
      <c r="DY192" s="470">
        <f t="shared" si="377"/>
        <v>0</v>
      </c>
      <c r="DZ192" s="470">
        <f t="shared" si="378"/>
        <v>0</v>
      </c>
      <c r="EA192" s="470">
        <f t="shared" si="379"/>
        <v>0</v>
      </c>
      <c r="EB192" s="470">
        <f t="shared" si="380"/>
        <v>0</v>
      </c>
      <c r="EC192" s="470">
        <f t="shared" si="381"/>
        <v>0</v>
      </c>
      <c r="ED192" s="470">
        <f t="shared" si="382"/>
        <v>0</v>
      </c>
      <c r="EE192" s="470">
        <f t="shared" si="383"/>
        <v>0</v>
      </c>
      <c r="EF192" s="470">
        <f t="shared" si="384"/>
        <v>0</v>
      </c>
      <c r="EG192" s="470">
        <f t="shared" si="385"/>
        <v>0</v>
      </c>
      <c r="EH192" s="466">
        <f t="shared" si="386"/>
        <v>1.9865529851833405E+24</v>
      </c>
      <c r="EI192" s="122">
        <f t="shared" si="387"/>
        <v>0</v>
      </c>
      <c r="EJ192" s="122">
        <f t="shared" si="388"/>
        <v>0.76085958767235906</v>
      </c>
      <c r="EK192" s="122">
        <f t="shared" si="389"/>
        <v>1.8227193678705013E+24</v>
      </c>
      <c r="EL192" s="122">
        <f t="shared" si="390"/>
        <v>0</v>
      </c>
      <c r="EM192" s="122">
        <f t="shared" si="391"/>
        <v>0.76085958767235906</v>
      </c>
      <c r="EN192" s="122">
        <f t="shared" si="392"/>
        <v>3.5712080756096917E+24</v>
      </c>
      <c r="EO192" s="122">
        <f t="shared" si="393"/>
        <v>0</v>
      </c>
      <c r="EP192" s="122">
        <f t="shared" si="394"/>
        <v>0.76085958868320691</v>
      </c>
      <c r="EQ192" s="122">
        <f t="shared" si="395"/>
        <v>3.0274947353784587E+24</v>
      </c>
      <c r="ER192" s="122">
        <f t="shared" si="396"/>
        <v>0</v>
      </c>
      <c r="ES192" s="469">
        <f t="shared" si="397"/>
        <v>0.91286790280727104</v>
      </c>
      <c r="ET192" s="466">
        <f t="shared" si="398"/>
        <v>0</v>
      </c>
      <c r="EU192" s="122">
        <f t="shared" si="399"/>
        <v>0</v>
      </c>
      <c r="EV192" s="122">
        <f t="shared" si="400"/>
        <v>0</v>
      </c>
      <c r="EW192" s="122">
        <f t="shared" si="401"/>
        <v>0</v>
      </c>
      <c r="EX192" s="122">
        <f t="shared" si="402"/>
        <v>0</v>
      </c>
      <c r="EY192" s="122">
        <f t="shared" si="403"/>
        <v>0</v>
      </c>
      <c r="EZ192" s="122">
        <f t="shared" si="404"/>
        <v>0</v>
      </c>
      <c r="FA192" s="122">
        <f t="shared" si="405"/>
        <v>0</v>
      </c>
      <c r="FB192" s="122">
        <f t="shared" si="406"/>
        <v>0</v>
      </c>
      <c r="FC192" s="122">
        <f t="shared" si="407"/>
        <v>0</v>
      </c>
      <c r="FD192" s="122">
        <f t="shared" si="408"/>
        <v>0</v>
      </c>
      <c r="FE192" s="469">
        <f t="shared" si="409"/>
        <v>0</v>
      </c>
      <c r="FF192" s="466">
        <f t="shared" si="410"/>
        <v>0</v>
      </c>
      <c r="FG192" s="466">
        <f t="shared" si="411"/>
        <v>0</v>
      </c>
      <c r="FH192" s="466">
        <f t="shared" si="412"/>
        <v>0.76085958767235906</v>
      </c>
      <c r="FI192" s="466">
        <f t="shared" si="413"/>
        <v>0</v>
      </c>
      <c r="FJ192" s="466">
        <f t="shared" si="414"/>
        <v>0</v>
      </c>
      <c r="FK192" s="466">
        <f t="shared" si="415"/>
        <v>0.76085958767235906</v>
      </c>
      <c r="FL192" s="466">
        <f t="shared" si="416"/>
        <v>0</v>
      </c>
      <c r="FM192" s="466">
        <f t="shared" si="417"/>
        <v>0</v>
      </c>
      <c r="FN192" s="466">
        <f t="shared" si="418"/>
        <v>0.76085958868320691</v>
      </c>
      <c r="FO192" s="466">
        <f t="shared" si="419"/>
        <v>0</v>
      </c>
      <c r="FP192" s="466">
        <f t="shared" si="420"/>
        <v>0</v>
      </c>
      <c r="FQ192" s="468">
        <f t="shared" si="421"/>
        <v>0.91286790280727104</v>
      </c>
      <c r="FR192" s="466">
        <f t="shared" si="422"/>
        <v>0</v>
      </c>
      <c r="FS192" s="466">
        <f t="shared" si="423"/>
        <v>0</v>
      </c>
      <c r="FT192" s="466">
        <f t="shared" si="424"/>
        <v>0</v>
      </c>
      <c r="FU192" s="466">
        <f t="shared" si="425"/>
        <v>0</v>
      </c>
      <c r="FV192" s="466">
        <f t="shared" si="426"/>
        <v>0</v>
      </c>
      <c r="FW192" s="466">
        <f t="shared" si="427"/>
        <v>0</v>
      </c>
      <c r="FX192" s="466">
        <f t="shared" si="428"/>
        <v>0</v>
      </c>
      <c r="FY192" s="466">
        <f t="shared" si="429"/>
        <v>0</v>
      </c>
      <c r="FZ192" s="466">
        <f t="shared" si="430"/>
        <v>0</v>
      </c>
      <c r="GA192" s="466">
        <f t="shared" si="431"/>
        <v>0</v>
      </c>
      <c r="GB192" s="466">
        <f t="shared" si="432"/>
        <v>0</v>
      </c>
      <c r="GC192" s="468">
        <f t="shared" si="433"/>
        <v>0</v>
      </c>
    </row>
    <row r="193" spans="1:185">
      <c r="A193" s="97">
        <v>190</v>
      </c>
      <c r="B193" s="97" t="s">
        <v>12</v>
      </c>
      <c r="C193" s="97" t="s">
        <v>213</v>
      </c>
      <c r="D193" s="97" t="s">
        <v>935</v>
      </c>
      <c r="E193" s="321">
        <v>8.9999999999999995E-14</v>
      </c>
      <c r="F193" s="122">
        <v>1.5599999999999999E-13</v>
      </c>
      <c r="G193" s="122">
        <v>5.1999999999999999E-14</v>
      </c>
      <c r="H193" s="122">
        <v>8.9999999999999995E-14</v>
      </c>
      <c r="I193" s="122">
        <v>1.4499999999999999E-13</v>
      </c>
      <c r="J193" s="122">
        <v>5.0000000000000002E-14</v>
      </c>
      <c r="K193" s="122">
        <v>8.9999999999999995E-14</v>
      </c>
      <c r="L193" s="122">
        <v>1.37E-13</v>
      </c>
      <c r="M193" s="122">
        <v>4.8999999999999999E-14</v>
      </c>
      <c r="N193" s="122">
        <v>8.9999999999999995E-14</v>
      </c>
      <c r="O193" s="122">
        <v>1.1099999999999999E-13</v>
      </c>
      <c r="P193" s="475">
        <v>4.7000000000000002E-14</v>
      </c>
      <c r="Q193" s="474">
        <v>1</v>
      </c>
      <c r="R193" s="97">
        <v>8.9999999999999995E-14</v>
      </c>
      <c r="S193" s="97">
        <v>1.5599999999999999E-13</v>
      </c>
      <c r="T193" s="97">
        <v>5.1999999999999999E-14</v>
      </c>
      <c r="U193" s="97">
        <v>8.9999999999999995E-14</v>
      </c>
      <c r="V193" s="97">
        <v>1.4499999999999999E-13</v>
      </c>
      <c r="W193" s="97">
        <v>5.0000000000000002E-14</v>
      </c>
      <c r="X193" s="97">
        <v>8.9999999999999995E-14</v>
      </c>
      <c r="Y193" s="97">
        <v>1.37E-13</v>
      </c>
      <c r="Z193" s="97">
        <v>4.8999999999999999E-14</v>
      </c>
      <c r="AA193" s="97">
        <v>8.9999999999999995E-14</v>
      </c>
      <c r="AB193" s="97">
        <v>1.1099999999999999E-13</v>
      </c>
      <c r="AC193" s="97">
        <v>4.7000000000000002E-14</v>
      </c>
      <c r="AD193" s="321">
        <v>6.7175000000000003E-11</v>
      </c>
      <c r="AE193" s="97">
        <v>1.1693799999999999E-10</v>
      </c>
      <c r="AF193" s="97">
        <v>3.8644999999999999E-11</v>
      </c>
      <c r="AG193" s="97">
        <v>6.7175000000000003E-11</v>
      </c>
      <c r="AH193" s="97">
        <v>1.08752E-10</v>
      </c>
      <c r="AI193" s="97">
        <v>3.7715999999999998E-11</v>
      </c>
      <c r="AJ193" s="97">
        <v>6.7175000000000003E-11</v>
      </c>
      <c r="AK193" s="97">
        <v>1.0290500000000001E-10</v>
      </c>
      <c r="AL193" s="97">
        <v>3.6636E-11</v>
      </c>
      <c r="AM193" s="97">
        <v>6.7175000000000003E-11</v>
      </c>
      <c r="AN193" s="97">
        <v>8.3377000000000001E-11</v>
      </c>
      <c r="AO193" s="97">
        <v>3.5283E-11</v>
      </c>
      <c r="AP193" s="466">
        <f t="shared" si="290"/>
        <v>746.38888888888891</v>
      </c>
      <c r="AQ193" s="122">
        <f t="shared" si="291"/>
        <v>749.60256410256409</v>
      </c>
      <c r="AR193" s="473">
        <f t="shared" si="292"/>
        <v>743.17307692307691</v>
      </c>
      <c r="AS193" s="122">
        <f t="shared" si="293"/>
        <v>746.38888888888891</v>
      </c>
      <c r="AT193" s="122">
        <f t="shared" si="294"/>
        <v>750.01379310344839</v>
      </c>
      <c r="AU193" s="122">
        <f t="shared" si="295"/>
        <v>754.31999999999994</v>
      </c>
      <c r="AV193" s="122">
        <f t="shared" si="296"/>
        <v>746.38888888888891</v>
      </c>
      <c r="AW193" s="122">
        <f t="shared" si="297"/>
        <v>751.1313868613139</v>
      </c>
      <c r="AX193" s="122">
        <f t="shared" si="298"/>
        <v>747.67346938775506</v>
      </c>
      <c r="AY193" s="122">
        <f t="shared" si="299"/>
        <v>746.38888888888891</v>
      </c>
      <c r="AZ193" s="122">
        <f t="shared" si="300"/>
        <v>751.14414414414421</v>
      </c>
      <c r="BA193" s="469">
        <f t="shared" si="301"/>
        <v>750.70212765957444</v>
      </c>
      <c r="BB193" s="97">
        <f t="shared" si="302"/>
        <v>1.3888999999999998E-14</v>
      </c>
      <c r="BC193" s="97">
        <f t="shared" si="303"/>
        <v>2.4074266666666664E-14</v>
      </c>
      <c r="BD193" s="97">
        <f t="shared" si="304"/>
        <v>8.0247555555555552E-15</v>
      </c>
      <c r="BE193" s="97">
        <f t="shared" si="305"/>
        <v>1.3888999999999998E-14</v>
      </c>
      <c r="BF193" s="97">
        <f t="shared" si="306"/>
        <v>2.2376722222222217E-14</v>
      </c>
      <c r="BG193" s="97">
        <f t="shared" si="307"/>
        <v>7.716111111111111E-15</v>
      </c>
      <c r="BH193" s="97">
        <f t="shared" si="308"/>
        <v>1.3888999999999998E-14</v>
      </c>
      <c r="BI193" s="97">
        <f t="shared" si="309"/>
        <v>2.1142144444444443E-14</v>
      </c>
      <c r="BJ193" s="97">
        <f t="shared" si="310"/>
        <v>7.5617888888888874E-15</v>
      </c>
      <c r="BK193" s="97">
        <f t="shared" si="311"/>
        <v>1.3888999999999998E-14</v>
      </c>
      <c r="BL193" s="97">
        <f t="shared" si="312"/>
        <v>1.7129766666666666E-14</v>
      </c>
      <c r="BM193" s="469">
        <f t="shared" si="313"/>
        <v>7.2531444444444433E-15</v>
      </c>
      <c r="BN193" s="467">
        <f t="shared" si="314"/>
        <v>89890727379908.188</v>
      </c>
      <c r="BO193" s="97">
        <f t="shared" si="315"/>
        <v>66235401982266.063</v>
      </c>
      <c r="BP193" s="97">
        <f t="shared" si="316"/>
        <v>121890075866139.3</v>
      </c>
      <c r="BQ193" s="97">
        <f t="shared" si="317"/>
        <v>89890727379908.188</v>
      </c>
      <c r="BR193" s="97">
        <f t="shared" si="318"/>
        <v>69056939460203.492</v>
      </c>
      <c r="BS193" s="97">
        <f t="shared" si="319"/>
        <v>126480557763396.91</v>
      </c>
      <c r="BT193" s="97">
        <f t="shared" si="320"/>
        <v>89890727379908.188</v>
      </c>
      <c r="BU193" s="97">
        <f t="shared" si="321"/>
        <v>71405307271831.813</v>
      </c>
      <c r="BV193" s="97">
        <f t="shared" si="322"/>
        <v>126800170959101.64</v>
      </c>
      <c r="BW193" s="97">
        <f t="shared" si="323"/>
        <v>89890727379908.188</v>
      </c>
      <c r="BX193" s="97">
        <f t="shared" si="324"/>
        <v>80388645410113.078</v>
      </c>
      <c r="BY193" s="469">
        <f t="shared" si="325"/>
        <v>130336127894148.34</v>
      </c>
      <c r="BZ193" s="470">
        <f t="shared" si="326"/>
        <v>4.9939292988837888E+19</v>
      </c>
      <c r="CA193" s="470">
        <f t="shared" si="327"/>
        <v>2.1229295507136557E+19</v>
      </c>
      <c r="CB193" s="470">
        <f t="shared" si="328"/>
        <v>1.1720199602513394E+20</v>
      </c>
      <c r="CC193" s="470">
        <f t="shared" si="329"/>
        <v>4.9939292988837888E+19</v>
      </c>
      <c r="CD193" s="470">
        <f t="shared" si="330"/>
        <v>2.3812737744897761E+19</v>
      </c>
      <c r="CE193" s="470">
        <f t="shared" si="331"/>
        <v>1.2648055776339689E+20</v>
      </c>
      <c r="CF193" s="470">
        <f t="shared" si="332"/>
        <v>4.9939292988837888E+19</v>
      </c>
      <c r="CG193" s="470">
        <f t="shared" si="333"/>
        <v>2.6060331121106502E+19</v>
      </c>
      <c r="CH193" s="470">
        <f t="shared" si="334"/>
        <v>1.2938792955010372E+20</v>
      </c>
      <c r="CI193" s="470">
        <f t="shared" si="335"/>
        <v>4.9939292988837888E+19</v>
      </c>
      <c r="CJ193" s="470">
        <f t="shared" si="336"/>
        <v>3.6211101536086974E+19</v>
      </c>
      <c r="CK193" s="472">
        <f t="shared" si="337"/>
        <v>1.3865545520654079E+20</v>
      </c>
      <c r="CL193" s="470">
        <f t="shared" si="338"/>
        <v>0</v>
      </c>
      <c r="CM193" s="116">
        <f t="shared" si="339"/>
        <v>0</v>
      </c>
      <c r="CN193" s="116">
        <f t="shared" si="340"/>
        <v>0</v>
      </c>
      <c r="CO193" s="116">
        <f t="shared" si="341"/>
        <v>0</v>
      </c>
      <c r="CP193" s="116">
        <f t="shared" si="342"/>
        <v>0</v>
      </c>
      <c r="CQ193" s="116">
        <f t="shared" si="343"/>
        <v>0</v>
      </c>
      <c r="CR193" s="116">
        <f t="shared" si="344"/>
        <v>0</v>
      </c>
      <c r="CS193" s="116">
        <f t="shared" si="345"/>
        <v>0</v>
      </c>
      <c r="CT193" s="116">
        <f t="shared" si="346"/>
        <v>0</v>
      </c>
      <c r="CU193" s="116">
        <f t="shared" si="347"/>
        <v>0</v>
      </c>
      <c r="CV193" s="116">
        <f t="shared" si="348"/>
        <v>0</v>
      </c>
      <c r="CW193" s="471">
        <f t="shared" si="349"/>
        <v>0</v>
      </c>
      <c r="CX193" s="470">
        <f t="shared" si="350"/>
        <v>0</v>
      </c>
      <c r="CY193" s="116">
        <f t="shared" si="351"/>
        <v>0</v>
      </c>
      <c r="CZ193" s="116">
        <f t="shared" si="352"/>
        <v>0</v>
      </c>
      <c r="DA193" s="116">
        <f t="shared" si="353"/>
        <v>0</v>
      </c>
      <c r="DB193" s="116">
        <f t="shared" si="354"/>
        <v>0</v>
      </c>
      <c r="DC193" s="116">
        <f t="shared" si="355"/>
        <v>0</v>
      </c>
      <c r="DD193" s="116">
        <f t="shared" si="356"/>
        <v>0</v>
      </c>
      <c r="DE193" s="116">
        <f t="shared" si="357"/>
        <v>0</v>
      </c>
      <c r="DF193" s="116">
        <f t="shared" si="358"/>
        <v>0</v>
      </c>
      <c r="DG193" s="116">
        <f t="shared" si="359"/>
        <v>0</v>
      </c>
      <c r="DH193" s="116">
        <f t="shared" si="360"/>
        <v>0</v>
      </c>
      <c r="DI193" s="471">
        <f t="shared" si="361"/>
        <v>0</v>
      </c>
      <c r="DJ193" s="470">
        <f t="shared" si="362"/>
        <v>0</v>
      </c>
      <c r="DK193" s="116">
        <f t="shared" si="363"/>
        <v>0</v>
      </c>
      <c r="DL193" s="116">
        <f t="shared" si="364"/>
        <v>0</v>
      </c>
      <c r="DM193" s="116">
        <f t="shared" si="365"/>
        <v>0</v>
      </c>
      <c r="DN193" s="116">
        <f t="shared" si="366"/>
        <v>0</v>
      </c>
      <c r="DO193" s="116">
        <f t="shared" si="367"/>
        <v>0</v>
      </c>
      <c r="DP193" s="116">
        <f t="shared" si="368"/>
        <v>0</v>
      </c>
      <c r="DQ193" s="116">
        <f t="shared" si="369"/>
        <v>0</v>
      </c>
      <c r="DR193" s="116">
        <f t="shared" si="370"/>
        <v>0</v>
      </c>
      <c r="DS193" s="116">
        <f t="shared" si="371"/>
        <v>0</v>
      </c>
      <c r="DT193" s="116">
        <f t="shared" si="372"/>
        <v>0</v>
      </c>
      <c r="DU193" s="471">
        <f t="shared" si="373"/>
        <v>0</v>
      </c>
      <c r="DV193" s="470">
        <f t="shared" si="374"/>
        <v>0</v>
      </c>
      <c r="DW193" s="470">
        <f t="shared" si="375"/>
        <v>0</v>
      </c>
      <c r="DX193" s="470">
        <f t="shared" si="376"/>
        <v>0</v>
      </c>
      <c r="DY193" s="470">
        <f t="shared" si="377"/>
        <v>0</v>
      </c>
      <c r="DZ193" s="470">
        <f t="shared" si="378"/>
        <v>0</v>
      </c>
      <c r="EA193" s="470">
        <f t="shared" si="379"/>
        <v>0</v>
      </c>
      <c r="EB193" s="470">
        <f t="shared" si="380"/>
        <v>0</v>
      </c>
      <c r="EC193" s="470">
        <f t="shared" si="381"/>
        <v>0</v>
      </c>
      <c r="ED193" s="470">
        <f t="shared" si="382"/>
        <v>0</v>
      </c>
      <c r="EE193" s="470">
        <f t="shared" si="383"/>
        <v>0</v>
      </c>
      <c r="EF193" s="470">
        <f t="shared" si="384"/>
        <v>0</v>
      </c>
      <c r="EG193" s="470">
        <f t="shared" si="385"/>
        <v>0</v>
      </c>
      <c r="EH193" s="466">
        <f t="shared" si="386"/>
        <v>6.4720805947086324E+21</v>
      </c>
      <c r="EI193" s="122">
        <f t="shared" si="387"/>
        <v>2.7512946873673995E+21</v>
      </c>
      <c r="EJ193" s="122">
        <f t="shared" si="388"/>
        <v>1.5189257170799993E+22</v>
      </c>
      <c r="EK193" s="122">
        <f t="shared" si="389"/>
        <v>6.4720805947086324E+21</v>
      </c>
      <c r="EL193" s="122">
        <f t="shared" si="390"/>
        <v>3.0861061228897669E+21</v>
      </c>
      <c r="EM193" s="122">
        <f t="shared" si="391"/>
        <v>1.6391749152143021E+22</v>
      </c>
      <c r="EN193" s="122">
        <f t="shared" si="392"/>
        <v>6.4720805947086324E+21</v>
      </c>
      <c r="EO193" s="122">
        <f t="shared" si="393"/>
        <v>3.3773918941602492E+21</v>
      </c>
      <c r="EP193" s="122">
        <f t="shared" si="394"/>
        <v>1.6768541521361276E+22</v>
      </c>
      <c r="EQ193" s="122">
        <f t="shared" si="395"/>
        <v>6.4720805947086324E+21</v>
      </c>
      <c r="ER193" s="122">
        <f t="shared" si="396"/>
        <v>4.6929212157071464E+21</v>
      </c>
      <c r="ES193" s="469">
        <f t="shared" si="397"/>
        <v>1.7969603237941787E+22</v>
      </c>
      <c r="ET193" s="466">
        <f t="shared" si="398"/>
        <v>0</v>
      </c>
      <c r="EU193" s="122">
        <f t="shared" si="399"/>
        <v>0</v>
      </c>
      <c r="EV193" s="122">
        <f t="shared" si="400"/>
        <v>0</v>
      </c>
      <c r="EW193" s="122">
        <f t="shared" si="401"/>
        <v>0</v>
      </c>
      <c r="EX193" s="122">
        <f t="shared" si="402"/>
        <v>0</v>
      </c>
      <c r="EY193" s="122">
        <f t="shared" si="403"/>
        <v>0</v>
      </c>
      <c r="EZ193" s="122">
        <f t="shared" si="404"/>
        <v>0</v>
      </c>
      <c r="FA193" s="122">
        <f t="shared" si="405"/>
        <v>0</v>
      </c>
      <c r="FB193" s="122">
        <f t="shared" si="406"/>
        <v>0</v>
      </c>
      <c r="FC193" s="122">
        <f t="shared" si="407"/>
        <v>0</v>
      </c>
      <c r="FD193" s="122">
        <f t="shared" si="408"/>
        <v>0</v>
      </c>
      <c r="FE193" s="469">
        <f t="shared" si="409"/>
        <v>0</v>
      </c>
      <c r="FF193" s="466">
        <f t="shared" si="410"/>
        <v>0</v>
      </c>
      <c r="FG193" s="466">
        <f t="shared" si="411"/>
        <v>0</v>
      </c>
      <c r="FH193" s="466">
        <f t="shared" si="412"/>
        <v>0</v>
      </c>
      <c r="FI193" s="466">
        <f t="shared" si="413"/>
        <v>0</v>
      </c>
      <c r="FJ193" s="466">
        <f t="shared" si="414"/>
        <v>0</v>
      </c>
      <c r="FK193" s="466">
        <f t="shared" si="415"/>
        <v>0</v>
      </c>
      <c r="FL193" s="466">
        <f t="shared" si="416"/>
        <v>0</v>
      </c>
      <c r="FM193" s="466">
        <f t="shared" si="417"/>
        <v>0</v>
      </c>
      <c r="FN193" s="466">
        <f t="shared" si="418"/>
        <v>0</v>
      </c>
      <c r="FO193" s="466">
        <f t="shared" si="419"/>
        <v>0</v>
      </c>
      <c r="FP193" s="466">
        <f t="shared" si="420"/>
        <v>0</v>
      </c>
      <c r="FQ193" s="468">
        <f t="shared" si="421"/>
        <v>0</v>
      </c>
      <c r="FR193" s="466">
        <f t="shared" si="422"/>
        <v>0</v>
      </c>
      <c r="FS193" s="466">
        <f t="shared" si="423"/>
        <v>0</v>
      </c>
      <c r="FT193" s="466">
        <f t="shared" si="424"/>
        <v>0</v>
      </c>
      <c r="FU193" s="466">
        <f t="shared" si="425"/>
        <v>0</v>
      </c>
      <c r="FV193" s="466">
        <f t="shared" si="426"/>
        <v>0</v>
      </c>
      <c r="FW193" s="466">
        <f t="shared" si="427"/>
        <v>0</v>
      </c>
      <c r="FX193" s="466">
        <f t="shared" si="428"/>
        <v>0</v>
      </c>
      <c r="FY193" s="466">
        <f t="shared" si="429"/>
        <v>0</v>
      </c>
      <c r="FZ193" s="466">
        <f t="shared" si="430"/>
        <v>0</v>
      </c>
      <c r="GA193" s="466">
        <f t="shared" si="431"/>
        <v>0</v>
      </c>
      <c r="GB193" s="466">
        <f t="shared" si="432"/>
        <v>0</v>
      </c>
      <c r="GC193" s="468">
        <f t="shared" si="433"/>
        <v>0</v>
      </c>
    </row>
    <row r="194" spans="1:185">
      <c r="A194" s="97">
        <v>191</v>
      </c>
      <c r="B194" s="97" t="s">
        <v>12</v>
      </c>
      <c r="C194" s="97" t="s">
        <v>213</v>
      </c>
      <c r="D194" s="97" t="s">
        <v>935</v>
      </c>
      <c r="E194" s="321">
        <v>1.4055167500000001E-7</v>
      </c>
      <c r="F194" s="122">
        <v>1.0227040999999999E-8</v>
      </c>
      <c r="G194" s="122">
        <v>1.5547202480000001E-6</v>
      </c>
      <c r="H194" s="122">
        <v>1.39098215E-7</v>
      </c>
      <c r="I194" s="122">
        <v>9.5111489999999995E-9</v>
      </c>
      <c r="J194" s="122">
        <v>1.539580929E-6</v>
      </c>
      <c r="K194" s="122">
        <v>1.3806002900000001E-7</v>
      </c>
      <c r="L194" s="122">
        <v>8.9997969999999993E-9</v>
      </c>
      <c r="M194" s="122">
        <v>1.5219865849999999E-6</v>
      </c>
      <c r="N194" s="122">
        <v>1.3459248899999999E-7</v>
      </c>
      <c r="O194" s="122">
        <v>7.2918810000000002E-9</v>
      </c>
      <c r="P194" s="475">
        <v>1.4999543119999999E-6</v>
      </c>
      <c r="Q194" s="474">
        <v>1</v>
      </c>
      <c r="R194" s="97">
        <v>1.4055167500000001E-7</v>
      </c>
      <c r="S194" s="97">
        <v>1.0227040999999999E-8</v>
      </c>
      <c r="T194" s="97">
        <v>1.5547202480000001E-6</v>
      </c>
      <c r="U194" s="97">
        <v>1.39098215E-7</v>
      </c>
      <c r="V194" s="97">
        <v>9.5111489999999995E-9</v>
      </c>
      <c r="W194" s="97">
        <v>1.539580929E-6</v>
      </c>
      <c r="X194" s="97">
        <v>1.3806002900000001E-7</v>
      </c>
      <c r="Y194" s="97">
        <v>8.9997969999999993E-9</v>
      </c>
      <c r="Z194" s="97">
        <v>1.5219865849999999E-6</v>
      </c>
      <c r="AA194" s="97">
        <v>1.3459248899999999E-7</v>
      </c>
      <c r="AB194" s="97">
        <v>7.2918810000000002E-9</v>
      </c>
      <c r="AC194" s="97">
        <v>1.4999543119999999E-6</v>
      </c>
      <c r="AD194" s="321">
        <v>1.25394489434E-4</v>
      </c>
      <c r="AE194" s="97">
        <v>9.1241505710000002E-6</v>
      </c>
      <c r="AF194" s="97">
        <v>1.387058187804E-3</v>
      </c>
      <c r="AG194" s="97">
        <v>1.2409777158700001E-4</v>
      </c>
      <c r="AH194" s="97">
        <v>8.4854600310000007E-6</v>
      </c>
      <c r="AI194" s="97">
        <v>1.3735515029199999E-3</v>
      </c>
      <c r="AJ194" s="97">
        <v>1.2317154455300001E-4</v>
      </c>
      <c r="AK194" s="97">
        <v>8.0292525030000005E-6</v>
      </c>
      <c r="AL194" s="97">
        <v>1.357854576781E-3</v>
      </c>
      <c r="AM194" s="97">
        <v>1.2007794626E-4</v>
      </c>
      <c r="AN194" s="97">
        <v>6.5055193569999996E-6</v>
      </c>
      <c r="AO194" s="97">
        <v>1.3381982466420001E-3</v>
      </c>
      <c r="AP194" s="466">
        <f t="shared" si="290"/>
        <v>892.15933879123099</v>
      </c>
      <c r="AQ194" s="122">
        <f t="shared" si="291"/>
        <v>892.15938129122594</v>
      </c>
      <c r="AR194" s="473">
        <f t="shared" si="292"/>
        <v>892.15933836863485</v>
      </c>
      <c r="AS194" s="122">
        <f t="shared" si="293"/>
        <v>892.15933926254911</v>
      </c>
      <c r="AT194" s="122">
        <f t="shared" si="294"/>
        <v>892.1592996808273</v>
      </c>
      <c r="AU194" s="122">
        <f t="shared" si="295"/>
        <v>892.15933832861856</v>
      </c>
      <c r="AV194" s="122">
        <f t="shared" si="296"/>
        <v>892.15934144849416</v>
      </c>
      <c r="AW194" s="122">
        <f t="shared" si="297"/>
        <v>892.15929014843346</v>
      </c>
      <c r="AX194" s="122">
        <f t="shared" si="298"/>
        <v>892.15935946045158</v>
      </c>
      <c r="AY194" s="122">
        <f t="shared" si="299"/>
        <v>892.15934077866712</v>
      </c>
      <c r="AZ194" s="122">
        <f t="shared" si="300"/>
        <v>892.15928743214533</v>
      </c>
      <c r="BA194" s="469">
        <f t="shared" si="301"/>
        <v>892.15933841190235</v>
      </c>
      <c r="BB194" s="97">
        <f t="shared" si="302"/>
        <v>2.1690246823055555E-8</v>
      </c>
      <c r="BC194" s="97">
        <f t="shared" si="303"/>
        <v>1.5782596938777776E-9</v>
      </c>
      <c r="BD194" s="97">
        <f t="shared" si="304"/>
        <v>2.3992788360524443E-7</v>
      </c>
      <c r="BE194" s="97">
        <f t="shared" si="305"/>
        <v>2.1465945645944444E-8</v>
      </c>
      <c r="BF194" s="97">
        <f t="shared" si="306"/>
        <v>1.4677816495666663E-9</v>
      </c>
      <c r="BG194" s="97">
        <f t="shared" si="307"/>
        <v>2.375915502542333E-7</v>
      </c>
      <c r="BH194" s="97">
        <f t="shared" si="308"/>
        <v>2.1305730475344443E-8</v>
      </c>
      <c r="BI194" s="97">
        <f t="shared" si="309"/>
        <v>1.3888686725888886E-9</v>
      </c>
      <c r="BJ194" s="97">
        <f t="shared" si="310"/>
        <v>2.3487635198961106E-7</v>
      </c>
      <c r="BK194" s="97">
        <f t="shared" si="311"/>
        <v>2.0770611996899998E-8</v>
      </c>
      <c r="BL194" s="97">
        <f t="shared" si="312"/>
        <v>1.1252992800999999E-9</v>
      </c>
      <c r="BM194" s="469">
        <f t="shared" si="313"/>
        <v>2.314762826596444E-7</v>
      </c>
      <c r="BN194" s="467">
        <f t="shared" si="314"/>
        <v>35010555795.920822</v>
      </c>
      <c r="BO194" s="97">
        <f t="shared" si="315"/>
        <v>153088109542.75339</v>
      </c>
      <c r="BP194" s="97">
        <f t="shared" si="316"/>
        <v>9047539089.1967049</v>
      </c>
      <c r="BQ194" s="97">
        <f t="shared" si="317"/>
        <v>35216050777.262589</v>
      </c>
      <c r="BR194" s="97">
        <f t="shared" si="318"/>
        <v>159472388134.46307</v>
      </c>
      <c r="BS194" s="97">
        <f t="shared" si="319"/>
        <v>9097521008.2473297</v>
      </c>
      <c r="BT194" s="97">
        <f t="shared" si="320"/>
        <v>35364899428.024689</v>
      </c>
      <c r="BU194" s="97">
        <f t="shared" si="321"/>
        <v>164512024278.14609</v>
      </c>
      <c r="BV194" s="97">
        <f t="shared" si="322"/>
        <v>9156582306.9302883</v>
      </c>
      <c r="BW194" s="97">
        <f t="shared" si="323"/>
        <v>35875004518.996819</v>
      </c>
      <c r="BX194" s="97">
        <f t="shared" si="324"/>
        <v>185204691312.41766</v>
      </c>
      <c r="BY194" s="469">
        <f t="shared" si="325"/>
        <v>9232062929.7677231</v>
      </c>
      <c r="BZ194" s="470">
        <f t="shared" si="326"/>
        <v>12454691769.38689</v>
      </c>
      <c r="CA194" s="470">
        <f t="shared" si="327"/>
        <v>748447715926.5979</v>
      </c>
      <c r="CB194" s="470">
        <f t="shared" si="328"/>
        <v>290970002.50802368</v>
      </c>
      <c r="CC194" s="470">
        <f t="shared" si="329"/>
        <v>12658699745.810032</v>
      </c>
      <c r="CD194" s="470">
        <f t="shared" si="330"/>
        <v>838344495152.28442</v>
      </c>
      <c r="CE194" s="470">
        <f t="shared" si="331"/>
        <v>295454458.96619475</v>
      </c>
      <c r="CF194" s="470">
        <f t="shared" si="332"/>
        <v>12807798058.634586</v>
      </c>
      <c r="CG194" s="470">
        <f t="shared" si="333"/>
        <v>913976305677.48413</v>
      </c>
      <c r="CH194" s="470">
        <f t="shared" si="334"/>
        <v>300810217.29013097</v>
      </c>
      <c r="CI194" s="470">
        <f t="shared" si="335"/>
        <v>13327268403.141285</v>
      </c>
      <c r="CJ194" s="470">
        <f t="shared" si="336"/>
        <v>1269937697230.7808</v>
      </c>
      <c r="CK194" s="472">
        <f t="shared" si="337"/>
        <v>307744804.48867571</v>
      </c>
      <c r="CL194" s="470">
        <f t="shared" si="338"/>
        <v>0</v>
      </c>
      <c r="CM194" s="116">
        <f t="shared" si="339"/>
        <v>0</v>
      </c>
      <c r="CN194" s="116">
        <f t="shared" si="340"/>
        <v>0</v>
      </c>
      <c r="CO194" s="116">
        <f t="shared" si="341"/>
        <v>0</v>
      </c>
      <c r="CP194" s="116">
        <f t="shared" si="342"/>
        <v>0</v>
      </c>
      <c r="CQ194" s="116">
        <f t="shared" si="343"/>
        <v>0</v>
      </c>
      <c r="CR194" s="116">
        <f t="shared" si="344"/>
        <v>0</v>
      </c>
      <c r="CS194" s="116">
        <f t="shared" si="345"/>
        <v>0</v>
      </c>
      <c r="CT194" s="116">
        <f t="shared" si="346"/>
        <v>0</v>
      </c>
      <c r="CU194" s="116">
        <f t="shared" si="347"/>
        <v>0</v>
      </c>
      <c r="CV194" s="116">
        <f t="shared" si="348"/>
        <v>0</v>
      </c>
      <c r="CW194" s="471">
        <f t="shared" si="349"/>
        <v>0</v>
      </c>
      <c r="CX194" s="470">
        <f t="shared" si="350"/>
        <v>0</v>
      </c>
      <c r="CY194" s="116">
        <f t="shared" si="351"/>
        <v>0</v>
      </c>
      <c r="CZ194" s="116">
        <f t="shared" si="352"/>
        <v>0</v>
      </c>
      <c r="DA194" s="116">
        <f t="shared" si="353"/>
        <v>0</v>
      </c>
      <c r="DB194" s="116">
        <f t="shared" si="354"/>
        <v>0</v>
      </c>
      <c r="DC194" s="116">
        <f t="shared" si="355"/>
        <v>0</v>
      </c>
      <c r="DD194" s="116">
        <f t="shared" si="356"/>
        <v>0</v>
      </c>
      <c r="DE194" s="116">
        <f t="shared" si="357"/>
        <v>0</v>
      </c>
      <c r="DF194" s="116">
        <f t="shared" si="358"/>
        <v>0</v>
      </c>
      <c r="DG194" s="116">
        <f t="shared" si="359"/>
        <v>0</v>
      </c>
      <c r="DH194" s="116">
        <f t="shared" si="360"/>
        <v>0</v>
      </c>
      <c r="DI194" s="471">
        <f t="shared" si="361"/>
        <v>0</v>
      </c>
      <c r="DJ194" s="470">
        <f t="shared" si="362"/>
        <v>0</v>
      </c>
      <c r="DK194" s="116">
        <f t="shared" si="363"/>
        <v>0</v>
      </c>
      <c r="DL194" s="116">
        <f t="shared" si="364"/>
        <v>0</v>
      </c>
      <c r="DM194" s="116">
        <f t="shared" si="365"/>
        <v>0</v>
      </c>
      <c r="DN194" s="116">
        <f t="shared" si="366"/>
        <v>0</v>
      </c>
      <c r="DO194" s="116">
        <f t="shared" si="367"/>
        <v>0</v>
      </c>
      <c r="DP194" s="116">
        <f t="shared" si="368"/>
        <v>0</v>
      </c>
      <c r="DQ194" s="116">
        <f t="shared" si="369"/>
        <v>0</v>
      </c>
      <c r="DR194" s="116">
        <f t="shared" si="370"/>
        <v>0</v>
      </c>
      <c r="DS194" s="116">
        <f t="shared" si="371"/>
        <v>0</v>
      </c>
      <c r="DT194" s="116">
        <f t="shared" si="372"/>
        <v>0</v>
      </c>
      <c r="DU194" s="471">
        <f t="shared" si="373"/>
        <v>0</v>
      </c>
      <c r="DV194" s="470">
        <f t="shared" si="374"/>
        <v>0</v>
      </c>
      <c r="DW194" s="470">
        <f t="shared" si="375"/>
        <v>0</v>
      </c>
      <c r="DX194" s="470">
        <f t="shared" si="376"/>
        <v>0</v>
      </c>
      <c r="DY194" s="470">
        <f t="shared" si="377"/>
        <v>0</v>
      </c>
      <c r="DZ194" s="470">
        <f t="shared" si="378"/>
        <v>0</v>
      </c>
      <c r="EA194" s="470">
        <f t="shared" si="379"/>
        <v>0</v>
      </c>
      <c r="EB194" s="470">
        <f t="shared" si="380"/>
        <v>0</v>
      </c>
      <c r="EC194" s="470">
        <f t="shared" si="381"/>
        <v>0</v>
      </c>
      <c r="ED194" s="470">
        <f t="shared" si="382"/>
        <v>0</v>
      </c>
      <c r="EE194" s="470">
        <f t="shared" si="383"/>
        <v>0</v>
      </c>
      <c r="EF194" s="470">
        <f t="shared" si="384"/>
        <v>0</v>
      </c>
      <c r="EG194" s="470">
        <f t="shared" si="385"/>
        <v>0</v>
      </c>
      <c r="EH194" s="466">
        <f t="shared" si="386"/>
        <v>1614115140391.418</v>
      </c>
      <c r="EI194" s="122">
        <f t="shared" si="387"/>
        <v>96998047999703.109</v>
      </c>
      <c r="EJ194" s="122">
        <f t="shared" si="388"/>
        <v>37709410649.754677</v>
      </c>
      <c r="EK194" s="122">
        <f t="shared" si="389"/>
        <v>1640554362622.0793</v>
      </c>
      <c r="EL194" s="122">
        <f t="shared" si="390"/>
        <v>108648577383117.02</v>
      </c>
      <c r="EM194" s="122">
        <f t="shared" si="391"/>
        <v>38290591557.286385</v>
      </c>
      <c r="EN194" s="122">
        <f t="shared" si="392"/>
        <v>1659877349380.2473</v>
      </c>
      <c r="EO194" s="122">
        <f t="shared" si="393"/>
        <v>118450381612749.06</v>
      </c>
      <c r="EP194" s="122">
        <f t="shared" si="394"/>
        <v>38984692283.262718</v>
      </c>
      <c r="EQ194" s="122">
        <f t="shared" si="395"/>
        <v>1727200167445.771</v>
      </c>
      <c r="ER194" s="122">
        <f t="shared" si="396"/>
        <v>164582608900238</v>
      </c>
      <c r="ES194" s="469">
        <f t="shared" si="397"/>
        <v>39883407594.471626</v>
      </c>
      <c r="ET194" s="466">
        <f t="shared" si="398"/>
        <v>0</v>
      </c>
      <c r="EU194" s="122">
        <f t="shared" si="399"/>
        <v>0</v>
      </c>
      <c r="EV194" s="122">
        <f t="shared" si="400"/>
        <v>0</v>
      </c>
      <c r="EW194" s="122">
        <f t="shared" si="401"/>
        <v>0</v>
      </c>
      <c r="EX194" s="122">
        <f t="shared" si="402"/>
        <v>0</v>
      </c>
      <c r="EY194" s="122">
        <f t="shared" si="403"/>
        <v>0</v>
      </c>
      <c r="EZ194" s="122">
        <f t="shared" si="404"/>
        <v>0</v>
      </c>
      <c r="FA194" s="122">
        <f t="shared" si="405"/>
        <v>0</v>
      </c>
      <c r="FB194" s="122">
        <f t="shared" si="406"/>
        <v>0</v>
      </c>
      <c r="FC194" s="122">
        <f t="shared" si="407"/>
        <v>0</v>
      </c>
      <c r="FD194" s="122">
        <f t="shared" si="408"/>
        <v>0</v>
      </c>
      <c r="FE194" s="469">
        <f t="shared" si="409"/>
        <v>0</v>
      </c>
      <c r="FF194" s="466">
        <f t="shared" si="410"/>
        <v>0</v>
      </c>
      <c r="FG194" s="466">
        <f t="shared" si="411"/>
        <v>0</v>
      </c>
      <c r="FH194" s="466">
        <f t="shared" si="412"/>
        <v>0</v>
      </c>
      <c r="FI194" s="466">
        <f t="shared" si="413"/>
        <v>0</v>
      </c>
      <c r="FJ194" s="466">
        <f t="shared" si="414"/>
        <v>0</v>
      </c>
      <c r="FK194" s="466">
        <f t="shared" si="415"/>
        <v>0</v>
      </c>
      <c r="FL194" s="466">
        <f t="shared" si="416"/>
        <v>0</v>
      </c>
      <c r="FM194" s="466">
        <f t="shared" si="417"/>
        <v>0</v>
      </c>
      <c r="FN194" s="466">
        <f t="shared" si="418"/>
        <v>0</v>
      </c>
      <c r="FO194" s="466">
        <f t="shared" si="419"/>
        <v>0</v>
      </c>
      <c r="FP194" s="466">
        <f t="shared" si="420"/>
        <v>0</v>
      </c>
      <c r="FQ194" s="468">
        <f t="shared" si="421"/>
        <v>0</v>
      </c>
      <c r="FR194" s="466">
        <f t="shared" si="422"/>
        <v>0</v>
      </c>
      <c r="FS194" s="466">
        <f t="shared" si="423"/>
        <v>0</v>
      </c>
      <c r="FT194" s="466">
        <f t="shared" si="424"/>
        <v>0</v>
      </c>
      <c r="FU194" s="466">
        <f t="shared" si="425"/>
        <v>0</v>
      </c>
      <c r="FV194" s="466">
        <f t="shared" si="426"/>
        <v>0</v>
      </c>
      <c r="FW194" s="466">
        <f t="shared" si="427"/>
        <v>0</v>
      </c>
      <c r="FX194" s="466">
        <f t="shared" si="428"/>
        <v>0</v>
      </c>
      <c r="FY194" s="466">
        <f t="shared" si="429"/>
        <v>0</v>
      </c>
      <c r="FZ194" s="466">
        <f t="shared" si="430"/>
        <v>0</v>
      </c>
      <c r="GA194" s="466">
        <f t="shared" si="431"/>
        <v>0</v>
      </c>
      <c r="GB194" s="466">
        <f t="shared" si="432"/>
        <v>0</v>
      </c>
      <c r="GC194" s="468">
        <f t="shared" si="433"/>
        <v>0</v>
      </c>
    </row>
    <row r="195" spans="1:185">
      <c r="A195" s="97">
        <v>192</v>
      </c>
      <c r="B195" s="97" t="s">
        <v>12</v>
      </c>
      <c r="C195" s="97" t="s">
        <v>213</v>
      </c>
      <c r="D195" s="97" t="s">
        <v>935</v>
      </c>
      <c r="E195" s="321">
        <v>1.001673238644E-3</v>
      </c>
      <c r="F195" s="122">
        <v>7.2885319711000002E-5</v>
      </c>
      <c r="G195" s="122">
        <v>1.1080064789421E-2</v>
      </c>
      <c r="H195" s="122">
        <v>9.91314828385E-4</v>
      </c>
      <c r="I195" s="122">
        <v>6.7783347331000005E-5</v>
      </c>
      <c r="J195" s="122">
        <v>1.0972171014721E-2</v>
      </c>
      <c r="K195" s="122">
        <v>9.8391596391500004E-4</v>
      </c>
      <c r="L195" s="122">
        <v>6.4139081344999994E-5</v>
      </c>
      <c r="M195" s="122">
        <v>1.0846780952232E-2</v>
      </c>
      <c r="N195" s="122">
        <v>9.5920375658299997E-4</v>
      </c>
      <c r="O195" s="122">
        <v>5.1967232954000002E-5</v>
      </c>
      <c r="P195" s="475">
        <v>1.0689762984893001E-2</v>
      </c>
      <c r="Q195" s="474">
        <v>27</v>
      </c>
      <c r="R195" s="97">
        <v>2.7045177443378001E-2</v>
      </c>
      <c r="S195" s="97">
        <v>1.9679036321910001E-3</v>
      </c>
      <c r="T195" s="97">
        <v>0.29916174931437101</v>
      </c>
      <c r="U195" s="97">
        <v>2.6765500366396001E-2</v>
      </c>
      <c r="V195" s="97">
        <v>1.8301503779379999E-3</v>
      </c>
      <c r="W195" s="97">
        <v>0.29624861739746899</v>
      </c>
      <c r="X195" s="97">
        <v>2.6565731025695E-2</v>
      </c>
      <c r="Y195" s="97">
        <v>1.7317551963280001E-3</v>
      </c>
      <c r="Z195" s="97">
        <v>0.29286308571025799</v>
      </c>
      <c r="AA195" s="97">
        <v>2.5898501427753001E-2</v>
      </c>
      <c r="AB195" s="97">
        <v>1.4031152897520001E-3</v>
      </c>
      <c r="AC195" s="97">
        <v>0.28862360059210501</v>
      </c>
      <c r="AD195" s="321">
        <v>109.732831668131</v>
      </c>
      <c r="AE195" s="97">
        <v>7.9845524571785402</v>
      </c>
      <c r="AF195" s="97">
        <v>1213.8158807715799</v>
      </c>
      <c r="AG195" s="97">
        <v>108.59807270143099</v>
      </c>
      <c r="AH195" s="97">
        <v>7.4256337851760401</v>
      </c>
      <c r="AI195" s="97">
        <v>1201.99616855362</v>
      </c>
      <c r="AJ195" s="97">
        <v>107.78753058236001</v>
      </c>
      <c r="AK195" s="97">
        <v>7.0264061623171097</v>
      </c>
      <c r="AL195" s="97">
        <v>1188.2597421109599</v>
      </c>
      <c r="AM195" s="97">
        <v>105.080319904661</v>
      </c>
      <c r="AN195" s="97">
        <v>5.6929859019683002</v>
      </c>
      <c r="AO195" s="97">
        <v>1171.0585018542099</v>
      </c>
      <c r="AP195" s="466">
        <f t="shared" si="290"/>
        <v>4057.3899689831405</v>
      </c>
      <c r="AQ195" s="122">
        <f t="shared" si="291"/>
        <v>4057.3899689837954</v>
      </c>
      <c r="AR195" s="473">
        <f t="shared" si="292"/>
        <v>4057.3899689831474</v>
      </c>
      <c r="AS195" s="122">
        <f t="shared" si="293"/>
        <v>4057.3899689831887</v>
      </c>
      <c r="AT195" s="122">
        <f t="shared" si="294"/>
        <v>4057.3899689829741</v>
      </c>
      <c r="AU195" s="122">
        <f t="shared" si="295"/>
        <v>4057.3899689831574</v>
      </c>
      <c r="AV195" s="122">
        <f t="shared" si="296"/>
        <v>4057.3899689831751</v>
      </c>
      <c r="AW195" s="122">
        <f t="shared" si="297"/>
        <v>4057.3899689839795</v>
      </c>
      <c r="AX195" s="122">
        <f t="shared" si="298"/>
        <v>4057.3899548629229</v>
      </c>
      <c r="AY195" s="122">
        <f t="shared" si="299"/>
        <v>4057.3899689831569</v>
      </c>
      <c r="AZ195" s="122">
        <f t="shared" si="300"/>
        <v>4057.3899689843252</v>
      </c>
      <c r="BA195" s="469">
        <f t="shared" si="301"/>
        <v>4057.3899689831633</v>
      </c>
      <c r="BB195" s="97">
        <f t="shared" si="302"/>
        <v>1.5458044012807239E-4</v>
      </c>
      <c r="BC195" s="97">
        <f t="shared" si="303"/>
        <v>1.1247824505178654E-5</v>
      </c>
      <c r="BD195" s="97">
        <f t="shared" si="304"/>
        <v>1.7099002206696471E-3</v>
      </c>
      <c r="BE195" s="97">
        <f t="shared" si="305"/>
        <v>1.5298190723821403E-4</v>
      </c>
      <c r="BF195" s="97">
        <f t="shared" si="306"/>
        <v>1.0460476789780656E-5</v>
      </c>
      <c r="BG195" s="97">
        <f t="shared" si="307"/>
        <v>1.6932498135939994E-3</v>
      </c>
      <c r="BH195" s="97">
        <f t="shared" si="308"/>
        <v>1.5184009803128259E-4</v>
      </c>
      <c r="BI195" s="97">
        <f t="shared" si="309"/>
        <v>9.8980855644522765E-6</v>
      </c>
      <c r="BJ195" s="97">
        <f t="shared" si="310"/>
        <v>1.6738993405061139E-3</v>
      </c>
      <c r="BK195" s="97">
        <f t="shared" si="311"/>
        <v>1.4802645527979208E-4</v>
      </c>
      <c r="BL195" s="97">
        <f t="shared" si="312"/>
        <v>8.0196988722011777E-6</v>
      </c>
      <c r="BM195" s="469">
        <f t="shared" si="313"/>
        <v>1.649667978857543E-3</v>
      </c>
      <c r="BN195" s="467">
        <f t="shared" si="314"/>
        <v>1078515112.6165376</v>
      </c>
      <c r="BO195" s="97">
        <f t="shared" si="315"/>
        <v>4715944196.1478653</v>
      </c>
      <c r="BP195" s="97">
        <f t="shared" si="316"/>
        <v>278713303.03330058</v>
      </c>
      <c r="BQ195" s="97">
        <f t="shared" si="317"/>
        <v>1084845472.3211138</v>
      </c>
      <c r="BR195" s="97">
        <f t="shared" si="318"/>
        <v>4912615310.4986744</v>
      </c>
      <c r="BS195" s="97">
        <f t="shared" si="319"/>
        <v>280253017.40109754</v>
      </c>
      <c r="BT195" s="97">
        <f t="shared" si="320"/>
        <v>1089430814.3542533</v>
      </c>
      <c r="BU195" s="97">
        <f t="shared" si="321"/>
        <v>5067863548.1385536</v>
      </c>
      <c r="BV195" s="97">
        <f t="shared" si="322"/>
        <v>282072418.22851133</v>
      </c>
      <c r="BW195" s="97">
        <f t="shared" si="323"/>
        <v>1105144820.600863</v>
      </c>
      <c r="BX195" s="97">
        <f t="shared" si="324"/>
        <v>5705310068.2522097</v>
      </c>
      <c r="BY195" s="469">
        <f t="shared" si="325"/>
        <v>284397638.67332029</v>
      </c>
      <c r="BZ195" s="470">
        <f t="shared" si="326"/>
        <v>1993.9139147349383</v>
      </c>
      <c r="CA195" s="470">
        <f t="shared" si="327"/>
        <v>119821.52273628577</v>
      </c>
      <c r="CB195" s="470">
        <f t="shared" si="328"/>
        <v>46.582376201513924</v>
      </c>
      <c r="CC195" s="470">
        <f t="shared" si="329"/>
        <v>2026.5742419729499</v>
      </c>
      <c r="CD195" s="470">
        <f t="shared" si="330"/>
        <v>134213.43321617201</v>
      </c>
      <c r="CE195" s="470">
        <f t="shared" si="331"/>
        <v>47.300308076221228</v>
      </c>
      <c r="CF195" s="470">
        <f t="shared" si="332"/>
        <v>2050.4438844549959</v>
      </c>
      <c r="CG195" s="470">
        <f t="shared" si="333"/>
        <v>146321.59207272515</v>
      </c>
      <c r="CH195" s="470">
        <f t="shared" si="334"/>
        <v>48.15772830236066</v>
      </c>
      <c r="CI195" s="470">
        <f t="shared" si="335"/>
        <v>2133.607660048976</v>
      </c>
      <c r="CJ195" s="470">
        <f t="shared" si="336"/>
        <v>203308.66999748183</v>
      </c>
      <c r="CK195" s="472">
        <f t="shared" si="337"/>
        <v>49.267911232810611</v>
      </c>
      <c r="CL195" s="470">
        <f t="shared" si="338"/>
        <v>0</v>
      </c>
      <c r="CM195" s="116">
        <f t="shared" si="339"/>
        <v>0</v>
      </c>
      <c r="CN195" s="116">
        <f t="shared" si="340"/>
        <v>0</v>
      </c>
      <c r="CO195" s="116">
        <f t="shared" si="341"/>
        <v>0</v>
      </c>
      <c r="CP195" s="116">
        <f t="shared" si="342"/>
        <v>0</v>
      </c>
      <c r="CQ195" s="116">
        <f t="shared" si="343"/>
        <v>0</v>
      </c>
      <c r="CR195" s="116">
        <f t="shared" si="344"/>
        <v>0</v>
      </c>
      <c r="CS195" s="116">
        <f t="shared" si="345"/>
        <v>0</v>
      </c>
      <c r="CT195" s="116">
        <f t="shared" si="346"/>
        <v>0</v>
      </c>
      <c r="CU195" s="116">
        <f t="shared" si="347"/>
        <v>0</v>
      </c>
      <c r="CV195" s="116">
        <f t="shared" si="348"/>
        <v>0</v>
      </c>
      <c r="CW195" s="471">
        <f t="shared" si="349"/>
        <v>0</v>
      </c>
      <c r="CX195" s="470">
        <f t="shared" si="350"/>
        <v>0</v>
      </c>
      <c r="CY195" s="116">
        <f t="shared" si="351"/>
        <v>0</v>
      </c>
      <c r="CZ195" s="116">
        <f t="shared" si="352"/>
        <v>0</v>
      </c>
      <c r="DA195" s="116">
        <f t="shared" si="353"/>
        <v>0</v>
      </c>
      <c r="DB195" s="116">
        <f t="shared" si="354"/>
        <v>0</v>
      </c>
      <c r="DC195" s="116">
        <f t="shared" si="355"/>
        <v>0</v>
      </c>
      <c r="DD195" s="116">
        <f t="shared" si="356"/>
        <v>0</v>
      </c>
      <c r="DE195" s="116">
        <f t="shared" si="357"/>
        <v>0</v>
      </c>
      <c r="DF195" s="116">
        <f t="shared" si="358"/>
        <v>0</v>
      </c>
      <c r="DG195" s="116">
        <f t="shared" si="359"/>
        <v>0</v>
      </c>
      <c r="DH195" s="116">
        <f t="shared" si="360"/>
        <v>0</v>
      </c>
      <c r="DI195" s="471">
        <f t="shared" si="361"/>
        <v>0</v>
      </c>
      <c r="DJ195" s="470">
        <f t="shared" si="362"/>
        <v>0</v>
      </c>
      <c r="DK195" s="116">
        <f t="shared" si="363"/>
        <v>0</v>
      </c>
      <c r="DL195" s="116">
        <f t="shared" si="364"/>
        <v>0</v>
      </c>
      <c r="DM195" s="116">
        <f t="shared" si="365"/>
        <v>0</v>
      </c>
      <c r="DN195" s="116">
        <f t="shared" si="366"/>
        <v>0</v>
      </c>
      <c r="DO195" s="116">
        <f t="shared" si="367"/>
        <v>0</v>
      </c>
      <c r="DP195" s="116">
        <f t="shared" si="368"/>
        <v>0</v>
      </c>
      <c r="DQ195" s="116">
        <f t="shared" si="369"/>
        <v>0</v>
      </c>
      <c r="DR195" s="116">
        <f t="shared" si="370"/>
        <v>0</v>
      </c>
      <c r="DS195" s="116">
        <f t="shared" si="371"/>
        <v>0</v>
      </c>
      <c r="DT195" s="116">
        <f t="shared" si="372"/>
        <v>0</v>
      </c>
      <c r="DU195" s="471">
        <f t="shared" si="373"/>
        <v>0</v>
      </c>
      <c r="DV195" s="470">
        <f t="shared" si="374"/>
        <v>0</v>
      </c>
      <c r="DW195" s="470">
        <f t="shared" si="375"/>
        <v>0</v>
      </c>
      <c r="DX195" s="470">
        <f t="shared" si="376"/>
        <v>0</v>
      </c>
      <c r="DY195" s="470">
        <f t="shared" si="377"/>
        <v>0</v>
      </c>
      <c r="DZ195" s="470">
        <f t="shared" si="378"/>
        <v>0</v>
      </c>
      <c r="EA195" s="470">
        <f t="shared" si="379"/>
        <v>0</v>
      </c>
      <c r="EB195" s="470">
        <f t="shared" si="380"/>
        <v>0</v>
      </c>
      <c r="EC195" s="470">
        <f t="shared" si="381"/>
        <v>0</v>
      </c>
      <c r="ED195" s="470">
        <f t="shared" si="382"/>
        <v>0</v>
      </c>
      <c r="EE195" s="470">
        <f t="shared" si="383"/>
        <v>0</v>
      </c>
      <c r="EF195" s="470">
        <f t="shared" si="384"/>
        <v>0</v>
      </c>
      <c r="EG195" s="470">
        <f t="shared" si="385"/>
        <v>0</v>
      </c>
      <c r="EH195" s="466">
        <f t="shared" si="386"/>
        <v>6977047.7540558847</v>
      </c>
      <c r="EI195" s="122">
        <f t="shared" si="387"/>
        <v>419276118.1485877</v>
      </c>
      <c r="EJ195" s="122">
        <f t="shared" si="388"/>
        <v>162999.74680636526</v>
      </c>
      <c r="EK195" s="122">
        <f t="shared" si="389"/>
        <v>7091331.8568571592</v>
      </c>
      <c r="EL195" s="122">
        <f t="shared" si="390"/>
        <v>469635888.42317832</v>
      </c>
      <c r="EM195" s="122">
        <f t="shared" si="391"/>
        <v>165511.91392500306</v>
      </c>
      <c r="EN195" s="122">
        <f t="shared" si="392"/>
        <v>7174855.8416354889</v>
      </c>
      <c r="EO195" s="122">
        <f t="shared" si="393"/>
        <v>512004418.94937187</v>
      </c>
      <c r="EP195" s="122">
        <f t="shared" si="394"/>
        <v>168512.1747782187</v>
      </c>
      <c r="EQ195" s="122">
        <f t="shared" si="395"/>
        <v>7465860.1971652592</v>
      </c>
      <c r="ER195" s="122">
        <f t="shared" si="396"/>
        <v>711412006.75609231</v>
      </c>
      <c r="ES195" s="469">
        <f t="shared" si="397"/>
        <v>172396.89581068084</v>
      </c>
      <c r="ET195" s="466">
        <f t="shared" si="398"/>
        <v>0</v>
      </c>
      <c r="EU195" s="122">
        <f t="shared" si="399"/>
        <v>0</v>
      </c>
      <c r="EV195" s="122">
        <f t="shared" si="400"/>
        <v>0</v>
      </c>
      <c r="EW195" s="122">
        <f t="shared" si="401"/>
        <v>0</v>
      </c>
      <c r="EX195" s="122">
        <f t="shared" si="402"/>
        <v>0</v>
      </c>
      <c r="EY195" s="122">
        <f t="shared" si="403"/>
        <v>0</v>
      </c>
      <c r="EZ195" s="122">
        <f t="shared" si="404"/>
        <v>0</v>
      </c>
      <c r="FA195" s="122">
        <f t="shared" si="405"/>
        <v>0</v>
      </c>
      <c r="FB195" s="122">
        <f t="shared" si="406"/>
        <v>0</v>
      </c>
      <c r="FC195" s="122">
        <f t="shared" si="407"/>
        <v>0</v>
      </c>
      <c r="FD195" s="122">
        <f t="shared" si="408"/>
        <v>0</v>
      </c>
      <c r="FE195" s="469">
        <f t="shared" si="409"/>
        <v>0</v>
      </c>
      <c r="FF195" s="466">
        <f t="shared" si="410"/>
        <v>0</v>
      </c>
      <c r="FG195" s="466">
        <f t="shared" si="411"/>
        <v>0</v>
      </c>
      <c r="FH195" s="466">
        <f t="shared" si="412"/>
        <v>0</v>
      </c>
      <c r="FI195" s="466">
        <f t="shared" si="413"/>
        <v>0</v>
      </c>
      <c r="FJ195" s="466">
        <f t="shared" si="414"/>
        <v>0</v>
      </c>
      <c r="FK195" s="466">
        <f t="shared" si="415"/>
        <v>0</v>
      </c>
      <c r="FL195" s="466">
        <f t="shared" si="416"/>
        <v>0</v>
      </c>
      <c r="FM195" s="466">
        <f t="shared" si="417"/>
        <v>0</v>
      </c>
      <c r="FN195" s="466">
        <f t="shared" si="418"/>
        <v>0</v>
      </c>
      <c r="FO195" s="466">
        <f t="shared" si="419"/>
        <v>0</v>
      </c>
      <c r="FP195" s="466">
        <f t="shared" si="420"/>
        <v>0</v>
      </c>
      <c r="FQ195" s="468">
        <f t="shared" si="421"/>
        <v>0</v>
      </c>
      <c r="FR195" s="466">
        <f t="shared" si="422"/>
        <v>0</v>
      </c>
      <c r="FS195" s="466">
        <f t="shared" si="423"/>
        <v>0</v>
      </c>
      <c r="FT195" s="466">
        <f t="shared" si="424"/>
        <v>0</v>
      </c>
      <c r="FU195" s="466">
        <f t="shared" si="425"/>
        <v>0</v>
      </c>
      <c r="FV195" s="466">
        <f t="shared" si="426"/>
        <v>0</v>
      </c>
      <c r="FW195" s="466">
        <f t="shared" si="427"/>
        <v>0</v>
      </c>
      <c r="FX195" s="466">
        <f t="shared" si="428"/>
        <v>0</v>
      </c>
      <c r="FY195" s="466">
        <f t="shared" si="429"/>
        <v>0</v>
      </c>
      <c r="FZ195" s="466">
        <f t="shared" si="430"/>
        <v>0</v>
      </c>
      <c r="GA195" s="466">
        <f t="shared" si="431"/>
        <v>0</v>
      </c>
      <c r="GB195" s="466">
        <f t="shared" si="432"/>
        <v>0</v>
      </c>
      <c r="GC195" s="468">
        <f t="shared" si="433"/>
        <v>0</v>
      </c>
    </row>
    <row r="196" spans="1:185">
      <c r="A196" s="97">
        <v>193</v>
      </c>
      <c r="B196" s="97" t="s">
        <v>12</v>
      </c>
      <c r="C196" s="97" t="s">
        <v>213</v>
      </c>
      <c r="D196" s="97" t="s">
        <v>935</v>
      </c>
      <c r="E196" s="321">
        <v>1.0937858177779999E-3</v>
      </c>
      <c r="F196" s="122">
        <v>0</v>
      </c>
      <c r="G196" s="122">
        <v>3.0749801308579999E-3</v>
      </c>
      <c r="H196" s="122">
        <v>9.9223098878900009E-4</v>
      </c>
      <c r="I196" s="122">
        <v>0</v>
      </c>
      <c r="J196" s="122">
        <v>3.0010268587109998E-3</v>
      </c>
      <c r="K196" s="122">
        <v>9.0432600240699995E-4</v>
      </c>
      <c r="L196" s="122">
        <v>0</v>
      </c>
      <c r="M196" s="122">
        <v>2.9150811640529998E-3</v>
      </c>
      <c r="N196" s="122">
        <v>7.6618959523400002E-4</v>
      </c>
      <c r="O196" s="122">
        <v>0</v>
      </c>
      <c r="P196" s="475">
        <v>2.807456859473E-3</v>
      </c>
      <c r="Q196" s="474">
        <v>2</v>
      </c>
      <c r="R196" s="97">
        <v>2.1875716355559999E-3</v>
      </c>
      <c r="S196" s="97">
        <v>0</v>
      </c>
      <c r="T196" s="97">
        <v>6.1499602617159999E-3</v>
      </c>
      <c r="U196" s="97">
        <v>1.9844619775789998E-3</v>
      </c>
      <c r="V196" s="97">
        <v>0</v>
      </c>
      <c r="W196" s="97">
        <v>6.0020537174219997E-3</v>
      </c>
      <c r="X196" s="97">
        <v>1.808652004813E-3</v>
      </c>
      <c r="Y196" s="97">
        <v>0</v>
      </c>
      <c r="Z196" s="97">
        <v>5.8301623281069997E-3</v>
      </c>
      <c r="AA196" s="97">
        <v>1.532379190468E-3</v>
      </c>
      <c r="AB196" s="97">
        <v>0</v>
      </c>
      <c r="AC196" s="97">
        <v>5.614913718947E-3</v>
      </c>
      <c r="AD196" s="321">
        <v>4.6379108037058199</v>
      </c>
      <c r="AE196" s="97">
        <v>0</v>
      </c>
      <c r="AF196" s="97">
        <v>13.0386437072834</v>
      </c>
      <c r="AG196" s="97">
        <v>4.2072942873095798</v>
      </c>
      <c r="AH196" s="97">
        <v>0</v>
      </c>
      <c r="AI196" s="97">
        <v>12.725064326123199</v>
      </c>
      <c r="AJ196" s="97">
        <v>3.83455633494509</v>
      </c>
      <c r="AK196" s="97">
        <v>0</v>
      </c>
      <c r="AL196" s="97">
        <v>12.3606343269348</v>
      </c>
      <c r="AM196" s="97">
        <v>3.2488252669437601</v>
      </c>
      <c r="AN196" s="97">
        <v>0</v>
      </c>
      <c r="AO196" s="97">
        <v>11.9042817047497</v>
      </c>
      <c r="AP196" s="466">
        <f t="shared" ref="AP196:AP259" si="434">IF(R196=0,0,AD196/R196)</f>
        <v>2120.1183670161431</v>
      </c>
      <c r="AQ196" s="122">
        <f t="shared" ref="AQ196:AQ259" si="435">IF(S196=0,0,AE196/S196)</f>
        <v>0</v>
      </c>
      <c r="AR196" s="473">
        <f t="shared" ref="AR196:AR259" si="436">IF(T196=0,0,AF196/T196)</f>
        <v>2120.1183670161272</v>
      </c>
      <c r="AS196" s="122">
        <f t="shared" ref="AS196:AS259" si="437">IF(U196=0,0,AG196/U196)</f>
        <v>2120.118367015722</v>
      </c>
      <c r="AT196" s="122">
        <f t="shared" ref="AT196:AT259" si="438">IF(V196=0,0,AH196/V196)</f>
        <v>0</v>
      </c>
      <c r="AU196" s="122">
        <f t="shared" ref="AU196:AU259" si="439">IF(W196=0,0,AI196/W196)</f>
        <v>2120.1183670160262</v>
      </c>
      <c r="AV196" s="122">
        <f t="shared" ref="AV196:AV259" si="440">IF(X196=0,0,AJ196/X196)</f>
        <v>2120.1183670164078</v>
      </c>
      <c r="AW196" s="122">
        <f t="shared" ref="AW196:AW259" si="441">IF(Y196=0,0,AK196/Y196)</f>
        <v>0</v>
      </c>
      <c r="AX196" s="122">
        <f t="shared" ref="AX196:AX259" si="442">IF(Z196=0,0,AL196/Z196)</f>
        <v>2120.1183828698272</v>
      </c>
      <c r="AY196" s="122">
        <f t="shared" ref="AY196:AY259" si="443">IF(AA196=0,0,AM196/AA196)</f>
        <v>2120.118367015637</v>
      </c>
      <c r="AZ196" s="122">
        <f t="shared" ref="AZ196:AZ259" si="444">IF(AB196=0,0,AN196/AB196)</f>
        <v>0</v>
      </c>
      <c r="BA196" s="469">
        <f t="shared" ref="BA196:BA259" si="445">IF(AC196=0,0,AO196/AC196)</f>
        <v>2120.118367016009</v>
      </c>
      <c r="BB196" s="97">
        <f t="shared" ref="BB196:BB259" si="446">E196*277.78/1800</f>
        <v>1.6879545803465153E-4</v>
      </c>
      <c r="BC196" s="97">
        <f t="shared" ref="BC196:BC259" si="447">F196*277.78/1800</f>
        <v>0</v>
      </c>
      <c r="BD196" s="97">
        <f t="shared" ref="BD196:BD259" si="448">G196*277.78/1800</f>
        <v>4.7453776708318617E-4</v>
      </c>
      <c r="BE196" s="97">
        <f t="shared" ref="BE196:BE259" si="449">H196*277.78/1800</f>
        <v>1.5312329114767134E-4</v>
      </c>
      <c r="BF196" s="97">
        <f t="shared" ref="BF196:BF259" si="450">I196*277.78/1800</f>
        <v>0</v>
      </c>
      <c r="BG196" s="97">
        <f t="shared" ref="BG196:BG259" si="451">J196*277.78/1800</f>
        <v>4.631251337848564E-4</v>
      </c>
      <c r="BH196" s="97">
        <f t="shared" ref="BH196:BH259" si="452">K196*277.78/1800</f>
        <v>1.3955759830478688E-4</v>
      </c>
      <c r="BI196" s="97">
        <f t="shared" ref="BI196:BI259" si="453">L196*277.78/1800</f>
        <v>0</v>
      </c>
      <c r="BJ196" s="97">
        <f t="shared" ref="BJ196:BJ259" si="454">M196*277.78/1800</f>
        <v>4.4986180319480122E-4</v>
      </c>
      <c r="BK196" s="97">
        <f t="shared" ref="BK196:BK259" si="455">N196*277.78/1800</f>
        <v>1.1824008098005584E-4</v>
      </c>
      <c r="BL196" s="97">
        <f t="shared" ref="BL196:BL259" si="456">O196*277.78/1800</f>
        <v>0</v>
      </c>
      <c r="BM196" s="469">
        <f t="shared" ref="BM196:BM259" si="457">P196*277.78/1800</f>
        <v>4.3325298134689439E-4</v>
      </c>
      <c r="BN196" s="467">
        <f t="shared" ref="BN196:BN259" si="458">IF(BB196=0,0,1901.4*(BB196^(-0.563))*AP196)</f>
        <v>536326791.54188848</v>
      </c>
      <c r="BO196" s="97">
        <f t="shared" ref="BO196:BO259" si="459">IF(BC196=0,0,1901.4*(BC196^(-0.563))*AQ196)</f>
        <v>0</v>
      </c>
      <c r="BP196" s="97">
        <f t="shared" ref="BP196:BP259" si="460">IF(BD196=0,0,1901.4*(BD196^(-0.563))*AR196)</f>
        <v>299704419.73748833</v>
      </c>
      <c r="BQ196" s="97">
        <f t="shared" ref="BQ196:BQ259" si="461">IF(BE196=0,0,1901.4*(BE196^(-0.563))*AS196)</f>
        <v>566572343.83198929</v>
      </c>
      <c r="BR196" s="97">
        <f t="shared" ref="BR196:BR259" si="462">IF(BF196=0,0,1901.4*(BF196^(-0.563))*AT196)</f>
        <v>0</v>
      </c>
      <c r="BS196" s="97">
        <f t="shared" ref="BS196:BS259" si="463">IF(BG196=0,0,1901.4*(BG196^(-0.563))*AU196)</f>
        <v>303840335.20365208</v>
      </c>
      <c r="BT196" s="97">
        <f t="shared" ref="BT196:BT259" si="464">IF(BH196=0,0,1901.4*(BH196^(-0.563))*AV196)</f>
        <v>596949214.23572397</v>
      </c>
      <c r="BU196" s="97">
        <f t="shared" ref="BU196:BU259" si="465">IF(BI196=0,0,1901.4*(BI196^(-0.563))*AW196)</f>
        <v>0</v>
      </c>
      <c r="BV196" s="97">
        <f t="shared" ref="BV196:BV259" si="466">IF(BJ196=0,0,1901.4*(BJ196^(-0.563))*AX196)</f>
        <v>308851743.17058134</v>
      </c>
      <c r="BW196" s="97">
        <f t="shared" ref="BW196:BW259" si="467">IF(BK196=0,0,1901.4*(BK196^(-0.563))*AY196)</f>
        <v>655340580.4890033</v>
      </c>
      <c r="BX196" s="97">
        <f t="shared" ref="BX196:BX259" si="468">IF(BL196=0,0,1901.4*(BL196^(-0.563))*AZ196)</f>
        <v>0</v>
      </c>
      <c r="BY196" s="469">
        <f t="shared" ref="BY196:BY259" si="469">IF(BM196=0,0,1901.4*(BM196^(-0.563))*BA196)</f>
        <v>315462760.80823392</v>
      </c>
      <c r="BZ196" s="470">
        <f t="shared" ref="BZ196:BZ259" si="470">IF(BN196=0,0,BN196/1000000/R196/20)</f>
        <v>12258.49665502666</v>
      </c>
      <c r="CA196" s="470">
        <f t="shared" ref="CA196:CA259" si="471">IF(BO196=0,0,BO196/1000000/S196/20)</f>
        <v>0</v>
      </c>
      <c r="CB196" s="470">
        <f t="shared" ref="CB196:CB259" si="472">IF(BP196=0,0,BP196/1000000/T196/20)</f>
        <v>2436.6370430323959</v>
      </c>
      <c r="CC196" s="470">
        <f t="shared" ref="CC196:CC259" si="473">IF(BQ196=0,0,BQ196/1000000/U196/20)</f>
        <v>14275.212884733503</v>
      </c>
      <c r="CD196" s="470">
        <f t="shared" ref="CD196:CD259" si="474">IF(BR196=0,0,BR196/1000000/V196/20)</f>
        <v>0</v>
      </c>
      <c r="CE196" s="470">
        <f t="shared" ref="CE196:CE259" si="475">IF(BS196=0,0,BS196/1000000/W196/20)</f>
        <v>2531.1364202031627</v>
      </c>
      <c r="CF196" s="470">
        <f t="shared" ref="CF196:CF259" si="476">IF(BT196=0,0,BT196/1000000/X196/20)</f>
        <v>16502.600075835035</v>
      </c>
      <c r="CG196" s="470">
        <f t="shared" ref="CG196:CG259" si="477">IF(BU196=0,0,BU196/1000000/Y196/20)</f>
        <v>0</v>
      </c>
      <c r="CH196" s="470">
        <f t="shared" ref="CH196:CH259" si="478">IF(BV196=0,0,BV196/1000000/Z196/20)</f>
        <v>2648.7405134640794</v>
      </c>
      <c r="CI196" s="470">
        <f t="shared" ref="CI196:CI259" si="479">IF(BW196=0,0,BW196/1000000/AA196/20)</f>
        <v>21383.107541706351</v>
      </c>
      <c r="CJ196" s="470">
        <f t="shared" ref="CJ196:CJ259" si="480">IF(BX196=0,0,BX196/1000000/AB196/20)</f>
        <v>0</v>
      </c>
      <c r="CK196" s="472">
        <f t="shared" ref="CK196:CK259" si="481">IF(BY196=0,0,BY196/1000000/AC196/20)</f>
        <v>2809.1505640036316</v>
      </c>
      <c r="CL196" s="470">
        <f t="shared" ref="CL196:CL259" si="482">IF(BZ196&lt;=($CS$2/1000),R196,0)</f>
        <v>0</v>
      </c>
      <c r="CM196" s="116">
        <f t="shared" ref="CM196:CM259" si="483">IF(CA196&lt;=($CS$2/1000),S196,0)</f>
        <v>0</v>
      </c>
      <c r="CN196" s="116">
        <f t="shared" ref="CN196:CN259" si="484">IF(CB196&lt;=($CS$2/1000),T196,0)</f>
        <v>0</v>
      </c>
      <c r="CO196" s="116">
        <f t="shared" ref="CO196:CO259" si="485">IF(CC196&lt;=($CS$2/1000),U196,0)</f>
        <v>0</v>
      </c>
      <c r="CP196" s="116">
        <f t="shared" ref="CP196:CP259" si="486">IF(CD196&lt;=($CS$2/1000),V196,0)</f>
        <v>0</v>
      </c>
      <c r="CQ196" s="116">
        <f t="shared" ref="CQ196:CQ259" si="487">IF(CE196&lt;=($CS$2/1000),W196,0)</f>
        <v>0</v>
      </c>
      <c r="CR196" s="116">
        <f t="shared" ref="CR196:CR259" si="488">IF(CF196&lt;=($CS$2/1000),X196,0)</f>
        <v>0</v>
      </c>
      <c r="CS196" s="116">
        <f t="shared" ref="CS196:CS259" si="489">IF(CG196&lt;=($CS$2/1000),Y196,0)</f>
        <v>0</v>
      </c>
      <c r="CT196" s="116">
        <f t="shared" ref="CT196:CT259" si="490">IF(CH196&lt;=($CS$2/1000),Z196,0)</f>
        <v>0</v>
      </c>
      <c r="CU196" s="116">
        <f t="shared" ref="CU196:CU259" si="491">IF(CI196&lt;=($CS$2/1000),AA196,0)</f>
        <v>0</v>
      </c>
      <c r="CV196" s="116">
        <f t="shared" ref="CV196:CV259" si="492">IF(CJ196&lt;=($CS$2/1000),AB196,0)</f>
        <v>0</v>
      </c>
      <c r="CW196" s="471">
        <f t="shared" ref="CW196:CW259" si="493">IF(CK196&lt;=($CS$2/1000),AC196,0)</f>
        <v>0</v>
      </c>
      <c r="CX196" s="470">
        <f t="shared" ref="CX196:CX259" si="494">IF(AND(BZ196&gt;($DE$2/1000),BZ196&lt;($DG$2/1000)),R196,0)</f>
        <v>0</v>
      </c>
      <c r="CY196" s="116">
        <f t="shared" ref="CY196:CY259" si="495">IF(AND(CA196&gt;($DE$2/1000),CA196&lt;($DG$2/1000)),S196,0)</f>
        <v>0</v>
      </c>
      <c r="CZ196" s="116">
        <f t="shared" ref="CZ196:CZ259" si="496">IF(AND(CB196&gt;($DE$2/1000),CB196&lt;($DG$2/1000)),T196,0)</f>
        <v>0</v>
      </c>
      <c r="DA196" s="116">
        <f t="shared" ref="DA196:DA259" si="497">IF(AND(CC196&gt;($DE$2/1000),CC196&lt;($DG$2/1000)),U196,0)</f>
        <v>0</v>
      </c>
      <c r="DB196" s="116">
        <f t="shared" ref="DB196:DB259" si="498">IF(AND(CD196&gt;($DE$2/1000),CD196&lt;($DG$2/1000)),V196,0)</f>
        <v>0</v>
      </c>
      <c r="DC196" s="116">
        <f t="shared" ref="DC196:DC259" si="499">IF(AND(CE196&gt;($DE$2/1000),CE196&lt;($DG$2/1000)),W196,0)</f>
        <v>0</v>
      </c>
      <c r="DD196" s="116">
        <f t="shared" ref="DD196:DD259" si="500">IF(AND(CF196&gt;($DE$2/1000),CF196&lt;($DG$2/1000)),X196,0)</f>
        <v>0</v>
      </c>
      <c r="DE196" s="116">
        <f t="shared" ref="DE196:DE259" si="501">IF(AND(CG196&gt;($DE$2/1000),CG196&lt;($DG$2/1000)),Y196,0)</f>
        <v>0</v>
      </c>
      <c r="DF196" s="116">
        <f t="shared" ref="DF196:DF259" si="502">IF(AND(CH196&gt;($DE$2/1000),CH196&lt;($DG$2/1000)),Z196,0)</f>
        <v>0</v>
      </c>
      <c r="DG196" s="116">
        <f t="shared" ref="DG196:DG259" si="503">IF(AND(CI196&gt;($DE$2/1000),CI196&lt;($DG$2/1000)),AA196,0)</f>
        <v>0</v>
      </c>
      <c r="DH196" s="116">
        <f t="shared" ref="DH196:DH259" si="504">IF(AND(CJ196&gt;($DE$2/1000),CJ196&lt;($DG$2/1000)),AB196,0)</f>
        <v>0</v>
      </c>
      <c r="DI196" s="471">
        <f t="shared" ref="DI196:DI259" si="505">IF(AND(CK196&gt;($DE$2/1000),CK196&lt;($DG$2/1000)),AC196,0)</f>
        <v>0</v>
      </c>
      <c r="DJ196" s="470">
        <f t="shared" ref="DJ196:DJ259" si="506">IF(AND(BZ196&gt;($DQ$2/1000),BZ196&lt;($DS$2/1000)),R196,0)</f>
        <v>0</v>
      </c>
      <c r="DK196" s="116">
        <f t="shared" ref="DK196:DK259" si="507">IF(AND(CA196&gt;($DQ$2/1000),CA196&lt;($DS$2/1000)),S196,0)</f>
        <v>0</v>
      </c>
      <c r="DL196" s="116">
        <f t="shared" ref="DL196:DL259" si="508">IF(AND(CB196&gt;($DQ$2/1000),CB196&lt;($DS$2/1000)),T196,0)</f>
        <v>0</v>
      </c>
      <c r="DM196" s="116">
        <f t="shared" ref="DM196:DM259" si="509">IF(AND(CC196&gt;($DQ$2/1000),CC196&lt;($DS$2/1000)),U196,0)</f>
        <v>0</v>
      </c>
      <c r="DN196" s="116">
        <f t="shared" ref="DN196:DN259" si="510">IF(AND(CD196&gt;($DQ$2/1000),CD196&lt;($DS$2/1000)),V196,0)</f>
        <v>0</v>
      </c>
      <c r="DO196" s="116">
        <f t="shared" ref="DO196:DO259" si="511">IF(AND(CE196&gt;($DQ$2/1000),CE196&lt;($DS$2/1000)),W196,0)</f>
        <v>0</v>
      </c>
      <c r="DP196" s="116">
        <f t="shared" ref="DP196:DP259" si="512">IF(AND(CF196&gt;($DQ$2/1000),CF196&lt;($DS$2/1000)),X196,0)</f>
        <v>0</v>
      </c>
      <c r="DQ196" s="116">
        <f t="shared" ref="DQ196:DQ259" si="513">IF(AND(CG196&gt;($DQ$2/1000),CG196&lt;($DS$2/1000)),Y196,0)</f>
        <v>0</v>
      </c>
      <c r="DR196" s="116">
        <f t="shared" ref="DR196:DR259" si="514">IF(AND(CH196&gt;($DQ$2/1000),CH196&lt;($DS$2/1000)),Z196,0)</f>
        <v>0</v>
      </c>
      <c r="DS196" s="116">
        <f t="shared" ref="DS196:DS259" si="515">IF(AND(CI196&gt;($DQ$2/1000),CI196&lt;($DS$2/1000)),AA196,0)</f>
        <v>0</v>
      </c>
      <c r="DT196" s="116">
        <f t="shared" ref="DT196:DT259" si="516">IF(AND(CJ196&gt;($DQ$2/1000),CJ196&lt;($DS$2/1000)),AB196,0)</f>
        <v>0</v>
      </c>
      <c r="DU196" s="471">
        <f t="shared" ref="DU196:DU259" si="517">IF(AND(CK196&gt;($DQ$2/1000),CK196&lt;($DS$2/1000)),AC196,0)</f>
        <v>0</v>
      </c>
      <c r="DV196" s="470">
        <f t="shared" ref="DV196:DV259" si="518">IF(AND(BZ196&gt;($EC$2/1000),BZ196&lt;($EE$2/1000)),R196,0)</f>
        <v>0</v>
      </c>
      <c r="DW196" s="470">
        <f t="shared" ref="DW196:DW259" si="519">IF(AND(CA196&gt;($EC$2/1000),CA196&lt;($EE$2/1000)),S196,0)</f>
        <v>0</v>
      </c>
      <c r="DX196" s="470">
        <f t="shared" ref="DX196:DX259" si="520">IF(AND(CB196&gt;($EC$2/1000),CB196&lt;($EE$2/1000)),T196,0)</f>
        <v>0</v>
      </c>
      <c r="DY196" s="470">
        <f t="shared" ref="DY196:DY259" si="521">IF(AND(CC196&gt;($EC$2/1000),CC196&lt;($EE$2/1000)),U196,0)</f>
        <v>0</v>
      </c>
      <c r="DZ196" s="470">
        <f t="shared" ref="DZ196:DZ259" si="522">IF(AND(CD196&gt;($EC$2/1000),CD196&lt;($EE$2/1000)),V196,0)</f>
        <v>0</v>
      </c>
      <c r="EA196" s="470">
        <f t="shared" ref="EA196:EA259" si="523">IF(AND(CE196&gt;($EC$2/1000),CE196&lt;($EE$2/1000)),W196,0)</f>
        <v>0</v>
      </c>
      <c r="EB196" s="470">
        <f t="shared" ref="EB196:EB259" si="524">IF(AND(CF196&gt;($EC$2/1000),CF196&lt;($EE$2/1000)),X196,0)</f>
        <v>0</v>
      </c>
      <c r="EC196" s="470">
        <f t="shared" ref="EC196:EC259" si="525">IF(AND(CG196&gt;($EC$2/1000),CG196&lt;($EE$2/1000)),Y196,0)</f>
        <v>0</v>
      </c>
      <c r="ED196" s="470">
        <f t="shared" ref="ED196:ED259" si="526">IF(AND(CH196&gt;($EC$2/1000),CH196&lt;($EE$2/1000)),Z196,0)</f>
        <v>0</v>
      </c>
      <c r="EE196" s="470">
        <f t="shared" ref="EE196:EE259" si="527">IF(AND(CI196&gt;($EC$2/1000),CI196&lt;($EE$2/1000)),AA196,0)</f>
        <v>0</v>
      </c>
      <c r="EF196" s="470">
        <f t="shared" ref="EF196:EF259" si="528">IF(AND(CJ196&gt;($EC$2/1000),CJ196&lt;($EE$2/1000)),AB196,0)</f>
        <v>0</v>
      </c>
      <c r="EG196" s="470">
        <f t="shared" ref="EG196:EG259" si="529">IF(AND(CK196&gt;($EC$2/1000),CK196&lt;($EE$2/1000)),AC196,0)</f>
        <v>0</v>
      </c>
      <c r="EH196" s="466">
        <f t="shared" ref="EH196:EH259" si="530">IF(BB196=0,0,BN196/1000000/BB196)</f>
        <v>3177376.9139675992</v>
      </c>
      <c r="EI196" s="122">
        <f t="shared" ref="EI196:EI259" si="531">IF(BC196=0,0,BO196/1000000/BC196)</f>
        <v>0</v>
      </c>
      <c r="EJ196" s="122">
        <f t="shared" ref="EJ196:EJ259" si="532">IF(BD196=0,0,BP196/1000000/BD196)</f>
        <v>631571.26898384537</v>
      </c>
      <c r="EK196" s="122">
        <f t="shared" ref="EK196:EK259" si="533">IF(BE196=0,0,BQ196/1000000/BE196)</f>
        <v>3700105.5788801573</v>
      </c>
      <c r="EL196" s="122">
        <f t="shared" ref="EL196:EL259" si="534">IF(BF196=0,0,BR196/1000000/BF196)</f>
        <v>0</v>
      </c>
      <c r="EM196" s="122">
        <f t="shared" ref="EM196:EM259" si="535">IF(BG196=0,0,BS196/1000000/BG196)</f>
        <v>656065.31159416703</v>
      </c>
      <c r="EN196" s="122">
        <f t="shared" ref="EN196:EN259" si="536">IF(BH196=0,0,BT196/1000000/BH196)</f>
        <v>4277439.7201363156</v>
      </c>
      <c r="EO196" s="122">
        <f t="shared" ref="EO196:EO259" si="537">IF(BI196=0,0,BU196/1000000/BI196)</f>
        <v>0</v>
      </c>
      <c r="EP196" s="122">
        <f t="shared" ref="EP196:EP259" si="538">IF(BJ196=0,0,BV196/1000000/BJ196)</f>
        <v>686548.04870561766</v>
      </c>
      <c r="EQ196" s="122">
        <f t="shared" ref="EQ196:EQ259" si="539">IF(BK196=0,0,BW196/1000000/BK196)</f>
        <v>5542457.1351532051</v>
      </c>
      <c r="ER196" s="122">
        <f t="shared" ref="ER196:ER259" si="540">IF(BL196=0,0,BX196/1000000/BL196)</f>
        <v>0</v>
      </c>
      <c r="ES196" s="469">
        <f t="shared" ref="ES196:ES259" si="541">IF(BM196=0,0,BY196/1000000/BM196)</f>
        <v>728126.00118186162</v>
      </c>
      <c r="ET196" s="466">
        <f t="shared" ref="ET196:ET259" si="542">IF(CX196=0,0,EH196)</f>
        <v>0</v>
      </c>
      <c r="EU196" s="122">
        <f t="shared" ref="EU196:EU259" si="543">IF(CY196=0,0,EI196)</f>
        <v>0</v>
      </c>
      <c r="EV196" s="122">
        <f t="shared" ref="EV196:EV259" si="544">IF(CZ196=0,0,EJ196)</f>
        <v>0</v>
      </c>
      <c r="EW196" s="122">
        <f t="shared" ref="EW196:EW259" si="545">IF(DA196=0,0,EK196)</f>
        <v>0</v>
      </c>
      <c r="EX196" s="122">
        <f t="shared" ref="EX196:EX259" si="546">IF(DB196=0,0,EL196)</f>
        <v>0</v>
      </c>
      <c r="EY196" s="122">
        <f t="shared" ref="EY196:EY259" si="547">IF(DC196=0,0,EM196)</f>
        <v>0</v>
      </c>
      <c r="EZ196" s="122">
        <f t="shared" ref="EZ196:EZ259" si="548">IF(DD196=0,0,EN196)</f>
        <v>0</v>
      </c>
      <c r="FA196" s="122">
        <f t="shared" ref="FA196:FA259" si="549">IF(DE196=0,0,EO196)</f>
        <v>0</v>
      </c>
      <c r="FB196" s="122">
        <f t="shared" ref="FB196:FB259" si="550">IF(DF196=0,0,EP196)</f>
        <v>0</v>
      </c>
      <c r="FC196" s="122">
        <f t="shared" ref="FC196:FC259" si="551">IF(DG196=0,0,EQ196)</f>
        <v>0</v>
      </c>
      <c r="FD196" s="122">
        <f t="shared" ref="FD196:FD259" si="552">IF(DH196=0,0,ER196)</f>
        <v>0</v>
      </c>
      <c r="FE196" s="469">
        <f t="shared" ref="FE196:FE259" si="553">IF(DI196=0,0,ES196)</f>
        <v>0</v>
      </c>
      <c r="FF196" s="466">
        <f t="shared" ref="FF196:FF259" si="554">IF(DJ196=0,0,EH196)</f>
        <v>0</v>
      </c>
      <c r="FG196" s="466">
        <f t="shared" ref="FG196:FG259" si="555">IF(DK196=0,0,EI196)</f>
        <v>0</v>
      </c>
      <c r="FH196" s="466">
        <f t="shared" ref="FH196:FH259" si="556">IF(DL196=0,0,EJ196)</f>
        <v>0</v>
      </c>
      <c r="FI196" s="466">
        <f t="shared" ref="FI196:FI259" si="557">IF(DM196=0,0,EK196)</f>
        <v>0</v>
      </c>
      <c r="FJ196" s="466">
        <f t="shared" ref="FJ196:FJ259" si="558">IF(DN196=0,0,EL196)</f>
        <v>0</v>
      </c>
      <c r="FK196" s="466">
        <f t="shared" ref="FK196:FK259" si="559">IF(DO196=0,0,EM196)</f>
        <v>0</v>
      </c>
      <c r="FL196" s="466">
        <f t="shared" ref="FL196:FL259" si="560">IF(DP196=0,0,EN196)</f>
        <v>0</v>
      </c>
      <c r="FM196" s="466">
        <f t="shared" ref="FM196:FM259" si="561">IF(DQ196=0,0,EO196)</f>
        <v>0</v>
      </c>
      <c r="FN196" s="466">
        <f t="shared" ref="FN196:FN259" si="562">IF(DR196=0,0,EP196)</f>
        <v>0</v>
      </c>
      <c r="FO196" s="466">
        <f t="shared" ref="FO196:FO259" si="563">IF(DS196=0,0,EQ196)</f>
        <v>0</v>
      </c>
      <c r="FP196" s="466">
        <f t="shared" ref="FP196:FP259" si="564">IF(DT196=0,0,ER196)</f>
        <v>0</v>
      </c>
      <c r="FQ196" s="468">
        <f t="shared" ref="FQ196:FQ259" si="565">IF(DU196=0,0,ES196)</f>
        <v>0</v>
      </c>
      <c r="FR196" s="466">
        <f t="shared" ref="FR196:FR259" si="566">IF(DV196=0,0,EH196)</f>
        <v>0</v>
      </c>
      <c r="FS196" s="466">
        <f t="shared" ref="FS196:FS259" si="567">IF(DW196=0,0,EI196)</f>
        <v>0</v>
      </c>
      <c r="FT196" s="466">
        <f t="shared" ref="FT196:FT259" si="568">IF(DX196=0,0,EJ196)</f>
        <v>0</v>
      </c>
      <c r="FU196" s="466">
        <f t="shared" ref="FU196:FU259" si="569">IF(DY196=0,0,EK196)</f>
        <v>0</v>
      </c>
      <c r="FV196" s="466">
        <f t="shared" ref="FV196:FV259" si="570">IF(DZ196=0,0,EL196)</f>
        <v>0</v>
      </c>
      <c r="FW196" s="466">
        <f t="shared" ref="FW196:FW259" si="571">IF(EA196=0,0,EM196)</f>
        <v>0</v>
      </c>
      <c r="FX196" s="466">
        <f t="shared" ref="FX196:FX259" si="572">IF(EB196=0,0,EN196)</f>
        <v>0</v>
      </c>
      <c r="FY196" s="466">
        <f t="shared" ref="FY196:FY259" si="573">IF(EC196=0,0,EO196)</f>
        <v>0</v>
      </c>
      <c r="FZ196" s="466">
        <f t="shared" ref="FZ196:FZ259" si="574">IF(ED196=0,0,EP196)</f>
        <v>0</v>
      </c>
      <c r="GA196" s="466">
        <f t="shared" ref="GA196:GA259" si="575">IF(EE196=0,0,EQ196)</f>
        <v>0</v>
      </c>
      <c r="GB196" s="466">
        <f t="shared" ref="GB196:GB259" si="576">IF(EF196=0,0,ER196)</f>
        <v>0</v>
      </c>
      <c r="GC196" s="468">
        <f t="shared" ref="GC196:GC259" si="577">IF(EG196=0,0,ES196)</f>
        <v>0</v>
      </c>
    </row>
    <row r="197" spans="1:185">
      <c r="A197" s="97">
        <v>194</v>
      </c>
      <c r="B197" s="97" t="s">
        <v>12</v>
      </c>
      <c r="C197" s="97" t="s">
        <v>213</v>
      </c>
      <c r="D197" s="97" t="s">
        <v>935</v>
      </c>
      <c r="E197" s="321">
        <v>3.0050197159310001E-3</v>
      </c>
      <c r="F197" s="122">
        <v>2.18655959132E-4</v>
      </c>
      <c r="G197" s="122">
        <v>3.3240194368262997E-2</v>
      </c>
      <c r="H197" s="122">
        <v>2.973944485155E-3</v>
      </c>
      <c r="I197" s="122">
        <v>2.0335004199299999E-4</v>
      </c>
      <c r="J197" s="122">
        <v>3.2916513044163001E-2</v>
      </c>
      <c r="K197" s="122">
        <v>2.951747891744E-3</v>
      </c>
      <c r="L197" s="122">
        <v>1.92417244036E-4</v>
      </c>
      <c r="M197" s="122">
        <v>3.2540342856695E-2</v>
      </c>
      <c r="N197" s="122">
        <v>2.8776112697500001E-3</v>
      </c>
      <c r="O197" s="122">
        <v>1.5590169886100001E-4</v>
      </c>
      <c r="P197" s="475">
        <v>3.2069288954677998E-2</v>
      </c>
      <c r="Q197" s="474">
        <v>30</v>
      </c>
      <c r="R197" s="97">
        <v>9.0150591477927006E-2</v>
      </c>
      <c r="S197" s="97">
        <v>6.5596787739710003E-3</v>
      </c>
      <c r="T197" s="97">
        <v>0.99720583104790295</v>
      </c>
      <c r="U197" s="97">
        <v>8.9218334554654999E-2</v>
      </c>
      <c r="V197" s="97">
        <v>6.100501259793E-3</v>
      </c>
      <c r="W197" s="97">
        <v>0.98749539132489605</v>
      </c>
      <c r="X197" s="97">
        <v>8.8552436752316999E-2</v>
      </c>
      <c r="Y197" s="97">
        <v>5.7725173210939999E-3</v>
      </c>
      <c r="Z197" s="97">
        <v>0.97621028570086099</v>
      </c>
      <c r="AA197" s="97">
        <v>8.6328338092510004E-2</v>
      </c>
      <c r="AB197" s="97">
        <v>4.6770509658410004E-3</v>
      </c>
      <c r="AC197" s="97">
        <v>0.96207866864035196</v>
      </c>
      <c r="AD197" s="321">
        <v>265.21992940992197</v>
      </c>
      <c r="AE197" s="97">
        <v>19.298348606069101</v>
      </c>
      <c r="AF197" s="97">
        <v>2933.7451455595201</v>
      </c>
      <c r="AG197" s="97">
        <v>262.47726170992399</v>
      </c>
      <c r="AH197" s="97">
        <v>17.947464203644302</v>
      </c>
      <c r="AI197" s="97">
        <v>2905.1773669609101</v>
      </c>
      <c r="AJ197" s="97">
        <v>260.51821335278299</v>
      </c>
      <c r="AK197" s="97">
        <v>16.9825467733408</v>
      </c>
      <c r="AL197" s="97">
        <v>2871.9769660830402</v>
      </c>
      <c r="AM197" s="97">
        <v>253.97499183993099</v>
      </c>
      <c r="AN197" s="97">
        <v>13.759722556127301</v>
      </c>
      <c r="AO197" s="97">
        <v>2830.40224584729</v>
      </c>
      <c r="AP197" s="466">
        <f t="shared" si="434"/>
        <v>2941.9654942015545</v>
      </c>
      <c r="AQ197" s="122">
        <f t="shared" si="435"/>
        <v>2941.9654942015636</v>
      </c>
      <c r="AR197" s="473">
        <f t="shared" si="436"/>
        <v>2941.9654942015591</v>
      </c>
      <c r="AS197" s="122">
        <f t="shared" si="437"/>
        <v>2941.9654942015409</v>
      </c>
      <c r="AT197" s="122">
        <f t="shared" si="438"/>
        <v>2941.9654942015845</v>
      </c>
      <c r="AU197" s="122">
        <f t="shared" si="439"/>
        <v>2941.9654942015595</v>
      </c>
      <c r="AV197" s="122">
        <f t="shared" si="440"/>
        <v>2941.9654942015636</v>
      </c>
      <c r="AW197" s="122">
        <f t="shared" si="441"/>
        <v>2941.9654942018069</v>
      </c>
      <c r="AX197" s="122">
        <f t="shared" si="442"/>
        <v>2941.9654844356933</v>
      </c>
      <c r="AY197" s="122">
        <f t="shared" si="443"/>
        <v>2941.965494201565</v>
      </c>
      <c r="AZ197" s="122">
        <f t="shared" si="444"/>
        <v>2941.9654942017737</v>
      </c>
      <c r="BA197" s="469">
        <f t="shared" si="445"/>
        <v>2941.9654942015582</v>
      </c>
      <c r="BB197" s="97">
        <f t="shared" si="446"/>
        <v>4.6374132038406286E-4</v>
      </c>
      <c r="BC197" s="97">
        <f t="shared" si="447"/>
        <v>3.3743473515381641E-5</v>
      </c>
      <c r="BD197" s="97">
        <f t="shared" si="448"/>
        <v>5.1297006620089408E-3</v>
      </c>
      <c r="BE197" s="97">
        <f t="shared" si="449"/>
        <v>4.5894572171464209E-4</v>
      </c>
      <c r="BF197" s="97">
        <f t="shared" si="450"/>
        <v>3.138143036934196E-5</v>
      </c>
      <c r="BG197" s="97">
        <f t="shared" si="451"/>
        <v>5.0797494407819983E-3</v>
      </c>
      <c r="BH197" s="97">
        <f t="shared" si="452"/>
        <v>4.5552029409369347E-4</v>
      </c>
      <c r="BI197" s="97">
        <f t="shared" si="453"/>
        <v>2.969425669351115E-5</v>
      </c>
      <c r="BJ197" s="97">
        <f t="shared" si="454"/>
        <v>5.0216980215181863E-3</v>
      </c>
      <c r="BK197" s="97">
        <f t="shared" si="455"/>
        <v>4.4407936583953055E-4</v>
      </c>
      <c r="BL197" s="97">
        <f t="shared" si="456"/>
        <v>2.4059096616449211E-5</v>
      </c>
      <c r="BM197" s="469">
        <f t="shared" si="457"/>
        <v>4.9490039365724737E-3</v>
      </c>
      <c r="BN197" s="467">
        <f t="shared" si="458"/>
        <v>421306143.51283491</v>
      </c>
      <c r="BO197" s="97">
        <f t="shared" si="459"/>
        <v>1842214577.3043427</v>
      </c>
      <c r="BP197" s="97">
        <f t="shared" si="460"/>
        <v>108875272.56042409</v>
      </c>
      <c r="BQ197" s="97">
        <f t="shared" si="461"/>
        <v>423779005.87970525</v>
      </c>
      <c r="BR197" s="97">
        <f t="shared" si="462"/>
        <v>1919041269.6274407</v>
      </c>
      <c r="BS197" s="97">
        <f t="shared" si="463"/>
        <v>109476739.44282462</v>
      </c>
      <c r="BT197" s="97">
        <f t="shared" si="464"/>
        <v>425570202.63361561</v>
      </c>
      <c r="BU197" s="97">
        <f t="shared" si="465"/>
        <v>1979686721.4300742</v>
      </c>
      <c r="BV197" s="97">
        <f t="shared" si="466"/>
        <v>110187461.76486276</v>
      </c>
      <c r="BW197" s="97">
        <f t="shared" si="467"/>
        <v>431708649.18227512</v>
      </c>
      <c r="BX197" s="97">
        <f t="shared" si="468"/>
        <v>2228695874.8093271</v>
      </c>
      <c r="BY197" s="469">
        <f t="shared" si="469"/>
        <v>111095775.08182164</v>
      </c>
      <c r="BZ197" s="470">
        <f t="shared" si="470"/>
        <v>233.66798631376145</v>
      </c>
      <c r="CA197" s="470">
        <f t="shared" si="471"/>
        <v>14041.957241978866</v>
      </c>
      <c r="CB197" s="470">
        <f t="shared" si="472"/>
        <v>5.4590170439543906</v>
      </c>
      <c r="CC197" s="470">
        <f t="shared" si="473"/>
        <v>237.49546995864338</v>
      </c>
      <c r="CD197" s="470">
        <f t="shared" si="474"/>
        <v>15728.553998303387</v>
      </c>
      <c r="CE197" s="470">
        <f t="shared" si="475"/>
        <v>5.5431519176987054</v>
      </c>
      <c r="CF197" s="470">
        <f t="shared" si="476"/>
        <v>240.29276790199705</v>
      </c>
      <c r="CG197" s="470">
        <f t="shared" si="477"/>
        <v>17147.516510655412</v>
      </c>
      <c r="CH197" s="470">
        <f t="shared" si="478"/>
        <v>5.6436335172270136</v>
      </c>
      <c r="CI197" s="470">
        <f t="shared" si="479"/>
        <v>250.03878142519861</v>
      </c>
      <c r="CJ197" s="470">
        <f t="shared" si="480"/>
        <v>23825.866887988632</v>
      </c>
      <c r="CK197" s="472">
        <f t="shared" si="481"/>
        <v>5.7737365302375228</v>
      </c>
      <c r="CL197" s="470">
        <f t="shared" si="482"/>
        <v>0</v>
      </c>
      <c r="CM197" s="116">
        <f t="shared" si="483"/>
        <v>0</v>
      </c>
      <c r="CN197" s="116">
        <f t="shared" si="484"/>
        <v>0</v>
      </c>
      <c r="CO197" s="116">
        <f t="shared" si="485"/>
        <v>0</v>
      </c>
      <c r="CP197" s="116">
        <f t="shared" si="486"/>
        <v>0</v>
      </c>
      <c r="CQ197" s="116">
        <f t="shared" si="487"/>
        <v>0</v>
      </c>
      <c r="CR197" s="116">
        <f t="shared" si="488"/>
        <v>0</v>
      </c>
      <c r="CS197" s="116">
        <f t="shared" si="489"/>
        <v>0</v>
      </c>
      <c r="CT197" s="116">
        <f t="shared" si="490"/>
        <v>0</v>
      </c>
      <c r="CU197" s="116">
        <f t="shared" si="491"/>
        <v>0</v>
      </c>
      <c r="CV197" s="116">
        <f t="shared" si="492"/>
        <v>0</v>
      </c>
      <c r="CW197" s="471">
        <f t="shared" si="493"/>
        <v>0</v>
      </c>
      <c r="CX197" s="470">
        <f t="shared" si="494"/>
        <v>0</v>
      </c>
      <c r="CY197" s="116">
        <f t="shared" si="495"/>
        <v>0</v>
      </c>
      <c r="CZ197" s="116">
        <f t="shared" si="496"/>
        <v>0</v>
      </c>
      <c r="DA197" s="116">
        <f t="shared" si="497"/>
        <v>0</v>
      </c>
      <c r="DB197" s="116">
        <f t="shared" si="498"/>
        <v>0</v>
      </c>
      <c r="DC197" s="116">
        <f t="shared" si="499"/>
        <v>0</v>
      </c>
      <c r="DD197" s="116">
        <f t="shared" si="500"/>
        <v>0</v>
      </c>
      <c r="DE197" s="116">
        <f t="shared" si="501"/>
        <v>0</v>
      </c>
      <c r="DF197" s="116">
        <f t="shared" si="502"/>
        <v>0</v>
      </c>
      <c r="DG197" s="116">
        <f t="shared" si="503"/>
        <v>0</v>
      </c>
      <c r="DH197" s="116">
        <f t="shared" si="504"/>
        <v>0</v>
      </c>
      <c r="DI197" s="471">
        <f t="shared" si="505"/>
        <v>0</v>
      </c>
      <c r="DJ197" s="470">
        <f t="shared" si="506"/>
        <v>0</v>
      </c>
      <c r="DK197" s="116">
        <f t="shared" si="507"/>
        <v>0</v>
      </c>
      <c r="DL197" s="116">
        <f t="shared" si="508"/>
        <v>0</v>
      </c>
      <c r="DM197" s="116">
        <f t="shared" si="509"/>
        <v>0</v>
      </c>
      <c r="DN197" s="116">
        <f t="shared" si="510"/>
        <v>0</v>
      </c>
      <c r="DO197" s="116">
        <f t="shared" si="511"/>
        <v>0</v>
      </c>
      <c r="DP197" s="116">
        <f t="shared" si="512"/>
        <v>0</v>
      </c>
      <c r="DQ197" s="116">
        <f t="shared" si="513"/>
        <v>0</v>
      </c>
      <c r="DR197" s="116">
        <f t="shared" si="514"/>
        <v>0</v>
      </c>
      <c r="DS197" s="116">
        <f t="shared" si="515"/>
        <v>0</v>
      </c>
      <c r="DT197" s="116">
        <f t="shared" si="516"/>
        <v>0</v>
      </c>
      <c r="DU197" s="471">
        <f t="shared" si="517"/>
        <v>0</v>
      </c>
      <c r="DV197" s="470">
        <f t="shared" si="518"/>
        <v>0</v>
      </c>
      <c r="DW197" s="470">
        <f t="shared" si="519"/>
        <v>0</v>
      </c>
      <c r="DX197" s="470">
        <f t="shared" si="520"/>
        <v>0</v>
      </c>
      <c r="DY197" s="470">
        <f t="shared" si="521"/>
        <v>0</v>
      </c>
      <c r="DZ197" s="470">
        <f t="shared" si="522"/>
        <v>0</v>
      </c>
      <c r="EA197" s="470">
        <f t="shared" si="523"/>
        <v>0</v>
      </c>
      <c r="EB197" s="470">
        <f t="shared" si="524"/>
        <v>0</v>
      </c>
      <c r="EC197" s="470">
        <f t="shared" si="525"/>
        <v>0</v>
      </c>
      <c r="ED197" s="470">
        <f t="shared" si="526"/>
        <v>0</v>
      </c>
      <c r="EE197" s="470">
        <f t="shared" si="527"/>
        <v>0</v>
      </c>
      <c r="EF197" s="470">
        <f t="shared" si="528"/>
        <v>0</v>
      </c>
      <c r="EG197" s="470">
        <f t="shared" si="529"/>
        <v>0</v>
      </c>
      <c r="EH197" s="466">
        <f t="shared" si="530"/>
        <v>908493.86283697165</v>
      </c>
      <c r="EI197" s="122">
        <f t="shared" si="531"/>
        <v>54594692.999361396</v>
      </c>
      <c r="EJ197" s="122">
        <f t="shared" si="532"/>
        <v>21224.488470987184</v>
      </c>
      <c r="EK197" s="122">
        <f t="shared" si="533"/>
        <v>923375.00019925588</v>
      </c>
      <c r="EL197" s="122">
        <f t="shared" si="534"/>
        <v>61152128.728403822</v>
      </c>
      <c r="EM197" s="122">
        <f t="shared" si="535"/>
        <v>21551.602243194757</v>
      </c>
      <c r="EN197" s="122">
        <f t="shared" si="536"/>
        <v>934250.80759647209</v>
      </c>
      <c r="EO197" s="122">
        <f t="shared" si="537"/>
        <v>66669010.84150321</v>
      </c>
      <c r="EP197" s="122">
        <f t="shared" si="538"/>
        <v>21942.271576806266</v>
      </c>
      <c r="EQ197" s="122">
        <f t="shared" si="539"/>
        <v>972143.00503724453</v>
      </c>
      <c r="ER197" s="122">
        <f t="shared" si="540"/>
        <v>92634229.386882588</v>
      </c>
      <c r="ES197" s="469">
        <f t="shared" si="541"/>
        <v>22448.108044699416</v>
      </c>
      <c r="ET197" s="466">
        <f t="shared" si="542"/>
        <v>0</v>
      </c>
      <c r="EU197" s="122">
        <f t="shared" si="543"/>
        <v>0</v>
      </c>
      <c r="EV197" s="122">
        <f t="shared" si="544"/>
        <v>0</v>
      </c>
      <c r="EW197" s="122">
        <f t="shared" si="545"/>
        <v>0</v>
      </c>
      <c r="EX197" s="122">
        <f t="shared" si="546"/>
        <v>0</v>
      </c>
      <c r="EY197" s="122">
        <f t="shared" si="547"/>
        <v>0</v>
      </c>
      <c r="EZ197" s="122">
        <f t="shared" si="548"/>
        <v>0</v>
      </c>
      <c r="FA197" s="122">
        <f t="shared" si="549"/>
        <v>0</v>
      </c>
      <c r="FB197" s="122">
        <f t="shared" si="550"/>
        <v>0</v>
      </c>
      <c r="FC197" s="122">
        <f t="shared" si="551"/>
        <v>0</v>
      </c>
      <c r="FD197" s="122">
        <f t="shared" si="552"/>
        <v>0</v>
      </c>
      <c r="FE197" s="469">
        <f t="shared" si="553"/>
        <v>0</v>
      </c>
      <c r="FF197" s="466">
        <f t="shared" si="554"/>
        <v>0</v>
      </c>
      <c r="FG197" s="466">
        <f t="shared" si="555"/>
        <v>0</v>
      </c>
      <c r="FH197" s="466">
        <f t="shared" si="556"/>
        <v>0</v>
      </c>
      <c r="FI197" s="466">
        <f t="shared" si="557"/>
        <v>0</v>
      </c>
      <c r="FJ197" s="466">
        <f t="shared" si="558"/>
        <v>0</v>
      </c>
      <c r="FK197" s="466">
        <f t="shared" si="559"/>
        <v>0</v>
      </c>
      <c r="FL197" s="466">
        <f t="shared" si="560"/>
        <v>0</v>
      </c>
      <c r="FM197" s="466">
        <f t="shared" si="561"/>
        <v>0</v>
      </c>
      <c r="FN197" s="466">
        <f t="shared" si="562"/>
        <v>0</v>
      </c>
      <c r="FO197" s="466">
        <f t="shared" si="563"/>
        <v>0</v>
      </c>
      <c r="FP197" s="466">
        <f t="shared" si="564"/>
        <v>0</v>
      </c>
      <c r="FQ197" s="468">
        <f t="shared" si="565"/>
        <v>0</v>
      </c>
      <c r="FR197" s="466">
        <f t="shared" si="566"/>
        <v>0</v>
      </c>
      <c r="FS197" s="466">
        <f t="shared" si="567"/>
        <v>0</v>
      </c>
      <c r="FT197" s="466">
        <f t="shared" si="568"/>
        <v>0</v>
      </c>
      <c r="FU197" s="466">
        <f t="shared" si="569"/>
        <v>0</v>
      </c>
      <c r="FV197" s="466">
        <f t="shared" si="570"/>
        <v>0</v>
      </c>
      <c r="FW197" s="466">
        <f t="shared" si="571"/>
        <v>0</v>
      </c>
      <c r="FX197" s="466">
        <f t="shared" si="572"/>
        <v>0</v>
      </c>
      <c r="FY197" s="466">
        <f t="shared" si="573"/>
        <v>0</v>
      </c>
      <c r="FZ197" s="466">
        <f t="shared" si="574"/>
        <v>0</v>
      </c>
      <c r="GA197" s="466">
        <f t="shared" si="575"/>
        <v>0</v>
      </c>
      <c r="GB197" s="466">
        <f t="shared" si="576"/>
        <v>0</v>
      </c>
      <c r="GC197" s="468">
        <f t="shared" si="577"/>
        <v>0</v>
      </c>
    </row>
    <row r="198" spans="1:185">
      <c r="A198" s="97">
        <v>195</v>
      </c>
      <c r="B198" s="97" t="s">
        <v>12</v>
      </c>
      <c r="C198" s="97" t="s">
        <v>213</v>
      </c>
      <c r="D198" s="97" t="s">
        <v>935</v>
      </c>
      <c r="E198" s="321">
        <v>3.2813574533340001E-3</v>
      </c>
      <c r="F198" s="122">
        <v>0</v>
      </c>
      <c r="G198" s="122">
        <v>9.2249403925740003E-3</v>
      </c>
      <c r="H198" s="122">
        <v>2.9766929663679999E-3</v>
      </c>
      <c r="I198" s="122">
        <v>0</v>
      </c>
      <c r="J198" s="122">
        <v>9.0030805761319999E-3</v>
      </c>
      <c r="K198" s="122">
        <v>2.7129780072200002E-3</v>
      </c>
      <c r="L198" s="122">
        <v>0</v>
      </c>
      <c r="M198" s="122">
        <v>8.74524349216E-3</v>
      </c>
      <c r="N198" s="122">
        <v>2.2985687857009999E-3</v>
      </c>
      <c r="O198" s="122">
        <v>0</v>
      </c>
      <c r="P198" s="475">
        <v>8.4223705784199996E-3</v>
      </c>
      <c r="Q198" s="474">
        <v>7</v>
      </c>
      <c r="R198" s="97">
        <v>2.2969502173337999E-2</v>
      </c>
      <c r="S198" s="97">
        <v>0</v>
      </c>
      <c r="T198" s="97">
        <v>6.4574582748016002E-2</v>
      </c>
      <c r="U198" s="97">
        <v>2.0836850764575001E-2</v>
      </c>
      <c r="V198" s="97">
        <v>0</v>
      </c>
      <c r="W198" s="97">
        <v>6.3021564032926997E-2</v>
      </c>
      <c r="X198" s="97">
        <v>1.8990846050538999E-2</v>
      </c>
      <c r="Y198" s="97">
        <v>0</v>
      </c>
      <c r="Z198" s="97">
        <v>6.1216704445119001E-2</v>
      </c>
      <c r="AA198" s="97">
        <v>1.6089981499909999E-2</v>
      </c>
      <c r="AB198" s="97">
        <v>0</v>
      </c>
      <c r="AC198" s="97">
        <v>5.8956594048939E-2</v>
      </c>
      <c r="AD198" s="321">
        <v>56.069985901967897</v>
      </c>
      <c r="AE198" s="97">
        <v>0</v>
      </c>
      <c r="AF198" s="97">
        <v>157.630579756733</v>
      </c>
      <c r="AG198" s="97">
        <v>50.864050940001903</v>
      </c>
      <c r="AH198" s="97">
        <v>0</v>
      </c>
      <c r="AI198" s="97">
        <v>153.839564313583</v>
      </c>
      <c r="AJ198" s="97">
        <v>46.357838419160501</v>
      </c>
      <c r="AK198" s="97">
        <v>0</v>
      </c>
      <c r="AL198" s="97">
        <v>149.43379137292499</v>
      </c>
      <c r="AM198" s="97">
        <v>39.276647314980998</v>
      </c>
      <c r="AN198" s="97">
        <v>0</v>
      </c>
      <c r="AO198" s="97">
        <v>143.91671931789699</v>
      </c>
      <c r="AP198" s="466">
        <f t="shared" si="434"/>
        <v>2441.0623042170891</v>
      </c>
      <c r="AQ198" s="122">
        <f t="shared" si="435"/>
        <v>0</v>
      </c>
      <c r="AR198" s="473">
        <f t="shared" si="436"/>
        <v>2441.0623042171505</v>
      </c>
      <c r="AS198" s="122">
        <f t="shared" si="437"/>
        <v>2441.0623042171292</v>
      </c>
      <c r="AT198" s="122">
        <f t="shared" si="438"/>
        <v>0</v>
      </c>
      <c r="AU198" s="122">
        <f t="shared" si="439"/>
        <v>2441.0623042171114</v>
      </c>
      <c r="AV198" s="122">
        <f t="shared" si="440"/>
        <v>2441.0623042170769</v>
      </c>
      <c r="AW198" s="122">
        <f t="shared" si="441"/>
        <v>0</v>
      </c>
      <c r="AX198" s="122">
        <f t="shared" si="442"/>
        <v>2441.0623330253416</v>
      </c>
      <c r="AY198" s="122">
        <f t="shared" si="443"/>
        <v>2441.0623042171114</v>
      </c>
      <c r="AZ198" s="122">
        <f t="shared" si="444"/>
        <v>0</v>
      </c>
      <c r="BA198" s="469">
        <f t="shared" si="445"/>
        <v>2441.0623042171305</v>
      </c>
      <c r="BB198" s="97">
        <f t="shared" si="446"/>
        <v>5.0638637410395468E-4</v>
      </c>
      <c r="BC198" s="97">
        <f t="shared" si="447"/>
        <v>0</v>
      </c>
      <c r="BD198" s="97">
        <f t="shared" si="448"/>
        <v>1.4236133012495587E-3</v>
      </c>
      <c r="BE198" s="97">
        <f t="shared" si="449"/>
        <v>4.5936987344316832E-4</v>
      </c>
      <c r="BF198" s="97">
        <f t="shared" si="450"/>
        <v>0</v>
      </c>
      <c r="BG198" s="97">
        <f t="shared" si="451"/>
        <v>1.3893754013544147E-3</v>
      </c>
      <c r="BH198" s="97">
        <f t="shared" si="452"/>
        <v>4.1867279491420643E-4</v>
      </c>
      <c r="BI198" s="97">
        <f t="shared" si="453"/>
        <v>0</v>
      </c>
      <c r="BJ198" s="97">
        <f t="shared" si="454"/>
        <v>1.3495854095845583E-3</v>
      </c>
      <c r="BK198" s="97">
        <f t="shared" si="455"/>
        <v>3.5472024294001315E-4</v>
      </c>
      <c r="BL198" s="97">
        <f t="shared" si="456"/>
        <v>0</v>
      </c>
      <c r="BM198" s="469">
        <f t="shared" si="457"/>
        <v>1.2997589440408373E-3</v>
      </c>
      <c r="BN198" s="467">
        <f t="shared" si="458"/>
        <v>332681753.22687757</v>
      </c>
      <c r="BO198" s="97">
        <f t="shared" si="459"/>
        <v>0</v>
      </c>
      <c r="BP198" s="97">
        <f t="shared" si="460"/>
        <v>185905670.53618386</v>
      </c>
      <c r="BQ198" s="97">
        <f t="shared" si="461"/>
        <v>351442970.30921471</v>
      </c>
      <c r="BR198" s="97">
        <f t="shared" si="462"/>
        <v>0</v>
      </c>
      <c r="BS198" s="97">
        <f t="shared" si="463"/>
        <v>188471165.36170876</v>
      </c>
      <c r="BT198" s="97">
        <f t="shared" si="464"/>
        <v>370285643.58760428</v>
      </c>
      <c r="BU198" s="97">
        <f t="shared" si="465"/>
        <v>0</v>
      </c>
      <c r="BV198" s="97">
        <f t="shared" si="466"/>
        <v>191579726.14799151</v>
      </c>
      <c r="BW198" s="97">
        <f t="shared" si="467"/>
        <v>406505616.9413473</v>
      </c>
      <c r="BX198" s="97">
        <f t="shared" si="468"/>
        <v>0</v>
      </c>
      <c r="BY198" s="469">
        <f t="shared" si="469"/>
        <v>195680517.92034894</v>
      </c>
      <c r="BZ198" s="470">
        <f t="shared" si="470"/>
        <v>724.1814618277624</v>
      </c>
      <c r="CA198" s="470">
        <f t="shared" si="471"/>
        <v>0</v>
      </c>
      <c r="CB198" s="470">
        <f t="shared" si="472"/>
        <v>143.94647446784754</v>
      </c>
      <c r="CC198" s="470">
        <f t="shared" si="473"/>
        <v>843.32074525078292</v>
      </c>
      <c r="CD198" s="470">
        <f t="shared" si="474"/>
        <v>0</v>
      </c>
      <c r="CE198" s="470">
        <f t="shared" si="475"/>
        <v>149.52910821384714</v>
      </c>
      <c r="CF198" s="470">
        <f t="shared" si="476"/>
        <v>974.90560084102947</v>
      </c>
      <c r="CG198" s="470">
        <f t="shared" si="477"/>
        <v>0</v>
      </c>
      <c r="CH198" s="470">
        <f t="shared" si="478"/>
        <v>156.47667404224893</v>
      </c>
      <c r="CI198" s="470">
        <f t="shared" si="479"/>
        <v>1263.2258680459674</v>
      </c>
      <c r="CJ198" s="470">
        <f t="shared" si="480"/>
        <v>0</v>
      </c>
      <c r="CK198" s="472">
        <f t="shared" si="481"/>
        <v>165.9530380587432</v>
      </c>
      <c r="CL198" s="470">
        <f t="shared" si="482"/>
        <v>0</v>
      </c>
      <c r="CM198" s="116">
        <f t="shared" si="483"/>
        <v>0</v>
      </c>
      <c r="CN198" s="116">
        <f t="shared" si="484"/>
        <v>0</v>
      </c>
      <c r="CO198" s="116">
        <f t="shared" si="485"/>
        <v>0</v>
      </c>
      <c r="CP198" s="116">
        <f t="shared" si="486"/>
        <v>0</v>
      </c>
      <c r="CQ198" s="116">
        <f t="shared" si="487"/>
        <v>0</v>
      </c>
      <c r="CR198" s="116">
        <f t="shared" si="488"/>
        <v>0</v>
      </c>
      <c r="CS198" s="116">
        <f t="shared" si="489"/>
        <v>0</v>
      </c>
      <c r="CT198" s="116">
        <f t="shared" si="490"/>
        <v>0</v>
      </c>
      <c r="CU198" s="116">
        <f t="shared" si="491"/>
        <v>0</v>
      </c>
      <c r="CV198" s="116">
        <f t="shared" si="492"/>
        <v>0</v>
      </c>
      <c r="CW198" s="471">
        <f t="shared" si="493"/>
        <v>0</v>
      </c>
      <c r="CX198" s="470">
        <f t="shared" si="494"/>
        <v>0</v>
      </c>
      <c r="CY198" s="116">
        <f t="shared" si="495"/>
        <v>0</v>
      </c>
      <c r="CZ198" s="116">
        <f t="shared" si="496"/>
        <v>0</v>
      </c>
      <c r="DA198" s="116">
        <f t="shared" si="497"/>
        <v>0</v>
      </c>
      <c r="DB198" s="116">
        <f t="shared" si="498"/>
        <v>0</v>
      </c>
      <c r="DC198" s="116">
        <f t="shared" si="499"/>
        <v>0</v>
      </c>
      <c r="DD198" s="116">
        <f t="shared" si="500"/>
        <v>0</v>
      </c>
      <c r="DE198" s="116">
        <f t="shared" si="501"/>
        <v>0</v>
      </c>
      <c r="DF198" s="116">
        <f t="shared" si="502"/>
        <v>0</v>
      </c>
      <c r="DG198" s="116">
        <f t="shared" si="503"/>
        <v>0</v>
      </c>
      <c r="DH198" s="116">
        <f t="shared" si="504"/>
        <v>0</v>
      </c>
      <c r="DI198" s="471">
        <f t="shared" si="505"/>
        <v>0</v>
      </c>
      <c r="DJ198" s="470">
        <f t="shared" si="506"/>
        <v>0</v>
      </c>
      <c r="DK198" s="116">
        <f t="shared" si="507"/>
        <v>0</v>
      </c>
      <c r="DL198" s="116">
        <f t="shared" si="508"/>
        <v>0</v>
      </c>
      <c r="DM198" s="116">
        <f t="shared" si="509"/>
        <v>0</v>
      </c>
      <c r="DN198" s="116">
        <f t="shared" si="510"/>
        <v>0</v>
      </c>
      <c r="DO198" s="116">
        <f t="shared" si="511"/>
        <v>0</v>
      </c>
      <c r="DP198" s="116">
        <f t="shared" si="512"/>
        <v>0</v>
      </c>
      <c r="DQ198" s="116">
        <f t="shared" si="513"/>
        <v>0</v>
      </c>
      <c r="DR198" s="116">
        <f t="shared" si="514"/>
        <v>0</v>
      </c>
      <c r="DS198" s="116">
        <f t="shared" si="515"/>
        <v>0</v>
      </c>
      <c r="DT198" s="116">
        <f t="shared" si="516"/>
        <v>0</v>
      </c>
      <c r="DU198" s="471">
        <f t="shared" si="517"/>
        <v>0</v>
      </c>
      <c r="DV198" s="470">
        <f t="shared" si="518"/>
        <v>0</v>
      </c>
      <c r="DW198" s="470">
        <f t="shared" si="519"/>
        <v>0</v>
      </c>
      <c r="DX198" s="470">
        <f t="shared" si="520"/>
        <v>0</v>
      </c>
      <c r="DY198" s="470">
        <f t="shared" si="521"/>
        <v>0</v>
      </c>
      <c r="DZ198" s="470">
        <f t="shared" si="522"/>
        <v>0</v>
      </c>
      <c r="EA198" s="470">
        <f t="shared" si="523"/>
        <v>0</v>
      </c>
      <c r="EB198" s="470">
        <f t="shared" si="524"/>
        <v>0</v>
      </c>
      <c r="EC198" s="470">
        <f t="shared" si="525"/>
        <v>0</v>
      </c>
      <c r="ED198" s="470">
        <f t="shared" si="526"/>
        <v>0</v>
      </c>
      <c r="EE198" s="470">
        <f t="shared" si="527"/>
        <v>0</v>
      </c>
      <c r="EF198" s="470">
        <f t="shared" si="528"/>
        <v>0</v>
      </c>
      <c r="EG198" s="470">
        <f t="shared" si="529"/>
        <v>0</v>
      </c>
      <c r="EH198" s="466">
        <f t="shared" si="530"/>
        <v>656972.16639281495</v>
      </c>
      <c r="EI198" s="122">
        <f t="shared" si="531"/>
        <v>0</v>
      </c>
      <c r="EJ198" s="122">
        <f t="shared" si="532"/>
        <v>130587.19693965172</v>
      </c>
      <c r="EK198" s="122">
        <f t="shared" si="533"/>
        <v>765054.45965579641</v>
      </c>
      <c r="EL198" s="122">
        <f t="shared" si="534"/>
        <v>0</v>
      </c>
      <c r="EM198" s="122">
        <f t="shared" si="535"/>
        <v>135651.72175783454</v>
      </c>
      <c r="EN198" s="122">
        <f t="shared" si="536"/>
        <v>884427.28566465003</v>
      </c>
      <c r="EO198" s="122">
        <f t="shared" si="537"/>
        <v>0</v>
      </c>
      <c r="EP198" s="122">
        <f t="shared" si="538"/>
        <v>141954.50305510146</v>
      </c>
      <c r="EQ198" s="122">
        <f t="shared" si="539"/>
        <v>1145989.3395767987</v>
      </c>
      <c r="ER198" s="122">
        <f t="shared" si="540"/>
        <v>0</v>
      </c>
      <c r="ES198" s="469">
        <f t="shared" si="541"/>
        <v>150551.39171575557</v>
      </c>
      <c r="ET198" s="466">
        <f t="shared" si="542"/>
        <v>0</v>
      </c>
      <c r="EU198" s="122">
        <f t="shared" si="543"/>
        <v>0</v>
      </c>
      <c r="EV198" s="122">
        <f t="shared" si="544"/>
        <v>0</v>
      </c>
      <c r="EW198" s="122">
        <f t="shared" si="545"/>
        <v>0</v>
      </c>
      <c r="EX198" s="122">
        <f t="shared" si="546"/>
        <v>0</v>
      </c>
      <c r="EY198" s="122">
        <f t="shared" si="547"/>
        <v>0</v>
      </c>
      <c r="EZ198" s="122">
        <f t="shared" si="548"/>
        <v>0</v>
      </c>
      <c r="FA198" s="122">
        <f t="shared" si="549"/>
        <v>0</v>
      </c>
      <c r="FB198" s="122">
        <f t="shared" si="550"/>
        <v>0</v>
      </c>
      <c r="FC198" s="122">
        <f t="shared" si="551"/>
        <v>0</v>
      </c>
      <c r="FD198" s="122">
        <f t="shared" si="552"/>
        <v>0</v>
      </c>
      <c r="FE198" s="469">
        <f t="shared" si="553"/>
        <v>0</v>
      </c>
      <c r="FF198" s="466">
        <f t="shared" si="554"/>
        <v>0</v>
      </c>
      <c r="FG198" s="466">
        <f t="shared" si="555"/>
        <v>0</v>
      </c>
      <c r="FH198" s="466">
        <f t="shared" si="556"/>
        <v>0</v>
      </c>
      <c r="FI198" s="466">
        <f t="shared" si="557"/>
        <v>0</v>
      </c>
      <c r="FJ198" s="466">
        <f t="shared" si="558"/>
        <v>0</v>
      </c>
      <c r="FK198" s="466">
        <f t="shared" si="559"/>
        <v>0</v>
      </c>
      <c r="FL198" s="466">
        <f t="shared" si="560"/>
        <v>0</v>
      </c>
      <c r="FM198" s="466">
        <f t="shared" si="561"/>
        <v>0</v>
      </c>
      <c r="FN198" s="466">
        <f t="shared" si="562"/>
        <v>0</v>
      </c>
      <c r="FO198" s="466">
        <f t="shared" si="563"/>
        <v>0</v>
      </c>
      <c r="FP198" s="466">
        <f t="shared" si="564"/>
        <v>0</v>
      </c>
      <c r="FQ198" s="468">
        <f t="shared" si="565"/>
        <v>0</v>
      </c>
      <c r="FR198" s="466">
        <f t="shared" si="566"/>
        <v>0</v>
      </c>
      <c r="FS198" s="466">
        <f t="shared" si="567"/>
        <v>0</v>
      </c>
      <c r="FT198" s="466">
        <f t="shared" si="568"/>
        <v>0</v>
      </c>
      <c r="FU198" s="466">
        <f t="shared" si="569"/>
        <v>0</v>
      </c>
      <c r="FV198" s="466">
        <f t="shared" si="570"/>
        <v>0</v>
      </c>
      <c r="FW198" s="466">
        <f t="shared" si="571"/>
        <v>0</v>
      </c>
      <c r="FX198" s="466">
        <f t="shared" si="572"/>
        <v>0</v>
      </c>
      <c r="FY198" s="466">
        <f t="shared" si="573"/>
        <v>0</v>
      </c>
      <c r="FZ198" s="466">
        <f t="shared" si="574"/>
        <v>0</v>
      </c>
      <c r="GA198" s="466">
        <f t="shared" si="575"/>
        <v>0</v>
      </c>
      <c r="GB198" s="466">
        <f t="shared" si="576"/>
        <v>0</v>
      </c>
      <c r="GC198" s="468">
        <f t="shared" si="577"/>
        <v>0</v>
      </c>
    </row>
    <row r="199" spans="1:185">
      <c r="A199" s="97">
        <v>196</v>
      </c>
      <c r="B199" s="97" t="s">
        <v>12</v>
      </c>
      <c r="C199" s="97" t="s">
        <v>213</v>
      </c>
      <c r="D199" s="97" t="s">
        <v>935</v>
      </c>
      <c r="E199" s="321">
        <v>5.1241230492370003E-3</v>
      </c>
      <c r="F199" s="122">
        <v>0</v>
      </c>
      <c r="G199" s="122">
        <v>7.2788469238875997E-2</v>
      </c>
      <c r="H199" s="122">
        <v>5.1241230492370003E-3</v>
      </c>
      <c r="I199" s="122">
        <v>0</v>
      </c>
      <c r="J199" s="122">
        <v>7.2748035274852005E-2</v>
      </c>
      <c r="K199" s="122">
        <v>5.1241230492370003E-3</v>
      </c>
      <c r="L199" s="122">
        <v>0</v>
      </c>
      <c r="M199" s="122">
        <v>7.2701044451797994E-2</v>
      </c>
      <c r="N199" s="122">
        <v>5.1241230492370003E-3</v>
      </c>
      <c r="O199" s="122">
        <v>0</v>
      </c>
      <c r="P199" s="475">
        <v>7.2642200845110999E-2</v>
      </c>
      <c r="Q199" s="474">
        <v>2</v>
      </c>
      <c r="R199" s="97">
        <v>1.0248246098473E-2</v>
      </c>
      <c r="S199" s="97">
        <v>0</v>
      </c>
      <c r="T199" s="97">
        <v>0.14557693847775199</v>
      </c>
      <c r="U199" s="97">
        <v>1.0248246098473E-2</v>
      </c>
      <c r="V199" s="97">
        <v>0</v>
      </c>
      <c r="W199" s="97">
        <v>0.14549607054970501</v>
      </c>
      <c r="X199" s="97">
        <v>1.0248246098473E-2</v>
      </c>
      <c r="Y199" s="97">
        <v>0</v>
      </c>
      <c r="Z199" s="97">
        <v>0.14540208890359599</v>
      </c>
      <c r="AA199" s="97">
        <v>1.0248246098473E-2</v>
      </c>
      <c r="AB199" s="97">
        <v>0</v>
      </c>
      <c r="AC199" s="97">
        <v>0.145284401690222</v>
      </c>
      <c r="AD199" s="321">
        <v>21.979434288597702</v>
      </c>
      <c r="AE199" s="97">
        <v>0</v>
      </c>
      <c r="AF199" s="97">
        <v>312.21915657193802</v>
      </c>
      <c r="AG199" s="97">
        <v>21.979434288597702</v>
      </c>
      <c r="AH199" s="97">
        <v>0</v>
      </c>
      <c r="AI199" s="97">
        <v>312.04571896188401</v>
      </c>
      <c r="AJ199" s="97">
        <v>21.979434288597702</v>
      </c>
      <c r="AK199" s="97">
        <v>0</v>
      </c>
      <c r="AL199" s="97">
        <v>311.84416580200099</v>
      </c>
      <c r="AM199" s="97">
        <v>21.979434288597702</v>
      </c>
      <c r="AN199" s="97">
        <v>0</v>
      </c>
      <c r="AO199" s="97">
        <v>311.59175232766802</v>
      </c>
      <c r="AP199" s="466">
        <f t="shared" si="434"/>
        <v>2144.7020375391517</v>
      </c>
      <c r="AQ199" s="122">
        <f t="shared" si="435"/>
        <v>0</v>
      </c>
      <c r="AR199" s="473">
        <f t="shared" si="436"/>
        <v>2144.7020375390939</v>
      </c>
      <c r="AS199" s="122">
        <f t="shared" si="437"/>
        <v>2144.7020375391517</v>
      </c>
      <c r="AT199" s="122">
        <f t="shared" si="438"/>
        <v>0</v>
      </c>
      <c r="AU199" s="122">
        <f t="shared" si="439"/>
        <v>2144.7020375390935</v>
      </c>
      <c r="AV199" s="122">
        <f t="shared" si="440"/>
        <v>2144.7020375391517</v>
      </c>
      <c r="AW199" s="122">
        <f t="shared" si="441"/>
        <v>0</v>
      </c>
      <c r="AX199" s="122">
        <f t="shared" si="442"/>
        <v>2144.7021026552025</v>
      </c>
      <c r="AY199" s="122">
        <f t="shared" si="443"/>
        <v>2144.7020375391517</v>
      </c>
      <c r="AZ199" s="122">
        <f t="shared" si="444"/>
        <v>0</v>
      </c>
      <c r="BA199" s="469">
        <f t="shared" si="445"/>
        <v>2144.7020375390989</v>
      </c>
      <c r="BB199" s="97">
        <f t="shared" si="446"/>
        <v>7.9076605589836323E-4</v>
      </c>
      <c r="BC199" s="97">
        <f t="shared" si="447"/>
        <v>0</v>
      </c>
      <c r="BD199" s="97">
        <f t="shared" si="448"/>
        <v>1.1232878325097206E-2</v>
      </c>
      <c r="BE199" s="97">
        <f t="shared" si="449"/>
        <v>7.9076605589836323E-4</v>
      </c>
      <c r="BF199" s="97">
        <f t="shared" si="450"/>
        <v>0</v>
      </c>
      <c r="BG199" s="97">
        <f t="shared" si="451"/>
        <v>1.1226638465915772E-2</v>
      </c>
      <c r="BH199" s="97">
        <f t="shared" si="452"/>
        <v>7.9076605589836323E-4</v>
      </c>
      <c r="BI199" s="97">
        <f t="shared" si="453"/>
        <v>0</v>
      </c>
      <c r="BJ199" s="97">
        <f t="shared" si="454"/>
        <v>1.1219386737678026E-2</v>
      </c>
      <c r="BK199" s="97">
        <f t="shared" si="455"/>
        <v>7.9076605589836323E-4</v>
      </c>
      <c r="BL199" s="97">
        <f t="shared" si="456"/>
        <v>0</v>
      </c>
      <c r="BM199" s="469">
        <f t="shared" si="457"/>
        <v>1.1210305861530517E-2</v>
      </c>
      <c r="BN199" s="467">
        <f t="shared" si="458"/>
        <v>227425636.80261719</v>
      </c>
      <c r="BO199" s="97">
        <f t="shared" si="459"/>
        <v>0</v>
      </c>
      <c r="BP199" s="97">
        <f t="shared" si="460"/>
        <v>51052144.546293005</v>
      </c>
      <c r="BQ199" s="97">
        <f t="shared" si="461"/>
        <v>227425636.80261719</v>
      </c>
      <c r="BR199" s="97">
        <f t="shared" si="462"/>
        <v>0</v>
      </c>
      <c r="BS199" s="97">
        <f t="shared" si="463"/>
        <v>51068117.848376259</v>
      </c>
      <c r="BT199" s="97">
        <f t="shared" si="464"/>
        <v>227425636.80261719</v>
      </c>
      <c r="BU199" s="97">
        <f t="shared" si="465"/>
        <v>0</v>
      </c>
      <c r="BV199" s="97">
        <f t="shared" si="466"/>
        <v>51086700.409913518</v>
      </c>
      <c r="BW199" s="97">
        <f t="shared" si="467"/>
        <v>227425636.80261719</v>
      </c>
      <c r="BX199" s="97">
        <f t="shared" si="468"/>
        <v>0</v>
      </c>
      <c r="BY199" s="469">
        <f t="shared" si="469"/>
        <v>51109993.159712464</v>
      </c>
      <c r="BZ199" s="470">
        <f t="shared" si="470"/>
        <v>1109.5832136413269</v>
      </c>
      <c r="CA199" s="470">
        <f t="shared" si="471"/>
        <v>0</v>
      </c>
      <c r="CB199" s="470">
        <f t="shared" si="472"/>
        <v>17.534420314140323</v>
      </c>
      <c r="CC199" s="470">
        <f t="shared" si="473"/>
        <v>1109.5832136413269</v>
      </c>
      <c r="CD199" s="470">
        <f t="shared" si="474"/>
        <v>0</v>
      </c>
      <c r="CE199" s="470">
        <f t="shared" si="475"/>
        <v>17.549655346509905</v>
      </c>
      <c r="CF199" s="470">
        <f t="shared" si="476"/>
        <v>1109.5832136413269</v>
      </c>
      <c r="CG199" s="470">
        <f t="shared" si="477"/>
        <v>0</v>
      </c>
      <c r="CH199" s="470">
        <f t="shared" si="478"/>
        <v>17.567388747690156</v>
      </c>
      <c r="CI199" s="470">
        <f t="shared" si="479"/>
        <v>1109.5832136413269</v>
      </c>
      <c r="CJ199" s="470">
        <f t="shared" si="480"/>
        <v>0</v>
      </c>
      <c r="CK199" s="472">
        <f t="shared" si="481"/>
        <v>17.589635420287618</v>
      </c>
      <c r="CL199" s="470">
        <f t="shared" si="482"/>
        <v>0</v>
      </c>
      <c r="CM199" s="116">
        <f t="shared" si="483"/>
        <v>0</v>
      </c>
      <c r="CN199" s="116">
        <f t="shared" si="484"/>
        <v>0</v>
      </c>
      <c r="CO199" s="116">
        <f t="shared" si="485"/>
        <v>0</v>
      </c>
      <c r="CP199" s="116">
        <f t="shared" si="486"/>
        <v>0</v>
      </c>
      <c r="CQ199" s="116">
        <f t="shared" si="487"/>
        <v>0</v>
      </c>
      <c r="CR199" s="116">
        <f t="shared" si="488"/>
        <v>0</v>
      </c>
      <c r="CS199" s="116">
        <f t="shared" si="489"/>
        <v>0</v>
      </c>
      <c r="CT199" s="116">
        <f t="shared" si="490"/>
        <v>0</v>
      </c>
      <c r="CU199" s="116">
        <f t="shared" si="491"/>
        <v>0</v>
      </c>
      <c r="CV199" s="116">
        <f t="shared" si="492"/>
        <v>0</v>
      </c>
      <c r="CW199" s="471">
        <f t="shared" si="493"/>
        <v>0</v>
      </c>
      <c r="CX199" s="470">
        <f t="shared" si="494"/>
        <v>0</v>
      </c>
      <c r="CY199" s="116">
        <f t="shared" si="495"/>
        <v>0</v>
      </c>
      <c r="CZ199" s="116">
        <f t="shared" si="496"/>
        <v>0</v>
      </c>
      <c r="DA199" s="116">
        <f t="shared" si="497"/>
        <v>0</v>
      </c>
      <c r="DB199" s="116">
        <f t="shared" si="498"/>
        <v>0</v>
      </c>
      <c r="DC199" s="116">
        <f t="shared" si="499"/>
        <v>0</v>
      </c>
      <c r="DD199" s="116">
        <f t="shared" si="500"/>
        <v>0</v>
      </c>
      <c r="DE199" s="116">
        <f t="shared" si="501"/>
        <v>0</v>
      </c>
      <c r="DF199" s="116">
        <f t="shared" si="502"/>
        <v>0</v>
      </c>
      <c r="DG199" s="116">
        <f t="shared" si="503"/>
        <v>0</v>
      </c>
      <c r="DH199" s="116">
        <f t="shared" si="504"/>
        <v>0</v>
      </c>
      <c r="DI199" s="471">
        <f t="shared" si="505"/>
        <v>0</v>
      </c>
      <c r="DJ199" s="470">
        <f t="shared" si="506"/>
        <v>0</v>
      </c>
      <c r="DK199" s="116">
        <f t="shared" si="507"/>
        <v>0</v>
      </c>
      <c r="DL199" s="116">
        <f t="shared" si="508"/>
        <v>0</v>
      </c>
      <c r="DM199" s="116">
        <f t="shared" si="509"/>
        <v>0</v>
      </c>
      <c r="DN199" s="116">
        <f t="shared" si="510"/>
        <v>0</v>
      </c>
      <c r="DO199" s="116">
        <f t="shared" si="511"/>
        <v>0</v>
      </c>
      <c r="DP199" s="116">
        <f t="shared" si="512"/>
        <v>0</v>
      </c>
      <c r="DQ199" s="116">
        <f t="shared" si="513"/>
        <v>0</v>
      </c>
      <c r="DR199" s="116">
        <f t="shared" si="514"/>
        <v>0</v>
      </c>
      <c r="DS199" s="116">
        <f t="shared" si="515"/>
        <v>0</v>
      </c>
      <c r="DT199" s="116">
        <f t="shared" si="516"/>
        <v>0</v>
      </c>
      <c r="DU199" s="471">
        <f t="shared" si="517"/>
        <v>0</v>
      </c>
      <c r="DV199" s="470">
        <f t="shared" si="518"/>
        <v>0</v>
      </c>
      <c r="DW199" s="470">
        <f t="shared" si="519"/>
        <v>0</v>
      </c>
      <c r="DX199" s="470">
        <f t="shared" si="520"/>
        <v>0</v>
      </c>
      <c r="DY199" s="470">
        <f t="shared" si="521"/>
        <v>0</v>
      </c>
      <c r="DZ199" s="470">
        <f t="shared" si="522"/>
        <v>0</v>
      </c>
      <c r="EA199" s="470">
        <f t="shared" si="523"/>
        <v>0</v>
      </c>
      <c r="EB199" s="470">
        <f t="shared" si="524"/>
        <v>0</v>
      </c>
      <c r="EC199" s="470">
        <f t="shared" si="525"/>
        <v>0</v>
      </c>
      <c r="ED199" s="470">
        <f t="shared" si="526"/>
        <v>0</v>
      </c>
      <c r="EE199" s="470">
        <f t="shared" si="527"/>
        <v>0</v>
      </c>
      <c r="EF199" s="470">
        <f t="shared" si="528"/>
        <v>0</v>
      </c>
      <c r="EG199" s="470">
        <f t="shared" si="529"/>
        <v>0</v>
      </c>
      <c r="EH199" s="466">
        <f t="shared" si="530"/>
        <v>287601.66816245852</v>
      </c>
      <c r="EI199" s="122">
        <f t="shared" si="531"/>
        <v>0</v>
      </c>
      <c r="EJ199" s="122">
        <f t="shared" si="532"/>
        <v>4544.8853863420818</v>
      </c>
      <c r="EK199" s="122">
        <f t="shared" si="533"/>
        <v>287601.66816245852</v>
      </c>
      <c r="EL199" s="122">
        <f t="shared" si="534"/>
        <v>0</v>
      </c>
      <c r="EM199" s="122">
        <f t="shared" si="535"/>
        <v>4548.8342751411983</v>
      </c>
      <c r="EN199" s="122">
        <f t="shared" si="536"/>
        <v>287601.66816245852</v>
      </c>
      <c r="EO199" s="122">
        <f t="shared" si="537"/>
        <v>0</v>
      </c>
      <c r="EP199" s="122">
        <f t="shared" si="538"/>
        <v>4553.4307359554014</v>
      </c>
      <c r="EQ199" s="122">
        <f t="shared" si="539"/>
        <v>287601.66816245852</v>
      </c>
      <c r="ER199" s="122">
        <f t="shared" si="540"/>
        <v>0</v>
      </c>
      <c r="ES199" s="469">
        <f t="shared" si="541"/>
        <v>4559.1970273623328</v>
      </c>
      <c r="ET199" s="466">
        <f t="shared" si="542"/>
        <v>0</v>
      </c>
      <c r="EU199" s="122">
        <f t="shared" si="543"/>
        <v>0</v>
      </c>
      <c r="EV199" s="122">
        <f t="shared" si="544"/>
        <v>0</v>
      </c>
      <c r="EW199" s="122">
        <f t="shared" si="545"/>
        <v>0</v>
      </c>
      <c r="EX199" s="122">
        <f t="shared" si="546"/>
        <v>0</v>
      </c>
      <c r="EY199" s="122">
        <f t="shared" si="547"/>
        <v>0</v>
      </c>
      <c r="EZ199" s="122">
        <f t="shared" si="548"/>
        <v>0</v>
      </c>
      <c r="FA199" s="122">
        <f t="shared" si="549"/>
        <v>0</v>
      </c>
      <c r="FB199" s="122">
        <f t="shared" si="550"/>
        <v>0</v>
      </c>
      <c r="FC199" s="122">
        <f t="shared" si="551"/>
        <v>0</v>
      </c>
      <c r="FD199" s="122">
        <f t="shared" si="552"/>
        <v>0</v>
      </c>
      <c r="FE199" s="469">
        <f t="shared" si="553"/>
        <v>0</v>
      </c>
      <c r="FF199" s="466">
        <f t="shared" si="554"/>
        <v>0</v>
      </c>
      <c r="FG199" s="466">
        <f t="shared" si="555"/>
        <v>0</v>
      </c>
      <c r="FH199" s="466">
        <f t="shared" si="556"/>
        <v>0</v>
      </c>
      <c r="FI199" s="466">
        <f t="shared" si="557"/>
        <v>0</v>
      </c>
      <c r="FJ199" s="466">
        <f t="shared" si="558"/>
        <v>0</v>
      </c>
      <c r="FK199" s="466">
        <f t="shared" si="559"/>
        <v>0</v>
      </c>
      <c r="FL199" s="466">
        <f t="shared" si="560"/>
        <v>0</v>
      </c>
      <c r="FM199" s="466">
        <f t="shared" si="561"/>
        <v>0</v>
      </c>
      <c r="FN199" s="466">
        <f t="shared" si="562"/>
        <v>0</v>
      </c>
      <c r="FO199" s="466">
        <f t="shared" si="563"/>
        <v>0</v>
      </c>
      <c r="FP199" s="466">
        <f t="shared" si="564"/>
        <v>0</v>
      </c>
      <c r="FQ199" s="468">
        <f t="shared" si="565"/>
        <v>0</v>
      </c>
      <c r="FR199" s="466">
        <f t="shared" si="566"/>
        <v>0</v>
      </c>
      <c r="FS199" s="466">
        <f t="shared" si="567"/>
        <v>0</v>
      </c>
      <c r="FT199" s="466">
        <f t="shared" si="568"/>
        <v>0</v>
      </c>
      <c r="FU199" s="466">
        <f t="shared" si="569"/>
        <v>0</v>
      </c>
      <c r="FV199" s="466">
        <f t="shared" si="570"/>
        <v>0</v>
      </c>
      <c r="FW199" s="466">
        <f t="shared" si="571"/>
        <v>0</v>
      </c>
      <c r="FX199" s="466">
        <f t="shared" si="572"/>
        <v>0</v>
      </c>
      <c r="FY199" s="466">
        <f t="shared" si="573"/>
        <v>0</v>
      </c>
      <c r="FZ199" s="466">
        <f t="shared" si="574"/>
        <v>0</v>
      </c>
      <c r="GA199" s="466">
        <f t="shared" si="575"/>
        <v>0</v>
      </c>
      <c r="GB199" s="466">
        <f t="shared" si="576"/>
        <v>0</v>
      </c>
      <c r="GC199" s="468">
        <f t="shared" si="577"/>
        <v>0</v>
      </c>
    </row>
    <row r="200" spans="1:185">
      <c r="A200" s="97">
        <v>197</v>
      </c>
      <c r="B200" s="97" t="s">
        <v>12</v>
      </c>
      <c r="C200" s="97" t="s">
        <v>213</v>
      </c>
      <c r="D200" s="97" t="s">
        <v>935</v>
      </c>
      <c r="E200" s="321">
        <v>7.0117126705050003E-3</v>
      </c>
      <c r="F200" s="122">
        <v>5.1019723797600001E-4</v>
      </c>
      <c r="G200" s="122">
        <v>7.7560453525947995E-2</v>
      </c>
      <c r="H200" s="122">
        <v>6.9392037986949996E-3</v>
      </c>
      <c r="I200" s="122">
        <v>4.7448343131700001E-4</v>
      </c>
      <c r="J200" s="122">
        <v>7.6805197103046993E-2</v>
      </c>
      <c r="K200" s="122">
        <v>6.8874117474020001E-3</v>
      </c>
      <c r="L200" s="122">
        <v>4.4897356941799997E-4</v>
      </c>
      <c r="M200" s="122">
        <v>7.5927466665622001E-2</v>
      </c>
      <c r="N200" s="122">
        <v>6.7144262960840001E-3</v>
      </c>
      <c r="O200" s="122">
        <v>3.6377063067700001E-4</v>
      </c>
      <c r="P200" s="475">
        <v>7.4828340894250001E-2</v>
      </c>
      <c r="Q200" s="474">
        <v>27</v>
      </c>
      <c r="R200" s="97">
        <v>0.189316242103646</v>
      </c>
      <c r="S200" s="97">
        <v>1.3775325425339E-2</v>
      </c>
      <c r="T200" s="97">
        <v>2.0941322452005902</v>
      </c>
      <c r="U200" s="97">
        <v>0.18735850256477499</v>
      </c>
      <c r="V200" s="97">
        <v>1.2811052645565001E-2</v>
      </c>
      <c r="W200" s="97">
        <v>2.0737403217822798</v>
      </c>
      <c r="X200" s="97">
        <v>0.18596011717986599</v>
      </c>
      <c r="Y200" s="97">
        <v>1.2122286374298E-2</v>
      </c>
      <c r="Z200" s="97">
        <v>2.0500415999718</v>
      </c>
      <c r="AA200" s="97">
        <v>0.18128950999427201</v>
      </c>
      <c r="AB200" s="97">
        <v>9.821807028267E-3</v>
      </c>
      <c r="AC200" s="97">
        <v>2.02036520414473</v>
      </c>
      <c r="AD200" s="321">
        <v>813.224701643054</v>
      </c>
      <c r="AE200" s="97">
        <v>59.173131605498099</v>
      </c>
      <c r="AF200" s="97">
        <v>8995.5307129538305</v>
      </c>
      <c r="AG200" s="97">
        <v>804.81505789192704</v>
      </c>
      <c r="AH200" s="97">
        <v>55.031012393113201</v>
      </c>
      <c r="AI200" s="97">
        <v>8907.9353980800606</v>
      </c>
      <c r="AJ200" s="97">
        <v>798.80816949826396</v>
      </c>
      <c r="AK200" s="97">
        <v>52.072355812838303</v>
      </c>
      <c r="AL200" s="97">
        <v>8806.1354274749701</v>
      </c>
      <c r="AM200" s="97">
        <v>778.74516226343098</v>
      </c>
      <c r="AN200" s="97">
        <v>42.190442834720102</v>
      </c>
      <c r="AO200" s="97">
        <v>8678.6578483377107</v>
      </c>
      <c r="AP200" s="466">
        <f t="shared" si="434"/>
        <v>4295.5886542361932</v>
      </c>
      <c r="AQ200" s="122">
        <f t="shared" si="435"/>
        <v>4295.5886542362314</v>
      </c>
      <c r="AR200" s="473">
        <f t="shared" si="436"/>
        <v>4295.5886542361977</v>
      </c>
      <c r="AS200" s="122">
        <f t="shared" si="437"/>
        <v>4295.5886542361768</v>
      </c>
      <c r="AT200" s="122">
        <f t="shared" si="438"/>
        <v>4295.5886542363196</v>
      </c>
      <c r="AU200" s="122">
        <f t="shared" si="439"/>
        <v>4295.5886542361868</v>
      </c>
      <c r="AV200" s="122">
        <f t="shared" si="440"/>
        <v>4295.5886542361859</v>
      </c>
      <c r="AW200" s="122">
        <f t="shared" si="441"/>
        <v>4295.5886542363432</v>
      </c>
      <c r="AX200" s="122">
        <f t="shared" si="442"/>
        <v>4295.5886493211192</v>
      </c>
      <c r="AY200" s="122">
        <f t="shared" si="443"/>
        <v>4295.5886542361777</v>
      </c>
      <c r="AZ200" s="122">
        <f t="shared" si="444"/>
        <v>4295.5886542360995</v>
      </c>
      <c r="BA200" s="469">
        <f t="shared" si="445"/>
        <v>4295.5886542362023</v>
      </c>
      <c r="BB200" s="97">
        <f t="shared" si="446"/>
        <v>1.0820630808960436E-3</v>
      </c>
      <c r="BC200" s="97">
        <f t="shared" si="447"/>
        <v>7.8734771536096251E-5</v>
      </c>
      <c r="BD200" s="97">
        <f t="shared" si="448"/>
        <v>1.1969301544687685E-2</v>
      </c>
      <c r="BE200" s="97">
        <f t="shared" si="449"/>
        <v>1.0708733506674983E-3</v>
      </c>
      <c r="BF200" s="97">
        <f t="shared" si="450"/>
        <v>7.3223337528464583E-5</v>
      </c>
      <c r="BG200" s="97">
        <f t="shared" si="451"/>
        <v>1.1852748695157995E-2</v>
      </c>
      <c r="BH200" s="97">
        <f t="shared" si="452"/>
        <v>1.0628806862185152E-3</v>
      </c>
      <c r="BI200" s="97">
        <f t="shared" si="453"/>
        <v>6.9286598951628909E-5</v>
      </c>
      <c r="BJ200" s="97">
        <f t="shared" si="454"/>
        <v>1.1717295383542489E-2</v>
      </c>
      <c r="BK200" s="97">
        <f t="shared" si="455"/>
        <v>1.0361851869590073E-3</v>
      </c>
      <c r="BL200" s="97">
        <f t="shared" si="456"/>
        <v>5.6137892105253921E-5</v>
      </c>
      <c r="BM200" s="469">
        <f t="shared" si="457"/>
        <v>1.1547675852002646E-2</v>
      </c>
      <c r="BN200" s="467">
        <f t="shared" si="458"/>
        <v>381778945.37500364</v>
      </c>
      <c r="BO200" s="97">
        <f t="shared" si="459"/>
        <v>1669376887.3446672</v>
      </c>
      <c r="BP200" s="97">
        <f t="shared" si="460"/>
        <v>98660528.396177813</v>
      </c>
      <c r="BQ200" s="97">
        <f t="shared" si="461"/>
        <v>384019802.29344541</v>
      </c>
      <c r="BR200" s="97">
        <f t="shared" si="462"/>
        <v>1738995652.7589238</v>
      </c>
      <c r="BS200" s="97">
        <f t="shared" si="463"/>
        <v>99205565.290552184</v>
      </c>
      <c r="BT200" s="97">
        <f t="shared" si="464"/>
        <v>385642947.88057858</v>
      </c>
      <c r="BU200" s="97">
        <f t="shared" si="465"/>
        <v>1793951311.4570487</v>
      </c>
      <c r="BV200" s="97">
        <f t="shared" si="466"/>
        <v>99849607.430095121</v>
      </c>
      <c r="BW200" s="97">
        <f t="shared" si="467"/>
        <v>391205481.64766121</v>
      </c>
      <c r="BX200" s="97">
        <f t="shared" si="468"/>
        <v>2019598274.9027288</v>
      </c>
      <c r="BY200" s="469">
        <f t="shared" si="469"/>
        <v>100672702.02306391</v>
      </c>
      <c r="BZ200" s="470">
        <f t="shared" si="470"/>
        <v>100.83100666185551</v>
      </c>
      <c r="CA200" s="470">
        <f t="shared" si="471"/>
        <v>6059.3010901721955</v>
      </c>
      <c r="CB200" s="470">
        <f t="shared" si="472"/>
        <v>2.3556422623807944</v>
      </c>
      <c r="CC200" s="470">
        <f t="shared" si="473"/>
        <v>102.4826194265401</v>
      </c>
      <c r="CD200" s="470">
        <f t="shared" si="474"/>
        <v>6787.0911972285849</v>
      </c>
      <c r="CE200" s="470">
        <f t="shared" si="475"/>
        <v>2.3919476380072937</v>
      </c>
      <c r="CF200" s="470">
        <f t="shared" si="476"/>
        <v>103.6896926418834</v>
      </c>
      <c r="CG200" s="470">
        <f t="shared" si="477"/>
        <v>7399.3933820134498</v>
      </c>
      <c r="CH200" s="470">
        <f t="shared" si="478"/>
        <v>2.4353068599063703</v>
      </c>
      <c r="CI200" s="470">
        <f t="shared" si="479"/>
        <v>107.89523388860769</v>
      </c>
      <c r="CJ200" s="470">
        <f t="shared" si="480"/>
        <v>10281.19504430477</v>
      </c>
      <c r="CK200" s="472">
        <f t="shared" si="481"/>
        <v>2.4914481257283665</v>
      </c>
      <c r="CL200" s="470">
        <f t="shared" si="482"/>
        <v>0</v>
      </c>
      <c r="CM200" s="116">
        <f t="shared" si="483"/>
        <v>0</v>
      </c>
      <c r="CN200" s="116">
        <f t="shared" si="484"/>
        <v>0</v>
      </c>
      <c r="CO200" s="116">
        <f t="shared" si="485"/>
        <v>0</v>
      </c>
      <c r="CP200" s="116">
        <f t="shared" si="486"/>
        <v>0</v>
      </c>
      <c r="CQ200" s="116">
        <f t="shared" si="487"/>
        <v>0</v>
      </c>
      <c r="CR200" s="116">
        <f t="shared" si="488"/>
        <v>0</v>
      </c>
      <c r="CS200" s="116">
        <f t="shared" si="489"/>
        <v>0</v>
      </c>
      <c r="CT200" s="116">
        <f t="shared" si="490"/>
        <v>0</v>
      </c>
      <c r="CU200" s="116">
        <f t="shared" si="491"/>
        <v>0</v>
      </c>
      <c r="CV200" s="116">
        <f t="shared" si="492"/>
        <v>0</v>
      </c>
      <c r="CW200" s="471">
        <f t="shared" si="493"/>
        <v>0</v>
      </c>
      <c r="CX200" s="470">
        <f t="shared" si="494"/>
        <v>0</v>
      </c>
      <c r="CY200" s="116">
        <f t="shared" si="495"/>
        <v>0</v>
      </c>
      <c r="CZ200" s="116">
        <f t="shared" si="496"/>
        <v>0</v>
      </c>
      <c r="DA200" s="116">
        <f t="shared" si="497"/>
        <v>0</v>
      </c>
      <c r="DB200" s="116">
        <f t="shared" si="498"/>
        <v>0</v>
      </c>
      <c r="DC200" s="116">
        <f t="shared" si="499"/>
        <v>0</v>
      </c>
      <c r="DD200" s="116">
        <f t="shared" si="500"/>
        <v>0</v>
      </c>
      <c r="DE200" s="116">
        <f t="shared" si="501"/>
        <v>0</v>
      </c>
      <c r="DF200" s="116">
        <f t="shared" si="502"/>
        <v>0</v>
      </c>
      <c r="DG200" s="116">
        <f t="shared" si="503"/>
        <v>0</v>
      </c>
      <c r="DH200" s="116">
        <f t="shared" si="504"/>
        <v>0</v>
      </c>
      <c r="DI200" s="471">
        <f t="shared" si="505"/>
        <v>0</v>
      </c>
      <c r="DJ200" s="470">
        <f t="shared" si="506"/>
        <v>0</v>
      </c>
      <c r="DK200" s="116">
        <f t="shared" si="507"/>
        <v>0</v>
      </c>
      <c r="DL200" s="116">
        <f t="shared" si="508"/>
        <v>0</v>
      </c>
      <c r="DM200" s="116">
        <f t="shared" si="509"/>
        <v>0</v>
      </c>
      <c r="DN200" s="116">
        <f t="shared" si="510"/>
        <v>0</v>
      </c>
      <c r="DO200" s="116">
        <f t="shared" si="511"/>
        <v>0</v>
      </c>
      <c r="DP200" s="116">
        <f t="shared" si="512"/>
        <v>0</v>
      </c>
      <c r="DQ200" s="116">
        <f t="shared" si="513"/>
        <v>0</v>
      </c>
      <c r="DR200" s="116">
        <f t="shared" si="514"/>
        <v>0</v>
      </c>
      <c r="DS200" s="116">
        <f t="shared" si="515"/>
        <v>0</v>
      </c>
      <c r="DT200" s="116">
        <f t="shared" si="516"/>
        <v>0</v>
      </c>
      <c r="DU200" s="471">
        <f t="shared" si="517"/>
        <v>0</v>
      </c>
      <c r="DV200" s="470">
        <f t="shared" si="518"/>
        <v>0</v>
      </c>
      <c r="DW200" s="470">
        <f t="shared" si="519"/>
        <v>0</v>
      </c>
      <c r="DX200" s="470">
        <f t="shared" si="520"/>
        <v>0</v>
      </c>
      <c r="DY200" s="470">
        <f t="shared" si="521"/>
        <v>0</v>
      </c>
      <c r="DZ200" s="470">
        <f t="shared" si="522"/>
        <v>0</v>
      </c>
      <c r="EA200" s="470">
        <f t="shared" si="523"/>
        <v>0</v>
      </c>
      <c r="EB200" s="470">
        <f t="shared" si="524"/>
        <v>0</v>
      </c>
      <c r="EC200" s="470">
        <f t="shared" si="525"/>
        <v>0</v>
      </c>
      <c r="ED200" s="470">
        <f t="shared" si="526"/>
        <v>0</v>
      </c>
      <c r="EE200" s="470">
        <f t="shared" si="527"/>
        <v>0</v>
      </c>
      <c r="EF200" s="470">
        <f t="shared" si="528"/>
        <v>0</v>
      </c>
      <c r="EG200" s="470">
        <f t="shared" si="529"/>
        <v>0</v>
      </c>
      <c r="EH200" s="466">
        <f t="shared" si="530"/>
        <v>352825.03591089806</v>
      </c>
      <c r="EI200" s="122">
        <f t="shared" si="531"/>
        <v>21202536.754416507</v>
      </c>
      <c r="EJ200" s="122">
        <f t="shared" si="532"/>
        <v>8242.7974621431567</v>
      </c>
      <c r="EK200" s="122">
        <f t="shared" si="533"/>
        <v>358604.31306286377</v>
      </c>
      <c r="EL200" s="122">
        <f t="shared" si="534"/>
        <v>23749199.523757201</v>
      </c>
      <c r="EM200" s="122">
        <f t="shared" si="535"/>
        <v>8369.836216225438</v>
      </c>
      <c r="EN200" s="122">
        <f t="shared" si="536"/>
        <v>362828.06986794295</v>
      </c>
      <c r="EO200" s="122">
        <f t="shared" si="537"/>
        <v>25891750.188365586</v>
      </c>
      <c r="EP200" s="122">
        <f t="shared" si="538"/>
        <v>8521.557591723662</v>
      </c>
      <c r="EQ200" s="122">
        <f t="shared" si="539"/>
        <v>377543.98207116791</v>
      </c>
      <c r="ER200" s="122">
        <f t="shared" si="540"/>
        <v>35975669.893628143</v>
      </c>
      <c r="ES200" s="469">
        <f t="shared" si="541"/>
        <v>8718.0055375043139</v>
      </c>
      <c r="ET200" s="466">
        <f t="shared" si="542"/>
        <v>0</v>
      </c>
      <c r="EU200" s="122">
        <f t="shared" si="543"/>
        <v>0</v>
      </c>
      <c r="EV200" s="122">
        <f t="shared" si="544"/>
        <v>0</v>
      </c>
      <c r="EW200" s="122">
        <f t="shared" si="545"/>
        <v>0</v>
      </c>
      <c r="EX200" s="122">
        <f t="shared" si="546"/>
        <v>0</v>
      </c>
      <c r="EY200" s="122">
        <f t="shared" si="547"/>
        <v>0</v>
      </c>
      <c r="EZ200" s="122">
        <f t="shared" si="548"/>
        <v>0</v>
      </c>
      <c r="FA200" s="122">
        <f t="shared" si="549"/>
        <v>0</v>
      </c>
      <c r="FB200" s="122">
        <f t="shared" si="550"/>
        <v>0</v>
      </c>
      <c r="FC200" s="122">
        <f t="shared" si="551"/>
        <v>0</v>
      </c>
      <c r="FD200" s="122">
        <f t="shared" si="552"/>
        <v>0</v>
      </c>
      <c r="FE200" s="469">
        <f t="shared" si="553"/>
        <v>0</v>
      </c>
      <c r="FF200" s="466">
        <f t="shared" si="554"/>
        <v>0</v>
      </c>
      <c r="FG200" s="466">
        <f t="shared" si="555"/>
        <v>0</v>
      </c>
      <c r="FH200" s="466">
        <f t="shared" si="556"/>
        <v>0</v>
      </c>
      <c r="FI200" s="466">
        <f t="shared" si="557"/>
        <v>0</v>
      </c>
      <c r="FJ200" s="466">
        <f t="shared" si="558"/>
        <v>0</v>
      </c>
      <c r="FK200" s="466">
        <f t="shared" si="559"/>
        <v>0</v>
      </c>
      <c r="FL200" s="466">
        <f t="shared" si="560"/>
        <v>0</v>
      </c>
      <c r="FM200" s="466">
        <f t="shared" si="561"/>
        <v>0</v>
      </c>
      <c r="FN200" s="466">
        <f t="shared" si="562"/>
        <v>0</v>
      </c>
      <c r="FO200" s="466">
        <f t="shared" si="563"/>
        <v>0</v>
      </c>
      <c r="FP200" s="466">
        <f t="shared" si="564"/>
        <v>0</v>
      </c>
      <c r="FQ200" s="468">
        <f t="shared" si="565"/>
        <v>0</v>
      </c>
      <c r="FR200" s="466">
        <f t="shared" si="566"/>
        <v>0</v>
      </c>
      <c r="FS200" s="466">
        <f t="shared" si="567"/>
        <v>0</v>
      </c>
      <c r="FT200" s="466">
        <f t="shared" si="568"/>
        <v>0</v>
      </c>
      <c r="FU200" s="466">
        <f t="shared" si="569"/>
        <v>0</v>
      </c>
      <c r="FV200" s="466">
        <f t="shared" si="570"/>
        <v>0</v>
      </c>
      <c r="FW200" s="466">
        <f t="shared" si="571"/>
        <v>0</v>
      </c>
      <c r="FX200" s="466">
        <f t="shared" si="572"/>
        <v>0</v>
      </c>
      <c r="FY200" s="466">
        <f t="shared" si="573"/>
        <v>0</v>
      </c>
      <c r="FZ200" s="466">
        <f t="shared" si="574"/>
        <v>0</v>
      </c>
      <c r="GA200" s="466">
        <f t="shared" si="575"/>
        <v>0</v>
      </c>
      <c r="GB200" s="466">
        <f t="shared" si="576"/>
        <v>0</v>
      </c>
      <c r="GC200" s="468">
        <f t="shared" si="577"/>
        <v>0</v>
      </c>
    </row>
    <row r="201" spans="1:185">
      <c r="A201" s="97">
        <v>198</v>
      </c>
      <c r="B201" s="97" t="s">
        <v>12</v>
      </c>
      <c r="C201" s="97" t="s">
        <v>213</v>
      </c>
      <c r="D201" s="97" t="s">
        <v>935</v>
      </c>
      <c r="E201" s="321">
        <v>7.376037984399E-3</v>
      </c>
      <c r="F201" s="122">
        <v>0</v>
      </c>
      <c r="G201" s="122">
        <v>8.1963541139050994E-2</v>
      </c>
      <c r="H201" s="122">
        <v>6.7675148506859996E-3</v>
      </c>
      <c r="I201" s="122">
        <v>0</v>
      </c>
      <c r="J201" s="122">
        <v>7.7405565207541993E-2</v>
      </c>
      <c r="K201" s="122">
        <v>6.3433926665830004E-3</v>
      </c>
      <c r="L201" s="122">
        <v>0</v>
      </c>
      <c r="M201" s="122">
        <v>7.3806924707158994E-2</v>
      </c>
      <c r="N201" s="122">
        <v>5.3771316906270003E-3</v>
      </c>
      <c r="O201" s="122">
        <v>0</v>
      </c>
      <c r="P201" s="475">
        <v>6.6689641902569999E-2</v>
      </c>
      <c r="Q201" s="474">
        <v>2</v>
      </c>
      <c r="R201" s="97">
        <v>1.4752075968797001E-2</v>
      </c>
      <c r="S201" s="97">
        <v>0</v>
      </c>
      <c r="T201" s="97">
        <v>0.16392708227810199</v>
      </c>
      <c r="U201" s="97">
        <v>1.3535029701371999E-2</v>
      </c>
      <c r="V201" s="97">
        <v>0</v>
      </c>
      <c r="W201" s="97">
        <v>0.15481113041508501</v>
      </c>
      <c r="X201" s="97">
        <v>1.2686785333166001E-2</v>
      </c>
      <c r="Y201" s="97">
        <v>0</v>
      </c>
      <c r="Z201" s="97">
        <v>0.14761384941431799</v>
      </c>
      <c r="AA201" s="97">
        <v>1.0754263381253E-2</v>
      </c>
      <c r="AB201" s="97">
        <v>0</v>
      </c>
      <c r="AC201" s="97">
        <v>0.133379283805141</v>
      </c>
      <c r="AD201" s="321">
        <v>45.984786684658701</v>
      </c>
      <c r="AE201" s="97">
        <v>0</v>
      </c>
      <c r="AF201" s="97">
        <v>510.98922797992702</v>
      </c>
      <c r="AG201" s="97">
        <v>42.191041783174398</v>
      </c>
      <c r="AH201" s="97">
        <v>0</v>
      </c>
      <c r="AI201" s="97">
        <v>482.57322044748798</v>
      </c>
      <c r="AJ201" s="97">
        <v>39.5469165488065</v>
      </c>
      <c r="AK201" s="97">
        <v>0</v>
      </c>
      <c r="AL201" s="97">
        <v>460.13805770874001</v>
      </c>
      <c r="AM201" s="97">
        <v>33.522909493116202</v>
      </c>
      <c r="AN201" s="97">
        <v>0</v>
      </c>
      <c r="AO201" s="97">
        <v>415.76642683409102</v>
      </c>
      <c r="AP201" s="466">
        <f t="shared" si="434"/>
        <v>3117.1739341584112</v>
      </c>
      <c r="AQ201" s="122">
        <f t="shared" si="435"/>
        <v>0</v>
      </c>
      <c r="AR201" s="473">
        <f t="shared" si="436"/>
        <v>3117.1739341583275</v>
      </c>
      <c r="AS201" s="122">
        <f t="shared" si="437"/>
        <v>3117.1739341582411</v>
      </c>
      <c r="AT201" s="122">
        <f t="shared" si="438"/>
        <v>0</v>
      </c>
      <c r="AU201" s="122">
        <f t="shared" si="439"/>
        <v>3117.1739341583243</v>
      </c>
      <c r="AV201" s="122">
        <f t="shared" si="440"/>
        <v>3117.1739341582697</v>
      </c>
      <c r="AW201" s="122">
        <f t="shared" si="441"/>
        <v>0</v>
      </c>
      <c r="AX201" s="122">
        <f t="shared" si="442"/>
        <v>3117.1740289573963</v>
      </c>
      <c r="AY201" s="122">
        <f t="shared" si="443"/>
        <v>3117.1739341584162</v>
      </c>
      <c r="AZ201" s="122">
        <f t="shared" si="444"/>
        <v>0</v>
      </c>
      <c r="BA201" s="469">
        <f t="shared" si="445"/>
        <v>3117.1739341583243</v>
      </c>
      <c r="BB201" s="97">
        <f t="shared" si="446"/>
        <v>1.1382865729479745E-3</v>
      </c>
      <c r="BC201" s="97">
        <f t="shared" si="447"/>
        <v>0</v>
      </c>
      <c r="BD201" s="97">
        <f t="shared" si="448"/>
        <v>1.2648795809780879E-2</v>
      </c>
      <c r="BE201" s="97">
        <f t="shared" si="449"/>
        <v>1.0443779306797537E-3</v>
      </c>
      <c r="BF201" s="97">
        <f t="shared" si="450"/>
        <v>0</v>
      </c>
      <c r="BG201" s="97">
        <f t="shared" si="451"/>
        <v>1.1945398835195006E-2</v>
      </c>
      <c r="BH201" s="97">
        <f t="shared" si="452"/>
        <v>9.7892645273523642E-4</v>
      </c>
      <c r="BI201" s="97">
        <f t="shared" si="453"/>
        <v>0</v>
      </c>
      <c r="BJ201" s="97">
        <f t="shared" si="454"/>
        <v>1.1390048636197013E-2</v>
      </c>
      <c r="BK201" s="97">
        <f t="shared" si="455"/>
        <v>8.2981091167909327E-4</v>
      </c>
      <c r="BL201" s="97">
        <f t="shared" si="456"/>
        <v>0</v>
      </c>
      <c r="BM201" s="469">
        <f t="shared" si="457"/>
        <v>1.0291693737608829E-2</v>
      </c>
      <c r="BN201" s="467">
        <f t="shared" si="458"/>
        <v>269255676.19633281</v>
      </c>
      <c r="BO201" s="97">
        <f t="shared" si="459"/>
        <v>0</v>
      </c>
      <c r="BP201" s="97">
        <f t="shared" si="460"/>
        <v>69403414.322549656</v>
      </c>
      <c r="BQ201" s="97">
        <f t="shared" si="461"/>
        <v>282629602.95084465</v>
      </c>
      <c r="BR201" s="97">
        <f t="shared" si="462"/>
        <v>0</v>
      </c>
      <c r="BS201" s="97">
        <f t="shared" si="463"/>
        <v>71675471.251170561</v>
      </c>
      <c r="BT201" s="97">
        <f t="shared" si="464"/>
        <v>293117831.72849929</v>
      </c>
      <c r="BU201" s="97">
        <f t="shared" si="465"/>
        <v>0</v>
      </c>
      <c r="BV201" s="97">
        <f t="shared" si="466"/>
        <v>73622513.114866033</v>
      </c>
      <c r="BW201" s="97">
        <f t="shared" si="467"/>
        <v>321698672.67641681</v>
      </c>
      <c r="BX201" s="97">
        <f t="shared" si="468"/>
        <v>0</v>
      </c>
      <c r="BY201" s="469">
        <f t="shared" si="469"/>
        <v>77947901.347873986</v>
      </c>
      <c r="BZ201" s="470">
        <f t="shared" si="470"/>
        <v>912.60266272303511</v>
      </c>
      <c r="CA201" s="470">
        <f t="shared" si="471"/>
        <v>0</v>
      </c>
      <c r="CB201" s="470">
        <f t="shared" si="472"/>
        <v>21.168989698970815</v>
      </c>
      <c r="CC201" s="470">
        <f t="shared" si="473"/>
        <v>1044.0671693620127</v>
      </c>
      <c r="CD201" s="470">
        <f t="shared" si="474"/>
        <v>0</v>
      </c>
      <c r="CE201" s="470">
        <f t="shared" si="475"/>
        <v>23.149327525414932</v>
      </c>
      <c r="CF201" s="470">
        <f t="shared" si="476"/>
        <v>1155.2092355587743</v>
      </c>
      <c r="CG201" s="470">
        <f t="shared" si="477"/>
        <v>0</v>
      </c>
      <c r="CH201" s="470">
        <f t="shared" si="478"/>
        <v>24.937535809470237</v>
      </c>
      <c r="CI201" s="470">
        <f t="shared" si="479"/>
        <v>1495.6797191577389</v>
      </c>
      <c r="CJ201" s="470">
        <f t="shared" si="480"/>
        <v>0</v>
      </c>
      <c r="CK201" s="472">
        <f t="shared" si="481"/>
        <v>29.220392824177672</v>
      </c>
      <c r="CL201" s="470">
        <f t="shared" si="482"/>
        <v>0</v>
      </c>
      <c r="CM201" s="116">
        <f t="shared" si="483"/>
        <v>0</v>
      </c>
      <c r="CN201" s="116">
        <f t="shared" si="484"/>
        <v>0</v>
      </c>
      <c r="CO201" s="116">
        <f t="shared" si="485"/>
        <v>0</v>
      </c>
      <c r="CP201" s="116">
        <f t="shared" si="486"/>
        <v>0</v>
      </c>
      <c r="CQ201" s="116">
        <f t="shared" si="487"/>
        <v>0</v>
      </c>
      <c r="CR201" s="116">
        <f t="shared" si="488"/>
        <v>0</v>
      </c>
      <c r="CS201" s="116">
        <f t="shared" si="489"/>
        <v>0</v>
      </c>
      <c r="CT201" s="116">
        <f t="shared" si="490"/>
        <v>0</v>
      </c>
      <c r="CU201" s="116">
        <f t="shared" si="491"/>
        <v>0</v>
      </c>
      <c r="CV201" s="116">
        <f t="shared" si="492"/>
        <v>0</v>
      </c>
      <c r="CW201" s="471">
        <f t="shared" si="493"/>
        <v>0</v>
      </c>
      <c r="CX201" s="470">
        <f t="shared" si="494"/>
        <v>0</v>
      </c>
      <c r="CY201" s="116">
        <f t="shared" si="495"/>
        <v>0</v>
      </c>
      <c r="CZ201" s="116">
        <f t="shared" si="496"/>
        <v>0</v>
      </c>
      <c r="DA201" s="116">
        <f t="shared" si="497"/>
        <v>0</v>
      </c>
      <c r="DB201" s="116">
        <f t="shared" si="498"/>
        <v>0</v>
      </c>
      <c r="DC201" s="116">
        <f t="shared" si="499"/>
        <v>0</v>
      </c>
      <c r="DD201" s="116">
        <f t="shared" si="500"/>
        <v>0</v>
      </c>
      <c r="DE201" s="116">
        <f t="shared" si="501"/>
        <v>0</v>
      </c>
      <c r="DF201" s="116">
        <f t="shared" si="502"/>
        <v>0</v>
      </c>
      <c r="DG201" s="116">
        <f t="shared" si="503"/>
        <v>0</v>
      </c>
      <c r="DH201" s="116">
        <f t="shared" si="504"/>
        <v>0</v>
      </c>
      <c r="DI201" s="471">
        <f t="shared" si="505"/>
        <v>0</v>
      </c>
      <c r="DJ201" s="470">
        <f t="shared" si="506"/>
        <v>0</v>
      </c>
      <c r="DK201" s="116">
        <f t="shared" si="507"/>
        <v>0</v>
      </c>
      <c r="DL201" s="116">
        <f t="shared" si="508"/>
        <v>0</v>
      </c>
      <c r="DM201" s="116">
        <f t="shared" si="509"/>
        <v>0</v>
      </c>
      <c r="DN201" s="116">
        <f t="shared" si="510"/>
        <v>0</v>
      </c>
      <c r="DO201" s="116">
        <f t="shared" si="511"/>
        <v>0</v>
      </c>
      <c r="DP201" s="116">
        <f t="shared" si="512"/>
        <v>0</v>
      </c>
      <c r="DQ201" s="116">
        <f t="shared" si="513"/>
        <v>0</v>
      </c>
      <c r="DR201" s="116">
        <f t="shared" si="514"/>
        <v>0</v>
      </c>
      <c r="DS201" s="116">
        <f t="shared" si="515"/>
        <v>0</v>
      </c>
      <c r="DT201" s="116">
        <f t="shared" si="516"/>
        <v>0</v>
      </c>
      <c r="DU201" s="471">
        <f t="shared" si="517"/>
        <v>0</v>
      </c>
      <c r="DV201" s="470">
        <f t="shared" si="518"/>
        <v>0</v>
      </c>
      <c r="DW201" s="470">
        <f t="shared" si="519"/>
        <v>0</v>
      </c>
      <c r="DX201" s="470">
        <f t="shared" si="520"/>
        <v>0</v>
      </c>
      <c r="DY201" s="470">
        <f t="shared" si="521"/>
        <v>0</v>
      </c>
      <c r="DZ201" s="470">
        <f t="shared" si="522"/>
        <v>0</v>
      </c>
      <c r="EA201" s="470">
        <f t="shared" si="523"/>
        <v>0</v>
      </c>
      <c r="EB201" s="470">
        <f t="shared" si="524"/>
        <v>0</v>
      </c>
      <c r="EC201" s="470">
        <f t="shared" si="525"/>
        <v>0</v>
      </c>
      <c r="ED201" s="470">
        <f t="shared" si="526"/>
        <v>0</v>
      </c>
      <c r="EE201" s="470">
        <f t="shared" si="527"/>
        <v>0</v>
      </c>
      <c r="EF201" s="470">
        <f t="shared" si="528"/>
        <v>0</v>
      </c>
      <c r="EG201" s="470">
        <f t="shared" si="529"/>
        <v>0</v>
      </c>
      <c r="EH201" s="466">
        <f t="shared" si="530"/>
        <v>236544.71782005212</v>
      </c>
      <c r="EI201" s="122">
        <f t="shared" si="531"/>
        <v>0</v>
      </c>
      <c r="EJ201" s="122">
        <f t="shared" si="532"/>
        <v>5486.9582343073625</v>
      </c>
      <c r="EK201" s="122">
        <f t="shared" si="533"/>
        <v>270620.04533827101</v>
      </c>
      <c r="EL201" s="122">
        <f t="shared" si="534"/>
        <v>0</v>
      </c>
      <c r="EM201" s="122">
        <f t="shared" si="535"/>
        <v>6000.257692526051</v>
      </c>
      <c r="EN201" s="122">
        <f t="shared" si="536"/>
        <v>299427.83843412687</v>
      </c>
      <c r="EO201" s="122">
        <f t="shared" si="537"/>
        <v>0</v>
      </c>
      <c r="EP201" s="122">
        <f t="shared" si="538"/>
        <v>6463.7575717541113</v>
      </c>
      <c r="EQ201" s="122">
        <f t="shared" si="539"/>
        <v>387677.08178899559</v>
      </c>
      <c r="ER201" s="122">
        <f t="shared" si="540"/>
        <v>0</v>
      </c>
      <c r="ES201" s="469">
        <f t="shared" si="541"/>
        <v>7573.8652291050767</v>
      </c>
      <c r="ET201" s="466">
        <f t="shared" si="542"/>
        <v>0</v>
      </c>
      <c r="EU201" s="122">
        <f t="shared" si="543"/>
        <v>0</v>
      </c>
      <c r="EV201" s="122">
        <f t="shared" si="544"/>
        <v>0</v>
      </c>
      <c r="EW201" s="122">
        <f t="shared" si="545"/>
        <v>0</v>
      </c>
      <c r="EX201" s="122">
        <f t="shared" si="546"/>
        <v>0</v>
      </c>
      <c r="EY201" s="122">
        <f t="shared" si="547"/>
        <v>0</v>
      </c>
      <c r="EZ201" s="122">
        <f t="shared" si="548"/>
        <v>0</v>
      </c>
      <c r="FA201" s="122">
        <f t="shared" si="549"/>
        <v>0</v>
      </c>
      <c r="FB201" s="122">
        <f t="shared" si="550"/>
        <v>0</v>
      </c>
      <c r="FC201" s="122">
        <f t="shared" si="551"/>
        <v>0</v>
      </c>
      <c r="FD201" s="122">
        <f t="shared" si="552"/>
        <v>0</v>
      </c>
      <c r="FE201" s="469">
        <f t="shared" si="553"/>
        <v>0</v>
      </c>
      <c r="FF201" s="466">
        <f t="shared" si="554"/>
        <v>0</v>
      </c>
      <c r="FG201" s="466">
        <f t="shared" si="555"/>
        <v>0</v>
      </c>
      <c r="FH201" s="466">
        <f t="shared" si="556"/>
        <v>0</v>
      </c>
      <c r="FI201" s="466">
        <f t="shared" si="557"/>
        <v>0</v>
      </c>
      <c r="FJ201" s="466">
        <f t="shared" si="558"/>
        <v>0</v>
      </c>
      <c r="FK201" s="466">
        <f t="shared" si="559"/>
        <v>0</v>
      </c>
      <c r="FL201" s="466">
        <f t="shared" si="560"/>
        <v>0</v>
      </c>
      <c r="FM201" s="466">
        <f t="shared" si="561"/>
        <v>0</v>
      </c>
      <c r="FN201" s="466">
        <f t="shared" si="562"/>
        <v>0</v>
      </c>
      <c r="FO201" s="466">
        <f t="shared" si="563"/>
        <v>0</v>
      </c>
      <c r="FP201" s="466">
        <f t="shared" si="564"/>
        <v>0</v>
      </c>
      <c r="FQ201" s="468">
        <f t="shared" si="565"/>
        <v>0</v>
      </c>
      <c r="FR201" s="466">
        <f t="shared" si="566"/>
        <v>0</v>
      </c>
      <c r="FS201" s="466">
        <f t="shared" si="567"/>
        <v>0</v>
      </c>
      <c r="FT201" s="466">
        <f t="shared" si="568"/>
        <v>0</v>
      </c>
      <c r="FU201" s="466">
        <f t="shared" si="569"/>
        <v>0</v>
      </c>
      <c r="FV201" s="466">
        <f t="shared" si="570"/>
        <v>0</v>
      </c>
      <c r="FW201" s="466">
        <f t="shared" si="571"/>
        <v>0</v>
      </c>
      <c r="FX201" s="466">
        <f t="shared" si="572"/>
        <v>0</v>
      </c>
      <c r="FY201" s="466">
        <f t="shared" si="573"/>
        <v>0</v>
      </c>
      <c r="FZ201" s="466">
        <f t="shared" si="574"/>
        <v>0</v>
      </c>
      <c r="GA201" s="466">
        <f t="shared" si="575"/>
        <v>0</v>
      </c>
      <c r="GB201" s="466">
        <f t="shared" si="576"/>
        <v>0</v>
      </c>
      <c r="GC201" s="468">
        <f t="shared" si="577"/>
        <v>0</v>
      </c>
    </row>
    <row r="202" spans="1:185">
      <c r="A202" s="97">
        <v>199</v>
      </c>
      <c r="B202" s="97" t="s">
        <v>12</v>
      </c>
      <c r="C202" s="97" t="s">
        <v>213</v>
      </c>
      <c r="D202" s="97" t="s">
        <v>935</v>
      </c>
      <c r="E202" s="321">
        <v>7.6565007244459998E-3</v>
      </c>
      <c r="F202" s="122">
        <v>0</v>
      </c>
      <c r="G202" s="122">
        <v>2.1524860916006E-2</v>
      </c>
      <c r="H202" s="122">
        <v>6.9456169215250003E-3</v>
      </c>
      <c r="I202" s="122">
        <v>0</v>
      </c>
      <c r="J202" s="122">
        <v>2.1007188010976001E-2</v>
      </c>
      <c r="K202" s="122">
        <v>6.3302820168459999E-3</v>
      </c>
      <c r="L202" s="122">
        <v>0</v>
      </c>
      <c r="M202" s="122">
        <v>2.0405568148373E-2</v>
      </c>
      <c r="N202" s="122">
        <v>5.3633271666370004E-3</v>
      </c>
      <c r="O202" s="122">
        <v>0</v>
      </c>
      <c r="P202" s="475">
        <v>1.9652198016312999E-2</v>
      </c>
      <c r="Q202" s="474">
        <v>1</v>
      </c>
      <c r="R202" s="97">
        <v>7.6565007244459998E-3</v>
      </c>
      <c r="S202" s="97">
        <v>0</v>
      </c>
      <c r="T202" s="97">
        <v>2.1524860916006E-2</v>
      </c>
      <c r="U202" s="97">
        <v>6.9456169215250003E-3</v>
      </c>
      <c r="V202" s="97">
        <v>0</v>
      </c>
      <c r="W202" s="97">
        <v>2.1007188010976001E-2</v>
      </c>
      <c r="X202" s="97">
        <v>6.3302820168459999E-3</v>
      </c>
      <c r="Y202" s="97">
        <v>0</v>
      </c>
      <c r="Z202" s="97">
        <v>2.0405568148373E-2</v>
      </c>
      <c r="AA202" s="97">
        <v>5.3633271666370004E-3</v>
      </c>
      <c r="AB202" s="97">
        <v>0</v>
      </c>
      <c r="AC202" s="97">
        <v>1.9652198016312999E-2</v>
      </c>
      <c r="AD202" s="321">
        <v>21.316533247190701</v>
      </c>
      <c r="AE202" s="97">
        <v>0</v>
      </c>
      <c r="AF202" s="97">
        <v>59.927560888514698</v>
      </c>
      <c r="AG202" s="97">
        <v>19.337355191154</v>
      </c>
      <c r="AH202" s="97">
        <v>0</v>
      </c>
      <c r="AI202" s="97">
        <v>58.486303049146002</v>
      </c>
      <c r="AJ202" s="97">
        <v>17.624195691036299</v>
      </c>
      <c r="AK202" s="97">
        <v>0</v>
      </c>
      <c r="AL202" s="97">
        <v>56.811328887939403</v>
      </c>
      <c r="AM202" s="97">
        <v>14.932087905136999</v>
      </c>
      <c r="AN202" s="97">
        <v>0</v>
      </c>
      <c r="AO202" s="97">
        <v>54.713863091214002</v>
      </c>
      <c r="AP202" s="466">
        <f t="shared" si="434"/>
        <v>2784.1090877364345</v>
      </c>
      <c r="AQ202" s="122">
        <f t="shared" si="435"/>
        <v>0</v>
      </c>
      <c r="AR202" s="473">
        <f t="shared" si="436"/>
        <v>2784.1090877364159</v>
      </c>
      <c r="AS202" s="122">
        <f t="shared" si="437"/>
        <v>2784.1090877364759</v>
      </c>
      <c r="AT202" s="122">
        <f t="shared" si="438"/>
        <v>0</v>
      </c>
      <c r="AU202" s="122">
        <f t="shared" si="439"/>
        <v>2784.1090877364272</v>
      </c>
      <c r="AV202" s="122">
        <f t="shared" si="440"/>
        <v>2784.109087736565</v>
      </c>
      <c r="AW202" s="122">
        <f t="shared" si="441"/>
        <v>0</v>
      </c>
      <c r="AX202" s="122">
        <f t="shared" si="442"/>
        <v>2784.1091448595193</v>
      </c>
      <c r="AY202" s="122">
        <f t="shared" si="443"/>
        <v>2784.1090877362899</v>
      </c>
      <c r="AZ202" s="122">
        <f t="shared" si="444"/>
        <v>0</v>
      </c>
      <c r="BA202" s="469">
        <f t="shared" si="445"/>
        <v>2784.1090877364882</v>
      </c>
      <c r="BB202" s="97">
        <f t="shared" si="446"/>
        <v>1.1815682062425608E-3</v>
      </c>
      <c r="BC202" s="97">
        <f t="shared" si="447"/>
        <v>0</v>
      </c>
      <c r="BD202" s="97">
        <f t="shared" si="448"/>
        <v>3.3217643695823032E-3</v>
      </c>
      <c r="BE202" s="97">
        <f t="shared" si="449"/>
        <v>1.071863038034008E-3</v>
      </c>
      <c r="BF202" s="97">
        <f t="shared" si="450"/>
        <v>0</v>
      </c>
      <c r="BG202" s="97">
        <f t="shared" si="451"/>
        <v>3.2418759364938403E-3</v>
      </c>
      <c r="BH202" s="97">
        <f t="shared" si="452"/>
        <v>9.7690318813304549E-4</v>
      </c>
      <c r="BI202" s="97">
        <f t="shared" si="453"/>
        <v>0</v>
      </c>
      <c r="BJ202" s="97">
        <f t="shared" si="454"/>
        <v>3.1490326223639177E-3</v>
      </c>
      <c r="BK202" s="97">
        <f t="shared" si="455"/>
        <v>8.276805668602365E-4</v>
      </c>
      <c r="BL202" s="97">
        <f t="shared" si="456"/>
        <v>0</v>
      </c>
      <c r="BM202" s="469">
        <f t="shared" si="457"/>
        <v>3.0327708694285688E-3</v>
      </c>
      <c r="BN202" s="467">
        <f t="shared" si="458"/>
        <v>235486185.62670961</v>
      </c>
      <c r="BO202" s="97">
        <f t="shared" si="459"/>
        <v>0</v>
      </c>
      <c r="BP202" s="97">
        <f t="shared" si="460"/>
        <v>131591879.67572445</v>
      </c>
      <c r="BQ202" s="97">
        <f t="shared" si="461"/>
        <v>248766166.88682827</v>
      </c>
      <c r="BR202" s="97">
        <f t="shared" si="462"/>
        <v>0</v>
      </c>
      <c r="BS202" s="97">
        <f t="shared" si="463"/>
        <v>133407845.18885311</v>
      </c>
      <c r="BT202" s="97">
        <f t="shared" si="464"/>
        <v>262103806.28035346</v>
      </c>
      <c r="BU202" s="97">
        <f t="shared" si="465"/>
        <v>0</v>
      </c>
      <c r="BV202" s="97">
        <f t="shared" si="466"/>
        <v>135608216.8908495</v>
      </c>
      <c r="BW202" s="97">
        <f t="shared" si="467"/>
        <v>287741832.06870604</v>
      </c>
      <c r="BX202" s="97">
        <f t="shared" si="468"/>
        <v>0</v>
      </c>
      <c r="BY202" s="469">
        <f t="shared" si="469"/>
        <v>138510929.197543</v>
      </c>
      <c r="BZ202" s="470">
        <f t="shared" si="470"/>
        <v>1537.8186073622337</v>
      </c>
      <c r="CA202" s="470">
        <f t="shared" si="471"/>
        <v>0</v>
      </c>
      <c r="CB202" s="470">
        <f t="shared" si="472"/>
        <v>305.67416948527654</v>
      </c>
      <c r="CC202" s="470">
        <f t="shared" si="473"/>
        <v>1790.8140464519631</v>
      </c>
      <c r="CD202" s="470">
        <f t="shared" si="474"/>
        <v>0</v>
      </c>
      <c r="CE202" s="470">
        <f t="shared" si="475"/>
        <v>317.52904081962117</v>
      </c>
      <c r="CF202" s="470">
        <f t="shared" si="476"/>
        <v>2070.2379892621602</v>
      </c>
      <c r="CG202" s="470">
        <f t="shared" si="477"/>
        <v>0</v>
      </c>
      <c r="CH202" s="470">
        <f t="shared" si="478"/>
        <v>332.28238465308783</v>
      </c>
      <c r="CI202" s="470">
        <f t="shared" si="479"/>
        <v>2682.4937499489761</v>
      </c>
      <c r="CJ202" s="470">
        <f t="shared" si="480"/>
        <v>0</v>
      </c>
      <c r="CK202" s="472">
        <f t="shared" si="481"/>
        <v>352.40569294734138</v>
      </c>
      <c r="CL202" s="470">
        <f t="shared" si="482"/>
        <v>0</v>
      </c>
      <c r="CM202" s="116">
        <f t="shared" si="483"/>
        <v>0</v>
      </c>
      <c r="CN202" s="116">
        <f t="shared" si="484"/>
        <v>0</v>
      </c>
      <c r="CO202" s="116">
        <f t="shared" si="485"/>
        <v>0</v>
      </c>
      <c r="CP202" s="116">
        <f t="shared" si="486"/>
        <v>0</v>
      </c>
      <c r="CQ202" s="116">
        <f t="shared" si="487"/>
        <v>0</v>
      </c>
      <c r="CR202" s="116">
        <f t="shared" si="488"/>
        <v>0</v>
      </c>
      <c r="CS202" s="116">
        <f t="shared" si="489"/>
        <v>0</v>
      </c>
      <c r="CT202" s="116">
        <f t="shared" si="490"/>
        <v>0</v>
      </c>
      <c r="CU202" s="116">
        <f t="shared" si="491"/>
        <v>0</v>
      </c>
      <c r="CV202" s="116">
        <f t="shared" si="492"/>
        <v>0</v>
      </c>
      <c r="CW202" s="471">
        <f t="shared" si="493"/>
        <v>0</v>
      </c>
      <c r="CX202" s="470">
        <f t="shared" si="494"/>
        <v>0</v>
      </c>
      <c r="CY202" s="116">
        <f t="shared" si="495"/>
        <v>0</v>
      </c>
      <c r="CZ202" s="116">
        <f t="shared" si="496"/>
        <v>0</v>
      </c>
      <c r="DA202" s="116">
        <f t="shared" si="497"/>
        <v>0</v>
      </c>
      <c r="DB202" s="116">
        <f t="shared" si="498"/>
        <v>0</v>
      </c>
      <c r="DC202" s="116">
        <f t="shared" si="499"/>
        <v>0</v>
      </c>
      <c r="DD202" s="116">
        <f t="shared" si="500"/>
        <v>0</v>
      </c>
      <c r="DE202" s="116">
        <f t="shared" si="501"/>
        <v>0</v>
      </c>
      <c r="DF202" s="116">
        <f t="shared" si="502"/>
        <v>0</v>
      </c>
      <c r="DG202" s="116">
        <f t="shared" si="503"/>
        <v>0</v>
      </c>
      <c r="DH202" s="116">
        <f t="shared" si="504"/>
        <v>0</v>
      </c>
      <c r="DI202" s="471">
        <f t="shared" si="505"/>
        <v>0</v>
      </c>
      <c r="DJ202" s="470">
        <f t="shared" si="506"/>
        <v>0</v>
      </c>
      <c r="DK202" s="116">
        <f t="shared" si="507"/>
        <v>0</v>
      </c>
      <c r="DL202" s="116">
        <f t="shared" si="508"/>
        <v>0</v>
      </c>
      <c r="DM202" s="116">
        <f t="shared" si="509"/>
        <v>0</v>
      </c>
      <c r="DN202" s="116">
        <f t="shared" si="510"/>
        <v>0</v>
      </c>
      <c r="DO202" s="116">
        <f t="shared" si="511"/>
        <v>0</v>
      </c>
      <c r="DP202" s="116">
        <f t="shared" si="512"/>
        <v>0</v>
      </c>
      <c r="DQ202" s="116">
        <f t="shared" si="513"/>
        <v>0</v>
      </c>
      <c r="DR202" s="116">
        <f t="shared" si="514"/>
        <v>0</v>
      </c>
      <c r="DS202" s="116">
        <f t="shared" si="515"/>
        <v>0</v>
      </c>
      <c r="DT202" s="116">
        <f t="shared" si="516"/>
        <v>0</v>
      </c>
      <c r="DU202" s="471">
        <f t="shared" si="517"/>
        <v>0</v>
      </c>
      <c r="DV202" s="470">
        <f t="shared" si="518"/>
        <v>0</v>
      </c>
      <c r="DW202" s="470">
        <f t="shared" si="519"/>
        <v>0</v>
      </c>
      <c r="DX202" s="470">
        <f t="shared" si="520"/>
        <v>0</v>
      </c>
      <c r="DY202" s="470">
        <f t="shared" si="521"/>
        <v>0</v>
      </c>
      <c r="DZ202" s="470">
        <f t="shared" si="522"/>
        <v>0</v>
      </c>
      <c r="EA202" s="470">
        <f t="shared" si="523"/>
        <v>0</v>
      </c>
      <c r="EB202" s="470">
        <f t="shared" si="524"/>
        <v>0</v>
      </c>
      <c r="EC202" s="470">
        <f t="shared" si="525"/>
        <v>0</v>
      </c>
      <c r="ED202" s="470">
        <f t="shared" si="526"/>
        <v>0</v>
      </c>
      <c r="EE202" s="470">
        <f t="shared" si="527"/>
        <v>0</v>
      </c>
      <c r="EF202" s="470">
        <f t="shared" si="528"/>
        <v>0</v>
      </c>
      <c r="EG202" s="470">
        <f t="shared" si="529"/>
        <v>0</v>
      </c>
      <c r="EH202" s="466">
        <f t="shared" si="530"/>
        <v>199299.6971165686</v>
      </c>
      <c r="EI202" s="122">
        <f t="shared" si="531"/>
        <v>0</v>
      </c>
      <c r="EJ202" s="122">
        <f t="shared" si="532"/>
        <v>39615.05544484828</v>
      </c>
      <c r="EK202" s="122">
        <f t="shared" si="533"/>
        <v>232087.64371902472</v>
      </c>
      <c r="EL202" s="122">
        <f t="shared" si="534"/>
        <v>0</v>
      </c>
      <c r="EM202" s="122">
        <f t="shared" si="535"/>
        <v>41151.434478747084</v>
      </c>
      <c r="EN202" s="122">
        <f t="shared" si="536"/>
        <v>268300.69700279989</v>
      </c>
      <c r="EO202" s="122">
        <f t="shared" si="537"/>
        <v>0</v>
      </c>
      <c r="EP202" s="122">
        <f t="shared" si="538"/>
        <v>43063.452543419837</v>
      </c>
      <c r="EQ202" s="122">
        <f t="shared" si="539"/>
        <v>347648.4088061169</v>
      </c>
      <c r="ER202" s="122">
        <f t="shared" si="540"/>
        <v>0</v>
      </c>
      <c r="ES202" s="469">
        <f t="shared" si="541"/>
        <v>45671.412434675971</v>
      </c>
      <c r="ET202" s="466">
        <f t="shared" si="542"/>
        <v>0</v>
      </c>
      <c r="EU202" s="122">
        <f t="shared" si="543"/>
        <v>0</v>
      </c>
      <c r="EV202" s="122">
        <f t="shared" si="544"/>
        <v>0</v>
      </c>
      <c r="EW202" s="122">
        <f t="shared" si="545"/>
        <v>0</v>
      </c>
      <c r="EX202" s="122">
        <f t="shared" si="546"/>
        <v>0</v>
      </c>
      <c r="EY202" s="122">
        <f t="shared" si="547"/>
        <v>0</v>
      </c>
      <c r="EZ202" s="122">
        <f t="shared" si="548"/>
        <v>0</v>
      </c>
      <c r="FA202" s="122">
        <f t="shared" si="549"/>
        <v>0</v>
      </c>
      <c r="FB202" s="122">
        <f t="shared" si="550"/>
        <v>0</v>
      </c>
      <c r="FC202" s="122">
        <f t="shared" si="551"/>
        <v>0</v>
      </c>
      <c r="FD202" s="122">
        <f t="shared" si="552"/>
        <v>0</v>
      </c>
      <c r="FE202" s="469">
        <f t="shared" si="553"/>
        <v>0</v>
      </c>
      <c r="FF202" s="466">
        <f t="shared" si="554"/>
        <v>0</v>
      </c>
      <c r="FG202" s="466">
        <f t="shared" si="555"/>
        <v>0</v>
      </c>
      <c r="FH202" s="466">
        <f t="shared" si="556"/>
        <v>0</v>
      </c>
      <c r="FI202" s="466">
        <f t="shared" si="557"/>
        <v>0</v>
      </c>
      <c r="FJ202" s="466">
        <f t="shared" si="558"/>
        <v>0</v>
      </c>
      <c r="FK202" s="466">
        <f t="shared" si="559"/>
        <v>0</v>
      </c>
      <c r="FL202" s="466">
        <f t="shared" si="560"/>
        <v>0</v>
      </c>
      <c r="FM202" s="466">
        <f t="shared" si="561"/>
        <v>0</v>
      </c>
      <c r="FN202" s="466">
        <f t="shared" si="562"/>
        <v>0</v>
      </c>
      <c r="FO202" s="466">
        <f t="shared" si="563"/>
        <v>0</v>
      </c>
      <c r="FP202" s="466">
        <f t="shared" si="564"/>
        <v>0</v>
      </c>
      <c r="FQ202" s="468">
        <f t="shared" si="565"/>
        <v>0</v>
      </c>
      <c r="FR202" s="466">
        <f t="shared" si="566"/>
        <v>0</v>
      </c>
      <c r="FS202" s="466">
        <f t="shared" si="567"/>
        <v>0</v>
      </c>
      <c r="FT202" s="466">
        <f t="shared" si="568"/>
        <v>0</v>
      </c>
      <c r="FU202" s="466">
        <f t="shared" si="569"/>
        <v>0</v>
      </c>
      <c r="FV202" s="466">
        <f t="shared" si="570"/>
        <v>0</v>
      </c>
      <c r="FW202" s="466">
        <f t="shared" si="571"/>
        <v>0</v>
      </c>
      <c r="FX202" s="466">
        <f t="shared" si="572"/>
        <v>0</v>
      </c>
      <c r="FY202" s="466">
        <f t="shared" si="573"/>
        <v>0</v>
      </c>
      <c r="FZ202" s="466">
        <f t="shared" si="574"/>
        <v>0</v>
      </c>
      <c r="GA202" s="466">
        <f t="shared" si="575"/>
        <v>0</v>
      </c>
      <c r="GB202" s="466">
        <f t="shared" si="576"/>
        <v>0</v>
      </c>
      <c r="GC202" s="468">
        <f t="shared" si="577"/>
        <v>0</v>
      </c>
    </row>
    <row r="203" spans="1:185">
      <c r="A203" s="97">
        <v>200</v>
      </c>
      <c r="B203" s="97" t="s">
        <v>12</v>
      </c>
      <c r="C203" s="97" t="s">
        <v>213</v>
      </c>
      <c r="D203" s="97" t="s">
        <v>935</v>
      </c>
      <c r="E203" s="321">
        <v>7.9188512452910004E-3</v>
      </c>
      <c r="F203" s="122">
        <v>7.1269998165674003E-2</v>
      </c>
      <c r="G203" s="122">
        <v>0.109801151729311</v>
      </c>
      <c r="H203" s="122">
        <v>7.2655460175550003E-3</v>
      </c>
      <c r="I203" s="122">
        <v>6.5390223317006002E-2</v>
      </c>
      <c r="J203" s="122">
        <v>0.108326455223781</v>
      </c>
      <c r="K203" s="122">
        <v>6.8102120709499997E-3</v>
      </c>
      <c r="L203" s="122">
        <v>6.1292198422480001E-2</v>
      </c>
      <c r="M203" s="122">
        <v>0.10661261874438201</v>
      </c>
      <c r="N203" s="122">
        <v>5.7728425578170003E-3</v>
      </c>
      <c r="O203" s="122">
        <v>5.1955828662776003E-2</v>
      </c>
      <c r="P203" s="475">
        <v>0.104466490773757</v>
      </c>
      <c r="Q203" s="474">
        <v>3</v>
      </c>
      <c r="R203" s="97">
        <v>2.3756553735873001E-2</v>
      </c>
      <c r="S203" s="97">
        <v>0.21380999449702201</v>
      </c>
      <c r="T203" s="97">
        <v>0.32940345518793301</v>
      </c>
      <c r="U203" s="97">
        <v>2.1796638052663998E-2</v>
      </c>
      <c r="V203" s="97">
        <v>0.19617066995101801</v>
      </c>
      <c r="W203" s="97">
        <v>0.324979365671344</v>
      </c>
      <c r="X203" s="97">
        <v>2.0430636212850999E-2</v>
      </c>
      <c r="Y203" s="97">
        <v>0.18387659526743899</v>
      </c>
      <c r="Z203" s="97">
        <v>0.31983785623314598</v>
      </c>
      <c r="AA203" s="97">
        <v>1.7318527673451999E-2</v>
      </c>
      <c r="AB203" s="97">
        <v>0.155867485988329</v>
      </c>
      <c r="AC203" s="97">
        <v>0.31339947232127002</v>
      </c>
      <c r="AD203" s="321">
        <v>36.879709339033298</v>
      </c>
      <c r="AE203" s="97">
        <v>331.91895333385497</v>
      </c>
      <c r="AF203" s="97">
        <v>511.36641356612</v>
      </c>
      <c r="AG203" s="97">
        <v>33.837133318563097</v>
      </c>
      <c r="AH203" s="97">
        <v>304.53563968381201</v>
      </c>
      <c r="AI203" s="97">
        <v>504.49845042316298</v>
      </c>
      <c r="AJ203" s="97">
        <v>31.716550031568602</v>
      </c>
      <c r="AK203" s="97">
        <v>285.45029986711501</v>
      </c>
      <c r="AL203" s="97">
        <v>496.51677703857399</v>
      </c>
      <c r="AM203" s="97">
        <v>26.8853081081553</v>
      </c>
      <c r="AN203" s="97">
        <v>241.96891698037999</v>
      </c>
      <c r="AO203" s="97">
        <v>486.52180677039098</v>
      </c>
      <c r="AP203" s="466">
        <f t="shared" si="434"/>
        <v>1552.4014867250714</v>
      </c>
      <c r="AQ203" s="122">
        <f t="shared" si="435"/>
        <v>1552.4014867250651</v>
      </c>
      <c r="AR203" s="473">
        <f t="shared" si="436"/>
        <v>1552.4014867250635</v>
      </c>
      <c r="AS203" s="122">
        <f t="shared" si="437"/>
        <v>1552.4014867250366</v>
      </c>
      <c r="AT203" s="122">
        <f t="shared" si="438"/>
        <v>1552.401486725063</v>
      </c>
      <c r="AU203" s="122">
        <f t="shared" si="439"/>
        <v>1552.4014867250651</v>
      </c>
      <c r="AV203" s="122">
        <f t="shared" si="440"/>
        <v>1552.4014867250532</v>
      </c>
      <c r="AW203" s="122">
        <f t="shared" si="441"/>
        <v>1552.4014867250633</v>
      </c>
      <c r="AX203" s="122">
        <f t="shared" si="442"/>
        <v>1552.401528969222</v>
      </c>
      <c r="AY203" s="122">
        <f t="shared" si="443"/>
        <v>1552.401486725021</v>
      </c>
      <c r="AZ203" s="122">
        <f t="shared" si="444"/>
        <v>1552.4014867250637</v>
      </c>
      <c r="BA203" s="469">
        <f t="shared" si="445"/>
        <v>1552.4014867250667</v>
      </c>
      <c r="BB203" s="97">
        <f t="shared" si="446"/>
        <v>1.2220547216205187E-3</v>
      </c>
      <c r="BC203" s="97">
        <f t="shared" si="447"/>
        <v>1.0998544494700512E-2</v>
      </c>
      <c r="BD203" s="97">
        <f t="shared" si="448"/>
        <v>1.694475773742667E-2</v>
      </c>
      <c r="BE203" s="97">
        <f t="shared" si="449"/>
        <v>1.1212352070869044E-3</v>
      </c>
      <c r="BF203" s="97">
        <f t="shared" si="450"/>
        <v>1.0091164573887736E-2</v>
      </c>
      <c r="BG203" s="97">
        <f t="shared" si="451"/>
        <v>1.6717179295589933E-2</v>
      </c>
      <c r="BH203" s="97">
        <f t="shared" si="452"/>
        <v>1.050967060593606E-3</v>
      </c>
      <c r="BI203" s="97">
        <f t="shared" si="453"/>
        <v>9.4587482654424956E-3</v>
      </c>
      <c r="BJ203" s="97">
        <f t="shared" si="454"/>
        <v>1.6452696241563571E-2</v>
      </c>
      <c r="BK203" s="97">
        <f t="shared" si="455"/>
        <v>8.9087789206133679E-4</v>
      </c>
      <c r="BL203" s="97">
        <f t="shared" si="456"/>
        <v>8.0179389366366212E-3</v>
      </c>
      <c r="BM203" s="469">
        <f t="shared" si="457"/>
        <v>1.6121501003963454E-2</v>
      </c>
      <c r="BN203" s="467">
        <f t="shared" si="458"/>
        <v>128838453.07428677</v>
      </c>
      <c r="BO203" s="97">
        <f t="shared" si="459"/>
        <v>37394334.873164684</v>
      </c>
      <c r="BP203" s="97">
        <f t="shared" si="460"/>
        <v>29317749.489487711</v>
      </c>
      <c r="BQ203" s="97">
        <f t="shared" si="461"/>
        <v>135237857.75507495</v>
      </c>
      <c r="BR203" s="97">
        <f t="shared" si="462"/>
        <v>39251711.113817126</v>
      </c>
      <c r="BS203" s="97">
        <f t="shared" si="463"/>
        <v>29541787.533537645</v>
      </c>
      <c r="BT203" s="97">
        <f t="shared" si="464"/>
        <v>140256460.11211145</v>
      </c>
      <c r="BU203" s="97">
        <f t="shared" si="465"/>
        <v>40708320.477371737</v>
      </c>
      <c r="BV203" s="97">
        <f t="shared" si="466"/>
        <v>29808222.243266772</v>
      </c>
      <c r="BW203" s="97">
        <f t="shared" si="467"/>
        <v>153932351.32194057</v>
      </c>
      <c r="BX203" s="97">
        <f t="shared" si="468"/>
        <v>44677638.979625493</v>
      </c>
      <c r="BY203" s="469">
        <f t="shared" si="469"/>
        <v>30151453.81098102</v>
      </c>
      <c r="BZ203" s="470">
        <f t="shared" si="470"/>
        <v>271.16402174053013</v>
      </c>
      <c r="CA203" s="470">
        <f t="shared" si="471"/>
        <v>8.7447583919388556</v>
      </c>
      <c r="CB203" s="470">
        <f t="shared" si="472"/>
        <v>4.4501278034198508</v>
      </c>
      <c r="CC203" s="470">
        <f t="shared" si="473"/>
        <v>310.22641525798537</v>
      </c>
      <c r="CD203" s="470">
        <f t="shared" si="474"/>
        <v>10.004480059026641</v>
      </c>
      <c r="CE203" s="470">
        <f t="shared" si="475"/>
        <v>4.5451789642874818</v>
      </c>
      <c r="CF203" s="470">
        <f t="shared" si="476"/>
        <v>343.25034876762487</v>
      </c>
      <c r="CG203" s="470">
        <f t="shared" si="477"/>
        <v>11.069467655240079</v>
      </c>
      <c r="CH203" s="470">
        <f t="shared" si="478"/>
        <v>4.6598958913634743</v>
      </c>
      <c r="CI203" s="470">
        <f t="shared" si="479"/>
        <v>444.41523616902862</v>
      </c>
      <c r="CJ203" s="470">
        <f t="shared" si="480"/>
        <v>14.331930324125087</v>
      </c>
      <c r="CK203" s="472">
        <f t="shared" si="481"/>
        <v>4.8103868184041421</v>
      </c>
      <c r="CL203" s="470">
        <f t="shared" si="482"/>
        <v>0</v>
      </c>
      <c r="CM203" s="116">
        <f t="shared" si="483"/>
        <v>0</v>
      </c>
      <c r="CN203" s="116">
        <f t="shared" si="484"/>
        <v>0</v>
      </c>
      <c r="CO203" s="116">
        <f t="shared" si="485"/>
        <v>0</v>
      </c>
      <c r="CP203" s="116">
        <f t="shared" si="486"/>
        <v>0</v>
      </c>
      <c r="CQ203" s="116">
        <f t="shared" si="487"/>
        <v>0</v>
      </c>
      <c r="CR203" s="116">
        <f t="shared" si="488"/>
        <v>0</v>
      </c>
      <c r="CS203" s="116">
        <f t="shared" si="489"/>
        <v>0</v>
      </c>
      <c r="CT203" s="116">
        <f t="shared" si="490"/>
        <v>0</v>
      </c>
      <c r="CU203" s="116">
        <f t="shared" si="491"/>
        <v>0</v>
      </c>
      <c r="CV203" s="116">
        <f t="shared" si="492"/>
        <v>0</v>
      </c>
      <c r="CW203" s="471">
        <f t="shared" si="493"/>
        <v>0</v>
      </c>
      <c r="CX203" s="470">
        <f t="shared" si="494"/>
        <v>0</v>
      </c>
      <c r="CY203" s="116">
        <f t="shared" si="495"/>
        <v>0</v>
      </c>
      <c r="CZ203" s="116">
        <f t="shared" si="496"/>
        <v>0</v>
      </c>
      <c r="DA203" s="116">
        <f t="shared" si="497"/>
        <v>0</v>
      </c>
      <c r="DB203" s="116">
        <f t="shared" si="498"/>
        <v>0</v>
      </c>
      <c r="DC203" s="116">
        <f t="shared" si="499"/>
        <v>0</v>
      </c>
      <c r="DD203" s="116">
        <f t="shared" si="500"/>
        <v>0</v>
      </c>
      <c r="DE203" s="116">
        <f t="shared" si="501"/>
        <v>0</v>
      </c>
      <c r="DF203" s="116">
        <f t="shared" si="502"/>
        <v>0</v>
      </c>
      <c r="DG203" s="116">
        <f t="shared" si="503"/>
        <v>0</v>
      </c>
      <c r="DH203" s="116">
        <f t="shared" si="504"/>
        <v>0</v>
      </c>
      <c r="DI203" s="471">
        <f t="shared" si="505"/>
        <v>0</v>
      </c>
      <c r="DJ203" s="470">
        <f t="shared" si="506"/>
        <v>0</v>
      </c>
      <c r="DK203" s="116">
        <f t="shared" si="507"/>
        <v>0</v>
      </c>
      <c r="DL203" s="116">
        <f t="shared" si="508"/>
        <v>0</v>
      </c>
      <c r="DM203" s="116">
        <f t="shared" si="509"/>
        <v>0</v>
      </c>
      <c r="DN203" s="116">
        <f t="shared" si="510"/>
        <v>0</v>
      </c>
      <c r="DO203" s="116">
        <f t="shared" si="511"/>
        <v>0</v>
      </c>
      <c r="DP203" s="116">
        <f t="shared" si="512"/>
        <v>0</v>
      </c>
      <c r="DQ203" s="116">
        <f t="shared" si="513"/>
        <v>0</v>
      </c>
      <c r="DR203" s="116">
        <f t="shared" si="514"/>
        <v>0</v>
      </c>
      <c r="DS203" s="116">
        <f t="shared" si="515"/>
        <v>0</v>
      </c>
      <c r="DT203" s="116">
        <f t="shared" si="516"/>
        <v>0</v>
      </c>
      <c r="DU203" s="471">
        <f t="shared" si="517"/>
        <v>0</v>
      </c>
      <c r="DV203" s="470">
        <f t="shared" si="518"/>
        <v>0</v>
      </c>
      <c r="DW203" s="470">
        <f t="shared" si="519"/>
        <v>0</v>
      </c>
      <c r="DX203" s="470">
        <f t="shared" si="520"/>
        <v>0</v>
      </c>
      <c r="DY203" s="470">
        <f t="shared" si="521"/>
        <v>0</v>
      </c>
      <c r="DZ203" s="470">
        <f t="shared" si="522"/>
        <v>0</v>
      </c>
      <c r="EA203" s="470">
        <f t="shared" si="523"/>
        <v>0</v>
      </c>
      <c r="EB203" s="470">
        <f t="shared" si="524"/>
        <v>0</v>
      </c>
      <c r="EC203" s="470">
        <f t="shared" si="525"/>
        <v>0</v>
      </c>
      <c r="ED203" s="470">
        <f t="shared" si="526"/>
        <v>0</v>
      </c>
      <c r="EE203" s="470">
        <f t="shared" si="527"/>
        <v>0</v>
      </c>
      <c r="EF203" s="470">
        <f t="shared" si="528"/>
        <v>0</v>
      </c>
      <c r="EG203" s="470">
        <f t="shared" si="529"/>
        <v>0</v>
      </c>
      <c r="EH203" s="466">
        <f t="shared" si="530"/>
        <v>105427.72823089229</v>
      </c>
      <c r="EI203" s="122">
        <f t="shared" si="531"/>
        <v>3399.9348633069217</v>
      </c>
      <c r="EJ203" s="122">
        <f t="shared" si="532"/>
        <v>1730.195848402851</v>
      </c>
      <c r="EK203" s="122">
        <f t="shared" si="533"/>
        <v>120615.06533177651</v>
      </c>
      <c r="EL203" s="122">
        <f t="shared" si="534"/>
        <v>3889.7107292637243</v>
      </c>
      <c r="EM203" s="122">
        <f t="shared" si="535"/>
        <v>1767.151444103426</v>
      </c>
      <c r="EN203" s="122">
        <f t="shared" si="536"/>
        <v>133454.66796351541</v>
      </c>
      <c r="EO203" s="122">
        <f t="shared" si="537"/>
        <v>4303.7745941605663</v>
      </c>
      <c r="EP203" s="122">
        <f t="shared" si="538"/>
        <v>1811.7530285378907</v>
      </c>
      <c r="EQ203" s="122">
        <f t="shared" si="539"/>
        <v>172787.26152443609</v>
      </c>
      <c r="ER203" s="122">
        <f t="shared" si="540"/>
        <v>5572.2099323404109</v>
      </c>
      <c r="ES203" s="469">
        <f t="shared" si="541"/>
        <v>1870.2634328880615</v>
      </c>
      <c r="ET203" s="466">
        <f t="shared" si="542"/>
        <v>0</v>
      </c>
      <c r="EU203" s="122">
        <f t="shared" si="543"/>
        <v>0</v>
      </c>
      <c r="EV203" s="122">
        <f t="shared" si="544"/>
        <v>0</v>
      </c>
      <c r="EW203" s="122">
        <f t="shared" si="545"/>
        <v>0</v>
      </c>
      <c r="EX203" s="122">
        <f t="shared" si="546"/>
        <v>0</v>
      </c>
      <c r="EY203" s="122">
        <f t="shared" si="547"/>
        <v>0</v>
      </c>
      <c r="EZ203" s="122">
        <f t="shared" si="548"/>
        <v>0</v>
      </c>
      <c r="FA203" s="122">
        <f t="shared" si="549"/>
        <v>0</v>
      </c>
      <c r="FB203" s="122">
        <f t="shared" si="550"/>
        <v>0</v>
      </c>
      <c r="FC203" s="122">
        <f t="shared" si="551"/>
        <v>0</v>
      </c>
      <c r="FD203" s="122">
        <f t="shared" si="552"/>
        <v>0</v>
      </c>
      <c r="FE203" s="469">
        <f t="shared" si="553"/>
        <v>0</v>
      </c>
      <c r="FF203" s="466">
        <f t="shared" si="554"/>
        <v>0</v>
      </c>
      <c r="FG203" s="466">
        <f t="shared" si="555"/>
        <v>0</v>
      </c>
      <c r="FH203" s="466">
        <f t="shared" si="556"/>
        <v>0</v>
      </c>
      <c r="FI203" s="466">
        <f t="shared" si="557"/>
        <v>0</v>
      </c>
      <c r="FJ203" s="466">
        <f t="shared" si="558"/>
        <v>0</v>
      </c>
      <c r="FK203" s="466">
        <f t="shared" si="559"/>
        <v>0</v>
      </c>
      <c r="FL203" s="466">
        <f t="shared" si="560"/>
        <v>0</v>
      </c>
      <c r="FM203" s="466">
        <f t="shared" si="561"/>
        <v>0</v>
      </c>
      <c r="FN203" s="466">
        <f t="shared" si="562"/>
        <v>0</v>
      </c>
      <c r="FO203" s="466">
        <f t="shared" si="563"/>
        <v>0</v>
      </c>
      <c r="FP203" s="466">
        <f t="shared" si="564"/>
        <v>0</v>
      </c>
      <c r="FQ203" s="468">
        <f t="shared" si="565"/>
        <v>0</v>
      </c>
      <c r="FR203" s="466">
        <f t="shared" si="566"/>
        <v>0</v>
      </c>
      <c r="FS203" s="466">
        <f t="shared" si="567"/>
        <v>0</v>
      </c>
      <c r="FT203" s="466">
        <f t="shared" si="568"/>
        <v>0</v>
      </c>
      <c r="FU203" s="466">
        <f t="shared" si="569"/>
        <v>0</v>
      </c>
      <c r="FV203" s="466">
        <f t="shared" si="570"/>
        <v>0</v>
      </c>
      <c r="FW203" s="466">
        <f t="shared" si="571"/>
        <v>0</v>
      </c>
      <c r="FX203" s="466">
        <f t="shared" si="572"/>
        <v>0</v>
      </c>
      <c r="FY203" s="466">
        <f t="shared" si="573"/>
        <v>0</v>
      </c>
      <c r="FZ203" s="466">
        <f t="shared" si="574"/>
        <v>0</v>
      </c>
      <c r="GA203" s="466">
        <f t="shared" si="575"/>
        <v>0</v>
      </c>
      <c r="GB203" s="466">
        <f t="shared" si="576"/>
        <v>0</v>
      </c>
      <c r="GC203" s="468">
        <f t="shared" si="577"/>
        <v>0</v>
      </c>
    </row>
    <row r="204" spans="1:185">
      <c r="A204" s="97">
        <v>201</v>
      </c>
      <c r="B204" s="97" t="s">
        <v>12</v>
      </c>
      <c r="C204" s="97" t="s">
        <v>213</v>
      </c>
      <c r="D204" s="97" t="s">
        <v>935</v>
      </c>
      <c r="E204" s="321">
        <v>1.0617455310200001E-2</v>
      </c>
      <c r="F204" s="122">
        <v>6.3423764458460001E-3</v>
      </c>
      <c r="G204" s="122">
        <v>3.4194111461618999E-2</v>
      </c>
      <c r="H204" s="122">
        <v>9.7415152471079999E-3</v>
      </c>
      <c r="I204" s="122">
        <v>6.0716792849630002E-3</v>
      </c>
      <c r="J204" s="122">
        <v>3.3530574237645001E-2</v>
      </c>
      <c r="K204" s="122">
        <v>9.1310115667720005E-3</v>
      </c>
      <c r="L204" s="122">
        <v>5.8830115667719996E-3</v>
      </c>
      <c r="M204" s="122">
        <v>3.2759436382754997E-2</v>
      </c>
      <c r="N204" s="122">
        <v>7.7401249211360001E-3</v>
      </c>
      <c r="O204" s="122">
        <v>5.4531772870660003E-3</v>
      </c>
      <c r="P204" s="475">
        <v>3.1793789695058E-2</v>
      </c>
      <c r="Q204" s="474">
        <v>1</v>
      </c>
      <c r="R204" s="97">
        <v>1.0617455310200001E-2</v>
      </c>
      <c r="S204" s="97">
        <v>6.3423764458460001E-3</v>
      </c>
      <c r="T204" s="97">
        <v>3.4194111461618999E-2</v>
      </c>
      <c r="U204" s="97">
        <v>9.7415152471079999E-3</v>
      </c>
      <c r="V204" s="97">
        <v>6.0716792849630002E-3</v>
      </c>
      <c r="W204" s="97">
        <v>3.3530574237645001E-2</v>
      </c>
      <c r="X204" s="97">
        <v>9.1310115667720005E-3</v>
      </c>
      <c r="Y204" s="97">
        <v>5.8830115667719996E-3</v>
      </c>
      <c r="Z204" s="97">
        <v>3.2759436382754997E-2</v>
      </c>
      <c r="AA204" s="97">
        <v>7.7401249211360001E-3</v>
      </c>
      <c r="AB204" s="97">
        <v>5.4531772870660003E-3</v>
      </c>
      <c r="AC204" s="97">
        <v>3.1793789695058E-2</v>
      </c>
      <c r="AD204" s="321">
        <v>8.5234908848590596</v>
      </c>
      <c r="AE204" s="97">
        <v>5.0915390030024001</v>
      </c>
      <c r="AF204" s="97">
        <v>27.450381361999099</v>
      </c>
      <c r="AG204" s="97">
        <v>7.8203028868581796</v>
      </c>
      <c r="AH204" s="97">
        <v>4.8742284784052998</v>
      </c>
      <c r="AI204" s="97">
        <v>26.9177063174543</v>
      </c>
      <c r="AJ204" s="97">
        <v>7.3302021609787902</v>
      </c>
      <c r="AK204" s="97">
        <v>4.7227696279285203</v>
      </c>
      <c r="AL204" s="97">
        <v>26.298650741577099</v>
      </c>
      <c r="AM204" s="97">
        <v>6.2136248550622497</v>
      </c>
      <c r="AN204" s="97">
        <v>4.3777068555379604</v>
      </c>
      <c r="AO204" s="97">
        <v>25.523448768427301</v>
      </c>
      <c r="AP204" s="466">
        <f t="shared" si="434"/>
        <v>802.78095229378482</v>
      </c>
      <c r="AQ204" s="122">
        <f t="shared" si="435"/>
        <v>802.7809522938602</v>
      </c>
      <c r="AR204" s="473">
        <f t="shared" si="436"/>
        <v>802.78095229380756</v>
      </c>
      <c r="AS204" s="122">
        <f t="shared" si="437"/>
        <v>802.78095229382541</v>
      </c>
      <c r="AT204" s="122">
        <f t="shared" si="438"/>
        <v>802.780952293827</v>
      </c>
      <c r="AU204" s="122">
        <f t="shared" si="439"/>
        <v>802.78095229379073</v>
      </c>
      <c r="AV204" s="122">
        <f t="shared" si="440"/>
        <v>802.78095229378471</v>
      </c>
      <c r="AW204" s="122">
        <f t="shared" si="441"/>
        <v>802.78095229377516</v>
      </c>
      <c r="AX204" s="122">
        <f t="shared" si="442"/>
        <v>802.78092804493599</v>
      </c>
      <c r="AY204" s="122">
        <f t="shared" si="443"/>
        <v>802.78095229376356</v>
      </c>
      <c r="AZ204" s="122">
        <f t="shared" si="444"/>
        <v>802.78095229383587</v>
      </c>
      <c r="BA204" s="469">
        <f t="shared" si="445"/>
        <v>802.78095229379483</v>
      </c>
      <c r="BB204" s="97">
        <f t="shared" si="446"/>
        <v>1.6385092978151979E-3</v>
      </c>
      <c r="BC204" s="97">
        <f t="shared" si="447"/>
        <v>9.7876962729283421E-4</v>
      </c>
      <c r="BD204" s="97">
        <f t="shared" si="448"/>
        <v>5.2769112676714029E-3</v>
      </c>
      <c r="BE204" s="97">
        <f t="shared" si="449"/>
        <v>1.5033322807453666E-3</v>
      </c>
      <c r="BF204" s="97">
        <f t="shared" si="450"/>
        <v>9.3699503987612338E-4</v>
      </c>
      <c r="BG204" s="97">
        <f t="shared" si="451"/>
        <v>5.1745127287405714E-3</v>
      </c>
      <c r="BH204" s="97">
        <f t="shared" si="452"/>
        <v>1.4091179961210701E-3</v>
      </c>
      <c r="BI204" s="97">
        <f t="shared" si="453"/>
        <v>9.0787941834329219E-4</v>
      </c>
      <c r="BJ204" s="97">
        <f t="shared" si="454"/>
        <v>5.0555090213342683E-3</v>
      </c>
      <c r="BK204" s="97">
        <f t="shared" si="455"/>
        <v>1.1944732781073099E-3</v>
      </c>
      <c r="BL204" s="97">
        <f t="shared" si="456"/>
        <v>8.4154643711177417E-4</v>
      </c>
      <c r="BM204" s="469">
        <f t="shared" si="457"/>
        <v>4.9064882786073391E-3</v>
      </c>
      <c r="BN204" s="467">
        <f t="shared" si="458"/>
        <v>56485348.492034592</v>
      </c>
      <c r="BO204" s="97">
        <f t="shared" si="459"/>
        <v>75494869.09552899</v>
      </c>
      <c r="BP204" s="97">
        <f t="shared" si="460"/>
        <v>29239552.816675395</v>
      </c>
      <c r="BQ204" s="97">
        <f t="shared" si="461"/>
        <v>59290975.188969046</v>
      </c>
      <c r="BR204" s="97">
        <f t="shared" si="462"/>
        <v>77371756.009532973</v>
      </c>
      <c r="BS204" s="97">
        <f t="shared" si="463"/>
        <v>29563921.686731633</v>
      </c>
      <c r="BT204" s="97">
        <f t="shared" si="464"/>
        <v>61491230.596533924</v>
      </c>
      <c r="BU204" s="97">
        <f t="shared" si="465"/>
        <v>78759089.864627883</v>
      </c>
      <c r="BV204" s="97">
        <f t="shared" si="466"/>
        <v>29953729.457483001</v>
      </c>
      <c r="BW204" s="97">
        <f t="shared" si="467"/>
        <v>67487014.172737136</v>
      </c>
      <c r="BX204" s="97">
        <f t="shared" si="468"/>
        <v>82196170.952160537</v>
      </c>
      <c r="BY204" s="469">
        <f t="shared" si="469"/>
        <v>30462574.749180317</v>
      </c>
      <c r="BZ204" s="470">
        <f t="shared" si="470"/>
        <v>266.00228982254401</v>
      </c>
      <c r="CA204" s="470">
        <f t="shared" si="471"/>
        <v>595.16231605091082</v>
      </c>
      <c r="CB204" s="470">
        <f t="shared" si="472"/>
        <v>42.755245811102853</v>
      </c>
      <c r="CC204" s="470">
        <f t="shared" si="473"/>
        <v>304.32111270662426</v>
      </c>
      <c r="CD204" s="470">
        <f t="shared" si="474"/>
        <v>637.15285655115474</v>
      </c>
      <c r="CE204" s="470">
        <f t="shared" si="475"/>
        <v>44.085021445203907</v>
      </c>
      <c r="CF204" s="470">
        <f t="shared" si="476"/>
        <v>336.71642044733676</v>
      </c>
      <c r="CG204" s="470">
        <f t="shared" si="477"/>
        <v>669.37731611364893</v>
      </c>
      <c r="CH204" s="470">
        <f t="shared" si="478"/>
        <v>45.717711848746951</v>
      </c>
      <c r="CI204" s="470">
        <f t="shared" si="479"/>
        <v>435.9555876704909</v>
      </c>
      <c r="CJ204" s="470">
        <f t="shared" si="480"/>
        <v>753.65393994356043</v>
      </c>
      <c r="CK204" s="472">
        <f t="shared" si="481"/>
        <v>47.906485891355366</v>
      </c>
      <c r="CL204" s="470">
        <f t="shared" si="482"/>
        <v>0</v>
      </c>
      <c r="CM204" s="116">
        <f t="shared" si="483"/>
        <v>0</v>
      </c>
      <c r="CN204" s="116">
        <f t="shared" si="484"/>
        <v>0</v>
      </c>
      <c r="CO204" s="116">
        <f t="shared" si="485"/>
        <v>0</v>
      </c>
      <c r="CP204" s="116">
        <f t="shared" si="486"/>
        <v>0</v>
      </c>
      <c r="CQ204" s="116">
        <f t="shared" si="487"/>
        <v>0</v>
      </c>
      <c r="CR204" s="116">
        <f t="shared" si="488"/>
        <v>0</v>
      </c>
      <c r="CS204" s="116">
        <f t="shared" si="489"/>
        <v>0</v>
      </c>
      <c r="CT204" s="116">
        <f t="shared" si="490"/>
        <v>0</v>
      </c>
      <c r="CU204" s="116">
        <f t="shared" si="491"/>
        <v>0</v>
      </c>
      <c r="CV204" s="116">
        <f t="shared" si="492"/>
        <v>0</v>
      </c>
      <c r="CW204" s="471">
        <f t="shared" si="493"/>
        <v>0</v>
      </c>
      <c r="CX204" s="470">
        <f t="shared" si="494"/>
        <v>0</v>
      </c>
      <c r="CY204" s="116">
        <f t="shared" si="495"/>
        <v>0</v>
      </c>
      <c r="CZ204" s="116">
        <f t="shared" si="496"/>
        <v>0</v>
      </c>
      <c r="DA204" s="116">
        <f t="shared" si="497"/>
        <v>0</v>
      </c>
      <c r="DB204" s="116">
        <f t="shared" si="498"/>
        <v>0</v>
      </c>
      <c r="DC204" s="116">
        <f t="shared" si="499"/>
        <v>0</v>
      </c>
      <c r="DD204" s="116">
        <f t="shared" si="500"/>
        <v>0</v>
      </c>
      <c r="DE204" s="116">
        <f t="shared" si="501"/>
        <v>0</v>
      </c>
      <c r="DF204" s="116">
        <f t="shared" si="502"/>
        <v>0</v>
      </c>
      <c r="DG204" s="116">
        <f t="shared" si="503"/>
        <v>0</v>
      </c>
      <c r="DH204" s="116">
        <f t="shared" si="504"/>
        <v>0</v>
      </c>
      <c r="DI204" s="471">
        <f t="shared" si="505"/>
        <v>0</v>
      </c>
      <c r="DJ204" s="470">
        <f t="shared" si="506"/>
        <v>0</v>
      </c>
      <c r="DK204" s="116">
        <f t="shared" si="507"/>
        <v>0</v>
      </c>
      <c r="DL204" s="116">
        <f t="shared" si="508"/>
        <v>0</v>
      </c>
      <c r="DM204" s="116">
        <f t="shared" si="509"/>
        <v>0</v>
      </c>
      <c r="DN204" s="116">
        <f t="shared" si="510"/>
        <v>0</v>
      </c>
      <c r="DO204" s="116">
        <f t="shared" si="511"/>
        <v>0</v>
      </c>
      <c r="DP204" s="116">
        <f t="shared" si="512"/>
        <v>0</v>
      </c>
      <c r="DQ204" s="116">
        <f t="shared" si="513"/>
        <v>0</v>
      </c>
      <c r="DR204" s="116">
        <f t="shared" si="514"/>
        <v>0</v>
      </c>
      <c r="DS204" s="116">
        <f t="shared" si="515"/>
        <v>0</v>
      </c>
      <c r="DT204" s="116">
        <f t="shared" si="516"/>
        <v>0</v>
      </c>
      <c r="DU204" s="471">
        <f t="shared" si="517"/>
        <v>0</v>
      </c>
      <c r="DV204" s="470">
        <f t="shared" si="518"/>
        <v>0</v>
      </c>
      <c r="DW204" s="470">
        <f t="shared" si="519"/>
        <v>0</v>
      </c>
      <c r="DX204" s="470">
        <f t="shared" si="520"/>
        <v>0</v>
      </c>
      <c r="DY204" s="470">
        <f t="shared" si="521"/>
        <v>0</v>
      </c>
      <c r="DZ204" s="470">
        <f t="shared" si="522"/>
        <v>0</v>
      </c>
      <c r="EA204" s="470">
        <f t="shared" si="523"/>
        <v>0</v>
      </c>
      <c r="EB204" s="470">
        <f t="shared" si="524"/>
        <v>0</v>
      </c>
      <c r="EC204" s="470">
        <f t="shared" si="525"/>
        <v>0</v>
      </c>
      <c r="ED204" s="470">
        <f t="shared" si="526"/>
        <v>0</v>
      </c>
      <c r="EE204" s="470">
        <f t="shared" si="527"/>
        <v>0</v>
      </c>
      <c r="EF204" s="470">
        <f t="shared" si="528"/>
        <v>0</v>
      </c>
      <c r="EG204" s="470">
        <f t="shared" si="529"/>
        <v>0</v>
      </c>
      <c r="EH204" s="466">
        <f t="shared" si="530"/>
        <v>34473.620972033925</v>
      </c>
      <c r="EI204" s="122">
        <f t="shared" si="531"/>
        <v>77132.419100845247</v>
      </c>
      <c r="EJ204" s="122">
        <f t="shared" si="532"/>
        <v>5541.0355288346991</v>
      </c>
      <c r="EK204" s="122">
        <f t="shared" si="533"/>
        <v>39439.700689172991</v>
      </c>
      <c r="EL204" s="122">
        <f t="shared" si="534"/>
        <v>82574.349614232749</v>
      </c>
      <c r="EM204" s="122">
        <f t="shared" si="535"/>
        <v>5713.3730723138478</v>
      </c>
      <c r="EN204" s="122">
        <f t="shared" si="536"/>
        <v>43638.098985182965</v>
      </c>
      <c r="EO204" s="122">
        <f t="shared" si="537"/>
        <v>86750.606163479606</v>
      </c>
      <c r="EP204" s="122">
        <f t="shared" si="538"/>
        <v>5924.9680558531581</v>
      </c>
      <c r="EQ204" s="122">
        <f t="shared" si="539"/>
        <v>56499.392166958285</v>
      </c>
      <c r="ER204" s="122">
        <f t="shared" si="540"/>
        <v>97672.769234531559</v>
      </c>
      <c r="ES204" s="469">
        <f t="shared" si="541"/>
        <v>6208.6309024724369</v>
      </c>
      <c r="ET204" s="466">
        <f t="shared" si="542"/>
        <v>0</v>
      </c>
      <c r="EU204" s="122">
        <f t="shared" si="543"/>
        <v>0</v>
      </c>
      <c r="EV204" s="122">
        <f t="shared" si="544"/>
        <v>0</v>
      </c>
      <c r="EW204" s="122">
        <f t="shared" si="545"/>
        <v>0</v>
      </c>
      <c r="EX204" s="122">
        <f t="shared" si="546"/>
        <v>0</v>
      </c>
      <c r="EY204" s="122">
        <f t="shared" si="547"/>
        <v>0</v>
      </c>
      <c r="EZ204" s="122">
        <f t="shared" si="548"/>
        <v>0</v>
      </c>
      <c r="FA204" s="122">
        <f t="shared" si="549"/>
        <v>0</v>
      </c>
      <c r="FB204" s="122">
        <f t="shared" si="550"/>
        <v>0</v>
      </c>
      <c r="FC204" s="122">
        <f t="shared" si="551"/>
        <v>0</v>
      </c>
      <c r="FD204" s="122">
        <f t="shared" si="552"/>
        <v>0</v>
      </c>
      <c r="FE204" s="469">
        <f t="shared" si="553"/>
        <v>0</v>
      </c>
      <c r="FF204" s="466">
        <f t="shared" si="554"/>
        <v>0</v>
      </c>
      <c r="FG204" s="466">
        <f t="shared" si="555"/>
        <v>0</v>
      </c>
      <c r="FH204" s="466">
        <f t="shared" si="556"/>
        <v>0</v>
      </c>
      <c r="FI204" s="466">
        <f t="shared" si="557"/>
        <v>0</v>
      </c>
      <c r="FJ204" s="466">
        <f t="shared" si="558"/>
        <v>0</v>
      </c>
      <c r="FK204" s="466">
        <f t="shared" si="559"/>
        <v>0</v>
      </c>
      <c r="FL204" s="466">
        <f t="shared" si="560"/>
        <v>0</v>
      </c>
      <c r="FM204" s="466">
        <f t="shared" si="561"/>
        <v>0</v>
      </c>
      <c r="FN204" s="466">
        <f t="shared" si="562"/>
        <v>0</v>
      </c>
      <c r="FO204" s="466">
        <f t="shared" si="563"/>
        <v>0</v>
      </c>
      <c r="FP204" s="466">
        <f t="shared" si="564"/>
        <v>0</v>
      </c>
      <c r="FQ204" s="468">
        <f t="shared" si="565"/>
        <v>0</v>
      </c>
      <c r="FR204" s="466">
        <f t="shared" si="566"/>
        <v>0</v>
      </c>
      <c r="FS204" s="466">
        <f t="shared" si="567"/>
        <v>0</v>
      </c>
      <c r="FT204" s="466">
        <f t="shared" si="568"/>
        <v>0</v>
      </c>
      <c r="FU204" s="466">
        <f t="shared" si="569"/>
        <v>0</v>
      </c>
      <c r="FV204" s="466">
        <f t="shared" si="570"/>
        <v>0</v>
      </c>
      <c r="FW204" s="466">
        <f t="shared" si="571"/>
        <v>0</v>
      </c>
      <c r="FX204" s="466">
        <f t="shared" si="572"/>
        <v>0</v>
      </c>
      <c r="FY204" s="466">
        <f t="shared" si="573"/>
        <v>0</v>
      </c>
      <c r="FZ204" s="466">
        <f t="shared" si="574"/>
        <v>0</v>
      </c>
      <c r="GA204" s="466">
        <f t="shared" si="575"/>
        <v>0</v>
      </c>
      <c r="GB204" s="466">
        <f t="shared" si="576"/>
        <v>0</v>
      </c>
      <c r="GC204" s="468">
        <f t="shared" si="577"/>
        <v>0</v>
      </c>
    </row>
    <row r="205" spans="1:185">
      <c r="A205" s="97">
        <v>202</v>
      </c>
      <c r="B205" s="97" t="s">
        <v>12</v>
      </c>
      <c r="C205" s="97" t="s">
        <v>213</v>
      </c>
      <c r="D205" s="97" t="s">
        <v>935</v>
      </c>
      <c r="E205" s="321">
        <v>1.1906975703300999E-2</v>
      </c>
      <c r="F205" s="122">
        <v>8.6639404692399999E-4</v>
      </c>
      <c r="G205" s="122">
        <v>0.131709680511465</v>
      </c>
      <c r="H205" s="122">
        <v>1.1783844392095E-2</v>
      </c>
      <c r="I205" s="122">
        <v>8.05746463639E-4</v>
      </c>
      <c r="J205" s="122">
        <v>0.13042713795733701</v>
      </c>
      <c r="K205" s="122">
        <v>1.1695893455520001E-2</v>
      </c>
      <c r="L205" s="122">
        <v>7.6242676129299996E-4</v>
      </c>
      <c r="M205" s="122">
        <v>0.12893661552956701</v>
      </c>
      <c r="N205" s="122">
        <v>1.1402137327358E-2</v>
      </c>
      <c r="O205" s="122">
        <v>6.1773895545700003E-4</v>
      </c>
      <c r="P205" s="475">
        <v>0.12707012948405899</v>
      </c>
      <c r="Q205" s="474">
        <v>1</v>
      </c>
      <c r="R205" s="97">
        <v>1.1906975703300999E-2</v>
      </c>
      <c r="S205" s="97">
        <v>8.6639404692399999E-4</v>
      </c>
      <c r="T205" s="97">
        <v>0.131709680511465</v>
      </c>
      <c r="U205" s="97">
        <v>1.1783844392095E-2</v>
      </c>
      <c r="V205" s="97">
        <v>8.05746463639E-4</v>
      </c>
      <c r="W205" s="97">
        <v>0.13042713795733701</v>
      </c>
      <c r="X205" s="97">
        <v>1.1695893455520001E-2</v>
      </c>
      <c r="Y205" s="97">
        <v>7.6242676129299996E-4</v>
      </c>
      <c r="Z205" s="97">
        <v>0.12893661552956701</v>
      </c>
      <c r="AA205" s="97">
        <v>1.1402137327358E-2</v>
      </c>
      <c r="AB205" s="97">
        <v>6.1773895545700003E-4</v>
      </c>
      <c r="AC205" s="97">
        <v>0.12707012948405899</v>
      </c>
      <c r="AD205" s="321">
        <v>2.5080224112298599</v>
      </c>
      <c r="AE205" s="97">
        <v>0.18249266151089399</v>
      </c>
      <c r="AF205" s="97">
        <v>27.7426307678702</v>
      </c>
      <c r="AG205" s="97">
        <v>2.4820866828196499</v>
      </c>
      <c r="AH205" s="97">
        <v>0.16971817520513099</v>
      </c>
      <c r="AI205" s="97">
        <v>27.472482784934801</v>
      </c>
      <c r="AJ205" s="97">
        <v>2.46356116252664</v>
      </c>
      <c r="AK205" s="97">
        <v>0.16059354212958599</v>
      </c>
      <c r="AL205" s="97">
        <v>27.1585273742675</v>
      </c>
      <c r="AM205" s="97">
        <v>2.401685924748</v>
      </c>
      <c r="AN205" s="97">
        <v>0.130117267657267</v>
      </c>
      <c r="AO205" s="97">
        <v>26.7653802682701</v>
      </c>
      <c r="AP205" s="466">
        <f t="shared" si="434"/>
        <v>210.63471310641501</v>
      </c>
      <c r="AQ205" s="122">
        <f t="shared" si="435"/>
        <v>210.6347131063589</v>
      </c>
      <c r="AR205" s="473">
        <f t="shared" si="436"/>
        <v>210.63471310641643</v>
      </c>
      <c r="AS205" s="122">
        <f t="shared" si="437"/>
        <v>210.63471310642197</v>
      </c>
      <c r="AT205" s="122">
        <f t="shared" si="438"/>
        <v>210.63471310644204</v>
      </c>
      <c r="AU205" s="122">
        <f t="shared" si="439"/>
        <v>210.63471310641737</v>
      </c>
      <c r="AV205" s="122">
        <f t="shared" si="440"/>
        <v>210.63471310641395</v>
      </c>
      <c r="AW205" s="122">
        <f t="shared" si="441"/>
        <v>210.6347131063911</v>
      </c>
      <c r="AX205" s="122">
        <f t="shared" si="442"/>
        <v>210.63471584640487</v>
      </c>
      <c r="AY205" s="122">
        <f t="shared" si="443"/>
        <v>210.63471310641521</v>
      </c>
      <c r="AZ205" s="122">
        <f t="shared" si="444"/>
        <v>210.6347131062941</v>
      </c>
      <c r="BA205" s="469">
        <f t="shared" si="445"/>
        <v>210.63471310641759</v>
      </c>
      <c r="BB205" s="97">
        <f t="shared" si="446"/>
        <v>1.8375109504794173E-3</v>
      </c>
      <c r="BC205" s="97">
        <f t="shared" si="447"/>
        <v>1.3370385464141595E-4</v>
      </c>
      <c r="BD205" s="97">
        <f t="shared" si="448"/>
        <v>2.0325730584708192E-2</v>
      </c>
      <c r="BE205" s="97">
        <f t="shared" si="449"/>
        <v>1.8185090529089715E-3</v>
      </c>
      <c r="BF205" s="97">
        <f t="shared" si="450"/>
        <v>1.2434458481646744E-4</v>
      </c>
      <c r="BG205" s="97">
        <f t="shared" si="451"/>
        <v>2.0127805767660593E-2</v>
      </c>
      <c r="BH205" s="97">
        <f t="shared" si="452"/>
        <v>1.804936268930192E-3</v>
      </c>
      <c r="BI205" s="97">
        <f t="shared" si="453"/>
        <v>1.1765939208442751E-4</v>
      </c>
      <c r="BJ205" s="97">
        <f t="shared" si="454"/>
        <v>1.9897785034335067E-2</v>
      </c>
      <c r="BK205" s="97">
        <f t="shared" si="455"/>
        <v>1.7596031704408359E-3</v>
      </c>
      <c r="BL205" s="97">
        <f t="shared" si="456"/>
        <v>9.5330848359358576E-5</v>
      </c>
      <c r="BM205" s="469">
        <f t="shared" si="457"/>
        <v>1.9609744760045504E-2</v>
      </c>
      <c r="BN205" s="467">
        <f t="shared" si="458"/>
        <v>13894469.864769997</v>
      </c>
      <c r="BO205" s="97">
        <f t="shared" si="459"/>
        <v>60755332.726307392</v>
      </c>
      <c r="BP205" s="97">
        <f t="shared" si="460"/>
        <v>3590653.0604942911</v>
      </c>
      <c r="BQ205" s="97">
        <f t="shared" si="461"/>
        <v>13976023.652117532</v>
      </c>
      <c r="BR205" s="97">
        <f t="shared" si="462"/>
        <v>63289039.337906472</v>
      </c>
      <c r="BS205" s="97">
        <f t="shared" si="463"/>
        <v>3610489.1431170255</v>
      </c>
      <c r="BT205" s="97">
        <f t="shared" si="464"/>
        <v>14035096.442064177</v>
      </c>
      <c r="BU205" s="97">
        <f t="shared" si="465"/>
        <v>65289096.577607505</v>
      </c>
      <c r="BV205" s="97">
        <f t="shared" si="466"/>
        <v>3633928.4758577221</v>
      </c>
      <c r="BW205" s="97">
        <f t="shared" si="467"/>
        <v>14237539.396907516</v>
      </c>
      <c r="BX205" s="97">
        <f t="shared" si="468"/>
        <v>73501296.25930576</v>
      </c>
      <c r="BY205" s="469">
        <f t="shared" si="469"/>
        <v>3663884.1439790213</v>
      </c>
      <c r="BZ205" s="470">
        <f t="shared" si="470"/>
        <v>58.345923477940758</v>
      </c>
      <c r="CA205" s="470">
        <f t="shared" si="471"/>
        <v>3506.2182699667633</v>
      </c>
      <c r="CB205" s="470">
        <f t="shared" si="472"/>
        <v>1.3630938312775474</v>
      </c>
      <c r="CC205" s="470">
        <f t="shared" si="473"/>
        <v>59.301630211160628</v>
      </c>
      <c r="CD205" s="470">
        <f t="shared" si="474"/>
        <v>3927.3544591231353</v>
      </c>
      <c r="CE205" s="470">
        <f t="shared" si="475"/>
        <v>1.3841019590179247</v>
      </c>
      <c r="CF205" s="470">
        <f t="shared" si="476"/>
        <v>60.000103863121993</v>
      </c>
      <c r="CG205" s="470">
        <f t="shared" si="477"/>
        <v>4281.6634916436888</v>
      </c>
      <c r="CH205" s="470">
        <f t="shared" si="478"/>
        <v>1.4091918191479171</v>
      </c>
      <c r="CI205" s="470">
        <f t="shared" si="479"/>
        <v>62.433642869509754</v>
      </c>
      <c r="CJ205" s="470">
        <f t="shared" si="480"/>
        <v>5949.2197804596835</v>
      </c>
      <c r="CK205" s="472">
        <f t="shared" si="481"/>
        <v>1.4416779768996213</v>
      </c>
      <c r="CL205" s="470">
        <f t="shared" si="482"/>
        <v>0</v>
      </c>
      <c r="CM205" s="116">
        <f t="shared" si="483"/>
        <v>0</v>
      </c>
      <c r="CN205" s="116">
        <f t="shared" si="484"/>
        <v>0</v>
      </c>
      <c r="CO205" s="116">
        <f t="shared" si="485"/>
        <v>0</v>
      </c>
      <c r="CP205" s="116">
        <f t="shared" si="486"/>
        <v>0</v>
      </c>
      <c r="CQ205" s="116">
        <f t="shared" si="487"/>
        <v>0</v>
      </c>
      <c r="CR205" s="116">
        <f t="shared" si="488"/>
        <v>0</v>
      </c>
      <c r="CS205" s="116">
        <f t="shared" si="489"/>
        <v>0</v>
      </c>
      <c r="CT205" s="116">
        <f t="shared" si="490"/>
        <v>0</v>
      </c>
      <c r="CU205" s="116">
        <f t="shared" si="491"/>
        <v>0</v>
      </c>
      <c r="CV205" s="116">
        <f t="shared" si="492"/>
        <v>0</v>
      </c>
      <c r="CW205" s="471">
        <f t="shared" si="493"/>
        <v>0</v>
      </c>
      <c r="CX205" s="470">
        <f t="shared" si="494"/>
        <v>0</v>
      </c>
      <c r="CY205" s="116">
        <f t="shared" si="495"/>
        <v>0</v>
      </c>
      <c r="CZ205" s="116">
        <f t="shared" si="496"/>
        <v>0</v>
      </c>
      <c r="DA205" s="116">
        <f t="shared" si="497"/>
        <v>0</v>
      </c>
      <c r="DB205" s="116">
        <f t="shared" si="498"/>
        <v>0</v>
      </c>
      <c r="DC205" s="116">
        <f t="shared" si="499"/>
        <v>0</v>
      </c>
      <c r="DD205" s="116">
        <f t="shared" si="500"/>
        <v>0</v>
      </c>
      <c r="DE205" s="116">
        <f t="shared" si="501"/>
        <v>0</v>
      </c>
      <c r="DF205" s="116">
        <f t="shared" si="502"/>
        <v>0</v>
      </c>
      <c r="DG205" s="116">
        <f t="shared" si="503"/>
        <v>0</v>
      </c>
      <c r="DH205" s="116">
        <f t="shared" si="504"/>
        <v>0</v>
      </c>
      <c r="DI205" s="471">
        <f t="shared" si="505"/>
        <v>0</v>
      </c>
      <c r="DJ205" s="470">
        <f t="shared" si="506"/>
        <v>0</v>
      </c>
      <c r="DK205" s="116">
        <f t="shared" si="507"/>
        <v>0</v>
      </c>
      <c r="DL205" s="116">
        <f t="shared" si="508"/>
        <v>0</v>
      </c>
      <c r="DM205" s="116">
        <f t="shared" si="509"/>
        <v>0</v>
      </c>
      <c r="DN205" s="116">
        <f t="shared" si="510"/>
        <v>0</v>
      </c>
      <c r="DO205" s="116">
        <f t="shared" si="511"/>
        <v>0</v>
      </c>
      <c r="DP205" s="116">
        <f t="shared" si="512"/>
        <v>0</v>
      </c>
      <c r="DQ205" s="116">
        <f t="shared" si="513"/>
        <v>0</v>
      </c>
      <c r="DR205" s="116">
        <f t="shared" si="514"/>
        <v>0</v>
      </c>
      <c r="DS205" s="116">
        <f t="shared" si="515"/>
        <v>0</v>
      </c>
      <c r="DT205" s="116">
        <f t="shared" si="516"/>
        <v>0</v>
      </c>
      <c r="DU205" s="471">
        <f t="shared" si="517"/>
        <v>0</v>
      </c>
      <c r="DV205" s="470">
        <f t="shared" si="518"/>
        <v>0</v>
      </c>
      <c r="DW205" s="470">
        <f t="shared" si="519"/>
        <v>0</v>
      </c>
      <c r="DX205" s="470">
        <f t="shared" si="520"/>
        <v>0</v>
      </c>
      <c r="DY205" s="470">
        <f t="shared" si="521"/>
        <v>0</v>
      </c>
      <c r="DZ205" s="470">
        <f t="shared" si="522"/>
        <v>0</v>
      </c>
      <c r="EA205" s="470">
        <f t="shared" si="523"/>
        <v>0</v>
      </c>
      <c r="EB205" s="470">
        <f t="shared" si="524"/>
        <v>0</v>
      </c>
      <c r="EC205" s="470">
        <f t="shared" si="525"/>
        <v>0</v>
      </c>
      <c r="ED205" s="470">
        <f t="shared" si="526"/>
        <v>0</v>
      </c>
      <c r="EE205" s="470">
        <f t="shared" si="527"/>
        <v>0</v>
      </c>
      <c r="EF205" s="470">
        <f t="shared" si="528"/>
        <v>0</v>
      </c>
      <c r="EG205" s="470">
        <f t="shared" si="529"/>
        <v>0</v>
      </c>
      <c r="EH205" s="466">
        <f t="shared" si="530"/>
        <v>7561.5711901716013</v>
      </c>
      <c r="EI205" s="122">
        <f t="shared" si="531"/>
        <v>454402.25256967195</v>
      </c>
      <c r="EJ205" s="122">
        <f t="shared" si="532"/>
        <v>176.65554728919184</v>
      </c>
      <c r="EK205" s="122">
        <f t="shared" si="533"/>
        <v>7685.4297919280825</v>
      </c>
      <c r="EL205" s="122">
        <f t="shared" si="534"/>
        <v>508981.06605382991</v>
      </c>
      <c r="EM205" s="122">
        <f t="shared" si="535"/>
        <v>179.37817886329216</v>
      </c>
      <c r="EN205" s="122">
        <f t="shared" si="536"/>
        <v>7775.9512530505863</v>
      </c>
      <c r="EO205" s="122">
        <f t="shared" si="537"/>
        <v>554899.14932382747</v>
      </c>
      <c r="EP205" s="122">
        <f t="shared" si="538"/>
        <v>182.62979872318027</v>
      </c>
      <c r="EQ205" s="122">
        <f t="shared" si="539"/>
        <v>8091.3353852053842</v>
      </c>
      <c r="ER205" s="122">
        <f t="shared" si="540"/>
        <v>771012.71544585156</v>
      </c>
      <c r="ES205" s="469">
        <f t="shared" si="541"/>
        <v>186.83997108642222</v>
      </c>
      <c r="ET205" s="466">
        <f t="shared" si="542"/>
        <v>0</v>
      </c>
      <c r="EU205" s="122">
        <f t="shared" si="543"/>
        <v>0</v>
      </c>
      <c r="EV205" s="122">
        <f t="shared" si="544"/>
        <v>0</v>
      </c>
      <c r="EW205" s="122">
        <f t="shared" si="545"/>
        <v>0</v>
      </c>
      <c r="EX205" s="122">
        <f t="shared" si="546"/>
        <v>0</v>
      </c>
      <c r="EY205" s="122">
        <f t="shared" si="547"/>
        <v>0</v>
      </c>
      <c r="EZ205" s="122">
        <f t="shared" si="548"/>
        <v>0</v>
      </c>
      <c r="FA205" s="122">
        <f t="shared" si="549"/>
        <v>0</v>
      </c>
      <c r="FB205" s="122">
        <f t="shared" si="550"/>
        <v>0</v>
      </c>
      <c r="FC205" s="122">
        <f t="shared" si="551"/>
        <v>0</v>
      </c>
      <c r="FD205" s="122">
        <f t="shared" si="552"/>
        <v>0</v>
      </c>
      <c r="FE205" s="469">
        <f t="shared" si="553"/>
        <v>0</v>
      </c>
      <c r="FF205" s="466">
        <f t="shared" si="554"/>
        <v>0</v>
      </c>
      <c r="FG205" s="466">
        <f t="shared" si="555"/>
        <v>0</v>
      </c>
      <c r="FH205" s="466">
        <f t="shared" si="556"/>
        <v>0</v>
      </c>
      <c r="FI205" s="466">
        <f t="shared" si="557"/>
        <v>0</v>
      </c>
      <c r="FJ205" s="466">
        <f t="shared" si="558"/>
        <v>0</v>
      </c>
      <c r="FK205" s="466">
        <f t="shared" si="559"/>
        <v>0</v>
      </c>
      <c r="FL205" s="466">
        <f t="shared" si="560"/>
        <v>0</v>
      </c>
      <c r="FM205" s="466">
        <f t="shared" si="561"/>
        <v>0</v>
      </c>
      <c r="FN205" s="466">
        <f t="shared" si="562"/>
        <v>0</v>
      </c>
      <c r="FO205" s="466">
        <f t="shared" si="563"/>
        <v>0</v>
      </c>
      <c r="FP205" s="466">
        <f t="shared" si="564"/>
        <v>0</v>
      </c>
      <c r="FQ205" s="468">
        <f t="shared" si="565"/>
        <v>0</v>
      </c>
      <c r="FR205" s="466">
        <f t="shared" si="566"/>
        <v>0</v>
      </c>
      <c r="FS205" s="466">
        <f t="shared" si="567"/>
        <v>0</v>
      </c>
      <c r="FT205" s="466">
        <f t="shared" si="568"/>
        <v>0</v>
      </c>
      <c r="FU205" s="466">
        <f t="shared" si="569"/>
        <v>0</v>
      </c>
      <c r="FV205" s="466">
        <f t="shared" si="570"/>
        <v>0</v>
      </c>
      <c r="FW205" s="466">
        <f t="shared" si="571"/>
        <v>0</v>
      </c>
      <c r="FX205" s="466">
        <f t="shared" si="572"/>
        <v>0</v>
      </c>
      <c r="FY205" s="466">
        <f t="shared" si="573"/>
        <v>0</v>
      </c>
      <c r="FZ205" s="466">
        <f t="shared" si="574"/>
        <v>0</v>
      </c>
      <c r="GA205" s="466">
        <f t="shared" si="575"/>
        <v>0</v>
      </c>
      <c r="GB205" s="466">
        <f t="shared" si="576"/>
        <v>0</v>
      </c>
      <c r="GC205" s="468">
        <f t="shared" si="577"/>
        <v>0</v>
      </c>
    </row>
    <row r="206" spans="1:185">
      <c r="A206" s="97">
        <v>203</v>
      </c>
      <c r="B206" s="97" t="s">
        <v>12</v>
      </c>
      <c r="C206" s="97" t="s">
        <v>213</v>
      </c>
      <c r="D206" s="97" t="s">
        <v>935</v>
      </c>
      <c r="E206" s="321">
        <v>1.2582786817832E-2</v>
      </c>
      <c r="F206" s="122">
        <v>0</v>
      </c>
      <c r="G206" s="122">
        <v>6.9085912448235004E-2</v>
      </c>
      <c r="H206" s="122">
        <v>1.1668615282779999E-2</v>
      </c>
      <c r="I206" s="122">
        <v>0</v>
      </c>
      <c r="J206" s="122">
        <v>6.6516990974786E-2</v>
      </c>
      <c r="K206" s="122">
        <v>1.1019450067206E-2</v>
      </c>
      <c r="L206" s="122">
        <v>0</v>
      </c>
      <c r="M206" s="122">
        <v>6.4146311234929004E-2</v>
      </c>
      <c r="N206" s="122">
        <v>9.0142488671020003E-3</v>
      </c>
      <c r="O206" s="122">
        <v>0</v>
      </c>
      <c r="P206" s="475">
        <v>6.0232534682303003E-2</v>
      </c>
      <c r="Q206" s="474">
        <v>1</v>
      </c>
      <c r="R206" s="97">
        <v>1.2582786817832E-2</v>
      </c>
      <c r="S206" s="97">
        <v>0</v>
      </c>
      <c r="T206" s="97">
        <v>6.9085912448235004E-2</v>
      </c>
      <c r="U206" s="97">
        <v>1.1668615282779999E-2</v>
      </c>
      <c r="V206" s="97">
        <v>0</v>
      </c>
      <c r="W206" s="97">
        <v>6.6516990974786E-2</v>
      </c>
      <c r="X206" s="97">
        <v>1.1019450067206E-2</v>
      </c>
      <c r="Y206" s="97">
        <v>0</v>
      </c>
      <c r="Z206" s="97">
        <v>6.4146311234929004E-2</v>
      </c>
      <c r="AA206" s="97">
        <v>9.0142488671020003E-3</v>
      </c>
      <c r="AB206" s="97">
        <v>0</v>
      </c>
      <c r="AC206" s="97">
        <v>6.0232534682303003E-2</v>
      </c>
      <c r="AD206" s="321">
        <v>77.3248600699782</v>
      </c>
      <c r="AE206" s="97">
        <v>0</v>
      </c>
      <c r="AF206" s="97">
        <v>424.55289040549599</v>
      </c>
      <c r="AG206" s="97">
        <v>71.707011889663804</v>
      </c>
      <c r="AH206" s="97">
        <v>0</v>
      </c>
      <c r="AI206" s="97">
        <v>408.76612580866703</v>
      </c>
      <c r="AJ206" s="97">
        <v>67.717704100915299</v>
      </c>
      <c r="AK206" s="97">
        <v>0</v>
      </c>
      <c r="AL206" s="97">
        <v>394.19760131835898</v>
      </c>
      <c r="AM206" s="97">
        <v>55.395163438426799</v>
      </c>
      <c r="AN206" s="97">
        <v>0</v>
      </c>
      <c r="AO206" s="97">
        <v>370.14632635823699</v>
      </c>
      <c r="AP206" s="466">
        <f t="shared" si="434"/>
        <v>6145.2888926319092</v>
      </c>
      <c r="AQ206" s="122">
        <f t="shared" si="435"/>
        <v>0</v>
      </c>
      <c r="AR206" s="473">
        <f t="shared" si="436"/>
        <v>6145.288892632153</v>
      </c>
      <c r="AS206" s="122">
        <f t="shared" si="437"/>
        <v>6145.2888926319893</v>
      </c>
      <c r="AT206" s="122">
        <f t="shared" si="438"/>
        <v>0</v>
      </c>
      <c r="AU206" s="122">
        <f t="shared" si="439"/>
        <v>6145.2888926321748</v>
      </c>
      <c r="AV206" s="122">
        <f t="shared" si="440"/>
        <v>6145.2888926321202</v>
      </c>
      <c r="AW206" s="122">
        <f t="shared" si="441"/>
        <v>0</v>
      </c>
      <c r="AX206" s="122">
        <f t="shared" si="442"/>
        <v>6145.2886959415709</v>
      </c>
      <c r="AY206" s="122">
        <f t="shared" si="443"/>
        <v>6145.2888926324758</v>
      </c>
      <c r="AZ206" s="122">
        <f t="shared" si="444"/>
        <v>0</v>
      </c>
      <c r="BA206" s="469">
        <f t="shared" si="445"/>
        <v>6145.288892632143</v>
      </c>
      <c r="BB206" s="97">
        <f t="shared" si="446"/>
        <v>1.9418036234763183E-3</v>
      </c>
      <c r="BC206" s="97">
        <f t="shared" si="447"/>
        <v>0</v>
      </c>
      <c r="BD206" s="97">
        <f t="shared" si="448"/>
        <v>1.066149153326151E-2</v>
      </c>
      <c r="BE206" s="97">
        <f t="shared" si="449"/>
        <v>1.8007266406947931E-3</v>
      </c>
      <c r="BF206" s="97">
        <f t="shared" si="450"/>
        <v>0</v>
      </c>
      <c r="BG206" s="97">
        <f t="shared" si="451"/>
        <v>1.0265049862764473E-2</v>
      </c>
      <c r="BH206" s="97">
        <f t="shared" si="452"/>
        <v>1.7005460220380457E-3</v>
      </c>
      <c r="BI206" s="97">
        <f t="shared" si="453"/>
        <v>0</v>
      </c>
      <c r="BJ206" s="97">
        <f t="shared" si="454"/>
        <v>9.8992012971325441E-3</v>
      </c>
      <c r="BK206" s="97">
        <f t="shared" si="455"/>
        <v>1.3910989168353296E-3</v>
      </c>
      <c r="BL206" s="97">
        <f t="shared" si="456"/>
        <v>0</v>
      </c>
      <c r="BM206" s="469">
        <f t="shared" si="457"/>
        <v>9.2952186022500702E-3</v>
      </c>
      <c r="BN206" s="467">
        <f t="shared" si="458"/>
        <v>392967112.5105927</v>
      </c>
      <c r="BO206" s="97">
        <f t="shared" si="459"/>
        <v>0</v>
      </c>
      <c r="BP206" s="97">
        <f t="shared" si="460"/>
        <v>150644846.27890059</v>
      </c>
      <c r="BQ206" s="97">
        <f t="shared" si="461"/>
        <v>410014001.86960244</v>
      </c>
      <c r="BR206" s="97">
        <f t="shared" si="462"/>
        <v>0</v>
      </c>
      <c r="BS206" s="97">
        <f t="shared" si="463"/>
        <v>153893230.01116723</v>
      </c>
      <c r="BT206" s="97">
        <f t="shared" si="464"/>
        <v>423442583.00922543</v>
      </c>
      <c r="BU206" s="97">
        <f t="shared" si="465"/>
        <v>0</v>
      </c>
      <c r="BV206" s="97">
        <f t="shared" si="466"/>
        <v>157069872.84243998</v>
      </c>
      <c r="BW206" s="97">
        <f t="shared" si="467"/>
        <v>474138512.23872519</v>
      </c>
      <c r="BX206" s="97">
        <f t="shared" si="468"/>
        <v>0</v>
      </c>
      <c r="BY206" s="469">
        <f t="shared" si="469"/>
        <v>162736748.47765222</v>
      </c>
      <c r="BZ206" s="470">
        <f t="shared" si="470"/>
        <v>1561.526544953022</v>
      </c>
      <c r="CA206" s="470">
        <f t="shared" si="471"/>
        <v>0</v>
      </c>
      <c r="CB206" s="470">
        <f t="shared" si="472"/>
        <v>109.02718147623541</v>
      </c>
      <c r="CC206" s="470">
        <f t="shared" si="473"/>
        <v>1756.9094186980442</v>
      </c>
      <c r="CD206" s="470">
        <f t="shared" si="474"/>
        <v>0</v>
      </c>
      <c r="CE206" s="470">
        <f t="shared" si="475"/>
        <v>115.67963895833934</v>
      </c>
      <c r="CF206" s="470">
        <f t="shared" si="476"/>
        <v>1921.3417204429966</v>
      </c>
      <c r="CG206" s="470">
        <f t="shared" si="477"/>
        <v>0</v>
      </c>
      <c r="CH206" s="470">
        <f t="shared" si="478"/>
        <v>122.43094717261947</v>
      </c>
      <c r="CI206" s="470">
        <f t="shared" si="479"/>
        <v>2629.9391065689338</v>
      </c>
      <c r="CJ206" s="470">
        <f t="shared" si="480"/>
        <v>0</v>
      </c>
      <c r="CK206" s="472">
        <f t="shared" si="481"/>
        <v>135.09040366307721</v>
      </c>
      <c r="CL206" s="470">
        <f t="shared" si="482"/>
        <v>0</v>
      </c>
      <c r="CM206" s="116">
        <f t="shared" si="483"/>
        <v>0</v>
      </c>
      <c r="CN206" s="116">
        <f t="shared" si="484"/>
        <v>0</v>
      </c>
      <c r="CO206" s="116">
        <f t="shared" si="485"/>
        <v>0</v>
      </c>
      <c r="CP206" s="116">
        <f t="shared" si="486"/>
        <v>0</v>
      </c>
      <c r="CQ206" s="116">
        <f t="shared" si="487"/>
        <v>0</v>
      </c>
      <c r="CR206" s="116">
        <f t="shared" si="488"/>
        <v>0</v>
      </c>
      <c r="CS206" s="116">
        <f t="shared" si="489"/>
        <v>0</v>
      </c>
      <c r="CT206" s="116">
        <f t="shared" si="490"/>
        <v>0</v>
      </c>
      <c r="CU206" s="116">
        <f t="shared" si="491"/>
        <v>0</v>
      </c>
      <c r="CV206" s="116">
        <f t="shared" si="492"/>
        <v>0</v>
      </c>
      <c r="CW206" s="471">
        <f t="shared" si="493"/>
        <v>0</v>
      </c>
      <c r="CX206" s="470">
        <f t="shared" si="494"/>
        <v>0</v>
      </c>
      <c r="CY206" s="116">
        <f t="shared" si="495"/>
        <v>0</v>
      </c>
      <c r="CZ206" s="116">
        <f t="shared" si="496"/>
        <v>0</v>
      </c>
      <c r="DA206" s="116">
        <f t="shared" si="497"/>
        <v>0</v>
      </c>
      <c r="DB206" s="116">
        <f t="shared" si="498"/>
        <v>0</v>
      </c>
      <c r="DC206" s="116">
        <f t="shared" si="499"/>
        <v>0</v>
      </c>
      <c r="DD206" s="116">
        <f t="shared" si="500"/>
        <v>0</v>
      </c>
      <c r="DE206" s="116">
        <f t="shared" si="501"/>
        <v>0</v>
      </c>
      <c r="DF206" s="116">
        <f t="shared" si="502"/>
        <v>0</v>
      </c>
      <c r="DG206" s="116">
        <f t="shared" si="503"/>
        <v>0</v>
      </c>
      <c r="DH206" s="116">
        <f t="shared" si="504"/>
        <v>0</v>
      </c>
      <c r="DI206" s="471">
        <f t="shared" si="505"/>
        <v>0</v>
      </c>
      <c r="DJ206" s="470">
        <f t="shared" si="506"/>
        <v>0</v>
      </c>
      <c r="DK206" s="116">
        <f t="shared" si="507"/>
        <v>0</v>
      </c>
      <c r="DL206" s="116">
        <f t="shared" si="508"/>
        <v>0</v>
      </c>
      <c r="DM206" s="116">
        <f t="shared" si="509"/>
        <v>0</v>
      </c>
      <c r="DN206" s="116">
        <f t="shared" si="510"/>
        <v>0</v>
      </c>
      <c r="DO206" s="116">
        <f t="shared" si="511"/>
        <v>0</v>
      </c>
      <c r="DP206" s="116">
        <f t="shared" si="512"/>
        <v>0</v>
      </c>
      <c r="DQ206" s="116">
        <f t="shared" si="513"/>
        <v>0</v>
      </c>
      <c r="DR206" s="116">
        <f t="shared" si="514"/>
        <v>0</v>
      </c>
      <c r="DS206" s="116">
        <f t="shared" si="515"/>
        <v>0</v>
      </c>
      <c r="DT206" s="116">
        <f t="shared" si="516"/>
        <v>0</v>
      </c>
      <c r="DU206" s="471">
        <f t="shared" si="517"/>
        <v>0</v>
      </c>
      <c r="DV206" s="470">
        <f t="shared" si="518"/>
        <v>0</v>
      </c>
      <c r="DW206" s="470">
        <f t="shared" si="519"/>
        <v>0</v>
      </c>
      <c r="DX206" s="470">
        <f t="shared" si="520"/>
        <v>0</v>
      </c>
      <c r="DY206" s="470">
        <f t="shared" si="521"/>
        <v>0</v>
      </c>
      <c r="DZ206" s="470">
        <f t="shared" si="522"/>
        <v>0</v>
      </c>
      <c r="EA206" s="470">
        <f t="shared" si="523"/>
        <v>0</v>
      </c>
      <c r="EB206" s="470">
        <f t="shared" si="524"/>
        <v>0</v>
      </c>
      <c r="EC206" s="470">
        <f t="shared" si="525"/>
        <v>0</v>
      </c>
      <c r="ED206" s="470">
        <f t="shared" si="526"/>
        <v>0</v>
      </c>
      <c r="EE206" s="470">
        <f t="shared" si="527"/>
        <v>0</v>
      </c>
      <c r="EF206" s="470">
        <f t="shared" si="528"/>
        <v>0</v>
      </c>
      <c r="EG206" s="470">
        <f t="shared" si="529"/>
        <v>0</v>
      </c>
      <c r="EH206" s="466">
        <f t="shared" si="530"/>
        <v>202372.22124814169</v>
      </c>
      <c r="EI206" s="122">
        <f t="shared" si="531"/>
        <v>0</v>
      </c>
      <c r="EJ206" s="122">
        <f t="shared" si="532"/>
        <v>14129.809680842665</v>
      </c>
      <c r="EK206" s="122">
        <f t="shared" si="533"/>
        <v>227693.63911415366</v>
      </c>
      <c r="EL206" s="122">
        <f t="shared" si="534"/>
        <v>0</v>
      </c>
      <c r="EM206" s="122">
        <f t="shared" si="535"/>
        <v>14991.961273310595</v>
      </c>
      <c r="EN206" s="122">
        <f t="shared" si="536"/>
        <v>249003.8949382529</v>
      </c>
      <c r="EO206" s="122">
        <f t="shared" si="537"/>
        <v>0</v>
      </c>
      <c r="EP206" s="122">
        <f t="shared" si="538"/>
        <v>15866.923818180938</v>
      </c>
      <c r="EQ206" s="122">
        <f t="shared" si="539"/>
        <v>340837.38151228178</v>
      </c>
      <c r="ER206" s="122">
        <f t="shared" si="540"/>
        <v>0</v>
      </c>
      <c r="ES206" s="469">
        <f t="shared" si="541"/>
        <v>17507.576254124775</v>
      </c>
      <c r="ET206" s="466">
        <f t="shared" si="542"/>
        <v>0</v>
      </c>
      <c r="EU206" s="122">
        <f t="shared" si="543"/>
        <v>0</v>
      </c>
      <c r="EV206" s="122">
        <f t="shared" si="544"/>
        <v>0</v>
      </c>
      <c r="EW206" s="122">
        <f t="shared" si="545"/>
        <v>0</v>
      </c>
      <c r="EX206" s="122">
        <f t="shared" si="546"/>
        <v>0</v>
      </c>
      <c r="EY206" s="122">
        <f t="shared" si="547"/>
        <v>0</v>
      </c>
      <c r="EZ206" s="122">
        <f t="shared" si="548"/>
        <v>0</v>
      </c>
      <c r="FA206" s="122">
        <f t="shared" si="549"/>
        <v>0</v>
      </c>
      <c r="FB206" s="122">
        <f t="shared" si="550"/>
        <v>0</v>
      </c>
      <c r="FC206" s="122">
        <f t="shared" si="551"/>
        <v>0</v>
      </c>
      <c r="FD206" s="122">
        <f t="shared" si="552"/>
        <v>0</v>
      </c>
      <c r="FE206" s="469">
        <f t="shared" si="553"/>
        <v>0</v>
      </c>
      <c r="FF206" s="466">
        <f t="shared" si="554"/>
        <v>0</v>
      </c>
      <c r="FG206" s="466">
        <f t="shared" si="555"/>
        <v>0</v>
      </c>
      <c r="FH206" s="466">
        <f t="shared" si="556"/>
        <v>0</v>
      </c>
      <c r="FI206" s="466">
        <f t="shared" si="557"/>
        <v>0</v>
      </c>
      <c r="FJ206" s="466">
        <f t="shared" si="558"/>
        <v>0</v>
      </c>
      <c r="FK206" s="466">
        <f t="shared" si="559"/>
        <v>0</v>
      </c>
      <c r="FL206" s="466">
        <f t="shared" si="560"/>
        <v>0</v>
      </c>
      <c r="FM206" s="466">
        <f t="shared" si="561"/>
        <v>0</v>
      </c>
      <c r="FN206" s="466">
        <f t="shared" si="562"/>
        <v>0</v>
      </c>
      <c r="FO206" s="466">
        <f t="shared" si="563"/>
        <v>0</v>
      </c>
      <c r="FP206" s="466">
        <f t="shared" si="564"/>
        <v>0</v>
      </c>
      <c r="FQ206" s="468">
        <f t="shared" si="565"/>
        <v>0</v>
      </c>
      <c r="FR206" s="466">
        <f t="shared" si="566"/>
        <v>0</v>
      </c>
      <c r="FS206" s="466">
        <f t="shared" si="567"/>
        <v>0</v>
      </c>
      <c r="FT206" s="466">
        <f t="shared" si="568"/>
        <v>0</v>
      </c>
      <c r="FU206" s="466">
        <f t="shared" si="569"/>
        <v>0</v>
      </c>
      <c r="FV206" s="466">
        <f t="shared" si="570"/>
        <v>0</v>
      </c>
      <c r="FW206" s="466">
        <f t="shared" si="571"/>
        <v>0</v>
      </c>
      <c r="FX206" s="466">
        <f t="shared" si="572"/>
        <v>0</v>
      </c>
      <c r="FY206" s="466">
        <f t="shared" si="573"/>
        <v>0</v>
      </c>
      <c r="FZ206" s="466">
        <f t="shared" si="574"/>
        <v>0</v>
      </c>
      <c r="GA206" s="466">
        <f t="shared" si="575"/>
        <v>0</v>
      </c>
      <c r="GB206" s="466">
        <f t="shared" si="576"/>
        <v>0</v>
      </c>
      <c r="GC206" s="468">
        <f t="shared" si="577"/>
        <v>0</v>
      </c>
    </row>
    <row r="207" spans="1:185">
      <c r="A207" s="97">
        <v>204</v>
      </c>
      <c r="B207" s="97" t="s">
        <v>12</v>
      </c>
      <c r="C207" s="97" t="s">
        <v>213</v>
      </c>
      <c r="D207" s="97" t="s">
        <v>935</v>
      </c>
      <c r="E207" s="321">
        <v>1.5025098579654001E-2</v>
      </c>
      <c r="F207" s="122">
        <v>1.093279795662E-3</v>
      </c>
      <c r="G207" s="122">
        <v>0.16620097184131699</v>
      </c>
      <c r="H207" s="122">
        <v>1.4869722425776E-2</v>
      </c>
      <c r="I207" s="122">
        <v>1.016750209966E-3</v>
      </c>
      <c r="J207" s="122">
        <v>0.16458256522081599</v>
      </c>
      <c r="K207" s="122">
        <v>1.4758739458719999E-2</v>
      </c>
      <c r="L207" s="122">
        <v>9.6208622018200004E-4</v>
      </c>
      <c r="M207" s="122">
        <v>0.16270171428347699</v>
      </c>
      <c r="N207" s="122">
        <v>1.4388056348751999E-2</v>
      </c>
      <c r="O207" s="122">
        <v>7.79508494307E-4</v>
      </c>
      <c r="P207" s="475">
        <v>0.16034644477339199</v>
      </c>
      <c r="Q207" s="474">
        <v>27</v>
      </c>
      <c r="R207" s="97">
        <v>0.40567766165066999</v>
      </c>
      <c r="S207" s="97">
        <v>2.951855448287E-2</v>
      </c>
      <c r="T207" s="97">
        <v>4.4874262397155498</v>
      </c>
      <c r="U207" s="97">
        <v>0.401482505495945</v>
      </c>
      <c r="V207" s="97">
        <v>2.7452255669069E-2</v>
      </c>
      <c r="W207" s="97">
        <v>4.4437292609620203</v>
      </c>
      <c r="X207" s="97">
        <v>0.39848596538542702</v>
      </c>
      <c r="Y207" s="97">
        <v>2.5976327944925E-2</v>
      </c>
      <c r="Z207" s="97">
        <v>4.3929462856538599</v>
      </c>
      <c r="AA207" s="97">
        <v>0.38847752141629599</v>
      </c>
      <c r="AB207" s="97">
        <v>2.1046729346286E-2</v>
      </c>
      <c r="AC207" s="97">
        <v>4.3293540088815696</v>
      </c>
      <c r="AD207" s="321">
        <v>676.93726526651096</v>
      </c>
      <c r="AE207" s="97">
        <v>49.256371339127298</v>
      </c>
      <c r="AF207" s="97">
        <v>7487.9795807293103</v>
      </c>
      <c r="AG207" s="97">
        <v>669.93698449386397</v>
      </c>
      <c r="AH207" s="97">
        <v>45.8084253453884</v>
      </c>
      <c r="AI207" s="97">
        <v>7415.0642686624296</v>
      </c>
      <c r="AJ207" s="97">
        <v>664.93678394197298</v>
      </c>
      <c r="AK207" s="97">
        <v>43.345606778432</v>
      </c>
      <c r="AL207" s="97">
        <v>7330.32481014728</v>
      </c>
      <c r="AM207" s="97">
        <v>648.236114098656</v>
      </c>
      <c r="AN207" s="97">
        <v>35.119792764797701</v>
      </c>
      <c r="AO207" s="97">
        <v>7224.2110921713402</v>
      </c>
      <c r="AP207" s="466">
        <f t="shared" si="434"/>
        <v>1668.6579746888387</v>
      </c>
      <c r="AQ207" s="122">
        <f t="shared" si="435"/>
        <v>1668.6579746888151</v>
      </c>
      <c r="AR207" s="473">
        <f t="shared" si="436"/>
        <v>1668.6579746888408</v>
      </c>
      <c r="AS207" s="122">
        <f t="shared" si="437"/>
        <v>1668.6579746888383</v>
      </c>
      <c r="AT207" s="122">
        <f t="shared" si="438"/>
        <v>1668.6579746888217</v>
      </c>
      <c r="AU207" s="122">
        <f t="shared" si="439"/>
        <v>1668.6579746888422</v>
      </c>
      <c r="AV207" s="122">
        <f t="shared" si="440"/>
        <v>1668.6579746888378</v>
      </c>
      <c r="AW207" s="122">
        <f t="shared" si="441"/>
        <v>1668.6579746888528</v>
      </c>
      <c r="AX207" s="122">
        <f t="shared" si="442"/>
        <v>1668.6579651761463</v>
      </c>
      <c r="AY207" s="122">
        <f t="shared" si="443"/>
        <v>1668.6579746888376</v>
      </c>
      <c r="AZ207" s="122">
        <f t="shared" si="444"/>
        <v>1668.6579746888367</v>
      </c>
      <c r="BA207" s="469">
        <f t="shared" si="445"/>
        <v>1668.6579746888424</v>
      </c>
      <c r="BB207" s="97">
        <f t="shared" si="446"/>
        <v>2.3187066019201602E-3</v>
      </c>
      <c r="BC207" s="97">
        <f t="shared" si="447"/>
        <v>1.6871736757721685E-4</v>
      </c>
      <c r="BD207" s="97">
        <f t="shared" si="448"/>
        <v>2.5648503310045017E-2</v>
      </c>
      <c r="BE207" s="97">
        <f t="shared" si="449"/>
        <v>2.2947286085733647E-3</v>
      </c>
      <c r="BF207" s="97">
        <f t="shared" si="450"/>
        <v>1.5690715184686415E-4</v>
      </c>
      <c r="BG207" s="97">
        <f t="shared" si="451"/>
        <v>2.5398747203910148E-2</v>
      </c>
      <c r="BH207" s="97">
        <f t="shared" si="452"/>
        <v>2.2776014704684669E-3</v>
      </c>
      <c r="BI207" s="97">
        <f t="shared" si="453"/>
        <v>1.4847128346786442E-4</v>
      </c>
      <c r="BJ207" s="97">
        <f t="shared" si="454"/>
        <v>2.5108490107591242E-2</v>
      </c>
      <c r="BK207" s="97">
        <f t="shared" si="455"/>
        <v>2.2203968291979611E-3</v>
      </c>
      <c r="BL207" s="97">
        <f t="shared" si="456"/>
        <v>1.2029548308255468E-4</v>
      </c>
      <c r="BM207" s="469">
        <f t="shared" si="457"/>
        <v>2.474501968286268E-2</v>
      </c>
      <c r="BN207" s="467">
        <f t="shared" si="458"/>
        <v>96562262.585069239</v>
      </c>
      <c r="BO207" s="97">
        <f t="shared" si="459"/>
        <v>422230747.14335877</v>
      </c>
      <c r="BP207" s="97">
        <f t="shared" si="460"/>
        <v>24953926.781938571</v>
      </c>
      <c r="BQ207" s="97">
        <f t="shared" si="461"/>
        <v>97129036.150753796</v>
      </c>
      <c r="BR207" s="97">
        <f t="shared" si="462"/>
        <v>439839223.43062395</v>
      </c>
      <c r="BS207" s="97">
        <f t="shared" si="463"/>
        <v>25091781.413134698</v>
      </c>
      <c r="BT207" s="97">
        <f t="shared" si="464"/>
        <v>97539573.746649459</v>
      </c>
      <c r="BU207" s="97">
        <f t="shared" si="465"/>
        <v>453739001.84969932</v>
      </c>
      <c r="BV207" s="97">
        <f t="shared" si="466"/>
        <v>25254677.044270083</v>
      </c>
      <c r="BW207" s="97">
        <f t="shared" si="467"/>
        <v>98946489.588299692</v>
      </c>
      <c r="BX207" s="97">
        <f t="shared" si="468"/>
        <v>510811246.40354884</v>
      </c>
      <c r="BY207" s="469">
        <f t="shared" si="469"/>
        <v>25462860.13324032</v>
      </c>
      <c r="BZ207" s="470">
        <f t="shared" si="470"/>
        <v>11.90135318175582</v>
      </c>
      <c r="CA207" s="470">
        <f t="shared" si="471"/>
        <v>715.19550083047727</v>
      </c>
      <c r="CB207" s="470">
        <f t="shared" si="472"/>
        <v>0.27804275155640618</v>
      </c>
      <c r="CC207" s="470">
        <f t="shared" si="473"/>
        <v>12.096297450217889</v>
      </c>
      <c r="CD207" s="470">
        <f t="shared" si="474"/>
        <v>801.09851214557852</v>
      </c>
      <c r="CE207" s="470">
        <f t="shared" si="475"/>
        <v>0.28232797206577109</v>
      </c>
      <c r="CF207" s="470">
        <f t="shared" si="476"/>
        <v>12.238771527663012</v>
      </c>
      <c r="CG207" s="470">
        <f t="shared" si="477"/>
        <v>873.37017536065252</v>
      </c>
      <c r="CH207" s="470">
        <f t="shared" si="478"/>
        <v>0.28744577559193962</v>
      </c>
      <c r="CI207" s="470">
        <f t="shared" si="479"/>
        <v>12.735162800097736</v>
      </c>
      <c r="CJ207" s="470">
        <f t="shared" si="480"/>
        <v>1213.5169270224137</v>
      </c>
      <c r="CK207" s="472">
        <f t="shared" si="481"/>
        <v>0.29407228054120604</v>
      </c>
      <c r="CL207" s="470">
        <f t="shared" si="482"/>
        <v>0</v>
      </c>
      <c r="CM207" s="116">
        <f t="shared" si="483"/>
        <v>0</v>
      </c>
      <c r="CN207" s="116">
        <f t="shared" si="484"/>
        <v>0</v>
      </c>
      <c r="CO207" s="116">
        <f t="shared" si="485"/>
        <v>0</v>
      </c>
      <c r="CP207" s="116">
        <f t="shared" si="486"/>
        <v>0</v>
      </c>
      <c r="CQ207" s="116">
        <f t="shared" si="487"/>
        <v>0</v>
      </c>
      <c r="CR207" s="116">
        <f t="shared" si="488"/>
        <v>0</v>
      </c>
      <c r="CS207" s="116">
        <f t="shared" si="489"/>
        <v>0</v>
      </c>
      <c r="CT207" s="116">
        <f t="shared" si="490"/>
        <v>0</v>
      </c>
      <c r="CU207" s="116">
        <f t="shared" si="491"/>
        <v>0</v>
      </c>
      <c r="CV207" s="116">
        <f t="shared" si="492"/>
        <v>0</v>
      </c>
      <c r="CW207" s="471">
        <f t="shared" si="493"/>
        <v>0</v>
      </c>
      <c r="CX207" s="470">
        <f t="shared" si="494"/>
        <v>0</v>
      </c>
      <c r="CY207" s="116">
        <f t="shared" si="495"/>
        <v>0</v>
      </c>
      <c r="CZ207" s="116">
        <f t="shared" si="496"/>
        <v>0</v>
      </c>
      <c r="DA207" s="116">
        <f t="shared" si="497"/>
        <v>0</v>
      </c>
      <c r="DB207" s="116">
        <f t="shared" si="498"/>
        <v>0</v>
      </c>
      <c r="DC207" s="116">
        <f t="shared" si="499"/>
        <v>0</v>
      </c>
      <c r="DD207" s="116">
        <f t="shared" si="500"/>
        <v>0</v>
      </c>
      <c r="DE207" s="116">
        <f t="shared" si="501"/>
        <v>0</v>
      </c>
      <c r="DF207" s="116">
        <f t="shared" si="502"/>
        <v>0</v>
      </c>
      <c r="DG207" s="116">
        <f t="shared" si="503"/>
        <v>0</v>
      </c>
      <c r="DH207" s="116">
        <f t="shared" si="504"/>
        <v>0</v>
      </c>
      <c r="DI207" s="471">
        <f t="shared" si="505"/>
        <v>0</v>
      </c>
      <c r="DJ207" s="470">
        <f t="shared" si="506"/>
        <v>0</v>
      </c>
      <c r="DK207" s="116">
        <f t="shared" si="507"/>
        <v>0</v>
      </c>
      <c r="DL207" s="116">
        <f t="shared" si="508"/>
        <v>0</v>
      </c>
      <c r="DM207" s="116">
        <f t="shared" si="509"/>
        <v>0</v>
      </c>
      <c r="DN207" s="116">
        <f t="shared" si="510"/>
        <v>0</v>
      </c>
      <c r="DO207" s="116">
        <f t="shared" si="511"/>
        <v>0</v>
      </c>
      <c r="DP207" s="116">
        <f t="shared" si="512"/>
        <v>0</v>
      </c>
      <c r="DQ207" s="116">
        <f t="shared" si="513"/>
        <v>0</v>
      </c>
      <c r="DR207" s="116">
        <f t="shared" si="514"/>
        <v>0</v>
      </c>
      <c r="DS207" s="116">
        <f t="shared" si="515"/>
        <v>0</v>
      </c>
      <c r="DT207" s="116">
        <f t="shared" si="516"/>
        <v>0</v>
      </c>
      <c r="DU207" s="471">
        <f t="shared" si="517"/>
        <v>0</v>
      </c>
      <c r="DV207" s="470">
        <f t="shared" si="518"/>
        <v>0</v>
      </c>
      <c r="DW207" s="470">
        <f t="shared" si="519"/>
        <v>0</v>
      </c>
      <c r="DX207" s="470">
        <f t="shared" si="520"/>
        <v>0</v>
      </c>
      <c r="DY207" s="470">
        <f t="shared" si="521"/>
        <v>0</v>
      </c>
      <c r="DZ207" s="470">
        <f t="shared" si="522"/>
        <v>0</v>
      </c>
      <c r="EA207" s="470">
        <f t="shared" si="523"/>
        <v>0</v>
      </c>
      <c r="EB207" s="470">
        <f t="shared" si="524"/>
        <v>0</v>
      </c>
      <c r="EC207" s="470">
        <f t="shared" si="525"/>
        <v>0</v>
      </c>
      <c r="ED207" s="470">
        <f t="shared" si="526"/>
        <v>0</v>
      </c>
      <c r="EE207" s="470">
        <f t="shared" si="527"/>
        <v>0</v>
      </c>
      <c r="EF207" s="470">
        <f t="shared" si="528"/>
        <v>0</v>
      </c>
      <c r="EG207" s="470">
        <f t="shared" si="529"/>
        <v>0</v>
      </c>
      <c r="EH207" s="466">
        <f t="shared" si="530"/>
        <v>41644.88189454603</v>
      </c>
      <c r="EI207" s="122">
        <f t="shared" si="531"/>
        <v>2502592.0757690608</v>
      </c>
      <c r="EJ207" s="122">
        <f t="shared" si="532"/>
        <v>972.9194128908714</v>
      </c>
      <c r="EK207" s="122">
        <f t="shared" si="533"/>
        <v>42327.025421598337</v>
      </c>
      <c r="EL207" s="122">
        <f t="shared" si="534"/>
        <v>2803181.488246575</v>
      </c>
      <c r="EM207" s="122">
        <f t="shared" si="535"/>
        <v>987.91413653945131</v>
      </c>
      <c r="EN207" s="122">
        <f t="shared" si="536"/>
        <v>42825.566725063225</v>
      </c>
      <c r="EO207" s="122">
        <f t="shared" si="537"/>
        <v>3056072.469043537</v>
      </c>
      <c r="EP207" s="122">
        <f t="shared" si="538"/>
        <v>1005.8222113736199</v>
      </c>
      <c r="EQ207" s="122">
        <f t="shared" si="539"/>
        <v>44562.525169899731</v>
      </c>
      <c r="ER207" s="122">
        <f t="shared" si="540"/>
        <v>4246304.460600541</v>
      </c>
      <c r="ES207" s="469">
        <f t="shared" si="541"/>
        <v>1029.009491993849</v>
      </c>
      <c r="ET207" s="466">
        <f t="shared" si="542"/>
        <v>0</v>
      </c>
      <c r="EU207" s="122">
        <f t="shared" si="543"/>
        <v>0</v>
      </c>
      <c r="EV207" s="122">
        <f t="shared" si="544"/>
        <v>0</v>
      </c>
      <c r="EW207" s="122">
        <f t="shared" si="545"/>
        <v>0</v>
      </c>
      <c r="EX207" s="122">
        <f t="shared" si="546"/>
        <v>0</v>
      </c>
      <c r="EY207" s="122">
        <f t="shared" si="547"/>
        <v>0</v>
      </c>
      <c r="EZ207" s="122">
        <f t="shared" si="548"/>
        <v>0</v>
      </c>
      <c r="FA207" s="122">
        <f t="shared" si="549"/>
        <v>0</v>
      </c>
      <c r="FB207" s="122">
        <f t="shared" si="550"/>
        <v>0</v>
      </c>
      <c r="FC207" s="122">
        <f t="shared" si="551"/>
        <v>0</v>
      </c>
      <c r="FD207" s="122">
        <f t="shared" si="552"/>
        <v>0</v>
      </c>
      <c r="FE207" s="469">
        <f t="shared" si="553"/>
        <v>0</v>
      </c>
      <c r="FF207" s="466">
        <f t="shared" si="554"/>
        <v>0</v>
      </c>
      <c r="FG207" s="466">
        <f t="shared" si="555"/>
        <v>0</v>
      </c>
      <c r="FH207" s="466">
        <f t="shared" si="556"/>
        <v>0</v>
      </c>
      <c r="FI207" s="466">
        <f t="shared" si="557"/>
        <v>0</v>
      </c>
      <c r="FJ207" s="466">
        <f t="shared" si="558"/>
        <v>0</v>
      </c>
      <c r="FK207" s="466">
        <f t="shared" si="559"/>
        <v>0</v>
      </c>
      <c r="FL207" s="466">
        <f t="shared" si="560"/>
        <v>0</v>
      </c>
      <c r="FM207" s="466">
        <f t="shared" si="561"/>
        <v>0</v>
      </c>
      <c r="FN207" s="466">
        <f t="shared" si="562"/>
        <v>0</v>
      </c>
      <c r="FO207" s="466">
        <f t="shared" si="563"/>
        <v>0</v>
      </c>
      <c r="FP207" s="466">
        <f t="shared" si="564"/>
        <v>0</v>
      </c>
      <c r="FQ207" s="468">
        <f t="shared" si="565"/>
        <v>0</v>
      </c>
      <c r="FR207" s="466">
        <f t="shared" si="566"/>
        <v>0</v>
      </c>
      <c r="FS207" s="466">
        <f t="shared" si="567"/>
        <v>0</v>
      </c>
      <c r="FT207" s="466">
        <f t="shared" si="568"/>
        <v>0</v>
      </c>
      <c r="FU207" s="466">
        <f t="shared" si="569"/>
        <v>0</v>
      </c>
      <c r="FV207" s="466">
        <f t="shared" si="570"/>
        <v>0</v>
      </c>
      <c r="FW207" s="466">
        <f t="shared" si="571"/>
        <v>0</v>
      </c>
      <c r="FX207" s="466">
        <f t="shared" si="572"/>
        <v>0</v>
      </c>
      <c r="FY207" s="466">
        <f t="shared" si="573"/>
        <v>0</v>
      </c>
      <c r="FZ207" s="466">
        <f t="shared" si="574"/>
        <v>0</v>
      </c>
      <c r="GA207" s="466">
        <f t="shared" si="575"/>
        <v>0</v>
      </c>
      <c r="GB207" s="466">
        <f t="shared" si="576"/>
        <v>0</v>
      </c>
      <c r="GC207" s="468">
        <f t="shared" si="577"/>
        <v>0</v>
      </c>
    </row>
    <row r="208" spans="1:185">
      <c r="A208" s="97">
        <v>205</v>
      </c>
      <c r="B208" s="97" t="s">
        <v>12</v>
      </c>
      <c r="C208" s="97" t="s">
        <v>213</v>
      </c>
      <c r="D208" s="97" t="s">
        <v>935</v>
      </c>
      <c r="E208" s="321">
        <v>1.5372369147710001E-2</v>
      </c>
      <c r="F208" s="122">
        <v>0</v>
      </c>
      <c r="G208" s="122">
        <v>0.21836540771662699</v>
      </c>
      <c r="H208" s="122">
        <v>1.5372369147710001E-2</v>
      </c>
      <c r="I208" s="122">
        <v>0</v>
      </c>
      <c r="J208" s="122">
        <v>0.218244105824557</v>
      </c>
      <c r="K208" s="122">
        <v>1.5372369147710001E-2</v>
      </c>
      <c r="L208" s="122">
        <v>0</v>
      </c>
      <c r="M208" s="122">
        <v>0.218103133355394</v>
      </c>
      <c r="N208" s="122">
        <v>1.5372369147710001E-2</v>
      </c>
      <c r="O208" s="122">
        <v>0</v>
      </c>
      <c r="P208" s="475">
        <v>0.217926602535333</v>
      </c>
      <c r="Q208" s="474">
        <v>1</v>
      </c>
      <c r="R208" s="97">
        <v>1.5372369147710001E-2</v>
      </c>
      <c r="S208" s="97">
        <v>0</v>
      </c>
      <c r="T208" s="97">
        <v>0.21836540771662699</v>
      </c>
      <c r="U208" s="97">
        <v>1.5372369147710001E-2</v>
      </c>
      <c r="V208" s="97">
        <v>0</v>
      </c>
      <c r="W208" s="97">
        <v>0.218244105824557</v>
      </c>
      <c r="X208" s="97">
        <v>1.5372369147710001E-2</v>
      </c>
      <c r="Y208" s="97">
        <v>0</v>
      </c>
      <c r="Z208" s="97">
        <v>0.218103133355394</v>
      </c>
      <c r="AA208" s="97">
        <v>1.5372369147710001E-2</v>
      </c>
      <c r="AB208" s="97">
        <v>0</v>
      </c>
      <c r="AC208" s="97">
        <v>0.217926602535333</v>
      </c>
      <c r="AD208" s="321">
        <v>17.573921927257</v>
      </c>
      <c r="AE208" s="97">
        <v>0</v>
      </c>
      <c r="AF208" s="97">
        <v>249.63859441258401</v>
      </c>
      <c r="AG208" s="97">
        <v>17.573921927257</v>
      </c>
      <c r="AH208" s="97">
        <v>0</v>
      </c>
      <c r="AI208" s="97">
        <v>249.49992027846801</v>
      </c>
      <c r="AJ208" s="97">
        <v>17.573921927257</v>
      </c>
      <c r="AK208" s="97">
        <v>0</v>
      </c>
      <c r="AL208" s="97">
        <v>249.33876037597599</v>
      </c>
      <c r="AM208" s="97">
        <v>17.573921927257</v>
      </c>
      <c r="AN208" s="97">
        <v>0</v>
      </c>
      <c r="AO208" s="97">
        <v>249.13694577773501</v>
      </c>
      <c r="AP208" s="466">
        <f t="shared" si="434"/>
        <v>1143.2149305284515</v>
      </c>
      <c r="AQ208" s="122">
        <f t="shared" si="435"/>
        <v>0</v>
      </c>
      <c r="AR208" s="473">
        <f t="shared" si="436"/>
        <v>1143.2149305284665</v>
      </c>
      <c r="AS208" s="122">
        <f t="shared" si="437"/>
        <v>1143.2149305284515</v>
      </c>
      <c r="AT208" s="122">
        <f t="shared" si="438"/>
        <v>0</v>
      </c>
      <c r="AU208" s="122">
        <f t="shared" si="439"/>
        <v>1143.2149305284656</v>
      </c>
      <c r="AV208" s="122">
        <f t="shared" si="440"/>
        <v>1143.2149305284515</v>
      </c>
      <c r="AW208" s="122">
        <f t="shared" si="441"/>
        <v>0</v>
      </c>
      <c r="AX208" s="122">
        <f t="shared" si="442"/>
        <v>1143.2149393731279</v>
      </c>
      <c r="AY208" s="122">
        <f t="shared" si="443"/>
        <v>1143.2149305284515</v>
      </c>
      <c r="AZ208" s="122">
        <f t="shared" si="444"/>
        <v>0</v>
      </c>
      <c r="BA208" s="469">
        <f t="shared" si="445"/>
        <v>1143.2149305284645</v>
      </c>
      <c r="BB208" s="97">
        <f t="shared" si="446"/>
        <v>2.3722981676949357E-3</v>
      </c>
      <c r="BC208" s="97">
        <f t="shared" si="447"/>
        <v>0</v>
      </c>
      <c r="BD208" s="97">
        <f t="shared" si="448"/>
        <v>3.3698634975291464E-2</v>
      </c>
      <c r="BE208" s="97">
        <f t="shared" si="449"/>
        <v>2.3722981676949357E-3</v>
      </c>
      <c r="BF208" s="97">
        <f t="shared" si="450"/>
        <v>0</v>
      </c>
      <c r="BG208" s="97">
        <f t="shared" si="451"/>
        <v>3.3679915397747465E-2</v>
      </c>
      <c r="BH208" s="97">
        <f t="shared" si="452"/>
        <v>2.3722981676949357E-3</v>
      </c>
      <c r="BI208" s="97">
        <f t="shared" si="453"/>
        <v>0</v>
      </c>
      <c r="BJ208" s="97">
        <f t="shared" si="454"/>
        <v>3.3658160213034076E-2</v>
      </c>
      <c r="BK208" s="97">
        <f t="shared" si="455"/>
        <v>2.3722981676949357E-3</v>
      </c>
      <c r="BL208" s="97">
        <f t="shared" si="456"/>
        <v>0</v>
      </c>
      <c r="BM208" s="469">
        <f t="shared" si="457"/>
        <v>3.3630917584591552E-2</v>
      </c>
      <c r="BN208" s="467">
        <f t="shared" si="458"/>
        <v>65310209.42825716</v>
      </c>
      <c r="BO208" s="97">
        <f t="shared" si="459"/>
        <v>0</v>
      </c>
      <c r="BP208" s="97">
        <f t="shared" si="460"/>
        <v>14660731.740519864</v>
      </c>
      <c r="BQ208" s="97">
        <f t="shared" si="461"/>
        <v>65310209.42825716</v>
      </c>
      <c r="BR208" s="97">
        <f t="shared" si="462"/>
        <v>0</v>
      </c>
      <c r="BS208" s="97">
        <f t="shared" si="463"/>
        <v>14665318.82102216</v>
      </c>
      <c r="BT208" s="97">
        <f t="shared" si="464"/>
        <v>65310209.42825716</v>
      </c>
      <c r="BU208" s="97">
        <f t="shared" si="465"/>
        <v>0</v>
      </c>
      <c r="BV208" s="97">
        <f t="shared" si="466"/>
        <v>14670654.875109056</v>
      </c>
      <c r="BW208" s="97">
        <f t="shared" si="467"/>
        <v>65310209.42825716</v>
      </c>
      <c r="BX208" s="97">
        <f t="shared" si="468"/>
        <v>0</v>
      </c>
      <c r="BY208" s="469">
        <f t="shared" si="469"/>
        <v>14677344.225860806</v>
      </c>
      <c r="BZ208" s="470">
        <f t="shared" si="470"/>
        <v>212.42727389872212</v>
      </c>
      <c r="CA208" s="470">
        <f t="shared" si="471"/>
        <v>0</v>
      </c>
      <c r="CB208" s="470">
        <f t="shared" si="472"/>
        <v>3.3569263313777951</v>
      </c>
      <c r="CC208" s="470">
        <f t="shared" si="473"/>
        <v>212.42727389872212</v>
      </c>
      <c r="CD208" s="470">
        <f t="shared" si="474"/>
        <v>0</v>
      </c>
      <c r="CE208" s="470">
        <f t="shared" si="475"/>
        <v>3.3598430449277239</v>
      </c>
      <c r="CF208" s="470">
        <f t="shared" si="476"/>
        <v>212.42727389872212</v>
      </c>
      <c r="CG208" s="470">
        <f t="shared" si="477"/>
        <v>0</v>
      </c>
      <c r="CH208" s="470">
        <f t="shared" si="478"/>
        <v>3.3632379896174087</v>
      </c>
      <c r="CI208" s="470">
        <f t="shared" si="479"/>
        <v>212.42727389872212</v>
      </c>
      <c r="CJ208" s="470">
        <f t="shared" si="480"/>
        <v>0</v>
      </c>
      <c r="CK208" s="472">
        <f t="shared" si="481"/>
        <v>3.3674971424108562</v>
      </c>
      <c r="CL208" s="470">
        <f t="shared" si="482"/>
        <v>0</v>
      </c>
      <c r="CM208" s="116">
        <f t="shared" si="483"/>
        <v>0</v>
      </c>
      <c r="CN208" s="116">
        <f t="shared" si="484"/>
        <v>0</v>
      </c>
      <c r="CO208" s="116">
        <f t="shared" si="485"/>
        <v>0</v>
      </c>
      <c r="CP208" s="116">
        <f t="shared" si="486"/>
        <v>0</v>
      </c>
      <c r="CQ208" s="116">
        <f t="shared" si="487"/>
        <v>0</v>
      </c>
      <c r="CR208" s="116">
        <f t="shared" si="488"/>
        <v>0</v>
      </c>
      <c r="CS208" s="116">
        <f t="shared" si="489"/>
        <v>0</v>
      </c>
      <c r="CT208" s="116">
        <f t="shared" si="490"/>
        <v>0</v>
      </c>
      <c r="CU208" s="116">
        <f t="shared" si="491"/>
        <v>0</v>
      </c>
      <c r="CV208" s="116">
        <f t="shared" si="492"/>
        <v>0</v>
      </c>
      <c r="CW208" s="471">
        <f t="shared" si="493"/>
        <v>0</v>
      </c>
      <c r="CX208" s="470">
        <f t="shared" si="494"/>
        <v>0</v>
      </c>
      <c r="CY208" s="116">
        <f t="shared" si="495"/>
        <v>0</v>
      </c>
      <c r="CZ208" s="116">
        <f t="shared" si="496"/>
        <v>0</v>
      </c>
      <c r="DA208" s="116">
        <f t="shared" si="497"/>
        <v>0</v>
      </c>
      <c r="DB208" s="116">
        <f t="shared" si="498"/>
        <v>0</v>
      </c>
      <c r="DC208" s="116">
        <f t="shared" si="499"/>
        <v>0</v>
      </c>
      <c r="DD208" s="116">
        <f t="shared" si="500"/>
        <v>0</v>
      </c>
      <c r="DE208" s="116">
        <f t="shared" si="501"/>
        <v>0</v>
      </c>
      <c r="DF208" s="116">
        <f t="shared" si="502"/>
        <v>0</v>
      </c>
      <c r="DG208" s="116">
        <f t="shared" si="503"/>
        <v>0</v>
      </c>
      <c r="DH208" s="116">
        <f t="shared" si="504"/>
        <v>0</v>
      </c>
      <c r="DI208" s="471">
        <f t="shared" si="505"/>
        <v>0</v>
      </c>
      <c r="DJ208" s="470">
        <f t="shared" si="506"/>
        <v>0</v>
      </c>
      <c r="DK208" s="116">
        <f t="shared" si="507"/>
        <v>0</v>
      </c>
      <c r="DL208" s="116">
        <f t="shared" si="508"/>
        <v>0</v>
      </c>
      <c r="DM208" s="116">
        <f t="shared" si="509"/>
        <v>0</v>
      </c>
      <c r="DN208" s="116">
        <f t="shared" si="510"/>
        <v>0</v>
      </c>
      <c r="DO208" s="116">
        <f t="shared" si="511"/>
        <v>0</v>
      </c>
      <c r="DP208" s="116">
        <f t="shared" si="512"/>
        <v>0</v>
      </c>
      <c r="DQ208" s="116">
        <f t="shared" si="513"/>
        <v>0</v>
      </c>
      <c r="DR208" s="116">
        <f t="shared" si="514"/>
        <v>0</v>
      </c>
      <c r="DS208" s="116">
        <f t="shared" si="515"/>
        <v>0</v>
      </c>
      <c r="DT208" s="116">
        <f t="shared" si="516"/>
        <v>0</v>
      </c>
      <c r="DU208" s="471">
        <f t="shared" si="517"/>
        <v>0</v>
      </c>
      <c r="DV208" s="470">
        <f t="shared" si="518"/>
        <v>0</v>
      </c>
      <c r="DW208" s="470">
        <f t="shared" si="519"/>
        <v>0</v>
      </c>
      <c r="DX208" s="470">
        <f t="shared" si="520"/>
        <v>0</v>
      </c>
      <c r="DY208" s="470">
        <f t="shared" si="521"/>
        <v>0</v>
      </c>
      <c r="DZ208" s="470">
        <f t="shared" si="522"/>
        <v>0</v>
      </c>
      <c r="EA208" s="470">
        <f t="shared" si="523"/>
        <v>0</v>
      </c>
      <c r="EB208" s="470">
        <f t="shared" si="524"/>
        <v>0</v>
      </c>
      <c r="EC208" s="470">
        <f t="shared" si="525"/>
        <v>0</v>
      </c>
      <c r="ED208" s="470">
        <f t="shared" si="526"/>
        <v>0</v>
      </c>
      <c r="EE208" s="470">
        <f t="shared" si="527"/>
        <v>0</v>
      </c>
      <c r="EF208" s="470">
        <f t="shared" si="528"/>
        <v>0</v>
      </c>
      <c r="EG208" s="470">
        <f t="shared" si="529"/>
        <v>0</v>
      </c>
      <c r="EH208" s="466">
        <f t="shared" si="530"/>
        <v>27530.354454438748</v>
      </c>
      <c r="EI208" s="122">
        <f t="shared" si="531"/>
        <v>0</v>
      </c>
      <c r="EJ208" s="122">
        <f t="shared" si="532"/>
        <v>435.05417211318547</v>
      </c>
      <c r="EK208" s="122">
        <f t="shared" si="533"/>
        <v>27530.354454438748</v>
      </c>
      <c r="EL208" s="122">
        <f t="shared" si="534"/>
        <v>0</v>
      </c>
      <c r="EM208" s="122">
        <f t="shared" si="535"/>
        <v>435.43217516523174</v>
      </c>
      <c r="EN208" s="122">
        <f t="shared" si="536"/>
        <v>27530.354454438748</v>
      </c>
      <c r="EO208" s="122">
        <f t="shared" si="537"/>
        <v>0</v>
      </c>
      <c r="EP208" s="122">
        <f t="shared" si="538"/>
        <v>435.87215647716437</v>
      </c>
      <c r="EQ208" s="122">
        <f t="shared" si="539"/>
        <v>27530.354454438748</v>
      </c>
      <c r="ER208" s="122">
        <f t="shared" si="540"/>
        <v>0</v>
      </c>
      <c r="ES208" s="469">
        <f t="shared" si="541"/>
        <v>436.42413826334086</v>
      </c>
      <c r="ET208" s="466">
        <f t="shared" si="542"/>
        <v>0</v>
      </c>
      <c r="EU208" s="122">
        <f t="shared" si="543"/>
        <v>0</v>
      </c>
      <c r="EV208" s="122">
        <f t="shared" si="544"/>
        <v>0</v>
      </c>
      <c r="EW208" s="122">
        <f t="shared" si="545"/>
        <v>0</v>
      </c>
      <c r="EX208" s="122">
        <f t="shared" si="546"/>
        <v>0</v>
      </c>
      <c r="EY208" s="122">
        <f t="shared" si="547"/>
        <v>0</v>
      </c>
      <c r="EZ208" s="122">
        <f t="shared" si="548"/>
        <v>0</v>
      </c>
      <c r="FA208" s="122">
        <f t="shared" si="549"/>
        <v>0</v>
      </c>
      <c r="FB208" s="122">
        <f t="shared" si="550"/>
        <v>0</v>
      </c>
      <c r="FC208" s="122">
        <f t="shared" si="551"/>
        <v>0</v>
      </c>
      <c r="FD208" s="122">
        <f t="shared" si="552"/>
        <v>0</v>
      </c>
      <c r="FE208" s="469">
        <f t="shared" si="553"/>
        <v>0</v>
      </c>
      <c r="FF208" s="466">
        <f t="shared" si="554"/>
        <v>0</v>
      </c>
      <c r="FG208" s="466">
        <f t="shared" si="555"/>
        <v>0</v>
      </c>
      <c r="FH208" s="466">
        <f t="shared" si="556"/>
        <v>0</v>
      </c>
      <c r="FI208" s="466">
        <f t="shared" si="557"/>
        <v>0</v>
      </c>
      <c r="FJ208" s="466">
        <f t="shared" si="558"/>
        <v>0</v>
      </c>
      <c r="FK208" s="466">
        <f t="shared" si="559"/>
        <v>0</v>
      </c>
      <c r="FL208" s="466">
        <f t="shared" si="560"/>
        <v>0</v>
      </c>
      <c r="FM208" s="466">
        <f t="shared" si="561"/>
        <v>0</v>
      </c>
      <c r="FN208" s="466">
        <f t="shared" si="562"/>
        <v>0</v>
      </c>
      <c r="FO208" s="466">
        <f t="shared" si="563"/>
        <v>0</v>
      </c>
      <c r="FP208" s="466">
        <f t="shared" si="564"/>
        <v>0</v>
      </c>
      <c r="FQ208" s="468">
        <f t="shared" si="565"/>
        <v>0</v>
      </c>
      <c r="FR208" s="466">
        <f t="shared" si="566"/>
        <v>0</v>
      </c>
      <c r="FS208" s="466">
        <f t="shared" si="567"/>
        <v>0</v>
      </c>
      <c r="FT208" s="466">
        <f t="shared" si="568"/>
        <v>0</v>
      </c>
      <c r="FU208" s="466">
        <f t="shared" si="569"/>
        <v>0</v>
      </c>
      <c r="FV208" s="466">
        <f t="shared" si="570"/>
        <v>0</v>
      </c>
      <c r="FW208" s="466">
        <f t="shared" si="571"/>
        <v>0</v>
      </c>
      <c r="FX208" s="466">
        <f t="shared" si="572"/>
        <v>0</v>
      </c>
      <c r="FY208" s="466">
        <f t="shared" si="573"/>
        <v>0</v>
      </c>
      <c r="FZ208" s="466">
        <f t="shared" si="574"/>
        <v>0</v>
      </c>
      <c r="GA208" s="466">
        <f t="shared" si="575"/>
        <v>0</v>
      </c>
      <c r="GB208" s="466">
        <f t="shared" si="576"/>
        <v>0</v>
      </c>
      <c r="GC208" s="468">
        <f t="shared" si="577"/>
        <v>0</v>
      </c>
    </row>
    <row r="209" spans="1:185">
      <c r="A209" s="97">
        <v>206</v>
      </c>
      <c r="B209" s="97" t="s">
        <v>12</v>
      </c>
      <c r="C209" s="97" t="s">
        <v>213</v>
      </c>
      <c r="D209" s="97" t="s">
        <v>935</v>
      </c>
      <c r="E209" s="321">
        <v>1.6406787266670001E-2</v>
      </c>
      <c r="F209" s="122">
        <v>0</v>
      </c>
      <c r="G209" s="122">
        <v>4.6124701962868997E-2</v>
      </c>
      <c r="H209" s="122">
        <v>1.4883464831838999E-2</v>
      </c>
      <c r="I209" s="122">
        <v>0</v>
      </c>
      <c r="J209" s="122">
        <v>4.5015402880661998E-2</v>
      </c>
      <c r="K209" s="122">
        <v>1.3564890036099E-2</v>
      </c>
      <c r="L209" s="122">
        <v>0</v>
      </c>
      <c r="M209" s="122">
        <v>4.37262174608E-2</v>
      </c>
      <c r="N209" s="122">
        <v>1.1492843928507E-2</v>
      </c>
      <c r="O209" s="122">
        <v>0</v>
      </c>
      <c r="P209" s="475">
        <v>4.2111852892098997E-2</v>
      </c>
      <c r="Q209" s="474">
        <v>4</v>
      </c>
      <c r="R209" s="97">
        <v>6.5627149066679005E-2</v>
      </c>
      <c r="S209" s="97">
        <v>0</v>
      </c>
      <c r="T209" s="97">
        <v>0.18449880785147499</v>
      </c>
      <c r="U209" s="97">
        <v>5.9533859327356997E-2</v>
      </c>
      <c r="V209" s="97">
        <v>0</v>
      </c>
      <c r="W209" s="97">
        <v>0.18006161152264699</v>
      </c>
      <c r="X209" s="97">
        <v>5.4259560144396E-2</v>
      </c>
      <c r="Y209" s="97">
        <v>0</v>
      </c>
      <c r="Z209" s="97">
        <v>0.174904869843199</v>
      </c>
      <c r="AA209" s="97">
        <v>4.5971375714027998E-2</v>
      </c>
      <c r="AB209" s="97">
        <v>0</v>
      </c>
      <c r="AC209" s="97">
        <v>0.16844741156839699</v>
      </c>
      <c r="AD209" s="321">
        <v>128.64253797084001</v>
      </c>
      <c r="AE209" s="97">
        <v>0</v>
      </c>
      <c r="AF209" s="97">
        <v>361.65512645526502</v>
      </c>
      <c r="AG209" s="97">
        <v>116.69845282001999</v>
      </c>
      <c r="AH209" s="97">
        <v>0</v>
      </c>
      <c r="AI209" s="97">
        <v>352.95732066401598</v>
      </c>
      <c r="AJ209" s="97">
        <v>106.359755458287</v>
      </c>
      <c r="AK209" s="97">
        <v>0</v>
      </c>
      <c r="AL209" s="97">
        <v>342.84905624389597</v>
      </c>
      <c r="AM209" s="97">
        <v>90.113231032708995</v>
      </c>
      <c r="AN209" s="97">
        <v>0</v>
      </c>
      <c r="AO209" s="97">
        <v>330.19113045365702</v>
      </c>
      <c r="AP209" s="466">
        <f t="shared" si="434"/>
        <v>1960.2030531622761</v>
      </c>
      <c r="AQ209" s="122">
        <f t="shared" si="435"/>
        <v>0</v>
      </c>
      <c r="AR209" s="473">
        <f t="shared" si="436"/>
        <v>1960.2030531622959</v>
      </c>
      <c r="AS209" s="122">
        <f t="shared" si="437"/>
        <v>1960.2030531622988</v>
      </c>
      <c r="AT209" s="122">
        <f t="shared" si="438"/>
        <v>0</v>
      </c>
      <c r="AU209" s="122">
        <f t="shared" si="439"/>
        <v>1960.2030531622966</v>
      </c>
      <c r="AV209" s="122">
        <f t="shared" si="440"/>
        <v>1960.2030531622725</v>
      </c>
      <c r="AW209" s="122">
        <f t="shared" si="441"/>
        <v>0</v>
      </c>
      <c r="AX209" s="122">
        <f t="shared" si="442"/>
        <v>1960.2030323755866</v>
      </c>
      <c r="AY209" s="122">
        <f t="shared" si="443"/>
        <v>1960.2030531623022</v>
      </c>
      <c r="AZ209" s="122">
        <f t="shared" si="444"/>
        <v>0</v>
      </c>
      <c r="BA209" s="469">
        <f t="shared" si="445"/>
        <v>1960.2030531622925</v>
      </c>
      <c r="BB209" s="97">
        <f t="shared" si="446"/>
        <v>2.5319318705197737E-3</v>
      </c>
      <c r="BC209" s="97">
        <f t="shared" si="447"/>
        <v>0</v>
      </c>
      <c r="BD209" s="97">
        <f t="shared" si="448"/>
        <v>7.1180665062476377E-3</v>
      </c>
      <c r="BE209" s="97">
        <f t="shared" si="449"/>
        <v>2.2968493672156872E-3</v>
      </c>
      <c r="BF209" s="97">
        <f t="shared" si="450"/>
        <v>0</v>
      </c>
      <c r="BG209" s="97">
        <f t="shared" si="451"/>
        <v>6.9468770067723827E-3</v>
      </c>
      <c r="BH209" s="97">
        <f t="shared" si="452"/>
        <v>2.0933639745708776E-3</v>
      </c>
      <c r="BI209" s="97">
        <f t="shared" si="453"/>
        <v>0</v>
      </c>
      <c r="BJ209" s="97">
        <f t="shared" si="454"/>
        <v>6.7479270479227898E-3</v>
      </c>
      <c r="BK209" s="97">
        <f t="shared" si="455"/>
        <v>1.7736012147003745E-3</v>
      </c>
      <c r="BL209" s="97">
        <f t="shared" si="456"/>
        <v>0</v>
      </c>
      <c r="BM209" s="469">
        <f t="shared" si="457"/>
        <v>6.4987947202040323E-3</v>
      </c>
      <c r="BN209" s="467">
        <f t="shared" si="458"/>
        <v>107952092.80637644</v>
      </c>
      <c r="BO209" s="97">
        <f t="shared" si="459"/>
        <v>0</v>
      </c>
      <c r="BP209" s="97">
        <f t="shared" si="460"/>
        <v>60324637.598225601</v>
      </c>
      <c r="BQ209" s="97">
        <f t="shared" si="461"/>
        <v>114039930.89184278</v>
      </c>
      <c r="BR209" s="97">
        <f t="shared" si="462"/>
        <v>0</v>
      </c>
      <c r="BS209" s="97">
        <f t="shared" si="463"/>
        <v>61157116.484766901</v>
      </c>
      <c r="BT209" s="97">
        <f t="shared" si="464"/>
        <v>120154200.74505673</v>
      </c>
      <c r="BU209" s="97">
        <f t="shared" si="465"/>
        <v>0</v>
      </c>
      <c r="BV209" s="97">
        <f t="shared" si="466"/>
        <v>62165813.763337053</v>
      </c>
      <c r="BW209" s="97">
        <f t="shared" si="467"/>
        <v>131907240.66082074</v>
      </c>
      <c r="BX209" s="97">
        <f t="shared" si="468"/>
        <v>0</v>
      </c>
      <c r="BY209" s="469">
        <f t="shared" si="469"/>
        <v>63496483.429109186</v>
      </c>
      <c r="BZ209" s="470">
        <f t="shared" si="470"/>
        <v>82.246520183814567</v>
      </c>
      <c r="CA209" s="470">
        <f t="shared" si="471"/>
        <v>0</v>
      </c>
      <c r="CB209" s="470">
        <f t="shared" si="472"/>
        <v>16.348245904870037</v>
      </c>
      <c r="CC209" s="470">
        <f t="shared" si="473"/>
        <v>95.77737121389606</v>
      </c>
      <c r="CD209" s="470">
        <f t="shared" si="474"/>
        <v>0</v>
      </c>
      <c r="CE209" s="470">
        <f t="shared" si="475"/>
        <v>16.982275113392216</v>
      </c>
      <c r="CF209" s="470">
        <f t="shared" si="476"/>
        <v>110.72168704031267</v>
      </c>
      <c r="CG209" s="470">
        <f t="shared" si="477"/>
        <v>0</v>
      </c>
      <c r="CH209" s="470">
        <f t="shared" si="478"/>
        <v>17.771321581574107</v>
      </c>
      <c r="CI209" s="470">
        <f t="shared" si="479"/>
        <v>143.46671011258178</v>
      </c>
      <c r="CJ209" s="470">
        <f t="shared" si="480"/>
        <v>0</v>
      </c>
      <c r="CK209" s="472">
        <f t="shared" si="481"/>
        <v>18.847568756889697</v>
      </c>
      <c r="CL209" s="470">
        <f t="shared" si="482"/>
        <v>0</v>
      </c>
      <c r="CM209" s="116">
        <f t="shared" si="483"/>
        <v>0</v>
      </c>
      <c r="CN209" s="116">
        <f t="shared" si="484"/>
        <v>0</v>
      </c>
      <c r="CO209" s="116">
        <f t="shared" si="485"/>
        <v>0</v>
      </c>
      <c r="CP209" s="116">
        <f t="shared" si="486"/>
        <v>0</v>
      </c>
      <c r="CQ209" s="116">
        <f t="shared" si="487"/>
        <v>0</v>
      </c>
      <c r="CR209" s="116">
        <f t="shared" si="488"/>
        <v>0</v>
      </c>
      <c r="CS209" s="116">
        <f t="shared" si="489"/>
        <v>0</v>
      </c>
      <c r="CT209" s="116">
        <f t="shared" si="490"/>
        <v>0</v>
      </c>
      <c r="CU209" s="116">
        <f t="shared" si="491"/>
        <v>0</v>
      </c>
      <c r="CV209" s="116">
        <f t="shared" si="492"/>
        <v>0</v>
      </c>
      <c r="CW209" s="471">
        <f t="shared" si="493"/>
        <v>0</v>
      </c>
      <c r="CX209" s="470">
        <f t="shared" si="494"/>
        <v>0</v>
      </c>
      <c r="CY209" s="116">
        <f t="shared" si="495"/>
        <v>0</v>
      </c>
      <c r="CZ209" s="116">
        <f t="shared" si="496"/>
        <v>0</v>
      </c>
      <c r="DA209" s="116">
        <f t="shared" si="497"/>
        <v>0</v>
      </c>
      <c r="DB209" s="116">
        <f t="shared" si="498"/>
        <v>0</v>
      </c>
      <c r="DC209" s="116">
        <f t="shared" si="499"/>
        <v>0</v>
      </c>
      <c r="DD209" s="116">
        <f t="shared" si="500"/>
        <v>0</v>
      </c>
      <c r="DE209" s="116">
        <f t="shared" si="501"/>
        <v>0</v>
      </c>
      <c r="DF209" s="116">
        <f t="shared" si="502"/>
        <v>0</v>
      </c>
      <c r="DG209" s="116">
        <f t="shared" si="503"/>
        <v>0</v>
      </c>
      <c r="DH209" s="116">
        <f t="shared" si="504"/>
        <v>0</v>
      </c>
      <c r="DI209" s="471">
        <f t="shared" si="505"/>
        <v>0</v>
      </c>
      <c r="DJ209" s="470">
        <f t="shared" si="506"/>
        <v>0</v>
      </c>
      <c r="DK209" s="116">
        <f t="shared" si="507"/>
        <v>0</v>
      </c>
      <c r="DL209" s="116">
        <f t="shared" si="508"/>
        <v>0</v>
      </c>
      <c r="DM209" s="116">
        <f t="shared" si="509"/>
        <v>0</v>
      </c>
      <c r="DN209" s="116">
        <f t="shared" si="510"/>
        <v>0</v>
      </c>
      <c r="DO209" s="116">
        <f t="shared" si="511"/>
        <v>0</v>
      </c>
      <c r="DP209" s="116">
        <f t="shared" si="512"/>
        <v>0</v>
      </c>
      <c r="DQ209" s="116">
        <f t="shared" si="513"/>
        <v>0</v>
      </c>
      <c r="DR209" s="116">
        <f t="shared" si="514"/>
        <v>0</v>
      </c>
      <c r="DS209" s="116">
        <f t="shared" si="515"/>
        <v>0</v>
      </c>
      <c r="DT209" s="116">
        <f t="shared" si="516"/>
        <v>0</v>
      </c>
      <c r="DU209" s="471">
        <f t="shared" si="517"/>
        <v>0</v>
      </c>
      <c r="DV209" s="470">
        <f t="shared" si="518"/>
        <v>0</v>
      </c>
      <c r="DW209" s="470">
        <f t="shared" si="519"/>
        <v>0</v>
      </c>
      <c r="DX209" s="470">
        <f t="shared" si="520"/>
        <v>0</v>
      </c>
      <c r="DY209" s="470">
        <f t="shared" si="521"/>
        <v>0</v>
      </c>
      <c r="DZ209" s="470">
        <f t="shared" si="522"/>
        <v>0</v>
      </c>
      <c r="EA209" s="470">
        <f t="shared" si="523"/>
        <v>0</v>
      </c>
      <c r="EB209" s="470">
        <f t="shared" si="524"/>
        <v>0</v>
      </c>
      <c r="EC209" s="470">
        <f t="shared" si="525"/>
        <v>0</v>
      </c>
      <c r="ED209" s="470">
        <f t="shared" si="526"/>
        <v>0</v>
      </c>
      <c r="EE209" s="470">
        <f t="shared" si="527"/>
        <v>0</v>
      </c>
      <c r="EF209" s="470">
        <f t="shared" si="528"/>
        <v>0</v>
      </c>
      <c r="EG209" s="470">
        <f t="shared" si="529"/>
        <v>0</v>
      </c>
      <c r="EH209" s="466">
        <f t="shared" si="530"/>
        <v>42636.254973249037</v>
      </c>
      <c r="EI209" s="122">
        <f t="shared" si="531"/>
        <v>0</v>
      </c>
      <c r="EJ209" s="122">
        <f t="shared" si="532"/>
        <v>8474.8628781815569</v>
      </c>
      <c r="EK209" s="122">
        <f t="shared" si="533"/>
        <v>49650.592032548295</v>
      </c>
      <c r="EL209" s="122">
        <f t="shared" si="534"/>
        <v>0</v>
      </c>
      <c r="EM209" s="122">
        <f t="shared" si="535"/>
        <v>8803.5409904545522</v>
      </c>
      <c r="EN209" s="122">
        <f t="shared" si="536"/>
        <v>57397.663380391052</v>
      </c>
      <c r="EO209" s="122">
        <f t="shared" si="537"/>
        <v>0</v>
      </c>
      <c r="EP209" s="122">
        <f t="shared" si="538"/>
        <v>9212.5794072527096</v>
      </c>
      <c r="EQ209" s="122">
        <f t="shared" si="539"/>
        <v>74372.547541982072</v>
      </c>
      <c r="ER209" s="122">
        <f t="shared" si="540"/>
        <v>0</v>
      </c>
      <c r="ES209" s="469">
        <f t="shared" si="541"/>
        <v>9770.5014795598418</v>
      </c>
      <c r="ET209" s="466">
        <f t="shared" si="542"/>
        <v>0</v>
      </c>
      <c r="EU209" s="122">
        <f t="shared" si="543"/>
        <v>0</v>
      </c>
      <c r="EV209" s="122">
        <f t="shared" si="544"/>
        <v>0</v>
      </c>
      <c r="EW209" s="122">
        <f t="shared" si="545"/>
        <v>0</v>
      </c>
      <c r="EX209" s="122">
        <f t="shared" si="546"/>
        <v>0</v>
      </c>
      <c r="EY209" s="122">
        <f t="shared" si="547"/>
        <v>0</v>
      </c>
      <c r="EZ209" s="122">
        <f t="shared" si="548"/>
        <v>0</v>
      </c>
      <c r="FA209" s="122">
        <f t="shared" si="549"/>
        <v>0</v>
      </c>
      <c r="FB209" s="122">
        <f t="shared" si="550"/>
        <v>0</v>
      </c>
      <c r="FC209" s="122">
        <f t="shared" si="551"/>
        <v>0</v>
      </c>
      <c r="FD209" s="122">
        <f t="shared" si="552"/>
        <v>0</v>
      </c>
      <c r="FE209" s="469">
        <f t="shared" si="553"/>
        <v>0</v>
      </c>
      <c r="FF209" s="466">
        <f t="shared" si="554"/>
        <v>0</v>
      </c>
      <c r="FG209" s="466">
        <f t="shared" si="555"/>
        <v>0</v>
      </c>
      <c r="FH209" s="466">
        <f t="shared" si="556"/>
        <v>0</v>
      </c>
      <c r="FI209" s="466">
        <f t="shared" si="557"/>
        <v>0</v>
      </c>
      <c r="FJ209" s="466">
        <f t="shared" si="558"/>
        <v>0</v>
      </c>
      <c r="FK209" s="466">
        <f t="shared" si="559"/>
        <v>0</v>
      </c>
      <c r="FL209" s="466">
        <f t="shared" si="560"/>
        <v>0</v>
      </c>
      <c r="FM209" s="466">
        <f t="shared" si="561"/>
        <v>0</v>
      </c>
      <c r="FN209" s="466">
        <f t="shared" si="562"/>
        <v>0</v>
      </c>
      <c r="FO209" s="466">
        <f t="shared" si="563"/>
        <v>0</v>
      </c>
      <c r="FP209" s="466">
        <f t="shared" si="564"/>
        <v>0</v>
      </c>
      <c r="FQ209" s="468">
        <f t="shared" si="565"/>
        <v>0</v>
      </c>
      <c r="FR209" s="466">
        <f t="shared" si="566"/>
        <v>0</v>
      </c>
      <c r="FS209" s="466">
        <f t="shared" si="567"/>
        <v>0</v>
      </c>
      <c r="FT209" s="466">
        <f t="shared" si="568"/>
        <v>0</v>
      </c>
      <c r="FU209" s="466">
        <f t="shared" si="569"/>
        <v>0</v>
      </c>
      <c r="FV209" s="466">
        <f t="shared" si="570"/>
        <v>0</v>
      </c>
      <c r="FW209" s="466">
        <f t="shared" si="571"/>
        <v>0</v>
      </c>
      <c r="FX209" s="466">
        <f t="shared" si="572"/>
        <v>0</v>
      </c>
      <c r="FY209" s="466">
        <f t="shared" si="573"/>
        <v>0</v>
      </c>
      <c r="FZ209" s="466">
        <f t="shared" si="574"/>
        <v>0</v>
      </c>
      <c r="GA209" s="466">
        <f t="shared" si="575"/>
        <v>0</v>
      </c>
      <c r="GB209" s="466">
        <f t="shared" si="576"/>
        <v>0</v>
      </c>
      <c r="GC209" s="468">
        <f t="shared" si="577"/>
        <v>0</v>
      </c>
    </row>
    <row r="210" spans="1:185">
      <c r="A210" s="97">
        <v>207</v>
      </c>
      <c r="B210" s="97" t="s">
        <v>12</v>
      </c>
      <c r="C210" s="97" t="s">
        <v>213</v>
      </c>
      <c r="D210" s="97" t="s">
        <v>935</v>
      </c>
      <c r="E210" s="321">
        <v>1.6968966954194999E-2</v>
      </c>
      <c r="F210" s="122">
        <v>0.15272142464072999</v>
      </c>
      <c r="G210" s="122">
        <v>0.235288182277095</v>
      </c>
      <c r="H210" s="122">
        <v>1.5569027180473999E-2</v>
      </c>
      <c r="I210" s="122">
        <v>0.14012190710787001</v>
      </c>
      <c r="J210" s="122">
        <v>0.23212811833667399</v>
      </c>
      <c r="K210" s="122">
        <v>1.4593311580608E-2</v>
      </c>
      <c r="L210" s="122">
        <v>0.13134042519102801</v>
      </c>
      <c r="M210" s="122">
        <v>0.228455611595104</v>
      </c>
      <c r="N210" s="122">
        <v>1.2370376909608001E-2</v>
      </c>
      <c r="O210" s="122">
        <v>0.11133391856309199</v>
      </c>
      <c r="P210" s="475">
        <v>0.223856765943764</v>
      </c>
      <c r="Q210" s="474">
        <v>1</v>
      </c>
      <c r="R210" s="97">
        <v>1.6968966954194999E-2</v>
      </c>
      <c r="S210" s="97">
        <v>0.15272142464072999</v>
      </c>
      <c r="T210" s="97">
        <v>0.235288182277095</v>
      </c>
      <c r="U210" s="97">
        <v>1.5569027180473999E-2</v>
      </c>
      <c r="V210" s="97">
        <v>0.14012190710787001</v>
      </c>
      <c r="W210" s="97">
        <v>0.23212811833667399</v>
      </c>
      <c r="X210" s="97">
        <v>1.4593311580608E-2</v>
      </c>
      <c r="Y210" s="97">
        <v>0.13134042519102801</v>
      </c>
      <c r="Z210" s="97">
        <v>0.228455611595104</v>
      </c>
      <c r="AA210" s="97">
        <v>1.2370376909608001E-2</v>
      </c>
      <c r="AB210" s="97">
        <v>0.11133391856309199</v>
      </c>
      <c r="AC210" s="97">
        <v>0.223856765943764</v>
      </c>
      <c r="AD210" s="321">
        <v>162.72749443806299</v>
      </c>
      <c r="AE210" s="97">
        <v>1464.55437422214</v>
      </c>
      <c r="AF210" s="97">
        <v>2256.3457443337302</v>
      </c>
      <c r="AG210" s="97">
        <v>149.302476146922</v>
      </c>
      <c r="AH210" s="97">
        <v>1343.7286383488199</v>
      </c>
      <c r="AI210" s="97">
        <v>2226.0416434019098</v>
      </c>
      <c r="AJ210" s="97">
        <v>139.94564521673399</v>
      </c>
      <c r="AK210" s="97">
        <v>1259.51676183104</v>
      </c>
      <c r="AL210" s="97">
        <v>2190.8232421875</v>
      </c>
      <c r="AM210" s="97">
        <v>118.628343445347</v>
      </c>
      <c r="AN210" s="97">
        <v>1067.66013880794</v>
      </c>
      <c r="AO210" s="97">
        <v>2146.72176175291</v>
      </c>
      <c r="AP210" s="466">
        <f t="shared" si="434"/>
        <v>9589.7113169776167</v>
      </c>
      <c r="AQ210" s="122">
        <f t="shared" si="435"/>
        <v>9589.7113169775348</v>
      </c>
      <c r="AR210" s="473">
        <f t="shared" si="436"/>
        <v>9589.7113169775312</v>
      </c>
      <c r="AS210" s="122">
        <f t="shared" si="437"/>
        <v>9589.711316977513</v>
      </c>
      <c r="AT210" s="122">
        <f t="shared" si="438"/>
        <v>9589.7113169775639</v>
      </c>
      <c r="AU210" s="122">
        <f t="shared" si="439"/>
        <v>9589.7113169775639</v>
      </c>
      <c r="AV210" s="122">
        <f t="shared" si="440"/>
        <v>9589.7113169774075</v>
      </c>
      <c r="AW210" s="122">
        <f t="shared" si="441"/>
        <v>9589.7113169775148</v>
      </c>
      <c r="AX210" s="122">
        <f t="shared" si="442"/>
        <v>9589.7107840377139</v>
      </c>
      <c r="AY210" s="122">
        <f t="shared" si="443"/>
        <v>9589.7113169776621</v>
      </c>
      <c r="AZ210" s="122">
        <f t="shared" si="444"/>
        <v>9589.7113169775475</v>
      </c>
      <c r="BA210" s="469">
        <f t="shared" si="445"/>
        <v>9589.7113169775585</v>
      </c>
      <c r="BB210" s="97">
        <f t="shared" si="446"/>
        <v>2.6186886891868262E-3</v>
      </c>
      <c r="BC210" s="97">
        <f t="shared" si="447"/>
        <v>2.3568309631501094E-2</v>
      </c>
      <c r="BD210" s="97">
        <f t="shared" si="448"/>
        <v>3.6310195151628581E-2</v>
      </c>
      <c r="BE210" s="97">
        <f t="shared" si="449"/>
        <v>2.4026468723289261E-3</v>
      </c>
      <c r="BF210" s="97">
        <f t="shared" si="450"/>
        <v>2.1623924086902294E-2</v>
      </c>
      <c r="BG210" s="97">
        <f t="shared" si="451"/>
        <v>3.5822527061978499E-2</v>
      </c>
      <c r="BH210" s="97">
        <f t="shared" si="452"/>
        <v>2.2520722727007165E-3</v>
      </c>
      <c r="BI210" s="97">
        <f t="shared" si="453"/>
        <v>2.0268746283090975E-2</v>
      </c>
      <c r="BJ210" s="97">
        <f t="shared" si="454"/>
        <v>3.5255777660493322E-2</v>
      </c>
      <c r="BK210" s="97">
        <f t="shared" si="455"/>
        <v>1.9090240544171722E-3</v>
      </c>
      <c r="BL210" s="97">
        <f t="shared" si="456"/>
        <v>1.7181297721364272E-2</v>
      </c>
      <c r="BM210" s="469">
        <f t="shared" si="457"/>
        <v>3.4546073579921531E-2</v>
      </c>
      <c r="BN210" s="467">
        <f t="shared" si="458"/>
        <v>518200470.59163815</v>
      </c>
      <c r="BO210" s="97">
        <f t="shared" si="459"/>
        <v>150403559.39047307</v>
      </c>
      <c r="BP210" s="97">
        <f t="shared" si="460"/>
        <v>117918767.41472855</v>
      </c>
      <c r="BQ210" s="97">
        <f t="shared" si="461"/>
        <v>543939482.80394781</v>
      </c>
      <c r="BR210" s="97">
        <f t="shared" si="462"/>
        <v>157874102.68717769</v>
      </c>
      <c r="BS210" s="97">
        <f t="shared" si="463"/>
        <v>118819869.66399407</v>
      </c>
      <c r="BT210" s="97">
        <f t="shared" si="464"/>
        <v>564124777.18669403</v>
      </c>
      <c r="BU210" s="97">
        <f t="shared" si="465"/>
        <v>163732723.61634171</v>
      </c>
      <c r="BV210" s="97">
        <f t="shared" si="466"/>
        <v>119891485.39594385</v>
      </c>
      <c r="BW210" s="97">
        <f t="shared" si="467"/>
        <v>619130507.94172621</v>
      </c>
      <c r="BX210" s="97">
        <f t="shared" si="468"/>
        <v>179697698.87578505</v>
      </c>
      <c r="BY210" s="469">
        <f t="shared" si="469"/>
        <v>121272005.22085978</v>
      </c>
      <c r="BZ210" s="470">
        <f t="shared" si="470"/>
        <v>1526.9063579133517</v>
      </c>
      <c r="CA210" s="470">
        <f t="shared" si="471"/>
        <v>49.241146009569519</v>
      </c>
      <c r="CB210" s="470">
        <f t="shared" si="472"/>
        <v>25.058370181095107</v>
      </c>
      <c r="CC210" s="470">
        <f t="shared" si="473"/>
        <v>1746.8640670308971</v>
      </c>
      <c r="CD210" s="470">
        <f t="shared" si="474"/>
        <v>56.334553941533748</v>
      </c>
      <c r="CE210" s="470">
        <f t="shared" si="475"/>
        <v>25.593596871289005</v>
      </c>
      <c r="CF210" s="470">
        <f t="shared" si="476"/>
        <v>1932.8196142139484</v>
      </c>
      <c r="CG210" s="470">
        <f t="shared" si="477"/>
        <v>62.33142742541024</v>
      </c>
      <c r="CH210" s="470">
        <f t="shared" si="478"/>
        <v>26.239557995281309</v>
      </c>
      <c r="CI210" s="470">
        <f t="shared" si="479"/>
        <v>2502.4722870846849</v>
      </c>
      <c r="CJ210" s="470">
        <f t="shared" si="480"/>
        <v>80.702135160163195</v>
      </c>
      <c r="CK210" s="472">
        <f t="shared" si="481"/>
        <v>27.086964450144212</v>
      </c>
      <c r="CL210" s="470">
        <f t="shared" si="482"/>
        <v>0</v>
      </c>
      <c r="CM210" s="116">
        <f t="shared" si="483"/>
        <v>0</v>
      </c>
      <c r="CN210" s="116">
        <f t="shared" si="484"/>
        <v>0</v>
      </c>
      <c r="CO210" s="116">
        <f t="shared" si="485"/>
        <v>0</v>
      </c>
      <c r="CP210" s="116">
        <f t="shared" si="486"/>
        <v>0</v>
      </c>
      <c r="CQ210" s="116">
        <f t="shared" si="487"/>
        <v>0</v>
      </c>
      <c r="CR210" s="116">
        <f t="shared" si="488"/>
        <v>0</v>
      </c>
      <c r="CS210" s="116">
        <f t="shared" si="489"/>
        <v>0</v>
      </c>
      <c r="CT210" s="116">
        <f t="shared" si="490"/>
        <v>0</v>
      </c>
      <c r="CU210" s="116">
        <f t="shared" si="491"/>
        <v>0</v>
      </c>
      <c r="CV210" s="116">
        <f t="shared" si="492"/>
        <v>0</v>
      </c>
      <c r="CW210" s="471">
        <f t="shared" si="493"/>
        <v>0</v>
      </c>
      <c r="CX210" s="470">
        <f t="shared" si="494"/>
        <v>0</v>
      </c>
      <c r="CY210" s="116">
        <f t="shared" si="495"/>
        <v>0</v>
      </c>
      <c r="CZ210" s="116">
        <f t="shared" si="496"/>
        <v>0</v>
      </c>
      <c r="DA210" s="116">
        <f t="shared" si="497"/>
        <v>0</v>
      </c>
      <c r="DB210" s="116">
        <f t="shared" si="498"/>
        <v>0</v>
      </c>
      <c r="DC210" s="116">
        <f t="shared" si="499"/>
        <v>0</v>
      </c>
      <c r="DD210" s="116">
        <f t="shared" si="500"/>
        <v>0</v>
      </c>
      <c r="DE210" s="116">
        <f t="shared" si="501"/>
        <v>0</v>
      </c>
      <c r="DF210" s="116">
        <f t="shared" si="502"/>
        <v>0</v>
      </c>
      <c r="DG210" s="116">
        <f t="shared" si="503"/>
        <v>0</v>
      </c>
      <c r="DH210" s="116">
        <f t="shared" si="504"/>
        <v>0</v>
      </c>
      <c r="DI210" s="471">
        <f t="shared" si="505"/>
        <v>0</v>
      </c>
      <c r="DJ210" s="470">
        <f t="shared" si="506"/>
        <v>0</v>
      </c>
      <c r="DK210" s="116">
        <f t="shared" si="507"/>
        <v>0</v>
      </c>
      <c r="DL210" s="116">
        <f t="shared" si="508"/>
        <v>0</v>
      </c>
      <c r="DM210" s="116">
        <f t="shared" si="509"/>
        <v>0</v>
      </c>
      <c r="DN210" s="116">
        <f t="shared" si="510"/>
        <v>0</v>
      </c>
      <c r="DO210" s="116">
        <f t="shared" si="511"/>
        <v>0</v>
      </c>
      <c r="DP210" s="116">
        <f t="shared" si="512"/>
        <v>0</v>
      </c>
      <c r="DQ210" s="116">
        <f t="shared" si="513"/>
        <v>0</v>
      </c>
      <c r="DR210" s="116">
        <f t="shared" si="514"/>
        <v>0</v>
      </c>
      <c r="DS210" s="116">
        <f t="shared" si="515"/>
        <v>0</v>
      </c>
      <c r="DT210" s="116">
        <f t="shared" si="516"/>
        <v>0</v>
      </c>
      <c r="DU210" s="471">
        <f t="shared" si="517"/>
        <v>0</v>
      </c>
      <c r="DV210" s="470">
        <f t="shared" si="518"/>
        <v>0</v>
      </c>
      <c r="DW210" s="470">
        <f t="shared" si="519"/>
        <v>0</v>
      </c>
      <c r="DX210" s="470">
        <f t="shared" si="520"/>
        <v>0</v>
      </c>
      <c r="DY210" s="470">
        <f t="shared" si="521"/>
        <v>0</v>
      </c>
      <c r="DZ210" s="470">
        <f t="shared" si="522"/>
        <v>0</v>
      </c>
      <c r="EA210" s="470">
        <f t="shared" si="523"/>
        <v>0</v>
      </c>
      <c r="EB210" s="470">
        <f t="shared" si="524"/>
        <v>0</v>
      </c>
      <c r="EC210" s="470">
        <f t="shared" si="525"/>
        <v>0</v>
      </c>
      <c r="ED210" s="470">
        <f t="shared" si="526"/>
        <v>0</v>
      </c>
      <c r="EE210" s="470">
        <f t="shared" si="527"/>
        <v>0</v>
      </c>
      <c r="EF210" s="470">
        <f t="shared" si="528"/>
        <v>0</v>
      </c>
      <c r="EG210" s="470">
        <f t="shared" si="529"/>
        <v>0</v>
      </c>
      <c r="EH210" s="466">
        <f t="shared" si="530"/>
        <v>197885.48090172315</v>
      </c>
      <c r="EI210" s="122">
        <f t="shared" si="531"/>
        <v>6381.6014700284513</v>
      </c>
      <c r="EJ210" s="122">
        <f t="shared" si="532"/>
        <v>3247.5387951595649</v>
      </c>
      <c r="EK210" s="122">
        <f t="shared" si="533"/>
        <v>226391.77195302868</v>
      </c>
      <c r="EL210" s="122">
        <f t="shared" si="534"/>
        <v>7300.8997836245062</v>
      </c>
      <c r="EM210" s="122">
        <f t="shared" si="535"/>
        <v>3316.9036192901008</v>
      </c>
      <c r="EN210" s="122">
        <f t="shared" si="536"/>
        <v>250491.41807078317</v>
      </c>
      <c r="EO210" s="122">
        <f t="shared" si="537"/>
        <v>8078.0883696262108</v>
      </c>
      <c r="EP210" s="122">
        <f t="shared" si="538"/>
        <v>3400.619511232368</v>
      </c>
      <c r="EQ210" s="122">
        <f t="shared" si="539"/>
        <v>324317.81386366434</v>
      </c>
      <c r="ER210" s="122">
        <f t="shared" si="540"/>
        <v>10458.913045452788</v>
      </c>
      <c r="ES210" s="469">
        <f t="shared" si="541"/>
        <v>3510.4425091986168</v>
      </c>
      <c r="ET210" s="466">
        <f t="shared" si="542"/>
        <v>0</v>
      </c>
      <c r="EU210" s="122">
        <f t="shared" si="543"/>
        <v>0</v>
      </c>
      <c r="EV210" s="122">
        <f t="shared" si="544"/>
        <v>0</v>
      </c>
      <c r="EW210" s="122">
        <f t="shared" si="545"/>
        <v>0</v>
      </c>
      <c r="EX210" s="122">
        <f t="shared" si="546"/>
        <v>0</v>
      </c>
      <c r="EY210" s="122">
        <f t="shared" si="547"/>
        <v>0</v>
      </c>
      <c r="EZ210" s="122">
        <f t="shared" si="548"/>
        <v>0</v>
      </c>
      <c r="FA210" s="122">
        <f t="shared" si="549"/>
        <v>0</v>
      </c>
      <c r="FB210" s="122">
        <f t="shared" si="550"/>
        <v>0</v>
      </c>
      <c r="FC210" s="122">
        <f t="shared" si="551"/>
        <v>0</v>
      </c>
      <c r="FD210" s="122">
        <f t="shared" si="552"/>
        <v>0</v>
      </c>
      <c r="FE210" s="469">
        <f t="shared" si="553"/>
        <v>0</v>
      </c>
      <c r="FF210" s="466">
        <f t="shared" si="554"/>
        <v>0</v>
      </c>
      <c r="FG210" s="466">
        <f t="shared" si="555"/>
        <v>0</v>
      </c>
      <c r="FH210" s="466">
        <f t="shared" si="556"/>
        <v>0</v>
      </c>
      <c r="FI210" s="466">
        <f t="shared" si="557"/>
        <v>0</v>
      </c>
      <c r="FJ210" s="466">
        <f t="shared" si="558"/>
        <v>0</v>
      </c>
      <c r="FK210" s="466">
        <f t="shared" si="559"/>
        <v>0</v>
      </c>
      <c r="FL210" s="466">
        <f t="shared" si="560"/>
        <v>0</v>
      </c>
      <c r="FM210" s="466">
        <f t="shared" si="561"/>
        <v>0</v>
      </c>
      <c r="FN210" s="466">
        <f t="shared" si="562"/>
        <v>0</v>
      </c>
      <c r="FO210" s="466">
        <f t="shared" si="563"/>
        <v>0</v>
      </c>
      <c r="FP210" s="466">
        <f t="shared" si="564"/>
        <v>0</v>
      </c>
      <c r="FQ210" s="468">
        <f t="shared" si="565"/>
        <v>0</v>
      </c>
      <c r="FR210" s="466">
        <f t="shared" si="566"/>
        <v>0</v>
      </c>
      <c r="FS210" s="466">
        <f t="shared" si="567"/>
        <v>0</v>
      </c>
      <c r="FT210" s="466">
        <f t="shared" si="568"/>
        <v>0</v>
      </c>
      <c r="FU210" s="466">
        <f t="shared" si="569"/>
        <v>0</v>
      </c>
      <c r="FV210" s="466">
        <f t="shared" si="570"/>
        <v>0</v>
      </c>
      <c r="FW210" s="466">
        <f t="shared" si="571"/>
        <v>0</v>
      </c>
      <c r="FX210" s="466">
        <f t="shared" si="572"/>
        <v>0</v>
      </c>
      <c r="FY210" s="466">
        <f t="shared" si="573"/>
        <v>0</v>
      </c>
      <c r="FZ210" s="466">
        <f t="shared" si="574"/>
        <v>0</v>
      </c>
      <c r="GA210" s="466">
        <f t="shared" si="575"/>
        <v>0</v>
      </c>
      <c r="GB210" s="466">
        <f t="shared" si="576"/>
        <v>0</v>
      </c>
      <c r="GC210" s="468">
        <f t="shared" si="577"/>
        <v>0</v>
      </c>
    </row>
    <row r="211" spans="1:185">
      <c r="A211" s="97">
        <v>208</v>
      </c>
      <c r="B211" s="97" t="s">
        <v>12</v>
      </c>
      <c r="C211" s="97" t="s">
        <v>213</v>
      </c>
      <c r="D211" s="97" t="s">
        <v>935</v>
      </c>
      <c r="E211" s="321">
        <v>1.882294072679E-2</v>
      </c>
      <c r="F211" s="122">
        <v>0</v>
      </c>
      <c r="G211" s="122">
        <v>2.9190518649675999E-2</v>
      </c>
      <c r="H211" s="122">
        <v>1.8414559498429E-2</v>
      </c>
      <c r="I211" s="122">
        <v>0</v>
      </c>
      <c r="J211" s="122">
        <v>2.8430815301347001E-2</v>
      </c>
      <c r="K211" s="122">
        <v>1.8123787216458999E-2</v>
      </c>
      <c r="L211" s="122">
        <v>0</v>
      </c>
      <c r="M211" s="122">
        <v>2.7657870768654998E-2</v>
      </c>
      <c r="N211" s="122">
        <v>1.7192291320420001E-2</v>
      </c>
      <c r="O211" s="122">
        <v>0</v>
      </c>
      <c r="P211" s="475">
        <v>2.6443094002609E-2</v>
      </c>
      <c r="Q211" s="474">
        <v>2</v>
      </c>
      <c r="R211" s="97">
        <v>3.7645881453579E-2</v>
      </c>
      <c r="S211" s="97">
        <v>0</v>
      </c>
      <c r="T211" s="97">
        <v>5.8381037299351998E-2</v>
      </c>
      <c r="U211" s="97">
        <v>3.6829118996857001E-2</v>
      </c>
      <c r="V211" s="97">
        <v>0</v>
      </c>
      <c r="W211" s="97">
        <v>5.6861630602695001E-2</v>
      </c>
      <c r="X211" s="97">
        <v>3.6247574432917998E-2</v>
      </c>
      <c r="Y211" s="97">
        <v>0</v>
      </c>
      <c r="Z211" s="97">
        <v>5.5315741537309997E-2</v>
      </c>
      <c r="AA211" s="97">
        <v>3.4384582640841002E-2</v>
      </c>
      <c r="AB211" s="97">
        <v>0</v>
      </c>
      <c r="AC211" s="97">
        <v>5.2886188005217001E-2</v>
      </c>
      <c r="AD211" s="321">
        <v>238.76411986368899</v>
      </c>
      <c r="AE211" s="97">
        <v>0</v>
      </c>
      <c r="AF211" s="97">
        <v>370.27415614367902</v>
      </c>
      <c r="AG211" s="97">
        <v>233.58390992870901</v>
      </c>
      <c r="AH211" s="97">
        <v>0</v>
      </c>
      <c r="AI211" s="97">
        <v>360.63751626078198</v>
      </c>
      <c r="AJ211" s="97">
        <v>229.895538967287</v>
      </c>
      <c r="AK211" s="97">
        <v>0</v>
      </c>
      <c r="AL211" s="97">
        <v>350.83292198181101</v>
      </c>
      <c r="AM211" s="97">
        <v>218.07975518501601</v>
      </c>
      <c r="AN211" s="97">
        <v>0</v>
      </c>
      <c r="AO211" s="97">
        <v>335.42378726294299</v>
      </c>
      <c r="AP211" s="466">
        <f t="shared" si="434"/>
        <v>6342.3702844654645</v>
      </c>
      <c r="AQ211" s="122">
        <f t="shared" si="435"/>
        <v>0</v>
      </c>
      <c r="AR211" s="473">
        <f t="shared" si="436"/>
        <v>6342.3702844654472</v>
      </c>
      <c r="AS211" s="122">
        <f t="shared" si="437"/>
        <v>6342.3702844654817</v>
      </c>
      <c r="AT211" s="122">
        <f t="shared" si="438"/>
        <v>0</v>
      </c>
      <c r="AU211" s="122">
        <f t="shared" si="439"/>
        <v>6342.3702844654135</v>
      </c>
      <c r="AV211" s="122">
        <f t="shared" si="440"/>
        <v>6342.3702844654035</v>
      </c>
      <c r="AW211" s="122">
        <f t="shared" si="441"/>
        <v>0</v>
      </c>
      <c r="AX211" s="122">
        <f t="shared" si="442"/>
        <v>6342.3704036431873</v>
      </c>
      <c r="AY211" s="122">
        <f t="shared" si="443"/>
        <v>6342.3702844654354</v>
      </c>
      <c r="AZ211" s="122">
        <f t="shared" si="444"/>
        <v>0</v>
      </c>
      <c r="BA211" s="469">
        <f t="shared" si="445"/>
        <v>6342.3702844654799</v>
      </c>
      <c r="BB211" s="97">
        <f t="shared" si="446"/>
        <v>2.9047980417154029E-3</v>
      </c>
      <c r="BC211" s="97">
        <f t="shared" si="447"/>
        <v>0</v>
      </c>
      <c r="BD211" s="97">
        <f t="shared" si="448"/>
        <v>4.5047457058372212E-3</v>
      </c>
      <c r="BE211" s="97">
        <f t="shared" si="449"/>
        <v>2.8417757430408931E-3</v>
      </c>
      <c r="BF211" s="97">
        <f t="shared" si="450"/>
        <v>0</v>
      </c>
      <c r="BG211" s="97">
        <f t="shared" si="451"/>
        <v>4.3875065968934273E-3</v>
      </c>
      <c r="BH211" s="97">
        <f t="shared" si="452"/>
        <v>2.7969031183266557E-3</v>
      </c>
      <c r="BI211" s="97">
        <f t="shared" si="453"/>
        <v>0</v>
      </c>
      <c r="BJ211" s="97">
        <f t="shared" si="454"/>
        <v>4.26822407895388E-3</v>
      </c>
      <c r="BK211" s="97">
        <f t="shared" si="455"/>
        <v>2.6531526016590379E-3</v>
      </c>
      <c r="BL211" s="97">
        <f t="shared" si="456"/>
        <v>0</v>
      </c>
      <c r="BM211" s="469">
        <f t="shared" si="457"/>
        <v>4.0807570289137377E-3</v>
      </c>
      <c r="BN211" s="467">
        <f t="shared" si="458"/>
        <v>323288910.24413615</v>
      </c>
      <c r="BO211" s="97">
        <f t="shared" si="459"/>
        <v>0</v>
      </c>
      <c r="BP211" s="97">
        <f t="shared" si="460"/>
        <v>252527521.15203959</v>
      </c>
      <c r="BQ211" s="97">
        <f t="shared" si="461"/>
        <v>327306043.42758429</v>
      </c>
      <c r="BR211" s="97">
        <f t="shared" si="462"/>
        <v>0</v>
      </c>
      <c r="BS211" s="97">
        <f t="shared" si="463"/>
        <v>256304641.92372084</v>
      </c>
      <c r="BT211" s="97">
        <f t="shared" si="464"/>
        <v>330252180.73148829</v>
      </c>
      <c r="BU211" s="97">
        <f t="shared" si="465"/>
        <v>0</v>
      </c>
      <c r="BV211" s="97">
        <f t="shared" si="466"/>
        <v>260313032.41533372</v>
      </c>
      <c r="BW211" s="97">
        <f t="shared" si="467"/>
        <v>340209900.35757405</v>
      </c>
      <c r="BX211" s="97">
        <f t="shared" si="468"/>
        <v>0</v>
      </c>
      <c r="BY211" s="469">
        <f t="shared" si="469"/>
        <v>266979581.61838362</v>
      </c>
      <c r="BZ211" s="470">
        <f t="shared" si="470"/>
        <v>429.38151234788131</v>
      </c>
      <c r="CA211" s="470">
        <f t="shared" si="471"/>
        <v>0</v>
      </c>
      <c r="CB211" s="470">
        <f t="shared" si="472"/>
        <v>216.27529488487053</v>
      </c>
      <c r="CC211" s="470">
        <f t="shared" si="473"/>
        <v>444.3576880776277</v>
      </c>
      <c r="CD211" s="470">
        <f t="shared" si="474"/>
        <v>0</v>
      </c>
      <c r="CE211" s="470">
        <f t="shared" si="475"/>
        <v>225.37574037805831</v>
      </c>
      <c r="CF211" s="470">
        <f t="shared" si="476"/>
        <v>455.5507311843354</v>
      </c>
      <c r="CG211" s="470">
        <f t="shared" si="477"/>
        <v>0</v>
      </c>
      <c r="CH211" s="470">
        <f t="shared" si="478"/>
        <v>235.29742635715624</v>
      </c>
      <c r="CI211" s="470">
        <f t="shared" si="479"/>
        <v>494.71285417535165</v>
      </c>
      <c r="CJ211" s="470">
        <f t="shared" si="480"/>
        <v>0</v>
      </c>
      <c r="CK211" s="472">
        <f t="shared" si="481"/>
        <v>252.4095531257114</v>
      </c>
      <c r="CL211" s="470">
        <f t="shared" si="482"/>
        <v>0</v>
      </c>
      <c r="CM211" s="116">
        <f t="shared" si="483"/>
        <v>0</v>
      </c>
      <c r="CN211" s="116">
        <f t="shared" si="484"/>
        <v>0</v>
      </c>
      <c r="CO211" s="116">
        <f t="shared" si="485"/>
        <v>0</v>
      </c>
      <c r="CP211" s="116">
        <f t="shared" si="486"/>
        <v>0</v>
      </c>
      <c r="CQ211" s="116">
        <f t="shared" si="487"/>
        <v>0</v>
      </c>
      <c r="CR211" s="116">
        <f t="shared" si="488"/>
        <v>0</v>
      </c>
      <c r="CS211" s="116">
        <f t="shared" si="489"/>
        <v>0</v>
      </c>
      <c r="CT211" s="116">
        <f t="shared" si="490"/>
        <v>0</v>
      </c>
      <c r="CU211" s="116">
        <f t="shared" si="491"/>
        <v>0</v>
      </c>
      <c r="CV211" s="116">
        <f t="shared" si="492"/>
        <v>0</v>
      </c>
      <c r="CW211" s="471">
        <f t="shared" si="493"/>
        <v>0</v>
      </c>
      <c r="CX211" s="470">
        <f t="shared" si="494"/>
        <v>0</v>
      </c>
      <c r="CY211" s="116">
        <f t="shared" si="495"/>
        <v>0</v>
      </c>
      <c r="CZ211" s="116">
        <f t="shared" si="496"/>
        <v>0</v>
      </c>
      <c r="DA211" s="116">
        <f t="shared" si="497"/>
        <v>0</v>
      </c>
      <c r="DB211" s="116">
        <f t="shared" si="498"/>
        <v>0</v>
      </c>
      <c r="DC211" s="116">
        <f t="shared" si="499"/>
        <v>0</v>
      </c>
      <c r="DD211" s="116">
        <f t="shared" si="500"/>
        <v>0</v>
      </c>
      <c r="DE211" s="116">
        <f t="shared" si="501"/>
        <v>0</v>
      </c>
      <c r="DF211" s="116">
        <f t="shared" si="502"/>
        <v>0</v>
      </c>
      <c r="DG211" s="116">
        <f t="shared" si="503"/>
        <v>0</v>
      </c>
      <c r="DH211" s="116">
        <f t="shared" si="504"/>
        <v>0</v>
      </c>
      <c r="DI211" s="471">
        <f t="shared" si="505"/>
        <v>0</v>
      </c>
      <c r="DJ211" s="470">
        <f t="shared" si="506"/>
        <v>0</v>
      </c>
      <c r="DK211" s="116">
        <f t="shared" si="507"/>
        <v>0</v>
      </c>
      <c r="DL211" s="116">
        <f t="shared" si="508"/>
        <v>0</v>
      </c>
      <c r="DM211" s="116">
        <f t="shared" si="509"/>
        <v>0</v>
      </c>
      <c r="DN211" s="116">
        <f t="shared" si="510"/>
        <v>0</v>
      </c>
      <c r="DO211" s="116">
        <f t="shared" si="511"/>
        <v>0</v>
      </c>
      <c r="DP211" s="116">
        <f t="shared" si="512"/>
        <v>0</v>
      </c>
      <c r="DQ211" s="116">
        <f t="shared" si="513"/>
        <v>0</v>
      </c>
      <c r="DR211" s="116">
        <f t="shared" si="514"/>
        <v>0</v>
      </c>
      <c r="DS211" s="116">
        <f t="shared" si="515"/>
        <v>0</v>
      </c>
      <c r="DT211" s="116">
        <f t="shared" si="516"/>
        <v>0</v>
      </c>
      <c r="DU211" s="471">
        <f t="shared" si="517"/>
        <v>0</v>
      </c>
      <c r="DV211" s="470">
        <f t="shared" si="518"/>
        <v>0</v>
      </c>
      <c r="DW211" s="470">
        <f t="shared" si="519"/>
        <v>0</v>
      </c>
      <c r="DX211" s="470">
        <f t="shared" si="520"/>
        <v>0</v>
      </c>
      <c r="DY211" s="470">
        <f t="shared" si="521"/>
        <v>0</v>
      </c>
      <c r="DZ211" s="470">
        <f t="shared" si="522"/>
        <v>0</v>
      </c>
      <c r="EA211" s="470">
        <f t="shared" si="523"/>
        <v>0</v>
      </c>
      <c r="EB211" s="470">
        <f t="shared" si="524"/>
        <v>0</v>
      </c>
      <c r="EC211" s="470">
        <f t="shared" si="525"/>
        <v>0</v>
      </c>
      <c r="ED211" s="470">
        <f t="shared" si="526"/>
        <v>0</v>
      </c>
      <c r="EE211" s="470">
        <f t="shared" si="527"/>
        <v>0</v>
      </c>
      <c r="EF211" s="470">
        <f t="shared" si="528"/>
        <v>0</v>
      </c>
      <c r="EG211" s="470">
        <f t="shared" si="529"/>
        <v>0</v>
      </c>
      <c r="EH211" s="466">
        <f t="shared" si="530"/>
        <v>111294.79764218676</v>
      </c>
      <c r="EI211" s="122">
        <f t="shared" si="531"/>
        <v>0</v>
      </c>
      <c r="EJ211" s="122">
        <f t="shared" si="532"/>
        <v>56058.107969294695</v>
      </c>
      <c r="EK211" s="122">
        <f t="shared" si="533"/>
        <v>115176.59133698727</v>
      </c>
      <c r="EL211" s="122">
        <f t="shared" si="534"/>
        <v>0</v>
      </c>
      <c r="EM211" s="122">
        <f t="shared" si="535"/>
        <v>58416.924570597177</v>
      </c>
      <c r="EN211" s="122">
        <f t="shared" si="536"/>
        <v>118077.80490054053</v>
      </c>
      <c r="EO211" s="122">
        <f t="shared" si="537"/>
        <v>0</v>
      </c>
      <c r="EP211" s="122">
        <f t="shared" si="538"/>
        <v>60988.605002934884</v>
      </c>
      <c r="EQ211" s="122">
        <f t="shared" si="539"/>
        <v>128228.54597388707</v>
      </c>
      <c r="ER211" s="122">
        <f t="shared" si="540"/>
        <v>0</v>
      </c>
      <c r="ES211" s="469">
        <f t="shared" si="541"/>
        <v>65424.03277792094</v>
      </c>
      <c r="ET211" s="466">
        <f t="shared" si="542"/>
        <v>0</v>
      </c>
      <c r="EU211" s="122">
        <f t="shared" si="543"/>
        <v>0</v>
      </c>
      <c r="EV211" s="122">
        <f t="shared" si="544"/>
        <v>0</v>
      </c>
      <c r="EW211" s="122">
        <f t="shared" si="545"/>
        <v>0</v>
      </c>
      <c r="EX211" s="122">
        <f t="shared" si="546"/>
        <v>0</v>
      </c>
      <c r="EY211" s="122">
        <f t="shared" si="547"/>
        <v>0</v>
      </c>
      <c r="EZ211" s="122">
        <f t="shared" si="548"/>
        <v>0</v>
      </c>
      <c r="FA211" s="122">
        <f t="shared" si="549"/>
        <v>0</v>
      </c>
      <c r="FB211" s="122">
        <f t="shared" si="550"/>
        <v>0</v>
      </c>
      <c r="FC211" s="122">
        <f t="shared" si="551"/>
        <v>0</v>
      </c>
      <c r="FD211" s="122">
        <f t="shared" si="552"/>
        <v>0</v>
      </c>
      <c r="FE211" s="469">
        <f t="shared" si="553"/>
        <v>0</v>
      </c>
      <c r="FF211" s="466">
        <f t="shared" si="554"/>
        <v>0</v>
      </c>
      <c r="FG211" s="466">
        <f t="shared" si="555"/>
        <v>0</v>
      </c>
      <c r="FH211" s="466">
        <f t="shared" si="556"/>
        <v>0</v>
      </c>
      <c r="FI211" s="466">
        <f t="shared" si="557"/>
        <v>0</v>
      </c>
      <c r="FJ211" s="466">
        <f t="shared" si="558"/>
        <v>0</v>
      </c>
      <c r="FK211" s="466">
        <f t="shared" si="559"/>
        <v>0</v>
      </c>
      <c r="FL211" s="466">
        <f t="shared" si="560"/>
        <v>0</v>
      </c>
      <c r="FM211" s="466">
        <f t="shared" si="561"/>
        <v>0</v>
      </c>
      <c r="FN211" s="466">
        <f t="shared" si="562"/>
        <v>0</v>
      </c>
      <c r="FO211" s="466">
        <f t="shared" si="563"/>
        <v>0</v>
      </c>
      <c r="FP211" s="466">
        <f t="shared" si="564"/>
        <v>0</v>
      </c>
      <c r="FQ211" s="468">
        <f t="shared" si="565"/>
        <v>0</v>
      </c>
      <c r="FR211" s="466">
        <f t="shared" si="566"/>
        <v>0</v>
      </c>
      <c r="FS211" s="466">
        <f t="shared" si="567"/>
        <v>0</v>
      </c>
      <c r="FT211" s="466">
        <f t="shared" si="568"/>
        <v>0</v>
      </c>
      <c r="FU211" s="466">
        <f t="shared" si="569"/>
        <v>0</v>
      </c>
      <c r="FV211" s="466">
        <f t="shared" si="570"/>
        <v>0</v>
      </c>
      <c r="FW211" s="466">
        <f t="shared" si="571"/>
        <v>0</v>
      </c>
      <c r="FX211" s="466">
        <f t="shared" si="572"/>
        <v>0</v>
      </c>
      <c r="FY211" s="466">
        <f t="shared" si="573"/>
        <v>0</v>
      </c>
      <c r="FZ211" s="466">
        <f t="shared" si="574"/>
        <v>0</v>
      </c>
      <c r="GA211" s="466">
        <f t="shared" si="575"/>
        <v>0</v>
      </c>
      <c r="GB211" s="466">
        <f t="shared" si="576"/>
        <v>0</v>
      </c>
      <c r="GC211" s="468">
        <f t="shared" si="577"/>
        <v>0</v>
      </c>
    </row>
    <row r="212" spans="1:185">
      <c r="A212" s="97">
        <v>209</v>
      </c>
      <c r="B212" s="97" t="s">
        <v>12</v>
      </c>
      <c r="C212" s="97" t="s">
        <v>213</v>
      </c>
      <c r="D212" s="97" t="s">
        <v>935</v>
      </c>
      <c r="E212" s="321">
        <v>2.5552032234684999E-2</v>
      </c>
      <c r="F212" s="122">
        <v>0.218542501478804</v>
      </c>
      <c r="G212" s="122">
        <v>0.20736391358430001</v>
      </c>
      <c r="H212" s="122">
        <v>2.3443989575323999E-2</v>
      </c>
      <c r="I212" s="122">
        <v>0.198218048841275</v>
      </c>
      <c r="J212" s="122">
        <v>0.199956142979171</v>
      </c>
      <c r="K212" s="122">
        <v>2.1974747721828999E-2</v>
      </c>
      <c r="L212" s="122">
        <v>0.18062537747223201</v>
      </c>
      <c r="M212" s="122">
        <v>0.193521275718925</v>
      </c>
      <c r="N212" s="122">
        <v>1.8627431499086002E-2</v>
      </c>
      <c r="O212" s="122">
        <v>0.15297975103516301</v>
      </c>
      <c r="P212" s="475">
        <v>0.17804783156405199</v>
      </c>
      <c r="Q212" s="474">
        <v>9</v>
      </c>
      <c r="R212" s="97">
        <v>0.22996829011216799</v>
      </c>
      <c r="S212" s="97">
        <v>1.96688251330923</v>
      </c>
      <c r="T212" s="97">
        <v>1.86627522225869</v>
      </c>
      <c r="U212" s="97">
        <v>0.210995906177915</v>
      </c>
      <c r="V212" s="97">
        <v>1.7839624395714699</v>
      </c>
      <c r="W212" s="97">
        <v>1.7996052868125401</v>
      </c>
      <c r="X212" s="97">
        <v>0.19777272949646499</v>
      </c>
      <c r="Y212" s="97">
        <v>1.62562839725008</v>
      </c>
      <c r="Z212" s="97">
        <v>1.7416914814703199</v>
      </c>
      <c r="AA212" s="97">
        <v>0.16764688349177101</v>
      </c>
      <c r="AB212" s="97">
        <v>1.3768177593164601</v>
      </c>
      <c r="AC212" s="97">
        <v>1.60243048407646</v>
      </c>
      <c r="AD212" s="321">
        <v>622.09752236995098</v>
      </c>
      <c r="AE212" s="97">
        <v>5320.7019877638104</v>
      </c>
      <c r="AF212" s="97">
        <v>5048.5446983202701</v>
      </c>
      <c r="AG212" s="97">
        <v>570.77447677443001</v>
      </c>
      <c r="AH212" s="97">
        <v>4825.8767029017699</v>
      </c>
      <c r="AI212" s="97">
        <v>4868.1928696512496</v>
      </c>
      <c r="AJ212" s="97">
        <v>535.00386923815802</v>
      </c>
      <c r="AK212" s="97">
        <v>4397.56019288679</v>
      </c>
      <c r="AL212" s="97">
        <v>4711.5276870727503</v>
      </c>
      <c r="AM212" s="97">
        <v>453.509093807694</v>
      </c>
      <c r="AN212" s="97">
        <v>3724.4913914346598</v>
      </c>
      <c r="AO212" s="97">
        <v>4334.8064788750798</v>
      </c>
      <c r="AP212" s="466">
        <f t="shared" si="434"/>
        <v>2705.1447922081793</v>
      </c>
      <c r="AQ212" s="122">
        <f t="shared" si="435"/>
        <v>2705.1447922081852</v>
      </c>
      <c r="AR212" s="473">
        <f t="shared" si="436"/>
        <v>2705.1447922081861</v>
      </c>
      <c r="AS212" s="122">
        <f t="shared" si="437"/>
        <v>2705.1447922081679</v>
      </c>
      <c r="AT212" s="122">
        <f t="shared" si="438"/>
        <v>2705.1447922081843</v>
      </c>
      <c r="AU212" s="122">
        <f t="shared" si="439"/>
        <v>2705.1447922081793</v>
      </c>
      <c r="AV212" s="122">
        <f t="shared" si="440"/>
        <v>2705.1447922081729</v>
      </c>
      <c r="AW212" s="122">
        <f t="shared" si="441"/>
        <v>2705.1447922081834</v>
      </c>
      <c r="AX212" s="122">
        <f t="shared" si="442"/>
        <v>2705.1448188144791</v>
      </c>
      <c r="AY212" s="122">
        <f t="shared" si="443"/>
        <v>2705.1447922081688</v>
      </c>
      <c r="AZ212" s="122">
        <f t="shared" si="444"/>
        <v>2705.1447922081816</v>
      </c>
      <c r="BA212" s="469">
        <f t="shared" si="445"/>
        <v>2705.144792208187</v>
      </c>
      <c r="BB212" s="97">
        <f t="shared" si="446"/>
        <v>3.9432463967504433E-3</v>
      </c>
      <c r="BC212" s="97">
        <f t="shared" si="447"/>
        <v>3.3725964478212314E-2</v>
      </c>
      <c r="BD212" s="97">
        <f t="shared" si="448"/>
        <v>3.2000859953026026E-2</v>
      </c>
      <c r="BE212" s="97">
        <f t="shared" si="449"/>
        <v>3.6179285690186112E-3</v>
      </c>
      <c r="BF212" s="97">
        <f t="shared" si="450"/>
        <v>3.0589449781738536E-2</v>
      </c>
      <c r="BG212" s="97">
        <f t="shared" si="451"/>
        <v>3.0857676331530064E-2</v>
      </c>
      <c r="BH212" s="97">
        <f t="shared" si="452"/>
        <v>3.3911919012053655E-3</v>
      </c>
      <c r="BI212" s="97">
        <f t="shared" si="453"/>
        <v>2.7874509641242554E-2</v>
      </c>
      <c r="BJ212" s="97">
        <f t="shared" si="454"/>
        <v>2.9864633316223878E-2</v>
      </c>
      <c r="BK212" s="97">
        <f t="shared" si="455"/>
        <v>2.8746266232311714E-3</v>
      </c>
      <c r="BL212" s="97">
        <f t="shared" si="456"/>
        <v>2.3608175134748655E-2</v>
      </c>
      <c r="BM212" s="469">
        <f t="shared" si="457"/>
        <v>2.7476737028812422E-2</v>
      </c>
      <c r="BN212" s="467">
        <f t="shared" si="458"/>
        <v>116090919.46612391</v>
      </c>
      <c r="BO212" s="97">
        <f t="shared" si="459"/>
        <v>34675286.669559203</v>
      </c>
      <c r="BP212" s="97">
        <f t="shared" si="460"/>
        <v>35715603.80345612</v>
      </c>
      <c r="BQ212" s="97">
        <f t="shared" si="461"/>
        <v>121857154.27958347</v>
      </c>
      <c r="BR212" s="97">
        <f t="shared" si="462"/>
        <v>36634237.579868779</v>
      </c>
      <c r="BS212" s="97">
        <f t="shared" si="463"/>
        <v>36454614.719133362</v>
      </c>
      <c r="BT212" s="97">
        <f t="shared" si="464"/>
        <v>126379206.10619479</v>
      </c>
      <c r="BU212" s="97">
        <f t="shared" si="465"/>
        <v>38602224.41502098</v>
      </c>
      <c r="BV212" s="97">
        <f t="shared" si="466"/>
        <v>37132185.661624625</v>
      </c>
      <c r="BW212" s="97">
        <f t="shared" si="467"/>
        <v>138701977.35331929</v>
      </c>
      <c r="BX212" s="97">
        <f t="shared" si="468"/>
        <v>42386725.141512856</v>
      </c>
      <c r="BY212" s="469">
        <f t="shared" si="469"/>
        <v>38915859.037460633</v>
      </c>
      <c r="BZ212" s="470">
        <f t="shared" si="470"/>
        <v>25.240636308923303</v>
      </c>
      <c r="CA212" s="470">
        <f t="shared" si="471"/>
        <v>0.88147834034120609</v>
      </c>
      <c r="CB212" s="470">
        <f t="shared" si="472"/>
        <v>0.9568686166296182</v>
      </c>
      <c r="CC212" s="470">
        <f t="shared" si="473"/>
        <v>28.876663174884452</v>
      </c>
      <c r="CD212" s="470">
        <f t="shared" si="474"/>
        <v>1.026765944373492</v>
      </c>
      <c r="CE212" s="470">
        <f t="shared" si="475"/>
        <v>1.0128502896238363</v>
      </c>
      <c r="CF212" s="470">
        <f t="shared" si="476"/>
        <v>31.9506148365247</v>
      </c>
      <c r="CG212" s="470">
        <f t="shared" si="477"/>
        <v>1.1873016145731912</v>
      </c>
      <c r="CH212" s="470">
        <f t="shared" si="478"/>
        <v>1.0659805728129867</v>
      </c>
      <c r="CI212" s="470">
        <f t="shared" si="479"/>
        <v>41.36729966713861</v>
      </c>
      <c r="CJ212" s="470">
        <f t="shared" si="480"/>
        <v>1.5393004940086015</v>
      </c>
      <c r="CK212" s="472">
        <f t="shared" si="481"/>
        <v>1.2142760457995556</v>
      </c>
      <c r="CL212" s="470">
        <f t="shared" si="482"/>
        <v>0</v>
      </c>
      <c r="CM212" s="116">
        <f t="shared" si="483"/>
        <v>0</v>
      </c>
      <c r="CN212" s="116">
        <f t="shared" si="484"/>
        <v>0</v>
      </c>
      <c r="CO212" s="116">
        <f t="shared" si="485"/>
        <v>0</v>
      </c>
      <c r="CP212" s="116">
        <f t="shared" si="486"/>
        <v>0</v>
      </c>
      <c r="CQ212" s="116">
        <f t="shared" si="487"/>
        <v>0</v>
      </c>
      <c r="CR212" s="116">
        <f t="shared" si="488"/>
        <v>0</v>
      </c>
      <c r="CS212" s="116">
        <f t="shared" si="489"/>
        <v>0</v>
      </c>
      <c r="CT212" s="116">
        <f t="shared" si="490"/>
        <v>0</v>
      </c>
      <c r="CU212" s="116">
        <f t="shared" si="491"/>
        <v>0</v>
      </c>
      <c r="CV212" s="116">
        <f t="shared" si="492"/>
        <v>0</v>
      </c>
      <c r="CW212" s="471">
        <f t="shared" si="493"/>
        <v>0</v>
      </c>
      <c r="CX212" s="470">
        <f t="shared" si="494"/>
        <v>0</v>
      </c>
      <c r="CY212" s="116">
        <f t="shared" si="495"/>
        <v>0</v>
      </c>
      <c r="CZ212" s="116">
        <f t="shared" si="496"/>
        <v>0</v>
      </c>
      <c r="DA212" s="116">
        <f t="shared" si="497"/>
        <v>0</v>
      </c>
      <c r="DB212" s="116">
        <f t="shared" si="498"/>
        <v>0</v>
      </c>
      <c r="DC212" s="116">
        <f t="shared" si="499"/>
        <v>0</v>
      </c>
      <c r="DD212" s="116">
        <f t="shared" si="500"/>
        <v>0</v>
      </c>
      <c r="DE212" s="116">
        <f t="shared" si="501"/>
        <v>0</v>
      </c>
      <c r="DF212" s="116">
        <f t="shared" si="502"/>
        <v>0</v>
      </c>
      <c r="DG212" s="116">
        <f t="shared" si="503"/>
        <v>0</v>
      </c>
      <c r="DH212" s="116">
        <f t="shared" si="504"/>
        <v>0</v>
      </c>
      <c r="DI212" s="471">
        <f t="shared" si="505"/>
        <v>0</v>
      </c>
      <c r="DJ212" s="470">
        <f t="shared" si="506"/>
        <v>0</v>
      </c>
      <c r="DK212" s="116">
        <f t="shared" si="507"/>
        <v>0</v>
      </c>
      <c r="DL212" s="116">
        <f t="shared" si="508"/>
        <v>0</v>
      </c>
      <c r="DM212" s="116">
        <f t="shared" si="509"/>
        <v>0</v>
      </c>
      <c r="DN212" s="116">
        <f t="shared" si="510"/>
        <v>0</v>
      </c>
      <c r="DO212" s="116">
        <f t="shared" si="511"/>
        <v>0</v>
      </c>
      <c r="DP212" s="116">
        <f t="shared" si="512"/>
        <v>0</v>
      </c>
      <c r="DQ212" s="116">
        <f t="shared" si="513"/>
        <v>0</v>
      </c>
      <c r="DR212" s="116">
        <f t="shared" si="514"/>
        <v>0</v>
      </c>
      <c r="DS212" s="116">
        <f t="shared" si="515"/>
        <v>0</v>
      </c>
      <c r="DT212" s="116">
        <f t="shared" si="516"/>
        <v>0</v>
      </c>
      <c r="DU212" s="471">
        <f t="shared" si="517"/>
        <v>0</v>
      </c>
      <c r="DV212" s="470">
        <f t="shared" si="518"/>
        <v>0</v>
      </c>
      <c r="DW212" s="470">
        <f t="shared" si="519"/>
        <v>0</v>
      </c>
      <c r="DX212" s="470">
        <f t="shared" si="520"/>
        <v>0</v>
      </c>
      <c r="DY212" s="470">
        <f t="shared" si="521"/>
        <v>0</v>
      </c>
      <c r="DZ212" s="470">
        <f t="shared" si="522"/>
        <v>0</v>
      </c>
      <c r="EA212" s="470">
        <f t="shared" si="523"/>
        <v>0</v>
      </c>
      <c r="EB212" s="470">
        <f t="shared" si="524"/>
        <v>0</v>
      </c>
      <c r="EC212" s="470">
        <f t="shared" si="525"/>
        <v>0</v>
      </c>
      <c r="ED212" s="470">
        <f t="shared" si="526"/>
        <v>0</v>
      </c>
      <c r="EE212" s="470">
        <f t="shared" si="527"/>
        <v>0</v>
      </c>
      <c r="EF212" s="470">
        <f t="shared" si="528"/>
        <v>0</v>
      </c>
      <c r="EG212" s="470">
        <f t="shared" si="529"/>
        <v>0</v>
      </c>
      <c r="EH212" s="466">
        <f t="shared" si="530"/>
        <v>29440.442667187192</v>
      </c>
      <c r="EI212" s="122">
        <f t="shared" si="531"/>
        <v>1028.1481109890919</v>
      </c>
      <c r="EJ212" s="122">
        <f t="shared" si="532"/>
        <v>1116.0826257757747</v>
      </c>
      <c r="EK212" s="122">
        <f t="shared" si="533"/>
        <v>33681.470475421265</v>
      </c>
      <c r="EL212" s="122">
        <f t="shared" si="534"/>
        <v>1197.6102166355047</v>
      </c>
      <c r="EM212" s="122">
        <f t="shared" si="535"/>
        <v>1181.3791267842291</v>
      </c>
      <c r="EN212" s="122">
        <f t="shared" si="536"/>
        <v>37266.899010131092</v>
      </c>
      <c r="EO212" s="122">
        <f t="shared" si="537"/>
        <v>1384.8575243779685</v>
      </c>
      <c r="EP212" s="122">
        <f t="shared" si="538"/>
        <v>1243.3497933307176</v>
      </c>
      <c r="EQ212" s="122">
        <f t="shared" si="539"/>
        <v>48250.43232829099</v>
      </c>
      <c r="ER212" s="122">
        <f t="shared" si="540"/>
        <v>1795.4257328057613</v>
      </c>
      <c r="ES212" s="469">
        <f t="shared" si="541"/>
        <v>1416.3202492586008</v>
      </c>
      <c r="ET212" s="466">
        <f t="shared" si="542"/>
        <v>0</v>
      </c>
      <c r="EU212" s="122">
        <f t="shared" si="543"/>
        <v>0</v>
      </c>
      <c r="EV212" s="122">
        <f t="shared" si="544"/>
        <v>0</v>
      </c>
      <c r="EW212" s="122">
        <f t="shared" si="545"/>
        <v>0</v>
      </c>
      <c r="EX212" s="122">
        <f t="shared" si="546"/>
        <v>0</v>
      </c>
      <c r="EY212" s="122">
        <f t="shared" si="547"/>
        <v>0</v>
      </c>
      <c r="EZ212" s="122">
        <f t="shared" si="548"/>
        <v>0</v>
      </c>
      <c r="FA212" s="122">
        <f t="shared" si="549"/>
        <v>0</v>
      </c>
      <c r="FB212" s="122">
        <f t="shared" si="550"/>
        <v>0</v>
      </c>
      <c r="FC212" s="122">
        <f t="shared" si="551"/>
        <v>0</v>
      </c>
      <c r="FD212" s="122">
        <f t="shared" si="552"/>
        <v>0</v>
      </c>
      <c r="FE212" s="469">
        <f t="shared" si="553"/>
        <v>0</v>
      </c>
      <c r="FF212" s="466">
        <f t="shared" si="554"/>
        <v>0</v>
      </c>
      <c r="FG212" s="466">
        <f t="shared" si="555"/>
        <v>0</v>
      </c>
      <c r="FH212" s="466">
        <f t="shared" si="556"/>
        <v>0</v>
      </c>
      <c r="FI212" s="466">
        <f t="shared" si="557"/>
        <v>0</v>
      </c>
      <c r="FJ212" s="466">
        <f t="shared" si="558"/>
        <v>0</v>
      </c>
      <c r="FK212" s="466">
        <f t="shared" si="559"/>
        <v>0</v>
      </c>
      <c r="FL212" s="466">
        <f t="shared" si="560"/>
        <v>0</v>
      </c>
      <c r="FM212" s="466">
        <f t="shared" si="561"/>
        <v>0</v>
      </c>
      <c r="FN212" s="466">
        <f t="shared" si="562"/>
        <v>0</v>
      </c>
      <c r="FO212" s="466">
        <f t="shared" si="563"/>
        <v>0</v>
      </c>
      <c r="FP212" s="466">
        <f t="shared" si="564"/>
        <v>0</v>
      </c>
      <c r="FQ212" s="468">
        <f t="shared" si="565"/>
        <v>0</v>
      </c>
      <c r="FR212" s="466">
        <f t="shared" si="566"/>
        <v>0</v>
      </c>
      <c r="FS212" s="466">
        <f t="shared" si="567"/>
        <v>0</v>
      </c>
      <c r="FT212" s="466">
        <f t="shared" si="568"/>
        <v>0</v>
      </c>
      <c r="FU212" s="466">
        <f t="shared" si="569"/>
        <v>0</v>
      </c>
      <c r="FV212" s="466">
        <f t="shared" si="570"/>
        <v>0</v>
      </c>
      <c r="FW212" s="466">
        <f t="shared" si="571"/>
        <v>0</v>
      </c>
      <c r="FX212" s="466">
        <f t="shared" si="572"/>
        <v>0</v>
      </c>
      <c r="FY212" s="466">
        <f t="shared" si="573"/>
        <v>0</v>
      </c>
      <c r="FZ212" s="466">
        <f t="shared" si="574"/>
        <v>0</v>
      </c>
      <c r="GA212" s="466">
        <f t="shared" si="575"/>
        <v>0</v>
      </c>
      <c r="GB212" s="466">
        <f t="shared" si="576"/>
        <v>0</v>
      </c>
      <c r="GC212" s="468">
        <f t="shared" si="577"/>
        <v>0</v>
      </c>
    </row>
    <row r="213" spans="1:185">
      <c r="A213" s="97">
        <v>210</v>
      </c>
      <c r="B213" s="97" t="s">
        <v>12</v>
      </c>
      <c r="C213" s="97" t="s">
        <v>213</v>
      </c>
      <c r="D213" s="97" t="s">
        <v>935</v>
      </c>
      <c r="E213" s="321">
        <v>2.8503136729670999E-2</v>
      </c>
      <c r="F213" s="122">
        <v>1.403179642832E-2</v>
      </c>
      <c r="G213" s="122">
        <v>0.23924179832029499</v>
      </c>
      <c r="H213" s="122">
        <v>2.5912198266656E-2</v>
      </c>
      <c r="I213" s="122">
        <v>1.2874173222984E-2</v>
      </c>
      <c r="J213" s="122">
        <v>0.23348803307069199</v>
      </c>
      <c r="K213" s="122">
        <v>2.3748802885195E-2</v>
      </c>
      <c r="L213" s="122">
        <v>1.2067344928354999E-2</v>
      </c>
      <c r="M213" s="122">
        <v>0.22680122480763901</v>
      </c>
      <c r="N213" s="122">
        <v>2.0117504694814999E-2</v>
      </c>
      <c r="O213" s="122">
        <v>1.0229179596244999E-2</v>
      </c>
      <c r="P213" s="475">
        <v>0.21842776186642901</v>
      </c>
      <c r="Q213" s="474">
        <v>1</v>
      </c>
      <c r="R213" s="97">
        <v>2.8503136729670999E-2</v>
      </c>
      <c r="S213" s="97">
        <v>1.403179642832E-2</v>
      </c>
      <c r="T213" s="97">
        <v>0.23924179832029499</v>
      </c>
      <c r="U213" s="97">
        <v>2.5912198266656E-2</v>
      </c>
      <c r="V213" s="97">
        <v>1.2874173222984E-2</v>
      </c>
      <c r="W213" s="97">
        <v>0.23348803307069199</v>
      </c>
      <c r="X213" s="97">
        <v>2.3748802885195E-2</v>
      </c>
      <c r="Y213" s="97">
        <v>1.2067344928354999E-2</v>
      </c>
      <c r="Z213" s="97">
        <v>0.22680122480763901</v>
      </c>
      <c r="AA213" s="97">
        <v>2.0117504694814999E-2</v>
      </c>
      <c r="AB213" s="97">
        <v>1.0229179596244999E-2</v>
      </c>
      <c r="AC213" s="97">
        <v>0.21842776186642901</v>
      </c>
      <c r="AD213" s="321">
        <v>1.31309103139578</v>
      </c>
      <c r="AE213" s="97">
        <v>0.646420996367703</v>
      </c>
      <c r="AF213" s="97">
        <v>11.021462749479101</v>
      </c>
      <c r="AG213" s="97">
        <v>1.1937309030369201</v>
      </c>
      <c r="AH213" s="97">
        <v>0.59309126416736802</v>
      </c>
      <c r="AI213" s="97">
        <v>10.7563965703541</v>
      </c>
      <c r="AJ213" s="97">
        <v>1.0940669572859101</v>
      </c>
      <c r="AK213" s="97">
        <v>0.55592205687622498</v>
      </c>
      <c r="AL213" s="97">
        <v>10.448347091674799</v>
      </c>
      <c r="AM213" s="97">
        <v>0.92677922571679705</v>
      </c>
      <c r="AN213" s="97">
        <v>0.47124090635205601</v>
      </c>
      <c r="AO213" s="97">
        <v>10.062595490274401</v>
      </c>
      <c r="AP213" s="466">
        <f t="shared" si="434"/>
        <v>46.068299213850644</v>
      </c>
      <c r="AQ213" s="122">
        <f t="shared" si="435"/>
        <v>46.068299213851816</v>
      </c>
      <c r="AR213" s="473">
        <f t="shared" si="436"/>
        <v>46.068299213850814</v>
      </c>
      <c r="AS213" s="122">
        <f t="shared" si="437"/>
        <v>46.068299213850239</v>
      </c>
      <c r="AT213" s="122">
        <f t="shared" si="438"/>
        <v>46.068299213850423</v>
      </c>
      <c r="AU213" s="122">
        <f t="shared" si="439"/>
        <v>46.068299213850679</v>
      </c>
      <c r="AV213" s="122">
        <f t="shared" si="440"/>
        <v>46.068299213850111</v>
      </c>
      <c r="AW213" s="122">
        <f t="shared" si="441"/>
        <v>46.068299213852619</v>
      </c>
      <c r="AX213" s="122">
        <f t="shared" si="442"/>
        <v>46.068301000299023</v>
      </c>
      <c r="AY213" s="122">
        <f t="shared" si="443"/>
        <v>46.068299213851368</v>
      </c>
      <c r="AZ213" s="122">
        <f t="shared" si="444"/>
        <v>46.06829921385313</v>
      </c>
      <c r="BA213" s="469">
        <f t="shared" si="445"/>
        <v>46.0682992138508</v>
      </c>
      <c r="BB213" s="97">
        <f t="shared" si="446"/>
        <v>4.3986674004266721E-3</v>
      </c>
      <c r="BC213" s="97">
        <f t="shared" si="447"/>
        <v>2.1654180065881832E-3</v>
      </c>
      <c r="BD213" s="97">
        <f t="shared" si="448"/>
        <v>3.6920325965228637E-2</v>
      </c>
      <c r="BE213" s="97">
        <f t="shared" si="449"/>
        <v>3.9988280191731685E-3</v>
      </c>
      <c r="BF213" s="97">
        <f t="shared" si="450"/>
        <v>1.9867710210447194E-3</v>
      </c>
      <c r="BG213" s="97">
        <f t="shared" si="451"/>
        <v>3.6032392125764902E-2</v>
      </c>
      <c r="BH213" s="97">
        <f t="shared" si="452"/>
        <v>3.6649680363608148E-3</v>
      </c>
      <c r="BI213" s="97">
        <f t="shared" si="453"/>
        <v>1.8622594856658062E-3</v>
      </c>
      <c r="BJ213" s="97">
        <f t="shared" si="454"/>
        <v>3.5000469015036638E-2</v>
      </c>
      <c r="BK213" s="97">
        <f t="shared" si="455"/>
        <v>3.1045780300698387E-3</v>
      </c>
      <c r="BL213" s="97">
        <f t="shared" si="456"/>
        <v>1.5785897268027422E-3</v>
      </c>
      <c r="BM213" s="469">
        <f t="shared" si="457"/>
        <v>3.3708257606253691E-2</v>
      </c>
      <c r="BN213" s="467">
        <f t="shared" si="458"/>
        <v>1859027.7617323848</v>
      </c>
      <c r="BO213" s="97">
        <f t="shared" si="459"/>
        <v>2770547.9231620044</v>
      </c>
      <c r="BP213" s="97">
        <f t="shared" si="460"/>
        <v>561183.86646557867</v>
      </c>
      <c r="BQ213" s="97">
        <f t="shared" si="461"/>
        <v>1961496.5268820105</v>
      </c>
      <c r="BR213" s="97">
        <f t="shared" si="462"/>
        <v>2908161.0109069627</v>
      </c>
      <c r="BS213" s="97">
        <f t="shared" si="463"/>
        <v>568928.19347524166</v>
      </c>
      <c r="BT213" s="97">
        <f t="shared" si="464"/>
        <v>2060175.1803481861</v>
      </c>
      <c r="BU213" s="97">
        <f t="shared" si="465"/>
        <v>3016081.263018711</v>
      </c>
      <c r="BV213" s="97">
        <f t="shared" si="466"/>
        <v>578311.86131318333</v>
      </c>
      <c r="BW213" s="97">
        <f t="shared" si="467"/>
        <v>2261925.080141393</v>
      </c>
      <c r="BX213" s="97">
        <f t="shared" si="468"/>
        <v>3310168.246249991</v>
      </c>
      <c r="BY213" s="469">
        <f t="shared" si="469"/>
        <v>590690.6944893616</v>
      </c>
      <c r="BZ213" s="470">
        <f t="shared" si="470"/>
        <v>3.2610932953866558</v>
      </c>
      <c r="CA213" s="470">
        <f t="shared" si="471"/>
        <v>9.8723920964612955</v>
      </c>
      <c r="CB213" s="470">
        <f t="shared" si="472"/>
        <v>0.11728382548652103</v>
      </c>
      <c r="CC213" s="470">
        <f t="shared" si="473"/>
        <v>3.7848902410685823</v>
      </c>
      <c r="CD213" s="470">
        <f t="shared" si="474"/>
        <v>11.294554456184736</v>
      </c>
      <c r="CE213" s="470">
        <f t="shared" si="475"/>
        <v>0.12183240956571642</v>
      </c>
      <c r="CF213" s="470">
        <f t="shared" si="476"/>
        <v>4.3374295334113437</v>
      </c>
      <c r="CG213" s="470">
        <f t="shared" si="477"/>
        <v>12.496871850955943</v>
      </c>
      <c r="CH213" s="470">
        <f t="shared" si="478"/>
        <v>0.12749310807374989</v>
      </c>
      <c r="CI213" s="470">
        <f t="shared" si="479"/>
        <v>5.6217834031980418</v>
      </c>
      <c r="CJ213" s="470">
        <f t="shared" si="480"/>
        <v>16.180028002759435</v>
      </c>
      <c r="CK213" s="472">
        <f t="shared" si="481"/>
        <v>0.13521419837890741</v>
      </c>
      <c r="CL213" s="470">
        <f t="shared" si="482"/>
        <v>0</v>
      </c>
      <c r="CM213" s="116">
        <f t="shared" si="483"/>
        <v>0</v>
      </c>
      <c r="CN213" s="116">
        <f t="shared" si="484"/>
        <v>0</v>
      </c>
      <c r="CO213" s="116">
        <f t="shared" si="485"/>
        <v>0</v>
      </c>
      <c r="CP213" s="116">
        <f t="shared" si="486"/>
        <v>0</v>
      </c>
      <c r="CQ213" s="116">
        <f t="shared" si="487"/>
        <v>0</v>
      </c>
      <c r="CR213" s="116">
        <f t="shared" si="488"/>
        <v>0</v>
      </c>
      <c r="CS213" s="116">
        <f t="shared" si="489"/>
        <v>0</v>
      </c>
      <c r="CT213" s="116">
        <f t="shared" si="490"/>
        <v>0</v>
      </c>
      <c r="CU213" s="116">
        <f t="shared" si="491"/>
        <v>0</v>
      </c>
      <c r="CV213" s="116">
        <f t="shared" si="492"/>
        <v>0</v>
      </c>
      <c r="CW213" s="471">
        <f t="shared" si="493"/>
        <v>0</v>
      </c>
      <c r="CX213" s="470">
        <f t="shared" si="494"/>
        <v>0</v>
      </c>
      <c r="CY213" s="116">
        <f t="shared" si="495"/>
        <v>0</v>
      </c>
      <c r="CZ213" s="116">
        <f t="shared" si="496"/>
        <v>0</v>
      </c>
      <c r="DA213" s="116">
        <f t="shared" si="497"/>
        <v>0</v>
      </c>
      <c r="DB213" s="116">
        <f t="shared" si="498"/>
        <v>0</v>
      </c>
      <c r="DC213" s="116">
        <f t="shared" si="499"/>
        <v>0</v>
      </c>
      <c r="DD213" s="116">
        <f t="shared" si="500"/>
        <v>0</v>
      </c>
      <c r="DE213" s="116">
        <f t="shared" si="501"/>
        <v>0</v>
      </c>
      <c r="DF213" s="116">
        <f t="shared" si="502"/>
        <v>0</v>
      </c>
      <c r="DG213" s="116">
        <f t="shared" si="503"/>
        <v>0</v>
      </c>
      <c r="DH213" s="116">
        <f t="shared" si="504"/>
        <v>0</v>
      </c>
      <c r="DI213" s="471">
        <f t="shared" si="505"/>
        <v>0</v>
      </c>
      <c r="DJ213" s="470">
        <f t="shared" si="506"/>
        <v>0</v>
      </c>
      <c r="DK213" s="116">
        <f t="shared" si="507"/>
        <v>0</v>
      </c>
      <c r="DL213" s="116">
        <f t="shared" si="508"/>
        <v>0</v>
      </c>
      <c r="DM213" s="116">
        <f t="shared" si="509"/>
        <v>0</v>
      </c>
      <c r="DN213" s="116">
        <f t="shared" si="510"/>
        <v>0</v>
      </c>
      <c r="DO213" s="116">
        <f t="shared" si="511"/>
        <v>0</v>
      </c>
      <c r="DP213" s="116">
        <f t="shared" si="512"/>
        <v>0</v>
      </c>
      <c r="DQ213" s="116">
        <f t="shared" si="513"/>
        <v>0</v>
      </c>
      <c r="DR213" s="116">
        <f t="shared" si="514"/>
        <v>0</v>
      </c>
      <c r="DS213" s="116">
        <f t="shared" si="515"/>
        <v>0</v>
      </c>
      <c r="DT213" s="116">
        <f t="shared" si="516"/>
        <v>0</v>
      </c>
      <c r="DU213" s="471">
        <f t="shared" si="517"/>
        <v>0</v>
      </c>
      <c r="DV213" s="470">
        <f t="shared" si="518"/>
        <v>0</v>
      </c>
      <c r="DW213" s="470">
        <f t="shared" si="519"/>
        <v>0</v>
      </c>
      <c r="DX213" s="470">
        <f t="shared" si="520"/>
        <v>0</v>
      </c>
      <c r="DY213" s="470">
        <f t="shared" si="521"/>
        <v>0</v>
      </c>
      <c r="DZ213" s="470">
        <f t="shared" si="522"/>
        <v>0</v>
      </c>
      <c r="EA213" s="470">
        <f t="shared" si="523"/>
        <v>0</v>
      </c>
      <c r="EB213" s="470">
        <f t="shared" si="524"/>
        <v>0</v>
      </c>
      <c r="EC213" s="470">
        <f t="shared" si="525"/>
        <v>0</v>
      </c>
      <c r="ED213" s="470">
        <f t="shared" si="526"/>
        <v>0</v>
      </c>
      <c r="EE213" s="470">
        <f t="shared" si="527"/>
        <v>0</v>
      </c>
      <c r="EF213" s="470">
        <f t="shared" si="528"/>
        <v>0</v>
      </c>
      <c r="EG213" s="470">
        <f t="shared" si="529"/>
        <v>0</v>
      </c>
      <c r="EH213" s="466">
        <f t="shared" si="530"/>
        <v>422.63431000763057</v>
      </c>
      <c r="EI213" s="122">
        <f t="shared" si="531"/>
        <v>1279.4517800871431</v>
      </c>
      <c r="EJ213" s="122">
        <f t="shared" si="532"/>
        <v>15.19986218415565</v>
      </c>
      <c r="EK213" s="122">
        <f t="shared" si="533"/>
        <v>490.51785109967949</v>
      </c>
      <c r="EL213" s="122">
        <f t="shared" si="534"/>
        <v>1463.7625474211625</v>
      </c>
      <c r="EM213" s="122">
        <f t="shared" si="535"/>
        <v>15.789353964885128</v>
      </c>
      <c r="EN213" s="122">
        <f t="shared" si="536"/>
        <v>562.12637051914601</v>
      </c>
      <c r="EO213" s="122">
        <f t="shared" si="537"/>
        <v>1619.5816352308086</v>
      </c>
      <c r="EP213" s="122">
        <f t="shared" si="538"/>
        <v>16.522974622561012</v>
      </c>
      <c r="EQ213" s="122">
        <f t="shared" si="539"/>
        <v>728.57730043606273</v>
      </c>
      <c r="ER213" s="122">
        <f t="shared" si="540"/>
        <v>2096.9148538387922</v>
      </c>
      <c r="ES213" s="469">
        <f t="shared" si="541"/>
        <v>17.523619920947034</v>
      </c>
      <c r="ET213" s="466">
        <f t="shared" si="542"/>
        <v>0</v>
      </c>
      <c r="EU213" s="122">
        <f t="shared" si="543"/>
        <v>0</v>
      </c>
      <c r="EV213" s="122">
        <f t="shared" si="544"/>
        <v>0</v>
      </c>
      <c r="EW213" s="122">
        <f t="shared" si="545"/>
        <v>0</v>
      </c>
      <c r="EX213" s="122">
        <f t="shared" si="546"/>
        <v>0</v>
      </c>
      <c r="EY213" s="122">
        <f t="shared" si="547"/>
        <v>0</v>
      </c>
      <c r="EZ213" s="122">
        <f t="shared" si="548"/>
        <v>0</v>
      </c>
      <c r="FA213" s="122">
        <f t="shared" si="549"/>
        <v>0</v>
      </c>
      <c r="FB213" s="122">
        <f t="shared" si="550"/>
        <v>0</v>
      </c>
      <c r="FC213" s="122">
        <f t="shared" si="551"/>
        <v>0</v>
      </c>
      <c r="FD213" s="122">
        <f t="shared" si="552"/>
        <v>0</v>
      </c>
      <c r="FE213" s="469">
        <f t="shared" si="553"/>
        <v>0</v>
      </c>
      <c r="FF213" s="466">
        <f t="shared" si="554"/>
        <v>0</v>
      </c>
      <c r="FG213" s="466">
        <f t="shared" si="555"/>
        <v>0</v>
      </c>
      <c r="FH213" s="466">
        <f t="shared" si="556"/>
        <v>0</v>
      </c>
      <c r="FI213" s="466">
        <f t="shared" si="557"/>
        <v>0</v>
      </c>
      <c r="FJ213" s="466">
        <f t="shared" si="558"/>
        <v>0</v>
      </c>
      <c r="FK213" s="466">
        <f t="shared" si="559"/>
        <v>0</v>
      </c>
      <c r="FL213" s="466">
        <f t="shared" si="560"/>
        <v>0</v>
      </c>
      <c r="FM213" s="466">
        <f t="shared" si="561"/>
        <v>0</v>
      </c>
      <c r="FN213" s="466">
        <f t="shared" si="562"/>
        <v>0</v>
      </c>
      <c r="FO213" s="466">
        <f t="shared" si="563"/>
        <v>0</v>
      </c>
      <c r="FP213" s="466">
        <f t="shared" si="564"/>
        <v>0</v>
      </c>
      <c r="FQ213" s="468">
        <f t="shared" si="565"/>
        <v>0</v>
      </c>
      <c r="FR213" s="466">
        <f t="shared" si="566"/>
        <v>0</v>
      </c>
      <c r="FS213" s="466">
        <f t="shared" si="567"/>
        <v>0</v>
      </c>
      <c r="FT213" s="466">
        <f t="shared" si="568"/>
        <v>0</v>
      </c>
      <c r="FU213" s="466">
        <f t="shared" si="569"/>
        <v>0</v>
      </c>
      <c r="FV213" s="466">
        <f t="shared" si="570"/>
        <v>0</v>
      </c>
      <c r="FW213" s="466">
        <f t="shared" si="571"/>
        <v>0</v>
      </c>
      <c r="FX213" s="466">
        <f t="shared" si="572"/>
        <v>0</v>
      </c>
      <c r="FY213" s="466">
        <f t="shared" si="573"/>
        <v>0</v>
      </c>
      <c r="FZ213" s="466">
        <f t="shared" si="574"/>
        <v>0</v>
      </c>
      <c r="GA213" s="466">
        <f t="shared" si="575"/>
        <v>0</v>
      </c>
      <c r="GB213" s="466">
        <f t="shared" si="576"/>
        <v>0</v>
      </c>
      <c r="GC213" s="468">
        <f t="shared" si="577"/>
        <v>0</v>
      </c>
    </row>
    <row r="214" spans="1:185">
      <c r="A214" s="97">
        <v>211</v>
      </c>
      <c r="B214" s="97" t="s">
        <v>12</v>
      </c>
      <c r="C214" s="97" t="s">
        <v>213</v>
      </c>
      <c r="D214" s="97" t="s">
        <v>935</v>
      </c>
      <c r="E214" s="321">
        <v>3.1852365930599001E-2</v>
      </c>
      <c r="F214" s="122">
        <v>1.9027129337539E-2</v>
      </c>
      <c r="G214" s="122">
        <v>0.102582334384858</v>
      </c>
      <c r="H214" s="122">
        <v>2.9224545741324999E-2</v>
      </c>
      <c r="I214" s="122">
        <v>1.8215037854889999E-2</v>
      </c>
      <c r="J214" s="122">
        <v>0.100591722712934</v>
      </c>
      <c r="K214" s="122">
        <v>2.7393034700315001E-2</v>
      </c>
      <c r="L214" s="122">
        <v>1.7649034700315001E-2</v>
      </c>
      <c r="M214" s="122">
        <v>9.8278309148265006E-2</v>
      </c>
      <c r="N214" s="122">
        <v>2.3220374763406999E-2</v>
      </c>
      <c r="O214" s="122">
        <v>1.6359531861199001E-2</v>
      </c>
      <c r="P214" s="475">
        <v>9.5381369085173001E-2</v>
      </c>
      <c r="Q214" s="474">
        <v>3</v>
      </c>
      <c r="R214" s="97">
        <v>9.5557097791797996E-2</v>
      </c>
      <c r="S214" s="97">
        <v>5.7081388012618001E-2</v>
      </c>
      <c r="T214" s="97">
        <v>0.30774700315457398</v>
      </c>
      <c r="U214" s="97">
        <v>8.7673637223975004E-2</v>
      </c>
      <c r="V214" s="97">
        <v>5.4645113564669001E-2</v>
      </c>
      <c r="W214" s="97">
        <v>0.30177516813880101</v>
      </c>
      <c r="X214" s="97">
        <v>8.2179104100946004E-2</v>
      </c>
      <c r="Y214" s="97">
        <v>5.2947104100946003E-2</v>
      </c>
      <c r="Z214" s="97">
        <v>0.294834927444795</v>
      </c>
      <c r="AA214" s="97">
        <v>6.9661124290221005E-2</v>
      </c>
      <c r="AB214" s="97">
        <v>4.9078595583596001E-2</v>
      </c>
      <c r="AC214" s="97">
        <v>0.28614410725551997</v>
      </c>
      <c r="AD214" s="321">
        <v>773.82387827376897</v>
      </c>
      <c r="AE214" s="97">
        <v>462.246573723018</v>
      </c>
      <c r="AF214" s="97">
        <v>2492.1432840820598</v>
      </c>
      <c r="AG214" s="97">
        <v>709.98340831618304</v>
      </c>
      <c r="AH214" s="97">
        <v>442.517559495743</v>
      </c>
      <c r="AI214" s="97">
        <v>2443.7832078647398</v>
      </c>
      <c r="AJ214" s="97">
        <v>665.48853531544103</v>
      </c>
      <c r="AK214" s="97">
        <v>428.76703442824697</v>
      </c>
      <c r="AL214" s="97">
        <v>2387.5809097289998</v>
      </c>
      <c r="AM214" s="97">
        <v>564.11760726157695</v>
      </c>
      <c r="AN214" s="97">
        <v>397.43975123099699</v>
      </c>
      <c r="AO214" s="97">
        <v>2317.20246782816</v>
      </c>
      <c r="AP214" s="466">
        <f t="shared" si="434"/>
        <v>8098.0261660917567</v>
      </c>
      <c r="AQ214" s="122">
        <f t="shared" si="435"/>
        <v>8098.0261660917758</v>
      </c>
      <c r="AR214" s="473">
        <f t="shared" si="436"/>
        <v>8098.0261660917477</v>
      </c>
      <c r="AS214" s="122">
        <f t="shared" si="437"/>
        <v>8098.0261660917249</v>
      </c>
      <c r="AT214" s="122">
        <f t="shared" si="438"/>
        <v>8098.0261660917176</v>
      </c>
      <c r="AU214" s="122">
        <f t="shared" si="439"/>
        <v>8098.0261660917231</v>
      </c>
      <c r="AV214" s="122">
        <f t="shared" si="440"/>
        <v>8098.0261660917795</v>
      </c>
      <c r="AW214" s="122">
        <f t="shared" si="441"/>
        <v>8098.0261660917959</v>
      </c>
      <c r="AX214" s="122">
        <f t="shared" si="442"/>
        <v>8098.026005334973</v>
      </c>
      <c r="AY214" s="122">
        <f t="shared" si="443"/>
        <v>8098.0261660917167</v>
      </c>
      <c r="AZ214" s="122">
        <f t="shared" si="444"/>
        <v>8098.0261660917822</v>
      </c>
      <c r="BA214" s="469">
        <f t="shared" si="445"/>
        <v>8098.0261660917331</v>
      </c>
      <c r="BB214" s="97">
        <f t="shared" si="446"/>
        <v>4.9155278934454386E-3</v>
      </c>
      <c r="BC214" s="97">
        <f t="shared" si="447"/>
        <v>2.9363088818786572E-3</v>
      </c>
      <c r="BD214" s="97">
        <f t="shared" si="448"/>
        <v>1.5830733803014363E-2</v>
      </c>
      <c r="BE214" s="97">
        <f t="shared" si="449"/>
        <v>4.5099968422362543E-3</v>
      </c>
      <c r="BF214" s="97">
        <f t="shared" si="450"/>
        <v>2.8109851196285243E-3</v>
      </c>
      <c r="BG214" s="97">
        <f t="shared" si="451"/>
        <v>1.5523538186221557E-2</v>
      </c>
      <c r="BH214" s="97">
        <f t="shared" si="452"/>
        <v>4.227353988363056E-3</v>
      </c>
      <c r="BI214" s="97">
        <f t="shared" si="453"/>
        <v>2.7236382550297226E-3</v>
      </c>
      <c r="BJ214" s="97">
        <f t="shared" si="454"/>
        <v>1.5166527064002807E-2</v>
      </c>
      <c r="BK214" s="97">
        <f t="shared" si="455"/>
        <v>3.5834198343217753E-3</v>
      </c>
      <c r="BL214" s="97">
        <f t="shared" si="456"/>
        <v>2.5246393113354765E-3</v>
      </c>
      <c r="BM214" s="469">
        <f t="shared" si="457"/>
        <v>1.4719464835821863E-2</v>
      </c>
      <c r="BN214" s="467">
        <f t="shared" si="458"/>
        <v>306971928.40728849</v>
      </c>
      <c r="BO214" s="97">
        <f t="shared" si="459"/>
        <v>410279942.84881121</v>
      </c>
      <c r="BP214" s="97">
        <f t="shared" si="460"/>
        <v>158903541.42308018</v>
      </c>
      <c r="BQ214" s="97">
        <f t="shared" si="461"/>
        <v>322219221.03342378</v>
      </c>
      <c r="BR214" s="97">
        <f t="shared" si="462"/>
        <v>420479961.27440619</v>
      </c>
      <c r="BS214" s="97">
        <f t="shared" si="463"/>
        <v>160666337.26686895</v>
      </c>
      <c r="BT214" s="97">
        <f t="shared" si="464"/>
        <v>334176598.71598828</v>
      </c>
      <c r="BU214" s="97">
        <f t="shared" si="465"/>
        <v>428019483.64995664</v>
      </c>
      <c r="BV214" s="97">
        <f t="shared" si="466"/>
        <v>162784765.16899398</v>
      </c>
      <c r="BW214" s="97">
        <f t="shared" si="467"/>
        <v>366760928.9155243</v>
      </c>
      <c r="BX214" s="97">
        <f t="shared" si="468"/>
        <v>446698440.89631802</v>
      </c>
      <c r="BY214" s="469">
        <f t="shared" si="469"/>
        <v>165550103.95882541</v>
      </c>
      <c r="BZ214" s="470">
        <f t="shared" si="470"/>
        <v>160.62225386759127</v>
      </c>
      <c r="CA214" s="470">
        <f t="shared" si="471"/>
        <v>359.38154022999379</v>
      </c>
      <c r="CB214" s="470">
        <f t="shared" si="472"/>
        <v>25.817236202827736</v>
      </c>
      <c r="CC214" s="470">
        <f t="shared" si="473"/>
        <v>183.7606099369803</v>
      </c>
      <c r="CD214" s="470">
        <f t="shared" si="474"/>
        <v>384.73701841317893</v>
      </c>
      <c r="CE214" s="470">
        <f t="shared" si="475"/>
        <v>26.620205078134642</v>
      </c>
      <c r="CF214" s="470">
        <f t="shared" si="476"/>
        <v>203.32212328908889</v>
      </c>
      <c r="CG214" s="470">
        <f t="shared" si="477"/>
        <v>404.19536716674679</v>
      </c>
      <c r="CH214" s="470">
        <f t="shared" si="478"/>
        <v>27.606085645920267</v>
      </c>
      <c r="CI214" s="470">
        <f t="shared" si="479"/>
        <v>263.2464898122596</v>
      </c>
      <c r="CJ214" s="470">
        <f t="shared" si="480"/>
        <v>455.0847834831099</v>
      </c>
      <c r="CK214" s="472">
        <f t="shared" si="481"/>
        <v>28.927749997485193</v>
      </c>
      <c r="CL214" s="470">
        <f t="shared" si="482"/>
        <v>0</v>
      </c>
      <c r="CM214" s="116">
        <f t="shared" si="483"/>
        <v>0</v>
      </c>
      <c r="CN214" s="116">
        <f t="shared" si="484"/>
        <v>0</v>
      </c>
      <c r="CO214" s="116">
        <f t="shared" si="485"/>
        <v>0</v>
      </c>
      <c r="CP214" s="116">
        <f t="shared" si="486"/>
        <v>0</v>
      </c>
      <c r="CQ214" s="116">
        <f t="shared" si="487"/>
        <v>0</v>
      </c>
      <c r="CR214" s="116">
        <f t="shared" si="488"/>
        <v>0</v>
      </c>
      <c r="CS214" s="116">
        <f t="shared" si="489"/>
        <v>0</v>
      </c>
      <c r="CT214" s="116">
        <f t="shared" si="490"/>
        <v>0</v>
      </c>
      <c r="CU214" s="116">
        <f t="shared" si="491"/>
        <v>0</v>
      </c>
      <c r="CV214" s="116">
        <f t="shared" si="492"/>
        <v>0</v>
      </c>
      <c r="CW214" s="471">
        <f t="shared" si="493"/>
        <v>0</v>
      </c>
      <c r="CX214" s="470">
        <f t="shared" si="494"/>
        <v>0</v>
      </c>
      <c r="CY214" s="116">
        <f t="shared" si="495"/>
        <v>0</v>
      </c>
      <c r="CZ214" s="116">
        <f t="shared" si="496"/>
        <v>0</v>
      </c>
      <c r="DA214" s="116">
        <f t="shared" si="497"/>
        <v>0</v>
      </c>
      <c r="DB214" s="116">
        <f t="shared" si="498"/>
        <v>0</v>
      </c>
      <c r="DC214" s="116">
        <f t="shared" si="499"/>
        <v>0</v>
      </c>
      <c r="DD214" s="116">
        <f t="shared" si="500"/>
        <v>0</v>
      </c>
      <c r="DE214" s="116">
        <f t="shared" si="501"/>
        <v>0</v>
      </c>
      <c r="DF214" s="116">
        <f t="shared" si="502"/>
        <v>0</v>
      </c>
      <c r="DG214" s="116">
        <f t="shared" si="503"/>
        <v>0</v>
      </c>
      <c r="DH214" s="116">
        <f t="shared" si="504"/>
        <v>0</v>
      </c>
      <c r="DI214" s="471">
        <f t="shared" si="505"/>
        <v>0</v>
      </c>
      <c r="DJ214" s="470">
        <f t="shared" si="506"/>
        <v>0</v>
      </c>
      <c r="DK214" s="116">
        <f t="shared" si="507"/>
        <v>0</v>
      </c>
      <c r="DL214" s="116">
        <f t="shared" si="508"/>
        <v>0</v>
      </c>
      <c r="DM214" s="116">
        <f t="shared" si="509"/>
        <v>0</v>
      </c>
      <c r="DN214" s="116">
        <f t="shared" si="510"/>
        <v>0</v>
      </c>
      <c r="DO214" s="116">
        <f t="shared" si="511"/>
        <v>0</v>
      </c>
      <c r="DP214" s="116">
        <f t="shared" si="512"/>
        <v>0</v>
      </c>
      <c r="DQ214" s="116">
        <f t="shared" si="513"/>
        <v>0</v>
      </c>
      <c r="DR214" s="116">
        <f t="shared" si="514"/>
        <v>0</v>
      </c>
      <c r="DS214" s="116">
        <f t="shared" si="515"/>
        <v>0</v>
      </c>
      <c r="DT214" s="116">
        <f t="shared" si="516"/>
        <v>0</v>
      </c>
      <c r="DU214" s="471">
        <f t="shared" si="517"/>
        <v>0</v>
      </c>
      <c r="DV214" s="470">
        <f t="shared" si="518"/>
        <v>0</v>
      </c>
      <c r="DW214" s="470">
        <f t="shared" si="519"/>
        <v>0</v>
      </c>
      <c r="DX214" s="470">
        <f t="shared" si="520"/>
        <v>0</v>
      </c>
      <c r="DY214" s="470">
        <f t="shared" si="521"/>
        <v>0</v>
      </c>
      <c r="DZ214" s="470">
        <f t="shared" si="522"/>
        <v>0</v>
      </c>
      <c r="EA214" s="470">
        <f t="shared" si="523"/>
        <v>0</v>
      </c>
      <c r="EB214" s="470">
        <f t="shared" si="524"/>
        <v>0</v>
      </c>
      <c r="EC214" s="470">
        <f t="shared" si="525"/>
        <v>0</v>
      </c>
      <c r="ED214" s="470">
        <f t="shared" si="526"/>
        <v>0</v>
      </c>
      <c r="EE214" s="470">
        <f t="shared" si="527"/>
        <v>0</v>
      </c>
      <c r="EF214" s="470">
        <f t="shared" si="528"/>
        <v>0</v>
      </c>
      <c r="EG214" s="470">
        <f t="shared" si="529"/>
        <v>0</v>
      </c>
      <c r="EH214" s="466">
        <f t="shared" si="530"/>
        <v>62449.432708258486</v>
      </c>
      <c r="EI214" s="122">
        <f t="shared" si="531"/>
        <v>139726.42503002382</v>
      </c>
      <c r="EJ214" s="122">
        <f t="shared" si="532"/>
        <v>10037.66113437035</v>
      </c>
      <c r="EK214" s="122">
        <f t="shared" si="533"/>
        <v>71445.553579069325</v>
      </c>
      <c r="EL214" s="122">
        <f t="shared" si="534"/>
        <v>149584.55608259258</v>
      </c>
      <c r="EM214" s="122">
        <f t="shared" si="535"/>
        <v>10349.852935555233</v>
      </c>
      <c r="EN214" s="122">
        <f t="shared" si="536"/>
        <v>79051.009126725708</v>
      </c>
      <c r="EO214" s="122">
        <f t="shared" si="537"/>
        <v>157149.90155522167</v>
      </c>
      <c r="EP214" s="122">
        <f t="shared" si="538"/>
        <v>10733.160233851928</v>
      </c>
      <c r="EQ214" s="122">
        <f t="shared" si="539"/>
        <v>102349.41644367501</v>
      </c>
      <c r="ER214" s="122">
        <f t="shared" si="540"/>
        <v>176935.54833384289</v>
      </c>
      <c r="ES214" s="469">
        <f t="shared" si="541"/>
        <v>11247.019222868499</v>
      </c>
      <c r="ET214" s="466">
        <f t="shared" si="542"/>
        <v>0</v>
      </c>
      <c r="EU214" s="122">
        <f t="shared" si="543"/>
        <v>0</v>
      </c>
      <c r="EV214" s="122">
        <f t="shared" si="544"/>
        <v>0</v>
      </c>
      <c r="EW214" s="122">
        <f t="shared" si="545"/>
        <v>0</v>
      </c>
      <c r="EX214" s="122">
        <f t="shared" si="546"/>
        <v>0</v>
      </c>
      <c r="EY214" s="122">
        <f t="shared" si="547"/>
        <v>0</v>
      </c>
      <c r="EZ214" s="122">
        <f t="shared" si="548"/>
        <v>0</v>
      </c>
      <c r="FA214" s="122">
        <f t="shared" si="549"/>
        <v>0</v>
      </c>
      <c r="FB214" s="122">
        <f t="shared" si="550"/>
        <v>0</v>
      </c>
      <c r="FC214" s="122">
        <f t="shared" si="551"/>
        <v>0</v>
      </c>
      <c r="FD214" s="122">
        <f t="shared" si="552"/>
        <v>0</v>
      </c>
      <c r="FE214" s="469">
        <f t="shared" si="553"/>
        <v>0</v>
      </c>
      <c r="FF214" s="466">
        <f t="shared" si="554"/>
        <v>0</v>
      </c>
      <c r="FG214" s="466">
        <f t="shared" si="555"/>
        <v>0</v>
      </c>
      <c r="FH214" s="466">
        <f t="shared" si="556"/>
        <v>0</v>
      </c>
      <c r="FI214" s="466">
        <f t="shared" si="557"/>
        <v>0</v>
      </c>
      <c r="FJ214" s="466">
        <f t="shared" si="558"/>
        <v>0</v>
      </c>
      <c r="FK214" s="466">
        <f t="shared" si="559"/>
        <v>0</v>
      </c>
      <c r="FL214" s="466">
        <f t="shared" si="560"/>
        <v>0</v>
      </c>
      <c r="FM214" s="466">
        <f t="shared" si="561"/>
        <v>0</v>
      </c>
      <c r="FN214" s="466">
        <f t="shared" si="562"/>
        <v>0</v>
      </c>
      <c r="FO214" s="466">
        <f t="shared" si="563"/>
        <v>0</v>
      </c>
      <c r="FP214" s="466">
        <f t="shared" si="564"/>
        <v>0</v>
      </c>
      <c r="FQ214" s="468">
        <f t="shared" si="565"/>
        <v>0</v>
      </c>
      <c r="FR214" s="466">
        <f t="shared" si="566"/>
        <v>0</v>
      </c>
      <c r="FS214" s="466">
        <f t="shared" si="567"/>
        <v>0</v>
      </c>
      <c r="FT214" s="466">
        <f t="shared" si="568"/>
        <v>0</v>
      </c>
      <c r="FU214" s="466">
        <f t="shared" si="569"/>
        <v>0</v>
      </c>
      <c r="FV214" s="466">
        <f t="shared" si="570"/>
        <v>0</v>
      </c>
      <c r="FW214" s="466">
        <f t="shared" si="571"/>
        <v>0</v>
      </c>
      <c r="FX214" s="466">
        <f t="shared" si="572"/>
        <v>0</v>
      </c>
      <c r="FY214" s="466">
        <f t="shared" si="573"/>
        <v>0</v>
      </c>
      <c r="FZ214" s="466">
        <f t="shared" si="574"/>
        <v>0</v>
      </c>
      <c r="GA214" s="466">
        <f t="shared" si="575"/>
        <v>0</v>
      </c>
      <c r="GB214" s="466">
        <f t="shared" si="576"/>
        <v>0</v>
      </c>
      <c r="GC214" s="468">
        <f t="shared" si="577"/>
        <v>0</v>
      </c>
    </row>
    <row r="215" spans="1:185">
      <c r="A215" s="97">
        <v>212</v>
      </c>
      <c r="B215" s="97" t="s">
        <v>12</v>
      </c>
      <c r="C215" s="97" t="s">
        <v>213</v>
      </c>
      <c r="D215" s="97" t="s">
        <v>935</v>
      </c>
      <c r="E215" s="321">
        <v>3.5058563352527002E-2</v>
      </c>
      <c r="F215" s="122">
        <v>2.5509861898779999E-3</v>
      </c>
      <c r="G215" s="122">
        <v>0.38780226762973902</v>
      </c>
      <c r="H215" s="122">
        <v>3.4696018993476997E-2</v>
      </c>
      <c r="I215" s="122">
        <v>2.3724171565860002E-3</v>
      </c>
      <c r="J215" s="122">
        <v>0.38402598551523698</v>
      </c>
      <c r="K215" s="122">
        <v>3.4437058737012E-2</v>
      </c>
      <c r="L215" s="122">
        <v>2.2448678470920001E-3</v>
      </c>
      <c r="M215" s="122">
        <v>0.379637333328112</v>
      </c>
      <c r="N215" s="122">
        <v>3.3572131480421E-2</v>
      </c>
      <c r="O215" s="122">
        <v>1.8188531533829999E-3</v>
      </c>
      <c r="P215" s="475">
        <v>0.37414170447124701</v>
      </c>
      <c r="Q215" s="474">
        <v>17</v>
      </c>
      <c r="R215" s="97">
        <v>0.59599557699296002</v>
      </c>
      <c r="S215" s="97">
        <v>4.3366765227919997E-2</v>
      </c>
      <c r="T215" s="97">
        <v>6.59263854970557</v>
      </c>
      <c r="U215" s="97">
        <v>0.58983232288910403</v>
      </c>
      <c r="V215" s="97">
        <v>4.0331091661965003E-2</v>
      </c>
      <c r="W215" s="97">
        <v>6.5284417537590196</v>
      </c>
      <c r="X215" s="97">
        <v>0.58542999852920696</v>
      </c>
      <c r="Y215" s="97">
        <v>3.8162753400569002E-2</v>
      </c>
      <c r="Z215" s="97">
        <v>6.4538346665779001</v>
      </c>
      <c r="AA215" s="97">
        <v>0.57072623516715004</v>
      </c>
      <c r="AB215" s="97">
        <v>3.0920503607507002E-2</v>
      </c>
      <c r="AC215" s="97">
        <v>6.3604089760112004</v>
      </c>
      <c r="AD215" s="321">
        <v>1672.7244710938801</v>
      </c>
      <c r="AE215" s="97">
        <v>121.713402295569</v>
      </c>
      <c r="AF215" s="97">
        <v>18502.935687557401</v>
      </c>
      <c r="AG215" s="97">
        <v>1655.42664815851</v>
      </c>
      <c r="AH215" s="97">
        <v>113.19346413488</v>
      </c>
      <c r="AI215" s="97">
        <v>18322.7606062466</v>
      </c>
      <c r="AJ215" s="97">
        <v>1643.07106034753</v>
      </c>
      <c r="AK215" s="97">
        <v>107.107794020101</v>
      </c>
      <c r="AL215" s="97">
        <v>18113.367802142999</v>
      </c>
      <c r="AM215" s="97">
        <v>1601.8033970588499</v>
      </c>
      <c r="AN215" s="97">
        <v>86.781655836741294</v>
      </c>
      <c r="AO215" s="97">
        <v>17851.1588861419</v>
      </c>
      <c r="AP215" s="466">
        <f t="shared" si="434"/>
        <v>2806.605511291636</v>
      </c>
      <c r="AQ215" s="122">
        <f t="shared" si="435"/>
        <v>2806.6055112915956</v>
      </c>
      <c r="AR215" s="473">
        <f t="shared" si="436"/>
        <v>2806.6055112916438</v>
      </c>
      <c r="AS215" s="122">
        <f t="shared" si="437"/>
        <v>2806.6055112916411</v>
      </c>
      <c r="AT215" s="122">
        <f t="shared" si="438"/>
        <v>2806.6055112916579</v>
      </c>
      <c r="AU215" s="122">
        <f t="shared" si="439"/>
        <v>2806.6055112916515</v>
      </c>
      <c r="AV215" s="122">
        <f t="shared" si="440"/>
        <v>2806.6055112916415</v>
      </c>
      <c r="AW215" s="122">
        <f t="shared" si="441"/>
        <v>2806.605511291647</v>
      </c>
      <c r="AX215" s="122">
        <f t="shared" si="442"/>
        <v>2806.6054892830844</v>
      </c>
      <c r="AY215" s="122">
        <f t="shared" si="443"/>
        <v>2806.6055112916365</v>
      </c>
      <c r="AZ215" s="122">
        <f t="shared" si="444"/>
        <v>2806.605511291611</v>
      </c>
      <c r="BA215" s="469">
        <f t="shared" si="445"/>
        <v>2806.6055112916479</v>
      </c>
      <c r="BB215" s="97">
        <f t="shared" si="446"/>
        <v>5.4103154044805278E-3</v>
      </c>
      <c r="BC215" s="97">
        <f t="shared" si="447"/>
        <v>3.9367385768017263E-4</v>
      </c>
      <c r="BD215" s="97">
        <f t="shared" si="448"/>
        <v>5.9846507723438275E-2</v>
      </c>
      <c r="BE215" s="97">
        <f t="shared" si="449"/>
        <v>5.3543667533378003E-3</v>
      </c>
      <c r="BF215" s="97">
        <f t="shared" si="450"/>
        <v>3.6611668764247724E-4</v>
      </c>
      <c r="BG215" s="97">
        <f t="shared" si="451"/>
        <v>5.9263743475790283E-2</v>
      </c>
      <c r="BH215" s="97">
        <f t="shared" si="452"/>
        <v>5.3144034310928841E-3</v>
      </c>
      <c r="BI215" s="97">
        <f t="shared" si="453"/>
        <v>3.4643299475845316E-4</v>
      </c>
      <c r="BJ215" s="97">
        <f t="shared" si="454"/>
        <v>5.8586476917712745E-2</v>
      </c>
      <c r="BK215" s="97">
        <f t="shared" si="455"/>
        <v>5.1809259347951921E-3</v>
      </c>
      <c r="BL215" s="97">
        <f t="shared" si="456"/>
        <v>2.8068946052596088E-4</v>
      </c>
      <c r="BM215" s="469">
        <f t="shared" si="457"/>
        <v>5.7738379260012768E-2</v>
      </c>
      <c r="BN215" s="467">
        <f t="shared" si="458"/>
        <v>100797682.83810787</v>
      </c>
      <c r="BO215" s="97">
        <f t="shared" si="459"/>
        <v>440750659.68509144</v>
      </c>
      <c r="BP215" s="97">
        <f t="shared" si="460"/>
        <v>26048457.544326209</v>
      </c>
      <c r="BQ215" s="97">
        <f t="shared" si="461"/>
        <v>101389316.26286106</v>
      </c>
      <c r="BR215" s="97">
        <f t="shared" si="462"/>
        <v>459131480.10670561</v>
      </c>
      <c r="BS215" s="97">
        <f t="shared" si="463"/>
        <v>26192358.764337853</v>
      </c>
      <c r="BT215" s="97">
        <f t="shared" si="464"/>
        <v>101817860.88553831</v>
      </c>
      <c r="BU215" s="97">
        <f t="shared" si="465"/>
        <v>473640931.51220715</v>
      </c>
      <c r="BV215" s="97">
        <f t="shared" si="466"/>
        <v>26362399.277820446</v>
      </c>
      <c r="BW215" s="97">
        <f t="shared" si="467"/>
        <v>103286486.96150103</v>
      </c>
      <c r="BX215" s="97">
        <f t="shared" si="468"/>
        <v>533216482.57530814</v>
      </c>
      <c r="BY215" s="469">
        <f t="shared" si="469"/>
        <v>26579713.763442453</v>
      </c>
      <c r="BZ215" s="470">
        <f t="shared" si="470"/>
        <v>8.4562442012299108</v>
      </c>
      <c r="CA215" s="470">
        <f t="shared" si="471"/>
        <v>508.16640043206564</v>
      </c>
      <c r="CB215" s="470">
        <f t="shared" si="472"/>
        <v>0.1975571491439459</v>
      </c>
      <c r="CC215" s="470">
        <f t="shared" si="473"/>
        <v>8.5947575546757147</v>
      </c>
      <c r="CD215" s="470">
        <f t="shared" si="474"/>
        <v>569.20289184695969</v>
      </c>
      <c r="CE215" s="470">
        <f t="shared" si="475"/>
        <v>0.20060191813196865</v>
      </c>
      <c r="CF215" s="470">
        <f t="shared" si="476"/>
        <v>8.6959893703208166</v>
      </c>
      <c r="CG215" s="470">
        <f t="shared" si="477"/>
        <v>620.55392929948448</v>
      </c>
      <c r="CH215" s="470">
        <f t="shared" si="478"/>
        <v>0.20423826019546079</v>
      </c>
      <c r="CI215" s="470">
        <f t="shared" si="479"/>
        <v>9.048689248642237</v>
      </c>
      <c r="CJ215" s="470">
        <f t="shared" si="480"/>
        <v>862.23770696582665</v>
      </c>
      <c r="CK215" s="472">
        <f t="shared" si="481"/>
        <v>0.20894657767833799</v>
      </c>
      <c r="CL215" s="470">
        <f t="shared" si="482"/>
        <v>0</v>
      </c>
      <c r="CM215" s="116">
        <f t="shared" si="483"/>
        <v>0</v>
      </c>
      <c r="CN215" s="116">
        <f t="shared" si="484"/>
        <v>0</v>
      </c>
      <c r="CO215" s="116">
        <f t="shared" si="485"/>
        <v>0</v>
      </c>
      <c r="CP215" s="116">
        <f t="shared" si="486"/>
        <v>0</v>
      </c>
      <c r="CQ215" s="116">
        <f t="shared" si="487"/>
        <v>0</v>
      </c>
      <c r="CR215" s="116">
        <f t="shared" si="488"/>
        <v>0</v>
      </c>
      <c r="CS215" s="116">
        <f t="shared" si="489"/>
        <v>0</v>
      </c>
      <c r="CT215" s="116">
        <f t="shared" si="490"/>
        <v>0</v>
      </c>
      <c r="CU215" s="116">
        <f t="shared" si="491"/>
        <v>0</v>
      </c>
      <c r="CV215" s="116">
        <f t="shared" si="492"/>
        <v>0</v>
      </c>
      <c r="CW215" s="471">
        <f t="shared" si="493"/>
        <v>0</v>
      </c>
      <c r="CX215" s="470">
        <f t="shared" si="494"/>
        <v>0</v>
      </c>
      <c r="CY215" s="116">
        <f t="shared" si="495"/>
        <v>0</v>
      </c>
      <c r="CZ215" s="116">
        <f t="shared" si="496"/>
        <v>0</v>
      </c>
      <c r="DA215" s="116">
        <f t="shared" si="497"/>
        <v>0</v>
      </c>
      <c r="DB215" s="116">
        <f t="shared" si="498"/>
        <v>0</v>
      </c>
      <c r="DC215" s="116">
        <f t="shared" si="499"/>
        <v>0</v>
      </c>
      <c r="DD215" s="116">
        <f t="shared" si="500"/>
        <v>0</v>
      </c>
      <c r="DE215" s="116">
        <f t="shared" si="501"/>
        <v>0</v>
      </c>
      <c r="DF215" s="116">
        <f t="shared" si="502"/>
        <v>0</v>
      </c>
      <c r="DG215" s="116">
        <f t="shared" si="503"/>
        <v>0</v>
      </c>
      <c r="DH215" s="116">
        <f t="shared" si="504"/>
        <v>0</v>
      </c>
      <c r="DI215" s="471">
        <f t="shared" si="505"/>
        <v>0</v>
      </c>
      <c r="DJ215" s="470">
        <f t="shared" si="506"/>
        <v>0</v>
      </c>
      <c r="DK215" s="116">
        <f t="shared" si="507"/>
        <v>0</v>
      </c>
      <c r="DL215" s="116">
        <f t="shared" si="508"/>
        <v>0</v>
      </c>
      <c r="DM215" s="116">
        <f t="shared" si="509"/>
        <v>0</v>
      </c>
      <c r="DN215" s="116">
        <f t="shared" si="510"/>
        <v>0</v>
      </c>
      <c r="DO215" s="116">
        <f t="shared" si="511"/>
        <v>0</v>
      </c>
      <c r="DP215" s="116">
        <f t="shared" si="512"/>
        <v>0</v>
      </c>
      <c r="DQ215" s="116">
        <f t="shared" si="513"/>
        <v>0</v>
      </c>
      <c r="DR215" s="116">
        <f t="shared" si="514"/>
        <v>0</v>
      </c>
      <c r="DS215" s="116">
        <f t="shared" si="515"/>
        <v>0</v>
      </c>
      <c r="DT215" s="116">
        <f t="shared" si="516"/>
        <v>0</v>
      </c>
      <c r="DU215" s="471">
        <f t="shared" si="517"/>
        <v>0</v>
      </c>
      <c r="DV215" s="470">
        <f t="shared" si="518"/>
        <v>0</v>
      </c>
      <c r="DW215" s="470">
        <f t="shared" si="519"/>
        <v>0</v>
      </c>
      <c r="DX215" s="470">
        <f t="shared" si="520"/>
        <v>0</v>
      </c>
      <c r="DY215" s="470">
        <f t="shared" si="521"/>
        <v>0</v>
      </c>
      <c r="DZ215" s="470">
        <f t="shared" si="522"/>
        <v>0</v>
      </c>
      <c r="EA215" s="470">
        <f t="shared" si="523"/>
        <v>0</v>
      </c>
      <c r="EB215" s="470">
        <f t="shared" si="524"/>
        <v>0</v>
      </c>
      <c r="EC215" s="470">
        <f t="shared" si="525"/>
        <v>0</v>
      </c>
      <c r="ED215" s="470">
        <f t="shared" si="526"/>
        <v>0</v>
      </c>
      <c r="EE215" s="470">
        <f t="shared" si="527"/>
        <v>0</v>
      </c>
      <c r="EF215" s="470">
        <f t="shared" si="528"/>
        <v>0</v>
      </c>
      <c r="EG215" s="470">
        <f t="shared" si="529"/>
        <v>0</v>
      </c>
      <c r="EH215" s="466">
        <f t="shared" si="530"/>
        <v>18630.648178964344</v>
      </c>
      <c r="EI215" s="122">
        <f t="shared" si="531"/>
        <v>1119583.2567657179</v>
      </c>
      <c r="EJ215" s="122">
        <f t="shared" si="532"/>
        <v>435.2544289585104</v>
      </c>
      <c r="EK215" s="122">
        <f t="shared" si="533"/>
        <v>18935.818357914515</v>
      </c>
      <c r="EL215" s="122">
        <f t="shared" si="534"/>
        <v>1254057.7788550842</v>
      </c>
      <c r="EM215" s="122">
        <f t="shared" si="535"/>
        <v>441.9626103274702</v>
      </c>
      <c r="EN215" s="122">
        <f t="shared" si="536"/>
        <v>19158.850509886845</v>
      </c>
      <c r="EO215" s="122">
        <f t="shared" si="537"/>
        <v>1367193.4794849677</v>
      </c>
      <c r="EP215" s="122">
        <f t="shared" si="538"/>
        <v>449.97413506955849</v>
      </c>
      <c r="EQ215" s="122">
        <f t="shared" si="539"/>
        <v>19935.912665307009</v>
      </c>
      <c r="ER215" s="122">
        <f t="shared" si="540"/>
        <v>1899666.9186515152</v>
      </c>
      <c r="ES215" s="469">
        <f t="shared" si="541"/>
        <v>460.34741716157714</v>
      </c>
      <c r="ET215" s="466">
        <f t="shared" si="542"/>
        <v>0</v>
      </c>
      <c r="EU215" s="122">
        <f t="shared" si="543"/>
        <v>0</v>
      </c>
      <c r="EV215" s="122">
        <f t="shared" si="544"/>
        <v>0</v>
      </c>
      <c r="EW215" s="122">
        <f t="shared" si="545"/>
        <v>0</v>
      </c>
      <c r="EX215" s="122">
        <f t="shared" si="546"/>
        <v>0</v>
      </c>
      <c r="EY215" s="122">
        <f t="shared" si="547"/>
        <v>0</v>
      </c>
      <c r="EZ215" s="122">
        <f t="shared" si="548"/>
        <v>0</v>
      </c>
      <c r="FA215" s="122">
        <f t="shared" si="549"/>
        <v>0</v>
      </c>
      <c r="FB215" s="122">
        <f t="shared" si="550"/>
        <v>0</v>
      </c>
      <c r="FC215" s="122">
        <f t="shared" si="551"/>
        <v>0</v>
      </c>
      <c r="FD215" s="122">
        <f t="shared" si="552"/>
        <v>0</v>
      </c>
      <c r="FE215" s="469">
        <f t="shared" si="553"/>
        <v>0</v>
      </c>
      <c r="FF215" s="466">
        <f t="shared" si="554"/>
        <v>0</v>
      </c>
      <c r="FG215" s="466">
        <f t="shared" si="555"/>
        <v>0</v>
      </c>
      <c r="FH215" s="466">
        <f t="shared" si="556"/>
        <v>0</v>
      </c>
      <c r="FI215" s="466">
        <f t="shared" si="557"/>
        <v>0</v>
      </c>
      <c r="FJ215" s="466">
        <f t="shared" si="558"/>
        <v>0</v>
      </c>
      <c r="FK215" s="466">
        <f t="shared" si="559"/>
        <v>0</v>
      </c>
      <c r="FL215" s="466">
        <f t="shared" si="560"/>
        <v>0</v>
      </c>
      <c r="FM215" s="466">
        <f t="shared" si="561"/>
        <v>0</v>
      </c>
      <c r="FN215" s="466">
        <f t="shared" si="562"/>
        <v>0</v>
      </c>
      <c r="FO215" s="466">
        <f t="shared" si="563"/>
        <v>0</v>
      </c>
      <c r="FP215" s="466">
        <f t="shared" si="564"/>
        <v>0</v>
      </c>
      <c r="FQ215" s="468">
        <f t="shared" si="565"/>
        <v>0</v>
      </c>
      <c r="FR215" s="466">
        <f t="shared" si="566"/>
        <v>0</v>
      </c>
      <c r="FS215" s="466">
        <f t="shared" si="567"/>
        <v>0</v>
      </c>
      <c r="FT215" s="466">
        <f t="shared" si="568"/>
        <v>0</v>
      </c>
      <c r="FU215" s="466">
        <f t="shared" si="569"/>
        <v>0</v>
      </c>
      <c r="FV215" s="466">
        <f t="shared" si="570"/>
        <v>0</v>
      </c>
      <c r="FW215" s="466">
        <f t="shared" si="571"/>
        <v>0</v>
      </c>
      <c r="FX215" s="466">
        <f t="shared" si="572"/>
        <v>0</v>
      </c>
      <c r="FY215" s="466">
        <f t="shared" si="573"/>
        <v>0</v>
      </c>
      <c r="FZ215" s="466">
        <f t="shared" si="574"/>
        <v>0</v>
      </c>
      <c r="GA215" s="466">
        <f t="shared" si="575"/>
        <v>0</v>
      </c>
      <c r="GB215" s="466">
        <f t="shared" si="576"/>
        <v>0</v>
      </c>
      <c r="GC215" s="468">
        <f t="shared" si="577"/>
        <v>0</v>
      </c>
    </row>
    <row r="216" spans="1:185">
      <c r="A216" s="97">
        <v>213</v>
      </c>
      <c r="B216" s="97" t="s">
        <v>12</v>
      </c>
      <c r="C216" s="97" t="s">
        <v>213</v>
      </c>
      <c r="D216" s="97" t="s">
        <v>935</v>
      </c>
      <c r="E216" s="321">
        <v>3.5868861344656E-2</v>
      </c>
      <c r="F216" s="122">
        <v>0</v>
      </c>
      <c r="G216" s="122">
        <v>0.50951928467213103</v>
      </c>
      <c r="H216" s="122">
        <v>3.5868861344656E-2</v>
      </c>
      <c r="I216" s="122">
        <v>0</v>
      </c>
      <c r="J216" s="122">
        <v>0.50923624692396596</v>
      </c>
      <c r="K216" s="122">
        <v>3.5868861344656E-2</v>
      </c>
      <c r="L216" s="122">
        <v>0</v>
      </c>
      <c r="M216" s="122">
        <v>0.50890731116258603</v>
      </c>
      <c r="N216" s="122">
        <v>3.5868861344656E-2</v>
      </c>
      <c r="O216" s="122">
        <v>0</v>
      </c>
      <c r="P216" s="475">
        <v>0.50849540591577602</v>
      </c>
      <c r="Q216" s="474">
        <v>1</v>
      </c>
      <c r="R216" s="97">
        <v>3.5868861344656E-2</v>
      </c>
      <c r="S216" s="97">
        <v>0</v>
      </c>
      <c r="T216" s="97">
        <v>0.50951928467213103</v>
      </c>
      <c r="U216" s="97">
        <v>3.5868861344656E-2</v>
      </c>
      <c r="V216" s="97">
        <v>0</v>
      </c>
      <c r="W216" s="97">
        <v>0.50923624692396596</v>
      </c>
      <c r="X216" s="97">
        <v>3.5868861344656E-2</v>
      </c>
      <c r="Y216" s="97">
        <v>0</v>
      </c>
      <c r="Z216" s="97">
        <v>0.50890731116258603</v>
      </c>
      <c r="AA216" s="97">
        <v>3.5868861344656E-2</v>
      </c>
      <c r="AB216" s="97">
        <v>0</v>
      </c>
      <c r="AC216" s="97">
        <v>0.50849540591577602</v>
      </c>
      <c r="AD216" s="321">
        <v>289.49320748199</v>
      </c>
      <c r="AE216" s="97">
        <v>0</v>
      </c>
      <c r="AF216" s="97">
        <v>4112.2680359531096</v>
      </c>
      <c r="AG216" s="97">
        <v>289.49320748199</v>
      </c>
      <c r="AH216" s="97">
        <v>0</v>
      </c>
      <c r="AI216" s="97">
        <v>4109.9836727901102</v>
      </c>
      <c r="AJ216" s="97">
        <v>289.49320748199</v>
      </c>
      <c r="AK216" s="97">
        <v>0</v>
      </c>
      <c r="AL216" s="97">
        <v>4107.3291015625</v>
      </c>
      <c r="AM216" s="97">
        <v>289.49320748199</v>
      </c>
      <c r="AN216" s="97">
        <v>0</v>
      </c>
      <c r="AO216" s="97">
        <v>4104.00443532187</v>
      </c>
      <c r="AP216" s="466">
        <f t="shared" si="434"/>
        <v>8070.8780995391362</v>
      </c>
      <c r="AQ216" s="122">
        <f t="shared" si="435"/>
        <v>0</v>
      </c>
      <c r="AR216" s="473">
        <f t="shared" si="436"/>
        <v>8070.8780995390589</v>
      </c>
      <c r="AS216" s="122">
        <f t="shared" si="437"/>
        <v>8070.8780995391362</v>
      </c>
      <c r="AT216" s="122">
        <f t="shared" si="438"/>
        <v>0</v>
      </c>
      <c r="AU216" s="122">
        <f t="shared" si="439"/>
        <v>8070.8780995390762</v>
      </c>
      <c r="AV216" s="122">
        <f t="shared" si="440"/>
        <v>8070.8780995391362</v>
      </c>
      <c r="AW216" s="122">
        <f t="shared" si="441"/>
        <v>0</v>
      </c>
      <c r="AX216" s="122">
        <f t="shared" si="442"/>
        <v>8070.878549925741</v>
      </c>
      <c r="AY216" s="122">
        <f t="shared" si="443"/>
        <v>8070.8780995391362</v>
      </c>
      <c r="AZ216" s="122">
        <f t="shared" si="444"/>
        <v>0</v>
      </c>
      <c r="BA216" s="469">
        <f t="shared" si="445"/>
        <v>8070.8780995390771</v>
      </c>
      <c r="BB216" s="97">
        <f t="shared" si="446"/>
        <v>5.5353623912880795E-3</v>
      </c>
      <c r="BC216" s="97">
        <f t="shared" si="447"/>
        <v>0</v>
      </c>
      <c r="BD216" s="97">
        <f t="shared" si="448"/>
        <v>7.8630148275680309E-2</v>
      </c>
      <c r="BE216" s="97">
        <f t="shared" si="449"/>
        <v>5.5353623912880795E-3</v>
      </c>
      <c r="BF216" s="97">
        <f t="shared" si="450"/>
        <v>0</v>
      </c>
      <c r="BG216" s="97">
        <f t="shared" si="451"/>
        <v>7.8586469261410691E-2</v>
      </c>
      <c r="BH216" s="97">
        <f t="shared" si="452"/>
        <v>5.5353623912880795E-3</v>
      </c>
      <c r="BI216" s="97">
        <f t="shared" si="453"/>
        <v>0</v>
      </c>
      <c r="BJ216" s="97">
        <f t="shared" si="454"/>
        <v>7.853570716374618E-2</v>
      </c>
      <c r="BK216" s="97">
        <f t="shared" si="455"/>
        <v>5.5353623912880795E-3</v>
      </c>
      <c r="BL216" s="97">
        <f t="shared" si="456"/>
        <v>0</v>
      </c>
      <c r="BM216" s="469">
        <f t="shared" si="457"/>
        <v>7.8472141030713469E-2</v>
      </c>
      <c r="BN216" s="467">
        <f t="shared" si="458"/>
        <v>286156125.16577584</v>
      </c>
      <c r="BO216" s="97">
        <f t="shared" si="459"/>
        <v>0</v>
      </c>
      <c r="BP216" s="97">
        <f t="shared" si="460"/>
        <v>64235870.986914858</v>
      </c>
      <c r="BQ216" s="97">
        <f t="shared" si="461"/>
        <v>286156125.16577584</v>
      </c>
      <c r="BR216" s="97">
        <f t="shared" si="462"/>
        <v>0</v>
      </c>
      <c r="BS216" s="97">
        <f t="shared" si="463"/>
        <v>64255969.240983769</v>
      </c>
      <c r="BT216" s="97">
        <f t="shared" si="464"/>
        <v>286156125.16577584</v>
      </c>
      <c r="BU216" s="97">
        <f t="shared" si="465"/>
        <v>0</v>
      </c>
      <c r="BV216" s="97">
        <f t="shared" si="466"/>
        <v>64279352.206153035</v>
      </c>
      <c r="BW216" s="97">
        <f t="shared" si="467"/>
        <v>286156125.16577584</v>
      </c>
      <c r="BX216" s="97">
        <f t="shared" si="468"/>
        <v>0</v>
      </c>
      <c r="BY216" s="469">
        <f t="shared" si="469"/>
        <v>64308658.449643597</v>
      </c>
      <c r="BZ216" s="470">
        <f t="shared" si="470"/>
        <v>398.89212319310138</v>
      </c>
      <c r="CA216" s="470">
        <f t="shared" si="471"/>
        <v>0</v>
      </c>
      <c r="CB216" s="470">
        <f t="shared" si="472"/>
        <v>6.3035760293400669</v>
      </c>
      <c r="CC216" s="470">
        <f t="shared" si="473"/>
        <v>398.89212319310138</v>
      </c>
      <c r="CD216" s="470">
        <f t="shared" si="474"/>
        <v>0</v>
      </c>
      <c r="CE216" s="470">
        <f t="shared" si="475"/>
        <v>6.3090529817075085</v>
      </c>
      <c r="CF216" s="470">
        <f t="shared" si="476"/>
        <v>398.89212319310138</v>
      </c>
      <c r="CG216" s="470">
        <f t="shared" si="477"/>
        <v>0</v>
      </c>
      <c r="CH216" s="470">
        <f t="shared" si="478"/>
        <v>6.3154282514932296</v>
      </c>
      <c r="CI216" s="470">
        <f t="shared" si="479"/>
        <v>398.89212319310138</v>
      </c>
      <c r="CJ216" s="470">
        <f t="shared" si="480"/>
        <v>0</v>
      </c>
      <c r="CK216" s="472">
        <f t="shared" si="481"/>
        <v>6.3234257086184256</v>
      </c>
      <c r="CL216" s="470">
        <f t="shared" si="482"/>
        <v>0</v>
      </c>
      <c r="CM216" s="116">
        <f t="shared" si="483"/>
        <v>0</v>
      </c>
      <c r="CN216" s="116">
        <f t="shared" si="484"/>
        <v>0</v>
      </c>
      <c r="CO216" s="116">
        <f t="shared" si="485"/>
        <v>0</v>
      </c>
      <c r="CP216" s="116">
        <f t="shared" si="486"/>
        <v>0</v>
      </c>
      <c r="CQ216" s="116">
        <f t="shared" si="487"/>
        <v>0</v>
      </c>
      <c r="CR216" s="116">
        <f t="shared" si="488"/>
        <v>0</v>
      </c>
      <c r="CS216" s="116">
        <f t="shared" si="489"/>
        <v>0</v>
      </c>
      <c r="CT216" s="116">
        <f t="shared" si="490"/>
        <v>0</v>
      </c>
      <c r="CU216" s="116">
        <f t="shared" si="491"/>
        <v>0</v>
      </c>
      <c r="CV216" s="116">
        <f t="shared" si="492"/>
        <v>0</v>
      </c>
      <c r="CW216" s="471">
        <f t="shared" si="493"/>
        <v>0</v>
      </c>
      <c r="CX216" s="470">
        <f t="shared" si="494"/>
        <v>0</v>
      </c>
      <c r="CY216" s="116">
        <f t="shared" si="495"/>
        <v>0</v>
      </c>
      <c r="CZ216" s="116">
        <f t="shared" si="496"/>
        <v>0</v>
      </c>
      <c r="DA216" s="116">
        <f t="shared" si="497"/>
        <v>0</v>
      </c>
      <c r="DB216" s="116">
        <f t="shared" si="498"/>
        <v>0</v>
      </c>
      <c r="DC216" s="116">
        <f t="shared" si="499"/>
        <v>0</v>
      </c>
      <c r="DD216" s="116">
        <f t="shared" si="500"/>
        <v>0</v>
      </c>
      <c r="DE216" s="116">
        <f t="shared" si="501"/>
        <v>0</v>
      </c>
      <c r="DF216" s="116">
        <f t="shared" si="502"/>
        <v>0</v>
      </c>
      <c r="DG216" s="116">
        <f t="shared" si="503"/>
        <v>0</v>
      </c>
      <c r="DH216" s="116">
        <f t="shared" si="504"/>
        <v>0</v>
      </c>
      <c r="DI216" s="471">
        <f t="shared" si="505"/>
        <v>0</v>
      </c>
      <c r="DJ216" s="470">
        <f t="shared" si="506"/>
        <v>0</v>
      </c>
      <c r="DK216" s="116">
        <f t="shared" si="507"/>
        <v>0</v>
      </c>
      <c r="DL216" s="116">
        <f t="shared" si="508"/>
        <v>0</v>
      </c>
      <c r="DM216" s="116">
        <f t="shared" si="509"/>
        <v>0</v>
      </c>
      <c r="DN216" s="116">
        <f t="shared" si="510"/>
        <v>0</v>
      </c>
      <c r="DO216" s="116">
        <f t="shared" si="511"/>
        <v>0</v>
      </c>
      <c r="DP216" s="116">
        <f t="shared" si="512"/>
        <v>0</v>
      </c>
      <c r="DQ216" s="116">
        <f t="shared" si="513"/>
        <v>0</v>
      </c>
      <c r="DR216" s="116">
        <f t="shared" si="514"/>
        <v>0</v>
      </c>
      <c r="DS216" s="116">
        <f t="shared" si="515"/>
        <v>0</v>
      </c>
      <c r="DT216" s="116">
        <f t="shared" si="516"/>
        <v>0</v>
      </c>
      <c r="DU216" s="471">
        <f t="shared" si="517"/>
        <v>0</v>
      </c>
      <c r="DV216" s="470">
        <f t="shared" si="518"/>
        <v>0</v>
      </c>
      <c r="DW216" s="470">
        <f t="shared" si="519"/>
        <v>0</v>
      </c>
      <c r="DX216" s="470">
        <f t="shared" si="520"/>
        <v>0</v>
      </c>
      <c r="DY216" s="470">
        <f t="shared" si="521"/>
        <v>0</v>
      </c>
      <c r="DZ216" s="470">
        <f t="shared" si="522"/>
        <v>0</v>
      </c>
      <c r="EA216" s="470">
        <f t="shared" si="523"/>
        <v>0</v>
      </c>
      <c r="EB216" s="470">
        <f t="shared" si="524"/>
        <v>0</v>
      </c>
      <c r="EC216" s="470">
        <f t="shared" si="525"/>
        <v>0</v>
      </c>
      <c r="ED216" s="470">
        <f t="shared" si="526"/>
        <v>0</v>
      </c>
      <c r="EE216" s="470">
        <f t="shared" si="527"/>
        <v>0</v>
      </c>
      <c r="EF216" s="470">
        <f t="shared" si="528"/>
        <v>0</v>
      </c>
      <c r="EG216" s="470">
        <f t="shared" si="529"/>
        <v>0</v>
      </c>
      <c r="EH216" s="466">
        <f t="shared" si="530"/>
        <v>51696.005597781157</v>
      </c>
      <c r="EI216" s="122">
        <f t="shared" si="531"/>
        <v>0</v>
      </c>
      <c r="EJ216" s="122">
        <f t="shared" si="532"/>
        <v>816.93691790712944</v>
      </c>
      <c r="EK216" s="122">
        <f t="shared" si="533"/>
        <v>51696.005597781157</v>
      </c>
      <c r="EL216" s="122">
        <f t="shared" si="534"/>
        <v>0</v>
      </c>
      <c r="EM216" s="122">
        <f t="shared" si="535"/>
        <v>817.64672525549122</v>
      </c>
      <c r="EN216" s="122">
        <f t="shared" si="536"/>
        <v>51696.005597781157</v>
      </c>
      <c r="EO216" s="122">
        <f t="shared" si="537"/>
        <v>0</v>
      </c>
      <c r="EP216" s="122">
        <f t="shared" si="538"/>
        <v>818.47295360989381</v>
      </c>
      <c r="EQ216" s="122">
        <f t="shared" si="539"/>
        <v>51696.005597781157</v>
      </c>
      <c r="ER216" s="122">
        <f t="shared" si="540"/>
        <v>0</v>
      </c>
      <c r="ES216" s="469">
        <f t="shared" si="541"/>
        <v>819.50941576162199</v>
      </c>
      <c r="ET216" s="466">
        <f t="shared" si="542"/>
        <v>0</v>
      </c>
      <c r="EU216" s="122">
        <f t="shared" si="543"/>
        <v>0</v>
      </c>
      <c r="EV216" s="122">
        <f t="shared" si="544"/>
        <v>0</v>
      </c>
      <c r="EW216" s="122">
        <f t="shared" si="545"/>
        <v>0</v>
      </c>
      <c r="EX216" s="122">
        <f t="shared" si="546"/>
        <v>0</v>
      </c>
      <c r="EY216" s="122">
        <f t="shared" si="547"/>
        <v>0</v>
      </c>
      <c r="EZ216" s="122">
        <f t="shared" si="548"/>
        <v>0</v>
      </c>
      <c r="FA216" s="122">
        <f t="shared" si="549"/>
        <v>0</v>
      </c>
      <c r="FB216" s="122">
        <f t="shared" si="550"/>
        <v>0</v>
      </c>
      <c r="FC216" s="122">
        <f t="shared" si="551"/>
        <v>0</v>
      </c>
      <c r="FD216" s="122">
        <f t="shared" si="552"/>
        <v>0</v>
      </c>
      <c r="FE216" s="469">
        <f t="shared" si="553"/>
        <v>0</v>
      </c>
      <c r="FF216" s="466">
        <f t="shared" si="554"/>
        <v>0</v>
      </c>
      <c r="FG216" s="466">
        <f t="shared" si="555"/>
        <v>0</v>
      </c>
      <c r="FH216" s="466">
        <f t="shared" si="556"/>
        <v>0</v>
      </c>
      <c r="FI216" s="466">
        <f t="shared" si="557"/>
        <v>0</v>
      </c>
      <c r="FJ216" s="466">
        <f t="shared" si="558"/>
        <v>0</v>
      </c>
      <c r="FK216" s="466">
        <f t="shared" si="559"/>
        <v>0</v>
      </c>
      <c r="FL216" s="466">
        <f t="shared" si="560"/>
        <v>0</v>
      </c>
      <c r="FM216" s="466">
        <f t="shared" si="561"/>
        <v>0</v>
      </c>
      <c r="FN216" s="466">
        <f t="shared" si="562"/>
        <v>0</v>
      </c>
      <c r="FO216" s="466">
        <f t="shared" si="563"/>
        <v>0</v>
      </c>
      <c r="FP216" s="466">
        <f t="shared" si="564"/>
        <v>0</v>
      </c>
      <c r="FQ216" s="468">
        <f t="shared" si="565"/>
        <v>0</v>
      </c>
      <c r="FR216" s="466">
        <f t="shared" si="566"/>
        <v>0</v>
      </c>
      <c r="FS216" s="466">
        <f t="shared" si="567"/>
        <v>0</v>
      </c>
      <c r="FT216" s="466">
        <f t="shared" si="568"/>
        <v>0</v>
      </c>
      <c r="FU216" s="466">
        <f t="shared" si="569"/>
        <v>0</v>
      </c>
      <c r="FV216" s="466">
        <f t="shared" si="570"/>
        <v>0</v>
      </c>
      <c r="FW216" s="466">
        <f t="shared" si="571"/>
        <v>0</v>
      </c>
      <c r="FX216" s="466">
        <f t="shared" si="572"/>
        <v>0</v>
      </c>
      <c r="FY216" s="466">
        <f t="shared" si="573"/>
        <v>0</v>
      </c>
      <c r="FZ216" s="466">
        <f t="shared" si="574"/>
        <v>0</v>
      </c>
      <c r="GA216" s="466">
        <f t="shared" si="575"/>
        <v>0</v>
      </c>
      <c r="GB216" s="466">
        <f t="shared" si="576"/>
        <v>0</v>
      </c>
      <c r="GC216" s="468">
        <f t="shared" si="577"/>
        <v>0</v>
      </c>
    </row>
    <row r="217" spans="1:185">
      <c r="A217" s="97">
        <v>214</v>
      </c>
      <c r="B217" s="97" t="s">
        <v>12</v>
      </c>
      <c r="C217" s="97" t="s">
        <v>213</v>
      </c>
      <c r="D217" s="97" t="s">
        <v>935</v>
      </c>
      <c r="E217" s="321">
        <v>3.6880189921994003E-2</v>
      </c>
      <c r="F217" s="122">
        <v>0</v>
      </c>
      <c r="G217" s="122">
        <v>0.409817705695255</v>
      </c>
      <c r="H217" s="122">
        <v>3.3837574253429002E-2</v>
      </c>
      <c r="I217" s="122">
        <v>0</v>
      </c>
      <c r="J217" s="122">
        <v>0.38702782603771302</v>
      </c>
      <c r="K217" s="122">
        <v>3.1716963332914003E-2</v>
      </c>
      <c r="L217" s="122">
        <v>0</v>
      </c>
      <c r="M217" s="122">
        <v>0.36903462353579503</v>
      </c>
      <c r="N217" s="122">
        <v>2.6885658453133E-2</v>
      </c>
      <c r="O217" s="122">
        <v>0</v>
      </c>
      <c r="P217" s="475">
        <v>0.33344820951285198</v>
      </c>
      <c r="Q217" s="474">
        <v>3</v>
      </c>
      <c r="R217" s="97">
        <v>0.110640569765981</v>
      </c>
      <c r="S217" s="97">
        <v>0</v>
      </c>
      <c r="T217" s="97">
        <v>1.2294531170857601</v>
      </c>
      <c r="U217" s="97">
        <v>0.101512722760287</v>
      </c>
      <c r="V217" s="97">
        <v>0</v>
      </c>
      <c r="W217" s="97">
        <v>1.1610834781131301</v>
      </c>
      <c r="X217" s="97">
        <v>9.5150889998742993E-2</v>
      </c>
      <c r="Y217" s="97">
        <v>0</v>
      </c>
      <c r="Z217" s="97">
        <v>1.1071038706073799</v>
      </c>
      <c r="AA217" s="97">
        <v>8.0656975359400002E-2</v>
      </c>
      <c r="AB217" s="97">
        <v>0</v>
      </c>
      <c r="AC217" s="97">
        <v>1.00034462853855</v>
      </c>
      <c r="AD217" s="321">
        <v>408.41649854842302</v>
      </c>
      <c r="AE217" s="97">
        <v>0</v>
      </c>
      <c r="AF217" s="97">
        <v>4538.3798933038997</v>
      </c>
      <c r="AG217" s="97">
        <v>374.72213741817802</v>
      </c>
      <c r="AH217" s="97">
        <v>0</v>
      </c>
      <c r="AI217" s="97">
        <v>4286.0015061057602</v>
      </c>
      <c r="AJ217" s="97">
        <v>351.23818875164397</v>
      </c>
      <c r="AK217" s="97">
        <v>0</v>
      </c>
      <c r="AL217" s="97">
        <v>4086.7423095703102</v>
      </c>
      <c r="AM217" s="97">
        <v>297.73562744179998</v>
      </c>
      <c r="AN217" s="97">
        <v>0</v>
      </c>
      <c r="AO217" s="97">
        <v>3692.6531686667299</v>
      </c>
      <c r="AP217" s="466">
        <f t="shared" si="434"/>
        <v>3691.3810134228006</v>
      </c>
      <c r="AQ217" s="122">
        <f t="shared" si="435"/>
        <v>0</v>
      </c>
      <c r="AR217" s="473">
        <f t="shared" si="436"/>
        <v>3691.3810134228374</v>
      </c>
      <c r="AS217" s="122">
        <f t="shared" si="437"/>
        <v>3691.3810134228202</v>
      </c>
      <c r="AT217" s="122">
        <f t="shared" si="438"/>
        <v>0</v>
      </c>
      <c r="AU217" s="122">
        <f t="shared" si="439"/>
        <v>3691.3810134228384</v>
      </c>
      <c r="AV217" s="122">
        <f t="shared" si="440"/>
        <v>3691.3810134228283</v>
      </c>
      <c r="AW217" s="122">
        <f t="shared" si="441"/>
        <v>0</v>
      </c>
      <c r="AX217" s="122">
        <f t="shared" si="442"/>
        <v>3691.3811053051772</v>
      </c>
      <c r="AY217" s="122">
        <f t="shared" si="443"/>
        <v>3691.3810134228024</v>
      </c>
      <c r="AZ217" s="122">
        <f t="shared" si="444"/>
        <v>0</v>
      </c>
      <c r="BA217" s="469">
        <f t="shared" si="445"/>
        <v>3691.3810134228429</v>
      </c>
      <c r="BB217" s="97">
        <f t="shared" si="446"/>
        <v>5.6914328647397188E-3</v>
      </c>
      <c r="BC217" s="97">
        <f t="shared" si="447"/>
        <v>0</v>
      </c>
      <c r="BD217" s="97">
        <f t="shared" si="448"/>
        <v>6.32439790489044E-2</v>
      </c>
      <c r="BE217" s="97">
        <f t="shared" si="449"/>
        <v>5.2218896533986151E-3</v>
      </c>
      <c r="BF217" s="97">
        <f t="shared" si="450"/>
        <v>0</v>
      </c>
      <c r="BG217" s="97">
        <f t="shared" si="451"/>
        <v>5.972699417597551E-2</v>
      </c>
      <c r="BH217" s="97">
        <f t="shared" si="452"/>
        <v>4.8946322636760284E-3</v>
      </c>
      <c r="BI217" s="97">
        <f t="shared" si="453"/>
        <v>0</v>
      </c>
      <c r="BJ217" s="97">
        <f t="shared" si="454"/>
        <v>5.6950243180985072E-2</v>
      </c>
      <c r="BK217" s="97">
        <f t="shared" si="455"/>
        <v>4.1490545583951583E-3</v>
      </c>
      <c r="BL217" s="97">
        <f t="shared" si="456"/>
        <v>0</v>
      </c>
      <c r="BM217" s="469">
        <f t="shared" si="457"/>
        <v>5.1458468688044455E-2</v>
      </c>
      <c r="BN217" s="467">
        <f t="shared" si="458"/>
        <v>128846490.29343311</v>
      </c>
      <c r="BO217" s="97">
        <f t="shared" si="459"/>
        <v>0</v>
      </c>
      <c r="BP217" s="97">
        <f t="shared" si="460"/>
        <v>33211505.421788007</v>
      </c>
      <c r="BQ217" s="97">
        <f t="shared" si="461"/>
        <v>135246294.18282649</v>
      </c>
      <c r="BR217" s="97">
        <f t="shared" si="462"/>
        <v>0</v>
      </c>
      <c r="BS217" s="97">
        <f t="shared" si="463"/>
        <v>34298749.20856782</v>
      </c>
      <c r="BT217" s="97">
        <f t="shared" si="464"/>
        <v>140265209.61103776</v>
      </c>
      <c r="BU217" s="97">
        <f t="shared" si="465"/>
        <v>0</v>
      </c>
      <c r="BV217" s="97">
        <f t="shared" si="466"/>
        <v>35230463.858988702</v>
      </c>
      <c r="BW217" s="97">
        <f t="shared" si="467"/>
        <v>153941953.95230761</v>
      </c>
      <c r="BX217" s="97">
        <f t="shared" si="468"/>
        <v>0</v>
      </c>
      <c r="BY217" s="469">
        <f t="shared" si="469"/>
        <v>37300285.20211871</v>
      </c>
      <c r="BZ217" s="470">
        <f t="shared" si="470"/>
        <v>58.227506675878466</v>
      </c>
      <c r="CA217" s="470">
        <f t="shared" si="471"/>
        <v>0</v>
      </c>
      <c r="CB217" s="470">
        <f t="shared" si="472"/>
        <v>1.3506617275700212</v>
      </c>
      <c r="CC217" s="470">
        <f t="shared" si="473"/>
        <v>66.615440166154457</v>
      </c>
      <c r="CD217" s="470">
        <f t="shared" si="474"/>
        <v>0</v>
      </c>
      <c r="CE217" s="470">
        <f t="shared" si="475"/>
        <v>1.4770147821027699</v>
      </c>
      <c r="CF217" s="470">
        <f t="shared" si="476"/>
        <v>73.706724978027395</v>
      </c>
      <c r="CG217" s="470">
        <f t="shared" si="477"/>
        <v>0</v>
      </c>
      <c r="CH217" s="470">
        <f t="shared" si="478"/>
        <v>1.5911092352906571</v>
      </c>
      <c r="CI217" s="470">
        <f t="shared" si="479"/>
        <v>95.43003147982958</v>
      </c>
      <c r="CJ217" s="470">
        <f t="shared" si="480"/>
        <v>0</v>
      </c>
      <c r="CK217" s="472">
        <f t="shared" si="481"/>
        <v>1.8643717443963503</v>
      </c>
      <c r="CL217" s="470">
        <f t="shared" si="482"/>
        <v>0</v>
      </c>
      <c r="CM217" s="116">
        <f t="shared" si="483"/>
        <v>0</v>
      </c>
      <c r="CN217" s="116">
        <f t="shared" si="484"/>
        <v>0</v>
      </c>
      <c r="CO217" s="116">
        <f t="shared" si="485"/>
        <v>0</v>
      </c>
      <c r="CP217" s="116">
        <f t="shared" si="486"/>
        <v>0</v>
      </c>
      <c r="CQ217" s="116">
        <f t="shared" si="487"/>
        <v>0</v>
      </c>
      <c r="CR217" s="116">
        <f t="shared" si="488"/>
        <v>0</v>
      </c>
      <c r="CS217" s="116">
        <f t="shared" si="489"/>
        <v>0</v>
      </c>
      <c r="CT217" s="116">
        <f t="shared" si="490"/>
        <v>0</v>
      </c>
      <c r="CU217" s="116">
        <f t="shared" si="491"/>
        <v>0</v>
      </c>
      <c r="CV217" s="116">
        <f t="shared" si="492"/>
        <v>0</v>
      </c>
      <c r="CW217" s="471">
        <f t="shared" si="493"/>
        <v>0</v>
      </c>
      <c r="CX217" s="470">
        <f t="shared" si="494"/>
        <v>0</v>
      </c>
      <c r="CY217" s="116">
        <f t="shared" si="495"/>
        <v>0</v>
      </c>
      <c r="CZ217" s="116">
        <f t="shared" si="496"/>
        <v>0</v>
      </c>
      <c r="DA217" s="116">
        <f t="shared" si="497"/>
        <v>0</v>
      </c>
      <c r="DB217" s="116">
        <f t="shared" si="498"/>
        <v>0</v>
      </c>
      <c r="DC217" s="116">
        <f t="shared" si="499"/>
        <v>0</v>
      </c>
      <c r="DD217" s="116">
        <f t="shared" si="500"/>
        <v>0</v>
      </c>
      <c r="DE217" s="116">
        <f t="shared" si="501"/>
        <v>0</v>
      </c>
      <c r="DF217" s="116">
        <f t="shared" si="502"/>
        <v>0</v>
      </c>
      <c r="DG217" s="116">
        <f t="shared" si="503"/>
        <v>0</v>
      </c>
      <c r="DH217" s="116">
        <f t="shared" si="504"/>
        <v>0</v>
      </c>
      <c r="DI217" s="471">
        <f t="shared" si="505"/>
        <v>0</v>
      </c>
      <c r="DJ217" s="470">
        <f t="shared" si="506"/>
        <v>0</v>
      </c>
      <c r="DK217" s="116">
        <f t="shared" si="507"/>
        <v>0</v>
      </c>
      <c r="DL217" s="116">
        <f t="shared" si="508"/>
        <v>0</v>
      </c>
      <c r="DM217" s="116">
        <f t="shared" si="509"/>
        <v>0</v>
      </c>
      <c r="DN217" s="116">
        <f t="shared" si="510"/>
        <v>0</v>
      </c>
      <c r="DO217" s="116">
        <f t="shared" si="511"/>
        <v>0</v>
      </c>
      <c r="DP217" s="116">
        <f t="shared" si="512"/>
        <v>0</v>
      </c>
      <c r="DQ217" s="116">
        <f t="shared" si="513"/>
        <v>0</v>
      </c>
      <c r="DR217" s="116">
        <f t="shared" si="514"/>
        <v>0</v>
      </c>
      <c r="DS217" s="116">
        <f t="shared" si="515"/>
        <v>0</v>
      </c>
      <c r="DT217" s="116">
        <f t="shared" si="516"/>
        <v>0</v>
      </c>
      <c r="DU217" s="471">
        <f t="shared" si="517"/>
        <v>0</v>
      </c>
      <c r="DV217" s="470">
        <f t="shared" si="518"/>
        <v>0</v>
      </c>
      <c r="DW217" s="470">
        <f t="shared" si="519"/>
        <v>0</v>
      </c>
      <c r="DX217" s="470">
        <f t="shared" si="520"/>
        <v>0</v>
      </c>
      <c r="DY217" s="470">
        <f t="shared" si="521"/>
        <v>0</v>
      </c>
      <c r="DZ217" s="470">
        <f t="shared" si="522"/>
        <v>0</v>
      </c>
      <c r="EA217" s="470">
        <f t="shared" si="523"/>
        <v>0</v>
      </c>
      <c r="EB217" s="470">
        <f t="shared" si="524"/>
        <v>0</v>
      </c>
      <c r="EC217" s="470">
        <f t="shared" si="525"/>
        <v>0</v>
      </c>
      <c r="ED217" s="470">
        <f t="shared" si="526"/>
        <v>0</v>
      </c>
      <c r="EE217" s="470">
        <f t="shared" si="527"/>
        <v>0</v>
      </c>
      <c r="EF217" s="470">
        <f t="shared" si="528"/>
        <v>0</v>
      </c>
      <c r="EG217" s="470">
        <f t="shared" si="529"/>
        <v>0</v>
      </c>
      <c r="EH217" s="466">
        <f t="shared" si="530"/>
        <v>22638.673486193449</v>
      </c>
      <c r="EI217" s="122">
        <f t="shared" si="531"/>
        <v>0</v>
      </c>
      <c r="EJ217" s="122">
        <f t="shared" si="532"/>
        <v>525.13307861459327</v>
      </c>
      <c r="EK217" s="122">
        <f t="shared" si="533"/>
        <v>25899.875937593355</v>
      </c>
      <c r="EL217" s="122">
        <f t="shared" si="534"/>
        <v>0</v>
      </c>
      <c r="EM217" s="122">
        <f t="shared" si="535"/>
        <v>574.25875321152682</v>
      </c>
      <c r="EN217" s="122">
        <f t="shared" si="536"/>
        <v>28656.945415894024</v>
      </c>
      <c r="EO217" s="122">
        <f t="shared" si="537"/>
        <v>0</v>
      </c>
      <c r="EP217" s="122">
        <f t="shared" si="538"/>
        <v>618.61832173443088</v>
      </c>
      <c r="EQ217" s="122">
        <f t="shared" si="539"/>
        <v>37102.899416162873</v>
      </c>
      <c r="ER217" s="122">
        <f t="shared" si="540"/>
        <v>0</v>
      </c>
      <c r="ES217" s="469">
        <f t="shared" si="541"/>
        <v>724.8619353258141</v>
      </c>
      <c r="ET217" s="466">
        <f t="shared" si="542"/>
        <v>0</v>
      </c>
      <c r="EU217" s="122">
        <f t="shared" si="543"/>
        <v>0</v>
      </c>
      <c r="EV217" s="122">
        <f t="shared" si="544"/>
        <v>0</v>
      </c>
      <c r="EW217" s="122">
        <f t="shared" si="545"/>
        <v>0</v>
      </c>
      <c r="EX217" s="122">
        <f t="shared" si="546"/>
        <v>0</v>
      </c>
      <c r="EY217" s="122">
        <f t="shared" si="547"/>
        <v>0</v>
      </c>
      <c r="EZ217" s="122">
        <f t="shared" si="548"/>
        <v>0</v>
      </c>
      <c r="FA217" s="122">
        <f t="shared" si="549"/>
        <v>0</v>
      </c>
      <c r="FB217" s="122">
        <f t="shared" si="550"/>
        <v>0</v>
      </c>
      <c r="FC217" s="122">
        <f t="shared" si="551"/>
        <v>0</v>
      </c>
      <c r="FD217" s="122">
        <f t="shared" si="552"/>
        <v>0</v>
      </c>
      <c r="FE217" s="469">
        <f t="shared" si="553"/>
        <v>0</v>
      </c>
      <c r="FF217" s="466">
        <f t="shared" si="554"/>
        <v>0</v>
      </c>
      <c r="FG217" s="466">
        <f t="shared" si="555"/>
        <v>0</v>
      </c>
      <c r="FH217" s="466">
        <f t="shared" si="556"/>
        <v>0</v>
      </c>
      <c r="FI217" s="466">
        <f t="shared" si="557"/>
        <v>0</v>
      </c>
      <c r="FJ217" s="466">
        <f t="shared" si="558"/>
        <v>0</v>
      </c>
      <c r="FK217" s="466">
        <f t="shared" si="559"/>
        <v>0</v>
      </c>
      <c r="FL217" s="466">
        <f t="shared" si="560"/>
        <v>0</v>
      </c>
      <c r="FM217" s="466">
        <f t="shared" si="561"/>
        <v>0</v>
      </c>
      <c r="FN217" s="466">
        <f t="shared" si="562"/>
        <v>0</v>
      </c>
      <c r="FO217" s="466">
        <f t="shared" si="563"/>
        <v>0</v>
      </c>
      <c r="FP217" s="466">
        <f t="shared" si="564"/>
        <v>0</v>
      </c>
      <c r="FQ217" s="468">
        <f t="shared" si="565"/>
        <v>0</v>
      </c>
      <c r="FR217" s="466">
        <f t="shared" si="566"/>
        <v>0</v>
      </c>
      <c r="FS217" s="466">
        <f t="shared" si="567"/>
        <v>0</v>
      </c>
      <c r="FT217" s="466">
        <f t="shared" si="568"/>
        <v>0</v>
      </c>
      <c r="FU217" s="466">
        <f t="shared" si="569"/>
        <v>0</v>
      </c>
      <c r="FV217" s="466">
        <f t="shared" si="570"/>
        <v>0</v>
      </c>
      <c r="FW217" s="466">
        <f t="shared" si="571"/>
        <v>0</v>
      </c>
      <c r="FX217" s="466">
        <f t="shared" si="572"/>
        <v>0</v>
      </c>
      <c r="FY217" s="466">
        <f t="shared" si="573"/>
        <v>0</v>
      </c>
      <c r="FZ217" s="466">
        <f t="shared" si="574"/>
        <v>0</v>
      </c>
      <c r="GA217" s="466">
        <f t="shared" si="575"/>
        <v>0</v>
      </c>
      <c r="GB217" s="466">
        <f t="shared" si="576"/>
        <v>0</v>
      </c>
      <c r="GC217" s="468">
        <f t="shared" si="577"/>
        <v>0</v>
      </c>
    </row>
    <row r="218" spans="1:185">
      <c r="A218" s="97">
        <v>215</v>
      </c>
      <c r="B218" s="97" t="s">
        <v>12</v>
      </c>
      <c r="C218" s="97" t="s">
        <v>213</v>
      </c>
      <c r="D218" s="97" t="s">
        <v>935</v>
      </c>
      <c r="E218" s="321">
        <v>3.8282503622229E-2</v>
      </c>
      <c r="F218" s="122">
        <v>0</v>
      </c>
      <c r="G218" s="122">
        <v>0.107624304580027</v>
      </c>
      <c r="H218" s="122">
        <v>3.4728084607624998E-2</v>
      </c>
      <c r="I218" s="122">
        <v>0</v>
      </c>
      <c r="J218" s="122">
        <v>0.105035940054878</v>
      </c>
      <c r="K218" s="122">
        <v>3.1651410084231002E-2</v>
      </c>
      <c r="L218" s="122">
        <v>0</v>
      </c>
      <c r="M218" s="122">
        <v>0.10202784074186599</v>
      </c>
      <c r="N218" s="122">
        <v>2.6816635833183E-2</v>
      </c>
      <c r="O218" s="122">
        <v>0</v>
      </c>
      <c r="P218" s="475">
        <v>9.8260990081564997E-2</v>
      </c>
      <c r="Q218" s="474">
        <v>6</v>
      </c>
      <c r="R218" s="97">
        <v>0.229695021733375</v>
      </c>
      <c r="S218" s="97">
        <v>0</v>
      </c>
      <c r="T218" s="97">
        <v>0.64574582748016296</v>
      </c>
      <c r="U218" s="97">
        <v>0.20836850764574899</v>
      </c>
      <c r="V218" s="97">
        <v>0</v>
      </c>
      <c r="W218" s="97">
        <v>0.63021564032926503</v>
      </c>
      <c r="X218" s="97">
        <v>0.18990846050538501</v>
      </c>
      <c r="Y218" s="97">
        <v>0</v>
      </c>
      <c r="Z218" s="97">
        <v>0.61216704445119496</v>
      </c>
      <c r="AA218" s="97">
        <v>0.160899814999098</v>
      </c>
      <c r="AB218" s="97">
        <v>0</v>
      </c>
      <c r="AC218" s="97">
        <v>0.58956594048938904</v>
      </c>
      <c r="AD218" s="321">
        <v>634.61991902632496</v>
      </c>
      <c r="AE218" s="97">
        <v>0</v>
      </c>
      <c r="AF218" s="97">
        <v>1784.11861804622</v>
      </c>
      <c r="AG218" s="97">
        <v>575.69730702860704</v>
      </c>
      <c r="AH218" s="97">
        <v>0</v>
      </c>
      <c r="AI218" s="97">
        <v>1741.2105652822099</v>
      </c>
      <c r="AJ218" s="97">
        <v>524.69440094456195</v>
      </c>
      <c r="AK218" s="97">
        <v>0</v>
      </c>
      <c r="AL218" s="97">
        <v>1691.3444519042901</v>
      </c>
      <c r="AM218" s="97">
        <v>444.54697709820402</v>
      </c>
      <c r="AN218" s="97">
        <v>0</v>
      </c>
      <c r="AO218" s="97">
        <v>1628.9002982761999</v>
      </c>
      <c r="AP218" s="466">
        <f t="shared" si="434"/>
        <v>2762.8805980957568</v>
      </c>
      <c r="AQ218" s="122">
        <f t="shared" si="435"/>
        <v>0</v>
      </c>
      <c r="AR218" s="473">
        <f t="shared" si="436"/>
        <v>2762.8805980957382</v>
      </c>
      <c r="AS218" s="122">
        <f t="shared" si="437"/>
        <v>2762.8805980957559</v>
      </c>
      <c r="AT218" s="122">
        <f t="shared" si="438"/>
        <v>0</v>
      </c>
      <c r="AU218" s="122">
        <f t="shared" si="439"/>
        <v>2762.8805980957409</v>
      </c>
      <c r="AV218" s="122">
        <f t="shared" si="440"/>
        <v>2762.8805980957536</v>
      </c>
      <c r="AW218" s="122">
        <f t="shared" si="441"/>
        <v>0</v>
      </c>
      <c r="AX218" s="122">
        <f t="shared" si="442"/>
        <v>2762.8806013570575</v>
      </c>
      <c r="AY218" s="122">
        <f t="shared" si="443"/>
        <v>2762.8805980957536</v>
      </c>
      <c r="AZ218" s="122">
        <f t="shared" si="444"/>
        <v>0</v>
      </c>
      <c r="BA218" s="469">
        <f t="shared" si="445"/>
        <v>2762.8805980957386</v>
      </c>
      <c r="BB218" s="97">
        <f t="shared" si="446"/>
        <v>5.9078410312126501E-3</v>
      </c>
      <c r="BC218" s="97">
        <f t="shared" si="447"/>
        <v>0</v>
      </c>
      <c r="BD218" s="97">
        <f t="shared" si="448"/>
        <v>1.6608821847911053E-2</v>
      </c>
      <c r="BE218" s="97">
        <f t="shared" si="449"/>
        <v>5.3593151901700394E-3</v>
      </c>
      <c r="BF218" s="97">
        <f t="shared" si="450"/>
        <v>0</v>
      </c>
      <c r="BG218" s="97">
        <f t="shared" si="451"/>
        <v>1.6209379682468893E-2</v>
      </c>
      <c r="BH218" s="97">
        <f t="shared" si="452"/>
        <v>4.8845159406653823E-3</v>
      </c>
      <c r="BI218" s="97">
        <f t="shared" si="453"/>
        <v>0</v>
      </c>
      <c r="BJ218" s="97">
        <f t="shared" si="454"/>
        <v>1.574516311181974E-2</v>
      </c>
      <c r="BK218" s="97">
        <f t="shared" si="455"/>
        <v>4.1384028343008743E-3</v>
      </c>
      <c r="BL218" s="97">
        <f t="shared" si="456"/>
        <v>0</v>
      </c>
      <c r="BM218" s="469">
        <f t="shared" si="457"/>
        <v>1.5163854347142845E-2</v>
      </c>
      <c r="BN218" s="467">
        <f t="shared" si="458"/>
        <v>94432435.655322105</v>
      </c>
      <c r="BO218" s="97">
        <f t="shared" si="459"/>
        <v>0</v>
      </c>
      <c r="BP218" s="97">
        <f t="shared" si="460"/>
        <v>52769726.925464675</v>
      </c>
      <c r="BQ218" s="97">
        <f t="shared" si="461"/>
        <v>99757847.727847099</v>
      </c>
      <c r="BR218" s="97">
        <f t="shared" si="462"/>
        <v>0</v>
      </c>
      <c r="BS218" s="97">
        <f t="shared" si="463"/>
        <v>53497948.184025213</v>
      </c>
      <c r="BT218" s="97">
        <f t="shared" si="464"/>
        <v>105106381.31791608</v>
      </c>
      <c r="BU218" s="97">
        <f t="shared" si="465"/>
        <v>0</v>
      </c>
      <c r="BV218" s="97">
        <f t="shared" si="466"/>
        <v>54380319.313293375</v>
      </c>
      <c r="BW218" s="97">
        <f t="shared" si="467"/>
        <v>115387499.14293382</v>
      </c>
      <c r="BX218" s="97">
        <f t="shared" si="468"/>
        <v>0</v>
      </c>
      <c r="BY218" s="469">
        <f t="shared" si="469"/>
        <v>55544338.510537915</v>
      </c>
      <c r="BZ218" s="470">
        <f t="shared" si="470"/>
        <v>20.556047523950525</v>
      </c>
      <c r="CA218" s="470">
        <f t="shared" si="471"/>
        <v>0</v>
      </c>
      <c r="CB218" s="470">
        <f t="shared" si="472"/>
        <v>4.0859518311859118</v>
      </c>
      <c r="CC218" s="470">
        <f t="shared" si="473"/>
        <v>23.937841868466798</v>
      </c>
      <c r="CD218" s="470">
        <f t="shared" si="474"/>
        <v>0</v>
      </c>
      <c r="CE218" s="470">
        <f t="shared" si="475"/>
        <v>4.2444160982798254</v>
      </c>
      <c r="CF218" s="470">
        <f t="shared" si="476"/>
        <v>27.672906472467481</v>
      </c>
      <c r="CG218" s="470">
        <f t="shared" si="477"/>
        <v>0</v>
      </c>
      <c r="CH218" s="470">
        <f t="shared" si="478"/>
        <v>4.4416242107613852</v>
      </c>
      <c r="CI218" s="470">
        <f t="shared" si="479"/>
        <v>35.856939656388256</v>
      </c>
      <c r="CJ218" s="470">
        <f t="shared" si="480"/>
        <v>0</v>
      </c>
      <c r="CK218" s="472">
        <f t="shared" si="481"/>
        <v>4.7106129014535219</v>
      </c>
      <c r="CL218" s="470">
        <f t="shared" si="482"/>
        <v>0</v>
      </c>
      <c r="CM218" s="116">
        <f t="shared" si="483"/>
        <v>0</v>
      </c>
      <c r="CN218" s="116">
        <f t="shared" si="484"/>
        <v>0</v>
      </c>
      <c r="CO218" s="116">
        <f t="shared" si="485"/>
        <v>0</v>
      </c>
      <c r="CP218" s="116">
        <f t="shared" si="486"/>
        <v>0</v>
      </c>
      <c r="CQ218" s="116">
        <f t="shared" si="487"/>
        <v>0</v>
      </c>
      <c r="CR218" s="116">
        <f t="shared" si="488"/>
        <v>0</v>
      </c>
      <c r="CS218" s="116">
        <f t="shared" si="489"/>
        <v>0</v>
      </c>
      <c r="CT218" s="116">
        <f t="shared" si="490"/>
        <v>0</v>
      </c>
      <c r="CU218" s="116">
        <f t="shared" si="491"/>
        <v>0</v>
      </c>
      <c r="CV218" s="116">
        <f t="shared" si="492"/>
        <v>0</v>
      </c>
      <c r="CW218" s="471">
        <f t="shared" si="493"/>
        <v>0</v>
      </c>
      <c r="CX218" s="470">
        <f t="shared" si="494"/>
        <v>0</v>
      </c>
      <c r="CY218" s="116">
        <f t="shared" si="495"/>
        <v>0</v>
      </c>
      <c r="CZ218" s="116">
        <f t="shared" si="496"/>
        <v>0</v>
      </c>
      <c r="DA218" s="116">
        <f t="shared" si="497"/>
        <v>0</v>
      </c>
      <c r="DB218" s="116">
        <f t="shared" si="498"/>
        <v>0</v>
      </c>
      <c r="DC218" s="116">
        <f t="shared" si="499"/>
        <v>0</v>
      </c>
      <c r="DD218" s="116">
        <f t="shared" si="500"/>
        <v>0</v>
      </c>
      <c r="DE218" s="116">
        <f t="shared" si="501"/>
        <v>0</v>
      </c>
      <c r="DF218" s="116">
        <f t="shared" si="502"/>
        <v>0</v>
      </c>
      <c r="DG218" s="116">
        <f t="shared" si="503"/>
        <v>0</v>
      </c>
      <c r="DH218" s="116">
        <f t="shared" si="504"/>
        <v>0</v>
      </c>
      <c r="DI218" s="471">
        <f t="shared" si="505"/>
        <v>0</v>
      </c>
      <c r="DJ218" s="470">
        <f t="shared" si="506"/>
        <v>0</v>
      </c>
      <c r="DK218" s="116">
        <f t="shared" si="507"/>
        <v>0</v>
      </c>
      <c r="DL218" s="116">
        <f t="shared" si="508"/>
        <v>0</v>
      </c>
      <c r="DM218" s="116">
        <f t="shared" si="509"/>
        <v>0</v>
      </c>
      <c r="DN218" s="116">
        <f t="shared" si="510"/>
        <v>0</v>
      </c>
      <c r="DO218" s="116">
        <f t="shared" si="511"/>
        <v>0</v>
      </c>
      <c r="DP218" s="116">
        <f t="shared" si="512"/>
        <v>0</v>
      </c>
      <c r="DQ218" s="116">
        <f t="shared" si="513"/>
        <v>0</v>
      </c>
      <c r="DR218" s="116">
        <f t="shared" si="514"/>
        <v>0</v>
      </c>
      <c r="DS218" s="116">
        <f t="shared" si="515"/>
        <v>0</v>
      </c>
      <c r="DT218" s="116">
        <f t="shared" si="516"/>
        <v>0</v>
      </c>
      <c r="DU218" s="471">
        <f t="shared" si="517"/>
        <v>0</v>
      </c>
      <c r="DV218" s="470">
        <f t="shared" si="518"/>
        <v>0</v>
      </c>
      <c r="DW218" s="470">
        <f t="shared" si="519"/>
        <v>0</v>
      </c>
      <c r="DX218" s="470">
        <f t="shared" si="520"/>
        <v>0</v>
      </c>
      <c r="DY218" s="470">
        <f t="shared" si="521"/>
        <v>0</v>
      </c>
      <c r="DZ218" s="470">
        <f t="shared" si="522"/>
        <v>0</v>
      </c>
      <c r="EA218" s="470">
        <f t="shared" si="523"/>
        <v>0</v>
      </c>
      <c r="EB218" s="470">
        <f t="shared" si="524"/>
        <v>0</v>
      </c>
      <c r="EC218" s="470">
        <f t="shared" si="525"/>
        <v>0</v>
      </c>
      <c r="ED218" s="470">
        <f t="shared" si="526"/>
        <v>0</v>
      </c>
      <c r="EE218" s="470">
        <f t="shared" si="527"/>
        <v>0</v>
      </c>
      <c r="EF218" s="470">
        <f t="shared" si="528"/>
        <v>0</v>
      </c>
      <c r="EG218" s="470">
        <f t="shared" si="529"/>
        <v>0</v>
      </c>
      <c r="EH218" s="466">
        <f t="shared" si="530"/>
        <v>15984.254680586557</v>
      </c>
      <c r="EI218" s="122">
        <f t="shared" si="531"/>
        <v>0</v>
      </c>
      <c r="EJ218" s="122">
        <f t="shared" si="532"/>
        <v>3177.2107262443601</v>
      </c>
      <c r="EK218" s="122">
        <f t="shared" si="533"/>
        <v>18613.916925584293</v>
      </c>
      <c r="EL218" s="122">
        <f t="shared" si="534"/>
        <v>0</v>
      </c>
      <c r="EM218" s="122">
        <f t="shared" si="535"/>
        <v>3300.4315545699401</v>
      </c>
      <c r="EN218" s="122">
        <f t="shared" si="536"/>
        <v>21518.279926751184</v>
      </c>
      <c r="EO218" s="122">
        <f t="shared" si="537"/>
        <v>0</v>
      </c>
      <c r="EP218" s="122">
        <f t="shared" si="538"/>
        <v>3453.7793560531995</v>
      </c>
      <c r="EQ218" s="122">
        <f t="shared" si="539"/>
        <v>27882.133219741751</v>
      </c>
      <c r="ER218" s="122">
        <f t="shared" si="540"/>
        <v>0</v>
      </c>
      <c r="ES218" s="469">
        <f t="shared" si="541"/>
        <v>3662.9432886239447</v>
      </c>
      <c r="ET218" s="466">
        <f t="shared" si="542"/>
        <v>0</v>
      </c>
      <c r="EU218" s="122">
        <f t="shared" si="543"/>
        <v>0</v>
      </c>
      <c r="EV218" s="122">
        <f t="shared" si="544"/>
        <v>0</v>
      </c>
      <c r="EW218" s="122">
        <f t="shared" si="545"/>
        <v>0</v>
      </c>
      <c r="EX218" s="122">
        <f t="shared" si="546"/>
        <v>0</v>
      </c>
      <c r="EY218" s="122">
        <f t="shared" si="547"/>
        <v>0</v>
      </c>
      <c r="EZ218" s="122">
        <f t="shared" si="548"/>
        <v>0</v>
      </c>
      <c r="FA218" s="122">
        <f t="shared" si="549"/>
        <v>0</v>
      </c>
      <c r="FB218" s="122">
        <f t="shared" si="550"/>
        <v>0</v>
      </c>
      <c r="FC218" s="122">
        <f t="shared" si="551"/>
        <v>0</v>
      </c>
      <c r="FD218" s="122">
        <f t="shared" si="552"/>
        <v>0</v>
      </c>
      <c r="FE218" s="469">
        <f t="shared" si="553"/>
        <v>0</v>
      </c>
      <c r="FF218" s="466">
        <f t="shared" si="554"/>
        <v>0</v>
      </c>
      <c r="FG218" s="466">
        <f t="shared" si="555"/>
        <v>0</v>
      </c>
      <c r="FH218" s="466">
        <f t="shared" si="556"/>
        <v>0</v>
      </c>
      <c r="FI218" s="466">
        <f t="shared" si="557"/>
        <v>0</v>
      </c>
      <c r="FJ218" s="466">
        <f t="shared" si="558"/>
        <v>0</v>
      </c>
      <c r="FK218" s="466">
        <f t="shared" si="559"/>
        <v>0</v>
      </c>
      <c r="FL218" s="466">
        <f t="shared" si="560"/>
        <v>0</v>
      </c>
      <c r="FM218" s="466">
        <f t="shared" si="561"/>
        <v>0</v>
      </c>
      <c r="FN218" s="466">
        <f t="shared" si="562"/>
        <v>0</v>
      </c>
      <c r="FO218" s="466">
        <f t="shared" si="563"/>
        <v>0</v>
      </c>
      <c r="FP218" s="466">
        <f t="shared" si="564"/>
        <v>0</v>
      </c>
      <c r="FQ218" s="468">
        <f t="shared" si="565"/>
        <v>0</v>
      </c>
      <c r="FR218" s="466">
        <f t="shared" si="566"/>
        <v>0</v>
      </c>
      <c r="FS218" s="466">
        <f t="shared" si="567"/>
        <v>0</v>
      </c>
      <c r="FT218" s="466">
        <f t="shared" si="568"/>
        <v>0</v>
      </c>
      <c r="FU218" s="466">
        <f t="shared" si="569"/>
        <v>0</v>
      </c>
      <c r="FV218" s="466">
        <f t="shared" si="570"/>
        <v>0</v>
      </c>
      <c r="FW218" s="466">
        <f t="shared" si="571"/>
        <v>0</v>
      </c>
      <c r="FX218" s="466">
        <f t="shared" si="572"/>
        <v>0</v>
      </c>
      <c r="FY218" s="466">
        <f t="shared" si="573"/>
        <v>0</v>
      </c>
      <c r="FZ218" s="466">
        <f t="shared" si="574"/>
        <v>0</v>
      </c>
      <c r="GA218" s="466">
        <f t="shared" si="575"/>
        <v>0</v>
      </c>
      <c r="GB218" s="466">
        <f t="shared" si="576"/>
        <v>0</v>
      </c>
      <c r="GC218" s="468">
        <f t="shared" si="577"/>
        <v>0</v>
      </c>
    </row>
    <row r="219" spans="1:185">
      <c r="A219" s="97">
        <v>216</v>
      </c>
      <c r="B219" s="97" t="s">
        <v>12</v>
      </c>
      <c r="C219" s="97" t="s">
        <v>213</v>
      </c>
      <c r="D219" s="97" t="s">
        <v>935</v>
      </c>
      <c r="E219" s="321">
        <v>3.9594256226455002E-2</v>
      </c>
      <c r="F219" s="122">
        <v>0.35634999082837099</v>
      </c>
      <c r="G219" s="122">
        <v>0.54900575864655499</v>
      </c>
      <c r="H219" s="122">
        <v>3.6327730087773E-2</v>
      </c>
      <c r="I219" s="122">
        <v>0.32695111658503001</v>
      </c>
      <c r="J219" s="122">
        <v>0.54163227611890696</v>
      </c>
      <c r="K219" s="122">
        <v>3.4051060354751E-2</v>
      </c>
      <c r="L219" s="122">
        <v>0.30646099211239902</v>
      </c>
      <c r="M219" s="122">
        <v>0.53306309372190996</v>
      </c>
      <c r="N219" s="122">
        <v>2.8864212789086002E-2</v>
      </c>
      <c r="O219" s="122">
        <v>0.25977914331388202</v>
      </c>
      <c r="P219" s="475">
        <v>0.52233245386878402</v>
      </c>
      <c r="Q219" s="474">
        <v>1</v>
      </c>
      <c r="R219" s="97">
        <v>3.9594256226455002E-2</v>
      </c>
      <c r="S219" s="97">
        <v>0.35634999082837099</v>
      </c>
      <c r="T219" s="97">
        <v>0.54900575864655499</v>
      </c>
      <c r="U219" s="97">
        <v>3.6327730087773E-2</v>
      </c>
      <c r="V219" s="97">
        <v>0.32695111658503001</v>
      </c>
      <c r="W219" s="97">
        <v>0.54163227611890696</v>
      </c>
      <c r="X219" s="97">
        <v>3.4051060354751E-2</v>
      </c>
      <c r="Y219" s="97">
        <v>0.30646099211239902</v>
      </c>
      <c r="Z219" s="97">
        <v>0.53306309372190996</v>
      </c>
      <c r="AA219" s="97">
        <v>2.8864212789086002E-2</v>
      </c>
      <c r="AB219" s="97">
        <v>0.25977914331388202</v>
      </c>
      <c r="AC219" s="97">
        <v>0.52233245386878402</v>
      </c>
      <c r="AD219" s="321">
        <v>23.6054336663009</v>
      </c>
      <c r="AE219" s="97">
        <v>212.449907440505</v>
      </c>
      <c r="AF219" s="97">
        <v>327.308055593414</v>
      </c>
      <c r="AG219" s="97">
        <v>21.657985388831101</v>
      </c>
      <c r="AH219" s="97">
        <v>194.92279007666301</v>
      </c>
      <c r="AI219" s="97">
        <v>322.91210857270102</v>
      </c>
      <c r="AJ219" s="97">
        <v>20.3006729530188</v>
      </c>
      <c r="AK219" s="97">
        <v>182.706920398834</v>
      </c>
      <c r="AL219" s="97">
        <v>317.80331420898398</v>
      </c>
      <c r="AM219" s="97">
        <v>17.208361142733398</v>
      </c>
      <c r="AN219" s="97">
        <v>154.87598252412801</v>
      </c>
      <c r="AO219" s="97">
        <v>311.40587718168803</v>
      </c>
      <c r="AP219" s="466">
        <f t="shared" si="434"/>
        <v>596.18328303206943</v>
      </c>
      <c r="AQ219" s="122">
        <f t="shared" si="435"/>
        <v>596.18328303206647</v>
      </c>
      <c r="AR219" s="473">
        <f t="shared" si="436"/>
        <v>596.18328303206749</v>
      </c>
      <c r="AS219" s="122">
        <f t="shared" si="437"/>
        <v>596.18328303206135</v>
      </c>
      <c r="AT219" s="122">
        <f t="shared" si="438"/>
        <v>596.18328303206613</v>
      </c>
      <c r="AU219" s="122">
        <f t="shared" si="439"/>
        <v>596.18328303206704</v>
      </c>
      <c r="AV219" s="122">
        <f t="shared" si="440"/>
        <v>596.18328303207545</v>
      </c>
      <c r="AW219" s="122">
        <f t="shared" si="441"/>
        <v>596.18328303206556</v>
      </c>
      <c r="AX219" s="122">
        <f t="shared" si="442"/>
        <v>596.18329978547831</v>
      </c>
      <c r="AY219" s="122">
        <f t="shared" si="443"/>
        <v>596.18328303206465</v>
      </c>
      <c r="AZ219" s="122">
        <f t="shared" si="444"/>
        <v>596.18328303206692</v>
      </c>
      <c r="BA219" s="469">
        <f t="shared" si="445"/>
        <v>596.18328303206829</v>
      </c>
      <c r="BB219" s="97">
        <f t="shared" si="446"/>
        <v>6.1102736081025937E-3</v>
      </c>
      <c r="BC219" s="97">
        <f t="shared" si="447"/>
        <v>5.499272247350271E-2</v>
      </c>
      <c r="BD219" s="97">
        <f t="shared" si="448"/>
        <v>8.4723788687133345E-2</v>
      </c>
      <c r="BE219" s="97">
        <f t="shared" si="449"/>
        <v>5.6061760354342129E-3</v>
      </c>
      <c r="BF219" s="97">
        <f t="shared" si="450"/>
        <v>5.0455822869438685E-2</v>
      </c>
      <c r="BG219" s="97">
        <f t="shared" si="451"/>
        <v>8.3585896477949992E-2</v>
      </c>
      <c r="BH219" s="97">
        <f t="shared" si="452"/>
        <v>5.2548353029681846E-3</v>
      </c>
      <c r="BI219" s="97">
        <f t="shared" si="453"/>
        <v>4.7293741327212334E-2</v>
      </c>
      <c r="BJ219" s="97">
        <f t="shared" si="454"/>
        <v>8.226348120781786E-2</v>
      </c>
      <c r="BK219" s="97">
        <f t="shared" si="455"/>
        <v>4.4543894603068382E-3</v>
      </c>
      <c r="BL219" s="97">
        <f t="shared" si="456"/>
        <v>4.0089694683183408E-2</v>
      </c>
      <c r="BM219" s="469">
        <f t="shared" si="457"/>
        <v>8.0607505019817116E-2</v>
      </c>
      <c r="BN219" s="467">
        <f t="shared" si="458"/>
        <v>19994066.561110061</v>
      </c>
      <c r="BO219" s="97">
        <f t="shared" si="459"/>
        <v>5803118.5769624021</v>
      </c>
      <c r="BP219" s="97">
        <f t="shared" si="460"/>
        <v>4549736.6719917366</v>
      </c>
      <c r="BQ219" s="97">
        <f t="shared" si="461"/>
        <v>20987171.648032304</v>
      </c>
      <c r="BR219" s="97">
        <f t="shared" si="462"/>
        <v>6091359.4188733054</v>
      </c>
      <c r="BS219" s="97">
        <f t="shared" si="463"/>
        <v>4584504.4874852234</v>
      </c>
      <c r="BT219" s="97">
        <f t="shared" si="464"/>
        <v>21765994.019582991</v>
      </c>
      <c r="BU219" s="97">
        <f t="shared" si="465"/>
        <v>6317406.4092982495</v>
      </c>
      <c r="BV219" s="97">
        <f t="shared" si="466"/>
        <v>4625851.7229046198</v>
      </c>
      <c r="BW219" s="97">
        <f t="shared" si="467"/>
        <v>23888315.986411974</v>
      </c>
      <c r="BX219" s="97">
        <f t="shared" si="468"/>
        <v>6933393.4569737138</v>
      </c>
      <c r="BY219" s="469">
        <f t="shared" si="469"/>
        <v>4679116.8321727291</v>
      </c>
      <c r="BZ219" s="470">
        <f t="shared" si="470"/>
        <v>25.248695728436203</v>
      </c>
      <c r="CA219" s="470">
        <f t="shared" si="471"/>
        <v>0.81424424390645778</v>
      </c>
      <c r="CB219" s="470">
        <f t="shared" si="472"/>
        <v>0.41436147074377194</v>
      </c>
      <c r="CC219" s="470">
        <f t="shared" si="473"/>
        <v>28.885883589924685</v>
      </c>
      <c r="CD219" s="470">
        <f t="shared" si="474"/>
        <v>0.93153977917202313</v>
      </c>
      <c r="CE219" s="470">
        <f t="shared" si="475"/>
        <v>0.42321189943994098</v>
      </c>
      <c r="CF219" s="470">
        <f t="shared" si="476"/>
        <v>31.960816774603131</v>
      </c>
      <c r="CG219" s="470">
        <f t="shared" si="477"/>
        <v>1.030703184400912</v>
      </c>
      <c r="CH219" s="470">
        <f t="shared" si="478"/>
        <v>0.43389345251857259</v>
      </c>
      <c r="CI219" s="470">
        <f t="shared" si="479"/>
        <v>41.380508384147774</v>
      </c>
      <c r="CJ219" s="470">
        <f t="shared" si="480"/>
        <v>1.3344784666943679</v>
      </c>
      <c r="CK219" s="472">
        <f t="shared" si="481"/>
        <v>0.44790600292167354</v>
      </c>
      <c r="CL219" s="470">
        <f t="shared" si="482"/>
        <v>0</v>
      </c>
      <c r="CM219" s="116">
        <f t="shared" si="483"/>
        <v>0</v>
      </c>
      <c r="CN219" s="116">
        <f t="shared" si="484"/>
        <v>0</v>
      </c>
      <c r="CO219" s="116">
        <f t="shared" si="485"/>
        <v>0</v>
      </c>
      <c r="CP219" s="116">
        <f t="shared" si="486"/>
        <v>0</v>
      </c>
      <c r="CQ219" s="116">
        <f t="shared" si="487"/>
        <v>0</v>
      </c>
      <c r="CR219" s="116">
        <f t="shared" si="488"/>
        <v>0</v>
      </c>
      <c r="CS219" s="116">
        <f t="shared" si="489"/>
        <v>0</v>
      </c>
      <c r="CT219" s="116">
        <f t="shared" si="490"/>
        <v>0</v>
      </c>
      <c r="CU219" s="116">
        <f t="shared" si="491"/>
        <v>0</v>
      </c>
      <c r="CV219" s="116">
        <f t="shared" si="492"/>
        <v>0</v>
      </c>
      <c r="CW219" s="471">
        <f t="shared" si="493"/>
        <v>0</v>
      </c>
      <c r="CX219" s="470">
        <f t="shared" si="494"/>
        <v>0</v>
      </c>
      <c r="CY219" s="116">
        <f t="shared" si="495"/>
        <v>0</v>
      </c>
      <c r="CZ219" s="116">
        <f t="shared" si="496"/>
        <v>0</v>
      </c>
      <c r="DA219" s="116">
        <f t="shared" si="497"/>
        <v>0</v>
      </c>
      <c r="DB219" s="116">
        <f t="shared" si="498"/>
        <v>0</v>
      </c>
      <c r="DC219" s="116">
        <f t="shared" si="499"/>
        <v>0</v>
      </c>
      <c r="DD219" s="116">
        <f t="shared" si="500"/>
        <v>0</v>
      </c>
      <c r="DE219" s="116">
        <f t="shared" si="501"/>
        <v>0</v>
      </c>
      <c r="DF219" s="116">
        <f t="shared" si="502"/>
        <v>0</v>
      </c>
      <c r="DG219" s="116">
        <f t="shared" si="503"/>
        <v>0</v>
      </c>
      <c r="DH219" s="116">
        <f t="shared" si="504"/>
        <v>0</v>
      </c>
      <c r="DI219" s="471">
        <f t="shared" si="505"/>
        <v>0</v>
      </c>
      <c r="DJ219" s="470">
        <f t="shared" si="506"/>
        <v>0</v>
      </c>
      <c r="DK219" s="116">
        <f t="shared" si="507"/>
        <v>0</v>
      </c>
      <c r="DL219" s="116">
        <f t="shared" si="508"/>
        <v>0</v>
      </c>
      <c r="DM219" s="116">
        <f t="shared" si="509"/>
        <v>0</v>
      </c>
      <c r="DN219" s="116">
        <f t="shared" si="510"/>
        <v>0</v>
      </c>
      <c r="DO219" s="116">
        <f t="shared" si="511"/>
        <v>0</v>
      </c>
      <c r="DP219" s="116">
        <f t="shared" si="512"/>
        <v>0</v>
      </c>
      <c r="DQ219" s="116">
        <f t="shared" si="513"/>
        <v>0</v>
      </c>
      <c r="DR219" s="116">
        <f t="shared" si="514"/>
        <v>0</v>
      </c>
      <c r="DS219" s="116">
        <f t="shared" si="515"/>
        <v>0</v>
      </c>
      <c r="DT219" s="116">
        <f t="shared" si="516"/>
        <v>0</v>
      </c>
      <c r="DU219" s="471">
        <f t="shared" si="517"/>
        <v>0</v>
      </c>
      <c r="DV219" s="470">
        <f t="shared" si="518"/>
        <v>0</v>
      </c>
      <c r="DW219" s="470">
        <f t="shared" si="519"/>
        <v>0</v>
      </c>
      <c r="DX219" s="470">
        <f t="shared" si="520"/>
        <v>0</v>
      </c>
      <c r="DY219" s="470">
        <f t="shared" si="521"/>
        <v>0</v>
      </c>
      <c r="DZ219" s="470">
        <f t="shared" si="522"/>
        <v>0</v>
      </c>
      <c r="EA219" s="470">
        <f t="shared" si="523"/>
        <v>0</v>
      </c>
      <c r="EB219" s="470">
        <f t="shared" si="524"/>
        <v>0</v>
      </c>
      <c r="EC219" s="470">
        <f t="shared" si="525"/>
        <v>0</v>
      </c>
      <c r="ED219" s="470">
        <f t="shared" si="526"/>
        <v>0</v>
      </c>
      <c r="EE219" s="470">
        <f t="shared" si="527"/>
        <v>0</v>
      </c>
      <c r="EF219" s="470">
        <f t="shared" si="528"/>
        <v>0</v>
      </c>
      <c r="EG219" s="470">
        <f t="shared" si="529"/>
        <v>0</v>
      </c>
      <c r="EH219" s="466">
        <f t="shared" si="530"/>
        <v>3272.2047887670224</v>
      </c>
      <c r="EI219" s="122">
        <f t="shared" si="531"/>
        <v>105.52520980859848</v>
      </c>
      <c r="EJ219" s="122">
        <f t="shared" si="532"/>
        <v>53.700817001856834</v>
      </c>
      <c r="EK219" s="122">
        <f t="shared" si="533"/>
        <v>3743.5805646097224</v>
      </c>
      <c r="EL219" s="122">
        <f t="shared" si="534"/>
        <v>120.72658956797767</v>
      </c>
      <c r="EM219" s="122">
        <f t="shared" si="535"/>
        <v>54.847823384829262</v>
      </c>
      <c r="EN219" s="122">
        <f t="shared" si="536"/>
        <v>4142.088717278828</v>
      </c>
      <c r="EO219" s="122">
        <f t="shared" si="537"/>
        <v>133.57806407384561</v>
      </c>
      <c r="EP219" s="122">
        <f t="shared" si="538"/>
        <v>56.232141589274299</v>
      </c>
      <c r="EQ219" s="122">
        <f t="shared" si="539"/>
        <v>5362.8709836176831</v>
      </c>
      <c r="ER219" s="122">
        <f t="shared" si="540"/>
        <v>172.94702570738443</v>
      </c>
      <c r="ES219" s="469">
        <f t="shared" si="541"/>
        <v>58.048153593420146</v>
      </c>
      <c r="ET219" s="466">
        <f t="shared" si="542"/>
        <v>0</v>
      </c>
      <c r="EU219" s="122">
        <f t="shared" si="543"/>
        <v>0</v>
      </c>
      <c r="EV219" s="122">
        <f t="shared" si="544"/>
        <v>0</v>
      </c>
      <c r="EW219" s="122">
        <f t="shared" si="545"/>
        <v>0</v>
      </c>
      <c r="EX219" s="122">
        <f t="shared" si="546"/>
        <v>0</v>
      </c>
      <c r="EY219" s="122">
        <f t="shared" si="547"/>
        <v>0</v>
      </c>
      <c r="EZ219" s="122">
        <f t="shared" si="548"/>
        <v>0</v>
      </c>
      <c r="FA219" s="122">
        <f t="shared" si="549"/>
        <v>0</v>
      </c>
      <c r="FB219" s="122">
        <f t="shared" si="550"/>
        <v>0</v>
      </c>
      <c r="FC219" s="122">
        <f t="shared" si="551"/>
        <v>0</v>
      </c>
      <c r="FD219" s="122">
        <f t="shared" si="552"/>
        <v>0</v>
      </c>
      <c r="FE219" s="469">
        <f t="shared" si="553"/>
        <v>0</v>
      </c>
      <c r="FF219" s="466">
        <f t="shared" si="554"/>
        <v>0</v>
      </c>
      <c r="FG219" s="466">
        <f t="shared" si="555"/>
        <v>0</v>
      </c>
      <c r="FH219" s="466">
        <f t="shared" si="556"/>
        <v>0</v>
      </c>
      <c r="FI219" s="466">
        <f t="shared" si="557"/>
        <v>0</v>
      </c>
      <c r="FJ219" s="466">
        <f t="shared" si="558"/>
        <v>0</v>
      </c>
      <c r="FK219" s="466">
        <f t="shared" si="559"/>
        <v>0</v>
      </c>
      <c r="FL219" s="466">
        <f t="shared" si="560"/>
        <v>0</v>
      </c>
      <c r="FM219" s="466">
        <f t="shared" si="561"/>
        <v>0</v>
      </c>
      <c r="FN219" s="466">
        <f t="shared" si="562"/>
        <v>0</v>
      </c>
      <c r="FO219" s="466">
        <f t="shared" si="563"/>
        <v>0</v>
      </c>
      <c r="FP219" s="466">
        <f t="shared" si="564"/>
        <v>0</v>
      </c>
      <c r="FQ219" s="468">
        <f t="shared" si="565"/>
        <v>0</v>
      </c>
      <c r="FR219" s="466">
        <f t="shared" si="566"/>
        <v>0</v>
      </c>
      <c r="FS219" s="466">
        <f t="shared" si="567"/>
        <v>0</v>
      </c>
      <c r="FT219" s="466">
        <f t="shared" si="568"/>
        <v>0</v>
      </c>
      <c r="FU219" s="466">
        <f t="shared" si="569"/>
        <v>0</v>
      </c>
      <c r="FV219" s="466">
        <f t="shared" si="570"/>
        <v>0</v>
      </c>
      <c r="FW219" s="466">
        <f t="shared" si="571"/>
        <v>0</v>
      </c>
      <c r="FX219" s="466">
        <f t="shared" si="572"/>
        <v>0</v>
      </c>
      <c r="FY219" s="466">
        <f t="shared" si="573"/>
        <v>0</v>
      </c>
      <c r="FZ219" s="466">
        <f t="shared" si="574"/>
        <v>0</v>
      </c>
      <c r="GA219" s="466">
        <f t="shared" si="575"/>
        <v>0</v>
      </c>
      <c r="GB219" s="466">
        <f t="shared" si="576"/>
        <v>0</v>
      </c>
      <c r="GC219" s="468">
        <f t="shared" si="577"/>
        <v>0</v>
      </c>
    </row>
    <row r="220" spans="1:185">
      <c r="A220" s="97">
        <v>217</v>
      </c>
      <c r="B220" s="97" t="s">
        <v>12</v>
      </c>
      <c r="C220" s="97" t="s">
        <v>213</v>
      </c>
      <c r="D220" s="97" t="s">
        <v>935</v>
      </c>
      <c r="E220" s="321">
        <v>4.2690239029647997E-2</v>
      </c>
      <c r="F220" s="122">
        <v>2.1015958672253001E-2</v>
      </c>
      <c r="G220" s="122">
        <v>0.35832159993620999</v>
      </c>
      <c r="H220" s="122">
        <v>3.8809691307962003E-2</v>
      </c>
      <c r="I220" s="122">
        <v>1.9282142081793002E-2</v>
      </c>
      <c r="J220" s="122">
        <v>0.34970396545774401</v>
      </c>
      <c r="K220" s="122">
        <v>3.5569491226612002E-2</v>
      </c>
      <c r="L220" s="122">
        <v>1.8073724458137999E-2</v>
      </c>
      <c r="M220" s="122">
        <v>0.33968887673952702</v>
      </c>
      <c r="N220" s="122">
        <v>3.0130756914474002E-2</v>
      </c>
      <c r="O220" s="122">
        <v>1.5320633872073001E-2</v>
      </c>
      <c r="P220" s="475">
        <v>0.32714762074175902</v>
      </c>
      <c r="Q220" s="474">
        <v>1</v>
      </c>
      <c r="R220" s="97">
        <v>4.2690239029647997E-2</v>
      </c>
      <c r="S220" s="97">
        <v>2.1015958672253001E-2</v>
      </c>
      <c r="T220" s="97">
        <v>0.35832159993620999</v>
      </c>
      <c r="U220" s="97">
        <v>3.8809691307962003E-2</v>
      </c>
      <c r="V220" s="97">
        <v>1.9282142081793002E-2</v>
      </c>
      <c r="W220" s="97">
        <v>0.34970396545774401</v>
      </c>
      <c r="X220" s="97">
        <v>3.5569491226612002E-2</v>
      </c>
      <c r="Y220" s="97">
        <v>1.8073724458137999E-2</v>
      </c>
      <c r="Z220" s="97">
        <v>0.33968887673952702</v>
      </c>
      <c r="AA220" s="97">
        <v>3.0130756914474002E-2</v>
      </c>
      <c r="AB220" s="97">
        <v>1.5320633872073001E-2</v>
      </c>
      <c r="AC220" s="97">
        <v>0.32714762074175902</v>
      </c>
      <c r="AD220" s="321">
        <v>76.843345429427004</v>
      </c>
      <c r="AE220" s="97">
        <v>37.8291761416695</v>
      </c>
      <c r="AF220" s="97">
        <v>644.98656143856397</v>
      </c>
      <c r="AG220" s="97">
        <v>69.858276340780904</v>
      </c>
      <c r="AH220" s="97">
        <v>34.708269109981799</v>
      </c>
      <c r="AI220" s="97">
        <v>629.47463463596705</v>
      </c>
      <c r="AJ220" s="97">
        <v>64.025846732253399</v>
      </c>
      <c r="AK220" s="97">
        <v>32.533091481835697</v>
      </c>
      <c r="AL220" s="97">
        <v>611.447265625</v>
      </c>
      <c r="AM220" s="97">
        <v>54.236008377020603</v>
      </c>
      <c r="AN220" s="97">
        <v>27.577469407277</v>
      </c>
      <c r="AO220" s="97">
        <v>588.87273059340896</v>
      </c>
      <c r="AP220" s="466">
        <f t="shared" si="434"/>
        <v>1800.0214375951368</v>
      </c>
      <c r="AQ220" s="122">
        <f t="shared" si="435"/>
        <v>1800.0214375951687</v>
      </c>
      <c r="AR220" s="473">
        <f t="shared" si="436"/>
        <v>1800.0214375951307</v>
      </c>
      <c r="AS220" s="122">
        <f t="shared" si="437"/>
        <v>1800.021437595128</v>
      </c>
      <c r="AT220" s="122">
        <f t="shared" si="438"/>
        <v>1800.0214375950889</v>
      </c>
      <c r="AU220" s="122">
        <f t="shared" si="439"/>
        <v>1800.0214375951327</v>
      </c>
      <c r="AV220" s="122">
        <f t="shared" si="440"/>
        <v>1800.0214375951273</v>
      </c>
      <c r="AW220" s="122">
        <f t="shared" si="441"/>
        <v>1800.021437595123</v>
      </c>
      <c r="AX220" s="122">
        <f t="shared" si="442"/>
        <v>1800.0214534368076</v>
      </c>
      <c r="AY220" s="122">
        <f t="shared" si="443"/>
        <v>1800.0214375951202</v>
      </c>
      <c r="AZ220" s="122">
        <f t="shared" si="444"/>
        <v>1800.0214375950984</v>
      </c>
      <c r="BA220" s="469">
        <f t="shared" si="445"/>
        <v>1800.0214375951346</v>
      </c>
      <c r="BB220" s="97">
        <f t="shared" si="446"/>
        <v>6.5880525542531222E-3</v>
      </c>
      <c r="BC220" s="97">
        <f t="shared" si="447"/>
        <v>3.2432294444324659E-3</v>
      </c>
      <c r="BD220" s="97">
        <f t="shared" si="448"/>
        <v>5.5296985572377999E-2</v>
      </c>
      <c r="BE220" s="97">
        <f t="shared" si="449"/>
        <v>5.9891978064031577E-3</v>
      </c>
      <c r="BF220" s="97">
        <f t="shared" si="450"/>
        <v>2.9756630152669218E-3</v>
      </c>
      <c r="BG220" s="97">
        <f t="shared" si="451"/>
        <v>5.3967093069362287E-2</v>
      </c>
      <c r="BH220" s="97">
        <f t="shared" si="452"/>
        <v>5.4891629294045998E-3</v>
      </c>
      <c r="BI220" s="97">
        <f t="shared" si="453"/>
        <v>2.7891773222119848E-3</v>
      </c>
      <c r="BJ220" s="97">
        <f t="shared" si="454"/>
        <v>5.2421542322614333E-2</v>
      </c>
      <c r="BK220" s="97">
        <f t="shared" si="455"/>
        <v>4.649845364279215E-3</v>
      </c>
      <c r="BL220" s="97">
        <f t="shared" si="456"/>
        <v>2.3643142649913541E-3</v>
      </c>
      <c r="BM220" s="469">
        <f t="shared" si="457"/>
        <v>5.0486147827581006E-2</v>
      </c>
      <c r="BN220" s="467">
        <f t="shared" si="458"/>
        <v>57861667.465300806</v>
      </c>
      <c r="BO220" s="97">
        <f t="shared" si="459"/>
        <v>86232452.213242188</v>
      </c>
      <c r="BP220" s="97">
        <f t="shared" si="460"/>
        <v>17466675.289487772</v>
      </c>
      <c r="BQ220" s="97">
        <f t="shared" si="461"/>
        <v>61050976.273224987</v>
      </c>
      <c r="BR220" s="97">
        <f t="shared" si="462"/>
        <v>90515617.255677134</v>
      </c>
      <c r="BS220" s="97">
        <f t="shared" si="463"/>
        <v>17707715.0864181</v>
      </c>
      <c r="BT220" s="97">
        <f t="shared" si="464"/>
        <v>64122319.020394795</v>
      </c>
      <c r="BU220" s="97">
        <f t="shared" si="465"/>
        <v>93874601.919055447</v>
      </c>
      <c r="BV220" s="97">
        <f t="shared" si="466"/>
        <v>17999778.322972655</v>
      </c>
      <c r="BW220" s="97">
        <f t="shared" si="467"/>
        <v>70401722.616878971</v>
      </c>
      <c r="BX220" s="97">
        <f t="shared" si="468"/>
        <v>103027968.84550527</v>
      </c>
      <c r="BY220" s="469">
        <f t="shared" si="469"/>
        <v>18385066.238892961</v>
      </c>
      <c r="BZ220" s="470">
        <f t="shared" si="470"/>
        <v>67.769200618807005</v>
      </c>
      <c r="CA220" s="470">
        <f t="shared" si="471"/>
        <v>205.15945419871179</v>
      </c>
      <c r="CB220" s="470">
        <f t="shared" si="472"/>
        <v>2.437290313031264</v>
      </c>
      <c r="CC220" s="470">
        <f t="shared" si="473"/>
        <v>78.654292543548365</v>
      </c>
      <c r="CD220" s="470">
        <f t="shared" si="474"/>
        <v>234.71359372760179</v>
      </c>
      <c r="CE220" s="470">
        <f t="shared" si="475"/>
        <v>2.5318150257803964</v>
      </c>
      <c r="CF220" s="470">
        <f t="shared" si="476"/>
        <v>90.136682883476908</v>
      </c>
      <c r="CG220" s="470">
        <f t="shared" si="477"/>
        <v>259.69910666859488</v>
      </c>
      <c r="CH220" s="470">
        <f t="shared" si="478"/>
        <v>2.6494506525709496</v>
      </c>
      <c r="CI220" s="470">
        <f t="shared" si="479"/>
        <v>116.82700639866748</v>
      </c>
      <c r="CJ220" s="470">
        <f t="shared" si="480"/>
        <v>336.23924997420744</v>
      </c>
      <c r="CK220" s="472">
        <f t="shared" si="481"/>
        <v>2.8099037060406449</v>
      </c>
      <c r="CL220" s="470">
        <f t="shared" si="482"/>
        <v>0</v>
      </c>
      <c r="CM220" s="116">
        <f t="shared" si="483"/>
        <v>0</v>
      </c>
      <c r="CN220" s="116">
        <f t="shared" si="484"/>
        <v>0</v>
      </c>
      <c r="CO220" s="116">
        <f t="shared" si="485"/>
        <v>0</v>
      </c>
      <c r="CP220" s="116">
        <f t="shared" si="486"/>
        <v>0</v>
      </c>
      <c r="CQ220" s="116">
        <f t="shared" si="487"/>
        <v>0</v>
      </c>
      <c r="CR220" s="116">
        <f t="shared" si="488"/>
        <v>0</v>
      </c>
      <c r="CS220" s="116">
        <f t="shared" si="489"/>
        <v>0</v>
      </c>
      <c r="CT220" s="116">
        <f t="shared" si="490"/>
        <v>0</v>
      </c>
      <c r="CU220" s="116">
        <f t="shared" si="491"/>
        <v>0</v>
      </c>
      <c r="CV220" s="116">
        <f t="shared" si="492"/>
        <v>0</v>
      </c>
      <c r="CW220" s="471">
        <f t="shared" si="493"/>
        <v>0</v>
      </c>
      <c r="CX220" s="470">
        <f t="shared" si="494"/>
        <v>0</v>
      </c>
      <c r="CY220" s="116">
        <f t="shared" si="495"/>
        <v>0</v>
      </c>
      <c r="CZ220" s="116">
        <f t="shared" si="496"/>
        <v>0</v>
      </c>
      <c r="DA220" s="116">
        <f t="shared" si="497"/>
        <v>0</v>
      </c>
      <c r="DB220" s="116">
        <f t="shared" si="498"/>
        <v>0</v>
      </c>
      <c r="DC220" s="116">
        <f t="shared" si="499"/>
        <v>0</v>
      </c>
      <c r="DD220" s="116">
        <f t="shared" si="500"/>
        <v>0</v>
      </c>
      <c r="DE220" s="116">
        <f t="shared" si="501"/>
        <v>0</v>
      </c>
      <c r="DF220" s="116">
        <f t="shared" si="502"/>
        <v>0</v>
      </c>
      <c r="DG220" s="116">
        <f t="shared" si="503"/>
        <v>0</v>
      </c>
      <c r="DH220" s="116">
        <f t="shared" si="504"/>
        <v>0</v>
      </c>
      <c r="DI220" s="471">
        <f t="shared" si="505"/>
        <v>0</v>
      </c>
      <c r="DJ220" s="470">
        <f t="shared" si="506"/>
        <v>0</v>
      </c>
      <c r="DK220" s="116">
        <f t="shared" si="507"/>
        <v>0</v>
      </c>
      <c r="DL220" s="116">
        <f t="shared" si="508"/>
        <v>0</v>
      </c>
      <c r="DM220" s="116">
        <f t="shared" si="509"/>
        <v>0</v>
      </c>
      <c r="DN220" s="116">
        <f t="shared" si="510"/>
        <v>0</v>
      </c>
      <c r="DO220" s="116">
        <f t="shared" si="511"/>
        <v>0</v>
      </c>
      <c r="DP220" s="116">
        <f t="shared" si="512"/>
        <v>0</v>
      </c>
      <c r="DQ220" s="116">
        <f t="shared" si="513"/>
        <v>0</v>
      </c>
      <c r="DR220" s="116">
        <f t="shared" si="514"/>
        <v>0</v>
      </c>
      <c r="DS220" s="116">
        <f t="shared" si="515"/>
        <v>0</v>
      </c>
      <c r="DT220" s="116">
        <f t="shared" si="516"/>
        <v>0</v>
      </c>
      <c r="DU220" s="471">
        <f t="shared" si="517"/>
        <v>0</v>
      </c>
      <c r="DV220" s="470">
        <f t="shared" si="518"/>
        <v>0</v>
      </c>
      <c r="DW220" s="470">
        <f t="shared" si="519"/>
        <v>0</v>
      </c>
      <c r="DX220" s="470">
        <f t="shared" si="520"/>
        <v>0</v>
      </c>
      <c r="DY220" s="470">
        <f t="shared" si="521"/>
        <v>0</v>
      </c>
      <c r="DZ220" s="470">
        <f t="shared" si="522"/>
        <v>0</v>
      </c>
      <c r="EA220" s="470">
        <f t="shared" si="523"/>
        <v>0</v>
      </c>
      <c r="EB220" s="470">
        <f t="shared" si="524"/>
        <v>0</v>
      </c>
      <c r="EC220" s="470">
        <f t="shared" si="525"/>
        <v>0</v>
      </c>
      <c r="ED220" s="470">
        <f t="shared" si="526"/>
        <v>0</v>
      </c>
      <c r="EE220" s="470">
        <f t="shared" si="527"/>
        <v>0</v>
      </c>
      <c r="EF220" s="470">
        <f t="shared" si="528"/>
        <v>0</v>
      </c>
      <c r="EG220" s="470">
        <f t="shared" si="529"/>
        <v>0</v>
      </c>
      <c r="EH220" s="466">
        <f t="shared" si="530"/>
        <v>8782.818137652288</v>
      </c>
      <c r="EI220" s="122">
        <f t="shared" si="531"/>
        <v>26588.452556532593</v>
      </c>
      <c r="EJ220" s="122">
        <f t="shared" si="532"/>
        <v>315.87029760647101</v>
      </c>
      <c r="EK220" s="122">
        <f t="shared" si="533"/>
        <v>10193.514765525744</v>
      </c>
      <c r="EL220" s="122">
        <f t="shared" si="534"/>
        <v>30418.638397990013</v>
      </c>
      <c r="EM220" s="122">
        <f t="shared" si="535"/>
        <v>328.12060237632045</v>
      </c>
      <c r="EN220" s="122">
        <f t="shared" si="536"/>
        <v>11681.620648733418</v>
      </c>
      <c r="EO220" s="122">
        <f t="shared" si="537"/>
        <v>33656.73497037014</v>
      </c>
      <c r="EP220" s="122">
        <f t="shared" si="538"/>
        <v>343.36605764473398</v>
      </c>
      <c r="EQ220" s="122">
        <f t="shared" si="539"/>
        <v>15140.658903996075</v>
      </c>
      <c r="ER220" s="122">
        <f t="shared" si="540"/>
        <v>43576.258186591804</v>
      </c>
      <c r="ES220" s="469">
        <f t="shared" si="541"/>
        <v>364.16060701801149</v>
      </c>
      <c r="ET220" s="466">
        <f t="shared" si="542"/>
        <v>0</v>
      </c>
      <c r="EU220" s="122">
        <f t="shared" si="543"/>
        <v>0</v>
      </c>
      <c r="EV220" s="122">
        <f t="shared" si="544"/>
        <v>0</v>
      </c>
      <c r="EW220" s="122">
        <f t="shared" si="545"/>
        <v>0</v>
      </c>
      <c r="EX220" s="122">
        <f t="shared" si="546"/>
        <v>0</v>
      </c>
      <c r="EY220" s="122">
        <f t="shared" si="547"/>
        <v>0</v>
      </c>
      <c r="EZ220" s="122">
        <f t="shared" si="548"/>
        <v>0</v>
      </c>
      <c r="FA220" s="122">
        <f t="shared" si="549"/>
        <v>0</v>
      </c>
      <c r="FB220" s="122">
        <f t="shared" si="550"/>
        <v>0</v>
      </c>
      <c r="FC220" s="122">
        <f t="shared" si="551"/>
        <v>0</v>
      </c>
      <c r="FD220" s="122">
        <f t="shared" si="552"/>
        <v>0</v>
      </c>
      <c r="FE220" s="469">
        <f t="shared" si="553"/>
        <v>0</v>
      </c>
      <c r="FF220" s="466">
        <f t="shared" si="554"/>
        <v>0</v>
      </c>
      <c r="FG220" s="466">
        <f t="shared" si="555"/>
        <v>0</v>
      </c>
      <c r="FH220" s="466">
        <f t="shared" si="556"/>
        <v>0</v>
      </c>
      <c r="FI220" s="466">
        <f t="shared" si="557"/>
        <v>0</v>
      </c>
      <c r="FJ220" s="466">
        <f t="shared" si="558"/>
        <v>0</v>
      </c>
      <c r="FK220" s="466">
        <f t="shared" si="559"/>
        <v>0</v>
      </c>
      <c r="FL220" s="466">
        <f t="shared" si="560"/>
        <v>0</v>
      </c>
      <c r="FM220" s="466">
        <f t="shared" si="561"/>
        <v>0</v>
      </c>
      <c r="FN220" s="466">
        <f t="shared" si="562"/>
        <v>0</v>
      </c>
      <c r="FO220" s="466">
        <f t="shared" si="563"/>
        <v>0</v>
      </c>
      <c r="FP220" s="466">
        <f t="shared" si="564"/>
        <v>0</v>
      </c>
      <c r="FQ220" s="468">
        <f t="shared" si="565"/>
        <v>0</v>
      </c>
      <c r="FR220" s="466">
        <f t="shared" si="566"/>
        <v>0</v>
      </c>
      <c r="FS220" s="466">
        <f t="shared" si="567"/>
        <v>0</v>
      </c>
      <c r="FT220" s="466">
        <f t="shared" si="568"/>
        <v>0</v>
      </c>
      <c r="FU220" s="466">
        <f t="shared" si="569"/>
        <v>0</v>
      </c>
      <c r="FV220" s="466">
        <f t="shared" si="570"/>
        <v>0</v>
      </c>
      <c r="FW220" s="466">
        <f t="shared" si="571"/>
        <v>0</v>
      </c>
      <c r="FX220" s="466">
        <f t="shared" si="572"/>
        <v>0</v>
      </c>
      <c r="FY220" s="466">
        <f t="shared" si="573"/>
        <v>0</v>
      </c>
      <c r="FZ220" s="466">
        <f t="shared" si="574"/>
        <v>0</v>
      </c>
      <c r="GA220" s="466">
        <f t="shared" si="575"/>
        <v>0</v>
      </c>
      <c r="GB220" s="466">
        <f t="shared" si="576"/>
        <v>0</v>
      </c>
      <c r="GC220" s="468">
        <f t="shared" si="577"/>
        <v>0</v>
      </c>
    </row>
    <row r="221" spans="1:185">
      <c r="A221" s="97">
        <v>218</v>
      </c>
      <c r="B221" s="97" t="s">
        <v>12</v>
      </c>
      <c r="C221" s="97" t="s">
        <v>213</v>
      </c>
      <c r="D221" s="97" t="s">
        <v>935</v>
      </c>
      <c r="E221" s="321">
        <v>5.1771935941674001E-2</v>
      </c>
      <c r="F221" s="122">
        <v>0</v>
      </c>
      <c r="G221" s="122">
        <v>6.6554382716534993E-2</v>
      </c>
      <c r="H221" s="122">
        <v>4.9654729143434002E-2</v>
      </c>
      <c r="I221" s="122">
        <v>0</v>
      </c>
      <c r="J221" s="122">
        <v>6.4953749812202005E-2</v>
      </c>
      <c r="K221" s="122">
        <v>4.7822093151408999E-2</v>
      </c>
      <c r="L221" s="122">
        <v>0</v>
      </c>
      <c r="M221" s="122">
        <v>6.3093554815274996E-2</v>
      </c>
      <c r="N221" s="122">
        <v>4.4942236592512001E-2</v>
      </c>
      <c r="O221" s="122">
        <v>0</v>
      </c>
      <c r="P221" s="475">
        <v>6.0764151420195998E-2</v>
      </c>
      <c r="Q221" s="474">
        <v>1</v>
      </c>
      <c r="R221" s="97">
        <v>5.1771935941674001E-2</v>
      </c>
      <c r="S221" s="97">
        <v>0</v>
      </c>
      <c r="T221" s="97">
        <v>6.6554382716534993E-2</v>
      </c>
      <c r="U221" s="97">
        <v>4.9654729143434002E-2</v>
      </c>
      <c r="V221" s="97">
        <v>0</v>
      </c>
      <c r="W221" s="97">
        <v>6.4953749812202005E-2</v>
      </c>
      <c r="X221" s="97">
        <v>4.7822093151408999E-2</v>
      </c>
      <c r="Y221" s="97">
        <v>0</v>
      </c>
      <c r="Z221" s="97">
        <v>6.3093554815274996E-2</v>
      </c>
      <c r="AA221" s="97">
        <v>4.4942236592512001E-2</v>
      </c>
      <c r="AB221" s="97">
        <v>0</v>
      </c>
      <c r="AC221" s="97">
        <v>6.0764151420195998E-2</v>
      </c>
      <c r="AD221" s="321">
        <v>18.471331247204599</v>
      </c>
      <c r="AE221" s="97">
        <v>0</v>
      </c>
      <c r="AF221" s="97">
        <v>23.745452565175501</v>
      </c>
      <c r="AG221" s="97">
        <v>17.7159484828206</v>
      </c>
      <c r="AH221" s="97">
        <v>0</v>
      </c>
      <c r="AI221" s="97">
        <v>23.174374430983001</v>
      </c>
      <c r="AJ221" s="97">
        <v>17.062095659886101</v>
      </c>
      <c r="AK221" s="97">
        <v>0</v>
      </c>
      <c r="AL221" s="97">
        <v>22.5106887817382</v>
      </c>
      <c r="AM221" s="97">
        <v>16.0346126524176</v>
      </c>
      <c r="AN221" s="97">
        <v>0</v>
      </c>
      <c r="AO221" s="97">
        <v>21.679598192005201</v>
      </c>
      <c r="AP221" s="466">
        <f t="shared" si="434"/>
        <v>356.78270304618911</v>
      </c>
      <c r="AQ221" s="122">
        <f t="shared" si="435"/>
        <v>0</v>
      </c>
      <c r="AR221" s="473">
        <f t="shared" si="436"/>
        <v>356.78270304618275</v>
      </c>
      <c r="AS221" s="122">
        <f t="shared" si="437"/>
        <v>356.78270304618576</v>
      </c>
      <c r="AT221" s="122">
        <f t="shared" si="438"/>
        <v>0</v>
      </c>
      <c r="AU221" s="122">
        <f t="shared" si="439"/>
        <v>356.78270304618405</v>
      </c>
      <c r="AV221" s="122">
        <f t="shared" si="440"/>
        <v>356.78270304618388</v>
      </c>
      <c r="AW221" s="122">
        <f t="shared" si="441"/>
        <v>0</v>
      </c>
      <c r="AX221" s="122">
        <f t="shared" si="442"/>
        <v>356.78269908305032</v>
      </c>
      <c r="AY221" s="122">
        <f t="shared" si="443"/>
        <v>356.78270304618502</v>
      </c>
      <c r="AZ221" s="122">
        <f t="shared" si="444"/>
        <v>0</v>
      </c>
      <c r="BA221" s="469">
        <f t="shared" si="445"/>
        <v>356.78270304618485</v>
      </c>
      <c r="BB221" s="97">
        <f t="shared" si="446"/>
        <v>7.9895602032656679E-3</v>
      </c>
      <c r="BC221" s="97">
        <f t="shared" si="447"/>
        <v>0</v>
      </c>
      <c r="BD221" s="97">
        <f t="shared" si="448"/>
        <v>1.0270820239443939E-2</v>
      </c>
      <c r="BE221" s="97">
        <f t="shared" si="449"/>
        <v>7.662828145257275E-3</v>
      </c>
      <c r="BF221" s="97">
        <f t="shared" si="450"/>
        <v>0</v>
      </c>
      <c r="BG221" s="97">
        <f t="shared" si="451"/>
        <v>1.0023807012685262E-2</v>
      </c>
      <c r="BH221" s="97">
        <f t="shared" si="452"/>
        <v>7.3800116864435501E-3</v>
      </c>
      <c r="BI221" s="97">
        <f t="shared" si="453"/>
        <v>0</v>
      </c>
      <c r="BJ221" s="97">
        <f t="shared" si="454"/>
        <v>9.7367375869928247E-3</v>
      </c>
      <c r="BK221" s="97">
        <f t="shared" si="455"/>
        <v>6.9355858225933235E-3</v>
      </c>
      <c r="BL221" s="97">
        <f t="shared" si="456"/>
        <v>0</v>
      </c>
      <c r="BM221" s="469">
        <f t="shared" si="457"/>
        <v>9.3772588786122449E-3</v>
      </c>
      <c r="BN221" s="467">
        <f t="shared" si="458"/>
        <v>10288614.691211633</v>
      </c>
      <c r="BO221" s="97">
        <f t="shared" si="459"/>
        <v>0</v>
      </c>
      <c r="BP221" s="97">
        <f t="shared" si="460"/>
        <v>8931894.6876374781</v>
      </c>
      <c r="BQ221" s="97">
        <f t="shared" si="461"/>
        <v>10533342.983456213</v>
      </c>
      <c r="BR221" s="97">
        <f t="shared" si="462"/>
        <v>0</v>
      </c>
      <c r="BS221" s="97">
        <f t="shared" si="463"/>
        <v>9055154.6696334649</v>
      </c>
      <c r="BT221" s="97">
        <f t="shared" si="464"/>
        <v>10758733.802739663</v>
      </c>
      <c r="BU221" s="97">
        <f t="shared" si="465"/>
        <v>0</v>
      </c>
      <c r="BV221" s="97">
        <f t="shared" si="466"/>
        <v>9204506.2106119227</v>
      </c>
      <c r="BW221" s="97">
        <f t="shared" si="467"/>
        <v>11141597.560447821</v>
      </c>
      <c r="BX221" s="97">
        <f t="shared" si="468"/>
        <v>0</v>
      </c>
      <c r="BY221" s="469">
        <f t="shared" si="469"/>
        <v>9401530.2139304895</v>
      </c>
      <c r="BZ221" s="470">
        <f t="shared" si="470"/>
        <v>9.9364786192298595</v>
      </c>
      <c r="CA221" s="470">
        <f t="shared" si="471"/>
        <v>0</v>
      </c>
      <c r="CB221" s="470">
        <f t="shared" si="472"/>
        <v>6.710222770512158</v>
      </c>
      <c r="CC221" s="470">
        <f t="shared" si="473"/>
        <v>10.606585883319706</v>
      </c>
      <c r="CD221" s="470">
        <f t="shared" si="474"/>
        <v>0</v>
      </c>
      <c r="CE221" s="470">
        <f t="shared" si="475"/>
        <v>6.9704633649437069</v>
      </c>
      <c r="CF221" s="470">
        <f t="shared" si="476"/>
        <v>11.248706501278139</v>
      </c>
      <c r="CG221" s="470">
        <f t="shared" si="477"/>
        <v>0</v>
      </c>
      <c r="CH221" s="470">
        <f t="shared" si="478"/>
        <v>7.2943315981805368</v>
      </c>
      <c r="CI221" s="470">
        <f t="shared" si="479"/>
        <v>12.395464050296248</v>
      </c>
      <c r="CJ221" s="470">
        <f t="shared" si="480"/>
        <v>0</v>
      </c>
      <c r="CK221" s="472">
        <f t="shared" si="481"/>
        <v>7.736082866456135</v>
      </c>
      <c r="CL221" s="470">
        <f t="shared" si="482"/>
        <v>0</v>
      </c>
      <c r="CM221" s="116">
        <f t="shared" si="483"/>
        <v>0</v>
      </c>
      <c r="CN221" s="116">
        <f t="shared" si="484"/>
        <v>0</v>
      </c>
      <c r="CO221" s="116">
        <f t="shared" si="485"/>
        <v>0</v>
      </c>
      <c r="CP221" s="116">
        <f t="shared" si="486"/>
        <v>0</v>
      </c>
      <c r="CQ221" s="116">
        <f t="shared" si="487"/>
        <v>0</v>
      </c>
      <c r="CR221" s="116">
        <f t="shared" si="488"/>
        <v>0</v>
      </c>
      <c r="CS221" s="116">
        <f t="shared" si="489"/>
        <v>0</v>
      </c>
      <c r="CT221" s="116">
        <f t="shared" si="490"/>
        <v>0</v>
      </c>
      <c r="CU221" s="116">
        <f t="shared" si="491"/>
        <v>0</v>
      </c>
      <c r="CV221" s="116">
        <f t="shared" si="492"/>
        <v>0</v>
      </c>
      <c r="CW221" s="471">
        <f t="shared" si="493"/>
        <v>0</v>
      </c>
      <c r="CX221" s="470">
        <f t="shared" si="494"/>
        <v>0</v>
      </c>
      <c r="CY221" s="116">
        <f t="shared" si="495"/>
        <v>0</v>
      </c>
      <c r="CZ221" s="116">
        <f t="shared" si="496"/>
        <v>0</v>
      </c>
      <c r="DA221" s="116">
        <f t="shared" si="497"/>
        <v>0</v>
      </c>
      <c r="DB221" s="116">
        <f t="shared" si="498"/>
        <v>0</v>
      </c>
      <c r="DC221" s="116">
        <f t="shared" si="499"/>
        <v>0</v>
      </c>
      <c r="DD221" s="116">
        <f t="shared" si="500"/>
        <v>0</v>
      </c>
      <c r="DE221" s="116">
        <f t="shared" si="501"/>
        <v>0</v>
      </c>
      <c r="DF221" s="116">
        <f t="shared" si="502"/>
        <v>0</v>
      </c>
      <c r="DG221" s="116">
        <f t="shared" si="503"/>
        <v>0</v>
      </c>
      <c r="DH221" s="116">
        <f t="shared" si="504"/>
        <v>0</v>
      </c>
      <c r="DI221" s="471">
        <f t="shared" si="505"/>
        <v>0</v>
      </c>
      <c r="DJ221" s="470">
        <f t="shared" si="506"/>
        <v>0</v>
      </c>
      <c r="DK221" s="116">
        <f t="shared" si="507"/>
        <v>0</v>
      </c>
      <c r="DL221" s="116">
        <f t="shared" si="508"/>
        <v>0</v>
      </c>
      <c r="DM221" s="116">
        <f t="shared" si="509"/>
        <v>0</v>
      </c>
      <c r="DN221" s="116">
        <f t="shared" si="510"/>
        <v>0</v>
      </c>
      <c r="DO221" s="116">
        <f t="shared" si="511"/>
        <v>0</v>
      </c>
      <c r="DP221" s="116">
        <f t="shared" si="512"/>
        <v>0</v>
      </c>
      <c r="DQ221" s="116">
        <f t="shared" si="513"/>
        <v>0</v>
      </c>
      <c r="DR221" s="116">
        <f t="shared" si="514"/>
        <v>0</v>
      </c>
      <c r="DS221" s="116">
        <f t="shared" si="515"/>
        <v>0</v>
      </c>
      <c r="DT221" s="116">
        <f t="shared" si="516"/>
        <v>0</v>
      </c>
      <c r="DU221" s="471">
        <f t="shared" si="517"/>
        <v>0</v>
      </c>
      <c r="DV221" s="470">
        <f t="shared" si="518"/>
        <v>0</v>
      </c>
      <c r="DW221" s="470">
        <f t="shared" si="519"/>
        <v>0</v>
      </c>
      <c r="DX221" s="470">
        <f t="shared" si="520"/>
        <v>0</v>
      </c>
      <c r="DY221" s="470">
        <f t="shared" si="521"/>
        <v>0</v>
      </c>
      <c r="DZ221" s="470">
        <f t="shared" si="522"/>
        <v>0</v>
      </c>
      <c r="EA221" s="470">
        <f t="shared" si="523"/>
        <v>0</v>
      </c>
      <c r="EB221" s="470">
        <f t="shared" si="524"/>
        <v>0</v>
      </c>
      <c r="EC221" s="470">
        <f t="shared" si="525"/>
        <v>0</v>
      </c>
      <c r="ED221" s="470">
        <f t="shared" si="526"/>
        <v>0</v>
      </c>
      <c r="EE221" s="470">
        <f t="shared" si="527"/>
        <v>0</v>
      </c>
      <c r="EF221" s="470">
        <f t="shared" si="528"/>
        <v>0</v>
      </c>
      <c r="EG221" s="470">
        <f t="shared" si="529"/>
        <v>0</v>
      </c>
      <c r="EH221" s="466">
        <f t="shared" si="530"/>
        <v>1287.757326993574</v>
      </c>
      <c r="EI221" s="122">
        <f t="shared" si="531"/>
        <v>0</v>
      </c>
      <c r="EJ221" s="122">
        <f t="shared" si="532"/>
        <v>869.63791395506394</v>
      </c>
      <c r="EK221" s="122">
        <f t="shared" si="533"/>
        <v>1374.6025336579648</v>
      </c>
      <c r="EL221" s="122">
        <f t="shared" si="534"/>
        <v>0</v>
      </c>
      <c r="EM221" s="122">
        <f t="shared" si="535"/>
        <v>903.36482517810305</v>
      </c>
      <c r="EN221" s="122">
        <f t="shared" si="536"/>
        <v>1457.8207000000468</v>
      </c>
      <c r="EO221" s="122">
        <f t="shared" si="537"/>
        <v>0</v>
      </c>
      <c r="EP221" s="122">
        <f t="shared" si="538"/>
        <v>945.33781242169835</v>
      </c>
      <c r="EQ221" s="122">
        <f t="shared" si="539"/>
        <v>1606.4392894040786</v>
      </c>
      <c r="ER221" s="122">
        <f t="shared" si="540"/>
        <v>0</v>
      </c>
      <c r="ES221" s="469">
        <f t="shared" si="541"/>
        <v>1002.5883187861651</v>
      </c>
      <c r="ET221" s="466">
        <f t="shared" si="542"/>
        <v>0</v>
      </c>
      <c r="EU221" s="122">
        <f t="shared" si="543"/>
        <v>0</v>
      </c>
      <c r="EV221" s="122">
        <f t="shared" si="544"/>
        <v>0</v>
      </c>
      <c r="EW221" s="122">
        <f t="shared" si="545"/>
        <v>0</v>
      </c>
      <c r="EX221" s="122">
        <f t="shared" si="546"/>
        <v>0</v>
      </c>
      <c r="EY221" s="122">
        <f t="shared" si="547"/>
        <v>0</v>
      </c>
      <c r="EZ221" s="122">
        <f t="shared" si="548"/>
        <v>0</v>
      </c>
      <c r="FA221" s="122">
        <f t="shared" si="549"/>
        <v>0</v>
      </c>
      <c r="FB221" s="122">
        <f t="shared" si="550"/>
        <v>0</v>
      </c>
      <c r="FC221" s="122">
        <f t="shared" si="551"/>
        <v>0</v>
      </c>
      <c r="FD221" s="122">
        <f t="shared" si="552"/>
        <v>0</v>
      </c>
      <c r="FE221" s="469">
        <f t="shared" si="553"/>
        <v>0</v>
      </c>
      <c r="FF221" s="466">
        <f t="shared" si="554"/>
        <v>0</v>
      </c>
      <c r="FG221" s="466">
        <f t="shared" si="555"/>
        <v>0</v>
      </c>
      <c r="FH221" s="466">
        <f t="shared" si="556"/>
        <v>0</v>
      </c>
      <c r="FI221" s="466">
        <f t="shared" si="557"/>
        <v>0</v>
      </c>
      <c r="FJ221" s="466">
        <f t="shared" si="558"/>
        <v>0</v>
      </c>
      <c r="FK221" s="466">
        <f t="shared" si="559"/>
        <v>0</v>
      </c>
      <c r="FL221" s="466">
        <f t="shared" si="560"/>
        <v>0</v>
      </c>
      <c r="FM221" s="466">
        <f t="shared" si="561"/>
        <v>0</v>
      </c>
      <c r="FN221" s="466">
        <f t="shared" si="562"/>
        <v>0</v>
      </c>
      <c r="FO221" s="466">
        <f t="shared" si="563"/>
        <v>0</v>
      </c>
      <c r="FP221" s="466">
        <f t="shared" si="564"/>
        <v>0</v>
      </c>
      <c r="FQ221" s="468">
        <f t="shared" si="565"/>
        <v>0</v>
      </c>
      <c r="FR221" s="466">
        <f t="shared" si="566"/>
        <v>0</v>
      </c>
      <c r="FS221" s="466">
        <f t="shared" si="567"/>
        <v>0</v>
      </c>
      <c r="FT221" s="466">
        <f t="shared" si="568"/>
        <v>0</v>
      </c>
      <c r="FU221" s="466">
        <f t="shared" si="569"/>
        <v>0</v>
      </c>
      <c r="FV221" s="466">
        <f t="shared" si="570"/>
        <v>0</v>
      </c>
      <c r="FW221" s="466">
        <f t="shared" si="571"/>
        <v>0</v>
      </c>
      <c r="FX221" s="466">
        <f t="shared" si="572"/>
        <v>0</v>
      </c>
      <c r="FY221" s="466">
        <f t="shared" si="573"/>
        <v>0</v>
      </c>
      <c r="FZ221" s="466">
        <f t="shared" si="574"/>
        <v>0</v>
      </c>
      <c r="GA221" s="466">
        <f t="shared" si="575"/>
        <v>0</v>
      </c>
      <c r="GB221" s="466">
        <f t="shared" si="576"/>
        <v>0</v>
      </c>
      <c r="GC221" s="468">
        <f t="shared" si="577"/>
        <v>0</v>
      </c>
    </row>
    <row r="222" spans="1:185">
      <c r="A222" s="97">
        <v>219</v>
      </c>
      <c r="B222" s="97" t="s">
        <v>12</v>
      </c>
      <c r="C222" s="97" t="s">
        <v>213</v>
      </c>
      <c r="D222" s="97" t="s">
        <v>935</v>
      </c>
      <c r="E222" s="321">
        <v>5.6468822180368999E-2</v>
      </c>
      <c r="F222" s="122">
        <v>0</v>
      </c>
      <c r="G222" s="122">
        <v>8.7571555949028004E-2</v>
      </c>
      <c r="H222" s="122">
        <v>5.5243678495285997E-2</v>
      </c>
      <c r="I222" s="122">
        <v>0</v>
      </c>
      <c r="J222" s="122">
        <v>8.5292445904042002E-2</v>
      </c>
      <c r="K222" s="122">
        <v>5.4371361649376997E-2</v>
      </c>
      <c r="L222" s="122">
        <v>0</v>
      </c>
      <c r="M222" s="122">
        <v>8.2973612305965005E-2</v>
      </c>
      <c r="N222" s="122">
        <v>5.1576873961260997E-2</v>
      </c>
      <c r="O222" s="122">
        <v>0</v>
      </c>
      <c r="P222" s="475">
        <v>7.9329282007826005E-2</v>
      </c>
      <c r="Q222" s="474">
        <v>4</v>
      </c>
      <c r="R222" s="97">
        <v>0.225875288721475</v>
      </c>
      <c r="S222" s="97">
        <v>0</v>
      </c>
      <c r="T222" s="97">
        <v>0.35028622379611202</v>
      </c>
      <c r="U222" s="97">
        <v>0.22097471398114299</v>
      </c>
      <c r="V222" s="97">
        <v>0</v>
      </c>
      <c r="W222" s="97">
        <v>0.34116978361616801</v>
      </c>
      <c r="X222" s="97">
        <v>0.21748544659750599</v>
      </c>
      <c r="Y222" s="97">
        <v>0</v>
      </c>
      <c r="Z222" s="97">
        <v>0.33189444922386002</v>
      </c>
      <c r="AA222" s="97">
        <v>0.20630749584504501</v>
      </c>
      <c r="AB222" s="97">
        <v>0</v>
      </c>
      <c r="AC222" s="97">
        <v>0.31731712803130402</v>
      </c>
      <c r="AD222" s="321">
        <v>1314.46022885655</v>
      </c>
      <c r="AE222" s="97">
        <v>0</v>
      </c>
      <c r="AF222" s="97">
        <v>2038.4580911995999</v>
      </c>
      <c r="AG222" s="97">
        <v>1285.94179007042</v>
      </c>
      <c r="AH222" s="97">
        <v>0</v>
      </c>
      <c r="AI222" s="97">
        <v>1985.4058157022901</v>
      </c>
      <c r="AJ222" s="97">
        <v>1265.6363231483899</v>
      </c>
      <c r="AK222" s="97">
        <v>0</v>
      </c>
      <c r="AL222" s="97">
        <v>1931.4289093017501</v>
      </c>
      <c r="AM222" s="97">
        <v>1200.5872786628499</v>
      </c>
      <c r="AN222" s="97">
        <v>0</v>
      </c>
      <c r="AO222" s="97">
        <v>1846.5975056105201</v>
      </c>
      <c r="AP222" s="466">
        <f t="shared" si="434"/>
        <v>5819.406966989648</v>
      </c>
      <c r="AQ222" s="122">
        <f t="shared" si="435"/>
        <v>0</v>
      </c>
      <c r="AR222" s="473">
        <f t="shared" si="436"/>
        <v>5819.406966989678</v>
      </c>
      <c r="AS222" s="122">
        <f t="shared" si="437"/>
        <v>5819.4069669897008</v>
      </c>
      <c r="AT222" s="122">
        <f t="shared" si="438"/>
        <v>0</v>
      </c>
      <c r="AU222" s="122">
        <f t="shared" si="439"/>
        <v>5819.4069669896808</v>
      </c>
      <c r="AV222" s="122">
        <f t="shared" si="440"/>
        <v>5819.4069669896871</v>
      </c>
      <c r="AW222" s="122">
        <f t="shared" si="441"/>
        <v>0</v>
      </c>
      <c r="AX222" s="122">
        <f t="shared" si="442"/>
        <v>5819.4070850489506</v>
      </c>
      <c r="AY222" s="122">
        <f t="shared" si="443"/>
        <v>5819.4069669896826</v>
      </c>
      <c r="AZ222" s="122">
        <f t="shared" si="444"/>
        <v>0</v>
      </c>
      <c r="BA222" s="469">
        <f t="shared" si="445"/>
        <v>5819.4069669896589</v>
      </c>
      <c r="BB222" s="97">
        <f t="shared" si="446"/>
        <v>8.7143941251460553E-3</v>
      </c>
      <c r="BC222" s="97">
        <f t="shared" si="447"/>
        <v>0</v>
      </c>
      <c r="BD222" s="97">
        <f t="shared" si="448"/>
        <v>1.3514237117511665E-2</v>
      </c>
      <c r="BE222" s="97">
        <f t="shared" si="449"/>
        <v>8.525327229122524E-3</v>
      </c>
      <c r="BF222" s="97">
        <f t="shared" si="450"/>
        <v>0</v>
      </c>
      <c r="BG222" s="97">
        <f t="shared" si="451"/>
        <v>1.3162519790680435E-2</v>
      </c>
      <c r="BH222" s="97">
        <f t="shared" si="452"/>
        <v>8.390709354979967E-3</v>
      </c>
      <c r="BI222" s="97">
        <f t="shared" si="453"/>
        <v>0</v>
      </c>
      <c r="BJ222" s="97">
        <f t="shared" si="454"/>
        <v>1.2804672236861643E-2</v>
      </c>
      <c r="BK222" s="97">
        <f t="shared" si="455"/>
        <v>7.959457804977265E-3</v>
      </c>
      <c r="BL222" s="97">
        <f t="shared" si="456"/>
        <v>0</v>
      </c>
      <c r="BM222" s="469">
        <f t="shared" si="457"/>
        <v>1.2242271086741058E-2</v>
      </c>
      <c r="BN222" s="467">
        <f t="shared" si="458"/>
        <v>159808059.06144774</v>
      </c>
      <c r="BO222" s="97">
        <f t="shared" si="459"/>
        <v>0</v>
      </c>
      <c r="BP222" s="97">
        <f t="shared" si="460"/>
        <v>124829314.38765009</v>
      </c>
      <c r="BQ222" s="97">
        <f t="shared" si="461"/>
        <v>161793806.90709379</v>
      </c>
      <c r="BR222" s="97">
        <f t="shared" si="462"/>
        <v>0</v>
      </c>
      <c r="BS222" s="97">
        <f t="shared" si="463"/>
        <v>126696419.38332465</v>
      </c>
      <c r="BT222" s="97">
        <f t="shared" si="464"/>
        <v>163250140.45070294</v>
      </c>
      <c r="BU222" s="97">
        <f t="shared" si="465"/>
        <v>0</v>
      </c>
      <c r="BV222" s="97">
        <f t="shared" si="466"/>
        <v>128677845.7372117</v>
      </c>
      <c r="BW222" s="97">
        <f t="shared" si="467"/>
        <v>168172436.87256372</v>
      </c>
      <c r="BX222" s="97">
        <f t="shared" si="468"/>
        <v>0</v>
      </c>
      <c r="BY222" s="469">
        <f t="shared" si="469"/>
        <v>131973251.77424635</v>
      </c>
      <c r="BZ222" s="470">
        <f t="shared" si="470"/>
        <v>35.375286062944625</v>
      </c>
      <c r="CA222" s="470">
        <f t="shared" si="471"/>
        <v>0</v>
      </c>
      <c r="CB222" s="470">
        <f t="shared" si="472"/>
        <v>17.81818780008722</v>
      </c>
      <c r="CC222" s="470">
        <f t="shared" si="473"/>
        <v>36.609122372458543</v>
      </c>
      <c r="CD222" s="470">
        <f t="shared" si="474"/>
        <v>0</v>
      </c>
      <c r="CE222" s="470">
        <f t="shared" si="475"/>
        <v>18.567942629682598</v>
      </c>
      <c r="CF222" s="470">
        <f t="shared" si="476"/>
        <v>37.531279219989656</v>
      </c>
      <c r="CG222" s="470">
        <f t="shared" si="477"/>
        <v>0</v>
      </c>
      <c r="CH222" s="470">
        <f t="shared" si="478"/>
        <v>19.385356705742851</v>
      </c>
      <c r="CI222" s="470">
        <f t="shared" si="479"/>
        <v>40.757713670005458</v>
      </c>
      <c r="CJ222" s="470">
        <f t="shared" si="480"/>
        <v>0</v>
      </c>
      <c r="CK222" s="472">
        <f t="shared" si="481"/>
        <v>20.7951667458094</v>
      </c>
      <c r="CL222" s="470">
        <f t="shared" si="482"/>
        <v>0</v>
      </c>
      <c r="CM222" s="116">
        <f t="shared" si="483"/>
        <v>0</v>
      </c>
      <c r="CN222" s="116">
        <f t="shared" si="484"/>
        <v>0</v>
      </c>
      <c r="CO222" s="116">
        <f t="shared" si="485"/>
        <v>0</v>
      </c>
      <c r="CP222" s="116">
        <f t="shared" si="486"/>
        <v>0</v>
      </c>
      <c r="CQ222" s="116">
        <f t="shared" si="487"/>
        <v>0</v>
      </c>
      <c r="CR222" s="116">
        <f t="shared" si="488"/>
        <v>0</v>
      </c>
      <c r="CS222" s="116">
        <f t="shared" si="489"/>
        <v>0</v>
      </c>
      <c r="CT222" s="116">
        <f t="shared" si="490"/>
        <v>0</v>
      </c>
      <c r="CU222" s="116">
        <f t="shared" si="491"/>
        <v>0</v>
      </c>
      <c r="CV222" s="116">
        <f t="shared" si="492"/>
        <v>0</v>
      </c>
      <c r="CW222" s="471">
        <f t="shared" si="493"/>
        <v>0</v>
      </c>
      <c r="CX222" s="470">
        <f t="shared" si="494"/>
        <v>0</v>
      </c>
      <c r="CY222" s="116">
        <f t="shared" si="495"/>
        <v>0</v>
      </c>
      <c r="CZ222" s="116">
        <f t="shared" si="496"/>
        <v>0</v>
      </c>
      <c r="DA222" s="116">
        <f t="shared" si="497"/>
        <v>0</v>
      </c>
      <c r="DB222" s="116">
        <f t="shared" si="498"/>
        <v>0</v>
      </c>
      <c r="DC222" s="116">
        <f t="shared" si="499"/>
        <v>0</v>
      </c>
      <c r="DD222" s="116">
        <f t="shared" si="500"/>
        <v>0</v>
      </c>
      <c r="DE222" s="116">
        <f t="shared" si="501"/>
        <v>0</v>
      </c>
      <c r="DF222" s="116">
        <f t="shared" si="502"/>
        <v>0</v>
      </c>
      <c r="DG222" s="116">
        <f t="shared" si="503"/>
        <v>0</v>
      </c>
      <c r="DH222" s="116">
        <f t="shared" si="504"/>
        <v>0</v>
      </c>
      <c r="DI222" s="471">
        <f t="shared" si="505"/>
        <v>0</v>
      </c>
      <c r="DJ222" s="470">
        <f t="shared" si="506"/>
        <v>0</v>
      </c>
      <c r="DK222" s="116">
        <f t="shared" si="507"/>
        <v>0</v>
      </c>
      <c r="DL222" s="116">
        <f t="shared" si="508"/>
        <v>0</v>
      </c>
      <c r="DM222" s="116">
        <f t="shared" si="509"/>
        <v>0</v>
      </c>
      <c r="DN222" s="116">
        <f t="shared" si="510"/>
        <v>0</v>
      </c>
      <c r="DO222" s="116">
        <f t="shared" si="511"/>
        <v>0</v>
      </c>
      <c r="DP222" s="116">
        <f t="shared" si="512"/>
        <v>0</v>
      </c>
      <c r="DQ222" s="116">
        <f t="shared" si="513"/>
        <v>0</v>
      </c>
      <c r="DR222" s="116">
        <f t="shared" si="514"/>
        <v>0</v>
      </c>
      <c r="DS222" s="116">
        <f t="shared" si="515"/>
        <v>0</v>
      </c>
      <c r="DT222" s="116">
        <f t="shared" si="516"/>
        <v>0</v>
      </c>
      <c r="DU222" s="471">
        <f t="shared" si="517"/>
        <v>0</v>
      </c>
      <c r="DV222" s="470">
        <f t="shared" si="518"/>
        <v>0</v>
      </c>
      <c r="DW222" s="470">
        <f t="shared" si="519"/>
        <v>0</v>
      </c>
      <c r="DX222" s="470">
        <f t="shared" si="520"/>
        <v>0</v>
      </c>
      <c r="DY222" s="470">
        <f t="shared" si="521"/>
        <v>0</v>
      </c>
      <c r="DZ222" s="470">
        <f t="shared" si="522"/>
        <v>0</v>
      </c>
      <c r="EA222" s="470">
        <f t="shared" si="523"/>
        <v>0</v>
      </c>
      <c r="EB222" s="470">
        <f t="shared" si="524"/>
        <v>0</v>
      </c>
      <c r="EC222" s="470">
        <f t="shared" si="525"/>
        <v>0</v>
      </c>
      <c r="ED222" s="470">
        <f t="shared" si="526"/>
        <v>0</v>
      </c>
      <c r="EE222" s="470">
        <f t="shared" si="527"/>
        <v>0</v>
      </c>
      <c r="EF222" s="470">
        <f t="shared" si="528"/>
        <v>0</v>
      </c>
      <c r="EG222" s="470">
        <f t="shared" si="529"/>
        <v>0</v>
      </c>
      <c r="EH222" s="466">
        <f t="shared" si="530"/>
        <v>18338.401587817712</v>
      </c>
      <c r="EI222" s="122">
        <f t="shared" si="531"/>
        <v>0</v>
      </c>
      <c r="EJ222" s="122">
        <f t="shared" si="532"/>
        <v>9236.8746605679298</v>
      </c>
      <c r="EK222" s="122">
        <f t="shared" si="533"/>
        <v>18978.017213744715</v>
      </c>
      <c r="EL222" s="122">
        <f t="shared" si="534"/>
        <v>0</v>
      </c>
      <c r="EM222" s="122">
        <f t="shared" si="535"/>
        <v>9625.5444548718206</v>
      </c>
      <c r="EN222" s="122">
        <f t="shared" si="536"/>
        <v>19456.059499166466</v>
      </c>
      <c r="EO222" s="122">
        <f t="shared" si="537"/>
        <v>0</v>
      </c>
      <c r="EP222" s="122">
        <f t="shared" si="538"/>
        <v>10049.28852194892</v>
      </c>
      <c r="EQ222" s="122">
        <f t="shared" si="539"/>
        <v>21128.62973749304</v>
      </c>
      <c r="ER222" s="122">
        <f t="shared" si="540"/>
        <v>0</v>
      </c>
      <c r="ES222" s="469">
        <f t="shared" si="541"/>
        <v>10780.128200001995</v>
      </c>
      <c r="ET222" s="466">
        <f t="shared" si="542"/>
        <v>0</v>
      </c>
      <c r="EU222" s="122">
        <f t="shared" si="543"/>
        <v>0</v>
      </c>
      <c r="EV222" s="122">
        <f t="shared" si="544"/>
        <v>0</v>
      </c>
      <c r="EW222" s="122">
        <f t="shared" si="545"/>
        <v>0</v>
      </c>
      <c r="EX222" s="122">
        <f t="shared" si="546"/>
        <v>0</v>
      </c>
      <c r="EY222" s="122">
        <f t="shared" si="547"/>
        <v>0</v>
      </c>
      <c r="EZ222" s="122">
        <f t="shared" si="548"/>
        <v>0</v>
      </c>
      <c r="FA222" s="122">
        <f t="shared" si="549"/>
        <v>0</v>
      </c>
      <c r="FB222" s="122">
        <f t="shared" si="550"/>
        <v>0</v>
      </c>
      <c r="FC222" s="122">
        <f t="shared" si="551"/>
        <v>0</v>
      </c>
      <c r="FD222" s="122">
        <f t="shared" si="552"/>
        <v>0</v>
      </c>
      <c r="FE222" s="469">
        <f t="shared" si="553"/>
        <v>0</v>
      </c>
      <c r="FF222" s="466">
        <f t="shared" si="554"/>
        <v>0</v>
      </c>
      <c r="FG222" s="466">
        <f t="shared" si="555"/>
        <v>0</v>
      </c>
      <c r="FH222" s="466">
        <f t="shared" si="556"/>
        <v>0</v>
      </c>
      <c r="FI222" s="466">
        <f t="shared" si="557"/>
        <v>0</v>
      </c>
      <c r="FJ222" s="466">
        <f t="shared" si="558"/>
        <v>0</v>
      </c>
      <c r="FK222" s="466">
        <f t="shared" si="559"/>
        <v>0</v>
      </c>
      <c r="FL222" s="466">
        <f t="shared" si="560"/>
        <v>0</v>
      </c>
      <c r="FM222" s="466">
        <f t="shared" si="561"/>
        <v>0</v>
      </c>
      <c r="FN222" s="466">
        <f t="shared" si="562"/>
        <v>0</v>
      </c>
      <c r="FO222" s="466">
        <f t="shared" si="563"/>
        <v>0</v>
      </c>
      <c r="FP222" s="466">
        <f t="shared" si="564"/>
        <v>0</v>
      </c>
      <c r="FQ222" s="468">
        <f t="shared" si="565"/>
        <v>0</v>
      </c>
      <c r="FR222" s="466">
        <f t="shared" si="566"/>
        <v>0</v>
      </c>
      <c r="FS222" s="466">
        <f t="shared" si="567"/>
        <v>0</v>
      </c>
      <c r="FT222" s="466">
        <f t="shared" si="568"/>
        <v>0</v>
      </c>
      <c r="FU222" s="466">
        <f t="shared" si="569"/>
        <v>0</v>
      </c>
      <c r="FV222" s="466">
        <f t="shared" si="570"/>
        <v>0</v>
      </c>
      <c r="FW222" s="466">
        <f t="shared" si="571"/>
        <v>0</v>
      </c>
      <c r="FX222" s="466">
        <f t="shared" si="572"/>
        <v>0</v>
      </c>
      <c r="FY222" s="466">
        <f t="shared" si="573"/>
        <v>0</v>
      </c>
      <c r="FZ222" s="466">
        <f t="shared" si="574"/>
        <v>0</v>
      </c>
      <c r="GA222" s="466">
        <f t="shared" si="575"/>
        <v>0</v>
      </c>
      <c r="GB222" s="466">
        <f t="shared" si="576"/>
        <v>0</v>
      </c>
      <c r="GC222" s="468">
        <f t="shared" si="577"/>
        <v>0</v>
      </c>
    </row>
    <row r="223" spans="1:185">
      <c r="A223" s="97">
        <v>220</v>
      </c>
      <c r="B223" s="97" t="s">
        <v>12</v>
      </c>
      <c r="C223" s="97" t="s">
        <v>213</v>
      </c>
      <c r="D223" s="97" t="s">
        <v>935</v>
      </c>
      <c r="E223" s="321">
        <v>7.4322187171398005E-2</v>
      </c>
      <c r="F223" s="122">
        <v>4.4396635120925003E-2</v>
      </c>
      <c r="G223" s="122">
        <v>0.239358780231335</v>
      </c>
      <c r="H223" s="122">
        <v>6.8190606729758005E-2</v>
      </c>
      <c r="I223" s="122">
        <v>4.2501754994742E-2</v>
      </c>
      <c r="J223" s="122">
        <v>0.23471401966351199</v>
      </c>
      <c r="K223" s="122">
        <v>6.3917080967403006E-2</v>
      </c>
      <c r="L223" s="122">
        <v>4.1181080967403E-2</v>
      </c>
      <c r="M223" s="122">
        <v>0.22931605467928501</v>
      </c>
      <c r="N223" s="122">
        <v>5.418087444795E-2</v>
      </c>
      <c r="O223" s="122">
        <v>3.8172241009464002E-2</v>
      </c>
      <c r="P223" s="475">
        <v>0.222556527865405</v>
      </c>
      <c r="Q223" s="474">
        <v>1</v>
      </c>
      <c r="R223" s="97">
        <v>7.4322187171398005E-2</v>
      </c>
      <c r="S223" s="97">
        <v>4.4396635120925003E-2</v>
      </c>
      <c r="T223" s="97">
        <v>0.239358780231335</v>
      </c>
      <c r="U223" s="97">
        <v>6.8190606729758005E-2</v>
      </c>
      <c r="V223" s="97">
        <v>4.2501754994742E-2</v>
      </c>
      <c r="W223" s="97">
        <v>0.23471401966351199</v>
      </c>
      <c r="X223" s="97">
        <v>6.3917080967403006E-2</v>
      </c>
      <c r="Y223" s="97">
        <v>4.1181080967403E-2</v>
      </c>
      <c r="Z223" s="97">
        <v>0.22931605467928501</v>
      </c>
      <c r="AA223" s="97">
        <v>5.418087444795E-2</v>
      </c>
      <c r="AB223" s="97">
        <v>3.8172241009464002E-2</v>
      </c>
      <c r="AC223" s="97">
        <v>0.222556527865405</v>
      </c>
      <c r="AD223" s="321">
        <v>81.611577911929004</v>
      </c>
      <c r="AE223" s="97">
        <v>48.750979809609703</v>
      </c>
      <c r="AF223" s="97">
        <v>262.83467272975201</v>
      </c>
      <c r="AG223" s="97">
        <v>74.878622734194906</v>
      </c>
      <c r="AH223" s="97">
        <v>46.670253139186002</v>
      </c>
      <c r="AI223" s="97">
        <v>257.73436213085898</v>
      </c>
      <c r="AJ223" s="97">
        <v>70.185957004258896</v>
      </c>
      <c r="AK223" s="97">
        <v>45.220049702224102</v>
      </c>
      <c r="AL223" s="97">
        <v>251.80697631835901</v>
      </c>
      <c r="AM223" s="97">
        <v>59.494840297796202</v>
      </c>
      <c r="AN223" s="97">
        <v>41.916107958884702</v>
      </c>
      <c r="AO223" s="97">
        <v>244.384484700494</v>
      </c>
      <c r="AP223" s="466">
        <f t="shared" si="434"/>
        <v>1098.0782592379928</v>
      </c>
      <c r="AQ223" s="122">
        <f t="shared" si="435"/>
        <v>1098.0782592379937</v>
      </c>
      <c r="AR223" s="473">
        <f t="shared" si="436"/>
        <v>1098.078259237986</v>
      </c>
      <c r="AS223" s="122">
        <f t="shared" si="437"/>
        <v>1098.078259237988</v>
      </c>
      <c r="AT223" s="122">
        <f t="shared" si="438"/>
        <v>1098.0782592379937</v>
      </c>
      <c r="AU223" s="122">
        <f t="shared" si="439"/>
        <v>1098.078259237983</v>
      </c>
      <c r="AV223" s="122">
        <f t="shared" si="440"/>
        <v>1098.0782592379796</v>
      </c>
      <c r="AW223" s="122">
        <f t="shared" si="441"/>
        <v>1098.0782592379778</v>
      </c>
      <c r="AX223" s="122">
        <f t="shared" si="442"/>
        <v>1098.078268748035</v>
      </c>
      <c r="AY223" s="122">
        <f t="shared" si="443"/>
        <v>1098.0782592379746</v>
      </c>
      <c r="AZ223" s="122">
        <f t="shared" si="444"/>
        <v>1098.0782592379758</v>
      </c>
      <c r="BA223" s="469">
        <f t="shared" si="445"/>
        <v>1098.0782592379849</v>
      </c>
      <c r="BB223" s="97">
        <f t="shared" si="446"/>
        <v>1.1469565084706075E-2</v>
      </c>
      <c r="BC223" s="97">
        <f t="shared" si="447"/>
        <v>6.8513873910503037E-3</v>
      </c>
      <c r="BD223" s="97">
        <f t="shared" si="448"/>
        <v>3.6938378873700127E-2</v>
      </c>
      <c r="BE223" s="97">
        <f t="shared" si="449"/>
        <v>1.0523325965217876E-2</v>
      </c>
      <c r="BF223" s="97">
        <f t="shared" si="450"/>
        <v>6.5589652791330178E-3</v>
      </c>
      <c r="BG223" s="97">
        <f t="shared" si="451"/>
        <v>3.6221589101183525E-2</v>
      </c>
      <c r="BH223" s="97">
        <f t="shared" si="452"/>
        <v>9.8638259728473371E-3</v>
      </c>
      <c r="BI223" s="97">
        <f t="shared" si="453"/>
        <v>6.3551559284028905E-3</v>
      </c>
      <c r="BJ223" s="97">
        <f t="shared" si="454"/>
        <v>3.5388563149339879E-2</v>
      </c>
      <c r="BK223" s="97">
        <f t="shared" si="455"/>
        <v>8.361312946750861E-3</v>
      </c>
      <c r="BL223" s="97">
        <f t="shared" si="456"/>
        <v>5.8908250597827271E-3</v>
      </c>
      <c r="BM223" s="469">
        <f t="shared" si="457"/>
        <v>3.4345417950251221E-2</v>
      </c>
      <c r="BN223" s="467">
        <f t="shared" si="458"/>
        <v>25833416.723964818</v>
      </c>
      <c r="BO223" s="97">
        <f t="shared" si="459"/>
        <v>34527367.997751012</v>
      </c>
      <c r="BP223" s="97">
        <f t="shared" si="460"/>
        <v>13372627.998250432</v>
      </c>
      <c r="BQ223" s="97">
        <f t="shared" si="461"/>
        <v>27116562.275308613</v>
      </c>
      <c r="BR223" s="97">
        <f t="shared" si="462"/>
        <v>35385756.997514106</v>
      </c>
      <c r="BS223" s="97">
        <f t="shared" si="463"/>
        <v>13520977.197045734</v>
      </c>
      <c r="BT223" s="97">
        <f t="shared" si="464"/>
        <v>28122842.954463836</v>
      </c>
      <c r="BU223" s="97">
        <f t="shared" si="465"/>
        <v>36020250.270033054</v>
      </c>
      <c r="BV223" s="97">
        <f t="shared" si="466"/>
        <v>13699255.227158358</v>
      </c>
      <c r="BW223" s="97">
        <f t="shared" si="467"/>
        <v>30864997.864469562</v>
      </c>
      <c r="BX223" s="97">
        <f t="shared" si="468"/>
        <v>37592189.727227986</v>
      </c>
      <c r="BY223" s="469">
        <f t="shared" si="469"/>
        <v>13931973.670861788</v>
      </c>
      <c r="BZ223" s="470">
        <f t="shared" si="470"/>
        <v>17.379343710909048</v>
      </c>
      <c r="CA223" s="470">
        <f t="shared" si="471"/>
        <v>38.885118099274138</v>
      </c>
      <c r="CB223" s="470">
        <f t="shared" si="472"/>
        <v>2.7934275035421896</v>
      </c>
      <c r="CC223" s="470">
        <f t="shared" si="473"/>
        <v>19.882916119790949</v>
      </c>
      <c r="CD223" s="470">
        <f t="shared" si="474"/>
        <v>41.628583339548882</v>
      </c>
      <c r="CE223" s="470">
        <f t="shared" si="475"/>
        <v>2.8803088150485263</v>
      </c>
      <c r="CF223" s="470">
        <f t="shared" si="476"/>
        <v>21.999473793872227</v>
      </c>
      <c r="CG223" s="470">
        <f t="shared" si="477"/>
        <v>43.733978593889972</v>
      </c>
      <c r="CH223" s="470">
        <f t="shared" si="478"/>
        <v>2.9869812748866957</v>
      </c>
      <c r="CI223" s="470">
        <f t="shared" si="479"/>
        <v>28.48329616211775</v>
      </c>
      <c r="CJ223" s="470">
        <f t="shared" si="480"/>
        <v>49.24021845862783</v>
      </c>
      <c r="CK223" s="472">
        <f t="shared" si="481"/>
        <v>3.1299854029191621</v>
      </c>
      <c r="CL223" s="470">
        <f t="shared" si="482"/>
        <v>0</v>
      </c>
      <c r="CM223" s="116">
        <f t="shared" si="483"/>
        <v>0</v>
      </c>
      <c r="CN223" s="116">
        <f t="shared" si="484"/>
        <v>0</v>
      </c>
      <c r="CO223" s="116">
        <f t="shared" si="485"/>
        <v>0</v>
      </c>
      <c r="CP223" s="116">
        <f t="shared" si="486"/>
        <v>0</v>
      </c>
      <c r="CQ223" s="116">
        <f t="shared" si="487"/>
        <v>0</v>
      </c>
      <c r="CR223" s="116">
        <f t="shared" si="488"/>
        <v>0</v>
      </c>
      <c r="CS223" s="116">
        <f t="shared" si="489"/>
        <v>0</v>
      </c>
      <c r="CT223" s="116">
        <f t="shared" si="490"/>
        <v>0</v>
      </c>
      <c r="CU223" s="116">
        <f t="shared" si="491"/>
        <v>0</v>
      </c>
      <c r="CV223" s="116">
        <f t="shared" si="492"/>
        <v>0</v>
      </c>
      <c r="CW223" s="471">
        <f t="shared" si="493"/>
        <v>0</v>
      </c>
      <c r="CX223" s="470">
        <f t="shared" si="494"/>
        <v>0</v>
      </c>
      <c r="CY223" s="116">
        <f t="shared" si="495"/>
        <v>0</v>
      </c>
      <c r="CZ223" s="116">
        <f t="shared" si="496"/>
        <v>0</v>
      </c>
      <c r="DA223" s="116">
        <f t="shared" si="497"/>
        <v>0</v>
      </c>
      <c r="DB223" s="116">
        <f t="shared" si="498"/>
        <v>0</v>
      </c>
      <c r="DC223" s="116">
        <f t="shared" si="499"/>
        <v>0</v>
      </c>
      <c r="DD223" s="116">
        <f t="shared" si="500"/>
        <v>0</v>
      </c>
      <c r="DE223" s="116">
        <f t="shared" si="501"/>
        <v>0</v>
      </c>
      <c r="DF223" s="116">
        <f t="shared" si="502"/>
        <v>0</v>
      </c>
      <c r="DG223" s="116">
        <f t="shared" si="503"/>
        <v>0</v>
      </c>
      <c r="DH223" s="116">
        <f t="shared" si="504"/>
        <v>0</v>
      </c>
      <c r="DI223" s="471">
        <f t="shared" si="505"/>
        <v>0</v>
      </c>
      <c r="DJ223" s="470">
        <f t="shared" si="506"/>
        <v>0</v>
      </c>
      <c r="DK223" s="116">
        <f t="shared" si="507"/>
        <v>0</v>
      </c>
      <c r="DL223" s="116">
        <f t="shared" si="508"/>
        <v>0</v>
      </c>
      <c r="DM223" s="116">
        <f t="shared" si="509"/>
        <v>0</v>
      </c>
      <c r="DN223" s="116">
        <f t="shared" si="510"/>
        <v>0</v>
      </c>
      <c r="DO223" s="116">
        <f t="shared" si="511"/>
        <v>0</v>
      </c>
      <c r="DP223" s="116">
        <f t="shared" si="512"/>
        <v>0</v>
      </c>
      <c r="DQ223" s="116">
        <f t="shared" si="513"/>
        <v>0</v>
      </c>
      <c r="DR223" s="116">
        <f t="shared" si="514"/>
        <v>0</v>
      </c>
      <c r="DS223" s="116">
        <f t="shared" si="515"/>
        <v>0</v>
      </c>
      <c r="DT223" s="116">
        <f t="shared" si="516"/>
        <v>0</v>
      </c>
      <c r="DU223" s="471">
        <f t="shared" si="517"/>
        <v>0</v>
      </c>
      <c r="DV223" s="470">
        <f t="shared" si="518"/>
        <v>0</v>
      </c>
      <c r="DW223" s="470">
        <f t="shared" si="519"/>
        <v>0</v>
      </c>
      <c r="DX223" s="470">
        <f t="shared" si="520"/>
        <v>0</v>
      </c>
      <c r="DY223" s="470">
        <f t="shared" si="521"/>
        <v>0</v>
      </c>
      <c r="DZ223" s="470">
        <f t="shared" si="522"/>
        <v>0</v>
      </c>
      <c r="EA223" s="470">
        <f t="shared" si="523"/>
        <v>0</v>
      </c>
      <c r="EB223" s="470">
        <f t="shared" si="524"/>
        <v>0</v>
      </c>
      <c r="EC223" s="470">
        <f t="shared" si="525"/>
        <v>0</v>
      </c>
      <c r="ED223" s="470">
        <f t="shared" si="526"/>
        <v>0</v>
      </c>
      <c r="EE223" s="470">
        <f t="shared" si="527"/>
        <v>0</v>
      </c>
      <c r="EF223" s="470">
        <f t="shared" si="528"/>
        <v>0</v>
      </c>
      <c r="EG223" s="470">
        <f t="shared" si="529"/>
        <v>0</v>
      </c>
      <c r="EH223" s="466">
        <f t="shared" si="530"/>
        <v>2252.3449261744031</v>
      </c>
      <c r="EI223" s="122">
        <f t="shared" si="531"/>
        <v>5039.4709898980091</v>
      </c>
      <c r="EJ223" s="122">
        <f t="shared" si="532"/>
        <v>362.0253082566017</v>
      </c>
      <c r="EK223" s="122">
        <f t="shared" si="533"/>
        <v>2576.80531468239</v>
      </c>
      <c r="EL223" s="122">
        <f t="shared" si="534"/>
        <v>5395.0212406356104</v>
      </c>
      <c r="EM223" s="122">
        <f t="shared" si="535"/>
        <v>373.28503614999988</v>
      </c>
      <c r="EN223" s="122">
        <f t="shared" si="536"/>
        <v>2851.108994813882</v>
      </c>
      <c r="EO223" s="122">
        <f t="shared" si="537"/>
        <v>5667.87828274188</v>
      </c>
      <c r="EP223" s="122">
        <f t="shared" si="538"/>
        <v>387.10967634790501</v>
      </c>
      <c r="EQ223" s="122">
        <f t="shared" si="539"/>
        <v>3691.4056513652504</v>
      </c>
      <c r="ER223" s="122">
        <f t="shared" si="540"/>
        <v>6381.4812603880846</v>
      </c>
      <c r="ES223" s="469">
        <f t="shared" si="541"/>
        <v>405.64286307541886</v>
      </c>
      <c r="ET223" s="466">
        <f t="shared" si="542"/>
        <v>0</v>
      </c>
      <c r="EU223" s="122">
        <f t="shared" si="543"/>
        <v>0</v>
      </c>
      <c r="EV223" s="122">
        <f t="shared" si="544"/>
        <v>0</v>
      </c>
      <c r="EW223" s="122">
        <f t="shared" si="545"/>
        <v>0</v>
      </c>
      <c r="EX223" s="122">
        <f t="shared" si="546"/>
        <v>0</v>
      </c>
      <c r="EY223" s="122">
        <f t="shared" si="547"/>
        <v>0</v>
      </c>
      <c r="EZ223" s="122">
        <f t="shared" si="548"/>
        <v>0</v>
      </c>
      <c r="FA223" s="122">
        <f t="shared" si="549"/>
        <v>0</v>
      </c>
      <c r="FB223" s="122">
        <f t="shared" si="550"/>
        <v>0</v>
      </c>
      <c r="FC223" s="122">
        <f t="shared" si="551"/>
        <v>0</v>
      </c>
      <c r="FD223" s="122">
        <f t="shared" si="552"/>
        <v>0</v>
      </c>
      <c r="FE223" s="469">
        <f t="shared" si="553"/>
        <v>0</v>
      </c>
      <c r="FF223" s="466">
        <f t="shared" si="554"/>
        <v>0</v>
      </c>
      <c r="FG223" s="466">
        <f t="shared" si="555"/>
        <v>0</v>
      </c>
      <c r="FH223" s="466">
        <f t="shared" si="556"/>
        <v>0</v>
      </c>
      <c r="FI223" s="466">
        <f t="shared" si="557"/>
        <v>0</v>
      </c>
      <c r="FJ223" s="466">
        <f t="shared" si="558"/>
        <v>0</v>
      </c>
      <c r="FK223" s="466">
        <f t="shared" si="559"/>
        <v>0</v>
      </c>
      <c r="FL223" s="466">
        <f t="shared" si="560"/>
        <v>0</v>
      </c>
      <c r="FM223" s="466">
        <f t="shared" si="561"/>
        <v>0</v>
      </c>
      <c r="FN223" s="466">
        <f t="shared" si="562"/>
        <v>0</v>
      </c>
      <c r="FO223" s="466">
        <f t="shared" si="563"/>
        <v>0</v>
      </c>
      <c r="FP223" s="466">
        <f t="shared" si="564"/>
        <v>0</v>
      </c>
      <c r="FQ223" s="468">
        <f t="shared" si="565"/>
        <v>0</v>
      </c>
      <c r="FR223" s="466">
        <f t="shared" si="566"/>
        <v>0</v>
      </c>
      <c r="FS223" s="466">
        <f t="shared" si="567"/>
        <v>0</v>
      </c>
      <c r="FT223" s="466">
        <f t="shared" si="568"/>
        <v>0</v>
      </c>
      <c r="FU223" s="466">
        <f t="shared" si="569"/>
        <v>0</v>
      </c>
      <c r="FV223" s="466">
        <f t="shared" si="570"/>
        <v>0</v>
      </c>
      <c r="FW223" s="466">
        <f t="shared" si="571"/>
        <v>0</v>
      </c>
      <c r="FX223" s="466">
        <f t="shared" si="572"/>
        <v>0</v>
      </c>
      <c r="FY223" s="466">
        <f t="shared" si="573"/>
        <v>0</v>
      </c>
      <c r="FZ223" s="466">
        <f t="shared" si="574"/>
        <v>0</v>
      </c>
      <c r="GA223" s="466">
        <f t="shared" si="575"/>
        <v>0</v>
      </c>
      <c r="GB223" s="466">
        <f t="shared" si="576"/>
        <v>0</v>
      </c>
      <c r="GC223" s="468">
        <f t="shared" si="577"/>
        <v>0</v>
      </c>
    </row>
    <row r="224" spans="1:185">
      <c r="A224" s="97">
        <v>221</v>
      </c>
      <c r="B224" s="97" t="s">
        <v>12</v>
      </c>
      <c r="C224" s="97" t="s">
        <v>213</v>
      </c>
      <c r="D224" s="97" t="s">
        <v>935</v>
      </c>
      <c r="E224" s="321">
        <v>7.5125492898272E-2</v>
      </c>
      <c r="F224" s="122">
        <v>5.4663989783089997E-3</v>
      </c>
      <c r="G224" s="122">
        <v>0.83100485920658496</v>
      </c>
      <c r="H224" s="122">
        <v>7.4348612128878999E-2</v>
      </c>
      <c r="I224" s="122">
        <v>5.0837510498280003E-3</v>
      </c>
      <c r="J224" s="122">
        <v>0.82291282610408001</v>
      </c>
      <c r="K224" s="122">
        <v>7.3793697293597998E-2</v>
      </c>
      <c r="L224" s="122">
        <v>4.8104311009119997E-3</v>
      </c>
      <c r="M224" s="122">
        <v>0.81350857141738397</v>
      </c>
      <c r="N224" s="122">
        <v>7.1940281743758994E-2</v>
      </c>
      <c r="O224" s="122">
        <v>3.8975424715340001E-3</v>
      </c>
      <c r="P224" s="475">
        <v>0.80173222386695897</v>
      </c>
      <c r="Q224" s="474">
        <v>5</v>
      </c>
      <c r="R224" s="97">
        <v>0.37562746449136197</v>
      </c>
      <c r="S224" s="97">
        <v>2.7331994891545999E-2</v>
      </c>
      <c r="T224" s="97">
        <v>4.15502429603292</v>
      </c>
      <c r="U224" s="97">
        <v>0.371743060644394</v>
      </c>
      <c r="V224" s="97">
        <v>2.5418755249138E-2</v>
      </c>
      <c r="W224" s="97">
        <v>4.1145641305203897</v>
      </c>
      <c r="X224" s="97">
        <v>0.36896848646798802</v>
      </c>
      <c r="Y224" s="97">
        <v>2.405215550456E-2</v>
      </c>
      <c r="Z224" s="97">
        <v>4.0675428570869103</v>
      </c>
      <c r="AA224" s="97">
        <v>0.35970140871879303</v>
      </c>
      <c r="AB224" s="97">
        <v>1.9487712357672E-2</v>
      </c>
      <c r="AC224" s="97">
        <v>4.0086611193347901</v>
      </c>
      <c r="AD224" s="321">
        <v>2439.7646290944699</v>
      </c>
      <c r="AE224" s="97">
        <v>177.52598167783299</v>
      </c>
      <c r="AF224" s="97">
        <v>26987.593477000399</v>
      </c>
      <c r="AG224" s="97">
        <v>2414.53476172099</v>
      </c>
      <c r="AH224" s="97">
        <v>165.099162960385</v>
      </c>
      <c r="AI224" s="97">
        <v>26724.797781700399</v>
      </c>
      <c r="AJ224" s="97">
        <v>2396.5134278828</v>
      </c>
      <c r="AK224" s="97">
        <v>156.22286387649299</v>
      </c>
      <c r="AL224" s="97">
        <v>26419.387207031199</v>
      </c>
      <c r="AM224" s="97">
        <v>2336.3221728632302</v>
      </c>
      <c r="AN224" s="97">
        <v>126.576024936295</v>
      </c>
      <c r="AO224" s="97">
        <v>26036.9396104267</v>
      </c>
      <c r="AP224" s="466">
        <f t="shared" si="434"/>
        <v>6495.1710397378984</v>
      </c>
      <c r="AQ224" s="122">
        <f t="shared" si="435"/>
        <v>6495.1710397378702</v>
      </c>
      <c r="AR224" s="473">
        <f t="shared" si="436"/>
        <v>6495.1710397379056</v>
      </c>
      <c r="AS224" s="122">
        <f t="shared" si="437"/>
        <v>6495.1710397378793</v>
      </c>
      <c r="AT224" s="122">
        <f t="shared" si="438"/>
        <v>6495.1710397378265</v>
      </c>
      <c r="AU224" s="122">
        <f t="shared" si="439"/>
        <v>6495.1710397379029</v>
      </c>
      <c r="AV224" s="122">
        <f t="shared" si="440"/>
        <v>6495.1710397378974</v>
      </c>
      <c r="AW224" s="122">
        <f t="shared" si="441"/>
        <v>6495.1710397379984</v>
      </c>
      <c r="AX224" s="122">
        <f t="shared" si="442"/>
        <v>6495.1711967829679</v>
      </c>
      <c r="AY224" s="122">
        <f t="shared" si="443"/>
        <v>6495.1710397379002</v>
      </c>
      <c r="AZ224" s="122">
        <f t="shared" si="444"/>
        <v>6495.1710397379729</v>
      </c>
      <c r="BA224" s="469">
        <f t="shared" si="445"/>
        <v>6495.1710397379147</v>
      </c>
      <c r="BB224" s="97">
        <f t="shared" si="446"/>
        <v>1.1593533009601108E-2</v>
      </c>
      <c r="BC224" s="97">
        <f t="shared" si="447"/>
        <v>8.4358683788592992E-4</v>
      </c>
      <c r="BD224" s="97">
        <f t="shared" si="448"/>
        <v>0.12824251655022509</v>
      </c>
      <c r="BE224" s="97">
        <f t="shared" si="449"/>
        <v>1.1473643042866669E-2</v>
      </c>
      <c r="BF224" s="97">
        <f t="shared" si="450"/>
        <v>7.8453575923401208E-4</v>
      </c>
      <c r="BG224" s="97">
        <f t="shared" si="451"/>
        <v>0.12699373601955075</v>
      </c>
      <c r="BH224" s="97">
        <f t="shared" si="452"/>
        <v>1.1388007352342027E-2</v>
      </c>
      <c r="BI224" s="97">
        <f t="shared" si="453"/>
        <v>7.4235641733963052E-4</v>
      </c>
      <c r="BJ224" s="97">
        <f t="shared" si="454"/>
        <v>0.12554245053795604</v>
      </c>
      <c r="BK224" s="97">
        <f t="shared" si="455"/>
        <v>1.110198414598965E-2</v>
      </c>
      <c r="BL224" s="97">
        <f t="shared" si="456"/>
        <v>6.0147741541261913E-4</v>
      </c>
      <c r="BM224" s="469">
        <f t="shared" si="457"/>
        <v>0.12372509841431326</v>
      </c>
      <c r="BN224" s="467">
        <f t="shared" si="458"/>
        <v>151883495.83269233</v>
      </c>
      <c r="BO224" s="97">
        <f t="shared" si="459"/>
        <v>664129859.92011178</v>
      </c>
      <c r="BP224" s="97">
        <f t="shared" si="460"/>
        <v>39250215.694303401</v>
      </c>
      <c r="BQ224" s="97">
        <f t="shared" si="461"/>
        <v>152774978.15919828</v>
      </c>
      <c r="BR224" s="97">
        <f t="shared" si="462"/>
        <v>691826362.29285097</v>
      </c>
      <c r="BS224" s="97">
        <f t="shared" si="463"/>
        <v>39467048.261625901</v>
      </c>
      <c r="BT224" s="97">
        <f t="shared" si="464"/>
        <v>153420715.77518067</v>
      </c>
      <c r="BU224" s="97">
        <f t="shared" si="465"/>
        <v>713689426.40341711</v>
      </c>
      <c r="BV224" s="97">
        <f t="shared" si="466"/>
        <v>39723269.189568199</v>
      </c>
      <c r="BW224" s="97">
        <f t="shared" si="467"/>
        <v>155633664.09113261</v>
      </c>
      <c r="BX224" s="97">
        <f t="shared" si="468"/>
        <v>803458781.28207159</v>
      </c>
      <c r="BY224" s="469">
        <f t="shared" si="469"/>
        <v>40050720.720513463</v>
      </c>
      <c r="BZ224" s="470">
        <f t="shared" si="470"/>
        <v>20.21730440269565</v>
      </c>
      <c r="CA224" s="470">
        <f t="shared" si="471"/>
        <v>1214.9311869759138</v>
      </c>
      <c r="CB224" s="470">
        <f t="shared" si="472"/>
        <v>0.47232233674034357</v>
      </c>
      <c r="CC224" s="470">
        <f t="shared" si="473"/>
        <v>20.548464024368357</v>
      </c>
      <c r="CD224" s="470">
        <f t="shared" si="474"/>
        <v>1360.8580662428626</v>
      </c>
      <c r="CE224" s="470">
        <f t="shared" si="475"/>
        <v>0.47960181211994257</v>
      </c>
      <c r="CF224" s="470">
        <f t="shared" si="476"/>
        <v>20.79049043508104</v>
      </c>
      <c r="CG224" s="470">
        <f t="shared" si="477"/>
        <v>1483.6288295826753</v>
      </c>
      <c r="CH224" s="470">
        <f t="shared" si="478"/>
        <v>0.48829564414248339</v>
      </c>
      <c r="CI224" s="470">
        <f t="shared" si="479"/>
        <v>21.633730132650623</v>
      </c>
      <c r="CJ224" s="470">
        <f t="shared" si="480"/>
        <v>2061.4497138905144</v>
      </c>
      <c r="CK224" s="472">
        <f t="shared" si="481"/>
        <v>0.49955233840219948</v>
      </c>
      <c r="CL224" s="470">
        <f t="shared" si="482"/>
        <v>0</v>
      </c>
      <c r="CM224" s="116">
        <f t="shared" si="483"/>
        <v>0</v>
      </c>
      <c r="CN224" s="116">
        <f t="shared" si="484"/>
        <v>0</v>
      </c>
      <c r="CO224" s="116">
        <f t="shared" si="485"/>
        <v>0</v>
      </c>
      <c r="CP224" s="116">
        <f t="shared" si="486"/>
        <v>0</v>
      </c>
      <c r="CQ224" s="116">
        <f t="shared" si="487"/>
        <v>0</v>
      </c>
      <c r="CR224" s="116">
        <f t="shared" si="488"/>
        <v>0</v>
      </c>
      <c r="CS224" s="116">
        <f t="shared" si="489"/>
        <v>0</v>
      </c>
      <c r="CT224" s="116">
        <f t="shared" si="490"/>
        <v>0</v>
      </c>
      <c r="CU224" s="116">
        <f t="shared" si="491"/>
        <v>0</v>
      </c>
      <c r="CV224" s="116">
        <f t="shared" si="492"/>
        <v>0</v>
      </c>
      <c r="CW224" s="471">
        <f t="shared" si="493"/>
        <v>0</v>
      </c>
      <c r="CX224" s="470">
        <f t="shared" si="494"/>
        <v>0</v>
      </c>
      <c r="CY224" s="116">
        <f t="shared" si="495"/>
        <v>0</v>
      </c>
      <c r="CZ224" s="116">
        <f t="shared" si="496"/>
        <v>0</v>
      </c>
      <c r="DA224" s="116">
        <f t="shared" si="497"/>
        <v>0</v>
      </c>
      <c r="DB224" s="116">
        <f t="shared" si="498"/>
        <v>0</v>
      </c>
      <c r="DC224" s="116">
        <f t="shared" si="499"/>
        <v>0</v>
      </c>
      <c r="DD224" s="116">
        <f t="shared" si="500"/>
        <v>0</v>
      </c>
      <c r="DE224" s="116">
        <f t="shared" si="501"/>
        <v>0</v>
      </c>
      <c r="DF224" s="116">
        <f t="shared" si="502"/>
        <v>0</v>
      </c>
      <c r="DG224" s="116">
        <f t="shared" si="503"/>
        <v>0</v>
      </c>
      <c r="DH224" s="116">
        <f t="shared" si="504"/>
        <v>0</v>
      </c>
      <c r="DI224" s="471">
        <f t="shared" si="505"/>
        <v>0</v>
      </c>
      <c r="DJ224" s="470">
        <f t="shared" si="506"/>
        <v>0</v>
      </c>
      <c r="DK224" s="116">
        <f t="shared" si="507"/>
        <v>0</v>
      </c>
      <c r="DL224" s="116">
        <f t="shared" si="508"/>
        <v>0</v>
      </c>
      <c r="DM224" s="116">
        <f t="shared" si="509"/>
        <v>0</v>
      </c>
      <c r="DN224" s="116">
        <f t="shared" si="510"/>
        <v>0</v>
      </c>
      <c r="DO224" s="116">
        <f t="shared" si="511"/>
        <v>0</v>
      </c>
      <c r="DP224" s="116">
        <f t="shared" si="512"/>
        <v>0</v>
      </c>
      <c r="DQ224" s="116">
        <f t="shared" si="513"/>
        <v>0</v>
      </c>
      <c r="DR224" s="116">
        <f t="shared" si="514"/>
        <v>0</v>
      </c>
      <c r="DS224" s="116">
        <f t="shared" si="515"/>
        <v>0</v>
      </c>
      <c r="DT224" s="116">
        <f t="shared" si="516"/>
        <v>0</v>
      </c>
      <c r="DU224" s="471">
        <f t="shared" si="517"/>
        <v>0</v>
      </c>
      <c r="DV224" s="470">
        <f t="shared" si="518"/>
        <v>0</v>
      </c>
      <c r="DW224" s="470">
        <f t="shared" si="519"/>
        <v>0</v>
      </c>
      <c r="DX224" s="470">
        <f t="shared" si="520"/>
        <v>0</v>
      </c>
      <c r="DY224" s="470">
        <f t="shared" si="521"/>
        <v>0</v>
      </c>
      <c r="DZ224" s="470">
        <f t="shared" si="522"/>
        <v>0</v>
      </c>
      <c r="EA224" s="470">
        <f t="shared" si="523"/>
        <v>0</v>
      </c>
      <c r="EB224" s="470">
        <f t="shared" si="524"/>
        <v>0</v>
      </c>
      <c r="EC224" s="470">
        <f t="shared" si="525"/>
        <v>0</v>
      </c>
      <c r="ED224" s="470">
        <f t="shared" si="526"/>
        <v>0</v>
      </c>
      <c r="EE224" s="470">
        <f t="shared" si="527"/>
        <v>0</v>
      </c>
      <c r="EF224" s="470">
        <f t="shared" si="528"/>
        <v>0</v>
      </c>
      <c r="EG224" s="470">
        <f t="shared" si="529"/>
        <v>0</v>
      </c>
      <c r="EH224" s="466">
        <f t="shared" si="530"/>
        <v>13100.708447279272</v>
      </c>
      <c r="EI224" s="122">
        <f t="shared" si="531"/>
        <v>787269.11100753292</v>
      </c>
      <c r="EJ224" s="122">
        <f t="shared" si="532"/>
        <v>306.06242570833666</v>
      </c>
      <c r="EK224" s="122">
        <f t="shared" si="533"/>
        <v>13315.29816540534</v>
      </c>
      <c r="EL224" s="122">
        <f t="shared" si="534"/>
        <v>881828.97229352721</v>
      </c>
      <c r="EM224" s="122">
        <f t="shared" si="535"/>
        <v>310.77948801781787</v>
      </c>
      <c r="EN224" s="122">
        <f t="shared" si="536"/>
        <v>13472.130024892245</v>
      </c>
      <c r="EO224" s="122">
        <f t="shared" si="537"/>
        <v>961383.79049924994</v>
      </c>
      <c r="EP224" s="122">
        <f t="shared" si="538"/>
        <v>316.41304609995973</v>
      </c>
      <c r="EQ224" s="122">
        <f t="shared" si="539"/>
        <v>14018.54497759771</v>
      </c>
      <c r="ER224" s="122">
        <f t="shared" si="540"/>
        <v>1335808.7281313653</v>
      </c>
      <c r="ES224" s="469">
        <f t="shared" si="541"/>
        <v>323.70732562601989</v>
      </c>
      <c r="ET224" s="466">
        <f t="shared" si="542"/>
        <v>0</v>
      </c>
      <c r="EU224" s="122">
        <f t="shared" si="543"/>
        <v>0</v>
      </c>
      <c r="EV224" s="122">
        <f t="shared" si="544"/>
        <v>0</v>
      </c>
      <c r="EW224" s="122">
        <f t="shared" si="545"/>
        <v>0</v>
      </c>
      <c r="EX224" s="122">
        <f t="shared" si="546"/>
        <v>0</v>
      </c>
      <c r="EY224" s="122">
        <f t="shared" si="547"/>
        <v>0</v>
      </c>
      <c r="EZ224" s="122">
        <f t="shared" si="548"/>
        <v>0</v>
      </c>
      <c r="FA224" s="122">
        <f t="shared" si="549"/>
        <v>0</v>
      </c>
      <c r="FB224" s="122">
        <f t="shared" si="550"/>
        <v>0</v>
      </c>
      <c r="FC224" s="122">
        <f t="shared" si="551"/>
        <v>0</v>
      </c>
      <c r="FD224" s="122">
        <f t="shared" si="552"/>
        <v>0</v>
      </c>
      <c r="FE224" s="469">
        <f t="shared" si="553"/>
        <v>0</v>
      </c>
      <c r="FF224" s="466">
        <f t="shared" si="554"/>
        <v>0</v>
      </c>
      <c r="FG224" s="466">
        <f t="shared" si="555"/>
        <v>0</v>
      </c>
      <c r="FH224" s="466">
        <f t="shared" si="556"/>
        <v>0</v>
      </c>
      <c r="FI224" s="466">
        <f t="shared" si="557"/>
        <v>0</v>
      </c>
      <c r="FJ224" s="466">
        <f t="shared" si="558"/>
        <v>0</v>
      </c>
      <c r="FK224" s="466">
        <f t="shared" si="559"/>
        <v>0</v>
      </c>
      <c r="FL224" s="466">
        <f t="shared" si="560"/>
        <v>0</v>
      </c>
      <c r="FM224" s="466">
        <f t="shared" si="561"/>
        <v>0</v>
      </c>
      <c r="FN224" s="466">
        <f t="shared" si="562"/>
        <v>0</v>
      </c>
      <c r="FO224" s="466">
        <f t="shared" si="563"/>
        <v>0</v>
      </c>
      <c r="FP224" s="466">
        <f t="shared" si="564"/>
        <v>0</v>
      </c>
      <c r="FQ224" s="468">
        <f t="shared" si="565"/>
        <v>0</v>
      </c>
      <c r="FR224" s="466">
        <f t="shared" si="566"/>
        <v>0</v>
      </c>
      <c r="FS224" s="466">
        <f t="shared" si="567"/>
        <v>0</v>
      </c>
      <c r="FT224" s="466">
        <f t="shared" si="568"/>
        <v>0</v>
      </c>
      <c r="FU224" s="466">
        <f t="shared" si="569"/>
        <v>0</v>
      </c>
      <c r="FV224" s="466">
        <f t="shared" si="570"/>
        <v>0</v>
      </c>
      <c r="FW224" s="466">
        <f t="shared" si="571"/>
        <v>0</v>
      </c>
      <c r="FX224" s="466">
        <f t="shared" si="572"/>
        <v>0</v>
      </c>
      <c r="FY224" s="466">
        <f t="shared" si="573"/>
        <v>0</v>
      </c>
      <c r="FZ224" s="466">
        <f t="shared" si="574"/>
        <v>0</v>
      </c>
      <c r="GA224" s="466">
        <f t="shared" si="575"/>
        <v>0</v>
      </c>
      <c r="GB224" s="466">
        <f t="shared" si="576"/>
        <v>0</v>
      </c>
      <c r="GC224" s="468">
        <f t="shared" si="577"/>
        <v>0</v>
      </c>
    </row>
    <row r="225" spans="1:185">
      <c r="A225" s="97">
        <v>222</v>
      </c>
      <c r="B225" s="97" t="s">
        <v>12</v>
      </c>
      <c r="C225" s="97" t="s">
        <v>213</v>
      </c>
      <c r="D225" s="97" t="s">
        <v>935</v>
      </c>
      <c r="E225" s="321">
        <v>7.6656096704056001E-2</v>
      </c>
      <c r="F225" s="122">
        <v>0.65562750443641205</v>
      </c>
      <c r="G225" s="122">
        <v>0.62209174075289897</v>
      </c>
      <c r="H225" s="122">
        <v>7.0331968725971E-2</v>
      </c>
      <c r="I225" s="122">
        <v>0.59465414652382598</v>
      </c>
      <c r="J225" s="122">
        <v>0.59986842893751402</v>
      </c>
      <c r="K225" s="122">
        <v>6.5924243165488006E-2</v>
      </c>
      <c r="L225" s="122">
        <v>0.54187613241669397</v>
      </c>
      <c r="M225" s="122">
        <v>0.58056382715677501</v>
      </c>
      <c r="N225" s="122">
        <v>5.5882294497256998E-2</v>
      </c>
      <c r="O225" s="122">
        <v>0.458939253105488</v>
      </c>
      <c r="P225" s="475">
        <v>0.53414349469215505</v>
      </c>
      <c r="Q225" s="474">
        <v>7</v>
      </c>
      <c r="R225" s="97">
        <v>0.53659267692839296</v>
      </c>
      <c r="S225" s="97">
        <v>4.5893925310548802</v>
      </c>
      <c r="T225" s="97">
        <v>4.3546421852702899</v>
      </c>
      <c r="U225" s="97">
        <v>0.49232378108180003</v>
      </c>
      <c r="V225" s="97">
        <v>4.1625790256667701</v>
      </c>
      <c r="W225" s="97">
        <v>4.1990790025625904</v>
      </c>
      <c r="X225" s="97">
        <v>0.46146970215841798</v>
      </c>
      <c r="Y225" s="97">
        <v>3.7931329269168601</v>
      </c>
      <c r="Z225" s="97">
        <v>4.06394679009742</v>
      </c>
      <c r="AA225" s="97">
        <v>0.39117606148079798</v>
      </c>
      <c r="AB225" s="97">
        <v>3.2125747717384101</v>
      </c>
      <c r="AC225" s="97">
        <v>3.73900446284508</v>
      </c>
      <c r="AD225" s="321">
        <v>1070.7583938375899</v>
      </c>
      <c r="AE225" s="97">
        <v>9158.0276558607693</v>
      </c>
      <c r="AF225" s="97">
        <v>8689.5887188182605</v>
      </c>
      <c r="AG225" s="97">
        <v>982.42082634599296</v>
      </c>
      <c r="AH225" s="97">
        <v>8306.3310838657108</v>
      </c>
      <c r="AI225" s="97">
        <v>8379.1659515717001</v>
      </c>
      <c r="AJ225" s="97">
        <v>920.85221870033195</v>
      </c>
      <c r="AK225" s="97">
        <v>7569.1098575689202</v>
      </c>
      <c r="AL225" s="97">
        <v>8109.5127582550003</v>
      </c>
      <c r="AM225" s="97">
        <v>780.58286910760705</v>
      </c>
      <c r="AN225" s="97">
        <v>6410.6193591025303</v>
      </c>
      <c r="AO225" s="97">
        <v>7461.0977475599702</v>
      </c>
      <c r="AP225" s="466">
        <f t="shared" si="434"/>
        <v>1995.4770906806098</v>
      </c>
      <c r="AQ225" s="122">
        <f t="shared" si="435"/>
        <v>1995.4770906806223</v>
      </c>
      <c r="AR225" s="473">
        <f t="shared" si="436"/>
        <v>1995.4770906806211</v>
      </c>
      <c r="AS225" s="122">
        <f t="shared" si="437"/>
        <v>1995.4770906806204</v>
      </c>
      <c r="AT225" s="122">
        <f t="shared" si="438"/>
        <v>1995.4770906806234</v>
      </c>
      <c r="AU225" s="122">
        <f t="shared" si="439"/>
        <v>1995.4770906806255</v>
      </c>
      <c r="AV225" s="122">
        <f t="shared" si="440"/>
        <v>1995.4770906806195</v>
      </c>
      <c r="AW225" s="122">
        <f t="shared" si="441"/>
        <v>1995.4770906806198</v>
      </c>
      <c r="AX225" s="122">
        <f t="shared" si="442"/>
        <v>1995.4771007374832</v>
      </c>
      <c r="AY225" s="122">
        <f t="shared" si="443"/>
        <v>1995.4770906806225</v>
      </c>
      <c r="AZ225" s="122">
        <f t="shared" si="444"/>
        <v>1995.4770906806234</v>
      </c>
      <c r="BA225" s="469">
        <f t="shared" si="445"/>
        <v>1995.4770906806241</v>
      </c>
      <c r="BB225" s="97">
        <f t="shared" si="446"/>
        <v>1.1829739190251487E-2</v>
      </c>
      <c r="BC225" s="97">
        <f t="shared" si="447"/>
        <v>0.10117789343463696</v>
      </c>
      <c r="BD225" s="97">
        <f t="shared" si="448"/>
        <v>9.6002579859077911E-2</v>
      </c>
      <c r="BE225" s="97">
        <f t="shared" si="449"/>
        <v>1.0853785707055679E-2</v>
      </c>
      <c r="BF225" s="97">
        <f t="shared" si="450"/>
        <v>9.1768349345215758E-2</v>
      </c>
      <c r="BG225" s="97">
        <f t="shared" si="451"/>
        <v>9.2573028994590342E-2</v>
      </c>
      <c r="BH225" s="97">
        <f t="shared" si="452"/>
        <v>1.0173575703616253E-2</v>
      </c>
      <c r="BI225" s="97">
        <f t="shared" si="453"/>
        <v>8.3623528923727361E-2</v>
      </c>
      <c r="BJ225" s="97">
        <f t="shared" si="454"/>
        <v>8.9593899948671632E-2</v>
      </c>
      <c r="BK225" s="97">
        <f t="shared" si="455"/>
        <v>8.62387986969336E-3</v>
      </c>
      <c r="BL225" s="97">
        <f t="shared" si="456"/>
        <v>7.0824525404245803E-2</v>
      </c>
      <c r="BM225" s="469">
        <f t="shared" si="457"/>
        <v>8.2430211086437125E-2</v>
      </c>
      <c r="BN225" s="467">
        <f t="shared" si="458"/>
        <v>46135498.238567062</v>
      </c>
      <c r="BO225" s="97">
        <f t="shared" si="459"/>
        <v>13780247.709486842</v>
      </c>
      <c r="BP225" s="97">
        <f t="shared" si="460"/>
        <v>14193678.402595086</v>
      </c>
      <c r="BQ225" s="97">
        <f t="shared" si="461"/>
        <v>48427047.976505861</v>
      </c>
      <c r="BR225" s="97">
        <f t="shared" si="462"/>
        <v>14558751.116020722</v>
      </c>
      <c r="BS225" s="97">
        <f t="shared" si="463"/>
        <v>14487367.495207224</v>
      </c>
      <c r="BT225" s="97">
        <f t="shared" si="464"/>
        <v>50224149.033510655</v>
      </c>
      <c r="BU225" s="97">
        <f t="shared" si="465"/>
        <v>15340845.474341193</v>
      </c>
      <c r="BV225" s="97">
        <f t="shared" si="466"/>
        <v>14756639.760016052</v>
      </c>
      <c r="BW225" s="97">
        <f t="shared" si="467"/>
        <v>55121320.955144189</v>
      </c>
      <c r="BX225" s="97">
        <f t="shared" si="468"/>
        <v>16844837.581595346</v>
      </c>
      <c r="BY225" s="469">
        <f t="shared" si="469"/>
        <v>15465486.485349294</v>
      </c>
      <c r="BZ225" s="470">
        <f t="shared" si="470"/>
        <v>4.2989310348642471</v>
      </c>
      <c r="CA225" s="470">
        <f t="shared" si="471"/>
        <v>0.15013150015215007</v>
      </c>
      <c r="CB225" s="470">
        <f t="shared" si="472"/>
        <v>0.16297181029713115</v>
      </c>
      <c r="CC225" s="470">
        <f t="shared" si="473"/>
        <v>4.9182113313819045</v>
      </c>
      <c r="CD225" s="470">
        <f t="shared" si="474"/>
        <v>0.17487657322840464</v>
      </c>
      <c r="CE225" s="470">
        <f t="shared" si="475"/>
        <v>0.17250648876058244</v>
      </c>
      <c r="CF225" s="470">
        <f t="shared" si="476"/>
        <v>5.4417601847530612</v>
      </c>
      <c r="CG225" s="470">
        <f t="shared" si="477"/>
        <v>0.20221866422712692</v>
      </c>
      <c r="CH225" s="470">
        <f t="shared" si="478"/>
        <v>0.18155552375800557</v>
      </c>
      <c r="CI225" s="470">
        <f t="shared" si="479"/>
        <v>7.0455897462746435</v>
      </c>
      <c r="CJ225" s="470">
        <f t="shared" si="480"/>
        <v>0.26217035833348329</v>
      </c>
      <c r="CK225" s="472">
        <f t="shared" si="481"/>
        <v>0.20681289149333226</v>
      </c>
      <c r="CL225" s="470">
        <f t="shared" si="482"/>
        <v>0</v>
      </c>
      <c r="CM225" s="116">
        <f t="shared" si="483"/>
        <v>0</v>
      </c>
      <c r="CN225" s="116">
        <f t="shared" si="484"/>
        <v>0</v>
      </c>
      <c r="CO225" s="116">
        <f t="shared" si="485"/>
        <v>0</v>
      </c>
      <c r="CP225" s="116">
        <f t="shared" si="486"/>
        <v>0</v>
      </c>
      <c r="CQ225" s="116">
        <f t="shared" si="487"/>
        <v>0</v>
      </c>
      <c r="CR225" s="116">
        <f t="shared" si="488"/>
        <v>0</v>
      </c>
      <c r="CS225" s="116">
        <f t="shared" si="489"/>
        <v>0</v>
      </c>
      <c r="CT225" s="116">
        <f t="shared" si="490"/>
        <v>0</v>
      </c>
      <c r="CU225" s="116">
        <f t="shared" si="491"/>
        <v>0</v>
      </c>
      <c r="CV225" s="116">
        <f t="shared" si="492"/>
        <v>0</v>
      </c>
      <c r="CW225" s="471">
        <f t="shared" si="493"/>
        <v>0</v>
      </c>
      <c r="CX225" s="470">
        <f t="shared" si="494"/>
        <v>0</v>
      </c>
      <c r="CY225" s="116">
        <f t="shared" si="495"/>
        <v>0</v>
      </c>
      <c r="CZ225" s="116">
        <f t="shared" si="496"/>
        <v>0</v>
      </c>
      <c r="DA225" s="116">
        <f t="shared" si="497"/>
        <v>0</v>
      </c>
      <c r="DB225" s="116">
        <f t="shared" si="498"/>
        <v>0</v>
      </c>
      <c r="DC225" s="116">
        <f t="shared" si="499"/>
        <v>0</v>
      </c>
      <c r="DD225" s="116">
        <f t="shared" si="500"/>
        <v>0</v>
      </c>
      <c r="DE225" s="116">
        <f t="shared" si="501"/>
        <v>0</v>
      </c>
      <c r="DF225" s="116">
        <f t="shared" si="502"/>
        <v>0</v>
      </c>
      <c r="DG225" s="116">
        <f t="shared" si="503"/>
        <v>0</v>
      </c>
      <c r="DH225" s="116">
        <f t="shared" si="504"/>
        <v>0</v>
      </c>
      <c r="DI225" s="471">
        <f t="shared" si="505"/>
        <v>0</v>
      </c>
      <c r="DJ225" s="470">
        <f t="shared" si="506"/>
        <v>0</v>
      </c>
      <c r="DK225" s="116">
        <f t="shared" si="507"/>
        <v>0</v>
      </c>
      <c r="DL225" s="116">
        <f t="shared" si="508"/>
        <v>0</v>
      </c>
      <c r="DM225" s="116">
        <f t="shared" si="509"/>
        <v>0</v>
      </c>
      <c r="DN225" s="116">
        <f t="shared" si="510"/>
        <v>0</v>
      </c>
      <c r="DO225" s="116">
        <f t="shared" si="511"/>
        <v>0</v>
      </c>
      <c r="DP225" s="116">
        <f t="shared" si="512"/>
        <v>0</v>
      </c>
      <c r="DQ225" s="116">
        <f t="shared" si="513"/>
        <v>0</v>
      </c>
      <c r="DR225" s="116">
        <f t="shared" si="514"/>
        <v>0</v>
      </c>
      <c r="DS225" s="116">
        <f t="shared" si="515"/>
        <v>0</v>
      </c>
      <c r="DT225" s="116">
        <f t="shared" si="516"/>
        <v>0</v>
      </c>
      <c r="DU225" s="471">
        <f t="shared" si="517"/>
        <v>0</v>
      </c>
      <c r="DV225" s="470">
        <f t="shared" si="518"/>
        <v>0</v>
      </c>
      <c r="DW225" s="470">
        <f t="shared" si="519"/>
        <v>0</v>
      </c>
      <c r="DX225" s="470">
        <f t="shared" si="520"/>
        <v>0</v>
      </c>
      <c r="DY225" s="470">
        <f t="shared" si="521"/>
        <v>0</v>
      </c>
      <c r="DZ225" s="470">
        <f t="shared" si="522"/>
        <v>0</v>
      </c>
      <c r="EA225" s="470">
        <f t="shared" si="523"/>
        <v>0</v>
      </c>
      <c r="EB225" s="470">
        <f t="shared" si="524"/>
        <v>0</v>
      </c>
      <c r="EC225" s="470">
        <f t="shared" si="525"/>
        <v>0</v>
      </c>
      <c r="ED225" s="470">
        <f t="shared" si="526"/>
        <v>0</v>
      </c>
      <c r="EE225" s="470">
        <f t="shared" si="527"/>
        <v>0</v>
      </c>
      <c r="EF225" s="470">
        <f t="shared" si="528"/>
        <v>0</v>
      </c>
      <c r="EG225" s="470">
        <f t="shared" si="529"/>
        <v>0</v>
      </c>
      <c r="EH225" s="466">
        <f t="shared" si="530"/>
        <v>3899.9590351565707</v>
      </c>
      <c r="EI225" s="122">
        <f t="shared" si="531"/>
        <v>136.19820735237161</v>
      </c>
      <c r="EJ225" s="122">
        <f t="shared" si="532"/>
        <v>147.8468435268091</v>
      </c>
      <c r="EK225" s="122">
        <f t="shared" si="533"/>
        <v>4461.7656257046865</v>
      </c>
      <c r="EL225" s="122">
        <f t="shared" si="534"/>
        <v>158.64675805874379</v>
      </c>
      <c r="EM225" s="122">
        <f t="shared" si="535"/>
        <v>156.49663463052306</v>
      </c>
      <c r="EN225" s="122">
        <f t="shared" si="536"/>
        <v>4936.7253458052328</v>
      </c>
      <c r="EO225" s="122">
        <f t="shared" si="537"/>
        <v>183.45130457641304</v>
      </c>
      <c r="EP225" s="122">
        <f t="shared" si="538"/>
        <v>164.70585350643441</v>
      </c>
      <c r="EQ225" s="122">
        <f t="shared" si="539"/>
        <v>6391.7078841572666</v>
      </c>
      <c r="ER225" s="122">
        <f t="shared" si="540"/>
        <v>237.83904636776469</v>
      </c>
      <c r="ES225" s="469">
        <f t="shared" si="541"/>
        <v>187.61915420951712</v>
      </c>
      <c r="ET225" s="466">
        <f t="shared" si="542"/>
        <v>0</v>
      </c>
      <c r="EU225" s="122">
        <f t="shared" si="543"/>
        <v>0</v>
      </c>
      <c r="EV225" s="122">
        <f t="shared" si="544"/>
        <v>0</v>
      </c>
      <c r="EW225" s="122">
        <f t="shared" si="545"/>
        <v>0</v>
      </c>
      <c r="EX225" s="122">
        <f t="shared" si="546"/>
        <v>0</v>
      </c>
      <c r="EY225" s="122">
        <f t="shared" si="547"/>
        <v>0</v>
      </c>
      <c r="EZ225" s="122">
        <f t="shared" si="548"/>
        <v>0</v>
      </c>
      <c r="FA225" s="122">
        <f t="shared" si="549"/>
        <v>0</v>
      </c>
      <c r="FB225" s="122">
        <f t="shared" si="550"/>
        <v>0</v>
      </c>
      <c r="FC225" s="122">
        <f t="shared" si="551"/>
        <v>0</v>
      </c>
      <c r="FD225" s="122">
        <f t="shared" si="552"/>
        <v>0</v>
      </c>
      <c r="FE225" s="469">
        <f t="shared" si="553"/>
        <v>0</v>
      </c>
      <c r="FF225" s="466">
        <f t="shared" si="554"/>
        <v>0</v>
      </c>
      <c r="FG225" s="466">
        <f t="shared" si="555"/>
        <v>0</v>
      </c>
      <c r="FH225" s="466">
        <f t="shared" si="556"/>
        <v>0</v>
      </c>
      <c r="FI225" s="466">
        <f t="shared" si="557"/>
        <v>0</v>
      </c>
      <c r="FJ225" s="466">
        <f t="shared" si="558"/>
        <v>0</v>
      </c>
      <c r="FK225" s="466">
        <f t="shared" si="559"/>
        <v>0</v>
      </c>
      <c r="FL225" s="466">
        <f t="shared" si="560"/>
        <v>0</v>
      </c>
      <c r="FM225" s="466">
        <f t="shared" si="561"/>
        <v>0</v>
      </c>
      <c r="FN225" s="466">
        <f t="shared" si="562"/>
        <v>0</v>
      </c>
      <c r="FO225" s="466">
        <f t="shared" si="563"/>
        <v>0</v>
      </c>
      <c r="FP225" s="466">
        <f t="shared" si="564"/>
        <v>0</v>
      </c>
      <c r="FQ225" s="468">
        <f t="shared" si="565"/>
        <v>0</v>
      </c>
      <c r="FR225" s="466">
        <f t="shared" si="566"/>
        <v>0</v>
      </c>
      <c r="FS225" s="466">
        <f t="shared" si="567"/>
        <v>0</v>
      </c>
      <c r="FT225" s="466">
        <f t="shared" si="568"/>
        <v>0</v>
      </c>
      <c r="FU225" s="466">
        <f t="shared" si="569"/>
        <v>0</v>
      </c>
      <c r="FV225" s="466">
        <f t="shared" si="570"/>
        <v>0</v>
      </c>
      <c r="FW225" s="466">
        <f t="shared" si="571"/>
        <v>0</v>
      </c>
      <c r="FX225" s="466">
        <f t="shared" si="572"/>
        <v>0</v>
      </c>
      <c r="FY225" s="466">
        <f t="shared" si="573"/>
        <v>0</v>
      </c>
      <c r="FZ225" s="466">
        <f t="shared" si="574"/>
        <v>0</v>
      </c>
      <c r="GA225" s="466">
        <f t="shared" si="575"/>
        <v>0</v>
      </c>
      <c r="GB225" s="466">
        <f t="shared" si="576"/>
        <v>0</v>
      </c>
      <c r="GC225" s="468">
        <f t="shared" si="577"/>
        <v>0</v>
      </c>
    </row>
    <row r="226" spans="1:185">
      <c r="A226" s="97">
        <v>223</v>
      </c>
      <c r="B226" s="97" t="s">
        <v>12</v>
      </c>
      <c r="C226" s="97" t="s">
        <v>213</v>
      </c>
      <c r="D226" s="97" t="s">
        <v>935</v>
      </c>
      <c r="E226" s="321">
        <v>8.2033936333348004E-2</v>
      </c>
      <c r="F226" s="122">
        <v>0</v>
      </c>
      <c r="G226" s="122">
        <v>0.23062350981434401</v>
      </c>
      <c r="H226" s="122">
        <v>7.4417324159195997E-2</v>
      </c>
      <c r="I226" s="122">
        <v>0</v>
      </c>
      <c r="J226" s="122">
        <v>0.22507701440330899</v>
      </c>
      <c r="K226" s="122">
        <v>6.7824450180495002E-2</v>
      </c>
      <c r="L226" s="122">
        <v>0</v>
      </c>
      <c r="M226" s="122">
        <v>0.218631087303998</v>
      </c>
      <c r="N226" s="122">
        <v>5.7464219642535001E-2</v>
      </c>
      <c r="O226" s="122">
        <v>0</v>
      </c>
      <c r="P226" s="475">
        <v>0.210559264460496</v>
      </c>
      <c r="Q226" s="474">
        <v>7</v>
      </c>
      <c r="R226" s="97">
        <v>0.57423755433343904</v>
      </c>
      <c r="S226" s="97">
        <v>0</v>
      </c>
      <c r="T226" s="97">
        <v>1.6143645687004</v>
      </c>
      <c r="U226" s="97">
        <v>0.52092126911437397</v>
      </c>
      <c r="V226" s="97">
        <v>0</v>
      </c>
      <c r="W226" s="97">
        <v>1.5755391008231601</v>
      </c>
      <c r="X226" s="97">
        <v>0.47477115126346298</v>
      </c>
      <c r="Y226" s="97">
        <v>0</v>
      </c>
      <c r="Z226" s="97">
        <v>1.5304176111279799</v>
      </c>
      <c r="AA226" s="97">
        <v>0.402249537497746</v>
      </c>
      <c r="AB226" s="97">
        <v>0</v>
      </c>
      <c r="AC226" s="97">
        <v>1.4739148512234701</v>
      </c>
      <c r="AD226" s="321">
        <v>1387.32966515508</v>
      </c>
      <c r="AE226" s="97">
        <v>0</v>
      </c>
      <c r="AF226" s="97">
        <v>3900.2253329340501</v>
      </c>
      <c r="AG226" s="97">
        <v>1258.52014449227</v>
      </c>
      <c r="AH226" s="97">
        <v>0</v>
      </c>
      <c r="AI226" s="97">
        <v>3806.4249136769899</v>
      </c>
      <c r="AJ226" s="97">
        <v>1147.02373144542</v>
      </c>
      <c r="AK226" s="97">
        <v>0</v>
      </c>
      <c r="AL226" s="97">
        <v>3697.4136581420798</v>
      </c>
      <c r="AM226" s="97">
        <v>971.81508237180799</v>
      </c>
      <c r="AN226" s="97">
        <v>0</v>
      </c>
      <c r="AO226" s="97">
        <v>3560.9057289687898</v>
      </c>
      <c r="AP226" s="466">
        <f t="shared" si="434"/>
        <v>2415.9507762696894</v>
      </c>
      <c r="AQ226" s="122">
        <f t="shared" si="435"/>
        <v>0</v>
      </c>
      <c r="AR226" s="473">
        <f t="shared" si="436"/>
        <v>2415.9507762697122</v>
      </c>
      <c r="AS226" s="122">
        <f t="shared" si="437"/>
        <v>2415.9507762697017</v>
      </c>
      <c r="AT226" s="122">
        <f t="shared" si="438"/>
        <v>0</v>
      </c>
      <c r="AU226" s="122">
        <f t="shared" si="439"/>
        <v>2415.9507762697071</v>
      </c>
      <c r="AV226" s="122">
        <f t="shared" si="440"/>
        <v>2415.9507762696949</v>
      </c>
      <c r="AW226" s="122">
        <f t="shared" si="441"/>
        <v>0</v>
      </c>
      <c r="AX226" s="122">
        <f t="shared" si="442"/>
        <v>2415.9508040533692</v>
      </c>
      <c r="AY226" s="122">
        <f t="shared" si="443"/>
        <v>2415.9507762697017</v>
      </c>
      <c r="AZ226" s="122">
        <f t="shared" si="444"/>
        <v>0</v>
      </c>
      <c r="BA226" s="469">
        <f t="shared" si="445"/>
        <v>2415.9507762697053</v>
      </c>
      <c r="BB226" s="97">
        <f t="shared" si="446"/>
        <v>1.2659659352598558E-2</v>
      </c>
      <c r="BC226" s="97">
        <f t="shared" si="447"/>
        <v>0</v>
      </c>
      <c r="BD226" s="97">
        <f t="shared" si="448"/>
        <v>3.5590332531238042E-2</v>
      </c>
      <c r="BE226" s="97">
        <f t="shared" si="449"/>
        <v>1.148424683607859E-2</v>
      </c>
      <c r="BF226" s="97">
        <f t="shared" si="450"/>
        <v>0</v>
      </c>
      <c r="BG226" s="97">
        <f t="shared" si="451"/>
        <v>3.473438503386176E-2</v>
      </c>
      <c r="BH226" s="97">
        <f t="shared" si="452"/>
        <v>1.0466819872854388E-2</v>
      </c>
      <c r="BI226" s="97">
        <f t="shared" si="453"/>
        <v>0</v>
      </c>
      <c r="BJ226" s="97">
        <f t="shared" si="454"/>
        <v>3.3739635239613645E-2</v>
      </c>
      <c r="BK226" s="97">
        <f t="shared" si="455"/>
        <v>8.8680060735018724E-3</v>
      </c>
      <c r="BL226" s="97">
        <f t="shared" si="456"/>
        <v>0</v>
      </c>
      <c r="BM226" s="469">
        <f t="shared" si="457"/>
        <v>3.2493973601020319E-2</v>
      </c>
      <c r="BN226" s="467">
        <f t="shared" si="458"/>
        <v>53764792.48997546</v>
      </c>
      <c r="BO226" s="97">
        <f t="shared" si="459"/>
        <v>0</v>
      </c>
      <c r="BP226" s="97">
        <f t="shared" si="460"/>
        <v>30044268.139560834</v>
      </c>
      <c r="BQ226" s="97">
        <f t="shared" si="461"/>
        <v>56796798.10347072</v>
      </c>
      <c r="BR226" s="97">
        <f t="shared" si="462"/>
        <v>0</v>
      </c>
      <c r="BS226" s="97">
        <f t="shared" si="463"/>
        <v>30458878.485906303</v>
      </c>
      <c r="BT226" s="97">
        <f t="shared" si="464"/>
        <v>59841967.875913061</v>
      </c>
      <c r="BU226" s="97">
        <f t="shared" si="465"/>
        <v>0</v>
      </c>
      <c r="BV226" s="97">
        <f t="shared" si="466"/>
        <v>30961253.866856582</v>
      </c>
      <c r="BW226" s="97">
        <f t="shared" si="467"/>
        <v>65695488.04185126</v>
      </c>
      <c r="BX226" s="97">
        <f t="shared" si="468"/>
        <v>0</v>
      </c>
      <c r="BY226" s="469">
        <f t="shared" si="469"/>
        <v>31623983.997534025</v>
      </c>
      <c r="BZ226" s="470">
        <f t="shared" si="470"/>
        <v>4.6814068571659622</v>
      </c>
      <c r="CA226" s="470">
        <f t="shared" si="471"/>
        <v>0</v>
      </c>
      <c r="CB226" s="470">
        <f t="shared" si="472"/>
        <v>0.93052922252088166</v>
      </c>
      <c r="CC226" s="470">
        <f t="shared" si="473"/>
        <v>5.4515721924765916</v>
      </c>
      <c r="CD226" s="470">
        <f t="shared" si="474"/>
        <v>0</v>
      </c>
      <c r="CE226" s="470">
        <f t="shared" si="475"/>
        <v>0.96661766343953892</v>
      </c>
      <c r="CF226" s="470">
        <f t="shared" si="476"/>
        <v>6.3021908256916372</v>
      </c>
      <c r="CG226" s="470">
        <f t="shared" si="477"/>
        <v>0</v>
      </c>
      <c r="CH226" s="470">
        <f t="shared" si="478"/>
        <v>1.0115295864909997</v>
      </c>
      <c r="CI226" s="470">
        <f t="shared" si="479"/>
        <v>8.1660116317995008</v>
      </c>
      <c r="CJ226" s="470">
        <f t="shared" si="480"/>
        <v>0</v>
      </c>
      <c r="CK226" s="472">
        <f t="shared" si="481"/>
        <v>1.0727887018467697</v>
      </c>
      <c r="CL226" s="470">
        <f t="shared" si="482"/>
        <v>0</v>
      </c>
      <c r="CM226" s="116">
        <f t="shared" si="483"/>
        <v>0</v>
      </c>
      <c r="CN226" s="116">
        <f t="shared" si="484"/>
        <v>0</v>
      </c>
      <c r="CO226" s="116">
        <f t="shared" si="485"/>
        <v>0</v>
      </c>
      <c r="CP226" s="116">
        <f t="shared" si="486"/>
        <v>0</v>
      </c>
      <c r="CQ226" s="116">
        <f t="shared" si="487"/>
        <v>0</v>
      </c>
      <c r="CR226" s="116">
        <f t="shared" si="488"/>
        <v>0</v>
      </c>
      <c r="CS226" s="116">
        <f t="shared" si="489"/>
        <v>0</v>
      </c>
      <c r="CT226" s="116">
        <f t="shared" si="490"/>
        <v>0</v>
      </c>
      <c r="CU226" s="116">
        <f t="shared" si="491"/>
        <v>0</v>
      </c>
      <c r="CV226" s="116">
        <f t="shared" si="492"/>
        <v>0</v>
      </c>
      <c r="CW226" s="471">
        <f t="shared" si="493"/>
        <v>0</v>
      </c>
      <c r="CX226" s="470">
        <f t="shared" si="494"/>
        <v>0</v>
      </c>
      <c r="CY226" s="116">
        <f t="shared" si="495"/>
        <v>0</v>
      </c>
      <c r="CZ226" s="116">
        <f t="shared" si="496"/>
        <v>0</v>
      </c>
      <c r="DA226" s="116">
        <f t="shared" si="497"/>
        <v>0</v>
      </c>
      <c r="DB226" s="116">
        <f t="shared" si="498"/>
        <v>0</v>
      </c>
      <c r="DC226" s="116">
        <f t="shared" si="499"/>
        <v>0</v>
      </c>
      <c r="DD226" s="116">
        <f t="shared" si="500"/>
        <v>0</v>
      </c>
      <c r="DE226" s="116">
        <f t="shared" si="501"/>
        <v>0</v>
      </c>
      <c r="DF226" s="116">
        <f t="shared" si="502"/>
        <v>0</v>
      </c>
      <c r="DG226" s="116">
        <f t="shared" si="503"/>
        <v>0</v>
      </c>
      <c r="DH226" s="116">
        <f t="shared" si="504"/>
        <v>0</v>
      </c>
      <c r="DI226" s="471">
        <f t="shared" si="505"/>
        <v>0</v>
      </c>
      <c r="DJ226" s="470">
        <f t="shared" si="506"/>
        <v>0</v>
      </c>
      <c r="DK226" s="116">
        <f t="shared" si="507"/>
        <v>0</v>
      </c>
      <c r="DL226" s="116">
        <f t="shared" si="508"/>
        <v>0</v>
      </c>
      <c r="DM226" s="116">
        <f t="shared" si="509"/>
        <v>0</v>
      </c>
      <c r="DN226" s="116">
        <f t="shared" si="510"/>
        <v>0</v>
      </c>
      <c r="DO226" s="116">
        <f t="shared" si="511"/>
        <v>0</v>
      </c>
      <c r="DP226" s="116">
        <f t="shared" si="512"/>
        <v>0</v>
      </c>
      <c r="DQ226" s="116">
        <f t="shared" si="513"/>
        <v>0</v>
      </c>
      <c r="DR226" s="116">
        <f t="shared" si="514"/>
        <v>0</v>
      </c>
      <c r="DS226" s="116">
        <f t="shared" si="515"/>
        <v>0</v>
      </c>
      <c r="DT226" s="116">
        <f t="shared" si="516"/>
        <v>0</v>
      </c>
      <c r="DU226" s="471">
        <f t="shared" si="517"/>
        <v>0</v>
      </c>
      <c r="DV226" s="470">
        <f t="shared" si="518"/>
        <v>0</v>
      </c>
      <c r="DW226" s="470">
        <f t="shared" si="519"/>
        <v>0</v>
      </c>
      <c r="DX226" s="470">
        <f t="shared" si="520"/>
        <v>0</v>
      </c>
      <c r="DY226" s="470">
        <f t="shared" si="521"/>
        <v>0</v>
      </c>
      <c r="DZ226" s="470">
        <f t="shared" si="522"/>
        <v>0</v>
      </c>
      <c r="EA226" s="470">
        <f t="shared" si="523"/>
        <v>0</v>
      </c>
      <c r="EB226" s="470">
        <f t="shared" si="524"/>
        <v>0</v>
      </c>
      <c r="EC226" s="470">
        <f t="shared" si="525"/>
        <v>0</v>
      </c>
      <c r="ED226" s="470">
        <f t="shared" si="526"/>
        <v>0</v>
      </c>
      <c r="EE226" s="470">
        <f t="shared" si="527"/>
        <v>0</v>
      </c>
      <c r="EF226" s="470">
        <f t="shared" si="528"/>
        <v>0</v>
      </c>
      <c r="EG226" s="470">
        <f t="shared" si="529"/>
        <v>0</v>
      </c>
      <c r="EH226" s="466">
        <f t="shared" si="530"/>
        <v>4246.9383253143815</v>
      </c>
      <c r="EI226" s="122">
        <f t="shared" si="531"/>
        <v>0</v>
      </c>
      <c r="EJ226" s="122">
        <f t="shared" si="532"/>
        <v>844.16935731608123</v>
      </c>
      <c r="EK226" s="122">
        <f t="shared" si="533"/>
        <v>4945.6267280009588</v>
      </c>
      <c r="EL226" s="122">
        <f t="shared" si="534"/>
        <v>0</v>
      </c>
      <c r="EM226" s="122">
        <f t="shared" si="535"/>
        <v>876.90852900411619</v>
      </c>
      <c r="EN226" s="122">
        <f t="shared" si="536"/>
        <v>5717.3017786532009</v>
      </c>
      <c r="EO226" s="122">
        <f t="shared" si="537"/>
        <v>0</v>
      </c>
      <c r="EP226" s="122">
        <f t="shared" si="538"/>
        <v>917.65229964623416</v>
      </c>
      <c r="EQ226" s="122">
        <f t="shared" si="539"/>
        <v>7408.1464871966282</v>
      </c>
      <c r="ER226" s="122">
        <f t="shared" si="540"/>
        <v>0</v>
      </c>
      <c r="ES226" s="469">
        <f t="shared" si="541"/>
        <v>973.22612450639235</v>
      </c>
      <c r="ET226" s="466">
        <f t="shared" si="542"/>
        <v>0</v>
      </c>
      <c r="EU226" s="122">
        <f t="shared" si="543"/>
        <v>0</v>
      </c>
      <c r="EV226" s="122">
        <f t="shared" si="544"/>
        <v>0</v>
      </c>
      <c r="EW226" s="122">
        <f t="shared" si="545"/>
        <v>0</v>
      </c>
      <c r="EX226" s="122">
        <f t="shared" si="546"/>
        <v>0</v>
      </c>
      <c r="EY226" s="122">
        <f t="shared" si="547"/>
        <v>0</v>
      </c>
      <c r="EZ226" s="122">
        <f t="shared" si="548"/>
        <v>0</v>
      </c>
      <c r="FA226" s="122">
        <f t="shared" si="549"/>
        <v>0</v>
      </c>
      <c r="FB226" s="122">
        <f t="shared" si="550"/>
        <v>0</v>
      </c>
      <c r="FC226" s="122">
        <f t="shared" si="551"/>
        <v>0</v>
      </c>
      <c r="FD226" s="122">
        <f t="shared" si="552"/>
        <v>0</v>
      </c>
      <c r="FE226" s="469">
        <f t="shared" si="553"/>
        <v>0</v>
      </c>
      <c r="FF226" s="466">
        <f t="shared" si="554"/>
        <v>0</v>
      </c>
      <c r="FG226" s="466">
        <f t="shared" si="555"/>
        <v>0</v>
      </c>
      <c r="FH226" s="466">
        <f t="shared" si="556"/>
        <v>0</v>
      </c>
      <c r="FI226" s="466">
        <f t="shared" si="557"/>
        <v>0</v>
      </c>
      <c r="FJ226" s="466">
        <f t="shared" si="558"/>
        <v>0</v>
      </c>
      <c r="FK226" s="466">
        <f t="shared" si="559"/>
        <v>0</v>
      </c>
      <c r="FL226" s="466">
        <f t="shared" si="560"/>
        <v>0</v>
      </c>
      <c r="FM226" s="466">
        <f t="shared" si="561"/>
        <v>0</v>
      </c>
      <c r="FN226" s="466">
        <f t="shared" si="562"/>
        <v>0</v>
      </c>
      <c r="FO226" s="466">
        <f t="shared" si="563"/>
        <v>0</v>
      </c>
      <c r="FP226" s="466">
        <f t="shared" si="564"/>
        <v>0</v>
      </c>
      <c r="FQ226" s="468">
        <f t="shared" si="565"/>
        <v>0</v>
      </c>
      <c r="FR226" s="466">
        <f t="shared" si="566"/>
        <v>0</v>
      </c>
      <c r="FS226" s="466">
        <f t="shared" si="567"/>
        <v>0</v>
      </c>
      <c r="FT226" s="466">
        <f t="shared" si="568"/>
        <v>0</v>
      </c>
      <c r="FU226" s="466">
        <f t="shared" si="569"/>
        <v>0</v>
      </c>
      <c r="FV226" s="466">
        <f t="shared" si="570"/>
        <v>0</v>
      </c>
      <c r="FW226" s="466">
        <f t="shared" si="571"/>
        <v>0</v>
      </c>
      <c r="FX226" s="466">
        <f t="shared" si="572"/>
        <v>0</v>
      </c>
      <c r="FY226" s="466">
        <f t="shared" si="573"/>
        <v>0</v>
      </c>
      <c r="FZ226" s="466">
        <f t="shared" si="574"/>
        <v>0</v>
      </c>
      <c r="GA226" s="466">
        <f t="shared" si="575"/>
        <v>0</v>
      </c>
      <c r="GB226" s="466">
        <f t="shared" si="576"/>
        <v>0</v>
      </c>
      <c r="GC226" s="468">
        <f t="shared" si="577"/>
        <v>0</v>
      </c>
    </row>
    <row r="227" spans="1:185">
      <c r="A227" s="97">
        <v>224</v>
      </c>
      <c r="B227" s="97" t="s">
        <v>12</v>
      </c>
      <c r="C227" s="97" t="s">
        <v>213</v>
      </c>
      <c r="D227" s="97" t="s">
        <v>935</v>
      </c>
      <c r="E227" s="321">
        <v>0.131760585087527</v>
      </c>
      <c r="F227" s="122">
        <v>0</v>
      </c>
      <c r="G227" s="122">
        <v>0.20433363054773199</v>
      </c>
      <c r="H227" s="122">
        <v>0.12890191648900001</v>
      </c>
      <c r="I227" s="122">
        <v>0</v>
      </c>
      <c r="J227" s="122">
        <v>0.19901570710943101</v>
      </c>
      <c r="K227" s="122">
        <v>0.126866510515212</v>
      </c>
      <c r="L227" s="122">
        <v>0</v>
      </c>
      <c r="M227" s="122">
        <v>0.19360509538058501</v>
      </c>
      <c r="N227" s="122">
        <v>0.120346039242943</v>
      </c>
      <c r="O227" s="122">
        <v>0</v>
      </c>
      <c r="P227" s="475">
        <v>0.18510165801826001</v>
      </c>
      <c r="Q227" s="474">
        <v>3</v>
      </c>
      <c r="R227" s="97">
        <v>0.39528175526258102</v>
      </c>
      <c r="S227" s="97">
        <v>0</v>
      </c>
      <c r="T227" s="97">
        <v>0.61300089164319504</v>
      </c>
      <c r="U227" s="97">
        <v>0.38670574946700098</v>
      </c>
      <c r="V227" s="97">
        <v>0</v>
      </c>
      <c r="W227" s="97">
        <v>0.59704712132829396</v>
      </c>
      <c r="X227" s="97">
        <v>0.38059953154563603</v>
      </c>
      <c r="Y227" s="97">
        <v>0</v>
      </c>
      <c r="Z227" s="97">
        <v>0.58081528614175604</v>
      </c>
      <c r="AA227" s="97">
        <v>0.36103811772882999</v>
      </c>
      <c r="AB227" s="97">
        <v>0</v>
      </c>
      <c r="AC227" s="97">
        <v>0.55530497405478096</v>
      </c>
      <c r="AD227" s="321">
        <v>1085.4203391804101</v>
      </c>
      <c r="AE227" s="97">
        <v>0</v>
      </c>
      <c r="AF227" s="97">
        <v>1683.26422069052</v>
      </c>
      <c r="AG227" s="97">
        <v>1061.87113409942</v>
      </c>
      <c r="AH227" s="97">
        <v>0</v>
      </c>
      <c r="AI227" s="97">
        <v>1639.45611025825</v>
      </c>
      <c r="AJ227" s="97">
        <v>1045.10382055894</v>
      </c>
      <c r="AK227" s="97">
        <v>0</v>
      </c>
      <c r="AL227" s="97">
        <v>1594.8844451904199</v>
      </c>
      <c r="AM227" s="97">
        <v>991.38933427869301</v>
      </c>
      <c r="AN227" s="97">
        <v>0</v>
      </c>
      <c r="AO227" s="97">
        <v>1524.83464076584</v>
      </c>
      <c r="AP227" s="466">
        <f t="shared" si="434"/>
        <v>2745.940900964119</v>
      </c>
      <c r="AQ227" s="122">
        <f t="shared" si="435"/>
        <v>0</v>
      </c>
      <c r="AR227" s="473">
        <f t="shared" si="436"/>
        <v>2745.9409009641136</v>
      </c>
      <c r="AS227" s="122">
        <f t="shared" si="437"/>
        <v>2745.9409009641149</v>
      </c>
      <c r="AT227" s="122">
        <f t="shared" si="438"/>
        <v>0</v>
      </c>
      <c r="AU227" s="122">
        <f t="shared" si="439"/>
        <v>2745.9409009641204</v>
      </c>
      <c r="AV227" s="122">
        <f t="shared" si="440"/>
        <v>2745.9409009641049</v>
      </c>
      <c r="AW227" s="122">
        <f t="shared" si="441"/>
        <v>0</v>
      </c>
      <c r="AX227" s="122">
        <f t="shared" si="442"/>
        <v>2745.9408924736294</v>
      </c>
      <c r="AY227" s="122">
        <f t="shared" si="443"/>
        <v>2745.940900964119</v>
      </c>
      <c r="AZ227" s="122">
        <f t="shared" si="444"/>
        <v>0</v>
      </c>
      <c r="BA227" s="469">
        <f t="shared" si="445"/>
        <v>2745.9409009641154</v>
      </c>
      <c r="BB227" s="97">
        <f t="shared" si="446"/>
        <v>2.033358629200736E-2</v>
      </c>
      <c r="BC227" s="97">
        <f t="shared" si="447"/>
        <v>0</v>
      </c>
      <c r="BD227" s="97">
        <f t="shared" si="448"/>
        <v>3.1533219940860543E-2</v>
      </c>
      <c r="BE227" s="97">
        <f t="shared" si="449"/>
        <v>1.9892430201285789E-2</v>
      </c>
      <c r="BF227" s="97">
        <f t="shared" si="450"/>
        <v>0</v>
      </c>
      <c r="BG227" s="97">
        <f t="shared" si="451"/>
        <v>3.0712546178254297E-2</v>
      </c>
      <c r="BH227" s="97">
        <f t="shared" si="452"/>
        <v>1.9578321828286435E-2</v>
      </c>
      <c r="BI227" s="97">
        <f t="shared" si="453"/>
        <v>0</v>
      </c>
      <c r="BJ227" s="97">
        <f t="shared" si="454"/>
        <v>2.9877568552677165E-2</v>
      </c>
      <c r="BK227" s="97">
        <f t="shared" si="455"/>
        <v>1.8572068211613724E-2</v>
      </c>
      <c r="BL227" s="97">
        <f t="shared" si="456"/>
        <v>0</v>
      </c>
      <c r="BM227" s="469">
        <f t="shared" si="457"/>
        <v>2.85652992023957E-2</v>
      </c>
      <c r="BN227" s="467">
        <f t="shared" si="458"/>
        <v>46799391.150887705</v>
      </c>
      <c r="BO227" s="97">
        <f t="shared" si="459"/>
        <v>0</v>
      </c>
      <c r="BP227" s="97">
        <f t="shared" si="460"/>
        <v>36555953.09419553</v>
      </c>
      <c r="BQ227" s="97">
        <f t="shared" si="461"/>
        <v>47380912.450258493</v>
      </c>
      <c r="BR227" s="97">
        <f t="shared" si="462"/>
        <v>0</v>
      </c>
      <c r="BS227" s="97">
        <f t="shared" si="463"/>
        <v>37102730.131133124</v>
      </c>
      <c r="BT227" s="97">
        <f t="shared" si="464"/>
        <v>47807396.092909597</v>
      </c>
      <c r="BU227" s="97">
        <f t="shared" si="465"/>
        <v>0</v>
      </c>
      <c r="BV227" s="97">
        <f t="shared" si="466"/>
        <v>37682985.011433654</v>
      </c>
      <c r="BW227" s="97">
        <f t="shared" si="467"/>
        <v>49248878.312017709</v>
      </c>
      <c r="BX227" s="97">
        <f t="shared" si="468"/>
        <v>0</v>
      </c>
      <c r="BY227" s="469">
        <f t="shared" si="469"/>
        <v>38648037.323716432</v>
      </c>
      <c r="BZ227" s="470">
        <f t="shared" si="470"/>
        <v>5.9197509786151681</v>
      </c>
      <c r="CA227" s="470">
        <f t="shared" si="471"/>
        <v>0</v>
      </c>
      <c r="CB227" s="470">
        <f t="shared" si="472"/>
        <v>2.9817210376484562</v>
      </c>
      <c r="CC227" s="470">
        <f t="shared" si="473"/>
        <v>6.1262229118087728</v>
      </c>
      <c r="CD227" s="470">
        <f t="shared" si="474"/>
        <v>0</v>
      </c>
      <c r="CE227" s="470">
        <f t="shared" si="475"/>
        <v>3.107186083452508</v>
      </c>
      <c r="CF227" s="470">
        <f t="shared" si="476"/>
        <v>6.2805379579371898</v>
      </c>
      <c r="CG227" s="470">
        <f t="shared" si="477"/>
        <v>0</v>
      </c>
      <c r="CH227" s="470">
        <f t="shared" si="478"/>
        <v>3.2439732485136927</v>
      </c>
      <c r="CI227" s="470">
        <f t="shared" si="479"/>
        <v>6.8204541146272764</v>
      </c>
      <c r="CJ227" s="470">
        <f t="shared" si="480"/>
        <v>0</v>
      </c>
      <c r="CK227" s="472">
        <f t="shared" si="481"/>
        <v>3.4798929533723024</v>
      </c>
      <c r="CL227" s="470">
        <f t="shared" si="482"/>
        <v>0</v>
      </c>
      <c r="CM227" s="116">
        <f t="shared" si="483"/>
        <v>0</v>
      </c>
      <c r="CN227" s="116">
        <f t="shared" si="484"/>
        <v>0</v>
      </c>
      <c r="CO227" s="116">
        <f t="shared" si="485"/>
        <v>0</v>
      </c>
      <c r="CP227" s="116">
        <f t="shared" si="486"/>
        <v>0</v>
      </c>
      <c r="CQ227" s="116">
        <f t="shared" si="487"/>
        <v>0</v>
      </c>
      <c r="CR227" s="116">
        <f t="shared" si="488"/>
        <v>0</v>
      </c>
      <c r="CS227" s="116">
        <f t="shared" si="489"/>
        <v>0</v>
      </c>
      <c r="CT227" s="116">
        <f t="shared" si="490"/>
        <v>0</v>
      </c>
      <c r="CU227" s="116">
        <f t="shared" si="491"/>
        <v>0</v>
      </c>
      <c r="CV227" s="116">
        <f t="shared" si="492"/>
        <v>0</v>
      </c>
      <c r="CW227" s="471">
        <f t="shared" si="493"/>
        <v>0</v>
      </c>
      <c r="CX227" s="470">
        <f t="shared" si="494"/>
        <v>0</v>
      </c>
      <c r="CY227" s="116">
        <f t="shared" si="495"/>
        <v>0</v>
      </c>
      <c r="CZ227" s="116">
        <f t="shared" si="496"/>
        <v>0</v>
      </c>
      <c r="DA227" s="116">
        <f t="shared" si="497"/>
        <v>0</v>
      </c>
      <c r="DB227" s="116">
        <f t="shared" si="498"/>
        <v>0</v>
      </c>
      <c r="DC227" s="116">
        <f t="shared" si="499"/>
        <v>0</v>
      </c>
      <c r="DD227" s="116">
        <f t="shared" si="500"/>
        <v>0</v>
      </c>
      <c r="DE227" s="116">
        <f t="shared" si="501"/>
        <v>0</v>
      </c>
      <c r="DF227" s="116">
        <f t="shared" si="502"/>
        <v>0</v>
      </c>
      <c r="DG227" s="116">
        <f t="shared" si="503"/>
        <v>0</v>
      </c>
      <c r="DH227" s="116">
        <f t="shared" si="504"/>
        <v>0</v>
      </c>
      <c r="DI227" s="471">
        <f t="shared" si="505"/>
        <v>0</v>
      </c>
      <c r="DJ227" s="470">
        <f t="shared" si="506"/>
        <v>0</v>
      </c>
      <c r="DK227" s="116">
        <f t="shared" si="507"/>
        <v>0</v>
      </c>
      <c r="DL227" s="116">
        <f t="shared" si="508"/>
        <v>0</v>
      </c>
      <c r="DM227" s="116">
        <f t="shared" si="509"/>
        <v>0</v>
      </c>
      <c r="DN227" s="116">
        <f t="shared" si="510"/>
        <v>0</v>
      </c>
      <c r="DO227" s="116">
        <f t="shared" si="511"/>
        <v>0</v>
      </c>
      <c r="DP227" s="116">
        <f t="shared" si="512"/>
        <v>0</v>
      </c>
      <c r="DQ227" s="116">
        <f t="shared" si="513"/>
        <v>0</v>
      </c>
      <c r="DR227" s="116">
        <f t="shared" si="514"/>
        <v>0</v>
      </c>
      <c r="DS227" s="116">
        <f t="shared" si="515"/>
        <v>0</v>
      </c>
      <c r="DT227" s="116">
        <f t="shared" si="516"/>
        <v>0</v>
      </c>
      <c r="DU227" s="471">
        <f t="shared" si="517"/>
        <v>0</v>
      </c>
      <c r="DV227" s="470">
        <f t="shared" si="518"/>
        <v>0</v>
      </c>
      <c r="DW227" s="470">
        <f t="shared" si="519"/>
        <v>0</v>
      </c>
      <c r="DX227" s="470">
        <f t="shared" si="520"/>
        <v>0</v>
      </c>
      <c r="DY227" s="470">
        <f t="shared" si="521"/>
        <v>0</v>
      </c>
      <c r="DZ227" s="470">
        <f t="shared" si="522"/>
        <v>0</v>
      </c>
      <c r="EA227" s="470">
        <f t="shared" si="523"/>
        <v>0</v>
      </c>
      <c r="EB227" s="470">
        <f t="shared" si="524"/>
        <v>0</v>
      </c>
      <c r="EC227" s="470">
        <f t="shared" si="525"/>
        <v>0</v>
      </c>
      <c r="ED227" s="470">
        <f t="shared" si="526"/>
        <v>0</v>
      </c>
      <c r="EE227" s="470">
        <f t="shared" si="527"/>
        <v>0</v>
      </c>
      <c r="EF227" s="470">
        <f t="shared" si="528"/>
        <v>0</v>
      </c>
      <c r="EG227" s="470">
        <f t="shared" si="529"/>
        <v>0</v>
      </c>
      <c r="EH227" s="466">
        <f t="shared" si="530"/>
        <v>2301.5807678394349</v>
      </c>
      <c r="EI227" s="122">
        <f t="shared" si="531"/>
        <v>0</v>
      </c>
      <c r="EJ227" s="122">
        <f t="shared" si="532"/>
        <v>1159.2838651667971</v>
      </c>
      <c r="EK227" s="122">
        <f t="shared" si="533"/>
        <v>2381.8564132599508</v>
      </c>
      <c r="EL227" s="122">
        <f t="shared" si="534"/>
        <v>0</v>
      </c>
      <c r="EM227" s="122">
        <f t="shared" si="535"/>
        <v>1208.0642847320594</v>
      </c>
      <c r="EN227" s="122">
        <f t="shared" si="536"/>
        <v>2441.853623216994</v>
      </c>
      <c r="EO227" s="122">
        <f t="shared" si="537"/>
        <v>0</v>
      </c>
      <c r="EP227" s="122">
        <f t="shared" si="538"/>
        <v>1261.2467090484538</v>
      </c>
      <c r="EQ227" s="122">
        <f t="shared" si="539"/>
        <v>2651.7713455963276</v>
      </c>
      <c r="ER227" s="122">
        <f t="shared" si="540"/>
        <v>0</v>
      </c>
      <c r="ES227" s="469">
        <f t="shared" si="541"/>
        <v>1352.9715564987016</v>
      </c>
      <c r="ET227" s="466">
        <f t="shared" si="542"/>
        <v>0</v>
      </c>
      <c r="EU227" s="122">
        <f t="shared" si="543"/>
        <v>0</v>
      </c>
      <c r="EV227" s="122">
        <f t="shared" si="544"/>
        <v>0</v>
      </c>
      <c r="EW227" s="122">
        <f t="shared" si="545"/>
        <v>0</v>
      </c>
      <c r="EX227" s="122">
        <f t="shared" si="546"/>
        <v>0</v>
      </c>
      <c r="EY227" s="122">
        <f t="shared" si="547"/>
        <v>0</v>
      </c>
      <c r="EZ227" s="122">
        <f t="shared" si="548"/>
        <v>0</v>
      </c>
      <c r="FA227" s="122">
        <f t="shared" si="549"/>
        <v>0</v>
      </c>
      <c r="FB227" s="122">
        <f t="shared" si="550"/>
        <v>0</v>
      </c>
      <c r="FC227" s="122">
        <f t="shared" si="551"/>
        <v>0</v>
      </c>
      <c r="FD227" s="122">
        <f t="shared" si="552"/>
        <v>0</v>
      </c>
      <c r="FE227" s="469">
        <f t="shared" si="553"/>
        <v>0</v>
      </c>
      <c r="FF227" s="466">
        <f t="shared" si="554"/>
        <v>0</v>
      </c>
      <c r="FG227" s="466">
        <f t="shared" si="555"/>
        <v>0</v>
      </c>
      <c r="FH227" s="466">
        <f t="shared" si="556"/>
        <v>0</v>
      </c>
      <c r="FI227" s="466">
        <f t="shared" si="557"/>
        <v>0</v>
      </c>
      <c r="FJ227" s="466">
        <f t="shared" si="558"/>
        <v>0</v>
      </c>
      <c r="FK227" s="466">
        <f t="shared" si="559"/>
        <v>0</v>
      </c>
      <c r="FL227" s="466">
        <f t="shared" si="560"/>
        <v>0</v>
      </c>
      <c r="FM227" s="466">
        <f t="shared" si="561"/>
        <v>0</v>
      </c>
      <c r="FN227" s="466">
        <f t="shared" si="562"/>
        <v>0</v>
      </c>
      <c r="FO227" s="466">
        <f t="shared" si="563"/>
        <v>0</v>
      </c>
      <c r="FP227" s="466">
        <f t="shared" si="564"/>
        <v>0</v>
      </c>
      <c r="FQ227" s="468">
        <f t="shared" si="565"/>
        <v>0</v>
      </c>
      <c r="FR227" s="466">
        <f t="shared" si="566"/>
        <v>0</v>
      </c>
      <c r="FS227" s="466">
        <f t="shared" si="567"/>
        <v>0</v>
      </c>
      <c r="FT227" s="466">
        <f t="shared" si="568"/>
        <v>0</v>
      </c>
      <c r="FU227" s="466">
        <f t="shared" si="569"/>
        <v>0</v>
      </c>
      <c r="FV227" s="466">
        <f t="shared" si="570"/>
        <v>0</v>
      </c>
      <c r="FW227" s="466">
        <f t="shared" si="571"/>
        <v>0</v>
      </c>
      <c r="FX227" s="466">
        <f t="shared" si="572"/>
        <v>0</v>
      </c>
      <c r="FY227" s="466">
        <f t="shared" si="573"/>
        <v>0</v>
      </c>
      <c r="FZ227" s="466">
        <f t="shared" si="574"/>
        <v>0</v>
      </c>
      <c r="GA227" s="466">
        <f t="shared" si="575"/>
        <v>0</v>
      </c>
      <c r="GB227" s="466">
        <f t="shared" si="576"/>
        <v>0</v>
      </c>
      <c r="GC227" s="468">
        <f t="shared" si="577"/>
        <v>0</v>
      </c>
    </row>
    <row r="228" spans="1:185">
      <c r="A228" s="97">
        <v>225</v>
      </c>
      <c r="B228" s="97" t="s">
        <v>12</v>
      </c>
      <c r="C228" s="97" t="s">
        <v>213</v>
      </c>
      <c r="D228" s="97" t="s">
        <v>935</v>
      </c>
      <c r="E228" s="321">
        <v>0.14679917954136801</v>
      </c>
      <c r="F228" s="122">
        <v>0</v>
      </c>
      <c r="G228" s="122">
        <v>0.80600231189607696</v>
      </c>
      <c r="H228" s="122">
        <v>0.136133844965763</v>
      </c>
      <c r="I228" s="122">
        <v>0</v>
      </c>
      <c r="J228" s="122">
        <v>0.77603156137250695</v>
      </c>
      <c r="K228" s="122">
        <v>0.12856025078406999</v>
      </c>
      <c r="L228" s="122">
        <v>0</v>
      </c>
      <c r="M228" s="122">
        <v>0.74837363107417498</v>
      </c>
      <c r="N228" s="122">
        <v>0.10516623678286199</v>
      </c>
      <c r="O228" s="122">
        <v>0</v>
      </c>
      <c r="P228" s="475">
        <v>0.70271290462686897</v>
      </c>
      <c r="Q228" s="474">
        <v>2</v>
      </c>
      <c r="R228" s="97">
        <v>0.29359835908273502</v>
      </c>
      <c r="S228" s="97">
        <v>0</v>
      </c>
      <c r="T228" s="97">
        <v>1.6120046237921499</v>
      </c>
      <c r="U228" s="97">
        <v>0.272267689931526</v>
      </c>
      <c r="V228" s="97">
        <v>0</v>
      </c>
      <c r="W228" s="97">
        <v>1.5520631227450099</v>
      </c>
      <c r="X228" s="97">
        <v>0.25712050156813898</v>
      </c>
      <c r="Y228" s="97">
        <v>0</v>
      </c>
      <c r="Z228" s="97">
        <v>1.49674726214835</v>
      </c>
      <c r="AA228" s="97">
        <v>0.21033247356572499</v>
      </c>
      <c r="AB228" s="97">
        <v>0</v>
      </c>
      <c r="AC228" s="97">
        <v>1.40542580925373</v>
      </c>
      <c r="AD228" s="321">
        <v>411.63848757300798</v>
      </c>
      <c r="AE228" s="97">
        <v>0</v>
      </c>
      <c r="AF228" s="97">
        <v>2260.10508836497</v>
      </c>
      <c r="AG228" s="97">
        <v>381.73190221007798</v>
      </c>
      <c r="AH228" s="97">
        <v>0</v>
      </c>
      <c r="AI228" s="97">
        <v>2176.06432972113</v>
      </c>
      <c r="AJ228" s="97">
        <v>360.49484309173602</v>
      </c>
      <c r="AK228" s="97">
        <v>0</v>
      </c>
      <c r="AL228" s="97">
        <v>2098.50903320312</v>
      </c>
      <c r="AM228" s="97">
        <v>294.89586241756302</v>
      </c>
      <c r="AN228" s="97">
        <v>0</v>
      </c>
      <c r="AO228" s="97">
        <v>1970.4720296282401</v>
      </c>
      <c r="AP228" s="466">
        <f t="shared" si="434"/>
        <v>1402.0462813860947</v>
      </c>
      <c r="AQ228" s="122">
        <f t="shared" si="435"/>
        <v>0</v>
      </c>
      <c r="AR228" s="473">
        <f t="shared" si="436"/>
        <v>1402.046281386092</v>
      </c>
      <c r="AS228" s="122">
        <f t="shared" si="437"/>
        <v>1402.0462813860936</v>
      </c>
      <c r="AT228" s="122">
        <f t="shared" si="438"/>
        <v>0</v>
      </c>
      <c r="AU228" s="122">
        <f t="shared" si="439"/>
        <v>1402.0462813860941</v>
      </c>
      <c r="AV228" s="122">
        <f t="shared" si="440"/>
        <v>1402.0462813860918</v>
      </c>
      <c r="AW228" s="122">
        <f t="shared" si="441"/>
        <v>0</v>
      </c>
      <c r="AX228" s="122">
        <f t="shared" si="442"/>
        <v>1402.0463482866398</v>
      </c>
      <c r="AY228" s="122">
        <f t="shared" si="443"/>
        <v>1402.0462813860911</v>
      </c>
      <c r="AZ228" s="122">
        <f t="shared" si="444"/>
        <v>0</v>
      </c>
      <c r="BA228" s="469">
        <f t="shared" si="445"/>
        <v>1402.0462813860984</v>
      </c>
      <c r="BB228" s="97">
        <f t="shared" si="446"/>
        <v>2.2654375607222891E-2</v>
      </c>
      <c r="BC228" s="97">
        <f t="shared" si="447"/>
        <v>0</v>
      </c>
      <c r="BD228" s="97">
        <f t="shared" si="448"/>
        <v>0.12438406788805124</v>
      </c>
      <c r="BE228" s="97">
        <f t="shared" si="449"/>
        <v>2.1008477474772025E-2</v>
      </c>
      <c r="BF228" s="97">
        <f t="shared" si="450"/>
        <v>0</v>
      </c>
      <c r="BG228" s="97">
        <f t="shared" si="451"/>
        <v>0.1197589150655861</v>
      </c>
      <c r="BH228" s="97">
        <f t="shared" si="452"/>
        <v>1.9839703590443868E-2</v>
      </c>
      <c r="BI228" s="97">
        <f t="shared" si="453"/>
        <v>0</v>
      </c>
      <c r="BJ228" s="97">
        <f t="shared" si="454"/>
        <v>0.11549068179988017</v>
      </c>
      <c r="BK228" s="97">
        <f t="shared" si="455"/>
        <v>1.6229487363079668E-2</v>
      </c>
      <c r="BL228" s="97">
        <f t="shared" si="456"/>
        <v>0</v>
      </c>
      <c r="BM228" s="469">
        <f t="shared" si="457"/>
        <v>0.10844421702625091</v>
      </c>
      <c r="BN228" s="467">
        <f t="shared" si="458"/>
        <v>22484602.229547374</v>
      </c>
      <c r="BO228" s="97">
        <f t="shared" si="459"/>
        <v>0</v>
      </c>
      <c r="BP228" s="97">
        <f t="shared" si="460"/>
        <v>8619523.9720496256</v>
      </c>
      <c r="BQ228" s="97">
        <f t="shared" si="461"/>
        <v>23459982.902091388</v>
      </c>
      <c r="BR228" s="97">
        <f t="shared" si="462"/>
        <v>0</v>
      </c>
      <c r="BS228" s="97">
        <f t="shared" si="463"/>
        <v>8805388.4217291381</v>
      </c>
      <c r="BT228" s="97">
        <f t="shared" si="464"/>
        <v>24228332.964523442</v>
      </c>
      <c r="BU228" s="97">
        <f t="shared" si="465"/>
        <v>0</v>
      </c>
      <c r="BV228" s="97">
        <f t="shared" si="466"/>
        <v>8987148.7517082393</v>
      </c>
      <c r="BW228" s="97">
        <f t="shared" si="467"/>
        <v>27129028.129823986</v>
      </c>
      <c r="BX228" s="97">
        <f t="shared" si="468"/>
        <v>0</v>
      </c>
      <c r="BY228" s="469">
        <f t="shared" si="469"/>
        <v>9311392.585177388</v>
      </c>
      <c r="BZ228" s="470">
        <f t="shared" si="470"/>
        <v>3.8291430340064148</v>
      </c>
      <c r="CA228" s="470">
        <f t="shared" si="471"/>
        <v>0</v>
      </c>
      <c r="CB228" s="470">
        <f t="shared" si="472"/>
        <v>0.26735419504482194</v>
      </c>
      <c r="CC228" s="470">
        <f t="shared" si="473"/>
        <v>4.3082568680829256</v>
      </c>
      <c r="CD228" s="470">
        <f t="shared" si="474"/>
        <v>0</v>
      </c>
      <c r="CE228" s="470">
        <f t="shared" si="475"/>
        <v>0.28366721342350276</v>
      </c>
      <c r="CF228" s="470">
        <f t="shared" si="476"/>
        <v>4.711474350889663</v>
      </c>
      <c r="CG228" s="470">
        <f t="shared" si="477"/>
        <v>0</v>
      </c>
      <c r="CH228" s="470">
        <f t="shared" si="478"/>
        <v>0.30022265545381971</v>
      </c>
      <c r="CI228" s="470">
        <f t="shared" si="479"/>
        <v>6.4490821768771411</v>
      </c>
      <c r="CJ228" s="470">
        <f t="shared" si="480"/>
        <v>0</v>
      </c>
      <c r="CK228" s="472">
        <f t="shared" si="481"/>
        <v>0.33126588838302556</v>
      </c>
      <c r="CL228" s="470">
        <f t="shared" si="482"/>
        <v>0</v>
      </c>
      <c r="CM228" s="116">
        <f t="shared" si="483"/>
        <v>0</v>
      </c>
      <c r="CN228" s="116">
        <f t="shared" si="484"/>
        <v>0</v>
      </c>
      <c r="CO228" s="116">
        <f t="shared" si="485"/>
        <v>0</v>
      </c>
      <c r="CP228" s="116">
        <f t="shared" si="486"/>
        <v>0</v>
      </c>
      <c r="CQ228" s="116">
        <f t="shared" si="487"/>
        <v>0</v>
      </c>
      <c r="CR228" s="116">
        <f t="shared" si="488"/>
        <v>0</v>
      </c>
      <c r="CS228" s="116">
        <f t="shared" si="489"/>
        <v>0</v>
      </c>
      <c r="CT228" s="116">
        <f t="shared" si="490"/>
        <v>0</v>
      </c>
      <c r="CU228" s="116">
        <f t="shared" si="491"/>
        <v>0</v>
      </c>
      <c r="CV228" s="116">
        <f t="shared" si="492"/>
        <v>0</v>
      </c>
      <c r="CW228" s="471">
        <f t="shared" si="493"/>
        <v>0</v>
      </c>
      <c r="CX228" s="470">
        <f t="shared" si="494"/>
        <v>0</v>
      </c>
      <c r="CY228" s="116">
        <f t="shared" si="495"/>
        <v>0</v>
      </c>
      <c r="CZ228" s="116">
        <f t="shared" si="496"/>
        <v>0</v>
      </c>
      <c r="DA228" s="116">
        <f t="shared" si="497"/>
        <v>0</v>
      </c>
      <c r="DB228" s="116">
        <f t="shared" si="498"/>
        <v>0</v>
      </c>
      <c r="DC228" s="116">
        <f t="shared" si="499"/>
        <v>0</v>
      </c>
      <c r="DD228" s="116">
        <f t="shared" si="500"/>
        <v>0</v>
      </c>
      <c r="DE228" s="116">
        <f t="shared" si="501"/>
        <v>0</v>
      </c>
      <c r="DF228" s="116">
        <f t="shared" si="502"/>
        <v>0</v>
      </c>
      <c r="DG228" s="116">
        <f t="shared" si="503"/>
        <v>0</v>
      </c>
      <c r="DH228" s="116">
        <f t="shared" si="504"/>
        <v>0</v>
      </c>
      <c r="DI228" s="471">
        <f t="shared" si="505"/>
        <v>0</v>
      </c>
      <c r="DJ228" s="470">
        <f t="shared" si="506"/>
        <v>0</v>
      </c>
      <c r="DK228" s="116">
        <f t="shared" si="507"/>
        <v>0</v>
      </c>
      <c r="DL228" s="116">
        <f t="shared" si="508"/>
        <v>0</v>
      </c>
      <c r="DM228" s="116">
        <f t="shared" si="509"/>
        <v>0</v>
      </c>
      <c r="DN228" s="116">
        <f t="shared" si="510"/>
        <v>0</v>
      </c>
      <c r="DO228" s="116">
        <f t="shared" si="511"/>
        <v>0</v>
      </c>
      <c r="DP228" s="116">
        <f t="shared" si="512"/>
        <v>0</v>
      </c>
      <c r="DQ228" s="116">
        <f t="shared" si="513"/>
        <v>0</v>
      </c>
      <c r="DR228" s="116">
        <f t="shared" si="514"/>
        <v>0</v>
      </c>
      <c r="DS228" s="116">
        <f t="shared" si="515"/>
        <v>0</v>
      </c>
      <c r="DT228" s="116">
        <f t="shared" si="516"/>
        <v>0</v>
      </c>
      <c r="DU228" s="471">
        <f t="shared" si="517"/>
        <v>0</v>
      </c>
      <c r="DV228" s="470">
        <f t="shared" si="518"/>
        <v>0</v>
      </c>
      <c r="DW228" s="470">
        <f t="shared" si="519"/>
        <v>0</v>
      </c>
      <c r="DX228" s="470">
        <f t="shared" si="520"/>
        <v>0</v>
      </c>
      <c r="DY228" s="470">
        <f t="shared" si="521"/>
        <v>0</v>
      </c>
      <c r="DZ228" s="470">
        <f t="shared" si="522"/>
        <v>0</v>
      </c>
      <c r="EA228" s="470">
        <f t="shared" si="523"/>
        <v>0</v>
      </c>
      <c r="EB228" s="470">
        <f t="shared" si="524"/>
        <v>0</v>
      </c>
      <c r="EC228" s="470">
        <f t="shared" si="525"/>
        <v>0</v>
      </c>
      <c r="ED228" s="470">
        <f t="shared" si="526"/>
        <v>0</v>
      </c>
      <c r="EE228" s="470">
        <f t="shared" si="527"/>
        <v>0</v>
      </c>
      <c r="EF228" s="470">
        <f t="shared" si="528"/>
        <v>0</v>
      </c>
      <c r="EG228" s="470">
        <f t="shared" si="529"/>
        <v>0</v>
      </c>
      <c r="EH228" s="466">
        <f t="shared" si="530"/>
        <v>992.50593436698432</v>
      </c>
      <c r="EI228" s="122">
        <f t="shared" si="531"/>
        <v>0</v>
      </c>
      <c r="EJ228" s="122">
        <f t="shared" si="532"/>
        <v>69.297652974393884</v>
      </c>
      <c r="EK228" s="122">
        <f t="shared" si="533"/>
        <v>1116.6912466771209</v>
      </c>
      <c r="EL228" s="122">
        <f t="shared" si="534"/>
        <v>0</v>
      </c>
      <c r="EM228" s="122">
        <f t="shared" si="535"/>
        <v>73.525953511743637</v>
      </c>
      <c r="EN228" s="122">
        <f t="shared" si="536"/>
        <v>1221.2043821155389</v>
      </c>
      <c r="EO228" s="122">
        <f t="shared" si="537"/>
        <v>0</v>
      </c>
      <c r="EP228" s="122">
        <f t="shared" si="538"/>
        <v>77.817089756912011</v>
      </c>
      <c r="EQ228" s="122">
        <f t="shared" si="539"/>
        <v>1671.5887275367427</v>
      </c>
      <c r="ER228" s="122">
        <f t="shared" si="540"/>
        <v>0</v>
      </c>
      <c r="ES228" s="469">
        <f t="shared" si="541"/>
        <v>85.863431361428852</v>
      </c>
      <c r="ET228" s="466">
        <f t="shared" si="542"/>
        <v>0</v>
      </c>
      <c r="EU228" s="122">
        <f t="shared" si="543"/>
        <v>0</v>
      </c>
      <c r="EV228" s="122">
        <f t="shared" si="544"/>
        <v>0</v>
      </c>
      <c r="EW228" s="122">
        <f t="shared" si="545"/>
        <v>0</v>
      </c>
      <c r="EX228" s="122">
        <f t="shared" si="546"/>
        <v>0</v>
      </c>
      <c r="EY228" s="122">
        <f t="shared" si="547"/>
        <v>0</v>
      </c>
      <c r="EZ228" s="122">
        <f t="shared" si="548"/>
        <v>0</v>
      </c>
      <c r="FA228" s="122">
        <f t="shared" si="549"/>
        <v>0</v>
      </c>
      <c r="FB228" s="122">
        <f t="shared" si="550"/>
        <v>0</v>
      </c>
      <c r="FC228" s="122">
        <f t="shared" si="551"/>
        <v>0</v>
      </c>
      <c r="FD228" s="122">
        <f t="shared" si="552"/>
        <v>0</v>
      </c>
      <c r="FE228" s="469">
        <f t="shared" si="553"/>
        <v>0</v>
      </c>
      <c r="FF228" s="466">
        <f t="shared" si="554"/>
        <v>0</v>
      </c>
      <c r="FG228" s="466">
        <f t="shared" si="555"/>
        <v>0</v>
      </c>
      <c r="FH228" s="466">
        <f t="shared" si="556"/>
        <v>0</v>
      </c>
      <c r="FI228" s="466">
        <f t="shared" si="557"/>
        <v>0</v>
      </c>
      <c r="FJ228" s="466">
        <f t="shared" si="558"/>
        <v>0</v>
      </c>
      <c r="FK228" s="466">
        <f t="shared" si="559"/>
        <v>0</v>
      </c>
      <c r="FL228" s="466">
        <f t="shared" si="560"/>
        <v>0</v>
      </c>
      <c r="FM228" s="466">
        <f t="shared" si="561"/>
        <v>0</v>
      </c>
      <c r="FN228" s="466">
        <f t="shared" si="562"/>
        <v>0</v>
      </c>
      <c r="FO228" s="466">
        <f t="shared" si="563"/>
        <v>0</v>
      </c>
      <c r="FP228" s="466">
        <f t="shared" si="564"/>
        <v>0</v>
      </c>
      <c r="FQ228" s="468">
        <f t="shared" si="565"/>
        <v>0</v>
      </c>
      <c r="FR228" s="466">
        <f t="shared" si="566"/>
        <v>0</v>
      </c>
      <c r="FS228" s="466">
        <f t="shared" si="567"/>
        <v>0</v>
      </c>
      <c r="FT228" s="466">
        <f t="shared" si="568"/>
        <v>0</v>
      </c>
      <c r="FU228" s="466">
        <f t="shared" si="569"/>
        <v>0</v>
      </c>
      <c r="FV228" s="466">
        <f t="shared" si="570"/>
        <v>0</v>
      </c>
      <c r="FW228" s="466">
        <f t="shared" si="571"/>
        <v>0</v>
      </c>
      <c r="FX228" s="466">
        <f t="shared" si="572"/>
        <v>0</v>
      </c>
      <c r="FY228" s="466">
        <f t="shared" si="573"/>
        <v>0</v>
      </c>
      <c r="FZ228" s="466">
        <f t="shared" si="574"/>
        <v>0</v>
      </c>
      <c r="GA228" s="466">
        <f t="shared" si="575"/>
        <v>0</v>
      </c>
      <c r="GB228" s="466">
        <f t="shared" si="576"/>
        <v>0</v>
      </c>
      <c r="GC228" s="468">
        <f t="shared" si="577"/>
        <v>0</v>
      </c>
    </row>
    <row r="229" spans="1:185">
      <c r="A229" s="97">
        <v>226</v>
      </c>
      <c r="B229" s="97" t="s">
        <v>12</v>
      </c>
      <c r="C229" s="97" t="s">
        <v>213</v>
      </c>
      <c r="D229" s="97" t="s">
        <v>935</v>
      </c>
      <c r="E229" s="321">
        <v>0.15926182965299701</v>
      </c>
      <c r="F229" s="122">
        <v>9.5135646687697001E-2</v>
      </c>
      <c r="G229" s="122">
        <v>0.51291167192428999</v>
      </c>
      <c r="H229" s="122">
        <v>0.14612272870662399</v>
      </c>
      <c r="I229" s="122">
        <v>9.1075189274448007E-2</v>
      </c>
      <c r="J229" s="122">
        <v>0.50295861356466798</v>
      </c>
      <c r="K229" s="122">
        <v>0.136965173501577</v>
      </c>
      <c r="L229" s="122">
        <v>8.8245173501576998E-2</v>
      </c>
      <c r="M229" s="122">
        <v>0.49139154574132399</v>
      </c>
      <c r="N229" s="122">
        <v>0.116101873817035</v>
      </c>
      <c r="O229" s="122">
        <v>8.1797659305994003E-2</v>
      </c>
      <c r="P229" s="475">
        <v>0.47690684542586698</v>
      </c>
      <c r="Q229" s="474">
        <v>3</v>
      </c>
      <c r="R229" s="97">
        <v>0.47778548895898998</v>
      </c>
      <c r="S229" s="97">
        <v>0.28540694006309097</v>
      </c>
      <c r="T229" s="97">
        <v>1.5387350157728601</v>
      </c>
      <c r="U229" s="97">
        <v>0.43836818611987299</v>
      </c>
      <c r="V229" s="97">
        <v>0.27322556782334401</v>
      </c>
      <c r="W229" s="97">
        <v>1.5088758406939999</v>
      </c>
      <c r="X229" s="97">
        <v>0.41089552050473099</v>
      </c>
      <c r="Y229" s="97">
        <v>0.26473552050473198</v>
      </c>
      <c r="Z229" s="97">
        <v>1.4741746372239699</v>
      </c>
      <c r="AA229" s="97">
        <v>0.348305621451104</v>
      </c>
      <c r="AB229" s="97">
        <v>0.24539297791798101</v>
      </c>
      <c r="AC229" s="97">
        <v>1.4307205362776001</v>
      </c>
      <c r="AD229" s="321">
        <v>909.50082902608199</v>
      </c>
      <c r="AE229" s="97">
        <v>543.29370522062698</v>
      </c>
      <c r="AF229" s="97">
        <v>2929.0985281828198</v>
      </c>
      <c r="AG229" s="97">
        <v>834.46701063142996</v>
      </c>
      <c r="AH229" s="97">
        <v>520.10554148031599</v>
      </c>
      <c r="AI229" s="97">
        <v>2872.2593291786102</v>
      </c>
      <c r="AJ229" s="97">
        <v>782.17071296243103</v>
      </c>
      <c r="AK229" s="97">
        <v>503.94409402494699</v>
      </c>
      <c r="AL229" s="97">
        <v>2806.2029800414998</v>
      </c>
      <c r="AM229" s="97">
        <v>663.02610436001396</v>
      </c>
      <c r="AN229" s="97">
        <v>467.12410069184699</v>
      </c>
      <c r="AO229" s="97">
        <v>2723.4847937393201</v>
      </c>
      <c r="AP229" s="466">
        <f t="shared" si="434"/>
        <v>1903.5756632285409</v>
      </c>
      <c r="AQ229" s="122">
        <f t="shared" si="435"/>
        <v>1903.5756632285415</v>
      </c>
      <c r="AR229" s="473">
        <f t="shared" si="436"/>
        <v>1903.5756632285527</v>
      </c>
      <c r="AS229" s="122">
        <f t="shared" si="437"/>
        <v>1903.5756632285415</v>
      </c>
      <c r="AT229" s="122">
        <f t="shared" si="438"/>
        <v>1903.5756632285381</v>
      </c>
      <c r="AU229" s="122">
        <f t="shared" si="439"/>
        <v>1903.5756632285456</v>
      </c>
      <c r="AV229" s="122">
        <f t="shared" si="440"/>
        <v>1903.5756632285438</v>
      </c>
      <c r="AW229" s="122">
        <f t="shared" si="441"/>
        <v>1903.5756632285365</v>
      </c>
      <c r="AX229" s="122">
        <f t="shared" si="442"/>
        <v>1903.5756749457332</v>
      </c>
      <c r="AY229" s="122">
        <f t="shared" si="443"/>
        <v>1903.5756632285397</v>
      </c>
      <c r="AZ229" s="122">
        <f t="shared" si="444"/>
        <v>1903.5756632285393</v>
      </c>
      <c r="BA229" s="469">
        <f t="shared" si="445"/>
        <v>1903.5756632285365</v>
      </c>
      <c r="BB229" s="97">
        <f t="shared" si="446"/>
        <v>2.4577639467227502E-2</v>
      </c>
      <c r="BC229" s="97">
        <f t="shared" si="447"/>
        <v>1.4681544409393595E-2</v>
      </c>
      <c r="BD229" s="97">
        <f t="shared" si="448"/>
        <v>7.9153669015071815E-2</v>
      </c>
      <c r="BE229" s="97">
        <f t="shared" si="449"/>
        <v>2.2549984211181113E-2</v>
      </c>
      <c r="BF229" s="97">
        <f t="shared" si="450"/>
        <v>1.4054925598142313E-2</v>
      </c>
      <c r="BG229" s="97">
        <f t="shared" si="451"/>
        <v>7.7617690931107486E-2</v>
      </c>
      <c r="BH229" s="97">
        <f t="shared" si="452"/>
        <v>2.1136769941815584E-2</v>
      </c>
      <c r="BI229" s="97">
        <f t="shared" si="453"/>
        <v>1.3618191275148921E-2</v>
      </c>
      <c r="BJ229" s="97">
        <f t="shared" si="454"/>
        <v>7.5832635320013872E-2</v>
      </c>
      <c r="BK229" s="97">
        <f t="shared" si="455"/>
        <v>1.7917099171608879E-2</v>
      </c>
      <c r="BL229" s="97">
        <f t="shared" si="456"/>
        <v>1.262319655667723E-2</v>
      </c>
      <c r="BM229" s="469">
        <f t="shared" si="457"/>
        <v>7.3597324179109622E-2</v>
      </c>
      <c r="BN229" s="467">
        <f t="shared" si="458"/>
        <v>29158791.341534711</v>
      </c>
      <c r="BO229" s="97">
        <f t="shared" si="459"/>
        <v>38971860.740544327</v>
      </c>
      <c r="BP229" s="97">
        <f t="shared" si="460"/>
        <v>15094002.998342469</v>
      </c>
      <c r="BQ229" s="97">
        <f t="shared" si="461"/>
        <v>30607108.217008304</v>
      </c>
      <c r="BR229" s="97">
        <f t="shared" si="462"/>
        <v>39940744.802664436</v>
      </c>
      <c r="BS229" s="97">
        <f t="shared" si="463"/>
        <v>15261448.264277561</v>
      </c>
      <c r="BT229" s="97">
        <f t="shared" si="464"/>
        <v>31742921.132041525</v>
      </c>
      <c r="BU229" s="97">
        <f t="shared" si="465"/>
        <v>40656912.436961539</v>
      </c>
      <c r="BV229" s="97">
        <f t="shared" si="466"/>
        <v>15462674.874587696</v>
      </c>
      <c r="BW229" s="97">
        <f t="shared" si="467"/>
        <v>34838056.541398786</v>
      </c>
      <c r="BX229" s="97">
        <f t="shared" si="468"/>
        <v>42431197.85664247</v>
      </c>
      <c r="BY229" s="469">
        <f t="shared" si="469"/>
        <v>15725349.750873769</v>
      </c>
      <c r="BZ229" s="470">
        <f t="shared" si="470"/>
        <v>3.0514521699964723</v>
      </c>
      <c r="CA229" s="470">
        <f t="shared" si="471"/>
        <v>6.8274199520042078</v>
      </c>
      <c r="CB229" s="470">
        <f t="shared" si="472"/>
        <v>0.49046791174636423</v>
      </c>
      <c r="CC229" s="470">
        <f t="shared" si="473"/>
        <v>3.4910275410176212</v>
      </c>
      <c r="CD229" s="470">
        <f t="shared" si="474"/>
        <v>7.3091155269349484</v>
      </c>
      <c r="CE229" s="470">
        <f t="shared" si="475"/>
        <v>0.50572246743834581</v>
      </c>
      <c r="CF229" s="470">
        <f t="shared" si="476"/>
        <v>3.8626511543676032</v>
      </c>
      <c r="CG229" s="470">
        <f t="shared" si="477"/>
        <v>7.6787792509760369</v>
      </c>
      <c r="CH229" s="470">
        <f t="shared" si="478"/>
        <v>0.52445193683787639</v>
      </c>
      <c r="CI229" s="470">
        <f t="shared" si="479"/>
        <v>5.0010758362522498</v>
      </c>
      <c r="CJ229" s="470">
        <f t="shared" si="480"/>
        <v>8.6455607280711337</v>
      </c>
      <c r="CK229" s="472">
        <f t="shared" si="481"/>
        <v>0.54956049599272006</v>
      </c>
      <c r="CL229" s="470">
        <f t="shared" si="482"/>
        <v>0</v>
      </c>
      <c r="CM229" s="116">
        <f t="shared" si="483"/>
        <v>0</v>
      </c>
      <c r="CN229" s="116">
        <f t="shared" si="484"/>
        <v>0</v>
      </c>
      <c r="CO229" s="116">
        <f t="shared" si="485"/>
        <v>0</v>
      </c>
      <c r="CP229" s="116">
        <f t="shared" si="486"/>
        <v>0</v>
      </c>
      <c r="CQ229" s="116">
        <f t="shared" si="487"/>
        <v>0</v>
      </c>
      <c r="CR229" s="116">
        <f t="shared" si="488"/>
        <v>0</v>
      </c>
      <c r="CS229" s="116">
        <f t="shared" si="489"/>
        <v>0</v>
      </c>
      <c r="CT229" s="116">
        <f t="shared" si="490"/>
        <v>0</v>
      </c>
      <c r="CU229" s="116">
        <f t="shared" si="491"/>
        <v>0</v>
      </c>
      <c r="CV229" s="116">
        <f t="shared" si="492"/>
        <v>0</v>
      </c>
      <c r="CW229" s="471">
        <f t="shared" si="493"/>
        <v>0</v>
      </c>
      <c r="CX229" s="470">
        <f t="shared" si="494"/>
        <v>0</v>
      </c>
      <c r="CY229" s="116">
        <f t="shared" si="495"/>
        <v>0</v>
      </c>
      <c r="CZ229" s="116">
        <f t="shared" si="496"/>
        <v>0</v>
      </c>
      <c r="DA229" s="116">
        <f t="shared" si="497"/>
        <v>0</v>
      </c>
      <c r="DB229" s="116">
        <f t="shared" si="498"/>
        <v>0</v>
      </c>
      <c r="DC229" s="116">
        <f t="shared" si="499"/>
        <v>0</v>
      </c>
      <c r="DD229" s="116">
        <f t="shared" si="500"/>
        <v>0</v>
      </c>
      <c r="DE229" s="116">
        <f t="shared" si="501"/>
        <v>0</v>
      </c>
      <c r="DF229" s="116">
        <f t="shared" si="502"/>
        <v>0</v>
      </c>
      <c r="DG229" s="116">
        <f t="shared" si="503"/>
        <v>0</v>
      </c>
      <c r="DH229" s="116">
        <f t="shared" si="504"/>
        <v>0</v>
      </c>
      <c r="DI229" s="471">
        <f t="shared" si="505"/>
        <v>0</v>
      </c>
      <c r="DJ229" s="470">
        <f t="shared" si="506"/>
        <v>0</v>
      </c>
      <c r="DK229" s="116">
        <f t="shared" si="507"/>
        <v>0</v>
      </c>
      <c r="DL229" s="116">
        <f t="shared" si="508"/>
        <v>0</v>
      </c>
      <c r="DM229" s="116">
        <f t="shared" si="509"/>
        <v>0</v>
      </c>
      <c r="DN229" s="116">
        <f t="shared" si="510"/>
        <v>0</v>
      </c>
      <c r="DO229" s="116">
        <f t="shared" si="511"/>
        <v>0</v>
      </c>
      <c r="DP229" s="116">
        <f t="shared" si="512"/>
        <v>0</v>
      </c>
      <c r="DQ229" s="116">
        <f t="shared" si="513"/>
        <v>0</v>
      </c>
      <c r="DR229" s="116">
        <f t="shared" si="514"/>
        <v>0</v>
      </c>
      <c r="DS229" s="116">
        <f t="shared" si="515"/>
        <v>0</v>
      </c>
      <c r="DT229" s="116">
        <f t="shared" si="516"/>
        <v>0</v>
      </c>
      <c r="DU229" s="471">
        <f t="shared" si="517"/>
        <v>0</v>
      </c>
      <c r="DV229" s="470">
        <f t="shared" si="518"/>
        <v>0</v>
      </c>
      <c r="DW229" s="470">
        <f t="shared" si="519"/>
        <v>0</v>
      </c>
      <c r="DX229" s="470">
        <f t="shared" si="520"/>
        <v>0</v>
      </c>
      <c r="DY229" s="470">
        <f t="shared" si="521"/>
        <v>0</v>
      </c>
      <c r="DZ229" s="470">
        <f t="shared" si="522"/>
        <v>0</v>
      </c>
      <c r="EA229" s="470">
        <f t="shared" si="523"/>
        <v>0</v>
      </c>
      <c r="EB229" s="470">
        <f t="shared" si="524"/>
        <v>0</v>
      </c>
      <c r="EC229" s="470">
        <f t="shared" si="525"/>
        <v>0</v>
      </c>
      <c r="ED229" s="470">
        <f t="shared" si="526"/>
        <v>0</v>
      </c>
      <c r="EE229" s="470">
        <f t="shared" si="527"/>
        <v>0</v>
      </c>
      <c r="EF229" s="470">
        <f t="shared" si="528"/>
        <v>0</v>
      </c>
      <c r="EG229" s="470">
        <f t="shared" si="529"/>
        <v>0</v>
      </c>
      <c r="EH229" s="466">
        <f t="shared" si="530"/>
        <v>1186.3951125337258</v>
      </c>
      <c r="EI229" s="122">
        <f t="shared" si="531"/>
        <v>2654.4796415021042</v>
      </c>
      <c r="EJ229" s="122">
        <f t="shared" si="532"/>
        <v>190.69239854779681</v>
      </c>
      <c r="EK229" s="122">
        <f t="shared" si="533"/>
        <v>1357.3006495424584</v>
      </c>
      <c r="EL229" s="122">
        <f t="shared" si="534"/>
        <v>2841.7613827812461</v>
      </c>
      <c r="EM229" s="122">
        <f t="shared" si="535"/>
        <v>196.62332235344951</v>
      </c>
      <c r="EN229" s="122">
        <f t="shared" si="536"/>
        <v>1501.7867545240881</v>
      </c>
      <c r="EO229" s="122">
        <f t="shared" si="537"/>
        <v>2985.4854888955833</v>
      </c>
      <c r="EP229" s="122">
        <f t="shared" si="538"/>
        <v>203.90528180031166</v>
      </c>
      <c r="EQ229" s="122">
        <f t="shared" si="539"/>
        <v>1944.4027299130296</v>
      </c>
      <c r="ER229" s="122">
        <f t="shared" si="540"/>
        <v>3361.3671201370821</v>
      </c>
      <c r="ES229" s="469">
        <f t="shared" si="541"/>
        <v>213.66741150267745</v>
      </c>
      <c r="ET229" s="466">
        <f t="shared" si="542"/>
        <v>0</v>
      </c>
      <c r="EU229" s="122">
        <f t="shared" si="543"/>
        <v>0</v>
      </c>
      <c r="EV229" s="122">
        <f t="shared" si="544"/>
        <v>0</v>
      </c>
      <c r="EW229" s="122">
        <f t="shared" si="545"/>
        <v>0</v>
      </c>
      <c r="EX229" s="122">
        <f t="shared" si="546"/>
        <v>0</v>
      </c>
      <c r="EY229" s="122">
        <f t="shared" si="547"/>
        <v>0</v>
      </c>
      <c r="EZ229" s="122">
        <f t="shared" si="548"/>
        <v>0</v>
      </c>
      <c r="FA229" s="122">
        <f t="shared" si="549"/>
        <v>0</v>
      </c>
      <c r="FB229" s="122">
        <f t="shared" si="550"/>
        <v>0</v>
      </c>
      <c r="FC229" s="122">
        <f t="shared" si="551"/>
        <v>0</v>
      </c>
      <c r="FD229" s="122">
        <f t="shared" si="552"/>
        <v>0</v>
      </c>
      <c r="FE229" s="469">
        <f t="shared" si="553"/>
        <v>0</v>
      </c>
      <c r="FF229" s="466">
        <f t="shared" si="554"/>
        <v>0</v>
      </c>
      <c r="FG229" s="466">
        <f t="shared" si="555"/>
        <v>0</v>
      </c>
      <c r="FH229" s="466">
        <f t="shared" si="556"/>
        <v>0</v>
      </c>
      <c r="FI229" s="466">
        <f t="shared" si="557"/>
        <v>0</v>
      </c>
      <c r="FJ229" s="466">
        <f t="shared" si="558"/>
        <v>0</v>
      </c>
      <c r="FK229" s="466">
        <f t="shared" si="559"/>
        <v>0</v>
      </c>
      <c r="FL229" s="466">
        <f t="shared" si="560"/>
        <v>0</v>
      </c>
      <c r="FM229" s="466">
        <f t="shared" si="561"/>
        <v>0</v>
      </c>
      <c r="FN229" s="466">
        <f t="shared" si="562"/>
        <v>0</v>
      </c>
      <c r="FO229" s="466">
        <f t="shared" si="563"/>
        <v>0</v>
      </c>
      <c r="FP229" s="466">
        <f t="shared" si="564"/>
        <v>0</v>
      </c>
      <c r="FQ229" s="468">
        <f t="shared" si="565"/>
        <v>0</v>
      </c>
      <c r="FR229" s="466">
        <f t="shared" si="566"/>
        <v>0</v>
      </c>
      <c r="FS229" s="466">
        <f t="shared" si="567"/>
        <v>0</v>
      </c>
      <c r="FT229" s="466">
        <f t="shared" si="568"/>
        <v>0</v>
      </c>
      <c r="FU229" s="466">
        <f t="shared" si="569"/>
        <v>0</v>
      </c>
      <c r="FV229" s="466">
        <f t="shared" si="570"/>
        <v>0</v>
      </c>
      <c r="FW229" s="466">
        <f t="shared" si="571"/>
        <v>0</v>
      </c>
      <c r="FX229" s="466">
        <f t="shared" si="572"/>
        <v>0</v>
      </c>
      <c r="FY229" s="466">
        <f t="shared" si="573"/>
        <v>0</v>
      </c>
      <c r="FZ229" s="466">
        <f t="shared" si="574"/>
        <v>0</v>
      </c>
      <c r="GA229" s="466">
        <f t="shared" si="575"/>
        <v>0</v>
      </c>
      <c r="GB229" s="466">
        <f t="shared" si="576"/>
        <v>0</v>
      </c>
      <c r="GC229" s="468">
        <f t="shared" si="577"/>
        <v>0</v>
      </c>
    </row>
    <row r="230" spans="1:185">
      <c r="A230" s="97">
        <v>227</v>
      </c>
      <c r="B230" s="97" t="s">
        <v>12</v>
      </c>
      <c r="C230" s="97" t="s">
        <v>213</v>
      </c>
      <c r="D230" s="97" t="s">
        <v>935</v>
      </c>
      <c r="E230" s="321">
        <v>0.16406787266669701</v>
      </c>
      <c r="F230" s="122">
        <v>0</v>
      </c>
      <c r="G230" s="122">
        <v>0.46124701962868803</v>
      </c>
      <c r="H230" s="122">
        <v>0.14883464831839299</v>
      </c>
      <c r="I230" s="122">
        <v>0</v>
      </c>
      <c r="J230" s="122">
        <v>0.45015402880661798</v>
      </c>
      <c r="K230" s="122">
        <v>0.13564890036099</v>
      </c>
      <c r="L230" s="122">
        <v>0</v>
      </c>
      <c r="M230" s="122">
        <v>0.43726217460799699</v>
      </c>
      <c r="N230" s="122">
        <v>0.11492843928507</v>
      </c>
      <c r="O230" s="122">
        <v>0</v>
      </c>
      <c r="P230" s="475">
        <v>0.421118528920993</v>
      </c>
      <c r="Q230" s="474">
        <v>3</v>
      </c>
      <c r="R230" s="97">
        <v>0.49220361800009099</v>
      </c>
      <c r="S230" s="97">
        <v>0</v>
      </c>
      <c r="T230" s="97">
        <v>1.3837410588860599</v>
      </c>
      <c r="U230" s="97">
        <v>0.44650394495517798</v>
      </c>
      <c r="V230" s="97">
        <v>0</v>
      </c>
      <c r="W230" s="97">
        <v>1.35046208641985</v>
      </c>
      <c r="X230" s="97">
        <v>0.40694670108296899</v>
      </c>
      <c r="Y230" s="97">
        <v>0</v>
      </c>
      <c r="Z230" s="97">
        <v>1.3117865238239901</v>
      </c>
      <c r="AA230" s="97">
        <v>0.34478531785521099</v>
      </c>
      <c r="AB230" s="97">
        <v>0</v>
      </c>
      <c r="AC230" s="97">
        <v>1.26335558676297</v>
      </c>
      <c r="AD230" s="321">
        <v>3349.1315278536699</v>
      </c>
      <c r="AE230" s="97">
        <v>0</v>
      </c>
      <c r="AF230" s="97">
        <v>9415.4748913286003</v>
      </c>
      <c r="AG230" s="97">
        <v>3038.1744153700001</v>
      </c>
      <c r="AH230" s="97">
        <v>0</v>
      </c>
      <c r="AI230" s="97">
        <v>9189.03272019215</v>
      </c>
      <c r="AJ230" s="97">
        <v>2769.0126137040402</v>
      </c>
      <c r="AK230" s="97">
        <v>0</v>
      </c>
      <c r="AL230" s="97">
        <v>8925.8698730468695</v>
      </c>
      <c r="AM230" s="97">
        <v>2346.04406822894</v>
      </c>
      <c r="AN230" s="97">
        <v>0</v>
      </c>
      <c r="AO230" s="97">
        <v>8596.3285757830108</v>
      </c>
      <c r="AP230" s="466">
        <f t="shared" si="434"/>
        <v>6804.361864428739</v>
      </c>
      <c r="AQ230" s="122">
        <f t="shared" si="435"/>
        <v>0</v>
      </c>
      <c r="AR230" s="473">
        <f t="shared" si="436"/>
        <v>6804.3618644287762</v>
      </c>
      <c r="AS230" s="122">
        <f t="shared" si="437"/>
        <v>6804.3618644287353</v>
      </c>
      <c r="AT230" s="122">
        <f t="shared" si="438"/>
        <v>0</v>
      </c>
      <c r="AU230" s="122">
        <f t="shared" si="439"/>
        <v>6804.3618644287799</v>
      </c>
      <c r="AV230" s="122">
        <f t="shared" si="440"/>
        <v>6804.3618644287499</v>
      </c>
      <c r="AW230" s="122">
        <f t="shared" si="441"/>
        <v>0</v>
      </c>
      <c r="AX230" s="122">
        <f t="shared" si="442"/>
        <v>6804.3616174886884</v>
      </c>
      <c r="AY230" s="122">
        <f t="shared" si="443"/>
        <v>6804.3618644287426</v>
      </c>
      <c r="AZ230" s="122">
        <f t="shared" si="444"/>
        <v>0</v>
      </c>
      <c r="BA230" s="469">
        <f t="shared" si="445"/>
        <v>6804.3618644287899</v>
      </c>
      <c r="BB230" s="97">
        <f t="shared" si="446"/>
        <v>2.5319318705197272E-2</v>
      </c>
      <c r="BC230" s="97">
        <f t="shared" si="447"/>
        <v>0</v>
      </c>
      <c r="BD230" s="97">
        <f t="shared" si="448"/>
        <v>7.1180665062476084E-2</v>
      </c>
      <c r="BE230" s="97">
        <f t="shared" si="449"/>
        <v>2.2968493672157336E-2</v>
      </c>
      <c r="BF230" s="97">
        <f t="shared" si="450"/>
        <v>0</v>
      </c>
      <c r="BG230" s="97">
        <f t="shared" si="451"/>
        <v>6.946877006772352E-2</v>
      </c>
      <c r="BH230" s="97">
        <f t="shared" si="452"/>
        <v>2.0933639745708776E-2</v>
      </c>
      <c r="BI230" s="97">
        <f t="shared" si="453"/>
        <v>0</v>
      </c>
      <c r="BJ230" s="97">
        <f t="shared" si="454"/>
        <v>6.7479270479227443E-2</v>
      </c>
      <c r="BK230" s="97">
        <f t="shared" si="455"/>
        <v>1.7736012147003745E-2</v>
      </c>
      <c r="BL230" s="97">
        <f t="shared" si="456"/>
        <v>0</v>
      </c>
      <c r="BM230" s="469">
        <f t="shared" si="457"/>
        <v>6.4987947202040791E-2</v>
      </c>
      <c r="BN230" s="467">
        <f t="shared" si="458"/>
        <v>102498475.67378531</v>
      </c>
      <c r="BO230" s="97">
        <f t="shared" si="459"/>
        <v>0</v>
      </c>
      <c r="BP230" s="97">
        <f t="shared" si="460"/>
        <v>57277105.414544947</v>
      </c>
      <c r="BQ230" s="97">
        <f t="shared" si="461"/>
        <v>108278763.09283438</v>
      </c>
      <c r="BR230" s="97">
        <f t="shared" si="462"/>
        <v>0</v>
      </c>
      <c r="BS230" s="97">
        <f t="shared" si="463"/>
        <v>58067528.41314429</v>
      </c>
      <c r="BT230" s="97">
        <f t="shared" si="464"/>
        <v>114084146.97674833</v>
      </c>
      <c r="BU230" s="97">
        <f t="shared" si="465"/>
        <v>0</v>
      </c>
      <c r="BV230" s="97">
        <f t="shared" si="466"/>
        <v>59025265.934543557</v>
      </c>
      <c r="BW230" s="97">
        <f t="shared" si="467"/>
        <v>125243436.66332659</v>
      </c>
      <c r="BX230" s="97">
        <f t="shared" si="468"/>
        <v>0</v>
      </c>
      <c r="BY230" s="469">
        <f t="shared" si="469"/>
        <v>60288713.196164474</v>
      </c>
      <c r="BZ230" s="470">
        <f t="shared" si="470"/>
        <v>10.412202585004806</v>
      </c>
      <c r="CA230" s="470">
        <f t="shared" si="471"/>
        <v>0</v>
      </c>
      <c r="CB230" s="470">
        <f t="shared" si="472"/>
        <v>2.0696468116893993</v>
      </c>
      <c r="CC230" s="470">
        <f t="shared" si="473"/>
        <v>12.125174291987934</v>
      </c>
      <c r="CD230" s="470">
        <f t="shared" si="474"/>
        <v>0</v>
      </c>
      <c r="CE230" s="470">
        <f t="shared" si="475"/>
        <v>2.1499133147486029</v>
      </c>
      <c r="CF230" s="470">
        <f t="shared" si="476"/>
        <v>14.01708708697563</v>
      </c>
      <c r="CG230" s="470">
        <f t="shared" si="477"/>
        <v>0</v>
      </c>
      <c r="CH230" s="470">
        <f t="shared" si="478"/>
        <v>2.2498045551832222</v>
      </c>
      <c r="CI230" s="470">
        <f t="shared" si="479"/>
        <v>18.162524646122151</v>
      </c>
      <c r="CJ230" s="470">
        <f t="shared" si="480"/>
        <v>0</v>
      </c>
      <c r="CK230" s="472">
        <f t="shared" si="481"/>
        <v>2.3860547983422107</v>
      </c>
      <c r="CL230" s="470">
        <f t="shared" si="482"/>
        <v>0</v>
      </c>
      <c r="CM230" s="116">
        <f t="shared" si="483"/>
        <v>0</v>
      </c>
      <c r="CN230" s="116">
        <f t="shared" si="484"/>
        <v>0</v>
      </c>
      <c r="CO230" s="116">
        <f t="shared" si="485"/>
        <v>0</v>
      </c>
      <c r="CP230" s="116">
        <f t="shared" si="486"/>
        <v>0</v>
      </c>
      <c r="CQ230" s="116">
        <f t="shared" si="487"/>
        <v>0</v>
      </c>
      <c r="CR230" s="116">
        <f t="shared" si="488"/>
        <v>0</v>
      </c>
      <c r="CS230" s="116">
        <f t="shared" si="489"/>
        <v>0</v>
      </c>
      <c r="CT230" s="116">
        <f t="shared" si="490"/>
        <v>0</v>
      </c>
      <c r="CU230" s="116">
        <f t="shared" si="491"/>
        <v>0</v>
      </c>
      <c r="CV230" s="116">
        <f t="shared" si="492"/>
        <v>0</v>
      </c>
      <c r="CW230" s="471">
        <f t="shared" si="493"/>
        <v>0</v>
      </c>
      <c r="CX230" s="470">
        <f t="shared" si="494"/>
        <v>0</v>
      </c>
      <c r="CY230" s="116">
        <f t="shared" si="495"/>
        <v>0</v>
      </c>
      <c r="CZ230" s="116">
        <f t="shared" si="496"/>
        <v>0</v>
      </c>
      <c r="DA230" s="116">
        <f t="shared" si="497"/>
        <v>0</v>
      </c>
      <c r="DB230" s="116">
        <f t="shared" si="498"/>
        <v>0</v>
      </c>
      <c r="DC230" s="116">
        <f t="shared" si="499"/>
        <v>0</v>
      </c>
      <c r="DD230" s="116">
        <f t="shared" si="500"/>
        <v>0</v>
      </c>
      <c r="DE230" s="116">
        <f t="shared" si="501"/>
        <v>0</v>
      </c>
      <c r="DF230" s="116">
        <f t="shared" si="502"/>
        <v>0</v>
      </c>
      <c r="DG230" s="116">
        <f t="shared" si="503"/>
        <v>0</v>
      </c>
      <c r="DH230" s="116">
        <f t="shared" si="504"/>
        <v>0</v>
      </c>
      <c r="DI230" s="471">
        <f t="shared" si="505"/>
        <v>0</v>
      </c>
      <c r="DJ230" s="470">
        <f t="shared" si="506"/>
        <v>0</v>
      </c>
      <c r="DK230" s="116">
        <f t="shared" si="507"/>
        <v>0</v>
      </c>
      <c r="DL230" s="116">
        <f t="shared" si="508"/>
        <v>0</v>
      </c>
      <c r="DM230" s="116">
        <f t="shared" si="509"/>
        <v>0</v>
      </c>
      <c r="DN230" s="116">
        <f t="shared" si="510"/>
        <v>0</v>
      </c>
      <c r="DO230" s="116">
        <f t="shared" si="511"/>
        <v>0</v>
      </c>
      <c r="DP230" s="116">
        <f t="shared" si="512"/>
        <v>0</v>
      </c>
      <c r="DQ230" s="116">
        <f t="shared" si="513"/>
        <v>0</v>
      </c>
      <c r="DR230" s="116">
        <f t="shared" si="514"/>
        <v>0</v>
      </c>
      <c r="DS230" s="116">
        <f t="shared" si="515"/>
        <v>0</v>
      </c>
      <c r="DT230" s="116">
        <f t="shared" si="516"/>
        <v>0</v>
      </c>
      <c r="DU230" s="471">
        <f t="shared" si="517"/>
        <v>0</v>
      </c>
      <c r="DV230" s="470">
        <f t="shared" si="518"/>
        <v>0</v>
      </c>
      <c r="DW230" s="470">
        <f t="shared" si="519"/>
        <v>0</v>
      </c>
      <c r="DX230" s="470">
        <f t="shared" si="520"/>
        <v>0</v>
      </c>
      <c r="DY230" s="470">
        <f t="shared" si="521"/>
        <v>0</v>
      </c>
      <c r="DZ230" s="470">
        <f t="shared" si="522"/>
        <v>0</v>
      </c>
      <c r="EA230" s="470">
        <f t="shared" si="523"/>
        <v>0</v>
      </c>
      <c r="EB230" s="470">
        <f t="shared" si="524"/>
        <v>0</v>
      </c>
      <c r="EC230" s="470">
        <f t="shared" si="525"/>
        <v>0</v>
      </c>
      <c r="ED230" s="470">
        <f t="shared" si="526"/>
        <v>0</v>
      </c>
      <c r="EE230" s="470">
        <f t="shared" si="527"/>
        <v>0</v>
      </c>
      <c r="EF230" s="470">
        <f t="shared" si="528"/>
        <v>0</v>
      </c>
      <c r="EG230" s="470">
        <f t="shared" si="529"/>
        <v>0</v>
      </c>
      <c r="EH230" s="466">
        <f t="shared" si="530"/>
        <v>4048.2319791940349</v>
      </c>
      <c r="EI230" s="122">
        <f t="shared" si="531"/>
        <v>0</v>
      </c>
      <c r="EJ230" s="122">
        <f t="shared" si="532"/>
        <v>804.67224300689213</v>
      </c>
      <c r="EK230" s="122">
        <f t="shared" si="533"/>
        <v>4714.230050884491</v>
      </c>
      <c r="EL230" s="122">
        <f t="shared" si="534"/>
        <v>0</v>
      </c>
      <c r="EM230" s="122">
        <f t="shared" si="535"/>
        <v>835.87960973737665</v>
      </c>
      <c r="EN230" s="122">
        <f t="shared" si="536"/>
        <v>5449.7998610172244</v>
      </c>
      <c r="EO230" s="122">
        <f t="shared" si="537"/>
        <v>0</v>
      </c>
      <c r="EP230" s="122">
        <f t="shared" si="538"/>
        <v>874.71701331912982</v>
      </c>
      <c r="EQ230" s="122">
        <f t="shared" si="539"/>
        <v>7061.5330901475927</v>
      </c>
      <c r="ER230" s="122">
        <f t="shared" si="540"/>
        <v>0</v>
      </c>
      <c r="ES230" s="469">
        <f t="shared" si="541"/>
        <v>927.69068406997246</v>
      </c>
      <c r="ET230" s="466">
        <f t="shared" si="542"/>
        <v>0</v>
      </c>
      <c r="EU230" s="122">
        <f t="shared" si="543"/>
        <v>0</v>
      </c>
      <c r="EV230" s="122">
        <f t="shared" si="544"/>
        <v>0</v>
      </c>
      <c r="EW230" s="122">
        <f t="shared" si="545"/>
        <v>0</v>
      </c>
      <c r="EX230" s="122">
        <f t="shared" si="546"/>
        <v>0</v>
      </c>
      <c r="EY230" s="122">
        <f t="shared" si="547"/>
        <v>0</v>
      </c>
      <c r="EZ230" s="122">
        <f t="shared" si="548"/>
        <v>0</v>
      </c>
      <c r="FA230" s="122">
        <f t="shared" si="549"/>
        <v>0</v>
      </c>
      <c r="FB230" s="122">
        <f t="shared" si="550"/>
        <v>0</v>
      </c>
      <c r="FC230" s="122">
        <f t="shared" si="551"/>
        <v>0</v>
      </c>
      <c r="FD230" s="122">
        <f t="shared" si="552"/>
        <v>0</v>
      </c>
      <c r="FE230" s="469">
        <f t="shared" si="553"/>
        <v>0</v>
      </c>
      <c r="FF230" s="466">
        <f t="shared" si="554"/>
        <v>0</v>
      </c>
      <c r="FG230" s="466">
        <f t="shared" si="555"/>
        <v>0</v>
      </c>
      <c r="FH230" s="466">
        <f t="shared" si="556"/>
        <v>0</v>
      </c>
      <c r="FI230" s="466">
        <f t="shared" si="557"/>
        <v>0</v>
      </c>
      <c r="FJ230" s="466">
        <f t="shared" si="558"/>
        <v>0</v>
      </c>
      <c r="FK230" s="466">
        <f t="shared" si="559"/>
        <v>0</v>
      </c>
      <c r="FL230" s="466">
        <f t="shared" si="560"/>
        <v>0</v>
      </c>
      <c r="FM230" s="466">
        <f t="shared" si="561"/>
        <v>0</v>
      </c>
      <c r="FN230" s="466">
        <f t="shared" si="562"/>
        <v>0</v>
      </c>
      <c r="FO230" s="466">
        <f t="shared" si="563"/>
        <v>0</v>
      </c>
      <c r="FP230" s="466">
        <f t="shared" si="564"/>
        <v>0</v>
      </c>
      <c r="FQ230" s="468">
        <f t="shared" si="565"/>
        <v>0</v>
      </c>
      <c r="FR230" s="466">
        <f t="shared" si="566"/>
        <v>0</v>
      </c>
      <c r="FS230" s="466">
        <f t="shared" si="567"/>
        <v>0</v>
      </c>
      <c r="FT230" s="466">
        <f t="shared" si="568"/>
        <v>0</v>
      </c>
      <c r="FU230" s="466">
        <f t="shared" si="569"/>
        <v>0</v>
      </c>
      <c r="FV230" s="466">
        <f t="shared" si="570"/>
        <v>0</v>
      </c>
      <c r="FW230" s="466">
        <f t="shared" si="571"/>
        <v>0</v>
      </c>
      <c r="FX230" s="466">
        <f t="shared" si="572"/>
        <v>0</v>
      </c>
      <c r="FY230" s="466">
        <f t="shared" si="573"/>
        <v>0</v>
      </c>
      <c r="FZ230" s="466">
        <f t="shared" si="574"/>
        <v>0</v>
      </c>
      <c r="GA230" s="466">
        <f t="shared" si="575"/>
        <v>0</v>
      </c>
      <c r="GB230" s="466">
        <f t="shared" si="576"/>
        <v>0</v>
      </c>
      <c r="GC230" s="468">
        <f t="shared" si="577"/>
        <v>0</v>
      </c>
    </row>
    <row r="231" spans="1:185">
      <c r="A231" s="97">
        <v>228</v>
      </c>
      <c r="B231" s="97" t="s">
        <v>12</v>
      </c>
      <c r="C231" s="97" t="s">
        <v>213</v>
      </c>
      <c r="D231" s="97" t="s">
        <v>935</v>
      </c>
      <c r="E231" s="321">
        <v>0.178864225642798</v>
      </c>
      <c r="F231" s="122">
        <v>1.5297975103516199</v>
      </c>
      <c r="G231" s="122">
        <v>1.4515473950900899</v>
      </c>
      <c r="H231" s="122">
        <v>0.16410792702726701</v>
      </c>
      <c r="I231" s="122">
        <v>1.3875263418889201</v>
      </c>
      <c r="J231" s="122">
        <v>1.3996930008541899</v>
      </c>
      <c r="K231" s="122">
        <v>0.15382323405280601</v>
      </c>
      <c r="L231" s="122">
        <v>1.2643776423056201</v>
      </c>
      <c r="M231" s="122">
        <v>1.35464893003247</v>
      </c>
      <c r="N231" s="122">
        <v>0.13039202049359899</v>
      </c>
      <c r="O231" s="122">
        <v>1.07085825724613</v>
      </c>
      <c r="P231" s="475">
        <v>1.24633482094836</v>
      </c>
      <c r="Q231" s="474">
        <v>9</v>
      </c>
      <c r="R231" s="97">
        <v>1.6097780307851699</v>
      </c>
      <c r="S231" s="97">
        <v>13.7681775931646</v>
      </c>
      <c r="T231" s="97">
        <v>13.0639265558108</v>
      </c>
      <c r="U231" s="97">
        <v>1.4769713432453999</v>
      </c>
      <c r="V231" s="97">
        <v>12.4877370770003</v>
      </c>
      <c r="W231" s="97">
        <v>12.597237007687699</v>
      </c>
      <c r="X231" s="97">
        <v>1.38440910647525</v>
      </c>
      <c r="Y231" s="97">
        <v>11.379398780750501</v>
      </c>
      <c r="Z231" s="97">
        <v>12.1918403702922</v>
      </c>
      <c r="AA231" s="97">
        <v>1.1735281844423899</v>
      </c>
      <c r="AB231" s="97">
        <v>9.6377243152152392</v>
      </c>
      <c r="AC231" s="97">
        <v>11.2170133885352</v>
      </c>
      <c r="AD231" s="321">
        <v>3479.0811526758398</v>
      </c>
      <c r="AE231" s="97">
        <v>29756.032356652999</v>
      </c>
      <c r="AF231" s="97">
        <v>28233.992383468099</v>
      </c>
      <c r="AG231" s="97">
        <v>3192.0569575800801</v>
      </c>
      <c r="AH231" s="97">
        <v>26988.721347484301</v>
      </c>
      <c r="AI231" s="97">
        <v>27225.374561647099</v>
      </c>
      <c r="AJ231" s="97">
        <v>2992.00979130122</v>
      </c>
      <c r="AK231" s="97">
        <v>24593.360742773701</v>
      </c>
      <c r="AL231" s="97">
        <v>26349.224070549</v>
      </c>
      <c r="AM231" s="97">
        <v>2536.2501603006899</v>
      </c>
      <c r="AN231" s="97">
        <v>20829.222649657098</v>
      </c>
      <c r="AO231" s="97">
        <v>24242.410520617501</v>
      </c>
      <c r="AP231" s="466">
        <f t="shared" si="434"/>
        <v>2161.2179357292612</v>
      </c>
      <c r="AQ231" s="122">
        <f t="shared" si="435"/>
        <v>2161.2179357292566</v>
      </c>
      <c r="AR231" s="473">
        <f t="shared" si="436"/>
        <v>2161.2179357292616</v>
      </c>
      <c r="AS231" s="122">
        <f t="shared" si="437"/>
        <v>2161.2179357292493</v>
      </c>
      <c r="AT231" s="122">
        <f t="shared" si="438"/>
        <v>2161.2179357292575</v>
      </c>
      <c r="AU231" s="122">
        <f t="shared" si="439"/>
        <v>2161.2179357292639</v>
      </c>
      <c r="AV231" s="122">
        <f t="shared" si="440"/>
        <v>2161.2179357292534</v>
      </c>
      <c r="AW231" s="122">
        <f t="shared" si="441"/>
        <v>2161.2179357292639</v>
      </c>
      <c r="AX231" s="122">
        <f t="shared" si="442"/>
        <v>2161.2179351325854</v>
      </c>
      <c r="AY231" s="122">
        <f t="shared" si="443"/>
        <v>2161.2179357292616</v>
      </c>
      <c r="AZ231" s="122">
        <f t="shared" si="444"/>
        <v>2161.2179357292521</v>
      </c>
      <c r="BA231" s="469">
        <f t="shared" si="445"/>
        <v>2161.2179357292584</v>
      </c>
      <c r="BB231" s="97">
        <f t="shared" si="446"/>
        <v>2.7602724777253569E-2</v>
      </c>
      <c r="BC231" s="97">
        <f t="shared" si="447"/>
        <v>0.23608175134748496</v>
      </c>
      <c r="BD231" s="97">
        <f t="shared" si="448"/>
        <v>0.22400601967118064</v>
      </c>
      <c r="BE231" s="97">
        <f t="shared" si="449"/>
        <v>2.5325499983130127E-2</v>
      </c>
      <c r="BF231" s="97">
        <f t="shared" si="450"/>
        <v>0.21412614847216901</v>
      </c>
      <c r="BG231" s="97">
        <f t="shared" si="451"/>
        <v>0.21600373432070935</v>
      </c>
      <c r="BH231" s="97">
        <f t="shared" si="452"/>
        <v>2.3738343308438031E-2</v>
      </c>
      <c r="BI231" s="97">
        <f t="shared" si="453"/>
        <v>0.19512156748869727</v>
      </c>
      <c r="BJ231" s="97">
        <f t="shared" si="454"/>
        <v>0.2090524332135664</v>
      </c>
      <c r="BK231" s="97">
        <f t="shared" si="455"/>
        <v>2.0122386362617734E-2</v>
      </c>
      <c r="BL231" s="97">
        <f t="shared" si="456"/>
        <v>0.16525722594323888</v>
      </c>
      <c r="BM231" s="469">
        <f t="shared" si="457"/>
        <v>0.19233715920168634</v>
      </c>
      <c r="BN231" s="467">
        <f t="shared" si="458"/>
        <v>31011023.626351532</v>
      </c>
      <c r="BO231" s="97">
        <f t="shared" si="459"/>
        <v>9262706.670817662</v>
      </c>
      <c r="BP231" s="97">
        <f t="shared" si="460"/>
        <v>9540603.5069056302</v>
      </c>
      <c r="BQ231" s="97">
        <f t="shared" si="461"/>
        <v>32551340.860960998</v>
      </c>
      <c r="BR231" s="97">
        <f t="shared" si="462"/>
        <v>9785995.4279559851</v>
      </c>
      <c r="BS231" s="97">
        <f t="shared" si="463"/>
        <v>9738013.3049466331</v>
      </c>
      <c r="BT231" s="97">
        <f t="shared" si="464"/>
        <v>33759303.177733719</v>
      </c>
      <c r="BU231" s="97">
        <f t="shared" si="465"/>
        <v>10311697.924946431</v>
      </c>
      <c r="BV231" s="97">
        <f t="shared" si="466"/>
        <v>9919010.7245489527</v>
      </c>
      <c r="BW231" s="97">
        <f t="shared" si="467"/>
        <v>37051048.579046875</v>
      </c>
      <c r="BX231" s="97">
        <f t="shared" si="468"/>
        <v>11322640.399886781</v>
      </c>
      <c r="BY231" s="469">
        <f t="shared" si="469"/>
        <v>10395478.213114031</v>
      </c>
      <c r="BZ231" s="470">
        <f t="shared" si="470"/>
        <v>0.96320806450644292</v>
      </c>
      <c r="CA231" s="470">
        <f t="shared" si="471"/>
        <v>3.3638099916056645E-2</v>
      </c>
      <c r="CB231" s="470">
        <f t="shared" si="472"/>
        <v>3.651506867459383E-2</v>
      </c>
      <c r="CC231" s="470">
        <f t="shared" si="473"/>
        <v>1.101962506240467</v>
      </c>
      <c r="CD231" s="470">
        <f t="shared" si="474"/>
        <v>3.918242099275001E-2</v>
      </c>
      <c r="CE231" s="470">
        <f t="shared" si="475"/>
        <v>3.8651385613384229E-2</v>
      </c>
      <c r="CF231" s="470">
        <f t="shared" si="476"/>
        <v>1.2192675929330599</v>
      </c>
      <c r="CG231" s="470">
        <f t="shared" si="477"/>
        <v>4.5308623608436141E-2</v>
      </c>
      <c r="CH231" s="470">
        <f t="shared" si="478"/>
        <v>4.067889023841946E-2</v>
      </c>
      <c r="CI231" s="470">
        <f t="shared" si="479"/>
        <v>1.5786177558509999</v>
      </c>
      <c r="CJ231" s="470">
        <f t="shared" si="480"/>
        <v>5.8741254831348191E-2</v>
      </c>
      <c r="CK231" s="472">
        <f t="shared" si="481"/>
        <v>4.6337995030562892E-2</v>
      </c>
      <c r="CL231" s="470">
        <f t="shared" si="482"/>
        <v>0</v>
      </c>
      <c r="CM231" s="116">
        <f t="shared" si="483"/>
        <v>0</v>
      </c>
      <c r="CN231" s="116">
        <f t="shared" si="484"/>
        <v>0</v>
      </c>
      <c r="CO231" s="116">
        <f t="shared" si="485"/>
        <v>0</v>
      </c>
      <c r="CP231" s="116">
        <f t="shared" si="486"/>
        <v>0</v>
      </c>
      <c r="CQ231" s="116">
        <f t="shared" si="487"/>
        <v>0</v>
      </c>
      <c r="CR231" s="116">
        <f t="shared" si="488"/>
        <v>0</v>
      </c>
      <c r="CS231" s="116">
        <f t="shared" si="489"/>
        <v>0</v>
      </c>
      <c r="CT231" s="116">
        <f t="shared" si="490"/>
        <v>0</v>
      </c>
      <c r="CU231" s="116">
        <f t="shared" si="491"/>
        <v>0</v>
      </c>
      <c r="CV231" s="116">
        <f t="shared" si="492"/>
        <v>0</v>
      </c>
      <c r="CW231" s="471">
        <f t="shared" si="493"/>
        <v>0</v>
      </c>
      <c r="CX231" s="470">
        <f t="shared" si="494"/>
        <v>0</v>
      </c>
      <c r="CY231" s="116">
        <f t="shared" si="495"/>
        <v>0</v>
      </c>
      <c r="CZ231" s="116">
        <f t="shared" si="496"/>
        <v>0</v>
      </c>
      <c r="DA231" s="116">
        <f t="shared" si="497"/>
        <v>0</v>
      </c>
      <c r="DB231" s="116">
        <f t="shared" si="498"/>
        <v>0</v>
      </c>
      <c r="DC231" s="116">
        <f t="shared" si="499"/>
        <v>0</v>
      </c>
      <c r="DD231" s="116">
        <f t="shared" si="500"/>
        <v>0</v>
      </c>
      <c r="DE231" s="116">
        <f t="shared" si="501"/>
        <v>0</v>
      </c>
      <c r="DF231" s="116">
        <f t="shared" si="502"/>
        <v>0</v>
      </c>
      <c r="DG231" s="116">
        <f t="shared" si="503"/>
        <v>0</v>
      </c>
      <c r="DH231" s="116">
        <f t="shared" si="504"/>
        <v>0</v>
      </c>
      <c r="DI231" s="471">
        <f t="shared" si="505"/>
        <v>0</v>
      </c>
      <c r="DJ231" s="470">
        <f t="shared" si="506"/>
        <v>0</v>
      </c>
      <c r="DK231" s="116">
        <f t="shared" si="507"/>
        <v>0</v>
      </c>
      <c r="DL231" s="116">
        <f t="shared" si="508"/>
        <v>0</v>
      </c>
      <c r="DM231" s="116">
        <f t="shared" si="509"/>
        <v>0</v>
      </c>
      <c r="DN231" s="116">
        <f t="shared" si="510"/>
        <v>0</v>
      </c>
      <c r="DO231" s="116">
        <f t="shared" si="511"/>
        <v>0</v>
      </c>
      <c r="DP231" s="116">
        <f t="shared" si="512"/>
        <v>0</v>
      </c>
      <c r="DQ231" s="116">
        <f t="shared" si="513"/>
        <v>0</v>
      </c>
      <c r="DR231" s="116">
        <f t="shared" si="514"/>
        <v>0</v>
      </c>
      <c r="DS231" s="116">
        <f t="shared" si="515"/>
        <v>0</v>
      </c>
      <c r="DT231" s="116">
        <f t="shared" si="516"/>
        <v>0</v>
      </c>
      <c r="DU231" s="471">
        <f t="shared" si="517"/>
        <v>0</v>
      </c>
      <c r="DV231" s="470">
        <f t="shared" si="518"/>
        <v>0</v>
      </c>
      <c r="DW231" s="470">
        <f t="shared" si="519"/>
        <v>13.7681775931646</v>
      </c>
      <c r="DX231" s="470">
        <f t="shared" si="520"/>
        <v>13.0639265558108</v>
      </c>
      <c r="DY231" s="470">
        <f t="shared" si="521"/>
        <v>0</v>
      </c>
      <c r="DZ231" s="470">
        <f t="shared" si="522"/>
        <v>12.4877370770003</v>
      </c>
      <c r="EA231" s="470">
        <f t="shared" si="523"/>
        <v>12.597237007687699</v>
      </c>
      <c r="EB231" s="470">
        <f t="shared" si="524"/>
        <v>0</v>
      </c>
      <c r="EC231" s="470">
        <f t="shared" si="525"/>
        <v>11.379398780750501</v>
      </c>
      <c r="ED231" s="470">
        <f t="shared" si="526"/>
        <v>12.1918403702922</v>
      </c>
      <c r="EE231" s="470">
        <f t="shared" si="527"/>
        <v>0</v>
      </c>
      <c r="EF231" s="470">
        <f t="shared" si="528"/>
        <v>0</v>
      </c>
      <c r="EG231" s="470">
        <f t="shared" si="529"/>
        <v>11.2170133885352</v>
      </c>
      <c r="EH231" s="466">
        <f t="shared" si="530"/>
        <v>1123.4768986251177</v>
      </c>
      <c r="EI231" s="122">
        <f t="shared" si="531"/>
        <v>39.235165860761647</v>
      </c>
      <c r="EJ231" s="122">
        <f t="shared" si="532"/>
        <v>42.59083537536322</v>
      </c>
      <c r="EK231" s="122">
        <f t="shared" si="533"/>
        <v>1285.3187847286001</v>
      </c>
      <c r="EL231" s="122">
        <f t="shared" si="534"/>
        <v>45.702010229861848</v>
      </c>
      <c r="EM231" s="122">
        <f t="shared" si="535"/>
        <v>45.082615518527184</v>
      </c>
      <c r="EN231" s="122">
        <f t="shared" si="536"/>
        <v>1422.1423432583706</v>
      </c>
      <c r="EO231" s="122">
        <f t="shared" si="537"/>
        <v>52.847555796433177</v>
      </c>
      <c r="EP231" s="122">
        <f t="shared" si="538"/>
        <v>47.447477994268382</v>
      </c>
      <c r="EQ231" s="122">
        <f t="shared" si="539"/>
        <v>1841.2850201444439</v>
      </c>
      <c r="ER231" s="122">
        <f t="shared" si="540"/>
        <v>68.515251513272915</v>
      </c>
      <c r="ES231" s="469">
        <f t="shared" si="541"/>
        <v>54.048205018008225</v>
      </c>
      <c r="ET231" s="466">
        <f t="shared" si="542"/>
        <v>0</v>
      </c>
      <c r="EU231" s="122">
        <f t="shared" si="543"/>
        <v>0</v>
      </c>
      <c r="EV231" s="122">
        <f t="shared" si="544"/>
        <v>0</v>
      </c>
      <c r="EW231" s="122">
        <f t="shared" si="545"/>
        <v>0</v>
      </c>
      <c r="EX231" s="122">
        <f t="shared" si="546"/>
        <v>0</v>
      </c>
      <c r="EY231" s="122">
        <f t="shared" si="547"/>
        <v>0</v>
      </c>
      <c r="EZ231" s="122">
        <f t="shared" si="548"/>
        <v>0</v>
      </c>
      <c r="FA231" s="122">
        <f t="shared" si="549"/>
        <v>0</v>
      </c>
      <c r="FB231" s="122">
        <f t="shared" si="550"/>
        <v>0</v>
      </c>
      <c r="FC231" s="122">
        <f t="shared" si="551"/>
        <v>0</v>
      </c>
      <c r="FD231" s="122">
        <f t="shared" si="552"/>
        <v>0</v>
      </c>
      <c r="FE231" s="469">
        <f t="shared" si="553"/>
        <v>0</v>
      </c>
      <c r="FF231" s="466">
        <f t="shared" si="554"/>
        <v>0</v>
      </c>
      <c r="FG231" s="466">
        <f t="shared" si="555"/>
        <v>0</v>
      </c>
      <c r="FH231" s="466">
        <f t="shared" si="556"/>
        <v>0</v>
      </c>
      <c r="FI231" s="466">
        <f t="shared" si="557"/>
        <v>0</v>
      </c>
      <c r="FJ231" s="466">
        <f t="shared" si="558"/>
        <v>0</v>
      </c>
      <c r="FK231" s="466">
        <f t="shared" si="559"/>
        <v>0</v>
      </c>
      <c r="FL231" s="466">
        <f t="shared" si="560"/>
        <v>0</v>
      </c>
      <c r="FM231" s="466">
        <f t="shared" si="561"/>
        <v>0</v>
      </c>
      <c r="FN231" s="466">
        <f t="shared" si="562"/>
        <v>0</v>
      </c>
      <c r="FO231" s="466">
        <f t="shared" si="563"/>
        <v>0</v>
      </c>
      <c r="FP231" s="466">
        <f t="shared" si="564"/>
        <v>0</v>
      </c>
      <c r="FQ231" s="468">
        <f t="shared" si="565"/>
        <v>0</v>
      </c>
      <c r="FR231" s="466">
        <f t="shared" si="566"/>
        <v>0</v>
      </c>
      <c r="FS231" s="466">
        <f t="shared" si="567"/>
        <v>39.235165860761647</v>
      </c>
      <c r="FT231" s="466">
        <f t="shared" si="568"/>
        <v>42.59083537536322</v>
      </c>
      <c r="FU231" s="466">
        <f t="shared" si="569"/>
        <v>0</v>
      </c>
      <c r="FV231" s="466">
        <f t="shared" si="570"/>
        <v>45.702010229861848</v>
      </c>
      <c r="FW231" s="466">
        <f t="shared" si="571"/>
        <v>45.082615518527184</v>
      </c>
      <c r="FX231" s="466">
        <f t="shared" si="572"/>
        <v>0</v>
      </c>
      <c r="FY231" s="466">
        <f t="shared" si="573"/>
        <v>52.847555796433177</v>
      </c>
      <c r="FZ231" s="466">
        <f t="shared" si="574"/>
        <v>47.447477994268382</v>
      </c>
      <c r="GA231" s="466">
        <f t="shared" si="575"/>
        <v>0</v>
      </c>
      <c r="GB231" s="466">
        <f t="shared" si="576"/>
        <v>0</v>
      </c>
      <c r="GC231" s="468">
        <f t="shared" si="577"/>
        <v>54.048205018008225</v>
      </c>
    </row>
    <row r="232" spans="1:185">
      <c r="A232" s="97">
        <v>229</v>
      </c>
      <c r="B232" s="97" t="s">
        <v>12</v>
      </c>
      <c r="C232" s="97" t="s">
        <v>213</v>
      </c>
      <c r="D232" s="97" t="s">
        <v>935</v>
      </c>
      <c r="E232" s="321">
        <v>0.179344306723282</v>
      </c>
      <c r="F232" s="122">
        <v>0</v>
      </c>
      <c r="G232" s="122">
        <v>2.5475964233606501</v>
      </c>
      <c r="H232" s="122">
        <v>0.179344306723282</v>
      </c>
      <c r="I232" s="122">
        <v>0</v>
      </c>
      <c r="J232" s="122">
        <v>2.54618123461983</v>
      </c>
      <c r="K232" s="122">
        <v>0.179344306723282</v>
      </c>
      <c r="L232" s="122">
        <v>0</v>
      </c>
      <c r="M232" s="122">
        <v>2.54453655581292</v>
      </c>
      <c r="N232" s="122">
        <v>0.179344306723282</v>
      </c>
      <c r="O232" s="122">
        <v>0</v>
      </c>
      <c r="P232" s="475">
        <v>2.5424770295788801</v>
      </c>
      <c r="Q232" s="474">
        <v>1</v>
      </c>
      <c r="R232" s="97">
        <v>0.179344306723282</v>
      </c>
      <c r="S232" s="97">
        <v>0</v>
      </c>
      <c r="T232" s="97">
        <v>2.5475964233606501</v>
      </c>
      <c r="U232" s="97">
        <v>0.179344306723282</v>
      </c>
      <c r="V232" s="97">
        <v>0</v>
      </c>
      <c r="W232" s="97">
        <v>2.54618123461983</v>
      </c>
      <c r="X232" s="97">
        <v>0.179344306723282</v>
      </c>
      <c r="Y232" s="97">
        <v>0</v>
      </c>
      <c r="Z232" s="97">
        <v>2.54453655581292</v>
      </c>
      <c r="AA232" s="97">
        <v>0.179344306723282</v>
      </c>
      <c r="AB232" s="97">
        <v>0</v>
      </c>
      <c r="AC232" s="97">
        <v>2.5424770295788801</v>
      </c>
      <c r="AD232" s="321">
        <v>959.63551082334095</v>
      </c>
      <c r="AE232" s="97">
        <v>0</v>
      </c>
      <c r="AF232" s="97">
        <v>13631.678862689199</v>
      </c>
      <c r="AG232" s="97">
        <v>959.63551082334095</v>
      </c>
      <c r="AH232" s="97">
        <v>0</v>
      </c>
      <c r="AI232" s="97">
        <v>13624.106470818901</v>
      </c>
      <c r="AJ232" s="97">
        <v>959.63551082334095</v>
      </c>
      <c r="AK232" s="97">
        <v>0</v>
      </c>
      <c r="AL232" s="97">
        <v>13615.3056640625</v>
      </c>
      <c r="AM232" s="97">
        <v>959.63551082334095</v>
      </c>
      <c r="AN232" s="97">
        <v>0</v>
      </c>
      <c r="AO232" s="97">
        <v>13604.286010601299</v>
      </c>
      <c r="AP232" s="466">
        <f t="shared" si="434"/>
        <v>5350.7999688220025</v>
      </c>
      <c r="AQ232" s="122">
        <f t="shared" si="435"/>
        <v>0</v>
      </c>
      <c r="AR232" s="473">
        <f t="shared" si="436"/>
        <v>5350.7999688219979</v>
      </c>
      <c r="AS232" s="122">
        <f t="shared" si="437"/>
        <v>5350.7999688220025</v>
      </c>
      <c r="AT232" s="122">
        <f t="shared" si="438"/>
        <v>0</v>
      </c>
      <c r="AU232" s="122">
        <f t="shared" si="439"/>
        <v>5350.7999688219816</v>
      </c>
      <c r="AV232" s="122">
        <f t="shared" si="440"/>
        <v>5350.7999688220025</v>
      </c>
      <c r="AW232" s="122">
        <f t="shared" si="441"/>
        <v>0</v>
      </c>
      <c r="AX232" s="122">
        <f t="shared" si="442"/>
        <v>5350.7997882595664</v>
      </c>
      <c r="AY232" s="122">
        <f t="shared" si="443"/>
        <v>5350.7999688220025</v>
      </c>
      <c r="AZ232" s="122">
        <f t="shared" si="444"/>
        <v>0</v>
      </c>
      <c r="BA232" s="469">
        <f t="shared" si="445"/>
        <v>5350.7999688219907</v>
      </c>
      <c r="BB232" s="97">
        <f t="shared" si="446"/>
        <v>2.7676811956440707E-2</v>
      </c>
      <c r="BC232" s="97">
        <f t="shared" si="447"/>
        <v>0</v>
      </c>
      <c r="BD232" s="97">
        <f t="shared" si="448"/>
        <v>0.39315074137840073</v>
      </c>
      <c r="BE232" s="97">
        <f t="shared" si="449"/>
        <v>2.7676811956440707E-2</v>
      </c>
      <c r="BF232" s="97">
        <f t="shared" si="450"/>
        <v>0</v>
      </c>
      <c r="BG232" s="97">
        <f t="shared" si="451"/>
        <v>0.39293234630705348</v>
      </c>
      <c r="BH232" s="97">
        <f t="shared" si="452"/>
        <v>2.7676811956440707E-2</v>
      </c>
      <c r="BI232" s="97">
        <f t="shared" si="453"/>
        <v>0</v>
      </c>
      <c r="BJ232" s="97">
        <f t="shared" si="454"/>
        <v>0.39267853581872936</v>
      </c>
      <c r="BK232" s="97">
        <f t="shared" si="455"/>
        <v>2.7676811956440707E-2</v>
      </c>
      <c r="BL232" s="97">
        <f t="shared" si="456"/>
        <v>0</v>
      </c>
      <c r="BM232" s="469">
        <f t="shared" si="457"/>
        <v>0.39236070515356736</v>
      </c>
      <c r="BN232" s="467">
        <f t="shared" si="458"/>
        <v>76662126.524874195</v>
      </c>
      <c r="BO232" s="97">
        <f t="shared" si="459"/>
        <v>0</v>
      </c>
      <c r="BP232" s="97">
        <f t="shared" si="460"/>
        <v>17208992.001067977</v>
      </c>
      <c r="BQ232" s="97">
        <f t="shared" si="461"/>
        <v>76662126.524874195</v>
      </c>
      <c r="BR232" s="97">
        <f t="shared" si="462"/>
        <v>0</v>
      </c>
      <c r="BS232" s="97">
        <f t="shared" si="463"/>
        <v>17214376.386586316</v>
      </c>
      <c r="BT232" s="97">
        <f t="shared" si="464"/>
        <v>76662126.524874195</v>
      </c>
      <c r="BU232" s="97">
        <f t="shared" si="465"/>
        <v>0</v>
      </c>
      <c r="BV232" s="97">
        <f t="shared" si="466"/>
        <v>17220639.214457575</v>
      </c>
      <c r="BW232" s="97">
        <f t="shared" si="467"/>
        <v>76662126.524874195</v>
      </c>
      <c r="BX232" s="97">
        <f t="shared" si="468"/>
        <v>0</v>
      </c>
      <c r="BY232" s="469">
        <f t="shared" si="469"/>
        <v>17228491.991410233</v>
      </c>
      <c r="BZ232" s="470">
        <f t="shared" si="470"/>
        <v>21.372891040014856</v>
      </c>
      <c r="CA232" s="470">
        <f t="shared" si="471"/>
        <v>0</v>
      </c>
      <c r="CB232" s="470">
        <f t="shared" si="472"/>
        <v>0.33774957138554179</v>
      </c>
      <c r="CC232" s="470">
        <f t="shared" si="473"/>
        <v>21.372891040014856</v>
      </c>
      <c r="CD232" s="470">
        <f t="shared" si="474"/>
        <v>0</v>
      </c>
      <c r="CE232" s="470">
        <f t="shared" si="475"/>
        <v>0.33804302994080848</v>
      </c>
      <c r="CF232" s="470">
        <f t="shared" si="476"/>
        <v>21.372891040014856</v>
      </c>
      <c r="CG232" s="470">
        <f t="shared" si="477"/>
        <v>0</v>
      </c>
      <c r="CH232" s="470">
        <f t="shared" si="478"/>
        <v>0.33838459060683412</v>
      </c>
      <c r="CI232" s="470">
        <f t="shared" si="479"/>
        <v>21.372891040014856</v>
      </c>
      <c r="CJ232" s="470">
        <f t="shared" si="480"/>
        <v>0</v>
      </c>
      <c r="CK232" s="472">
        <f t="shared" si="481"/>
        <v>0.33881312969548938</v>
      </c>
      <c r="CL232" s="470">
        <f t="shared" si="482"/>
        <v>0</v>
      </c>
      <c r="CM232" s="116">
        <f t="shared" si="483"/>
        <v>0</v>
      </c>
      <c r="CN232" s="116">
        <f t="shared" si="484"/>
        <v>0</v>
      </c>
      <c r="CO232" s="116">
        <f t="shared" si="485"/>
        <v>0</v>
      </c>
      <c r="CP232" s="116">
        <f t="shared" si="486"/>
        <v>0</v>
      </c>
      <c r="CQ232" s="116">
        <f t="shared" si="487"/>
        <v>0</v>
      </c>
      <c r="CR232" s="116">
        <f t="shared" si="488"/>
        <v>0</v>
      </c>
      <c r="CS232" s="116">
        <f t="shared" si="489"/>
        <v>0</v>
      </c>
      <c r="CT232" s="116">
        <f t="shared" si="490"/>
        <v>0</v>
      </c>
      <c r="CU232" s="116">
        <f t="shared" si="491"/>
        <v>0</v>
      </c>
      <c r="CV232" s="116">
        <f t="shared" si="492"/>
        <v>0</v>
      </c>
      <c r="CW232" s="471">
        <f t="shared" si="493"/>
        <v>0</v>
      </c>
      <c r="CX232" s="470">
        <f t="shared" si="494"/>
        <v>0</v>
      </c>
      <c r="CY232" s="116">
        <f t="shared" si="495"/>
        <v>0</v>
      </c>
      <c r="CZ232" s="116">
        <f t="shared" si="496"/>
        <v>0</v>
      </c>
      <c r="DA232" s="116">
        <f t="shared" si="497"/>
        <v>0</v>
      </c>
      <c r="DB232" s="116">
        <f t="shared" si="498"/>
        <v>0</v>
      </c>
      <c r="DC232" s="116">
        <f t="shared" si="499"/>
        <v>0</v>
      </c>
      <c r="DD232" s="116">
        <f t="shared" si="500"/>
        <v>0</v>
      </c>
      <c r="DE232" s="116">
        <f t="shared" si="501"/>
        <v>0</v>
      </c>
      <c r="DF232" s="116">
        <f t="shared" si="502"/>
        <v>0</v>
      </c>
      <c r="DG232" s="116">
        <f t="shared" si="503"/>
        <v>0</v>
      </c>
      <c r="DH232" s="116">
        <f t="shared" si="504"/>
        <v>0</v>
      </c>
      <c r="DI232" s="471">
        <f t="shared" si="505"/>
        <v>0</v>
      </c>
      <c r="DJ232" s="470">
        <f t="shared" si="506"/>
        <v>0</v>
      </c>
      <c r="DK232" s="116">
        <f t="shared" si="507"/>
        <v>0</v>
      </c>
      <c r="DL232" s="116">
        <f t="shared" si="508"/>
        <v>0</v>
      </c>
      <c r="DM232" s="116">
        <f t="shared" si="509"/>
        <v>0</v>
      </c>
      <c r="DN232" s="116">
        <f t="shared" si="510"/>
        <v>0</v>
      </c>
      <c r="DO232" s="116">
        <f t="shared" si="511"/>
        <v>0</v>
      </c>
      <c r="DP232" s="116">
        <f t="shared" si="512"/>
        <v>0</v>
      </c>
      <c r="DQ232" s="116">
        <f t="shared" si="513"/>
        <v>0</v>
      </c>
      <c r="DR232" s="116">
        <f t="shared" si="514"/>
        <v>0</v>
      </c>
      <c r="DS232" s="116">
        <f t="shared" si="515"/>
        <v>0</v>
      </c>
      <c r="DT232" s="116">
        <f t="shared" si="516"/>
        <v>0</v>
      </c>
      <c r="DU232" s="471">
        <f t="shared" si="517"/>
        <v>0</v>
      </c>
      <c r="DV232" s="470">
        <f t="shared" si="518"/>
        <v>0</v>
      </c>
      <c r="DW232" s="470">
        <f t="shared" si="519"/>
        <v>0</v>
      </c>
      <c r="DX232" s="470">
        <f t="shared" si="520"/>
        <v>0</v>
      </c>
      <c r="DY232" s="470">
        <f t="shared" si="521"/>
        <v>0</v>
      </c>
      <c r="DZ232" s="470">
        <f t="shared" si="522"/>
        <v>0</v>
      </c>
      <c r="EA232" s="470">
        <f t="shared" si="523"/>
        <v>0</v>
      </c>
      <c r="EB232" s="470">
        <f t="shared" si="524"/>
        <v>0</v>
      </c>
      <c r="EC232" s="470">
        <f t="shared" si="525"/>
        <v>0</v>
      </c>
      <c r="ED232" s="470">
        <f t="shared" si="526"/>
        <v>0</v>
      </c>
      <c r="EE232" s="470">
        <f t="shared" si="527"/>
        <v>0</v>
      </c>
      <c r="EF232" s="470">
        <f t="shared" si="528"/>
        <v>0</v>
      </c>
      <c r="EG232" s="470">
        <f t="shared" si="529"/>
        <v>0</v>
      </c>
      <c r="EH232" s="466">
        <f t="shared" si="530"/>
        <v>2769.9045195497688</v>
      </c>
      <c r="EI232" s="122">
        <f t="shared" si="531"/>
        <v>0</v>
      </c>
      <c r="EJ232" s="122">
        <f t="shared" si="532"/>
        <v>43.771994275612016</v>
      </c>
      <c r="EK232" s="122">
        <f t="shared" si="533"/>
        <v>2769.9045195497688</v>
      </c>
      <c r="EL232" s="122">
        <f t="shared" si="534"/>
        <v>0</v>
      </c>
      <c r="EM232" s="122">
        <f t="shared" si="535"/>
        <v>43.810026200119182</v>
      </c>
      <c r="EN232" s="122">
        <f t="shared" si="536"/>
        <v>2769.9045195497688</v>
      </c>
      <c r="EO232" s="122">
        <f t="shared" si="537"/>
        <v>0</v>
      </c>
      <c r="EP232" s="122">
        <f t="shared" si="538"/>
        <v>43.85429210830884</v>
      </c>
      <c r="EQ232" s="122">
        <f t="shared" si="539"/>
        <v>2769.9045195497688</v>
      </c>
      <c r="ER232" s="122">
        <f t="shared" si="540"/>
        <v>0</v>
      </c>
      <c r="ES232" s="469">
        <f t="shared" si="541"/>
        <v>43.909830329892792</v>
      </c>
      <c r="ET232" s="466">
        <f t="shared" si="542"/>
        <v>0</v>
      </c>
      <c r="EU232" s="122">
        <f t="shared" si="543"/>
        <v>0</v>
      </c>
      <c r="EV232" s="122">
        <f t="shared" si="544"/>
        <v>0</v>
      </c>
      <c r="EW232" s="122">
        <f t="shared" si="545"/>
        <v>0</v>
      </c>
      <c r="EX232" s="122">
        <f t="shared" si="546"/>
        <v>0</v>
      </c>
      <c r="EY232" s="122">
        <f t="shared" si="547"/>
        <v>0</v>
      </c>
      <c r="EZ232" s="122">
        <f t="shared" si="548"/>
        <v>0</v>
      </c>
      <c r="FA232" s="122">
        <f t="shared" si="549"/>
        <v>0</v>
      </c>
      <c r="FB232" s="122">
        <f t="shared" si="550"/>
        <v>0</v>
      </c>
      <c r="FC232" s="122">
        <f t="shared" si="551"/>
        <v>0</v>
      </c>
      <c r="FD232" s="122">
        <f t="shared" si="552"/>
        <v>0</v>
      </c>
      <c r="FE232" s="469">
        <f t="shared" si="553"/>
        <v>0</v>
      </c>
      <c r="FF232" s="466">
        <f t="shared" si="554"/>
        <v>0</v>
      </c>
      <c r="FG232" s="466">
        <f t="shared" si="555"/>
        <v>0</v>
      </c>
      <c r="FH232" s="466">
        <f t="shared" si="556"/>
        <v>0</v>
      </c>
      <c r="FI232" s="466">
        <f t="shared" si="557"/>
        <v>0</v>
      </c>
      <c r="FJ232" s="466">
        <f t="shared" si="558"/>
        <v>0</v>
      </c>
      <c r="FK232" s="466">
        <f t="shared" si="559"/>
        <v>0</v>
      </c>
      <c r="FL232" s="466">
        <f t="shared" si="560"/>
        <v>0</v>
      </c>
      <c r="FM232" s="466">
        <f t="shared" si="561"/>
        <v>0</v>
      </c>
      <c r="FN232" s="466">
        <f t="shared" si="562"/>
        <v>0</v>
      </c>
      <c r="FO232" s="466">
        <f t="shared" si="563"/>
        <v>0</v>
      </c>
      <c r="FP232" s="466">
        <f t="shared" si="564"/>
        <v>0</v>
      </c>
      <c r="FQ232" s="468">
        <f t="shared" si="565"/>
        <v>0</v>
      </c>
      <c r="FR232" s="466">
        <f t="shared" si="566"/>
        <v>0</v>
      </c>
      <c r="FS232" s="466">
        <f t="shared" si="567"/>
        <v>0</v>
      </c>
      <c r="FT232" s="466">
        <f t="shared" si="568"/>
        <v>0</v>
      </c>
      <c r="FU232" s="466">
        <f t="shared" si="569"/>
        <v>0</v>
      </c>
      <c r="FV232" s="466">
        <f t="shared" si="570"/>
        <v>0</v>
      </c>
      <c r="FW232" s="466">
        <f t="shared" si="571"/>
        <v>0</v>
      </c>
      <c r="FX232" s="466">
        <f t="shared" si="572"/>
        <v>0</v>
      </c>
      <c r="FY232" s="466">
        <f t="shared" si="573"/>
        <v>0</v>
      </c>
      <c r="FZ232" s="466">
        <f t="shared" si="574"/>
        <v>0</v>
      </c>
      <c r="GA232" s="466">
        <f t="shared" si="575"/>
        <v>0</v>
      </c>
      <c r="GB232" s="466">
        <f t="shared" si="576"/>
        <v>0</v>
      </c>
      <c r="GC232" s="468">
        <f t="shared" si="577"/>
        <v>0</v>
      </c>
    </row>
    <row r="233" spans="1:185">
      <c r="A233" s="97">
        <v>230</v>
      </c>
      <c r="B233" s="97" t="s">
        <v>12</v>
      </c>
      <c r="C233" s="97" t="s">
        <v>213</v>
      </c>
      <c r="D233" s="97" t="s">
        <v>935</v>
      </c>
      <c r="E233" s="321">
        <v>0.21345119514824001</v>
      </c>
      <c r="F233" s="122">
        <v>0.10507979336126699</v>
      </c>
      <c r="G233" s="122">
        <v>1.7916079996810399</v>
      </c>
      <c r="H233" s="122">
        <v>0.19404845653980901</v>
      </c>
      <c r="I233" s="122">
        <v>9.6410710408962999E-2</v>
      </c>
      <c r="J233" s="122">
        <v>1.7485198272887099</v>
      </c>
      <c r="K233" s="122">
        <v>0.177847456133059</v>
      </c>
      <c r="L233" s="122">
        <v>9.0368622290689996E-2</v>
      </c>
      <c r="M233" s="122">
        <v>1.69844438369763</v>
      </c>
      <c r="N233" s="122">
        <v>0.150653784572369</v>
      </c>
      <c r="O233" s="122">
        <v>7.6603169360364001E-2</v>
      </c>
      <c r="P233" s="475">
        <v>1.6357381037087899</v>
      </c>
      <c r="Q233" s="474">
        <v>1</v>
      </c>
      <c r="R233" s="97">
        <v>0.21345119514824001</v>
      </c>
      <c r="S233" s="97">
        <v>0.10507979336126699</v>
      </c>
      <c r="T233" s="97">
        <v>1.7916079996810399</v>
      </c>
      <c r="U233" s="97">
        <v>0.19404845653980901</v>
      </c>
      <c r="V233" s="97">
        <v>9.6410710408962999E-2</v>
      </c>
      <c r="W233" s="97">
        <v>1.7485198272887099</v>
      </c>
      <c r="X233" s="97">
        <v>0.177847456133059</v>
      </c>
      <c r="Y233" s="97">
        <v>9.0368622290689996E-2</v>
      </c>
      <c r="Z233" s="97">
        <v>1.69844438369763</v>
      </c>
      <c r="AA233" s="97">
        <v>0.150653784572369</v>
      </c>
      <c r="AB233" s="97">
        <v>7.6603169360364001E-2</v>
      </c>
      <c r="AC233" s="97">
        <v>1.6357381037087899</v>
      </c>
      <c r="AD233" s="321">
        <v>523.860527130739</v>
      </c>
      <c r="AE233" s="97">
        <v>257.89106452551198</v>
      </c>
      <c r="AF233" s="97">
        <v>4397.0365706912198</v>
      </c>
      <c r="AG233" s="97">
        <v>476.24154393351</v>
      </c>
      <c r="AH233" s="97">
        <v>236.61505170215699</v>
      </c>
      <c r="AI233" s="97">
        <v>4291.2878411661004</v>
      </c>
      <c r="AJ233" s="97">
        <v>436.48039568961599</v>
      </c>
      <c r="AK233" s="97">
        <v>221.78631549194</v>
      </c>
      <c r="AL233" s="97">
        <v>4168.390625</v>
      </c>
      <c r="AM233" s="97">
        <v>369.74059079646503</v>
      </c>
      <c r="AN233" s="97">
        <v>188.00258603909799</v>
      </c>
      <c r="AO233" s="97">
        <v>4014.49438904109</v>
      </c>
      <c r="AP233" s="466">
        <f t="shared" si="434"/>
        <v>2454.2403089704999</v>
      </c>
      <c r="AQ233" s="122">
        <f t="shared" si="435"/>
        <v>2454.2403089704981</v>
      </c>
      <c r="AR233" s="473">
        <f t="shared" si="436"/>
        <v>2454.2403089705026</v>
      </c>
      <c r="AS233" s="122">
        <f t="shared" si="437"/>
        <v>2454.2403089705026</v>
      </c>
      <c r="AT233" s="122">
        <f t="shared" si="438"/>
        <v>2454.2403089704817</v>
      </c>
      <c r="AU233" s="122">
        <f t="shared" si="439"/>
        <v>2454.2403089705067</v>
      </c>
      <c r="AV233" s="122">
        <f t="shared" si="440"/>
        <v>2454.240308970499</v>
      </c>
      <c r="AW233" s="122">
        <f t="shared" si="441"/>
        <v>2454.2403089704844</v>
      </c>
      <c r="AX233" s="122">
        <f t="shared" si="442"/>
        <v>2454.2402830554438</v>
      </c>
      <c r="AY233" s="122">
        <f t="shared" si="443"/>
        <v>2454.2403089704935</v>
      </c>
      <c r="AZ233" s="122">
        <f t="shared" si="444"/>
        <v>2454.2403089704831</v>
      </c>
      <c r="BA233" s="469">
        <f t="shared" si="445"/>
        <v>2454.2403089705058</v>
      </c>
      <c r="BB233" s="97">
        <f t="shared" si="446"/>
        <v>3.2940262771265612E-2</v>
      </c>
      <c r="BC233" s="97">
        <f t="shared" si="447"/>
        <v>1.6216147222162636E-2</v>
      </c>
      <c r="BD233" s="97">
        <f t="shared" si="448"/>
        <v>0.27648492786188844</v>
      </c>
      <c r="BE233" s="97">
        <f t="shared" si="449"/>
        <v>2.9945989032015636E-2</v>
      </c>
      <c r="BF233" s="97">
        <f t="shared" si="450"/>
        <v>1.48783150763343E-2</v>
      </c>
      <c r="BG233" s="97">
        <f t="shared" si="451"/>
        <v>0.26983546534680991</v>
      </c>
      <c r="BH233" s="97">
        <f t="shared" si="452"/>
        <v>2.7445814647022844E-2</v>
      </c>
      <c r="BI233" s="97">
        <f t="shared" si="453"/>
        <v>1.3945886611059924E-2</v>
      </c>
      <c r="BJ233" s="97">
        <f t="shared" si="454"/>
        <v>0.26210771161307089</v>
      </c>
      <c r="BK233" s="97">
        <f t="shared" si="455"/>
        <v>2.3249226821395921E-2</v>
      </c>
      <c r="BL233" s="97">
        <f t="shared" si="456"/>
        <v>1.1821571324956617E-2</v>
      </c>
      <c r="BM233" s="469">
        <f t="shared" si="457"/>
        <v>0.2524307391379042</v>
      </c>
      <c r="BN233" s="467">
        <f t="shared" si="458"/>
        <v>31879407.41302181</v>
      </c>
      <c r="BO233" s="97">
        <f t="shared" si="459"/>
        <v>47510547.0815956</v>
      </c>
      <c r="BP233" s="97">
        <f t="shared" si="460"/>
        <v>9623422.2430328429</v>
      </c>
      <c r="BQ233" s="97">
        <f t="shared" si="461"/>
        <v>33636585.857883342</v>
      </c>
      <c r="BR233" s="97">
        <f t="shared" si="462"/>
        <v>49870395.481869437</v>
      </c>
      <c r="BS233" s="97">
        <f t="shared" si="463"/>
        <v>9756225.2925423067</v>
      </c>
      <c r="BT233" s="97">
        <f t="shared" si="464"/>
        <v>35328769.837903835</v>
      </c>
      <c r="BU233" s="97">
        <f t="shared" si="465"/>
        <v>51721058.369212978</v>
      </c>
      <c r="BV233" s="97">
        <f t="shared" si="466"/>
        <v>9917139.9741801899</v>
      </c>
      <c r="BW233" s="97">
        <f t="shared" si="467"/>
        <v>38788463.869071662</v>
      </c>
      <c r="BX233" s="97">
        <f t="shared" si="468"/>
        <v>56764188.410776868</v>
      </c>
      <c r="BY233" s="469">
        <f t="shared" si="469"/>
        <v>10129418.017490551</v>
      </c>
      <c r="BZ233" s="470">
        <f t="shared" si="470"/>
        <v>7.4676104274988564</v>
      </c>
      <c r="CA233" s="470">
        <f t="shared" si="471"/>
        <v>22.606890231622902</v>
      </c>
      <c r="CB233" s="470">
        <f t="shared" si="472"/>
        <v>0.26856941487049907</v>
      </c>
      <c r="CC233" s="470">
        <f t="shared" si="473"/>
        <v>8.6670583362725164</v>
      </c>
      <c r="CD233" s="470">
        <f t="shared" si="474"/>
        <v>25.863514162651136</v>
      </c>
      <c r="CE233" s="470">
        <f t="shared" si="475"/>
        <v>0.27898526342908292</v>
      </c>
      <c r="CF233" s="470">
        <f t="shared" si="476"/>
        <v>9.9323236345512118</v>
      </c>
      <c r="CG233" s="470">
        <f t="shared" si="477"/>
        <v>28.616712891141095</v>
      </c>
      <c r="CH233" s="470">
        <f t="shared" si="478"/>
        <v>0.29194773963071713</v>
      </c>
      <c r="CI233" s="470">
        <f t="shared" si="479"/>
        <v>12.873378514576576</v>
      </c>
      <c r="CJ233" s="470">
        <f t="shared" si="480"/>
        <v>37.050809310344142</v>
      </c>
      <c r="CK233" s="472">
        <f t="shared" si="481"/>
        <v>0.30962835659705001</v>
      </c>
      <c r="CL233" s="470">
        <f t="shared" si="482"/>
        <v>0</v>
      </c>
      <c r="CM233" s="116">
        <f t="shared" si="483"/>
        <v>0</v>
      </c>
      <c r="CN233" s="116">
        <f t="shared" si="484"/>
        <v>0</v>
      </c>
      <c r="CO233" s="116">
        <f t="shared" si="485"/>
        <v>0</v>
      </c>
      <c r="CP233" s="116">
        <f t="shared" si="486"/>
        <v>0</v>
      </c>
      <c r="CQ233" s="116">
        <f t="shared" si="487"/>
        <v>0</v>
      </c>
      <c r="CR233" s="116">
        <f t="shared" si="488"/>
        <v>0</v>
      </c>
      <c r="CS233" s="116">
        <f t="shared" si="489"/>
        <v>0</v>
      </c>
      <c r="CT233" s="116">
        <f t="shared" si="490"/>
        <v>0</v>
      </c>
      <c r="CU233" s="116">
        <f t="shared" si="491"/>
        <v>0</v>
      </c>
      <c r="CV233" s="116">
        <f t="shared" si="492"/>
        <v>0</v>
      </c>
      <c r="CW233" s="471">
        <f t="shared" si="493"/>
        <v>0</v>
      </c>
      <c r="CX233" s="470">
        <f t="shared" si="494"/>
        <v>0</v>
      </c>
      <c r="CY233" s="116">
        <f t="shared" si="495"/>
        <v>0</v>
      </c>
      <c r="CZ233" s="116">
        <f t="shared" si="496"/>
        <v>0</v>
      </c>
      <c r="DA233" s="116">
        <f t="shared" si="497"/>
        <v>0</v>
      </c>
      <c r="DB233" s="116">
        <f t="shared" si="498"/>
        <v>0</v>
      </c>
      <c r="DC233" s="116">
        <f t="shared" si="499"/>
        <v>0</v>
      </c>
      <c r="DD233" s="116">
        <f t="shared" si="500"/>
        <v>0</v>
      </c>
      <c r="DE233" s="116">
        <f t="shared" si="501"/>
        <v>0</v>
      </c>
      <c r="DF233" s="116">
        <f t="shared" si="502"/>
        <v>0</v>
      </c>
      <c r="DG233" s="116">
        <f t="shared" si="503"/>
        <v>0</v>
      </c>
      <c r="DH233" s="116">
        <f t="shared" si="504"/>
        <v>0</v>
      </c>
      <c r="DI233" s="471">
        <f t="shared" si="505"/>
        <v>0</v>
      </c>
      <c r="DJ233" s="470">
        <f t="shared" si="506"/>
        <v>0</v>
      </c>
      <c r="DK233" s="116">
        <f t="shared" si="507"/>
        <v>0</v>
      </c>
      <c r="DL233" s="116">
        <f t="shared" si="508"/>
        <v>0</v>
      </c>
      <c r="DM233" s="116">
        <f t="shared" si="509"/>
        <v>0</v>
      </c>
      <c r="DN233" s="116">
        <f t="shared" si="510"/>
        <v>0</v>
      </c>
      <c r="DO233" s="116">
        <f t="shared" si="511"/>
        <v>0</v>
      </c>
      <c r="DP233" s="116">
        <f t="shared" si="512"/>
        <v>0</v>
      </c>
      <c r="DQ233" s="116">
        <f t="shared" si="513"/>
        <v>0</v>
      </c>
      <c r="DR233" s="116">
        <f t="shared" si="514"/>
        <v>0</v>
      </c>
      <c r="DS233" s="116">
        <f t="shared" si="515"/>
        <v>0</v>
      </c>
      <c r="DT233" s="116">
        <f t="shared" si="516"/>
        <v>0</v>
      </c>
      <c r="DU233" s="471">
        <f t="shared" si="517"/>
        <v>0</v>
      </c>
      <c r="DV233" s="470">
        <f t="shared" si="518"/>
        <v>0</v>
      </c>
      <c r="DW233" s="470">
        <f t="shared" si="519"/>
        <v>0</v>
      </c>
      <c r="DX233" s="470">
        <f t="shared" si="520"/>
        <v>0</v>
      </c>
      <c r="DY233" s="470">
        <f t="shared" si="521"/>
        <v>0</v>
      </c>
      <c r="DZ233" s="470">
        <f t="shared" si="522"/>
        <v>0</v>
      </c>
      <c r="EA233" s="470">
        <f t="shared" si="523"/>
        <v>0</v>
      </c>
      <c r="EB233" s="470">
        <f t="shared" si="524"/>
        <v>0</v>
      </c>
      <c r="EC233" s="470">
        <f t="shared" si="525"/>
        <v>0</v>
      </c>
      <c r="ED233" s="470">
        <f t="shared" si="526"/>
        <v>0</v>
      </c>
      <c r="EE233" s="470">
        <f t="shared" si="527"/>
        <v>0</v>
      </c>
      <c r="EF233" s="470">
        <f t="shared" si="528"/>
        <v>0</v>
      </c>
      <c r="EG233" s="470">
        <f t="shared" si="529"/>
        <v>0</v>
      </c>
      <c r="EH233" s="466">
        <f t="shared" si="530"/>
        <v>967.79456904729955</v>
      </c>
      <c r="EI233" s="122">
        <f t="shared" si="531"/>
        <v>2929.8295353820449</v>
      </c>
      <c r="EJ233" s="122">
        <f t="shared" si="532"/>
        <v>34.806317716674954</v>
      </c>
      <c r="EK233" s="122">
        <f t="shared" si="533"/>
        <v>1123.2417744467227</v>
      </c>
      <c r="EL233" s="122">
        <f t="shared" si="534"/>
        <v>3351.8846204026245</v>
      </c>
      <c r="EM233" s="122">
        <f t="shared" si="535"/>
        <v>36.156200890802026</v>
      </c>
      <c r="EN233" s="122">
        <f t="shared" si="536"/>
        <v>1287.2188452870751</v>
      </c>
      <c r="EO233" s="122">
        <f t="shared" si="537"/>
        <v>3708.6963211213174</v>
      </c>
      <c r="EP233" s="122">
        <f t="shared" si="538"/>
        <v>37.836124367146006</v>
      </c>
      <c r="EQ233" s="122">
        <f t="shared" si="539"/>
        <v>1668.3765084770566</v>
      </c>
      <c r="ER233" s="122">
        <f t="shared" si="540"/>
        <v>4801.7464726488197</v>
      </c>
      <c r="ES233" s="469">
        <f t="shared" si="541"/>
        <v>40.12751399486573</v>
      </c>
      <c r="ET233" s="466">
        <f t="shared" si="542"/>
        <v>0</v>
      </c>
      <c r="EU233" s="122">
        <f t="shared" si="543"/>
        <v>0</v>
      </c>
      <c r="EV233" s="122">
        <f t="shared" si="544"/>
        <v>0</v>
      </c>
      <c r="EW233" s="122">
        <f t="shared" si="545"/>
        <v>0</v>
      </c>
      <c r="EX233" s="122">
        <f t="shared" si="546"/>
        <v>0</v>
      </c>
      <c r="EY233" s="122">
        <f t="shared" si="547"/>
        <v>0</v>
      </c>
      <c r="EZ233" s="122">
        <f t="shared" si="548"/>
        <v>0</v>
      </c>
      <c r="FA233" s="122">
        <f t="shared" si="549"/>
        <v>0</v>
      </c>
      <c r="FB233" s="122">
        <f t="shared" si="550"/>
        <v>0</v>
      </c>
      <c r="FC233" s="122">
        <f t="shared" si="551"/>
        <v>0</v>
      </c>
      <c r="FD233" s="122">
        <f t="shared" si="552"/>
        <v>0</v>
      </c>
      <c r="FE233" s="469">
        <f t="shared" si="553"/>
        <v>0</v>
      </c>
      <c r="FF233" s="466">
        <f t="shared" si="554"/>
        <v>0</v>
      </c>
      <c r="FG233" s="466">
        <f t="shared" si="555"/>
        <v>0</v>
      </c>
      <c r="FH233" s="466">
        <f t="shared" si="556"/>
        <v>0</v>
      </c>
      <c r="FI233" s="466">
        <f t="shared" si="557"/>
        <v>0</v>
      </c>
      <c r="FJ233" s="466">
        <f t="shared" si="558"/>
        <v>0</v>
      </c>
      <c r="FK233" s="466">
        <f t="shared" si="559"/>
        <v>0</v>
      </c>
      <c r="FL233" s="466">
        <f t="shared" si="560"/>
        <v>0</v>
      </c>
      <c r="FM233" s="466">
        <f t="shared" si="561"/>
        <v>0</v>
      </c>
      <c r="FN233" s="466">
        <f t="shared" si="562"/>
        <v>0</v>
      </c>
      <c r="FO233" s="466">
        <f t="shared" si="563"/>
        <v>0</v>
      </c>
      <c r="FP233" s="466">
        <f t="shared" si="564"/>
        <v>0</v>
      </c>
      <c r="FQ233" s="468">
        <f t="shared" si="565"/>
        <v>0</v>
      </c>
      <c r="FR233" s="466">
        <f t="shared" si="566"/>
        <v>0</v>
      </c>
      <c r="FS233" s="466">
        <f t="shared" si="567"/>
        <v>0</v>
      </c>
      <c r="FT233" s="466">
        <f t="shared" si="568"/>
        <v>0</v>
      </c>
      <c r="FU233" s="466">
        <f t="shared" si="569"/>
        <v>0</v>
      </c>
      <c r="FV233" s="466">
        <f t="shared" si="570"/>
        <v>0</v>
      </c>
      <c r="FW233" s="466">
        <f t="shared" si="571"/>
        <v>0</v>
      </c>
      <c r="FX233" s="466">
        <f t="shared" si="572"/>
        <v>0</v>
      </c>
      <c r="FY233" s="466">
        <f t="shared" si="573"/>
        <v>0</v>
      </c>
      <c r="FZ233" s="466">
        <f t="shared" si="574"/>
        <v>0</v>
      </c>
      <c r="GA233" s="466">
        <f t="shared" si="575"/>
        <v>0</v>
      </c>
      <c r="GB233" s="466">
        <f t="shared" si="576"/>
        <v>0</v>
      </c>
      <c r="GC233" s="468">
        <f t="shared" si="577"/>
        <v>0</v>
      </c>
    </row>
    <row r="234" spans="1:185">
      <c r="A234" s="97">
        <v>231</v>
      </c>
      <c r="B234" s="97" t="s">
        <v>12</v>
      </c>
      <c r="C234" s="97" t="s">
        <v>213</v>
      </c>
      <c r="D234" s="97" t="s">
        <v>935</v>
      </c>
      <c r="E234" s="321">
        <v>0.28234411090184403</v>
      </c>
      <c r="F234" s="122">
        <v>0</v>
      </c>
      <c r="G234" s="122">
        <v>0.43785777974514001</v>
      </c>
      <c r="H234" s="122">
        <v>0.27621839247642899</v>
      </c>
      <c r="I234" s="122">
        <v>0</v>
      </c>
      <c r="J234" s="122">
        <v>0.42646222952021001</v>
      </c>
      <c r="K234" s="122">
        <v>0.27185680824688302</v>
      </c>
      <c r="L234" s="122">
        <v>0</v>
      </c>
      <c r="M234" s="122">
        <v>0.41486806152982603</v>
      </c>
      <c r="N234" s="122">
        <v>0.25788436980630702</v>
      </c>
      <c r="O234" s="122">
        <v>0</v>
      </c>
      <c r="P234" s="475">
        <v>0.39664641003912998</v>
      </c>
      <c r="Q234" s="474">
        <v>2</v>
      </c>
      <c r="R234" s="97">
        <v>0.56468822180368705</v>
      </c>
      <c r="S234" s="97">
        <v>0</v>
      </c>
      <c r="T234" s="97">
        <v>0.87571555949028002</v>
      </c>
      <c r="U234" s="97">
        <v>0.55243678495285897</v>
      </c>
      <c r="V234" s="97">
        <v>0</v>
      </c>
      <c r="W234" s="97">
        <v>0.85292445904042002</v>
      </c>
      <c r="X234" s="97">
        <v>0.54371361649376604</v>
      </c>
      <c r="Y234" s="97">
        <v>0</v>
      </c>
      <c r="Z234" s="97">
        <v>0.82973612305965105</v>
      </c>
      <c r="AA234" s="97">
        <v>0.51576873961261405</v>
      </c>
      <c r="AB234" s="97">
        <v>0</v>
      </c>
      <c r="AC234" s="97">
        <v>0.79329282007825896</v>
      </c>
      <c r="AD234" s="321">
        <v>1314.3489779071101</v>
      </c>
      <c r="AE234" s="97">
        <v>0</v>
      </c>
      <c r="AF234" s="97">
        <v>2038.28556380541</v>
      </c>
      <c r="AG234" s="97">
        <v>1285.83295281392</v>
      </c>
      <c r="AH234" s="97">
        <v>0</v>
      </c>
      <c r="AI234" s="97">
        <v>1985.2377784523301</v>
      </c>
      <c r="AJ234" s="97">
        <v>1265.5292044699299</v>
      </c>
      <c r="AK234" s="97">
        <v>0</v>
      </c>
      <c r="AL234" s="97">
        <v>1931.26538085937</v>
      </c>
      <c r="AM234" s="97">
        <v>1200.4856654898399</v>
      </c>
      <c r="AN234" s="97">
        <v>0</v>
      </c>
      <c r="AO234" s="97">
        <v>1846.4412165716999</v>
      </c>
      <c r="AP234" s="466">
        <f t="shared" si="434"/>
        <v>2327.5657737448637</v>
      </c>
      <c r="AQ234" s="122">
        <f t="shared" si="435"/>
        <v>0</v>
      </c>
      <c r="AR234" s="473">
        <f t="shared" si="436"/>
        <v>2327.5657737448637</v>
      </c>
      <c r="AS234" s="122">
        <f t="shared" si="437"/>
        <v>2327.5657737448528</v>
      </c>
      <c r="AT234" s="122">
        <f t="shared" si="438"/>
        <v>0</v>
      </c>
      <c r="AU234" s="122">
        <f t="shared" si="439"/>
        <v>2327.5657737448587</v>
      </c>
      <c r="AV234" s="122">
        <f t="shared" si="440"/>
        <v>2327.5657737448623</v>
      </c>
      <c r="AW234" s="122">
        <f t="shared" si="441"/>
        <v>0</v>
      </c>
      <c r="AX234" s="122">
        <f t="shared" si="442"/>
        <v>2327.5657491418247</v>
      </c>
      <c r="AY234" s="122">
        <f t="shared" si="443"/>
        <v>2327.5657737448496</v>
      </c>
      <c r="AZ234" s="122">
        <f t="shared" si="444"/>
        <v>0</v>
      </c>
      <c r="BA234" s="469">
        <f t="shared" si="445"/>
        <v>2327.5657737448664</v>
      </c>
      <c r="BB234" s="97">
        <f t="shared" si="446"/>
        <v>4.3571970625730122E-2</v>
      </c>
      <c r="BC234" s="97">
        <f t="shared" si="447"/>
        <v>0</v>
      </c>
      <c r="BD234" s="97">
        <f t="shared" si="448"/>
        <v>6.7571185587558327E-2</v>
      </c>
      <c r="BE234" s="97">
        <f t="shared" si="449"/>
        <v>4.2626636145612462E-2</v>
      </c>
      <c r="BF234" s="97">
        <f t="shared" si="450"/>
        <v>0</v>
      </c>
      <c r="BG234" s="97">
        <f t="shared" si="451"/>
        <v>6.5812598953402177E-2</v>
      </c>
      <c r="BH234" s="97">
        <f t="shared" si="452"/>
        <v>4.1953546774899528E-2</v>
      </c>
      <c r="BI234" s="97">
        <f t="shared" si="453"/>
        <v>0</v>
      </c>
      <c r="BJ234" s="97">
        <f t="shared" si="454"/>
        <v>6.4023361184308375E-2</v>
      </c>
      <c r="BK234" s="97">
        <f t="shared" si="455"/>
        <v>3.9797289024886641E-2</v>
      </c>
      <c r="BL234" s="97">
        <f t="shared" si="456"/>
        <v>0</v>
      </c>
      <c r="BM234" s="469">
        <f t="shared" si="457"/>
        <v>6.1211355433705289E-2</v>
      </c>
      <c r="BN234" s="467">
        <f t="shared" si="458"/>
        <v>25828655.344504997</v>
      </c>
      <c r="BO234" s="97">
        <f t="shared" si="459"/>
        <v>0</v>
      </c>
      <c r="BP234" s="97">
        <f t="shared" si="460"/>
        <v>20175286.259935897</v>
      </c>
      <c r="BQ234" s="97">
        <f t="shared" si="461"/>
        <v>26149597.836438429</v>
      </c>
      <c r="BR234" s="97">
        <f t="shared" si="462"/>
        <v>0</v>
      </c>
      <c r="BS234" s="97">
        <f t="shared" si="463"/>
        <v>20477053.340447962</v>
      </c>
      <c r="BT234" s="97">
        <f t="shared" si="464"/>
        <v>26384974.809198588</v>
      </c>
      <c r="BU234" s="97">
        <f t="shared" si="465"/>
        <v>0</v>
      </c>
      <c r="BV234" s="97">
        <f t="shared" si="466"/>
        <v>20797296.738237508</v>
      </c>
      <c r="BW234" s="97">
        <f t="shared" si="467"/>
        <v>27180531.044161603</v>
      </c>
      <c r="BX234" s="97">
        <f t="shared" si="468"/>
        <v>0</v>
      </c>
      <c r="BY234" s="469">
        <f t="shared" si="469"/>
        <v>21329910.736603763</v>
      </c>
      <c r="BZ234" s="470">
        <f t="shared" si="470"/>
        <v>2.2869837148369183</v>
      </c>
      <c r="CA234" s="470">
        <f t="shared" si="471"/>
        <v>0</v>
      </c>
      <c r="CB234" s="470">
        <f t="shared" si="472"/>
        <v>1.1519314714288706</v>
      </c>
      <c r="CC234" s="470">
        <f t="shared" si="473"/>
        <v>2.3667502371940934</v>
      </c>
      <c r="CD234" s="470">
        <f t="shared" si="474"/>
        <v>0</v>
      </c>
      <c r="CE234" s="470">
        <f t="shared" si="475"/>
        <v>1.2004025165068901</v>
      </c>
      <c r="CF234" s="470">
        <f t="shared" si="476"/>
        <v>2.4263669336945055</v>
      </c>
      <c r="CG234" s="470">
        <f t="shared" si="477"/>
        <v>0</v>
      </c>
      <c r="CH234" s="470">
        <f t="shared" si="478"/>
        <v>1.2532476386316349</v>
      </c>
      <c r="CI234" s="470">
        <f t="shared" si="479"/>
        <v>2.6349533188630705</v>
      </c>
      <c r="CJ234" s="470">
        <f t="shared" si="480"/>
        <v>0</v>
      </c>
      <c r="CK234" s="472">
        <f t="shared" si="481"/>
        <v>1.3443907594234594</v>
      </c>
      <c r="CL234" s="470">
        <f t="shared" si="482"/>
        <v>0</v>
      </c>
      <c r="CM234" s="116">
        <f t="shared" si="483"/>
        <v>0</v>
      </c>
      <c r="CN234" s="116">
        <f t="shared" si="484"/>
        <v>0</v>
      </c>
      <c r="CO234" s="116">
        <f t="shared" si="485"/>
        <v>0</v>
      </c>
      <c r="CP234" s="116">
        <f t="shared" si="486"/>
        <v>0</v>
      </c>
      <c r="CQ234" s="116">
        <f t="shared" si="487"/>
        <v>0</v>
      </c>
      <c r="CR234" s="116">
        <f t="shared" si="488"/>
        <v>0</v>
      </c>
      <c r="CS234" s="116">
        <f t="shared" si="489"/>
        <v>0</v>
      </c>
      <c r="CT234" s="116">
        <f t="shared" si="490"/>
        <v>0</v>
      </c>
      <c r="CU234" s="116">
        <f t="shared" si="491"/>
        <v>0</v>
      </c>
      <c r="CV234" s="116">
        <f t="shared" si="492"/>
        <v>0</v>
      </c>
      <c r="CW234" s="471">
        <f t="shared" si="493"/>
        <v>0</v>
      </c>
      <c r="CX234" s="470">
        <f t="shared" si="494"/>
        <v>0</v>
      </c>
      <c r="CY234" s="116">
        <f t="shared" si="495"/>
        <v>0</v>
      </c>
      <c r="CZ234" s="116">
        <f t="shared" si="496"/>
        <v>0</v>
      </c>
      <c r="DA234" s="116">
        <f t="shared" si="497"/>
        <v>0</v>
      </c>
      <c r="DB234" s="116">
        <f t="shared" si="498"/>
        <v>0</v>
      </c>
      <c r="DC234" s="116">
        <f t="shared" si="499"/>
        <v>0</v>
      </c>
      <c r="DD234" s="116">
        <f t="shared" si="500"/>
        <v>0</v>
      </c>
      <c r="DE234" s="116">
        <f t="shared" si="501"/>
        <v>0</v>
      </c>
      <c r="DF234" s="116">
        <f t="shared" si="502"/>
        <v>0</v>
      </c>
      <c r="DG234" s="116">
        <f t="shared" si="503"/>
        <v>0</v>
      </c>
      <c r="DH234" s="116">
        <f t="shared" si="504"/>
        <v>0</v>
      </c>
      <c r="DI234" s="471">
        <f t="shared" si="505"/>
        <v>0</v>
      </c>
      <c r="DJ234" s="470">
        <f t="shared" si="506"/>
        <v>0</v>
      </c>
      <c r="DK234" s="116">
        <f t="shared" si="507"/>
        <v>0</v>
      </c>
      <c r="DL234" s="116">
        <f t="shared" si="508"/>
        <v>0</v>
      </c>
      <c r="DM234" s="116">
        <f t="shared" si="509"/>
        <v>0</v>
      </c>
      <c r="DN234" s="116">
        <f t="shared" si="510"/>
        <v>0</v>
      </c>
      <c r="DO234" s="116">
        <f t="shared" si="511"/>
        <v>0</v>
      </c>
      <c r="DP234" s="116">
        <f t="shared" si="512"/>
        <v>0</v>
      </c>
      <c r="DQ234" s="116">
        <f t="shared" si="513"/>
        <v>0</v>
      </c>
      <c r="DR234" s="116">
        <f t="shared" si="514"/>
        <v>0</v>
      </c>
      <c r="DS234" s="116">
        <f t="shared" si="515"/>
        <v>0</v>
      </c>
      <c r="DT234" s="116">
        <f t="shared" si="516"/>
        <v>0</v>
      </c>
      <c r="DU234" s="471">
        <f t="shared" si="517"/>
        <v>0</v>
      </c>
      <c r="DV234" s="470">
        <f t="shared" si="518"/>
        <v>0</v>
      </c>
      <c r="DW234" s="470">
        <f t="shared" si="519"/>
        <v>0</v>
      </c>
      <c r="DX234" s="470">
        <f t="shared" si="520"/>
        <v>0</v>
      </c>
      <c r="DY234" s="470">
        <f t="shared" si="521"/>
        <v>0</v>
      </c>
      <c r="DZ234" s="470">
        <f t="shared" si="522"/>
        <v>0</v>
      </c>
      <c r="EA234" s="470">
        <f t="shared" si="523"/>
        <v>0</v>
      </c>
      <c r="EB234" s="470">
        <f t="shared" si="524"/>
        <v>0</v>
      </c>
      <c r="EC234" s="470">
        <f t="shared" si="525"/>
        <v>0</v>
      </c>
      <c r="ED234" s="470">
        <f t="shared" si="526"/>
        <v>0</v>
      </c>
      <c r="EE234" s="470">
        <f t="shared" si="527"/>
        <v>0</v>
      </c>
      <c r="EF234" s="470">
        <f t="shared" si="528"/>
        <v>0</v>
      </c>
      <c r="EG234" s="470">
        <f t="shared" si="529"/>
        <v>0</v>
      </c>
      <c r="EH234" s="466">
        <f t="shared" si="530"/>
        <v>592.78143663423521</v>
      </c>
      <c r="EI234" s="122">
        <f t="shared" si="531"/>
        <v>0</v>
      </c>
      <c r="EJ234" s="122">
        <f t="shared" si="532"/>
        <v>298.5782487683731</v>
      </c>
      <c r="EK234" s="122">
        <f t="shared" si="533"/>
        <v>613.45675382667957</v>
      </c>
      <c r="EL234" s="122">
        <f t="shared" si="534"/>
        <v>0</v>
      </c>
      <c r="EM234" s="122">
        <f t="shared" si="535"/>
        <v>311.14184314384084</v>
      </c>
      <c r="EN234" s="122">
        <f t="shared" si="536"/>
        <v>628.9092779393925</v>
      </c>
      <c r="EO234" s="122">
        <f t="shared" si="537"/>
        <v>0</v>
      </c>
      <c r="EP234" s="122">
        <f t="shared" si="538"/>
        <v>324.83918921980563</v>
      </c>
      <c r="EQ234" s="122">
        <f t="shared" si="539"/>
        <v>682.97443645381634</v>
      </c>
      <c r="ER234" s="122">
        <f t="shared" si="540"/>
        <v>0</v>
      </c>
      <c r="ES234" s="469">
        <f t="shared" si="541"/>
        <v>348.46329713618314</v>
      </c>
      <c r="ET234" s="466">
        <f t="shared" si="542"/>
        <v>0</v>
      </c>
      <c r="EU234" s="122">
        <f t="shared" si="543"/>
        <v>0</v>
      </c>
      <c r="EV234" s="122">
        <f t="shared" si="544"/>
        <v>0</v>
      </c>
      <c r="EW234" s="122">
        <f t="shared" si="545"/>
        <v>0</v>
      </c>
      <c r="EX234" s="122">
        <f t="shared" si="546"/>
        <v>0</v>
      </c>
      <c r="EY234" s="122">
        <f t="shared" si="547"/>
        <v>0</v>
      </c>
      <c r="EZ234" s="122">
        <f t="shared" si="548"/>
        <v>0</v>
      </c>
      <c r="FA234" s="122">
        <f t="shared" si="549"/>
        <v>0</v>
      </c>
      <c r="FB234" s="122">
        <f t="shared" si="550"/>
        <v>0</v>
      </c>
      <c r="FC234" s="122">
        <f t="shared" si="551"/>
        <v>0</v>
      </c>
      <c r="FD234" s="122">
        <f t="shared" si="552"/>
        <v>0</v>
      </c>
      <c r="FE234" s="469">
        <f t="shared" si="553"/>
        <v>0</v>
      </c>
      <c r="FF234" s="466">
        <f t="shared" si="554"/>
        <v>0</v>
      </c>
      <c r="FG234" s="466">
        <f t="shared" si="555"/>
        <v>0</v>
      </c>
      <c r="FH234" s="466">
        <f t="shared" si="556"/>
        <v>0</v>
      </c>
      <c r="FI234" s="466">
        <f t="shared" si="557"/>
        <v>0</v>
      </c>
      <c r="FJ234" s="466">
        <f t="shared" si="558"/>
        <v>0</v>
      </c>
      <c r="FK234" s="466">
        <f t="shared" si="559"/>
        <v>0</v>
      </c>
      <c r="FL234" s="466">
        <f t="shared" si="560"/>
        <v>0</v>
      </c>
      <c r="FM234" s="466">
        <f t="shared" si="561"/>
        <v>0</v>
      </c>
      <c r="FN234" s="466">
        <f t="shared" si="562"/>
        <v>0</v>
      </c>
      <c r="FO234" s="466">
        <f t="shared" si="563"/>
        <v>0</v>
      </c>
      <c r="FP234" s="466">
        <f t="shared" si="564"/>
        <v>0</v>
      </c>
      <c r="FQ234" s="468">
        <f t="shared" si="565"/>
        <v>0</v>
      </c>
      <c r="FR234" s="466">
        <f t="shared" si="566"/>
        <v>0</v>
      </c>
      <c r="FS234" s="466">
        <f t="shared" si="567"/>
        <v>0</v>
      </c>
      <c r="FT234" s="466">
        <f t="shared" si="568"/>
        <v>0</v>
      </c>
      <c r="FU234" s="466">
        <f t="shared" si="569"/>
        <v>0</v>
      </c>
      <c r="FV234" s="466">
        <f t="shared" si="570"/>
        <v>0</v>
      </c>
      <c r="FW234" s="466">
        <f t="shared" si="571"/>
        <v>0</v>
      </c>
      <c r="FX234" s="466">
        <f t="shared" si="572"/>
        <v>0</v>
      </c>
      <c r="FY234" s="466">
        <f t="shared" si="573"/>
        <v>0</v>
      </c>
      <c r="FZ234" s="466">
        <f t="shared" si="574"/>
        <v>0</v>
      </c>
      <c r="GA234" s="466">
        <f t="shared" si="575"/>
        <v>0</v>
      </c>
      <c r="GB234" s="466">
        <f t="shared" si="576"/>
        <v>0</v>
      </c>
      <c r="GC234" s="468">
        <f t="shared" si="577"/>
        <v>0</v>
      </c>
    </row>
    <row r="235" spans="1:185">
      <c r="A235" s="97">
        <v>232</v>
      </c>
      <c r="B235" s="97" t="s">
        <v>12</v>
      </c>
      <c r="C235" s="97" t="s">
        <v>213</v>
      </c>
      <c r="D235" s="97" t="s">
        <v>935</v>
      </c>
      <c r="E235" s="321">
        <v>0.33192863449524801</v>
      </c>
      <c r="F235" s="122">
        <v>0</v>
      </c>
      <c r="G235" s="122">
        <v>2.4272963371696501</v>
      </c>
      <c r="H235" s="122">
        <v>0.33192863449524801</v>
      </c>
      <c r="I235" s="122">
        <v>0</v>
      </c>
      <c r="J235" s="122">
        <v>2.42701832274241</v>
      </c>
      <c r="K235" s="122">
        <v>0.33192863449524801</v>
      </c>
      <c r="L235" s="122">
        <v>0</v>
      </c>
      <c r="M235" s="122">
        <v>2.4266952248945302</v>
      </c>
      <c r="N235" s="122">
        <v>0.33192863449524801</v>
      </c>
      <c r="O235" s="122">
        <v>0</v>
      </c>
      <c r="P235" s="475">
        <v>2.4262906300939799</v>
      </c>
      <c r="Q235" s="474">
        <v>2</v>
      </c>
      <c r="R235" s="97">
        <v>0.66385726899049602</v>
      </c>
      <c r="S235" s="97">
        <v>0</v>
      </c>
      <c r="T235" s="97">
        <v>4.8545926743393002</v>
      </c>
      <c r="U235" s="97">
        <v>0.66385726899049602</v>
      </c>
      <c r="V235" s="97">
        <v>0</v>
      </c>
      <c r="W235" s="97">
        <v>4.8540366454848201</v>
      </c>
      <c r="X235" s="97">
        <v>0.66385726899049602</v>
      </c>
      <c r="Y235" s="97">
        <v>0</v>
      </c>
      <c r="Z235" s="97">
        <v>4.8533904497890701</v>
      </c>
      <c r="AA235" s="97">
        <v>0.66385726899049602</v>
      </c>
      <c r="AB235" s="97">
        <v>0</v>
      </c>
      <c r="AC235" s="97">
        <v>4.8525812601879501</v>
      </c>
      <c r="AD235" s="321">
        <v>3169.48083379848</v>
      </c>
      <c r="AE235" s="97">
        <v>0</v>
      </c>
      <c r="AF235" s="97">
        <v>23177.479792628699</v>
      </c>
      <c r="AG235" s="97">
        <v>3169.48083379848</v>
      </c>
      <c r="AH235" s="97">
        <v>0</v>
      </c>
      <c r="AI235" s="97">
        <v>23174.825121392001</v>
      </c>
      <c r="AJ235" s="97">
        <v>3169.48083379848</v>
      </c>
      <c r="AK235" s="97">
        <v>0</v>
      </c>
      <c r="AL235" s="97">
        <v>23171.740234375</v>
      </c>
      <c r="AM235" s="97">
        <v>3169.48083379848</v>
      </c>
      <c r="AN235" s="97">
        <v>0</v>
      </c>
      <c r="AO235" s="97">
        <v>23167.8766160134</v>
      </c>
      <c r="AP235" s="466">
        <f t="shared" si="434"/>
        <v>4774.3407835515545</v>
      </c>
      <c r="AQ235" s="122">
        <f t="shared" si="435"/>
        <v>0</v>
      </c>
      <c r="AR235" s="473">
        <f t="shared" si="436"/>
        <v>4774.3407835515482</v>
      </c>
      <c r="AS235" s="122">
        <f t="shared" si="437"/>
        <v>4774.3407835515545</v>
      </c>
      <c r="AT235" s="122">
        <f t="shared" si="438"/>
        <v>0</v>
      </c>
      <c r="AU235" s="122">
        <f t="shared" si="439"/>
        <v>4774.3407835515636</v>
      </c>
      <c r="AV235" s="122">
        <f t="shared" si="440"/>
        <v>4774.3407835515545</v>
      </c>
      <c r="AW235" s="122">
        <f t="shared" si="441"/>
        <v>0</v>
      </c>
      <c r="AX235" s="122">
        <f t="shared" si="442"/>
        <v>4774.3408394809967</v>
      </c>
      <c r="AY235" s="122">
        <f t="shared" si="443"/>
        <v>4774.3407835515545</v>
      </c>
      <c r="AZ235" s="122">
        <f t="shared" si="444"/>
        <v>0</v>
      </c>
      <c r="BA235" s="469">
        <f t="shared" si="445"/>
        <v>4774.3407835515691</v>
      </c>
      <c r="BB235" s="97">
        <f t="shared" si="446"/>
        <v>5.1223964494494435E-2</v>
      </c>
      <c r="BC235" s="97">
        <f t="shared" si="447"/>
        <v>0</v>
      </c>
      <c r="BD235" s="97">
        <f t="shared" si="448"/>
        <v>0.37458576474388072</v>
      </c>
      <c r="BE235" s="97">
        <f t="shared" si="449"/>
        <v>5.1223964494494435E-2</v>
      </c>
      <c r="BF235" s="97">
        <f t="shared" si="450"/>
        <v>0</v>
      </c>
      <c r="BG235" s="97">
        <f t="shared" si="451"/>
        <v>0.37454286093965922</v>
      </c>
      <c r="BH235" s="97">
        <f t="shared" si="452"/>
        <v>5.1223964494494435E-2</v>
      </c>
      <c r="BI235" s="97">
        <f t="shared" si="453"/>
        <v>0</v>
      </c>
      <c r="BJ235" s="97">
        <f t="shared" si="454"/>
        <v>0.37449299976177913</v>
      </c>
      <c r="BK235" s="97">
        <f t="shared" si="455"/>
        <v>5.1223964494494435E-2</v>
      </c>
      <c r="BL235" s="97">
        <f t="shared" si="456"/>
        <v>0</v>
      </c>
      <c r="BM235" s="469">
        <f t="shared" si="457"/>
        <v>0.37443056179305872</v>
      </c>
      <c r="BN235" s="467">
        <f t="shared" si="458"/>
        <v>48367484.344497792</v>
      </c>
      <c r="BO235" s="97">
        <f t="shared" si="459"/>
        <v>0</v>
      </c>
      <c r="BP235" s="97">
        <f t="shared" si="460"/>
        <v>15778929.655386854</v>
      </c>
      <c r="BQ235" s="97">
        <f t="shared" si="461"/>
        <v>48367484.344497792</v>
      </c>
      <c r="BR235" s="97">
        <f t="shared" si="462"/>
        <v>0</v>
      </c>
      <c r="BS235" s="97">
        <f t="shared" si="463"/>
        <v>15779947.237217881</v>
      </c>
      <c r="BT235" s="97">
        <f t="shared" si="464"/>
        <v>48367484.344497792</v>
      </c>
      <c r="BU235" s="97">
        <f t="shared" si="465"/>
        <v>0</v>
      </c>
      <c r="BV235" s="97">
        <f t="shared" si="466"/>
        <v>15781130.246113282</v>
      </c>
      <c r="BW235" s="97">
        <f t="shared" si="467"/>
        <v>48367484.344497792</v>
      </c>
      <c r="BX235" s="97">
        <f t="shared" si="468"/>
        <v>0</v>
      </c>
      <c r="BY235" s="469">
        <f t="shared" si="469"/>
        <v>15782611.583388476</v>
      </c>
      <c r="BZ235" s="470">
        <f t="shared" si="470"/>
        <v>3.6429129124433999</v>
      </c>
      <c r="CA235" s="470">
        <f t="shared" si="471"/>
        <v>0</v>
      </c>
      <c r="CB235" s="470">
        <f t="shared" si="472"/>
        <v>0.1625154849632604</v>
      </c>
      <c r="CC235" s="470">
        <f t="shared" si="473"/>
        <v>3.6429129124433999</v>
      </c>
      <c r="CD235" s="470">
        <f t="shared" si="474"/>
        <v>0</v>
      </c>
      <c r="CE235" s="470">
        <f t="shared" si="475"/>
        <v>0.16254458288748438</v>
      </c>
      <c r="CF235" s="470">
        <f t="shared" si="476"/>
        <v>3.6429129124433999</v>
      </c>
      <c r="CG235" s="470">
        <f t="shared" si="477"/>
        <v>0</v>
      </c>
      <c r="CH235" s="470">
        <f t="shared" si="478"/>
        <v>0.16257841203358298</v>
      </c>
      <c r="CI235" s="470">
        <f t="shared" si="479"/>
        <v>3.6429129124433999</v>
      </c>
      <c r="CJ235" s="470">
        <f t="shared" si="480"/>
        <v>0</v>
      </c>
      <c r="CK235" s="472">
        <f t="shared" si="481"/>
        <v>0.16262078610484912</v>
      </c>
      <c r="CL235" s="470">
        <f t="shared" si="482"/>
        <v>0</v>
      </c>
      <c r="CM235" s="116">
        <f t="shared" si="483"/>
        <v>0</v>
      </c>
      <c r="CN235" s="116">
        <f t="shared" si="484"/>
        <v>0</v>
      </c>
      <c r="CO235" s="116">
        <f t="shared" si="485"/>
        <v>0</v>
      </c>
      <c r="CP235" s="116">
        <f t="shared" si="486"/>
        <v>0</v>
      </c>
      <c r="CQ235" s="116">
        <f t="shared" si="487"/>
        <v>0</v>
      </c>
      <c r="CR235" s="116">
        <f t="shared" si="488"/>
        <v>0</v>
      </c>
      <c r="CS235" s="116">
        <f t="shared" si="489"/>
        <v>0</v>
      </c>
      <c r="CT235" s="116">
        <f t="shared" si="490"/>
        <v>0</v>
      </c>
      <c r="CU235" s="116">
        <f t="shared" si="491"/>
        <v>0</v>
      </c>
      <c r="CV235" s="116">
        <f t="shared" si="492"/>
        <v>0</v>
      </c>
      <c r="CW235" s="471">
        <f t="shared" si="493"/>
        <v>0</v>
      </c>
      <c r="CX235" s="470">
        <f t="shared" si="494"/>
        <v>0</v>
      </c>
      <c r="CY235" s="116">
        <f t="shared" si="495"/>
        <v>0</v>
      </c>
      <c r="CZ235" s="116">
        <f t="shared" si="496"/>
        <v>0</v>
      </c>
      <c r="DA235" s="116">
        <f t="shared" si="497"/>
        <v>0</v>
      </c>
      <c r="DB235" s="116">
        <f t="shared" si="498"/>
        <v>0</v>
      </c>
      <c r="DC235" s="116">
        <f t="shared" si="499"/>
        <v>0</v>
      </c>
      <c r="DD235" s="116">
        <f t="shared" si="500"/>
        <v>0</v>
      </c>
      <c r="DE235" s="116">
        <f t="shared" si="501"/>
        <v>0</v>
      </c>
      <c r="DF235" s="116">
        <f t="shared" si="502"/>
        <v>0</v>
      </c>
      <c r="DG235" s="116">
        <f t="shared" si="503"/>
        <v>0</v>
      </c>
      <c r="DH235" s="116">
        <f t="shared" si="504"/>
        <v>0</v>
      </c>
      <c r="DI235" s="471">
        <f t="shared" si="505"/>
        <v>0</v>
      </c>
      <c r="DJ235" s="470">
        <f t="shared" si="506"/>
        <v>0</v>
      </c>
      <c r="DK235" s="116">
        <f t="shared" si="507"/>
        <v>0</v>
      </c>
      <c r="DL235" s="116">
        <f t="shared" si="508"/>
        <v>0</v>
      </c>
      <c r="DM235" s="116">
        <f t="shared" si="509"/>
        <v>0</v>
      </c>
      <c r="DN235" s="116">
        <f t="shared" si="510"/>
        <v>0</v>
      </c>
      <c r="DO235" s="116">
        <f t="shared" si="511"/>
        <v>0</v>
      </c>
      <c r="DP235" s="116">
        <f t="shared" si="512"/>
        <v>0</v>
      </c>
      <c r="DQ235" s="116">
        <f t="shared" si="513"/>
        <v>0</v>
      </c>
      <c r="DR235" s="116">
        <f t="shared" si="514"/>
        <v>0</v>
      </c>
      <c r="DS235" s="116">
        <f t="shared" si="515"/>
        <v>0</v>
      </c>
      <c r="DT235" s="116">
        <f t="shared" si="516"/>
        <v>0</v>
      </c>
      <c r="DU235" s="471">
        <f t="shared" si="517"/>
        <v>0</v>
      </c>
      <c r="DV235" s="470">
        <f t="shared" si="518"/>
        <v>0</v>
      </c>
      <c r="DW235" s="470">
        <f t="shared" si="519"/>
        <v>0</v>
      </c>
      <c r="DX235" s="470">
        <f t="shared" si="520"/>
        <v>0</v>
      </c>
      <c r="DY235" s="470">
        <f t="shared" si="521"/>
        <v>0</v>
      </c>
      <c r="DZ235" s="470">
        <f t="shared" si="522"/>
        <v>0</v>
      </c>
      <c r="EA235" s="470">
        <f t="shared" si="523"/>
        <v>0</v>
      </c>
      <c r="EB235" s="470">
        <f t="shared" si="524"/>
        <v>0</v>
      </c>
      <c r="EC235" s="470">
        <f t="shared" si="525"/>
        <v>0</v>
      </c>
      <c r="ED235" s="470">
        <f t="shared" si="526"/>
        <v>0</v>
      </c>
      <c r="EE235" s="470">
        <f t="shared" si="527"/>
        <v>0</v>
      </c>
      <c r="EF235" s="470">
        <f t="shared" si="528"/>
        <v>0</v>
      </c>
      <c r="EG235" s="470">
        <f t="shared" si="529"/>
        <v>0</v>
      </c>
      <c r="EH235" s="466">
        <f t="shared" si="530"/>
        <v>944.2354730215452</v>
      </c>
      <c r="EI235" s="122">
        <f t="shared" si="531"/>
        <v>0</v>
      </c>
      <c r="EJ235" s="122">
        <f t="shared" si="532"/>
        <v>42.123676713063404</v>
      </c>
      <c r="EK235" s="122">
        <f t="shared" si="533"/>
        <v>944.2354730215452</v>
      </c>
      <c r="EL235" s="122">
        <f t="shared" si="534"/>
        <v>0</v>
      </c>
      <c r="EM235" s="122">
        <f t="shared" si="535"/>
        <v>42.131218834685285</v>
      </c>
      <c r="EN235" s="122">
        <f t="shared" si="536"/>
        <v>944.2354730215452</v>
      </c>
      <c r="EO235" s="122">
        <f t="shared" si="537"/>
        <v>0</v>
      </c>
      <c r="EP235" s="122">
        <f t="shared" si="538"/>
        <v>42.139987279206572</v>
      </c>
      <c r="EQ235" s="122">
        <f t="shared" si="539"/>
        <v>944.2354730215452</v>
      </c>
      <c r="ER235" s="122">
        <f t="shared" si="540"/>
        <v>0</v>
      </c>
      <c r="ES235" s="469">
        <f t="shared" si="541"/>
        <v>42.150970550612406</v>
      </c>
      <c r="ET235" s="466">
        <f t="shared" si="542"/>
        <v>0</v>
      </c>
      <c r="EU235" s="122">
        <f t="shared" si="543"/>
        <v>0</v>
      </c>
      <c r="EV235" s="122">
        <f t="shared" si="544"/>
        <v>0</v>
      </c>
      <c r="EW235" s="122">
        <f t="shared" si="545"/>
        <v>0</v>
      </c>
      <c r="EX235" s="122">
        <f t="shared" si="546"/>
        <v>0</v>
      </c>
      <c r="EY235" s="122">
        <f t="shared" si="547"/>
        <v>0</v>
      </c>
      <c r="EZ235" s="122">
        <f t="shared" si="548"/>
        <v>0</v>
      </c>
      <c r="FA235" s="122">
        <f t="shared" si="549"/>
        <v>0</v>
      </c>
      <c r="FB235" s="122">
        <f t="shared" si="550"/>
        <v>0</v>
      </c>
      <c r="FC235" s="122">
        <f t="shared" si="551"/>
        <v>0</v>
      </c>
      <c r="FD235" s="122">
        <f t="shared" si="552"/>
        <v>0</v>
      </c>
      <c r="FE235" s="469">
        <f t="shared" si="553"/>
        <v>0</v>
      </c>
      <c r="FF235" s="466">
        <f t="shared" si="554"/>
        <v>0</v>
      </c>
      <c r="FG235" s="466">
        <f t="shared" si="555"/>
        <v>0</v>
      </c>
      <c r="FH235" s="466">
        <f t="shared" si="556"/>
        <v>0</v>
      </c>
      <c r="FI235" s="466">
        <f t="shared" si="557"/>
        <v>0</v>
      </c>
      <c r="FJ235" s="466">
        <f t="shared" si="558"/>
        <v>0</v>
      </c>
      <c r="FK235" s="466">
        <f t="shared" si="559"/>
        <v>0</v>
      </c>
      <c r="FL235" s="466">
        <f t="shared" si="560"/>
        <v>0</v>
      </c>
      <c r="FM235" s="466">
        <f t="shared" si="561"/>
        <v>0</v>
      </c>
      <c r="FN235" s="466">
        <f t="shared" si="562"/>
        <v>0</v>
      </c>
      <c r="FO235" s="466">
        <f t="shared" si="563"/>
        <v>0</v>
      </c>
      <c r="FP235" s="466">
        <f t="shared" si="564"/>
        <v>0</v>
      </c>
      <c r="FQ235" s="468">
        <f t="shared" si="565"/>
        <v>0</v>
      </c>
      <c r="FR235" s="466">
        <f t="shared" si="566"/>
        <v>0</v>
      </c>
      <c r="FS235" s="466">
        <f t="shared" si="567"/>
        <v>0</v>
      </c>
      <c r="FT235" s="466">
        <f t="shared" si="568"/>
        <v>0</v>
      </c>
      <c r="FU235" s="466">
        <f t="shared" si="569"/>
        <v>0</v>
      </c>
      <c r="FV235" s="466">
        <f t="shared" si="570"/>
        <v>0</v>
      </c>
      <c r="FW235" s="466">
        <f t="shared" si="571"/>
        <v>0</v>
      </c>
      <c r="FX235" s="466">
        <f t="shared" si="572"/>
        <v>0</v>
      </c>
      <c r="FY235" s="466">
        <f t="shared" si="573"/>
        <v>0</v>
      </c>
      <c r="FZ235" s="466">
        <f t="shared" si="574"/>
        <v>0</v>
      </c>
      <c r="GA235" s="466">
        <f t="shared" si="575"/>
        <v>0</v>
      </c>
      <c r="GB235" s="466">
        <f t="shared" si="576"/>
        <v>0</v>
      </c>
      <c r="GC235" s="468">
        <f t="shared" si="577"/>
        <v>0</v>
      </c>
    </row>
    <row r="236" spans="1:185">
      <c r="A236" s="97">
        <v>233</v>
      </c>
      <c r="B236" s="97" t="s">
        <v>12</v>
      </c>
      <c r="C236" s="97" t="s">
        <v>213</v>
      </c>
      <c r="D236" s="97" t="s">
        <v>935</v>
      </c>
      <c r="E236" s="321">
        <v>0.368801899219935</v>
      </c>
      <c r="F236" s="122">
        <v>0</v>
      </c>
      <c r="G236" s="122">
        <v>4.09817705695255</v>
      </c>
      <c r="H236" s="122">
        <v>0.33837574253429098</v>
      </c>
      <c r="I236" s="122">
        <v>0</v>
      </c>
      <c r="J236" s="122">
        <v>3.8702782603771202</v>
      </c>
      <c r="K236" s="122">
        <v>0.317169633329145</v>
      </c>
      <c r="L236" s="122">
        <v>0</v>
      </c>
      <c r="M236" s="122">
        <v>3.6903462353579402</v>
      </c>
      <c r="N236" s="122">
        <v>0.26885658453133299</v>
      </c>
      <c r="O236" s="122">
        <v>0</v>
      </c>
      <c r="P236" s="475">
        <v>3.3344820951285201</v>
      </c>
      <c r="Q236" s="474">
        <v>1</v>
      </c>
      <c r="R236" s="97">
        <v>0.368801899219935</v>
      </c>
      <c r="S236" s="97">
        <v>0</v>
      </c>
      <c r="T236" s="97">
        <v>4.09817705695255</v>
      </c>
      <c r="U236" s="97">
        <v>0.33837574253429098</v>
      </c>
      <c r="V236" s="97">
        <v>0</v>
      </c>
      <c r="W236" s="97">
        <v>3.8702782603771202</v>
      </c>
      <c r="X236" s="97">
        <v>0.317169633329145</v>
      </c>
      <c r="Y236" s="97">
        <v>0</v>
      </c>
      <c r="Z236" s="97">
        <v>3.6903462353579402</v>
      </c>
      <c r="AA236" s="97">
        <v>0.26885658453133299</v>
      </c>
      <c r="AB236" s="97">
        <v>0</v>
      </c>
      <c r="AC236" s="97">
        <v>3.3344820951285201</v>
      </c>
      <c r="AD236" s="321">
        <v>3376.7011453441801</v>
      </c>
      <c r="AE236" s="97">
        <v>0</v>
      </c>
      <c r="AF236" s="97">
        <v>37522.364150794201</v>
      </c>
      <c r="AG236" s="97">
        <v>3098.1233008532799</v>
      </c>
      <c r="AH236" s="97">
        <v>0</v>
      </c>
      <c r="AI236" s="97">
        <v>35435.753075725203</v>
      </c>
      <c r="AJ236" s="97">
        <v>2903.9629849959902</v>
      </c>
      <c r="AK236" s="97">
        <v>0</v>
      </c>
      <c r="AL236" s="97">
        <v>33788.3203125</v>
      </c>
      <c r="AM236" s="97">
        <v>2461.61513495591</v>
      </c>
      <c r="AN236" s="97">
        <v>0</v>
      </c>
      <c r="AO236" s="97">
        <v>30530.074637808499</v>
      </c>
      <c r="AP236" s="466">
        <f t="shared" si="434"/>
        <v>9155.867018272822</v>
      </c>
      <c r="AQ236" s="122">
        <f t="shared" si="435"/>
        <v>0</v>
      </c>
      <c r="AR236" s="473">
        <f t="shared" si="436"/>
        <v>9155.8670182728147</v>
      </c>
      <c r="AS236" s="122">
        <f t="shared" si="437"/>
        <v>9155.8670182727892</v>
      </c>
      <c r="AT236" s="122">
        <f t="shared" si="438"/>
        <v>0</v>
      </c>
      <c r="AU236" s="122">
        <f t="shared" si="439"/>
        <v>9155.8670182728256</v>
      </c>
      <c r="AV236" s="122">
        <f t="shared" si="440"/>
        <v>9155.8670182727819</v>
      </c>
      <c r="AW236" s="122">
        <f t="shared" si="441"/>
        <v>0</v>
      </c>
      <c r="AX236" s="122">
        <f t="shared" si="442"/>
        <v>9155.8672703301909</v>
      </c>
      <c r="AY236" s="122">
        <f t="shared" si="443"/>
        <v>9155.8670182728201</v>
      </c>
      <c r="AZ236" s="122">
        <f t="shared" si="444"/>
        <v>0</v>
      </c>
      <c r="BA236" s="469">
        <f t="shared" si="445"/>
        <v>9155.8670182728292</v>
      </c>
      <c r="BB236" s="97">
        <f t="shared" si="446"/>
        <v>5.6914328647396414E-2</v>
      </c>
      <c r="BC236" s="97">
        <f t="shared" si="447"/>
        <v>0</v>
      </c>
      <c r="BD236" s="97">
        <f t="shared" si="448"/>
        <v>0.63243979048904408</v>
      </c>
      <c r="BE236" s="97">
        <f t="shared" si="449"/>
        <v>5.22188965339863E-2</v>
      </c>
      <c r="BF236" s="97">
        <f t="shared" si="450"/>
        <v>0</v>
      </c>
      <c r="BG236" s="97">
        <f t="shared" si="451"/>
        <v>0.59726994175975356</v>
      </c>
      <c r="BH236" s="97">
        <f t="shared" si="452"/>
        <v>4.8946322636761047E-2</v>
      </c>
      <c r="BI236" s="97">
        <f t="shared" si="453"/>
        <v>0</v>
      </c>
      <c r="BJ236" s="97">
        <f t="shared" si="454"/>
        <v>0.56950243180984916</v>
      </c>
      <c r="BK236" s="97">
        <f t="shared" si="455"/>
        <v>4.1490545583952036E-2</v>
      </c>
      <c r="BL236" s="97">
        <f t="shared" si="456"/>
        <v>0</v>
      </c>
      <c r="BM236" s="469">
        <f t="shared" si="457"/>
        <v>0.51458468688044456</v>
      </c>
      <c r="BN236" s="467">
        <f t="shared" si="458"/>
        <v>87414443.132634208</v>
      </c>
      <c r="BO236" s="97">
        <f t="shared" si="459"/>
        <v>0</v>
      </c>
      <c r="BP236" s="97">
        <f t="shared" si="460"/>
        <v>22531969.985603657</v>
      </c>
      <c r="BQ236" s="97">
        <f t="shared" si="461"/>
        <v>91756317.652267009</v>
      </c>
      <c r="BR236" s="97">
        <f t="shared" si="462"/>
        <v>0</v>
      </c>
      <c r="BS236" s="97">
        <f t="shared" si="463"/>
        <v>23269598.227974351</v>
      </c>
      <c r="BT236" s="97">
        <f t="shared" si="464"/>
        <v>95161344.023475081</v>
      </c>
      <c r="BU236" s="97">
        <f t="shared" si="465"/>
        <v>0</v>
      </c>
      <c r="BV236" s="97">
        <f t="shared" si="466"/>
        <v>23901709.551033296</v>
      </c>
      <c r="BW236" s="97">
        <f t="shared" si="467"/>
        <v>104440176.43665874</v>
      </c>
      <c r="BX236" s="97">
        <f t="shared" si="468"/>
        <v>0</v>
      </c>
      <c r="BY236" s="469">
        <f t="shared" si="469"/>
        <v>25305956.353222955</v>
      </c>
      <c r="BZ236" s="470">
        <f t="shared" si="470"/>
        <v>11.851137876123653</v>
      </c>
      <c r="CA236" s="470">
        <f t="shared" si="471"/>
        <v>0</v>
      </c>
      <c r="CB236" s="470">
        <f t="shared" si="472"/>
        <v>0.27490234892826571</v>
      </c>
      <c r="CC236" s="470">
        <f t="shared" si="473"/>
        <v>13.558347440193415</v>
      </c>
      <c r="CD236" s="470">
        <f t="shared" si="474"/>
        <v>0</v>
      </c>
      <c r="CE236" s="470">
        <f t="shared" si="475"/>
        <v>0.30061918888626582</v>
      </c>
      <c r="CF236" s="470">
        <f t="shared" si="476"/>
        <v>15.001648017911085</v>
      </c>
      <c r="CG236" s="470">
        <f t="shared" si="477"/>
        <v>0</v>
      </c>
      <c r="CH236" s="470">
        <f t="shared" si="478"/>
        <v>0.32384101689465161</v>
      </c>
      <c r="CI236" s="470">
        <f t="shared" si="479"/>
        <v>19.423027451367311</v>
      </c>
      <c r="CJ236" s="470">
        <f t="shared" si="480"/>
        <v>0</v>
      </c>
      <c r="CK236" s="472">
        <f t="shared" si="481"/>
        <v>0.37945857304487335</v>
      </c>
      <c r="CL236" s="470">
        <f t="shared" si="482"/>
        <v>0</v>
      </c>
      <c r="CM236" s="116">
        <f t="shared" si="483"/>
        <v>0</v>
      </c>
      <c r="CN236" s="116">
        <f t="shared" si="484"/>
        <v>0</v>
      </c>
      <c r="CO236" s="116">
        <f t="shared" si="485"/>
        <v>0</v>
      </c>
      <c r="CP236" s="116">
        <f t="shared" si="486"/>
        <v>0</v>
      </c>
      <c r="CQ236" s="116">
        <f t="shared" si="487"/>
        <v>0</v>
      </c>
      <c r="CR236" s="116">
        <f t="shared" si="488"/>
        <v>0</v>
      </c>
      <c r="CS236" s="116">
        <f t="shared" si="489"/>
        <v>0</v>
      </c>
      <c r="CT236" s="116">
        <f t="shared" si="490"/>
        <v>0</v>
      </c>
      <c r="CU236" s="116">
        <f t="shared" si="491"/>
        <v>0</v>
      </c>
      <c r="CV236" s="116">
        <f t="shared" si="492"/>
        <v>0</v>
      </c>
      <c r="CW236" s="471">
        <f t="shared" si="493"/>
        <v>0</v>
      </c>
      <c r="CX236" s="470">
        <f t="shared" si="494"/>
        <v>0</v>
      </c>
      <c r="CY236" s="116">
        <f t="shared" si="495"/>
        <v>0</v>
      </c>
      <c r="CZ236" s="116">
        <f t="shared" si="496"/>
        <v>0</v>
      </c>
      <c r="DA236" s="116">
        <f t="shared" si="497"/>
        <v>0</v>
      </c>
      <c r="DB236" s="116">
        <f t="shared" si="498"/>
        <v>0</v>
      </c>
      <c r="DC236" s="116">
        <f t="shared" si="499"/>
        <v>0</v>
      </c>
      <c r="DD236" s="116">
        <f t="shared" si="500"/>
        <v>0</v>
      </c>
      <c r="DE236" s="116">
        <f t="shared" si="501"/>
        <v>0</v>
      </c>
      <c r="DF236" s="116">
        <f t="shared" si="502"/>
        <v>0</v>
      </c>
      <c r="DG236" s="116">
        <f t="shared" si="503"/>
        <v>0</v>
      </c>
      <c r="DH236" s="116">
        <f t="shared" si="504"/>
        <v>0</v>
      </c>
      <c r="DI236" s="471">
        <f t="shared" si="505"/>
        <v>0</v>
      </c>
      <c r="DJ236" s="470">
        <f t="shared" si="506"/>
        <v>0</v>
      </c>
      <c r="DK236" s="116">
        <f t="shared" si="507"/>
        <v>0</v>
      </c>
      <c r="DL236" s="116">
        <f t="shared" si="508"/>
        <v>0</v>
      </c>
      <c r="DM236" s="116">
        <f t="shared" si="509"/>
        <v>0</v>
      </c>
      <c r="DN236" s="116">
        <f t="shared" si="510"/>
        <v>0</v>
      </c>
      <c r="DO236" s="116">
        <f t="shared" si="511"/>
        <v>0</v>
      </c>
      <c r="DP236" s="116">
        <f t="shared" si="512"/>
        <v>0</v>
      </c>
      <c r="DQ236" s="116">
        <f t="shared" si="513"/>
        <v>0</v>
      </c>
      <c r="DR236" s="116">
        <f t="shared" si="514"/>
        <v>0</v>
      </c>
      <c r="DS236" s="116">
        <f t="shared" si="515"/>
        <v>0</v>
      </c>
      <c r="DT236" s="116">
        <f t="shared" si="516"/>
        <v>0</v>
      </c>
      <c r="DU236" s="471">
        <f t="shared" si="517"/>
        <v>0</v>
      </c>
      <c r="DV236" s="470">
        <f t="shared" si="518"/>
        <v>0</v>
      </c>
      <c r="DW236" s="470">
        <f t="shared" si="519"/>
        <v>0</v>
      </c>
      <c r="DX236" s="470">
        <f t="shared" si="520"/>
        <v>0</v>
      </c>
      <c r="DY236" s="470">
        <f t="shared" si="521"/>
        <v>0</v>
      </c>
      <c r="DZ236" s="470">
        <f t="shared" si="522"/>
        <v>0</v>
      </c>
      <c r="EA236" s="470">
        <f t="shared" si="523"/>
        <v>0</v>
      </c>
      <c r="EB236" s="470">
        <f t="shared" si="524"/>
        <v>0</v>
      </c>
      <c r="EC236" s="470">
        <f t="shared" si="525"/>
        <v>0</v>
      </c>
      <c r="ED236" s="470">
        <f t="shared" si="526"/>
        <v>0</v>
      </c>
      <c r="EE236" s="470">
        <f t="shared" si="527"/>
        <v>0</v>
      </c>
      <c r="EF236" s="470">
        <f t="shared" si="528"/>
        <v>0</v>
      </c>
      <c r="EG236" s="470">
        <f t="shared" si="529"/>
        <v>0</v>
      </c>
      <c r="EH236" s="466">
        <f t="shared" si="530"/>
        <v>1535.8951815841729</v>
      </c>
      <c r="EI236" s="122">
        <f t="shared" si="531"/>
        <v>0</v>
      </c>
      <c r="EJ236" s="122">
        <f t="shared" si="532"/>
        <v>35.627059404627992</v>
      </c>
      <c r="EK236" s="122">
        <f t="shared" si="533"/>
        <v>1757.1477710668985</v>
      </c>
      <c r="EL236" s="122">
        <f t="shared" si="534"/>
        <v>0</v>
      </c>
      <c r="EM236" s="122">
        <f t="shared" si="535"/>
        <v>38.959935200178442</v>
      </c>
      <c r="EN236" s="122">
        <f t="shared" si="536"/>
        <v>1944.1980295370408</v>
      </c>
      <c r="EO236" s="122">
        <f t="shared" si="537"/>
        <v>0</v>
      </c>
      <c r="EP236" s="122">
        <f t="shared" si="538"/>
        <v>41.969460033866589</v>
      </c>
      <c r="EQ236" s="122">
        <f t="shared" si="539"/>
        <v>2517.2042200634437</v>
      </c>
      <c r="ER236" s="122">
        <f t="shared" si="540"/>
        <v>0</v>
      </c>
      <c r="ES236" s="469">
        <f t="shared" si="541"/>
        <v>49.177437647114417</v>
      </c>
      <c r="ET236" s="466">
        <f t="shared" si="542"/>
        <v>0</v>
      </c>
      <c r="EU236" s="122">
        <f t="shared" si="543"/>
        <v>0</v>
      </c>
      <c r="EV236" s="122">
        <f t="shared" si="544"/>
        <v>0</v>
      </c>
      <c r="EW236" s="122">
        <f t="shared" si="545"/>
        <v>0</v>
      </c>
      <c r="EX236" s="122">
        <f t="shared" si="546"/>
        <v>0</v>
      </c>
      <c r="EY236" s="122">
        <f t="shared" si="547"/>
        <v>0</v>
      </c>
      <c r="EZ236" s="122">
        <f t="shared" si="548"/>
        <v>0</v>
      </c>
      <c r="FA236" s="122">
        <f t="shared" si="549"/>
        <v>0</v>
      </c>
      <c r="FB236" s="122">
        <f t="shared" si="550"/>
        <v>0</v>
      </c>
      <c r="FC236" s="122">
        <f t="shared" si="551"/>
        <v>0</v>
      </c>
      <c r="FD236" s="122">
        <f t="shared" si="552"/>
        <v>0</v>
      </c>
      <c r="FE236" s="469">
        <f t="shared" si="553"/>
        <v>0</v>
      </c>
      <c r="FF236" s="466">
        <f t="shared" si="554"/>
        <v>0</v>
      </c>
      <c r="FG236" s="466">
        <f t="shared" si="555"/>
        <v>0</v>
      </c>
      <c r="FH236" s="466">
        <f t="shared" si="556"/>
        <v>0</v>
      </c>
      <c r="FI236" s="466">
        <f t="shared" si="557"/>
        <v>0</v>
      </c>
      <c r="FJ236" s="466">
        <f t="shared" si="558"/>
        <v>0</v>
      </c>
      <c r="FK236" s="466">
        <f t="shared" si="559"/>
        <v>0</v>
      </c>
      <c r="FL236" s="466">
        <f t="shared" si="560"/>
        <v>0</v>
      </c>
      <c r="FM236" s="466">
        <f t="shared" si="561"/>
        <v>0</v>
      </c>
      <c r="FN236" s="466">
        <f t="shared" si="562"/>
        <v>0</v>
      </c>
      <c r="FO236" s="466">
        <f t="shared" si="563"/>
        <v>0</v>
      </c>
      <c r="FP236" s="466">
        <f t="shared" si="564"/>
        <v>0</v>
      </c>
      <c r="FQ236" s="468">
        <f t="shared" si="565"/>
        <v>0</v>
      </c>
      <c r="FR236" s="466">
        <f t="shared" si="566"/>
        <v>0</v>
      </c>
      <c r="FS236" s="466">
        <f t="shared" si="567"/>
        <v>0</v>
      </c>
      <c r="FT236" s="466">
        <f t="shared" si="568"/>
        <v>0</v>
      </c>
      <c r="FU236" s="466">
        <f t="shared" si="569"/>
        <v>0</v>
      </c>
      <c r="FV236" s="466">
        <f t="shared" si="570"/>
        <v>0</v>
      </c>
      <c r="FW236" s="466">
        <f t="shared" si="571"/>
        <v>0</v>
      </c>
      <c r="FX236" s="466">
        <f t="shared" si="572"/>
        <v>0</v>
      </c>
      <c r="FY236" s="466">
        <f t="shared" si="573"/>
        <v>0</v>
      </c>
      <c r="FZ236" s="466">
        <f t="shared" si="574"/>
        <v>0</v>
      </c>
      <c r="GA236" s="466">
        <f t="shared" si="575"/>
        <v>0</v>
      </c>
      <c r="GB236" s="466">
        <f t="shared" si="576"/>
        <v>0</v>
      </c>
      <c r="GC236" s="468">
        <f t="shared" si="577"/>
        <v>0</v>
      </c>
    </row>
    <row r="237" spans="1:185">
      <c r="A237" s="97">
        <v>234</v>
      </c>
      <c r="B237" s="97" t="s">
        <v>12</v>
      </c>
      <c r="C237" s="97" t="s">
        <v>213</v>
      </c>
      <c r="D237" s="97" t="s">
        <v>935</v>
      </c>
      <c r="E237" s="321">
        <v>0.37161093585699201</v>
      </c>
      <c r="F237" s="122">
        <v>0.22198317560462699</v>
      </c>
      <c r="G237" s="122">
        <v>1.1967939011566699</v>
      </c>
      <c r="H237" s="122">
        <v>0.34095303364879098</v>
      </c>
      <c r="I237" s="122">
        <v>0.21250877497371201</v>
      </c>
      <c r="J237" s="122">
        <v>1.1735700983175601</v>
      </c>
      <c r="K237" s="122">
        <v>0.31958540483701298</v>
      </c>
      <c r="L237" s="122">
        <v>0.205905404837014</v>
      </c>
      <c r="M237" s="122">
        <v>1.1465802733964201</v>
      </c>
      <c r="N237" s="122">
        <v>0.270904372239748</v>
      </c>
      <c r="O237" s="122">
        <v>0.19086120504731899</v>
      </c>
      <c r="P237" s="475">
        <v>1.1127826393270199</v>
      </c>
      <c r="Q237" s="474">
        <v>4</v>
      </c>
      <c r="R237" s="97">
        <v>1.48644374342797</v>
      </c>
      <c r="S237" s="97">
        <v>0.88793270241850597</v>
      </c>
      <c r="T237" s="97">
        <v>4.7871756046267002</v>
      </c>
      <c r="U237" s="97">
        <v>1.3638121345951599</v>
      </c>
      <c r="V237" s="97">
        <v>0.85003509989484705</v>
      </c>
      <c r="W237" s="97">
        <v>4.6942803932702404</v>
      </c>
      <c r="X237" s="97">
        <v>1.2783416193480499</v>
      </c>
      <c r="Y237" s="97">
        <v>0.823621619348054</v>
      </c>
      <c r="Z237" s="97">
        <v>4.5863210935856902</v>
      </c>
      <c r="AA237" s="97">
        <v>1.08361748895899</v>
      </c>
      <c r="AB237" s="97">
        <v>0.76344482018927395</v>
      </c>
      <c r="AC237" s="97">
        <v>4.4511305573080904</v>
      </c>
      <c r="AD237" s="321">
        <v>3525.77904492691</v>
      </c>
      <c r="AE237" s="97">
        <v>2106.1372348157001</v>
      </c>
      <c r="AF237" s="97">
        <v>11354.9695410965</v>
      </c>
      <c r="AG237" s="97">
        <v>3234.90227372044</v>
      </c>
      <c r="AH237" s="97">
        <v>2016.24579195306</v>
      </c>
      <c r="AI237" s="97">
        <v>11134.626194082701</v>
      </c>
      <c r="AJ237" s="97">
        <v>3032.16997863714</v>
      </c>
      <c r="AK237" s="97">
        <v>1953.59418026092</v>
      </c>
      <c r="AL237" s="97">
        <v>10878.551391601501</v>
      </c>
      <c r="AM237" s="97">
        <v>2570.2929237517201</v>
      </c>
      <c r="AN237" s="97">
        <v>1810.8574649275099</v>
      </c>
      <c r="AO237" s="97">
        <v>10557.885499923799</v>
      </c>
      <c r="AP237" s="466">
        <f t="shared" si="434"/>
        <v>2371.9559253523557</v>
      </c>
      <c r="AQ237" s="122">
        <f t="shared" si="435"/>
        <v>2371.9559253523498</v>
      </c>
      <c r="AR237" s="473">
        <f t="shared" si="436"/>
        <v>2371.9559253523457</v>
      </c>
      <c r="AS237" s="122">
        <f t="shared" si="437"/>
        <v>2371.9559253523603</v>
      </c>
      <c r="AT237" s="122">
        <f t="shared" si="438"/>
        <v>2371.9559253523507</v>
      </c>
      <c r="AU237" s="122">
        <f t="shared" si="439"/>
        <v>2371.9559253523489</v>
      </c>
      <c r="AV237" s="122">
        <f t="shared" si="440"/>
        <v>2371.9559253523616</v>
      </c>
      <c r="AW237" s="122">
        <f t="shared" si="441"/>
        <v>2371.9559253523566</v>
      </c>
      <c r="AX237" s="122">
        <f t="shared" si="442"/>
        <v>2371.9559031346412</v>
      </c>
      <c r="AY237" s="122">
        <f t="shared" si="443"/>
        <v>2371.9559253523585</v>
      </c>
      <c r="AZ237" s="122">
        <f t="shared" si="444"/>
        <v>2371.955925352353</v>
      </c>
      <c r="BA237" s="469">
        <f t="shared" si="445"/>
        <v>2371.9559253523425</v>
      </c>
      <c r="BB237" s="97">
        <f t="shared" si="446"/>
        <v>5.7347825423530681E-2</v>
      </c>
      <c r="BC237" s="97">
        <f t="shared" si="447"/>
        <v>3.4256936955251824E-2</v>
      </c>
      <c r="BD237" s="97">
        <f t="shared" si="448"/>
        <v>0.18469189436849986</v>
      </c>
      <c r="BE237" s="97">
        <f t="shared" si="449"/>
        <v>5.2616629826089528E-2</v>
      </c>
      <c r="BF237" s="97">
        <f t="shared" si="450"/>
        <v>3.2794826395665395E-2</v>
      </c>
      <c r="BG237" s="97">
        <f t="shared" si="451"/>
        <v>0.18110794550591766</v>
      </c>
      <c r="BH237" s="97">
        <f t="shared" si="452"/>
        <v>4.9319129864236359E-2</v>
      </c>
      <c r="BI237" s="97">
        <f t="shared" si="453"/>
        <v>3.17757796420143E-2</v>
      </c>
      <c r="BJ237" s="97">
        <f t="shared" si="454"/>
        <v>0.17694281574669862</v>
      </c>
      <c r="BK237" s="97">
        <f t="shared" si="455"/>
        <v>4.1806564733753993E-2</v>
      </c>
      <c r="BL237" s="97">
        <f t="shared" si="456"/>
        <v>2.9454125298913482E-2</v>
      </c>
      <c r="BM237" s="469">
        <f t="shared" si="457"/>
        <v>0.17172708975125534</v>
      </c>
      <c r="BN237" s="467">
        <f t="shared" si="458"/>
        <v>22549403.558309145</v>
      </c>
      <c r="BO237" s="97">
        <f t="shared" si="459"/>
        <v>30138156.447005175</v>
      </c>
      <c r="BP237" s="97">
        <f t="shared" si="460"/>
        <v>11672663.689428337</v>
      </c>
      <c r="BQ237" s="97">
        <f t="shared" si="461"/>
        <v>23669432.208428171</v>
      </c>
      <c r="BR237" s="97">
        <f t="shared" si="462"/>
        <v>30887424.736697394</v>
      </c>
      <c r="BS237" s="97">
        <f t="shared" si="463"/>
        <v>11802154.34050758</v>
      </c>
      <c r="BT237" s="97">
        <f t="shared" si="464"/>
        <v>24547791.79088942</v>
      </c>
      <c r="BU237" s="97">
        <f t="shared" si="465"/>
        <v>31441259.524018019</v>
      </c>
      <c r="BV237" s="97">
        <f t="shared" si="466"/>
        <v>11957768.974091744</v>
      </c>
      <c r="BW237" s="97">
        <f t="shared" si="467"/>
        <v>26941356.619956758</v>
      </c>
      <c r="BX237" s="97">
        <f t="shared" si="468"/>
        <v>32813369.824729271</v>
      </c>
      <c r="BY237" s="469">
        <f t="shared" si="469"/>
        <v>12160903.841131028</v>
      </c>
      <c r="BZ237" s="470">
        <f t="shared" si="470"/>
        <v>0.7585017481491334</v>
      </c>
      <c r="CA237" s="470">
        <f t="shared" si="471"/>
        <v>1.6970968838582248</v>
      </c>
      <c r="CB237" s="470">
        <f t="shared" si="472"/>
        <v>0.12191597565532131</v>
      </c>
      <c r="CC237" s="470">
        <f t="shared" si="473"/>
        <v>0.86776732689265557</v>
      </c>
      <c r="CD237" s="470">
        <f t="shared" si="474"/>
        <v>1.8168323131902611</v>
      </c>
      <c r="CE237" s="470">
        <f t="shared" si="475"/>
        <v>0.12570781197291972</v>
      </c>
      <c r="CF237" s="470">
        <f t="shared" si="476"/>
        <v>0.96014208640913667</v>
      </c>
      <c r="CG237" s="470">
        <f t="shared" si="477"/>
        <v>1.9087199015553806</v>
      </c>
      <c r="CH237" s="470">
        <f t="shared" si="478"/>
        <v>0.13036340816624864</v>
      </c>
      <c r="CI237" s="470">
        <f t="shared" si="479"/>
        <v>1.2431211610398973</v>
      </c>
      <c r="CJ237" s="470">
        <f t="shared" si="480"/>
        <v>2.1490334963955973</v>
      </c>
      <c r="CK237" s="472">
        <f t="shared" si="481"/>
        <v>0.1366046635181779</v>
      </c>
      <c r="CL237" s="470">
        <f t="shared" si="482"/>
        <v>0</v>
      </c>
      <c r="CM237" s="116">
        <f t="shared" si="483"/>
        <v>0</v>
      </c>
      <c r="CN237" s="116">
        <f t="shared" si="484"/>
        <v>0</v>
      </c>
      <c r="CO237" s="116">
        <f t="shared" si="485"/>
        <v>0</v>
      </c>
      <c r="CP237" s="116">
        <f t="shared" si="486"/>
        <v>0</v>
      </c>
      <c r="CQ237" s="116">
        <f t="shared" si="487"/>
        <v>0</v>
      </c>
      <c r="CR237" s="116">
        <f t="shared" si="488"/>
        <v>0</v>
      </c>
      <c r="CS237" s="116">
        <f t="shared" si="489"/>
        <v>0</v>
      </c>
      <c r="CT237" s="116">
        <f t="shared" si="490"/>
        <v>0</v>
      </c>
      <c r="CU237" s="116">
        <f t="shared" si="491"/>
        <v>0</v>
      </c>
      <c r="CV237" s="116">
        <f t="shared" si="492"/>
        <v>0</v>
      </c>
      <c r="CW237" s="471">
        <f t="shared" si="493"/>
        <v>0</v>
      </c>
      <c r="CX237" s="470">
        <f t="shared" si="494"/>
        <v>0</v>
      </c>
      <c r="CY237" s="116">
        <f t="shared" si="495"/>
        <v>0</v>
      </c>
      <c r="CZ237" s="116">
        <f t="shared" si="496"/>
        <v>0</v>
      </c>
      <c r="DA237" s="116">
        <f t="shared" si="497"/>
        <v>0</v>
      </c>
      <c r="DB237" s="116">
        <f t="shared" si="498"/>
        <v>0</v>
      </c>
      <c r="DC237" s="116">
        <f t="shared" si="499"/>
        <v>0</v>
      </c>
      <c r="DD237" s="116">
        <f t="shared" si="500"/>
        <v>0</v>
      </c>
      <c r="DE237" s="116">
        <f t="shared" si="501"/>
        <v>0</v>
      </c>
      <c r="DF237" s="116">
        <f t="shared" si="502"/>
        <v>0</v>
      </c>
      <c r="DG237" s="116">
        <f t="shared" si="503"/>
        <v>0</v>
      </c>
      <c r="DH237" s="116">
        <f t="shared" si="504"/>
        <v>0</v>
      </c>
      <c r="DI237" s="471">
        <f t="shared" si="505"/>
        <v>0</v>
      </c>
      <c r="DJ237" s="470">
        <f t="shared" si="506"/>
        <v>0</v>
      </c>
      <c r="DK237" s="116">
        <f t="shared" si="507"/>
        <v>0</v>
      </c>
      <c r="DL237" s="116">
        <f t="shared" si="508"/>
        <v>0</v>
      </c>
      <c r="DM237" s="116">
        <f t="shared" si="509"/>
        <v>0</v>
      </c>
      <c r="DN237" s="116">
        <f t="shared" si="510"/>
        <v>0</v>
      </c>
      <c r="DO237" s="116">
        <f t="shared" si="511"/>
        <v>0</v>
      </c>
      <c r="DP237" s="116">
        <f t="shared" si="512"/>
        <v>0</v>
      </c>
      <c r="DQ237" s="116">
        <f t="shared" si="513"/>
        <v>0</v>
      </c>
      <c r="DR237" s="116">
        <f t="shared" si="514"/>
        <v>0</v>
      </c>
      <c r="DS237" s="116">
        <f t="shared" si="515"/>
        <v>0</v>
      </c>
      <c r="DT237" s="116">
        <f t="shared" si="516"/>
        <v>0</v>
      </c>
      <c r="DU237" s="471">
        <f t="shared" si="517"/>
        <v>0</v>
      </c>
      <c r="DV237" s="470">
        <f t="shared" si="518"/>
        <v>0</v>
      </c>
      <c r="DW237" s="470">
        <f t="shared" si="519"/>
        <v>0</v>
      </c>
      <c r="DX237" s="470">
        <f t="shared" si="520"/>
        <v>0</v>
      </c>
      <c r="DY237" s="470">
        <f t="shared" si="521"/>
        <v>0</v>
      </c>
      <c r="DZ237" s="470">
        <f t="shared" si="522"/>
        <v>0</v>
      </c>
      <c r="EA237" s="470">
        <f t="shared" si="523"/>
        <v>0</v>
      </c>
      <c r="EB237" s="470">
        <f t="shared" si="524"/>
        <v>0</v>
      </c>
      <c r="EC237" s="470">
        <f t="shared" si="525"/>
        <v>0</v>
      </c>
      <c r="ED237" s="470">
        <f t="shared" si="526"/>
        <v>0</v>
      </c>
      <c r="EE237" s="470">
        <f t="shared" si="527"/>
        <v>0</v>
      </c>
      <c r="EF237" s="470">
        <f t="shared" si="528"/>
        <v>0</v>
      </c>
      <c r="EG237" s="470">
        <f t="shared" si="529"/>
        <v>0</v>
      </c>
      <c r="EH237" s="466">
        <f t="shared" si="530"/>
        <v>393.20416060722647</v>
      </c>
      <c r="EI237" s="122">
        <f t="shared" si="531"/>
        <v>879.76798644821019</v>
      </c>
      <c r="EJ237" s="122">
        <f t="shared" si="532"/>
        <v>63.200736173829448</v>
      </c>
      <c r="EK237" s="122">
        <f t="shared" si="533"/>
        <v>449.84698348528349</v>
      </c>
      <c r="EL237" s="122">
        <f t="shared" si="534"/>
        <v>941.83833645113884</v>
      </c>
      <c r="EM237" s="122">
        <f t="shared" si="535"/>
        <v>65.166408395494429</v>
      </c>
      <c r="EN237" s="122">
        <f t="shared" si="536"/>
        <v>497.73367572508994</v>
      </c>
      <c r="EO237" s="122">
        <f t="shared" si="537"/>
        <v>989.47248118645768</v>
      </c>
      <c r="EP237" s="122">
        <f t="shared" si="538"/>
        <v>67.579850154582218</v>
      </c>
      <c r="EQ237" s="122">
        <f t="shared" si="539"/>
        <v>644.42885445224613</v>
      </c>
      <c r="ER237" s="122">
        <f t="shared" si="540"/>
        <v>1114.0500521310578</v>
      </c>
      <c r="ES237" s="469">
        <f t="shared" si="541"/>
        <v>70.815291045495229</v>
      </c>
      <c r="ET237" s="466">
        <f t="shared" si="542"/>
        <v>0</v>
      </c>
      <c r="EU237" s="122">
        <f t="shared" si="543"/>
        <v>0</v>
      </c>
      <c r="EV237" s="122">
        <f t="shared" si="544"/>
        <v>0</v>
      </c>
      <c r="EW237" s="122">
        <f t="shared" si="545"/>
        <v>0</v>
      </c>
      <c r="EX237" s="122">
        <f t="shared" si="546"/>
        <v>0</v>
      </c>
      <c r="EY237" s="122">
        <f t="shared" si="547"/>
        <v>0</v>
      </c>
      <c r="EZ237" s="122">
        <f t="shared" si="548"/>
        <v>0</v>
      </c>
      <c r="FA237" s="122">
        <f t="shared" si="549"/>
        <v>0</v>
      </c>
      <c r="FB237" s="122">
        <f t="shared" si="550"/>
        <v>0</v>
      </c>
      <c r="FC237" s="122">
        <f t="shared" si="551"/>
        <v>0</v>
      </c>
      <c r="FD237" s="122">
        <f t="shared" si="552"/>
        <v>0</v>
      </c>
      <c r="FE237" s="469">
        <f t="shared" si="553"/>
        <v>0</v>
      </c>
      <c r="FF237" s="466">
        <f t="shared" si="554"/>
        <v>0</v>
      </c>
      <c r="FG237" s="466">
        <f t="shared" si="555"/>
        <v>0</v>
      </c>
      <c r="FH237" s="466">
        <f t="shared" si="556"/>
        <v>0</v>
      </c>
      <c r="FI237" s="466">
        <f t="shared" si="557"/>
        <v>0</v>
      </c>
      <c r="FJ237" s="466">
        <f t="shared" si="558"/>
        <v>0</v>
      </c>
      <c r="FK237" s="466">
        <f t="shared" si="559"/>
        <v>0</v>
      </c>
      <c r="FL237" s="466">
        <f t="shared" si="560"/>
        <v>0</v>
      </c>
      <c r="FM237" s="466">
        <f t="shared" si="561"/>
        <v>0</v>
      </c>
      <c r="FN237" s="466">
        <f t="shared" si="562"/>
        <v>0</v>
      </c>
      <c r="FO237" s="466">
        <f t="shared" si="563"/>
        <v>0</v>
      </c>
      <c r="FP237" s="466">
        <f t="shared" si="564"/>
        <v>0</v>
      </c>
      <c r="FQ237" s="468">
        <f t="shared" si="565"/>
        <v>0</v>
      </c>
      <c r="FR237" s="466">
        <f t="shared" si="566"/>
        <v>0</v>
      </c>
      <c r="FS237" s="466">
        <f t="shared" si="567"/>
        <v>0</v>
      </c>
      <c r="FT237" s="466">
        <f t="shared" si="568"/>
        <v>0</v>
      </c>
      <c r="FU237" s="466">
        <f t="shared" si="569"/>
        <v>0</v>
      </c>
      <c r="FV237" s="466">
        <f t="shared" si="570"/>
        <v>0</v>
      </c>
      <c r="FW237" s="466">
        <f t="shared" si="571"/>
        <v>0</v>
      </c>
      <c r="FX237" s="466">
        <f t="shared" si="572"/>
        <v>0</v>
      </c>
      <c r="FY237" s="466">
        <f t="shared" si="573"/>
        <v>0</v>
      </c>
      <c r="FZ237" s="466">
        <f t="shared" si="574"/>
        <v>0</v>
      </c>
      <c r="GA237" s="466">
        <f t="shared" si="575"/>
        <v>0</v>
      </c>
      <c r="GB237" s="466">
        <f t="shared" si="576"/>
        <v>0</v>
      </c>
      <c r="GC237" s="468">
        <f t="shared" si="577"/>
        <v>0</v>
      </c>
    </row>
    <row r="238" spans="1:185">
      <c r="A238" s="97">
        <v>235</v>
      </c>
      <c r="B238" s="97" t="s">
        <v>12</v>
      </c>
      <c r="C238" s="97" t="s">
        <v>213</v>
      </c>
      <c r="D238" s="97" t="s">
        <v>935</v>
      </c>
      <c r="E238" s="321">
        <v>0.38282503622229203</v>
      </c>
      <c r="F238" s="122">
        <v>0</v>
      </c>
      <c r="G238" s="122">
        <v>1.0762430458002701</v>
      </c>
      <c r="H238" s="122">
        <v>0.34728084607624898</v>
      </c>
      <c r="I238" s="122">
        <v>0</v>
      </c>
      <c r="J238" s="122">
        <v>1.05035940054877</v>
      </c>
      <c r="K238" s="122">
        <v>0.31651410084230902</v>
      </c>
      <c r="L238" s="122">
        <v>0</v>
      </c>
      <c r="M238" s="122">
        <v>1.0202784074186499</v>
      </c>
      <c r="N238" s="122">
        <v>0.268166358331831</v>
      </c>
      <c r="O238" s="122">
        <v>0</v>
      </c>
      <c r="P238" s="475">
        <v>0.98260990081564803</v>
      </c>
      <c r="Q238" s="474">
        <v>3</v>
      </c>
      <c r="R238" s="97">
        <v>1.1484751086668701</v>
      </c>
      <c r="S238" s="97">
        <v>0</v>
      </c>
      <c r="T238" s="97">
        <v>3.2287291374008098</v>
      </c>
      <c r="U238" s="97">
        <v>1.04184253822874</v>
      </c>
      <c r="V238" s="97">
        <v>0</v>
      </c>
      <c r="W238" s="97">
        <v>3.1510782016463201</v>
      </c>
      <c r="X238" s="97">
        <v>0.94954230252692595</v>
      </c>
      <c r="Y238" s="97">
        <v>0</v>
      </c>
      <c r="Z238" s="97">
        <v>3.06083522225597</v>
      </c>
      <c r="AA238" s="97">
        <v>0.804499074995492</v>
      </c>
      <c r="AB238" s="97">
        <v>0</v>
      </c>
      <c r="AC238" s="97">
        <v>2.9478297024469402</v>
      </c>
      <c r="AD238" s="321">
        <v>1791.3706170219</v>
      </c>
      <c r="AE238" s="97">
        <v>0</v>
      </c>
      <c r="AF238" s="97">
        <v>5036.1130715110203</v>
      </c>
      <c r="AG238" s="97">
        <v>1625.0470702084999</v>
      </c>
      <c r="AH238" s="97">
        <v>0</v>
      </c>
      <c r="AI238" s="97">
        <v>4914.9945521411801</v>
      </c>
      <c r="AJ238" s="97">
        <v>1481.078838827</v>
      </c>
      <c r="AK238" s="97">
        <v>0</v>
      </c>
      <c r="AL238" s="97">
        <v>4774.2351074218705</v>
      </c>
      <c r="AM238" s="97">
        <v>1254.8430466560801</v>
      </c>
      <c r="AN238" s="97">
        <v>0</v>
      </c>
      <c r="AO238" s="97">
        <v>4597.97123428956</v>
      </c>
      <c r="AP238" s="466">
        <f t="shared" si="434"/>
        <v>1559.7818389823806</v>
      </c>
      <c r="AQ238" s="122">
        <f t="shared" si="435"/>
        <v>0</v>
      </c>
      <c r="AR238" s="473">
        <f t="shared" si="436"/>
        <v>1559.7818389823774</v>
      </c>
      <c r="AS238" s="122">
        <f t="shared" si="437"/>
        <v>1559.7818389823851</v>
      </c>
      <c r="AT238" s="122">
        <f t="shared" si="438"/>
        <v>0</v>
      </c>
      <c r="AU238" s="122">
        <f t="shared" si="439"/>
        <v>1559.7818389823774</v>
      </c>
      <c r="AV238" s="122">
        <f t="shared" si="440"/>
        <v>1559.7818389823674</v>
      </c>
      <c r="AW238" s="122">
        <f t="shared" si="441"/>
        <v>0</v>
      </c>
      <c r="AX238" s="122">
        <f t="shared" si="442"/>
        <v>1559.781811417816</v>
      </c>
      <c r="AY238" s="122">
        <f t="shared" si="443"/>
        <v>1559.7818389823651</v>
      </c>
      <c r="AZ238" s="122">
        <f t="shared" si="444"/>
        <v>0</v>
      </c>
      <c r="BA238" s="469">
        <f t="shared" si="445"/>
        <v>1559.7818389823765</v>
      </c>
      <c r="BB238" s="97">
        <f t="shared" si="446"/>
        <v>5.9078410312126815E-2</v>
      </c>
      <c r="BC238" s="97">
        <f t="shared" si="447"/>
        <v>0</v>
      </c>
      <c r="BD238" s="97">
        <f t="shared" si="448"/>
        <v>0.16608821847911057</v>
      </c>
      <c r="BE238" s="97">
        <f t="shared" si="449"/>
        <v>5.3593151901700241E-2</v>
      </c>
      <c r="BF238" s="97">
        <f t="shared" si="450"/>
        <v>0</v>
      </c>
      <c r="BG238" s="97">
        <f t="shared" si="451"/>
        <v>0.16209379682468739</v>
      </c>
      <c r="BH238" s="97">
        <f t="shared" si="452"/>
        <v>4.8845159406653661E-2</v>
      </c>
      <c r="BI238" s="97">
        <f t="shared" si="453"/>
        <v>0</v>
      </c>
      <c r="BJ238" s="97">
        <f t="shared" si="454"/>
        <v>0.15745163111819585</v>
      </c>
      <c r="BK238" s="97">
        <f t="shared" si="455"/>
        <v>4.1384028343008888E-2</v>
      </c>
      <c r="BL238" s="97">
        <f t="shared" si="456"/>
        <v>0</v>
      </c>
      <c r="BM238" s="469">
        <f t="shared" si="457"/>
        <v>0.15163854347142816</v>
      </c>
      <c r="BN238" s="467">
        <f t="shared" si="458"/>
        <v>14582196.095597889</v>
      </c>
      <c r="BO238" s="97">
        <f t="shared" si="459"/>
        <v>0</v>
      </c>
      <c r="BP238" s="97">
        <f t="shared" si="460"/>
        <v>8148667.3577598771</v>
      </c>
      <c r="BQ238" s="97">
        <f t="shared" si="461"/>
        <v>15404542.809335941</v>
      </c>
      <c r="BR238" s="97">
        <f t="shared" si="462"/>
        <v>0</v>
      </c>
      <c r="BS238" s="97">
        <f t="shared" si="463"/>
        <v>8261118.8170452872</v>
      </c>
      <c r="BT238" s="97">
        <f t="shared" si="464"/>
        <v>16230459.932970647</v>
      </c>
      <c r="BU238" s="97">
        <f t="shared" si="465"/>
        <v>0</v>
      </c>
      <c r="BV238" s="97">
        <f t="shared" si="466"/>
        <v>8397373.8421018682</v>
      </c>
      <c r="BW238" s="97">
        <f t="shared" si="467"/>
        <v>17818063.547829833</v>
      </c>
      <c r="BX238" s="97">
        <f t="shared" si="468"/>
        <v>0</v>
      </c>
      <c r="BY238" s="469">
        <f t="shared" si="469"/>
        <v>8577121.0976415314</v>
      </c>
      <c r="BZ238" s="470">
        <f t="shared" si="470"/>
        <v>0.63485033265216551</v>
      </c>
      <c r="CA238" s="470">
        <f t="shared" si="471"/>
        <v>0</v>
      </c>
      <c r="CB238" s="470">
        <f t="shared" si="472"/>
        <v>0.12619001178153508</v>
      </c>
      <c r="CC238" s="470">
        <f t="shared" si="473"/>
        <v>0.73929323501829525</v>
      </c>
      <c r="CD238" s="470">
        <f t="shared" si="474"/>
        <v>0</v>
      </c>
      <c r="CE238" s="470">
        <f t="shared" si="475"/>
        <v>0.13108400186211125</v>
      </c>
      <c r="CF238" s="470">
        <f t="shared" si="476"/>
        <v>0.85464649072390342</v>
      </c>
      <c r="CG238" s="470">
        <f t="shared" si="477"/>
        <v>0</v>
      </c>
      <c r="CH238" s="470">
        <f t="shared" si="478"/>
        <v>0.1371745493034518</v>
      </c>
      <c r="CI238" s="470">
        <f t="shared" si="479"/>
        <v>1.1074011208732388</v>
      </c>
      <c r="CJ238" s="470">
        <f t="shared" si="480"/>
        <v>0</v>
      </c>
      <c r="CK238" s="472">
        <f t="shared" si="481"/>
        <v>0.14548196407889197</v>
      </c>
      <c r="CL238" s="470">
        <f t="shared" si="482"/>
        <v>0</v>
      </c>
      <c r="CM238" s="116">
        <f t="shared" si="483"/>
        <v>0</v>
      </c>
      <c r="CN238" s="116">
        <f t="shared" si="484"/>
        <v>0</v>
      </c>
      <c r="CO238" s="116">
        <f t="shared" si="485"/>
        <v>0</v>
      </c>
      <c r="CP238" s="116">
        <f t="shared" si="486"/>
        <v>0</v>
      </c>
      <c r="CQ238" s="116">
        <f t="shared" si="487"/>
        <v>0</v>
      </c>
      <c r="CR238" s="116">
        <f t="shared" si="488"/>
        <v>0</v>
      </c>
      <c r="CS238" s="116">
        <f t="shared" si="489"/>
        <v>0</v>
      </c>
      <c r="CT238" s="116">
        <f t="shared" si="490"/>
        <v>0</v>
      </c>
      <c r="CU238" s="116">
        <f t="shared" si="491"/>
        <v>0</v>
      </c>
      <c r="CV238" s="116">
        <f t="shared" si="492"/>
        <v>0</v>
      </c>
      <c r="CW238" s="471">
        <f t="shared" si="493"/>
        <v>0</v>
      </c>
      <c r="CX238" s="470">
        <f t="shared" si="494"/>
        <v>0</v>
      </c>
      <c r="CY238" s="116">
        <f t="shared" si="495"/>
        <v>0</v>
      </c>
      <c r="CZ238" s="116">
        <f t="shared" si="496"/>
        <v>0</v>
      </c>
      <c r="DA238" s="116">
        <f t="shared" si="497"/>
        <v>0</v>
      </c>
      <c r="DB238" s="116">
        <f t="shared" si="498"/>
        <v>0</v>
      </c>
      <c r="DC238" s="116">
        <f t="shared" si="499"/>
        <v>0</v>
      </c>
      <c r="DD238" s="116">
        <f t="shared" si="500"/>
        <v>0</v>
      </c>
      <c r="DE238" s="116">
        <f t="shared" si="501"/>
        <v>0</v>
      </c>
      <c r="DF238" s="116">
        <f t="shared" si="502"/>
        <v>0</v>
      </c>
      <c r="DG238" s="116">
        <f t="shared" si="503"/>
        <v>0</v>
      </c>
      <c r="DH238" s="116">
        <f t="shared" si="504"/>
        <v>0</v>
      </c>
      <c r="DI238" s="471">
        <f t="shared" si="505"/>
        <v>0</v>
      </c>
      <c r="DJ238" s="470">
        <f t="shared" si="506"/>
        <v>0</v>
      </c>
      <c r="DK238" s="116">
        <f t="shared" si="507"/>
        <v>0</v>
      </c>
      <c r="DL238" s="116">
        <f t="shared" si="508"/>
        <v>0</v>
      </c>
      <c r="DM238" s="116">
        <f t="shared" si="509"/>
        <v>0</v>
      </c>
      <c r="DN238" s="116">
        <f t="shared" si="510"/>
        <v>0</v>
      </c>
      <c r="DO238" s="116">
        <f t="shared" si="511"/>
        <v>0</v>
      </c>
      <c r="DP238" s="116">
        <f t="shared" si="512"/>
        <v>0</v>
      </c>
      <c r="DQ238" s="116">
        <f t="shared" si="513"/>
        <v>0</v>
      </c>
      <c r="DR238" s="116">
        <f t="shared" si="514"/>
        <v>0</v>
      </c>
      <c r="DS238" s="116">
        <f t="shared" si="515"/>
        <v>0</v>
      </c>
      <c r="DT238" s="116">
        <f t="shared" si="516"/>
        <v>0</v>
      </c>
      <c r="DU238" s="471">
        <f t="shared" si="517"/>
        <v>0</v>
      </c>
      <c r="DV238" s="470">
        <f t="shared" si="518"/>
        <v>0</v>
      </c>
      <c r="DW238" s="470">
        <f t="shared" si="519"/>
        <v>0</v>
      </c>
      <c r="DX238" s="470">
        <f t="shared" si="520"/>
        <v>0</v>
      </c>
      <c r="DY238" s="470">
        <f t="shared" si="521"/>
        <v>0</v>
      </c>
      <c r="DZ238" s="470">
        <f t="shared" si="522"/>
        <v>0</v>
      </c>
      <c r="EA238" s="470">
        <f t="shared" si="523"/>
        <v>0</v>
      </c>
      <c r="EB238" s="470">
        <f t="shared" si="524"/>
        <v>0</v>
      </c>
      <c r="EC238" s="470">
        <f t="shared" si="525"/>
        <v>0</v>
      </c>
      <c r="ED238" s="470">
        <f t="shared" si="526"/>
        <v>0</v>
      </c>
      <c r="EE238" s="470">
        <f t="shared" si="527"/>
        <v>0</v>
      </c>
      <c r="EF238" s="470">
        <f t="shared" si="528"/>
        <v>0</v>
      </c>
      <c r="EG238" s="470">
        <f t="shared" si="529"/>
        <v>0</v>
      </c>
      <c r="EH238" s="466">
        <f t="shared" si="530"/>
        <v>246.827834712483</v>
      </c>
      <c r="EI238" s="122">
        <f t="shared" si="531"/>
        <v>0</v>
      </c>
      <c r="EJ238" s="122">
        <f t="shared" si="532"/>
        <v>49.062284082388182</v>
      </c>
      <c r="EK238" s="122">
        <f t="shared" si="533"/>
        <v>287.4349102958289</v>
      </c>
      <c r="EL238" s="122">
        <f t="shared" si="534"/>
        <v>0</v>
      </c>
      <c r="EM238" s="122">
        <f t="shared" si="535"/>
        <v>50.965052203571396</v>
      </c>
      <c r="EN238" s="122">
        <f t="shared" si="536"/>
        <v>332.2838973222747</v>
      </c>
      <c r="EO238" s="122">
        <f t="shared" si="537"/>
        <v>0</v>
      </c>
      <c r="EP238" s="122">
        <f t="shared" si="538"/>
        <v>53.333038104877588</v>
      </c>
      <c r="EQ238" s="122">
        <f t="shared" si="539"/>
        <v>430.55411136262393</v>
      </c>
      <c r="ER238" s="122">
        <f t="shared" si="540"/>
        <v>0</v>
      </c>
      <c r="ES238" s="469">
        <f t="shared" si="541"/>
        <v>56.562935130392091</v>
      </c>
      <c r="ET238" s="466">
        <f t="shared" si="542"/>
        <v>0</v>
      </c>
      <c r="EU238" s="122">
        <f t="shared" si="543"/>
        <v>0</v>
      </c>
      <c r="EV238" s="122">
        <f t="shared" si="544"/>
        <v>0</v>
      </c>
      <c r="EW238" s="122">
        <f t="shared" si="545"/>
        <v>0</v>
      </c>
      <c r="EX238" s="122">
        <f t="shared" si="546"/>
        <v>0</v>
      </c>
      <c r="EY238" s="122">
        <f t="shared" si="547"/>
        <v>0</v>
      </c>
      <c r="EZ238" s="122">
        <f t="shared" si="548"/>
        <v>0</v>
      </c>
      <c r="FA238" s="122">
        <f t="shared" si="549"/>
        <v>0</v>
      </c>
      <c r="FB238" s="122">
        <f t="shared" si="550"/>
        <v>0</v>
      </c>
      <c r="FC238" s="122">
        <f t="shared" si="551"/>
        <v>0</v>
      </c>
      <c r="FD238" s="122">
        <f t="shared" si="552"/>
        <v>0</v>
      </c>
      <c r="FE238" s="469">
        <f t="shared" si="553"/>
        <v>0</v>
      </c>
      <c r="FF238" s="466">
        <f t="shared" si="554"/>
        <v>0</v>
      </c>
      <c r="FG238" s="466">
        <f t="shared" si="555"/>
        <v>0</v>
      </c>
      <c r="FH238" s="466">
        <f t="shared" si="556"/>
        <v>0</v>
      </c>
      <c r="FI238" s="466">
        <f t="shared" si="557"/>
        <v>0</v>
      </c>
      <c r="FJ238" s="466">
        <f t="shared" si="558"/>
        <v>0</v>
      </c>
      <c r="FK238" s="466">
        <f t="shared" si="559"/>
        <v>0</v>
      </c>
      <c r="FL238" s="466">
        <f t="shared" si="560"/>
        <v>0</v>
      </c>
      <c r="FM238" s="466">
        <f t="shared" si="561"/>
        <v>0</v>
      </c>
      <c r="FN238" s="466">
        <f t="shared" si="562"/>
        <v>0</v>
      </c>
      <c r="FO238" s="466">
        <f t="shared" si="563"/>
        <v>0</v>
      </c>
      <c r="FP238" s="466">
        <f t="shared" si="564"/>
        <v>0</v>
      </c>
      <c r="FQ238" s="468">
        <f t="shared" si="565"/>
        <v>0</v>
      </c>
      <c r="FR238" s="466">
        <f t="shared" si="566"/>
        <v>0</v>
      </c>
      <c r="FS238" s="466">
        <f t="shared" si="567"/>
        <v>0</v>
      </c>
      <c r="FT238" s="466">
        <f t="shared" si="568"/>
        <v>0</v>
      </c>
      <c r="FU238" s="466">
        <f t="shared" si="569"/>
        <v>0</v>
      </c>
      <c r="FV238" s="466">
        <f t="shared" si="570"/>
        <v>0</v>
      </c>
      <c r="FW238" s="466">
        <f t="shared" si="571"/>
        <v>0</v>
      </c>
      <c r="FX238" s="466">
        <f t="shared" si="572"/>
        <v>0</v>
      </c>
      <c r="FY238" s="466">
        <f t="shared" si="573"/>
        <v>0</v>
      </c>
      <c r="FZ238" s="466">
        <f t="shared" si="574"/>
        <v>0</v>
      </c>
      <c r="GA238" s="466">
        <f t="shared" si="575"/>
        <v>0</v>
      </c>
      <c r="GB238" s="466">
        <f t="shared" si="576"/>
        <v>0</v>
      </c>
      <c r="GC238" s="468">
        <f t="shared" si="577"/>
        <v>0</v>
      </c>
    </row>
    <row r="239" spans="1:185">
      <c r="A239" s="97">
        <v>236</v>
      </c>
      <c r="B239" s="97" t="s">
        <v>12</v>
      </c>
      <c r="C239" s="97" t="s">
        <v>213</v>
      </c>
      <c r="D239" s="97" t="s">
        <v>935</v>
      </c>
      <c r="E239" s="321">
        <v>0.38328048352028099</v>
      </c>
      <c r="F239" s="122">
        <v>3.2781375221820599</v>
      </c>
      <c r="G239" s="122">
        <v>3.1104587037644902</v>
      </c>
      <c r="H239" s="122">
        <v>0.35165984362985803</v>
      </c>
      <c r="I239" s="122">
        <v>2.9732707326191301</v>
      </c>
      <c r="J239" s="122">
        <v>2.9993421446875699</v>
      </c>
      <c r="K239" s="122">
        <v>0.32962121582744103</v>
      </c>
      <c r="L239" s="122">
        <v>2.7093806620834702</v>
      </c>
      <c r="M239" s="122">
        <v>2.90281913578387</v>
      </c>
      <c r="N239" s="122">
        <v>0.27941147248628501</v>
      </c>
      <c r="O239" s="122">
        <v>2.2946962655274401</v>
      </c>
      <c r="P239" s="475">
        <v>2.6707174734607699</v>
      </c>
      <c r="Q239" s="474">
        <v>3</v>
      </c>
      <c r="R239" s="97">
        <v>1.1498414505608401</v>
      </c>
      <c r="S239" s="97">
        <v>9.8344125665461792</v>
      </c>
      <c r="T239" s="97">
        <v>9.3313761112934799</v>
      </c>
      <c r="U239" s="97">
        <v>1.05497953088957</v>
      </c>
      <c r="V239" s="97">
        <v>8.9198121978573806</v>
      </c>
      <c r="W239" s="97">
        <v>8.9980264340627105</v>
      </c>
      <c r="X239" s="97">
        <v>0.98886364748232403</v>
      </c>
      <c r="Y239" s="97">
        <v>8.1281419862504194</v>
      </c>
      <c r="Z239" s="97">
        <v>8.7084574073516308</v>
      </c>
      <c r="AA239" s="97">
        <v>0.83823441745885396</v>
      </c>
      <c r="AB239" s="97">
        <v>6.8840887965823203</v>
      </c>
      <c r="AC239" s="97">
        <v>8.0121524203823302</v>
      </c>
      <c r="AD239" s="321">
        <v>2830.0243916783902</v>
      </c>
      <c r="AE239" s="97">
        <v>24204.752253086001</v>
      </c>
      <c r="AF239" s="97">
        <v>22966.663786563699</v>
      </c>
      <c r="AG239" s="97">
        <v>2596.5473793649198</v>
      </c>
      <c r="AH239" s="97">
        <v>21953.710293549</v>
      </c>
      <c r="AI239" s="97">
        <v>22146.2135261726</v>
      </c>
      <c r="AJ239" s="97">
        <v>2433.8209768434199</v>
      </c>
      <c r="AK239" s="97">
        <v>20005.227737175501</v>
      </c>
      <c r="AL239" s="97">
        <v>21433.517181396401</v>
      </c>
      <c r="AM239" s="97">
        <v>2063.0877815335498</v>
      </c>
      <c r="AN239" s="97">
        <v>16943.326577160198</v>
      </c>
      <c r="AO239" s="97">
        <v>19719.750726039099</v>
      </c>
      <c r="AP239" s="466">
        <f t="shared" si="434"/>
        <v>2461.2301028963893</v>
      </c>
      <c r="AQ239" s="122">
        <f t="shared" si="435"/>
        <v>2461.2301028963898</v>
      </c>
      <c r="AR239" s="473">
        <f t="shared" si="436"/>
        <v>2461.2301028963825</v>
      </c>
      <c r="AS239" s="122">
        <f t="shared" si="437"/>
        <v>2461.2301028963884</v>
      </c>
      <c r="AT239" s="122">
        <f t="shared" si="438"/>
        <v>2461.2301028963907</v>
      </c>
      <c r="AU239" s="122">
        <f t="shared" si="439"/>
        <v>2461.2301028963898</v>
      </c>
      <c r="AV239" s="122">
        <f t="shared" si="440"/>
        <v>2461.2301028963898</v>
      </c>
      <c r="AW239" s="122">
        <f t="shared" si="441"/>
        <v>2461.2301028963793</v>
      </c>
      <c r="AX239" s="122">
        <f t="shared" si="442"/>
        <v>2461.2300639264017</v>
      </c>
      <c r="AY239" s="122">
        <f t="shared" si="443"/>
        <v>2461.2301028963889</v>
      </c>
      <c r="AZ239" s="122">
        <f t="shared" si="444"/>
        <v>2461.2301028963911</v>
      </c>
      <c r="BA239" s="469">
        <f t="shared" si="445"/>
        <v>2461.230102896382</v>
      </c>
      <c r="BB239" s="97">
        <f t="shared" si="446"/>
        <v>5.9148695951257581E-2</v>
      </c>
      <c r="BC239" s="97">
        <f t="shared" si="447"/>
        <v>0.50588946717318473</v>
      </c>
      <c r="BD239" s="97">
        <f t="shared" si="448"/>
        <v>0.48001289929538887</v>
      </c>
      <c r="BE239" s="97">
        <f t="shared" si="449"/>
        <v>5.4268928535278864E-2</v>
      </c>
      <c r="BF239" s="97">
        <f t="shared" si="450"/>
        <v>0.4588417467260788</v>
      </c>
      <c r="BG239" s="97">
        <f t="shared" si="451"/>
        <v>0.46286514497295173</v>
      </c>
      <c r="BH239" s="97">
        <f t="shared" si="452"/>
        <v>5.0867878518081423E-2</v>
      </c>
      <c r="BI239" s="97">
        <f t="shared" si="453"/>
        <v>0.41811764461863682</v>
      </c>
      <c r="BJ239" s="97">
        <f t="shared" si="454"/>
        <v>0.44796949974335742</v>
      </c>
      <c r="BK239" s="97">
        <f t="shared" si="455"/>
        <v>4.31193993484668E-2</v>
      </c>
      <c r="BL239" s="97">
        <f t="shared" si="456"/>
        <v>0.35412262702122904</v>
      </c>
      <c r="BM239" s="469">
        <f t="shared" si="457"/>
        <v>0.41215105543218478</v>
      </c>
      <c r="BN239" s="467">
        <f t="shared" si="458"/>
        <v>22994320.202001095</v>
      </c>
      <c r="BO239" s="97">
        <f t="shared" si="459"/>
        <v>6868191.3145558089</v>
      </c>
      <c r="BP239" s="97">
        <f t="shared" si="460"/>
        <v>7074248.6478809463</v>
      </c>
      <c r="BQ239" s="97">
        <f t="shared" si="461"/>
        <v>24136447.857380308</v>
      </c>
      <c r="BR239" s="97">
        <f t="shared" si="462"/>
        <v>7256203.9575670874</v>
      </c>
      <c r="BS239" s="97">
        <f t="shared" si="463"/>
        <v>7220625.7608024944</v>
      </c>
      <c r="BT239" s="97">
        <f t="shared" si="464"/>
        <v>25032138.13315114</v>
      </c>
      <c r="BU239" s="97">
        <f t="shared" si="465"/>
        <v>7646006.3611393739</v>
      </c>
      <c r="BV239" s="97">
        <f t="shared" si="466"/>
        <v>7354833.1679445393</v>
      </c>
      <c r="BW239" s="97">
        <f t="shared" si="467"/>
        <v>27472929.791409545</v>
      </c>
      <c r="BX239" s="97">
        <f t="shared" si="468"/>
        <v>8395608.6720682532</v>
      </c>
      <c r="BY239" s="469">
        <f t="shared" si="469"/>
        <v>7708128.4889334878</v>
      </c>
      <c r="BZ239" s="470">
        <f t="shared" si="470"/>
        <v>0.99989090629779942</v>
      </c>
      <c r="CA239" s="470">
        <f t="shared" si="471"/>
        <v>3.491917421646213E-2</v>
      </c>
      <c r="CB239" s="470">
        <f t="shared" si="472"/>
        <v>3.7905709530447487E-2</v>
      </c>
      <c r="CC239" s="470">
        <f t="shared" si="473"/>
        <v>1.1439296759164699</v>
      </c>
      <c r="CD239" s="470">
        <f t="shared" si="474"/>
        <v>4.0674645365908563E-2</v>
      </c>
      <c r="CE239" s="470">
        <f t="shared" si="475"/>
        <v>4.0123386020896032E-2</v>
      </c>
      <c r="CF239" s="470">
        <f t="shared" si="476"/>
        <v>1.2657022126803681</v>
      </c>
      <c r="CG239" s="470">
        <f t="shared" si="477"/>
        <v>4.703415844650212E-2</v>
      </c>
      <c r="CH239" s="470">
        <f t="shared" si="478"/>
        <v>4.2228105529548955E-2</v>
      </c>
      <c r="CI239" s="470">
        <f t="shared" si="479"/>
        <v>1.6387378768516203</v>
      </c>
      <c r="CJ239" s="470">
        <f t="shared" si="480"/>
        <v>6.0978358357582071E-2</v>
      </c>
      <c r="CK239" s="472">
        <f t="shared" si="481"/>
        <v>4.8102732477508618E-2</v>
      </c>
      <c r="CL239" s="470">
        <f t="shared" si="482"/>
        <v>0</v>
      </c>
      <c r="CM239" s="116">
        <f t="shared" si="483"/>
        <v>0</v>
      </c>
      <c r="CN239" s="116">
        <f t="shared" si="484"/>
        <v>0</v>
      </c>
      <c r="CO239" s="116">
        <f t="shared" si="485"/>
        <v>0</v>
      </c>
      <c r="CP239" s="116">
        <f t="shared" si="486"/>
        <v>0</v>
      </c>
      <c r="CQ239" s="116">
        <f t="shared" si="487"/>
        <v>0</v>
      </c>
      <c r="CR239" s="116">
        <f t="shared" si="488"/>
        <v>0</v>
      </c>
      <c r="CS239" s="116">
        <f t="shared" si="489"/>
        <v>0</v>
      </c>
      <c r="CT239" s="116">
        <f t="shared" si="490"/>
        <v>0</v>
      </c>
      <c r="CU239" s="116">
        <f t="shared" si="491"/>
        <v>0</v>
      </c>
      <c r="CV239" s="116">
        <f t="shared" si="492"/>
        <v>0</v>
      </c>
      <c r="CW239" s="471">
        <f t="shared" si="493"/>
        <v>0</v>
      </c>
      <c r="CX239" s="470">
        <f t="shared" si="494"/>
        <v>0</v>
      </c>
      <c r="CY239" s="116">
        <f t="shared" si="495"/>
        <v>0</v>
      </c>
      <c r="CZ239" s="116">
        <f t="shared" si="496"/>
        <v>0</v>
      </c>
      <c r="DA239" s="116">
        <f t="shared" si="497"/>
        <v>0</v>
      </c>
      <c r="DB239" s="116">
        <f t="shared" si="498"/>
        <v>0</v>
      </c>
      <c r="DC239" s="116">
        <f t="shared" si="499"/>
        <v>0</v>
      </c>
      <c r="DD239" s="116">
        <f t="shared" si="500"/>
        <v>0</v>
      </c>
      <c r="DE239" s="116">
        <f t="shared" si="501"/>
        <v>0</v>
      </c>
      <c r="DF239" s="116">
        <f t="shared" si="502"/>
        <v>0</v>
      </c>
      <c r="DG239" s="116">
        <f t="shared" si="503"/>
        <v>0</v>
      </c>
      <c r="DH239" s="116">
        <f t="shared" si="504"/>
        <v>0</v>
      </c>
      <c r="DI239" s="471">
        <f t="shared" si="505"/>
        <v>0</v>
      </c>
      <c r="DJ239" s="470">
        <f t="shared" si="506"/>
        <v>0</v>
      </c>
      <c r="DK239" s="116">
        <f t="shared" si="507"/>
        <v>0</v>
      </c>
      <c r="DL239" s="116">
        <f t="shared" si="508"/>
        <v>0</v>
      </c>
      <c r="DM239" s="116">
        <f t="shared" si="509"/>
        <v>0</v>
      </c>
      <c r="DN239" s="116">
        <f t="shared" si="510"/>
        <v>0</v>
      </c>
      <c r="DO239" s="116">
        <f t="shared" si="511"/>
        <v>0</v>
      </c>
      <c r="DP239" s="116">
        <f t="shared" si="512"/>
        <v>0</v>
      </c>
      <c r="DQ239" s="116">
        <f t="shared" si="513"/>
        <v>0</v>
      </c>
      <c r="DR239" s="116">
        <f t="shared" si="514"/>
        <v>0</v>
      </c>
      <c r="DS239" s="116">
        <f t="shared" si="515"/>
        <v>0</v>
      </c>
      <c r="DT239" s="116">
        <f t="shared" si="516"/>
        <v>0</v>
      </c>
      <c r="DU239" s="471">
        <f t="shared" si="517"/>
        <v>0</v>
      </c>
      <c r="DV239" s="470">
        <f t="shared" si="518"/>
        <v>0</v>
      </c>
      <c r="DW239" s="470">
        <f t="shared" si="519"/>
        <v>9.8344125665461792</v>
      </c>
      <c r="DX239" s="470">
        <f t="shared" si="520"/>
        <v>9.3313761112934799</v>
      </c>
      <c r="DY239" s="470">
        <f t="shared" si="521"/>
        <v>0</v>
      </c>
      <c r="DZ239" s="470">
        <f t="shared" si="522"/>
        <v>8.9198121978573806</v>
      </c>
      <c r="EA239" s="470">
        <f t="shared" si="523"/>
        <v>8.9980264340627105</v>
      </c>
      <c r="EB239" s="470">
        <f t="shared" si="524"/>
        <v>0</v>
      </c>
      <c r="EC239" s="470">
        <f t="shared" si="525"/>
        <v>8.1281419862504194</v>
      </c>
      <c r="ED239" s="470">
        <f t="shared" si="526"/>
        <v>8.7084574073516308</v>
      </c>
      <c r="EE239" s="470">
        <f t="shared" si="527"/>
        <v>0</v>
      </c>
      <c r="EF239" s="470">
        <f t="shared" si="528"/>
        <v>0</v>
      </c>
      <c r="EG239" s="470">
        <f t="shared" si="529"/>
        <v>8.0121524203823302</v>
      </c>
      <c r="EH239" s="466">
        <f t="shared" si="530"/>
        <v>388.75447433278885</v>
      </c>
      <c r="EI239" s="122">
        <f t="shared" si="531"/>
        <v>13.576466323629887</v>
      </c>
      <c r="EJ239" s="122">
        <f t="shared" si="532"/>
        <v>14.737621964462285</v>
      </c>
      <c r="EK239" s="122">
        <f t="shared" si="533"/>
        <v>444.75629994592231</v>
      </c>
      <c r="EL239" s="122">
        <f t="shared" si="534"/>
        <v>15.814175604860395</v>
      </c>
      <c r="EM239" s="122">
        <f t="shared" si="535"/>
        <v>15.599847686142889</v>
      </c>
      <c r="EN239" s="122">
        <f t="shared" si="536"/>
        <v>492.10108348145974</v>
      </c>
      <c r="EO239" s="122">
        <f t="shared" si="537"/>
        <v>18.286734510123967</v>
      </c>
      <c r="EP239" s="122">
        <f t="shared" si="538"/>
        <v>16.418156084639996</v>
      </c>
      <c r="EQ239" s="122">
        <f t="shared" si="539"/>
        <v>637.13618943039387</v>
      </c>
      <c r="ER239" s="122">
        <f t="shared" si="540"/>
        <v>23.7081960638594</v>
      </c>
      <c r="ES239" s="469">
        <f t="shared" si="541"/>
        <v>18.702192769713243</v>
      </c>
      <c r="ET239" s="466">
        <f t="shared" si="542"/>
        <v>0</v>
      </c>
      <c r="EU239" s="122">
        <f t="shared" si="543"/>
        <v>0</v>
      </c>
      <c r="EV239" s="122">
        <f t="shared" si="544"/>
        <v>0</v>
      </c>
      <c r="EW239" s="122">
        <f t="shared" si="545"/>
        <v>0</v>
      </c>
      <c r="EX239" s="122">
        <f t="shared" si="546"/>
        <v>0</v>
      </c>
      <c r="EY239" s="122">
        <f t="shared" si="547"/>
        <v>0</v>
      </c>
      <c r="EZ239" s="122">
        <f t="shared" si="548"/>
        <v>0</v>
      </c>
      <c r="FA239" s="122">
        <f t="shared" si="549"/>
        <v>0</v>
      </c>
      <c r="FB239" s="122">
        <f t="shared" si="550"/>
        <v>0</v>
      </c>
      <c r="FC239" s="122">
        <f t="shared" si="551"/>
        <v>0</v>
      </c>
      <c r="FD239" s="122">
        <f t="shared" si="552"/>
        <v>0</v>
      </c>
      <c r="FE239" s="469">
        <f t="shared" si="553"/>
        <v>0</v>
      </c>
      <c r="FF239" s="466">
        <f t="shared" si="554"/>
        <v>0</v>
      </c>
      <c r="FG239" s="466">
        <f t="shared" si="555"/>
        <v>0</v>
      </c>
      <c r="FH239" s="466">
        <f t="shared" si="556"/>
        <v>0</v>
      </c>
      <c r="FI239" s="466">
        <f t="shared" si="557"/>
        <v>0</v>
      </c>
      <c r="FJ239" s="466">
        <f t="shared" si="558"/>
        <v>0</v>
      </c>
      <c r="FK239" s="466">
        <f t="shared" si="559"/>
        <v>0</v>
      </c>
      <c r="FL239" s="466">
        <f t="shared" si="560"/>
        <v>0</v>
      </c>
      <c r="FM239" s="466">
        <f t="shared" si="561"/>
        <v>0</v>
      </c>
      <c r="FN239" s="466">
        <f t="shared" si="562"/>
        <v>0</v>
      </c>
      <c r="FO239" s="466">
        <f t="shared" si="563"/>
        <v>0</v>
      </c>
      <c r="FP239" s="466">
        <f t="shared" si="564"/>
        <v>0</v>
      </c>
      <c r="FQ239" s="468">
        <f t="shared" si="565"/>
        <v>0</v>
      </c>
      <c r="FR239" s="466">
        <f t="shared" si="566"/>
        <v>0</v>
      </c>
      <c r="FS239" s="466">
        <f t="shared" si="567"/>
        <v>13.576466323629887</v>
      </c>
      <c r="FT239" s="466">
        <f t="shared" si="568"/>
        <v>14.737621964462285</v>
      </c>
      <c r="FU239" s="466">
        <f t="shared" si="569"/>
        <v>0</v>
      </c>
      <c r="FV239" s="466">
        <f t="shared" si="570"/>
        <v>15.814175604860395</v>
      </c>
      <c r="FW239" s="466">
        <f t="shared" si="571"/>
        <v>15.599847686142889</v>
      </c>
      <c r="FX239" s="466">
        <f t="shared" si="572"/>
        <v>0</v>
      </c>
      <c r="FY239" s="466">
        <f t="shared" si="573"/>
        <v>18.286734510123967</v>
      </c>
      <c r="FZ239" s="466">
        <f t="shared" si="574"/>
        <v>16.418156084639996</v>
      </c>
      <c r="GA239" s="466">
        <f t="shared" si="575"/>
        <v>0</v>
      </c>
      <c r="GB239" s="466">
        <f t="shared" si="576"/>
        <v>0</v>
      </c>
      <c r="GC239" s="468">
        <f t="shared" si="577"/>
        <v>18.702192769713243</v>
      </c>
    </row>
    <row r="240" spans="1:185">
      <c r="A240" s="97">
        <v>237</v>
      </c>
      <c r="B240" s="97" t="s">
        <v>12</v>
      </c>
      <c r="C240" s="97" t="s">
        <v>213</v>
      </c>
      <c r="D240" s="97" t="s">
        <v>935</v>
      </c>
      <c r="E240" s="321">
        <v>0.65880292543763497</v>
      </c>
      <c r="F240" s="122">
        <v>0</v>
      </c>
      <c r="G240" s="122">
        <v>1.02166815273865</v>
      </c>
      <c r="H240" s="122">
        <v>0.64450958244500201</v>
      </c>
      <c r="I240" s="122">
        <v>0</v>
      </c>
      <c r="J240" s="122">
        <v>0.99507853554715697</v>
      </c>
      <c r="K240" s="122">
        <v>0.63433255257606003</v>
      </c>
      <c r="L240" s="122">
        <v>0</v>
      </c>
      <c r="M240" s="122">
        <v>0.96802547690292595</v>
      </c>
      <c r="N240" s="122">
        <v>0.60173019621471602</v>
      </c>
      <c r="O240" s="122">
        <v>0</v>
      </c>
      <c r="P240" s="475">
        <v>0.92550829009130198</v>
      </c>
      <c r="Q240" s="474">
        <v>6</v>
      </c>
      <c r="R240" s="97">
        <v>3.95281755262581</v>
      </c>
      <c r="S240" s="97">
        <v>0</v>
      </c>
      <c r="T240" s="97">
        <v>6.13000891643195</v>
      </c>
      <c r="U240" s="97">
        <v>3.8670574946700098</v>
      </c>
      <c r="V240" s="97">
        <v>0</v>
      </c>
      <c r="W240" s="97">
        <v>5.9704712132829396</v>
      </c>
      <c r="X240" s="97">
        <v>3.8059953154563599</v>
      </c>
      <c r="Y240" s="97">
        <v>0</v>
      </c>
      <c r="Z240" s="97">
        <v>5.8081528614175504</v>
      </c>
      <c r="AA240" s="97">
        <v>3.6103811772882901</v>
      </c>
      <c r="AB240" s="97">
        <v>0</v>
      </c>
      <c r="AC240" s="97">
        <v>5.5530497405478103</v>
      </c>
      <c r="AD240" s="321">
        <v>12267.7505912816</v>
      </c>
      <c r="AE240" s="97">
        <v>0</v>
      </c>
      <c r="AF240" s="97">
        <v>19024.763857154099</v>
      </c>
      <c r="AG240" s="97">
        <v>12001.590317581</v>
      </c>
      <c r="AH240" s="97">
        <v>0</v>
      </c>
      <c r="AI240" s="97">
        <v>18529.631277397701</v>
      </c>
      <c r="AJ240" s="97">
        <v>11812.0810434543</v>
      </c>
      <c r="AK240" s="97">
        <v>0</v>
      </c>
      <c r="AL240" s="97">
        <v>18025.869262695302</v>
      </c>
      <c r="AM240" s="97">
        <v>11204.9835927814</v>
      </c>
      <c r="AN240" s="97">
        <v>0</v>
      </c>
      <c r="AO240" s="97">
        <v>17234.144589539199</v>
      </c>
      <c r="AP240" s="466">
        <f t="shared" si="434"/>
        <v>3103.545870244448</v>
      </c>
      <c r="AQ240" s="122">
        <f t="shared" si="435"/>
        <v>0</v>
      </c>
      <c r="AR240" s="473">
        <f t="shared" si="436"/>
        <v>3103.5458702444607</v>
      </c>
      <c r="AS240" s="122">
        <f t="shared" si="437"/>
        <v>3103.5458702444607</v>
      </c>
      <c r="AT240" s="122">
        <f t="shared" si="438"/>
        <v>0</v>
      </c>
      <c r="AU240" s="122">
        <f t="shared" si="439"/>
        <v>3103.5458702444603</v>
      </c>
      <c r="AV240" s="122">
        <f t="shared" si="440"/>
        <v>3103.5458702444475</v>
      </c>
      <c r="AW240" s="122">
        <f t="shared" si="441"/>
        <v>0</v>
      </c>
      <c r="AX240" s="122">
        <f t="shared" si="442"/>
        <v>3103.5459452931595</v>
      </c>
      <c r="AY240" s="122">
        <f t="shared" si="443"/>
        <v>3103.5458702444589</v>
      </c>
      <c r="AZ240" s="122">
        <f t="shared" si="444"/>
        <v>0</v>
      </c>
      <c r="BA240" s="469">
        <f t="shared" si="445"/>
        <v>3103.5458702444548</v>
      </c>
      <c r="BB240" s="97">
        <f t="shared" si="446"/>
        <v>0.10166793146003679</v>
      </c>
      <c r="BC240" s="97">
        <f t="shared" si="447"/>
        <v>0</v>
      </c>
      <c r="BD240" s="97">
        <f t="shared" si="448"/>
        <v>0.1576660997043012</v>
      </c>
      <c r="BE240" s="97">
        <f t="shared" si="449"/>
        <v>9.9462151006429245E-2</v>
      </c>
      <c r="BF240" s="97">
        <f t="shared" si="450"/>
        <v>0</v>
      </c>
      <c r="BG240" s="97">
        <f t="shared" si="451"/>
        <v>0.15356273089127181</v>
      </c>
      <c r="BH240" s="97">
        <f t="shared" si="452"/>
        <v>9.789160914143219E-2</v>
      </c>
      <c r="BI240" s="97">
        <f t="shared" si="453"/>
        <v>0</v>
      </c>
      <c r="BJ240" s="97">
        <f t="shared" si="454"/>
        <v>0.14938784276338599</v>
      </c>
      <c r="BK240" s="97">
        <f t="shared" si="455"/>
        <v>9.2860341058068771E-2</v>
      </c>
      <c r="BL240" s="97">
        <f t="shared" si="456"/>
        <v>0</v>
      </c>
      <c r="BM240" s="469">
        <f t="shared" si="457"/>
        <v>0.1428264960119788</v>
      </c>
      <c r="BN240" s="467">
        <f t="shared" si="458"/>
        <v>21374062.414659355</v>
      </c>
      <c r="BO240" s="97">
        <f t="shared" si="459"/>
        <v>0</v>
      </c>
      <c r="BP240" s="97">
        <f t="shared" si="460"/>
        <v>16695713.423782079</v>
      </c>
      <c r="BQ240" s="97">
        <f t="shared" si="461"/>
        <v>21639652.89014513</v>
      </c>
      <c r="BR240" s="97">
        <f t="shared" si="462"/>
        <v>0</v>
      </c>
      <c r="BS240" s="97">
        <f t="shared" si="463"/>
        <v>16945435.615182377</v>
      </c>
      <c r="BT240" s="97">
        <f t="shared" si="464"/>
        <v>21834435.082235347</v>
      </c>
      <c r="BU240" s="97">
        <f t="shared" si="465"/>
        <v>0</v>
      </c>
      <c r="BV240" s="97">
        <f t="shared" si="466"/>
        <v>17210448.165349644</v>
      </c>
      <c r="BW240" s="97">
        <f t="shared" si="467"/>
        <v>22492784.051381115</v>
      </c>
      <c r="BX240" s="97">
        <f t="shared" si="468"/>
        <v>0</v>
      </c>
      <c r="BY240" s="469">
        <f t="shared" si="469"/>
        <v>17651203.181209173</v>
      </c>
      <c r="BZ240" s="470">
        <f t="shared" si="470"/>
        <v>0.27036489959498405</v>
      </c>
      <c r="CA240" s="470">
        <f t="shared" si="471"/>
        <v>0</v>
      </c>
      <c r="CB240" s="470">
        <f t="shared" si="472"/>
        <v>0.13618017242216371</v>
      </c>
      <c r="CC240" s="470">
        <f t="shared" si="473"/>
        <v>0.27979481711832832</v>
      </c>
      <c r="CD240" s="470">
        <f t="shared" si="474"/>
        <v>0</v>
      </c>
      <c r="CE240" s="470">
        <f t="shared" si="475"/>
        <v>0.14191037030278814</v>
      </c>
      <c r="CF240" s="470">
        <f t="shared" si="476"/>
        <v>0.28684264262707426</v>
      </c>
      <c r="CG240" s="470">
        <f t="shared" si="477"/>
        <v>0</v>
      </c>
      <c r="CH240" s="470">
        <f t="shared" si="478"/>
        <v>0.14815767229264371</v>
      </c>
      <c r="CI240" s="470">
        <f t="shared" si="479"/>
        <v>0.31150151392428804</v>
      </c>
      <c r="CJ240" s="470">
        <f t="shared" si="480"/>
        <v>0</v>
      </c>
      <c r="CK240" s="472">
        <f t="shared" si="481"/>
        <v>0.15893251461734498</v>
      </c>
      <c r="CL240" s="470">
        <f t="shared" si="482"/>
        <v>0</v>
      </c>
      <c r="CM240" s="116">
        <f t="shared" si="483"/>
        <v>0</v>
      </c>
      <c r="CN240" s="116">
        <f t="shared" si="484"/>
        <v>0</v>
      </c>
      <c r="CO240" s="116">
        <f t="shared" si="485"/>
        <v>0</v>
      </c>
      <c r="CP240" s="116">
        <f t="shared" si="486"/>
        <v>0</v>
      </c>
      <c r="CQ240" s="116">
        <f t="shared" si="487"/>
        <v>0</v>
      </c>
      <c r="CR240" s="116">
        <f t="shared" si="488"/>
        <v>0</v>
      </c>
      <c r="CS240" s="116">
        <f t="shared" si="489"/>
        <v>0</v>
      </c>
      <c r="CT240" s="116">
        <f t="shared" si="490"/>
        <v>0</v>
      </c>
      <c r="CU240" s="116">
        <f t="shared" si="491"/>
        <v>0</v>
      </c>
      <c r="CV240" s="116">
        <f t="shared" si="492"/>
        <v>0</v>
      </c>
      <c r="CW240" s="471">
        <f t="shared" si="493"/>
        <v>0</v>
      </c>
      <c r="CX240" s="470">
        <f t="shared" si="494"/>
        <v>0</v>
      </c>
      <c r="CY240" s="116">
        <f t="shared" si="495"/>
        <v>0</v>
      </c>
      <c r="CZ240" s="116">
        <f t="shared" si="496"/>
        <v>0</v>
      </c>
      <c r="DA240" s="116">
        <f t="shared" si="497"/>
        <v>0</v>
      </c>
      <c r="DB240" s="116">
        <f t="shared" si="498"/>
        <v>0</v>
      </c>
      <c r="DC240" s="116">
        <f t="shared" si="499"/>
        <v>0</v>
      </c>
      <c r="DD240" s="116">
        <f t="shared" si="500"/>
        <v>0</v>
      </c>
      <c r="DE240" s="116">
        <f t="shared" si="501"/>
        <v>0</v>
      </c>
      <c r="DF240" s="116">
        <f t="shared" si="502"/>
        <v>0</v>
      </c>
      <c r="DG240" s="116">
        <f t="shared" si="503"/>
        <v>0</v>
      </c>
      <c r="DH240" s="116">
        <f t="shared" si="504"/>
        <v>0</v>
      </c>
      <c r="DI240" s="471">
        <f t="shared" si="505"/>
        <v>0</v>
      </c>
      <c r="DJ240" s="470">
        <f t="shared" si="506"/>
        <v>0</v>
      </c>
      <c r="DK240" s="116">
        <f t="shared" si="507"/>
        <v>0</v>
      </c>
      <c r="DL240" s="116">
        <f t="shared" si="508"/>
        <v>0</v>
      </c>
      <c r="DM240" s="116">
        <f t="shared" si="509"/>
        <v>0</v>
      </c>
      <c r="DN240" s="116">
        <f t="shared" si="510"/>
        <v>0</v>
      </c>
      <c r="DO240" s="116">
        <f t="shared" si="511"/>
        <v>0</v>
      </c>
      <c r="DP240" s="116">
        <f t="shared" si="512"/>
        <v>0</v>
      </c>
      <c r="DQ240" s="116">
        <f t="shared" si="513"/>
        <v>0</v>
      </c>
      <c r="DR240" s="116">
        <f t="shared" si="514"/>
        <v>0</v>
      </c>
      <c r="DS240" s="116">
        <f t="shared" si="515"/>
        <v>0</v>
      </c>
      <c r="DT240" s="116">
        <f t="shared" si="516"/>
        <v>0</v>
      </c>
      <c r="DU240" s="471">
        <f t="shared" si="517"/>
        <v>0</v>
      </c>
      <c r="DV240" s="470">
        <f t="shared" si="518"/>
        <v>0</v>
      </c>
      <c r="DW240" s="470">
        <f t="shared" si="519"/>
        <v>0</v>
      </c>
      <c r="DX240" s="470">
        <f t="shared" si="520"/>
        <v>0</v>
      </c>
      <c r="DY240" s="470">
        <f t="shared" si="521"/>
        <v>0</v>
      </c>
      <c r="DZ240" s="470">
        <f t="shared" si="522"/>
        <v>0</v>
      </c>
      <c r="EA240" s="470">
        <f t="shared" si="523"/>
        <v>0</v>
      </c>
      <c r="EB240" s="470">
        <f t="shared" si="524"/>
        <v>0</v>
      </c>
      <c r="EC240" s="470">
        <f t="shared" si="525"/>
        <v>0</v>
      </c>
      <c r="ED240" s="470">
        <f t="shared" si="526"/>
        <v>0</v>
      </c>
      <c r="EE240" s="470">
        <f t="shared" si="527"/>
        <v>0</v>
      </c>
      <c r="EF240" s="470">
        <f t="shared" si="528"/>
        <v>0</v>
      </c>
      <c r="EG240" s="470">
        <f t="shared" si="529"/>
        <v>0</v>
      </c>
      <c r="EH240" s="466">
        <f t="shared" si="530"/>
        <v>210.23406405254724</v>
      </c>
      <c r="EI240" s="122">
        <f t="shared" si="531"/>
        <v>0</v>
      </c>
      <c r="EJ240" s="122">
        <f t="shared" si="532"/>
        <v>105.89285493263591</v>
      </c>
      <c r="EK240" s="122">
        <f t="shared" si="533"/>
        <v>217.56670925753798</v>
      </c>
      <c r="EL240" s="122">
        <f t="shared" si="534"/>
        <v>0</v>
      </c>
      <c r="EM240" s="122">
        <f t="shared" si="535"/>
        <v>110.34862115847875</v>
      </c>
      <c r="EN240" s="122">
        <f t="shared" si="536"/>
        <v>223.0470545303767</v>
      </c>
      <c r="EO240" s="122">
        <f t="shared" si="537"/>
        <v>0</v>
      </c>
      <c r="EP240" s="122">
        <f t="shared" si="538"/>
        <v>115.20648432288503</v>
      </c>
      <c r="EQ240" s="122">
        <f t="shared" si="539"/>
        <v>242.22163945441039</v>
      </c>
      <c r="ER240" s="122">
        <f t="shared" si="540"/>
        <v>0</v>
      </c>
      <c r="ES240" s="469">
        <f t="shared" si="541"/>
        <v>123.58493468696994</v>
      </c>
      <c r="ET240" s="466">
        <f t="shared" si="542"/>
        <v>0</v>
      </c>
      <c r="EU240" s="122">
        <f t="shared" si="543"/>
        <v>0</v>
      </c>
      <c r="EV240" s="122">
        <f t="shared" si="544"/>
        <v>0</v>
      </c>
      <c r="EW240" s="122">
        <f t="shared" si="545"/>
        <v>0</v>
      </c>
      <c r="EX240" s="122">
        <f t="shared" si="546"/>
        <v>0</v>
      </c>
      <c r="EY240" s="122">
        <f t="shared" si="547"/>
        <v>0</v>
      </c>
      <c r="EZ240" s="122">
        <f t="shared" si="548"/>
        <v>0</v>
      </c>
      <c r="FA240" s="122">
        <f t="shared" si="549"/>
        <v>0</v>
      </c>
      <c r="FB240" s="122">
        <f t="shared" si="550"/>
        <v>0</v>
      </c>
      <c r="FC240" s="122">
        <f t="shared" si="551"/>
        <v>0</v>
      </c>
      <c r="FD240" s="122">
        <f t="shared" si="552"/>
        <v>0</v>
      </c>
      <c r="FE240" s="469">
        <f t="shared" si="553"/>
        <v>0</v>
      </c>
      <c r="FF240" s="466">
        <f t="shared" si="554"/>
        <v>0</v>
      </c>
      <c r="FG240" s="466">
        <f t="shared" si="555"/>
        <v>0</v>
      </c>
      <c r="FH240" s="466">
        <f t="shared" si="556"/>
        <v>0</v>
      </c>
      <c r="FI240" s="466">
        <f t="shared" si="557"/>
        <v>0</v>
      </c>
      <c r="FJ240" s="466">
        <f t="shared" si="558"/>
        <v>0</v>
      </c>
      <c r="FK240" s="466">
        <f t="shared" si="559"/>
        <v>0</v>
      </c>
      <c r="FL240" s="466">
        <f t="shared" si="560"/>
        <v>0</v>
      </c>
      <c r="FM240" s="466">
        <f t="shared" si="561"/>
        <v>0</v>
      </c>
      <c r="FN240" s="466">
        <f t="shared" si="562"/>
        <v>0</v>
      </c>
      <c r="FO240" s="466">
        <f t="shared" si="563"/>
        <v>0</v>
      </c>
      <c r="FP240" s="466">
        <f t="shared" si="564"/>
        <v>0</v>
      </c>
      <c r="FQ240" s="468">
        <f t="shared" si="565"/>
        <v>0</v>
      </c>
      <c r="FR240" s="466">
        <f t="shared" si="566"/>
        <v>0</v>
      </c>
      <c r="FS240" s="466">
        <f t="shared" si="567"/>
        <v>0</v>
      </c>
      <c r="FT240" s="466">
        <f t="shared" si="568"/>
        <v>0</v>
      </c>
      <c r="FU240" s="466">
        <f t="shared" si="569"/>
        <v>0</v>
      </c>
      <c r="FV240" s="466">
        <f t="shared" si="570"/>
        <v>0</v>
      </c>
      <c r="FW240" s="466">
        <f t="shared" si="571"/>
        <v>0</v>
      </c>
      <c r="FX240" s="466">
        <f t="shared" si="572"/>
        <v>0</v>
      </c>
      <c r="FY240" s="466">
        <f t="shared" si="573"/>
        <v>0</v>
      </c>
      <c r="FZ240" s="466">
        <f t="shared" si="574"/>
        <v>0</v>
      </c>
      <c r="GA240" s="466">
        <f t="shared" si="575"/>
        <v>0</v>
      </c>
      <c r="GB240" s="466">
        <f t="shared" si="576"/>
        <v>0</v>
      </c>
      <c r="GC240" s="468">
        <f t="shared" si="577"/>
        <v>0</v>
      </c>
    </row>
    <row r="241" spans="1:185">
      <c r="A241" s="97">
        <v>238</v>
      </c>
      <c r="B241" s="97" t="s">
        <v>12</v>
      </c>
      <c r="C241" s="97" t="s">
        <v>213</v>
      </c>
      <c r="D241" s="97" t="s">
        <v>935</v>
      </c>
      <c r="E241" s="321">
        <v>0.796309148264983</v>
      </c>
      <c r="F241" s="122">
        <v>0.47567823343848498</v>
      </c>
      <c r="G241" s="122">
        <v>2.5645583596214401</v>
      </c>
      <c r="H241" s="122">
        <v>0.73061364353312197</v>
      </c>
      <c r="I241" s="122">
        <v>0.45537594637223899</v>
      </c>
      <c r="J241" s="122">
        <v>2.5147930678233301</v>
      </c>
      <c r="K241" s="122">
        <v>0.68482586750788499</v>
      </c>
      <c r="L241" s="122">
        <v>0.441225867507886</v>
      </c>
      <c r="M241" s="122">
        <v>2.45695772870662</v>
      </c>
      <c r="N241" s="122">
        <v>0.58050936908517303</v>
      </c>
      <c r="O241" s="122">
        <v>0.40898829652996799</v>
      </c>
      <c r="P241" s="475">
        <v>2.3845342271293299</v>
      </c>
      <c r="Q241" s="474">
        <v>3</v>
      </c>
      <c r="R241" s="97">
        <v>2.3889274447949398</v>
      </c>
      <c r="S241" s="97">
        <v>1.42703470031545</v>
      </c>
      <c r="T241" s="97">
        <v>7.6936750788643398</v>
      </c>
      <c r="U241" s="97">
        <v>2.1918409305993598</v>
      </c>
      <c r="V241" s="97">
        <v>1.36612783911671</v>
      </c>
      <c r="W241" s="97">
        <v>7.5443792034700099</v>
      </c>
      <c r="X241" s="97">
        <v>2.05447760252365</v>
      </c>
      <c r="Y241" s="97">
        <v>1.3236776025236501</v>
      </c>
      <c r="Z241" s="97">
        <v>7.3708731861198604</v>
      </c>
      <c r="AA241" s="97">
        <v>1.74152810725551</v>
      </c>
      <c r="AB241" s="97">
        <v>1.2269648895898999</v>
      </c>
      <c r="AC241" s="97">
        <v>7.1536026813879996</v>
      </c>
      <c r="AD241" s="321">
        <v>6283.9877943290003</v>
      </c>
      <c r="AE241" s="97">
        <v>3753.7634968382099</v>
      </c>
      <c r="AF241" s="97">
        <v>20237.935812766598</v>
      </c>
      <c r="AG241" s="97">
        <v>5765.5588012968601</v>
      </c>
      <c r="AH241" s="97">
        <v>3593.5501872219302</v>
      </c>
      <c r="AI241" s="97">
        <v>19845.218377682599</v>
      </c>
      <c r="AJ241" s="97">
        <v>5404.2295031229396</v>
      </c>
      <c r="AK241" s="97">
        <v>3481.8863653681601</v>
      </c>
      <c r="AL241" s="97">
        <v>19388.8173828125</v>
      </c>
      <c r="AM241" s="97">
        <v>4581.0271020658402</v>
      </c>
      <c r="AN241" s="97">
        <v>3227.4870494926099</v>
      </c>
      <c r="AO241" s="97">
        <v>18817.2947794067</v>
      </c>
      <c r="AP241" s="466">
        <f t="shared" si="434"/>
        <v>2630.4640637038701</v>
      </c>
      <c r="AQ241" s="122">
        <f t="shared" si="435"/>
        <v>2630.4640637038679</v>
      </c>
      <c r="AR241" s="473">
        <f t="shared" si="436"/>
        <v>2630.4640637038588</v>
      </c>
      <c r="AS241" s="122">
        <f t="shared" si="437"/>
        <v>2630.4640637038683</v>
      </c>
      <c r="AT241" s="122">
        <f t="shared" si="438"/>
        <v>2630.4640637038719</v>
      </c>
      <c r="AU241" s="122">
        <f t="shared" si="439"/>
        <v>2630.4640637038583</v>
      </c>
      <c r="AV241" s="122">
        <f t="shared" si="440"/>
        <v>2630.4640637038674</v>
      </c>
      <c r="AW241" s="122">
        <f t="shared" si="441"/>
        <v>2630.4640637038729</v>
      </c>
      <c r="AX241" s="122">
        <f t="shared" si="442"/>
        <v>2630.4641109989125</v>
      </c>
      <c r="AY241" s="122">
        <f t="shared" si="443"/>
        <v>2630.464063703871</v>
      </c>
      <c r="AZ241" s="122">
        <f t="shared" si="444"/>
        <v>2630.4640637038633</v>
      </c>
      <c r="BA241" s="469">
        <f t="shared" si="445"/>
        <v>2630.4640637038592</v>
      </c>
      <c r="BB241" s="97">
        <f t="shared" si="446"/>
        <v>0.12288819733613719</v>
      </c>
      <c r="BC241" s="97">
        <f t="shared" si="447"/>
        <v>7.3407722046967966E-2</v>
      </c>
      <c r="BD241" s="97">
        <f t="shared" si="448"/>
        <v>0.39576834507535752</v>
      </c>
      <c r="BE241" s="97">
        <f t="shared" si="449"/>
        <v>0.11274992105590589</v>
      </c>
      <c r="BF241" s="97">
        <f t="shared" si="450"/>
        <v>7.0274627990711408E-2</v>
      </c>
      <c r="BG241" s="97">
        <f t="shared" si="451"/>
        <v>0.38808845465553587</v>
      </c>
      <c r="BH241" s="97">
        <f t="shared" si="452"/>
        <v>0.10568384970907793</v>
      </c>
      <c r="BI241" s="97">
        <f t="shared" si="453"/>
        <v>6.8090956375744763E-2</v>
      </c>
      <c r="BJ241" s="97">
        <f t="shared" si="454"/>
        <v>0.37916317660006932</v>
      </c>
      <c r="BK241" s="97">
        <f t="shared" si="455"/>
        <v>8.9585495858044081E-2</v>
      </c>
      <c r="BL241" s="97">
        <f t="shared" si="456"/>
        <v>6.3115982783385829E-2</v>
      </c>
      <c r="BM241" s="469">
        <f t="shared" si="457"/>
        <v>0.36798662089554735</v>
      </c>
      <c r="BN241" s="467">
        <f t="shared" si="458"/>
        <v>16282145.632697333</v>
      </c>
      <c r="BO241" s="97">
        <f t="shared" si="459"/>
        <v>21761722.038556308</v>
      </c>
      <c r="BP241" s="97">
        <f t="shared" si="460"/>
        <v>8428427.3693233486</v>
      </c>
      <c r="BQ241" s="97">
        <f t="shared" si="461"/>
        <v>17090879.644081458</v>
      </c>
      <c r="BR241" s="97">
        <f t="shared" si="462"/>
        <v>22302742.796785433</v>
      </c>
      <c r="BS241" s="97">
        <f t="shared" si="463"/>
        <v>8521928.0968921985</v>
      </c>
      <c r="BT241" s="97">
        <f t="shared" si="464"/>
        <v>17725112.767034218</v>
      </c>
      <c r="BU241" s="97">
        <f t="shared" si="465"/>
        <v>22702647.771668222</v>
      </c>
      <c r="BV241" s="97">
        <f t="shared" si="466"/>
        <v>8634292.286231814</v>
      </c>
      <c r="BW241" s="97">
        <f t="shared" si="467"/>
        <v>19453423.275443099</v>
      </c>
      <c r="BX241" s="97">
        <f t="shared" si="468"/>
        <v>23693401.23805299</v>
      </c>
      <c r="BY241" s="469">
        <f t="shared" si="469"/>
        <v>8780968.7229426391</v>
      </c>
      <c r="BZ241" s="470">
        <f t="shared" si="470"/>
        <v>0.34078359449914053</v>
      </c>
      <c r="CA241" s="470">
        <f t="shared" si="471"/>
        <v>0.76248047905723026</v>
      </c>
      <c r="CB241" s="470">
        <f t="shared" si="472"/>
        <v>5.4775041075476927E-2</v>
      </c>
      <c r="CC241" s="470">
        <f t="shared" si="473"/>
        <v>0.38987499972016559</v>
      </c>
      <c r="CD241" s="470">
        <f t="shared" si="474"/>
        <v>0.8162758329852059</v>
      </c>
      <c r="CE241" s="470">
        <f t="shared" si="475"/>
        <v>5.6478656938218109E-2</v>
      </c>
      <c r="CF241" s="470">
        <f t="shared" si="476"/>
        <v>0.43137761018327236</v>
      </c>
      <c r="CG241" s="470">
        <f t="shared" si="477"/>
        <v>0.85755956466984917</v>
      </c>
      <c r="CH241" s="470">
        <f t="shared" si="478"/>
        <v>5.8570348913959791E-2</v>
      </c>
      <c r="CI241" s="470">
        <f t="shared" si="479"/>
        <v>0.55851591468425754</v>
      </c>
      <c r="CJ241" s="470">
        <f t="shared" si="480"/>
        <v>0.96552890140044101</v>
      </c>
      <c r="CK241" s="472">
        <f t="shared" si="481"/>
        <v>6.1374450846904495E-2</v>
      </c>
      <c r="CL241" s="470">
        <f t="shared" si="482"/>
        <v>0</v>
      </c>
      <c r="CM241" s="116">
        <f t="shared" si="483"/>
        <v>0</v>
      </c>
      <c r="CN241" s="116">
        <f t="shared" si="484"/>
        <v>0</v>
      </c>
      <c r="CO241" s="116">
        <f t="shared" si="485"/>
        <v>0</v>
      </c>
      <c r="CP241" s="116">
        <f t="shared" si="486"/>
        <v>0</v>
      </c>
      <c r="CQ241" s="116">
        <f t="shared" si="487"/>
        <v>0</v>
      </c>
      <c r="CR241" s="116">
        <f t="shared" si="488"/>
        <v>0</v>
      </c>
      <c r="CS241" s="116">
        <f t="shared" si="489"/>
        <v>0</v>
      </c>
      <c r="CT241" s="116">
        <f t="shared" si="490"/>
        <v>0</v>
      </c>
      <c r="CU241" s="116">
        <f t="shared" si="491"/>
        <v>0</v>
      </c>
      <c r="CV241" s="116">
        <f t="shared" si="492"/>
        <v>0</v>
      </c>
      <c r="CW241" s="471">
        <f t="shared" si="493"/>
        <v>0</v>
      </c>
      <c r="CX241" s="470">
        <f t="shared" si="494"/>
        <v>0</v>
      </c>
      <c r="CY241" s="116">
        <f t="shared" si="495"/>
        <v>0</v>
      </c>
      <c r="CZ241" s="116">
        <f t="shared" si="496"/>
        <v>0</v>
      </c>
      <c r="DA241" s="116">
        <f t="shared" si="497"/>
        <v>0</v>
      </c>
      <c r="DB241" s="116">
        <f t="shared" si="498"/>
        <v>0</v>
      </c>
      <c r="DC241" s="116">
        <f t="shared" si="499"/>
        <v>0</v>
      </c>
      <c r="DD241" s="116">
        <f t="shared" si="500"/>
        <v>0</v>
      </c>
      <c r="DE241" s="116">
        <f t="shared" si="501"/>
        <v>0</v>
      </c>
      <c r="DF241" s="116">
        <f t="shared" si="502"/>
        <v>0</v>
      </c>
      <c r="DG241" s="116">
        <f t="shared" si="503"/>
        <v>0</v>
      </c>
      <c r="DH241" s="116">
        <f t="shared" si="504"/>
        <v>0</v>
      </c>
      <c r="DI241" s="471">
        <f t="shared" si="505"/>
        <v>0</v>
      </c>
      <c r="DJ241" s="470">
        <f t="shared" si="506"/>
        <v>0</v>
      </c>
      <c r="DK241" s="116">
        <f t="shared" si="507"/>
        <v>0</v>
      </c>
      <c r="DL241" s="116">
        <f t="shared" si="508"/>
        <v>0</v>
      </c>
      <c r="DM241" s="116">
        <f t="shared" si="509"/>
        <v>0</v>
      </c>
      <c r="DN241" s="116">
        <f t="shared" si="510"/>
        <v>0</v>
      </c>
      <c r="DO241" s="116">
        <f t="shared" si="511"/>
        <v>0</v>
      </c>
      <c r="DP241" s="116">
        <f t="shared" si="512"/>
        <v>0</v>
      </c>
      <c r="DQ241" s="116">
        <f t="shared" si="513"/>
        <v>0</v>
      </c>
      <c r="DR241" s="116">
        <f t="shared" si="514"/>
        <v>0</v>
      </c>
      <c r="DS241" s="116">
        <f t="shared" si="515"/>
        <v>0</v>
      </c>
      <c r="DT241" s="116">
        <f t="shared" si="516"/>
        <v>0</v>
      </c>
      <c r="DU241" s="471">
        <f t="shared" si="517"/>
        <v>0</v>
      </c>
      <c r="DV241" s="470">
        <f t="shared" si="518"/>
        <v>0</v>
      </c>
      <c r="DW241" s="470">
        <f t="shared" si="519"/>
        <v>0</v>
      </c>
      <c r="DX241" s="470">
        <f t="shared" si="520"/>
        <v>0</v>
      </c>
      <c r="DY241" s="470">
        <f t="shared" si="521"/>
        <v>0</v>
      </c>
      <c r="DZ241" s="470">
        <f t="shared" si="522"/>
        <v>0</v>
      </c>
      <c r="EA241" s="470">
        <f t="shared" si="523"/>
        <v>0</v>
      </c>
      <c r="EB241" s="470">
        <f t="shared" si="524"/>
        <v>0</v>
      </c>
      <c r="EC241" s="470">
        <f t="shared" si="525"/>
        <v>0</v>
      </c>
      <c r="ED241" s="470">
        <f t="shared" si="526"/>
        <v>0</v>
      </c>
      <c r="EE241" s="470">
        <f t="shared" si="527"/>
        <v>0</v>
      </c>
      <c r="EF241" s="470">
        <f t="shared" si="528"/>
        <v>0</v>
      </c>
      <c r="EG241" s="470">
        <f t="shared" si="529"/>
        <v>0</v>
      </c>
      <c r="EH241" s="466">
        <f t="shared" si="530"/>
        <v>132.49560157645271</v>
      </c>
      <c r="EI241" s="122">
        <f t="shared" si="531"/>
        <v>296.45003865714091</v>
      </c>
      <c r="EJ241" s="122">
        <f t="shared" si="532"/>
        <v>21.296365599220692</v>
      </c>
      <c r="EK241" s="122">
        <f t="shared" si="533"/>
        <v>151.58218723370209</v>
      </c>
      <c r="EL241" s="122">
        <f t="shared" si="534"/>
        <v>317.36550494060691</v>
      </c>
      <c r="EM241" s="122">
        <f t="shared" si="535"/>
        <v>21.958726147770079</v>
      </c>
      <c r="EN241" s="122">
        <f t="shared" si="536"/>
        <v>167.71827309307113</v>
      </c>
      <c r="EO241" s="122">
        <f t="shared" si="537"/>
        <v>333.4164914117041</v>
      </c>
      <c r="EP241" s="122">
        <f t="shared" si="538"/>
        <v>22.771969481991714</v>
      </c>
      <c r="EQ241" s="122">
        <f t="shared" si="539"/>
        <v>217.14925043523476</v>
      </c>
      <c r="ER241" s="122">
        <f t="shared" si="540"/>
        <v>375.39463370742061</v>
      </c>
      <c r="ES241" s="469">
        <f t="shared" si="541"/>
        <v>23.862195591711767</v>
      </c>
      <c r="ET241" s="466">
        <f t="shared" si="542"/>
        <v>0</v>
      </c>
      <c r="EU241" s="122">
        <f t="shared" si="543"/>
        <v>0</v>
      </c>
      <c r="EV241" s="122">
        <f t="shared" si="544"/>
        <v>0</v>
      </c>
      <c r="EW241" s="122">
        <f t="shared" si="545"/>
        <v>0</v>
      </c>
      <c r="EX241" s="122">
        <f t="shared" si="546"/>
        <v>0</v>
      </c>
      <c r="EY241" s="122">
        <f t="shared" si="547"/>
        <v>0</v>
      </c>
      <c r="EZ241" s="122">
        <f t="shared" si="548"/>
        <v>0</v>
      </c>
      <c r="FA241" s="122">
        <f t="shared" si="549"/>
        <v>0</v>
      </c>
      <c r="FB241" s="122">
        <f t="shared" si="550"/>
        <v>0</v>
      </c>
      <c r="FC241" s="122">
        <f t="shared" si="551"/>
        <v>0</v>
      </c>
      <c r="FD241" s="122">
        <f t="shared" si="552"/>
        <v>0</v>
      </c>
      <c r="FE241" s="469">
        <f t="shared" si="553"/>
        <v>0</v>
      </c>
      <c r="FF241" s="466">
        <f t="shared" si="554"/>
        <v>0</v>
      </c>
      <c r="FG241" s="466">
        <f t="shared" si="555"/>
        <v>0</v>
      </c>
      <c r="FH241" s="466">
        <f t="shared" si="556"/>
        <v>0</v>
      </c>
      <c r="FI241" s="466">
        <f t="shared" si="557"/>
        <v>0</v>
      </c>
      <c r="FJ241" s="466">
        <f t="shared" si="558"/>
        <v>0</v>
      </c>
      <c r="FK241" s="466">
        <f t="shared" si="559"/>
        <v>0</v>
      </c>
      <c r="FL241" s="466">
        <f t="shared" si="560"/>
        <v>0</v>
      </c>
      <c r="FM241" s="466">
        <f t="shared" si="561"/>
        <v>0</v>
      </c>
      <c r="FN241" s="466">
        <f t="shared" si="562"/>
        <v>0</v>
      </c>
      <c r="FO241" s="466">
        <f t="shared" si="563"/>
        <v>0</v>
      </c>
      <c r="FP241" s="466">
        <f t="shared" si="564"/>
        <v>0</v>
      </c>
      <c r="FQ241" s="468">
        <f t="shared" si="565"/>
        <v>0</v>
      </c>
      <c r="FR241" s="466">
        <f t="shared" si="566"/>
        <v>0</v>
      </c>
      <c r="FS241" s="466">
        <f t="shared" si="567"/>
        <v>0</v>
      </c>
      <c r="FT241" s="466">
        <f t="shared" si="568"/>
        <v>0</v>
      </c>
      <c r="FU241" s="466">
        <f t="shared" si="569"/>
        <v>0</v>
      </c>
      <c r="FV241" s="466">
        <f t="shared" si="570"/>
        <v>0</v>
      </c>
      <c r="FW241" s="466">
        <f t="shared" si="571"/>
        <v>0</v>
      </c>
      <c r="FX241" s="466">
        <f t="shared" si="572"/>
        <v>0</v>
      </c>
      <c r="FY241" s="466">
        <f t="shared" si="573"/>
        <v>0</v>
      </c>
      <c r="FZ241" s="466">
        <f t="shared" si="574"/>
        <v>0</v>
      </c>
      <c r="GA241" s="466">
        <f t="shared" si="575"/>
        <v>0</v>
      </c>
      <c r="GB241" s="466">
        <f t="shared" si="576"/>
        <v>0</v>
      </c>
      <c r="GC241" s="468">
        <f t="shared" si="577"/>
        <v>0</v>
      </c>
    </row>
    <row r="242" spans="1:185">
      <c r="A242" s="97">
        <v>239</v>
      </c>
      <c r="B242" s="97" t="s">
        <v>12</v>
      </c>
      <c r="C242" s="97" t="s">
        <v>213</v>
      </c>
      <c r="D242" s="97" t="s">
        <v>935</v>
      </c>
      <c r="E242" s="321">
        <v>0.82033936333348401</v>
      </c>
      <c r="F242" s="122">
        <v>0</v>
      </c>
      <c r="G242" s="122">
        <v>2.3062350981434401</v>
      </c>
      <c r="H242" s="122">
        <v>0.74417324159196296</v>
      </c>
      <c r="I242" s="122">
        <v>0</v>
      </c>
      <c r="J242" s="122">
        <v>2.2507701440330901</v>
      </c>
      <c r="K242" s="122">
        <v>0.678244501804948</v>
      </c>
      <c r="L242" s="122">
        <v>0</v>
      </c>
      <c r="M242" s="122">
        <v>2.1863108730399801</v>
      </c>
      <c r="N242" s="122">
        <v>0.57464219642535197</v>
      </c>
      <c r="O242" s="122">
        <v>0</v>
      </c>
      <c r="P242" s="475">
        <v>2.1055926446049602</v>
      </c>
      <c r="Q242" s="474">
        <v>1</v>
      </c>
      <c r="R242" s="97">
        <v>0.82033936333348401</v>
      </c>
      <c r="S242" s="97">
        <v>0</v>
      </c>
      <c r="T242" s="97">
        <v>2.3062350981434401</v>
      </c>
      <c r="U242" s="97">
        <v>0.74417324159196296</v>
      </c>
      <c r="V242" s="97">
        <v>0</v>
      </c>
      <c r="W242" s="97">
        <v>2.2507701440330901</v>
      </c>
      <c r="X242" s="97">
        <v>0.678244501804948</v>
      </c>
      <c r="Y242" s="97">
        <v>0</v>
      </c>
      <c r="Z242" s="97">
        <v>2.1863108730399801</v>
      </c>
      <c r="AA242" s="97">
        <v>0.57464219642535197</v>
      </c>
      <c r="AB242" s="97">
        <v>0</v>
      </c>
      <c r="AC242" s="97">
        <v>2.1055926446049602</v>
      </c>
      <c r="AD242" s="321">
        <v>988.38412441105004</v>
      </c>
      <c r="AE242" s="97">
        <v>0</v>
      </c>
      <c r="AF242" s="97">
        <v>2778.6624171024901</v>
      </c>
      <c r="AG242" s="97">
        <v>896.61553580965801</v>
      </c>
      <c r="AH242" s="97">
        <v>0</v>
      </c>
      <c r="AI242" s="97">
        <v>2711.8355859711701</v>
      </c>
      <c r="AJ242" s="97">
        <v>817.181434923506</v>
      </c>
      <c r="AK242" s="97">
        <v>0</v>
      </c>
      <c r="AL242" s="97">
        <v>2634.171875</v>
      </c>
      <c r="AM242" s="97">
        <v>692.35641924526794</v>
      </c>
      <c r="AN242" s="97">
        <v>0</v>
      </c>
      <c r="AO242" s="97">
        <v>2536.91878681457</v>
      </c>
      <c r="AP242" s="466">
        <f t="shared" si="434"/>
        <v>1204.8478575923859</v>
      </c>
      <c r="AQ242" s="122">
        <f t="shared" si="435"/>
        <v>0</v>
      </c>
      <c r="AR242" s="473">
        <f t="shared" si="436"/>
        <v>1204.8478575923862</v>
      </c>
      <c r="AS242" s="122">
        <f t="shared" si="437"/>
        <v>1204.8478575923864</v>
      </c>
      <c r="AT242" s="122">
        <f t="shared" si="438"/>
        <v>0</v>
      </c>
      <c r="AU242" s="122">
        <f t="shared" si="439"/>
        <v>1204.8478575923839</v>
      </c>
      <c r="AV242" s="122">
        <f t="shared" si="440"/>
        <v>1204.8478575923848</v>
      </c>
      <c r="AW242" s="122">
        <f t="shared" si="441"/>
        <v>0</v>
      </c>
      <c r="AX242" s="122">
        <f t="shared" si="442"/>
        <v>1204.8478134938271</v>
      </c>
      <c r="AY242" s="122">
        <f t="shared" si="443"/>
        <v>1204.8478575923853</v>
      </c>
      <c r="AZ242" s="122">
        <f t="shared" si="444"/>
        <v>0</v>
      </c>
      <c r="BA242" s="469">
        <f t="shared" si="445"/>
        <v>1204.8478575923848</v>
      </c>
      <c r="BB242" s="97">
        <f t="shared" si="446"/>
        <v>0.12659659352598621</v>
      </c>
      <c r="BC242" s="97">
        <f t="shared" si="447"/>
        <v>0</v>
      </c>
      <c r="BD242" s="97">
        <f t="shared" si="448"/>
        <v>0.35590332531238045</v>
      </c>
      <c r="BE242" s="97">
        <f t="shared" si="449"/>
        <v>0.11484246836078636</v>
      </c>
      <c r="BF242" s="97">
        <f t="shared" si="450"/>
        <v>0</v>
      </c>
      <c r="BG242" s="97">
        <f t="shared" si="451"/>
        <v>0.34734385033861764</v>
      </c>
      <c r="BH242" s="97">
        <f t="shared" si="452"/>
        <v>0.10466819872854358</v>
      </c>
      <c r="BI242" s="97">
        <f t="shared" si="453"/>
        <v>0</v>
      </c>
      <c r="BJ242" s="97">
        <f t="shared" si="454"/>
        <v>0.33739635239613647</v>
      </c>
      <c r="BK242" s="97">
        <f t="shared" si="455"/>
        <v>8.8680060735019023E-2</v>
      </c>
      <c r="BL242" s="97">
        <f t="shared" si="456"/>
        <v>0</v>
      </c>
      <c r="BM242" s="469">
        <f t="shared" si="457"/>
        <v>0.32493973601020326</v>
      </c>
      <c r="BN242" s="467">
        <f t="shared" si="458"/>
        <v>7334020.2063939292</v>
      </c>
      <c r="BO242" s="97">
        <f t="shared" si="459"/>
        <v>0</v>
      </c>
      <c r="BP242" s="97">
        <f t="shared" si="460"/>
        <v>4098318.981942297</v>
      </c>
      <c r="BQ242" s="97">
        <f t="shared" si="461"/>
        <v>7747614.1106095621</v>
      </c>
      <c r="BR242" s="97">
        <f t="shared" si="462"/>
        <v>0</v>
      </c>
      <c r="BS242" s="97">
        <f t="shared" si="463"/>
        <v>4154875.7083249874</v>
      </c>
      <c r="BT242" s="97">
        <f t="shared" si="464"/>
        <v>8163003.729144006</v>
      </c>
      <c r="BU242" s="97">
        <f t="shared" si="465"/>
        <v>0</v>
      </c>
      <c r="BV242" s="97">
        <f t="shared" si="466"/>
        <v>4223404.2025705203</v>
      </c>
      <c r="BW242" s="97">
        <f t="shared" si="467"/>
        <v>8961478.5895003751</v>
      </c>
      <c r="BX242" s="97">
        <f t="shared" si="468"/>
        <v>0</v>
      </c>
      <c r="BY242" s="469">
        <f t="shared" si="469"/>
        <v>4313806.9897291176</v>
      </c>
      <c r="BZ242" s="470">
        <f t="shared" si="470"/>
        <v>0.44701135494655686</v>
      </c>
      <c r="CA242" s="470">
        <f t="shared" si="471"/>
        <v>0</v>
      </c>
      <c r="CB242" s="470">
        <f t="shared" si="472"/>
        <v>8.8853018177581206E-2</v>
      </c>
      <c r="CC242" s="470">
        <f t="shared" si="473"/>
        <v>0.52055177998845936</v>
      </c>
      <c r="CD242" s="470">
        <f t="shared" si="474"/>
        <v>0</v>
      </c>
      <c r="CE242" s="470">
        <f t="shared" si="475"/>
        <v>9.2298978626044553E-2</v>
      </c>
      <c r="CF242" s="470">
        <f t="shared" si="476"/>
        <v>0.60177441228204398</v>
      </c>
      <c r="CG242" s="470">
        <f t="shared" si="477"/>
        <v>0</v>
      </c>
      <c r="CH242" s="470">
        <f t="shared" si="478"/>
        <v>9.6587458230449216E-2</v>
      </c>
      <c r="CI242" s="470">
        <f t="shared" si="479"/>
        <v>0.77974421694461338</v>
      </c>
      <c r="CJ242" s="470">
        <f t="shared" si="480"/>
        <v>0</v>
      </c>
      <c r="CK242" s="472">
        <f t="shared" si="481"/>
        <v>0.10243688399990709</v>
      </c>
      <c r="CL242" s="470">
        <f t="shared" si="482"/>
        <v>0</v>
      </c>
      <c r="CM242" s="116">
        <f t="shared" si="483"/>
        <v>0</v>
      </c>
      <c r="CN242" s="116">
        <f t="shared" si="484"/>
        <v>0</v>
      </c>
      <c r="CO242" s="116">
        <f t="shared" si="485"/>
        <v>0</v>
      </c>
      <c r="CP242" s="116">
        <f t="shared" si="486"/>
        <v>0</v>
      </c>
      <c r="CQ242" s="116">
        <f t="shared" si="487"/>
        <v>0</v>
      </c>
      <c r="CR242" s="116">
        <f t="shared" si="488"/>
        <v>0</v>
      </c>
      <c r="CS242" s="116">
        <f t="shared" si="489"/>
        <v>0</v>
      </c>
      <c r="CT242" s="116">
        <f t="shared" si="490"/>
        <v>0</v>
      </c>
      <c r="CU242" s="116">
        <f t="shared" si="491"/>
        <v>0</v>
      </c>
      <c r="CV242" s="116">
        <f t="shared" si="492"/>
        <v>0</v>
      </c>
      <c r="CW242" s="471">
        <f t="shared" si="493"/>
        <v>0</v>
      </c>
      <c r="CX242" s="470">
        <f t="shared" si="494"/>
        <v>0</v>
      </c>
      <c r="CY242" s="116">
        <f t="shared" si="495"/>
        <v>0</v>
      </c>
      <c r="CZ242" s="116">
        <f t="shared" si="496"/>
        <v>0</v>
      </c>
      <c r="DA242" s="116">
        <f t="shared" si="497"/>
        <v>0</v>
      </c>
      <c r="DB242" s="116">
        <f t="shared" si="498"/>
        <v>0</v>
      </c>
      <c r="DC242" s="116">
        <f t="shared" si="499"/>
        <v>0</v>
      </c>
      <c r="DD242" s="116">
        <f t="shared" si="500"/>
        <v>0</v>
      </c>
      <c r="DE242" s="116">
        <f t="shared" si="501"/>
        <v>0</v>
      </c>
      <c r="DF242" s="116">
        <f t="shared" si="502"/>
        <v>0</v>
      </c>
      <c r="DG242" s="116">
        <f t="shared" si="503"/>
        <v>0</v>
      </c>
      <c r="DH242" s="116">
        <f t="shared" si="504"/>
        <v>0</v>
      </c>
      <c r="DI242" s="471">
        <f t="shared" si="505"/>
        <v>0</v>
      </c>
      <c r="DJ242" s="470">
        <f t="shared" si="506"/>
        <v>0</v>
      </c>
      <c r="DK242" s="116">
        <f t="shared" si="507"/>
        <v>0</v>
      </c>
      <c r="DL242" s="116">
        <f t="shared" si="508"/>
        <v>0</v>
      </c>
      <c r="DM242" s="116">
        <f t="shared" si="509"/>
        <v>0</v>
      </c>
      <c r="DN242" s="116">
        <f t="shared" si="510"/>
        <v>0</v>
      </c>
      <c r="DO242" s="116">
        <f t="shared" si="511"/>
        <v>0</v>
      </c>
      <c r="DP242" s="116">
        <f t="shared" si="512"/>
        <v>0</v>
      </c>
      <c r="DQ242" s="116">
        <f t="shared" si="513"/>
        <v>0</v>
      </c>
      <c r="DR242" s="116">
        <f t="shared" si="514"/>
        <v>0</v>
      </c>
      <c r="DS242" s="116">
        <f t="shared" si="515"/>
        <v>0</v>
      </c>
      <c r="DT242" s="116">
        <f t="shared" si="516"/>
        <v>0</v>
      </c>
      <c r="DU242" s="471">
        <f t="shared" si="517"/>
        <v>0</v>
      </c>
      <c r="DV242" s="470">
        <f t="shared" si="518"/>
        <v>0</v>
      </c>
      <c r="DW242" s="470">
        <f t="shared" si="519"/>
        <v>0</v>
      </c>
      <c r="DX242" s="470">
        <f t="shared" si="520"/>
        <v>0</v>
      </c>
      <c r="DY242" s="470">
        <f t="shared" si="521"/>
        <v>0</v>
      </c>
      <c r="DZ242" s="470">
        <f t="shared" si="522"/>
        <v>0</v>
      </c>
      <c r="EA242" s="470">
        <f t="shared" si="523"/>
        <v>0</v>
      </c>
      <c r="EB242" s="470">
        <f t="shared" si="524"/>
        <v>0</v>
      </c>
      <c r="EC242" s="470">
        <f t="shared" si="525"/>
        <v>0</v>
      </c>
      <c r="ED242" s="470">
        <f t="shared" si="526"/>
        <v>0</v>
      </c>
      <c r="EE242" s="470">
        <f t="shared" si="527"/>
        <v>0</v>
      </c>
      <c r="EF242" s="470">
        <f t="shared" si="528"/>
        <v>0</v>
      </c>
      <c r="EG242" s="470">
        <f t="shared" si="529"/>
        <v>0</v>
      </c>
      <c r="EH242" s="466">
        <f t="shared" si="530"/>
        <v>57.932208143408623</v>
      </c>
      <c r="EI242" s="122">
        <f t="shared" si="531"/>
        <v>0</v>
      </c>
      <c r="EJ242" s="122">
        <f t="shared" si="532"/>
        <v>11.515259033742254</v>
      </c>
      <c r="EK242" s="122">
        <f t="shared" si="533"/>
        <v>67.462970982736479</v>
      </c>
      <c r="EL242" s="122">
        <f t="shared" si="534"/>
        <v>0</v>
      </c>
      <c r="EM242" s="122">
        <f t="shared" si="535"/>
        <v>11.961851935119892</v>
      </c>
      <c r="EN242" s="122">
        <f t="shared" si="536"/>
        <v>77.989339917033561</v>
      </c>
      <c r="EO242" s="122">
        <f t="shared" si="537"/>
        <v>0</v>
      </c>
      <c r="EP242" s="122">
        <f t="shared" si="538"/>
        <v>12.517634445590655</v>
      </c>
      <c r="EQ242" s="122">
        <f t="shared" si="539"/>
        <v>101.05404208368523</v>
      </c>
      <c r="ER242" s="122">
        <f t="shared" si="540"/>
        <v>0</v>
      </c>
      <c r="ES242" s="469">
        <f t="shared" si="541"/>
        <v>13.275713960676272</v>
      </c>
      <c r="ET242" s="466">
        <f t="shared" si="542"/>
        <v>0</v>
      </c>
      <c r="EU242" s="122">
        <f t="shared" si="543"/>
        <v>0</v>
      </c>
      <c r="EV242" s="122">
        <f t="shared" si="544"/>
        <v>0</v>
      </c>
      <c r="EW242" s="122">
        <f t="shared" si="545"/>
        <v>0</v>
      </c>
      <c r="EX242" s="122">
        <f t="shared" si="546"/>
        <v>0</v>
      </c>
      <c r="EY242" s="122">
        <f t="shared" si="547"/>
        <v>0</v>
      </c>
      <c r="EZ242" s="122">
        <f t="shared" si="548"/>
        <v>0</v>
      </c>
      <c r="FA242" s="122">
        <f t="shared" si="549"/>
        <v>0</v>
      </c>
      <c r="FB242" s="122">
        <f t="shared" si="550"/>
        <v>0</v>
      </c>
      <c r="FC242" s="122">
        <f t="shared" si="551"/>
        <v>0</v>
      </c>
      <c r="FD242" s="122">
        <f t="shared" si="552"/>
        <v>0</v>
      </c>
      <c r="FE242" s="469">
        <f t="shared" si="553"/>
        <v>0</v>
      </c>
      <c r="FF242" s="466">
        <f t="shared" si="554"/>
        <v>0</v>
      </c>
      <c r="FG242" s="466">
        <f t="shared" si="555"/>
        <v>0</v>
      </c>
      <c r="FH242" s="466">
        <f t="shared" si="556"/>
        <v>0</v>
      </c>
      <c r="FI242" s="466">
        <f t="shared" si="557"/>
        <v>0</v>
      </c>
      <c r="FJ242" s="466">
        <f t="shared" si="558"/>
        <v>0</v>
      </c>
      <c r="FK242" s="466">
        <f t="shared" si="559"/>
        <v>0</v>
      </c>
      <c r="FL242" s="466">
        <f t="shared" si="560"/>
        <v>0</v>
      </c>
      <c r="FM242" s="466">
        <f t="shared" si="561"/>
        <v>0</v>
      </c>
      <c r="FN242" s="466">
        <f t="shared" si="562"/>
        <v>0</v>
      </c>
      <c r="FO242" s="466">
        <f t="shared" si="563"/>
        <v>0</v>
      </c>
      <c r="FP242" s="466">
        <f t="shared" si="564"/>
        <v>0</v>
      </c>
      <c r="FQ242" s="468">
        <f t="shared" si="565"/>
        <v>0</v>
      </c>
      <c r="FR242" s="466">
        <f t="shared" si="566"/>
        <v>0</v>
      </c>
      <c r="FS242" s="466">
        <f t="shared" si="567"/>
        <v>0</v>
      </c>
      <c r="FT242" s="466">
        <f t="shared" si="568"/>
        <v>0</v>
      </c>
      <c r="FU242" s="466">
        <f t="shared" si="569"/>
        <v>0</v>
      </c>
      <c r="FV242" s="466">
        <f t="shared" si="570"/>
        <v>0</v>
      </c>
      <c r="FW242" s="466">
        <f t="shared" si="571"/>
        <v>0</v>
      </c>
      <c r="FX242" s="466">
        <f t="shared" si="572"/>
        <v>0</v>
      </c>
      <c r="FY242" s="466">
        <f t="shared" si="573"/>
        <v>0</v>
      </c>
      <c r="FZ242" s="466">
        <f t="shared" si="574"/>
        <v>0</v>
      </c>
      <c r="GA242" s="466">
        <f t="shared" si="575"/>
        <v>0</v>
      </c>
      <c r="GB242" s="466">
        <f t="shared" si="576"/>
        <v>0</v>
      </c>
      <c r="GC242" s="468">
        <f t="shared" si="577"/>
        <v>0</v>
      </c>
    </row>
    <row r="243" spans="1:185">
      <c r="A243" s="97">
        <v>240</v>
      </c>
      <c r="B243" s="97" t="s">
        <v>12</v>
      </c>
      <c r="C243" s="97" t="s">
        <v>213</v>
      </c>
      <c r="D243" s="97" t="s">
        <v>935</v>
      </c>
      <c r="E243" s="321">
        <v>0.84715853442644895</v>
      </c>
      <c r="F243" s="122">
        <v>0</v>
      </c>
      <c r="G243" s="122">
        <v>4.65133210841819</v>
      </c>
      <c r="H243" s="122">
        <v>0.78561030754626604</v>
      </c>
      <c r="I243" s="122">
        <v>0</v>
      </c>
      <c r="J243" s="122">
        <v>4.4783748945663699</v>
      </c>
      <c r="K243" s="122">
        <v>0.74190410314274502</v>
      </c>
      <c r="L243" s="122">
        <v>0</v>
      </c>
      <c r="M243" s="122">
        <v>4.3187646585282202</v>
      </c>
      <c r="N243" s="122">
        <v>0.60690036076808296</v>
      </c>
      <c r="O243" s="122">
        <v>0</v>
      </c>
      <c r="P243" s="475">
        <v>4.0552626810730503</v>
      </c>
      <c r="Q243" s="474">
        <v>1</v>
      </c>
      <c r="R243" s="97">
        <v>0.84715853442644895</v>
      </c>
      <c r="S243" s="97">
        <v>0</v>
      </c>
      <c r="T243" s="97">
        <v>4.65133210841819</v>
      </c>
      <c r="U243" s="97">
        <v>0.78561030754626604</v>
      </c>
      <c r="V243" s="97">
        <v>0</v>
      </c>
      <c r="W243" s="97">
        <v>4.4783748945663699</v>
      </c>
      <c r="X243" s="97">
        <v>0.74190410314274502</v>
      </c>
      <c r="Y243" s="97">
        <v>0</v>
      </c>
      <c r="Z243" s="97">
        <v>4.3187646585282202</v>
      </c>
      <c r="AA243" s="97">
        <v>0.60690036076808296</v>
      </c>
      <c r="AB243" s="97">
        <v>0</v>
      </c>
      <c r="AC243" s="97">
        <v>4.0552626810730503</v>
      </c>
      <c r="AD243" s="321">
        <v>75.088070706567706</v>
      </c>
      <c r="AE243" s="97">
        <v>0</v>
      </c>
      <c r="AF243" s="97">
        <v>412.27177682048898</v>
      </c>
      <c r="AG243" s="97">
        <v>69.632730974941197</v>
      </c>
      <c r="AH243" s="97">
        <v>0</v>
      </c>
      <c r="AI243" s="97">
        <v>396.94167864505198</v>
      </c>
      <c r="AJ243" s="97">
        <v>65.758822570312802</v>
      </c>
      <c r="AK243" s="97">
        <v>0</v>
      </c>
      <c r="AL243" s="97">
        <v>382.79458618164</v>
      </c>
      <c r="AM243" s="97">
        <v>53.792738134956103</v>
      </c>
      <c r="AN243" s="97">
        <v>0</v>
      </c>
      <c r="AO243" s="97">
        <v>359.43904069416601</v>
      </c>
      <c r="AP243" s="466">
        <f t="shared" si="434"/>
        <v>88.635205401553932</v>
      </c>
      <c r="AQ243" s="122">
        <f t="shared" si="435"/>
        <v>0</v>
      </c>
      <c r="AR243" s="473">
        <f t="shared" si="436"/>
        <v>88.63520540155389</v>
      </c>
      <c r="AS243" s="122">
        <f t="shared" si="437"/>
        <v>88.635205401553876</v>
      </c>
      <c r="AT243" s="122">
        <f t="shared" si="438"/>
        <v>0</v>
      </c>
      <c r="AU243" s="122">
        <f t="shared" si="439"/>
        <v>88.63520540155379</v>
      </c>
      <c r="AV243" s="122">
        <f t="shared" si="440"/>
        <v>88.635205401553861</v>
      </c>
      <c r="AW243" s="122">
        <f t="shared" si="441"/>
        <v>0</v>
      </c>
      <c r="AX243" s="122">
        <f t="shared" si="442"/>
        <v>88.635203917800766</v>
      </c>
      <c r="AY243" s="122">
        <f t="shared" si="443"/>
        <v>88.635205401553748</v>
      </c>
      <c r="AZ243" s="122">
        <f t="shared" si="444"/>
        <v>0</v>
      </c>
      <c r="BA243" s="469">
        <f t="shared" si="445"/>
        <v>88.635205401553904</v>
      </c>
      <c r="BB243" s="97">
        <f t="shared" si="446"/>
        <v>0.13073538760721054</v>
      </c>
      <c r="BC243" s="97">
        <f t="shared" si="447"/>
        <v>0</v>
      </c>
      <c r="BD243" s="97">
        <f t="shared" si="448"/>
        <v>0.71780390726466925</v>
      </c>
      <c r="BE243" s="97">
        <f t="shared" si="449"/>
        <v>0.1212371284612232</v>
      </c>
      <c r="BF243" s="97">
        <f t="shared" si="450"/>
        <v>0</v>
      </c>
      <c r="BG243" s="97">
        <f t="shared" si="451"/>
        <v>0.69111276567369229</v>
      </c>
      <c r="BH243" s="97">
        <f t="shared" si="452"/>
        <v>0.11449228987277317</v>
      </c>
      <c r="BI243" s="97">
        <f t="shared" si="453"/>
        <v>0</v>
      </c>
      <c r="BJ243" s="97">
        <f t="shared" si="454"/>
        <v>0.66648135935887165</v>
      </c>
      <c r="BK243" s="97">
        <f t="shared" si="455"/>
        <v>9.3658212341198921E-2</v>
      </c>
      <c r="BL243" s="97">
        <f t="shared" si="456"/>
        <v>0</v>
      </c>
      <c r="BM243" s="469">
        <f t="shared" si="457"/>
        <v>0.62581714863803994</v>
      </c>
      <c r="BN243" s="467">
        <f t="shared" si="458"/>
        <v>529846.89863713738</v>
      </c>
      <c r="BO243" s="97">
        <f t="shared" si="459"/>
        <v>0</v>
      </c>
      <c r="BP243" s="97">
        <f t="shared" si="460"/>
        <v>203118.0270699808</v>
      </c>
      <c r="BQ243" s="97">
        <f t="shared" si="461"/>
        <v>552831.62476490869</v>
      </c>
      <c r="BR243" s="97">
        <f t="shared" si="462"/>
        <v>0</v>
      </c>
      <c r="BS243" s="97">
        <f t="shared" si="463"/>
        <v>207497.90007036511</v>
      </c>
      <c r="BT243" s="97">
        <f t="shared" si="464"/>
        <v>570937.69991318649</v>
      </c>
      <c r="BU243" s="97">
        <f t="shared" si="465"/>
        <v>0</v>
      </c>
      <c r="BV243" s="97">
        <f t="shared" si="466"/>
        <v>211781.04634186285</v>
      </c>
      <c r="BW243" s="97">
        <f t="shared" si="467"/>
        <v>639292.22633689514</v>
      </c>
      <c r="BX243" s="97">
        <f t="shared" si="468"/>
        <v>0</v>
      </c>
      <c r="BY243" s="469">
        <f t="shared" si="469"/>
        <v>219421.82622940591</v>
      </c>
      <c r="BZ243" s="470">
        <f t="shared" si="470"/>
        <v>3.1272003828413254E-2</v>
      </c>
      <c r="CA243" s="470">
        <f t="shared" si="471"/>
        <v>0</v>
      </c>
      <c r="CB243" s="470">
        <f t="shared" si="472"/>
        <v>2.1834393065845443E-3</v>
      </c>
      <c r="CC243" s="470">
        <f t="shared" si="473"/>
        <v>3.5184850520329471E-2</v>
      </c>
      <c r="CD243" s="470">
        <f t="shared" si="474"/>
        <v>0</v>
      </c>
      <c r="CE243" s="470">
        <f t="shared" si="475"/>
        <v>2.3166651403182343E-3</v>
      </c>
      <c r="CF243" s="470">
        <f t="shared" si="476"/>
        <v>3.8477863749146565E-2</v>
      </c>
      <c r="CG243" s="470">
        <f t="shared" si="477"/>
        <v>0</v>
      </c>
      <c r="CH243" s="470">
        <f t="shared" si="478"/>
        <v>2.4518706515260216E-3</v>
      </c>
      <c r="CI243" s="470">
        <f t="shared" si="479"/>
        <v>5.266863126657377E-2</v>
      </c>
      <c r="CJ243" s="470">
        <f t="shared" si="480"/>
        <v>0</v>
      </c>
      <c r="CK243" s="472">
        <f t="shared" si="481"/>
        <v>2.7053959692118559E-3</v>
      </c>
      <c r="CL243" s="470">
        <f t="shared" si="482"/>
        <v>0</v>
      </c>
      <c r="CM243" s="116">
        <f t="shared" si="483"/>
        <v>0</v>
      </c>
      <c r="CN243" s="116">
        <f t="shared" si="484"/>
        <v>0</v>
      </c>
      <c r="CO243" s="116">
        <f t="shared" si="485"/>
        <v>0</v>
      </c>
      <c r="CP243" s="116">
        <f t="shared" si="486"/>
        <v>0</v>
      </c>
      <c r="CQ243" s="116">
        <f t="shared" si="487"/>
        <v>0</v>
      </c>
      <c r="CR243" s="116">
        <f t="shared" si="488"/>
        <v>0</v>
      </c>
      <c r="CS243" s="116">
        <f t="shared" si="489"/>
        <v>0</v>
      </c>
      <c r="CT243" s="116">
        <f t="shared" si="490"/>
        <v>0</v>
      </c>
      <c r="CU243" s="116">
        <f t="shared" si="491"/>
        <v>0</v>
      </c>
      <c r="CV243" s="116">
        <f t="shared" si="492"/>
        <v>0</v>
      </c>
      <c r="CW243" s="471">
        <f t="shared" si="493"/>
        <v>0</v>
      </c>
      <c r="CX243" s="470">
        <f t="shared" si="494"/>
        <v>0</v>
      </c>
      <c r="CY243" s="116">
        <f t="shared" si="495"/>
        <v>0</v>
      </c>
      <c r="CZ243" s="116">
        <f t="shared" si="496"/>
        <v>4.65133210841819</v>
      </c>
      <c r="DA243" s="116">
        <f t="shared" si="497"/>
        <v>0</v>
      </c>
      <c r="DB243" s="116">
        <f t="shared" si="498"/>
        <v>0</v>
      </c>
      <c r="DC243" s="116">
        <f t="shared" si="499"/>
        <v>4.4783748945663699</v>
      </c>
      <c r="DD243" s="116">
        <f t="shared" si="500"/>
        <v>0</v>
      </c>
      <c r="DE243" s="116">
        <f t="shared" si="501"/>
        <v>0</v>
      </c>
      <c r="DF243" s="116">
        <f t="shared" si="502"/>
        <v>4.3187646585282202</v>
      </c>
      <c r="DG243" s="116">
        <f t="shared" si="503"/>
        <v>0</v>
      </c>
      <c r="DH243" s="116">
        <f t="shared" si="504"/>
        <v>0</v>
      </c>
      <c r="DI243" s="471">
        <f t="shared" si="505"/>
        <v>4.0552626810730503</v>
      </c>
      <c r="DJ243" s="470">
        <f t="shared" si="506"/>
        <v>0</v>
      </c>
      <c r="DK243" s="116">
        <f t="shared" si="507"/>
        <v>0</v>
      </c>
      <c r="DL243" s="116">
        <f t="shared" si="508"/>
        <v>0</v>
      </c>
      <c r="DM243" s="116">
        <f t="shared" si="509"/>
        <v>0</v>
      </c>
      <c r="DN243" s="116">
        <f t="shared" si="510"/>
        <v>0</v>
      </c>
      <c r="DO243" s="116">
        <f t="shared" si="511"/>
        <v>0</v>
      </c>
      <c r="DP243" s="116">
        <f t="shared" si="512"/>
        <v>0</v>
      </c>
      <c r="DQ243" s="116">
        <f t="shared" si="513"/>
        <v>0</v>
      </c>
      <c r="DR243" s="116">
        <f t="shared" si="514"/>
        <v>0</v>
      </c>
      <c r="DS243" s="116">
        <f t="shared" si="515"/>
        <v>0</v>
      </c>
      <c r="DT243" s="116">
        <f t="shared" si="516"/>
        <v>0</v>
      </c>
      <c r="DU243" s="471">
        <f t="shared" si="517"/>
        <v>0</v>
      </c>
      <c r="DV243" s="470">
        <f t="shared" si="518"/>
        <v>0.84715853442644895</v>
      </c>
      <c r="DW243" s="470">
        <f t="shared" si="519"/>
        <v>0</v>
      </c>
      <c r="DX243" s="470">
        <f t="shared" si="520"/>
        <v>0</v>
      </c>
      <c r="DY243" s="470">
        <f t="shared" si="521"/>
        <v>0.78561030754626604</v>
      </c>
      <c r="DZ243" s="470">
        <f t="shared" si="522"/>
        <v>0</v>
      </c>
      <c r="EA243" s="470">
        <f t="shared" si="523"/>
        <v>0</v>
      </c>
      <c r="EB243" s="470">
        <f t="shared" si="524"/>
        <v>0.74190410314274502</v>
      </c>
      <c r="EC243" s="470">
        <f t="shared" si="525"/>
        <v>0</v>
      </c>
      <c r="ED243" s="470">
        <f t="shared" si="526"/>
        <v>0</v>
      </c>
      <c r="EE243" s="470">
        <f t="shared" si="527"/>
        <v>0</v>
      </c>
      <c r="EF243" s="470">
        <f t="shared" si="528"/>
        <v>0</v>
      </c>
      <c r="EG243" s="470">
        <f t="shared" si="529"/>
        <v>0</v>
      </c>
      <c r="EH243" s="466">
        <f t="shared" si="530"/>
        <v>4.0528192736081685</v>
      </c>
      <c r="EI243" s="122">
        <f t="shared" si="531"/>
        <v>0</v>
      </c>
      <c r="EJ243" s="122">
        <f t="shared" si="532"/>
        <v>0.28297147036159409</v>
      </c>
      <c r="EK243" s="122">
        <f t="shared" si="533"/>
        <v>4.5599201480735152</v>
      </c>
      <c r="EL243" s="122">
        <f t="shared" si="534"/>
        <v>0</v>
      </c>
      <c r="EM243" s="122">
        <f t="shared" si="535"/>
        <v>0.30023740028604085</v>
      </c>
      <c r="EN243" s="122">
        <f t="shared" si="536"/>
        <v>4.9866912483594081</v>
      </c>
      <c r="EO243" s="122">
        <f t="shared" si="537"/>
        <v>0</v>
      </c>
      <c r="EP243" s="122">
        <f t="shared" si="538"/>
        <v>0.31775989435861751</v>
      </c>
      <c r="EQ243" s="122">
        <f t="shared" si="539"/>
        <v>6.8258000057479151</v>
      </c>
      <c r="ER243" s="122">
        <f t="shared" si="540"/>
        <v>0</v>
      </c>
      <c r="ES243" s="469">
        <f t="shared" si="541"/>
        <v>0.35061651267775512</v>
      </c>
      <c r="ET243" s="466">
        <f t="shared" si="542"/>
        <v>0</v>
      </c>
      <c r="EU243" s="122">
        <f t="shared" si="543"/>
        <v>0</v>
      </c>
      <c r="EV243" s="122">
        <f t="shared" si="544"/>
        <v>0.28297147036159409</v>
      </c>
      <c r="EW243" s="122">
        <f t="shared" si="545"/>
        <v>0</v>
      </c>
      <c r="EX243" s="122">
        <f t="shared" si="546"/>
        <v>0</v>
      </c>
      <c r="EY243" s="122">
        <f t="shared" si="547"/>
        <v>0.30023740028604085</v>
      </c>
      <c r="EZ243" s="122">
        <f t="shared" si="548"/>
        <v>0</v>
      </c>
      <c r="FA243" s="122">
        <f t="shared" si="549"/>
        <v>0</v>
      </c>
      <c r="FB243" s="122">
        <f t="shared" si="550"/>
        <v>0.31775989435861751</v>
      </c>
      <c r="FC243" s="122">
        <f t="shared" si="551"/>
        <v>0</v>
      </c>
      <c r="FD243" s="122">
        <f t="shared" si="552"/>
        <v>0</v>
      </c>
      <c r="FE243" s="469">
        <f t="shared" si="553"/>
        <v>0.35061651267775512</v>
      </c>
      <c r="FF243" s="466">
        <f t="shared" si="554"/>
        <v>0</v>
      </c>
      <c r="FG243" s="466">
        <f t="shared" si="555"/>
        <v>0</v>
      </c>
      <c r="FH243" s="466">
        <f t="shared" si="556"/>
        <v>0</v>
      </c>
      <c r="FI243" s="466">
        <f t="shared" si="557"/>
        <v>0</v>
      </c>
      <c r="FJ243" s="466">
        <f t="shared" si="558"/>
        <v>0</v>
      </c>
      <c r="FK243" s="466">
        <f t="shared" si="559"/>
        <v>0</v>
      </c>
      <c r="FL243" s="466">
        <f t="shared" si="560"/>
        <v>0</v>
      </c>
      <c r="FM243" s="466">
        <f t="shared" si="561"/>
        <v>0</v>
      </c>
      <c r="FN243" s="466">
        <f t="shared" si="562"/>
        <v>0</v>
      </c>
      <c r="FO243" s="466">
        <f t="shared" si="563"/>
        <v>0</v>
      </c>
      <c r="FP243" s="466">
        <f t="shared" si="564"/>
        <v>0</v>
      </c>
      <c r="FQ243" s="468">
        <f t="shared" si="565"/>
        <v>0</v>
      </c>
      <c r="FR243" s="466">
        <f t="shared" si="566"/>
        <v>4.0528192736081685</v>
      </c>
      <c r="FS243" s="466">
        <f t="shared" si="567"/>
        <v>0</v>
      </c>
      <c r="FT243" s="466">
        <f t="shared" si="568"/>
        <v>0</v>
      </c>
      <c r="FU243" s="466">
        <f t="shared" si="569"/>
        <v>4.5599201480735152</v>
      </c>
      <c r="FV243" s="466">
        <f t="shared" si="570"/>
        <v>0</v>
      </c>
      <c r="FW243" s="466">
        <f t="shared" si="571"/>
        <v>0</v>
      </c>
      <c r="FX243" s="466">
        <f t="shared" si="572"/>
        <v>4.9866912483594081</v>
      </c>
      <c r="FY243" s="466">
        <f t="shared" si="573"/>
        <v>0</v>
      </c>
      <c r="FZ243" s="466">
        <f t="shared" si="574"/>
        <v>0</v>
      </c>
      <c r="GA243" s="466">
        <f t="shared" si="575"/>
        <v>0</v>
      </c>
      <c r="GB243" s="466">
        <f t="shared" si="576"/>
        <v>0</v>
      </c>
      <c r="GC243" s="468">
        <f t="shared" si="577"/>
        <v>0</v>
      </c>
    </row>
    <row r="244" spans="1:185">
      <c r="A244" s="97">
        <v>241</v>
      </c>
      <c r="B244" s="97" t="s">
        <v>12</v>
      </c>
      <c r="C244" s="97" t="s">
        <v>213</v>
      </c>
      <c r="D244" s="97" t="s">
        <v>935</v>
      </c>
      <c r="E244" s="321">
        <v>1.09378581777797</v>
      </c>
      <c r="F244" s="122">
        <v>0</v>
      </c>
      <c r="G244" s="122">
        <v>3.0749801308579099</v>
      </c>
      <c r="H244" s="122">
        <v>0.99223098878928295</v>
      </c>
      <c r="I244" s="122">
        <v>0</v>
      </c>
      <c r="J244" s="122">
        <v>3.0010268587107798</v>
      </c>
      <c r="K244" s="122">
        <v>0.904326002406595</v>
      </c>
      <c r="L244" s="122">
        <v>0</v>
      </c>
      <c r="M244" s="122">
        <v>2.9150811640533001</v>
      </c>
      <c r="N244" s="122">
        <v>0.76618959523380104</v>
      </c>
      <c r="O244" s="122">
        <v>0</v>
      </c>
      <c r="P244" s="475">
        <v>2.8074568594732701</v>
      </c>
      <c r="Q244" s="474">
        <v>2</v>
      </c>
      <c r="R244" s="97">
        <v>2.1875716355559498</v>
      </c>
      <c r="S244" s="97">
        <v>0</v>
      </c>
      <c r="T244" s="97">
        <v>6.1499602617158304</v>
      </c>
      <c r="U244" s="97">
        <v>1.9844619775785599</v>
      </c>
      <c r="V244" s="97">
        <v>0</v>
      </c>
      <c r="W244" s="97">
        <v>6.0020537174215596</v>
      </c>
      <c r="X244" s="97">
        <v>1.80865200481319</v>
      </c>
      <c r="Y244" s="97">
        <v>0</v>
      </c>
      <c r="Z244" s="97">
        <v>5.8301623281066099</v>
      </c>
      <c r="AA244" s="97">
        <v>1.5323791904676001</v>
      </c>
      <c r="AB244" s="97">
        <v>0</v>
      </c>
      <c r="AC244" s="97">
        <v>5.6149137189465499</v>
      </c>
      <c r="AD244" s="321">
        <v>2091.4127081156798</v>
      </c>
      <c r="AE244" s="97">
        <v>0</v>
      </c>
      <c r="AF244" s="97">
        <v>5879.6269053333799</v>
      </c>
      <c r="AG244" s="97">
        <v>1897.23112661653</v>
      </c>
      <c r="AH244" s="97">
        <v>0</v>
      </c>
      <c r="AI244" s="97">
        <v>5738.2218782601103</v>
      </c>
      <c r="AJ244" s="97">
        <v>1729.14922005006</v>
      </c>
      <c r="AK244" s="97">
        <v>0</v>
      </c>
      <c r="AL244" s="97">
        <v>5573.8865966796802</v>
      </c>
      <c r="AM244" s="97">
        <v>1465.0205097313201</v>
      </c>
      <c r="AN244" s="97">
        <v>0</v>
      </c>
      <c r="AO244" s="97">
        <v>5368.0993645693798</v>
      </c>
      <c r="AP244" s="466">
        <f t="shared" si="434"/>
        <v>956.04307265767227</v>
      </c>
      <c r="AQ244" s="122">
        <f t="shared" si="435"/>
        <v>0</v>
      </c>
      <c r="AR244" s="473">
        <f t="shared" si="436"/>
        <v>956.04307265767147</v>
      </c>
      <c r="AS244" s="122">
        <f t="shared" si="437"/>
        <v>956.04307265767375</v>
      </c>
      <c r="AT244" s="122">
        <f t="shared" si="438"/>
        <v>0</v>
      </c>
      <c r="AU244" s="122">
        <f t="shared" si="439"/>
        <v>956.04307265767193</v>
      </c>
      <c r="AV244" s="122">
        <f t="shared" si="440"/>
        <v>956.04307265767159</v>
      </c>
      <c r="AW244" s="122">
        <f t="shared" si="441"/>
        <v>0</v>
      </c>
      <c r="AX244" s="122">
        <f t="shared" si="442"/>
        <v>956.04312247165899</v>
      </c>
      <c r="AY244" s="122">
        <f t="shared" si="443"/>
        <v>956.04307265767181</v>
      </c>
      <c r="AZ244" s="122">
        <f t="shared" si="444"/>
        <v>0</v>
      </c>
      <c r="BA244" s="469">
        <f t="shared" si="445"/>
        <v>956.04307265767272</v>
      </c>
      <c r="BB244" s="97">
        <f t="shared" si="446"/>
        <v>0.16879545803464693</v>
      </c>
      <c r="BC244" s="97">
        <f t="shared" si="447"/>
        <v>0</v>
      </c>
      <c r="BD244" s="97">
        <f t="shared" si="448"/>
        <v>0.47453776708317225</v>
      </c>
      <c r="BE244" s="97">
        <f t="shared" si="449"/>
        <v>0.153123291147715</v>
      </c>
      <c r="BF244" s="97">
        <f t="shared" si="450"/>
        <v>0</v>
      </c>
      <c r="BG244" s="97">
        <f t="shared" si="451"/>
        <v>0.4631251337848224</v>
      </c>
      <c r="BH244" s="97">
        <f t="shared" si="452"/>
        <v>0.13955759830472439</v>
      </c>
      <c r="BI244" s="97">
        <f t="shared" si="453"/>
        <v>0</v>
      </c>
      <c r="BJ244" s="97">
        <f t="shared" si="454"/>
        <v>0.44986180319484759</v>
      </c>
      <c r="BK244" s="97">
        <f t="shared" si="455"/>
        <v>0.11824008098002513</v>
      </c>
      <c r="BL244" s="97">
        <f t="shared" si="456"/>
        <v>0</v>
      </c>
      <c r="BM244" s="469">
        <f t="shared" si="457"/>
        <v>0.43325298134693602</v>
      </c>
      <c r="BN244" s="467">
        <f t="shared" si="458"/>
        <v>4949334.9125168035</v>
      </c>
      <c r="BO244" s="97">
        <f t="shared" si="459"/>
        <v>0</v>
      </c>
      <c r="BP244" s="97">
        <f t="shared" si="460"/>
        <v>2765734.5697348029</v>
      </c>
      <c r="BQ244" s="97">
        <f t="shared" si="461"/>
        <v>5228447.144571173</v>
      </c>
      <c r="BR244" s="97">
        <f t="shared" si="462"/>
        <v>0</v>
      </c>
      <c r="BS244" s="97">
        <f t="shared" si="463"/>
        <v>2803901.6558003016</v>
      </c>
      <c r="BT244" s="97">
        <f t="shared" si="464"/>
        <v>5508771.2074251585</v>
      </c>
      <c r="BU244" s="97">
        <f t="shared" si="465"/>
        <v>0</v>
      </c>
      <c r="BV244" s="97">
        <f t="shared" si="466"/>
        <v>2850148.0955068511</v>
      </c>
      <c r="BW244" s="97">
        <f t="shared" si="467"/>
        <v>6047618.8505886383</v>
      </c>
      <c r="BX244" s="97">
        <f t="shared" si="468"/>
        <v>0</v>
      </c>
      <c r="BY244" s="469">
        <f t="shared" si="469"/>
        <v>2911155.8107668692</v>
      </c>
      <c r="BZ244" s="470">
        <f t="shared" si="470"/>
        <v>0.11312395059599908</v>
      </c>
      <c r="CA244" s="470">
        <f t="shared" si="471"/>
        <v>0</v>
      </c>
      <c r="CB244" s="470">
        <f t="shared" si="472"/>
        <v>2.2485792200575675E-2</v>
      </c>
      <c r="CC244" s="470">
        <f t="shared" si="473"/>
        <v>0.13173462640364927</v>
      </c>
      <c r="CD244" s="470">
        <f t="shared" si="474"/>
        <v>0</v>
      </c>
      <c r="CE244" s="470">
        <f t="shared" si="475"/>
        <v>2.3357852060384741E-2</v>
      </c>
      <c r="CF244" s="470">
        <f t="shared" si="476"/>
        <v>0.15228941755421166</v>
      </c>
      <c r="CG244" s="470">
        <f t="shared" si="477"/>
        <v>0</v>
      </c>
      <c r="CH244" s="470">
        <f t="shared" si="478"/>
        <v>2.4443128124980174E-2</v>
      </c>
      <c r="CI244" s="470">
        <f t="shared" si="479"/>
        <v>0.19732775308516259</v>
      </c>
      <c r="CJ244" s="470">
        <f t="shared" si="480"/>
        <v>0</v>
      </c>
      <c r="CK244" s="472">
        <f t="shared" si="481"/>
        <v>2.5923424263347806E-2</v>
      </c>
      <c r="CL244" s="470">
        <f t="shared" si="482"/>
        <v>0</v>
      </c>
      <c r="CM244" s="116">
        <f t="shared" si="483"/>
        <v>0</v>
      </c>
      <c r="CN244" s="116">
        <f t="shared" si="484"/>
        <v>0</v>
      </c>
      <c r="CO244" s="116">
        <f t="shared" si="485"/>
        <v>0</v>
      </c>
      <c r="CP244" s="116">
        <f t="shared" si="486"/>
        <v>0</v>
      </c>
      <c r="CQ244" s="116">
        <f t="shared" si="487"/>
        <v>0</v>
      </c>
      <c r="CR244" s="116">
        <f t="shared" si="488"/>
        <v>0</v>
      </c>
      <c r="CS244" s="116">
        <f t="shared" si="489"/>
        <v>0</v>
      </c>
      <c r="CT244" s="116">
        <f t="shared" si="490"/>
        <v>0</v>
      </c>
      <c r="CU244" s="116">
        <f t="shared" si="491"/>
        <v>0</v>
      </c>
      <c r="CV244" s="116">
        <f t="shared" si="492"/>
        <v>0</v>
      </c>
      <c r="CW244" s="471">
        <f t="shared" si="493"/>
        <v>0</v>
      </c>
      <c r="CX244" s="470">
        <f t="shared" si="494"/>
        <v>0</v>
      </c>
      <c r="CY244" s="116">
        <f t="shared" si="495"/>
        <v>0</v>
      </c>
      <c r="CZ244" s="116">
        <f t="shared" si="496"/>
        <v>0</v>
      </c>
      <c r="DA244" s="116">
        <f t="shared" si="497"/>
        <v>0</v>
      </c>
      <c r="DB244" s="116">
        <f t="shared" si="498"/>
        <v>0</v>
      </c>
      <c r="DC244" s="116">
        <f t="shared" si="499"/>
        <v>0</v>
      </c>
      <c r="DD244" s="116">
        <f t="shared" si="500"/>
        <v>0</v>
      </c>
      <c r="DE244" s="116">
        <f t="shared" si="501"/>
        <v>0</v>
      </c>
      <c r="DF244" s="116">
        <f t="shared" si="502"/>
        <v>0</v>
      </c>
      <c r="DG244" s="116">
        <f t="shared" si="503"/>
        <v>0</v>
      </c>
      <c r="DH244" s="116">
        <f t="shared" si="504"/>
        <v>0</v>
      </c>
      <c r="DI244" s="471">
        <f t="shared" si="505"/>
        <v>0</v>
      </c>
      <c r="DJ244" s="470">
        <f t="shared" si="506"/>
        <v>0</v>
      </c>
      <c r="DK244" s="116">
        <f t="shared" si="507"/>
        <v>0</v>
      </c>
      <c r="DL244" s="116">
        <f t="shared" si="508"/>
        <v>0</v>
      </c>
      <c r="DM244" s="116">
        <f t="shared" si="509"/>
        <v>0</v>
      </c>
      <c r="DN244" s="116">
        <f t="shared" si="510"/>
        <v>0</v>
      </c>
      <c r="DO244" s="116">
        <f t="shared" si="511"/>
        <v>0</v>
      </c>
      <c r="DP244" s="116">
        <f t="shared" si="512"/>
        <v>0</v>
      </c>
      <c r="DQ244" s="116">
        <f t="shared" si="513"/>
        <v>0</v>
      </c>
      <c r="DR244" s="116">
        <f t="shared" si="514"/>
        <v>0</v>
      </c>
      <c r="DS244" s="116">
        <f t="shared" si="515"/>
        <v>0</v>
      </c>
      <c r="DT244" s="116">
        <f t="shared" si="516"/>
        <v>0</v>
      </c>
      <c r="DU244" s="471">
        <f t="shared" si="517"/>
        <v>0</v>
      </c>
      <c r="DV244" s="470">
        <f t="shared" si="518"/>
        <v>0</v>
      </c>
      <c r="DW244" s="470">
        <f t="shared" si="519"/>
        <v>0</v>
      </c>
      <c r="DX244" s="470">
        <f t="shared" si="520"/>
        <v>6.1499602617158304</v>
      </c>
      <c r="DY244" s="470">
        <f t="shared" si="521"/>
        <v>0</v>
      </c>
      <c r="DZ244" s="470">
        <f t="shared" si="522"/>
        <v>0</v>
      </c>
      <c r="EA244" s="470">
        <f t="shared" si="523"/>
        <v>6.0020537174215596</v>
      </c>
      <c r="EB244" s="470">
        <f t="shared" si="524"/>
        <v>0</v>
      </c>
      <c r="EC244" s="470">
        <f t="shared" si="525"/>
        <v>0</v>
      </c>
      <c r="ED244" s="470">
        <f t="shared" si="526"/>
        <v>5.8301623281066099</v>
      </c>
      <c r="EE244" s="470">
        <f t="shared" si="527"/>
        <v>0</v>
      </c>
      <c r="EF244" s="470">
        <f t="shared" si="528"/>
        <v>0</v>
      </c>
      <c r="EG244" s="470">
        <f t="shared" si="529"/>
        <v>5.6149137189465499</v>
      </c>
      <c r="EH244" s="466">
        <f t="shared" si="530"/>
        <v>29.321493422535717</v>
      </c>
      <c r="EI244" s="122">
        <f t="shared" si="531"/>
        <v>0</v>
      </c>
      <c r="EJ244" s="122">
        <f t="shared" si="532"/>
        <v>5.828270712223528</v>
      </c>
      <c r="EK244" s="122">
        <f t="shared" si="533"/>
        <v>34.145342001089787</v>
      </c>
      <c r="EL244" s="122">
        <f t="shared" si="534"/>
        <v>0</v>
      </c>
      <c r="EM244" s="122">
        <f t="shared" si="535"/>
        <v>6.0543068195971683</v>
      </c>
      <c r="EN244" s="122">
        <f t="shared" si="536"/>
        <v>39.473101245241708</v>
      </c>
      <c r="EO244" s="122">
        <f t="shared" si="537"/>
        <v>0</v>
      </c>
      <c r="EP244" s="122">
        <f t="shared" si="538"/>
        <v>6.3356081251298706</v>
      </c>
      <c r="EQ244" s="122">
        <f t="shared" si="539"/>
        <v>51.146944424118686</v>
      </c>
      <c r="ER244" s="122">
        <f t="shared" si="540"/>
        <v>0</v>
      </c>
      <c r="ES244" s="469">
        <f t="shared" si="541"/>
        <v>6.7192978146772466</v>
      </c>
      <c r="ET244" s="466">
        <f t="shared" si="542"/>
        <v>0</v>
      </c>
      <c r="EU244" s="122">
        <f t="shared" si="543"/>
        <v>0</v>
      </c>
      <c r="EV244" s="122">
        <f t="shared" si="544"/>
        <v>0</v>
      </c>
      <c r="EW244" s="122">
        <f t="shared" si="545"/>
        <v>0</v>
      </c>
      <c r="EX244" s="122">
        <f t="shared" si="546"/>
        <v>0</v>
      </c>
      <c r="EY244" s="122">
        <f t="shared" si="547"/>
        <v>0</v>
      </c>
      <c r="EZ244" s="122">
        <f t="shared" si="548"/>
        <v>0</v>
      </c>
      <c r="FA244" s="122">
        <f t="shared" si="549"/>
        <v>0</v>
      </c>
      <c r="FB244" s="122">
        <f t="shared" si="550"/>
        <v>0</v>
      </c>
      <c r="FC244" s="122">
        <f t="shared" si="551"/>
        <v>0</v>
      </c>
      <c r="FD244" s="122">
        <f t="shared" si="552"/>
        <v>0</v>
      </c>
      <c r="FE244" s="469">
        <f t="shared" si="553"/>
        <v>0</v>
      </c>
      <c r="FF244" s="466">
        <f t="shared" si="554"/>
        <v>0</v>
      </c>
      <c r="FG244" s="466">
        <f t="shared" si="555"/>
        <v>0</v>
      </c>
      <c r="FH244" s="466">
        <f t="shared" si="556"/>
        <v>0</v>
      </c>
      <c r="FI244" s="466">
        <f t="shared" si="557"/>
        <v>0</v>
      </c>
      <c r="FJ244" s="466">
        <f t="shared" si="558"/>
        <v>0</v>
      </c>
      <c r="FK244" s="466">
        <f t="shared" si="559"/>
        <v>0</v>
      </c>
      <c r="FL244" s="466">
        <f t="shared" si="560"/>
        <v>0</v>
      </c>
      <c r="FM244" s="466">
        <f t="shared" si="561"/>
        <v>0</v>
      </c>
      <c r="FN244" s="466">
        <f t="shared" si="562"/>
        <v>0</v>
      </c>
      <c r="FO244" s="466">
        <f t="shared" si="563"/>
        <v>0</v>
      </c>
      <c r="FP244" s="466">
        <f t="shared" si="564"/>
        <v>0</v>
      </c>
      <c r="FQ244" s="468">
        <f t="shared" si="565"/>
        <v>0</v>
      </c>
      <c r="FR244" s="466">
        <f t="shared" si="566"/>
        <v>0</v>
      </c>
      <c r="FS244" s="466">
        <f t="shared" si="567"/>
        <v>0</v>
      </c>
      <c r="FT244" s="466">
        <f t="shared" si="568"/>
        <v>5.828270712223528</v>
      </c>
      <c r="FU244" s="466">
        <f t="shared" si="569"/>
        <v>0</v>
      </c>
      <c r="FV244" s="466">
        <f t="shared" si="570"/>
        <v>0</v>
      </c>
      <c r="FW244" s="466">
        <f t="shared" si="571"/>
        <v>6.0543068195971683</v>
      </c>
      <c r="FX244" s="466">
        <f t="shared" si="572"/>
        <v>0</v>
      </c>
      <c r="FY244" s="466">
        <f t="shared" si="573"/>
        <v>0</v>
      </c>
      <c r="FZ244" s="466">
        <f t="shared" si="574"/>
        <v>6.3356081251298706</v>
      </c>
      <c r="GA244" s="466">
        <f t="shared" si="575"/>
        <v>0</v>
      </c>
      <c r="GB244" s="466">
        <f t="shared" si="576"/>
        <v>0</v>
      </c>
      <c r="GC244" s="468">
        <f t="shared" si="577"/>
        <v>6.7192978146772466</v>
      </c>
    </row>
    <row r="245" spans="1:185">
      <c r="A245" s="97">
        <v>242</v>
      </c>
      <c r="B245" s="97" t="s">
        <v>12</v>
      </c>
      <c r="C245" s="97" t="s">
        <v>213</v>
      </c>
      <c r="D245" s="97" t="s">
        <v>935</v>
      </c>
      <c r="E245" s="321">
        <v>1.2554204896633601</v>
      </c>
      <c r="F245" s="122">
        <v>0</v>
      </c>
      <c r="G245" s="122">
        <v>3.5293866485022898</v>
      </c>
      <c r="H245" s="122">
        <v>1.13885835193545</v>
      </c>
      <c r="I245" s="122">
        <v>0</v>
      </c>
      <c r="J245" s="122">
        <v>3.4445048996058101</v>
      </c>
      <c r="K245" s="122">
        <v>1.03796316820323</v>
      </c>
      <c r="L245" s="122">
        <v>0</v>
      </c>
      <c r="M245" s="122">
        <v>3.3458585427801699</v>
      </c>
      <c r="N245" s="122">
        <v>0.87941359376689299</v>
      </c>
      <c r="O245" s="122">
        <v>0</v>
      </c>
      <c r="P245" s="475">
        <v>3.2223300100825898</v>
      </c>
      <c r="Q245" s="474">
        <v>3</v>
      </c>
      <c r="R245" s="97">
        <v>3.7662614689900802</v>
      </c>
      <c r="S245" s="97">
        <v>0</v>
      </c>
      <c r="T245" s="97">
        <v>10.588159945506799</v>
      </c>
      <c r="U245" s="97">
        <v>3.4165750558063599</v>
      </c>
      <c r="V245" s="97">
        <v>0</v>
      </c>
      <c r="W245" s="97">
        <v>10.3335146988174</v>
      </c>
      <c r="X245" s="97">
        <v>3.1138895046097099</v>
      </c>
      <c r="Y245" s="97">
        <v>0</v>
      </c>
      <c r="Z245" s="97">
        <v>10.0375756283405</v>
      </c>
      <c r="AA245" s="97">
        <v>2.6382407813006798</v>
      </c>
      <c r="AB245" s="97">
        <v>0</v>
      </c>
      <c r="AC245" s="97">
        <v>9.6669900302477707</v>
      </c>
      <c r="AD245" s="321">
        <v>722.494878111905</v>
      </c>
      <c r="AE245" s="97">
        <v>0</v>
      </c>
      <c r="AF245" s="97">
        <v>2031.1631022552499</v>
      </c>
      <c r="AG245" s="97">
        <v>655.41333198167695</v>
      </c>
      <c r="AH245" s="97">
        <v>0</v>
      </c>
      <c r="AI245" s="97">
        <v>1982.31362964602</v>
      </c>
      <c r="AJ245" s="97">
        <v>597.34812269690997</v>
      </c>
      <c r="AK245" s="97">
        <v>0</v>
      </c>
      <c r="AL245" s="97">
        <v>1925.54260253906</v>
      </c>
      <c r="AM245" s="97">
        <v>506.10279382084798</v>
      </c>
      <c r="AN245" s="97">
        <v>0</v>
      </c>
      <c r="AO245" s="97">
        <v>1854.4519123590501</v>
      </c>
      <c r="AP245" s="466">
        <f t="shared" si="434"/>
        <v>191.83343590471466</v>
      </c>
      <c r="AQ245" s="122">
        <f t="shared" si="435"/>
        <v>0</v>
      </c>
      <c r="AR245" s="473">
        <f t="shared" si="436"/>
        <v>191.83343590471506</v>
      </c>
      <c r="AS245" s="122">
        <f t="shared" si="437"/>
        <v>191.83343590471486</v>
      </c>
      <c r="AT245" s="122">
        <f t="shared" si="438"/>
        <v>0</v>
      </c>
      <c r="AU245" s="122">
        <f t="shared" si="439"/>
        <v>191.8334359047152</v>
      </c>
      <c r="AV245" s="122">
        <f t="shared" si="440"/>
        <v>191.83343590471449</v>
      </c>
      <c r="AW245" s="122">
        <f t="shared" si="441"/>
        <v>0</v>
      </c>
      <c r="AX245" s="122">
        <f t="shared" si="442"/>
        <v>191.83343407170997</v>
      </c>
      <c r="AY245" s="122">
        <f t="shared" si="443"/>
        <v>191.83343590471455</v>
      </c>
      <c r="AZ245" s="122">
        <f t="shared" si="444"/>
        <v>0</v>
      </c>
      <c r="BA245" s="469">
        <f t="shared" si="445"/>
        <v>191.83343590471452</v>
      </c>
      <c r="BB245" s="97">
        <f t="shared" si="446"/>
        <v>0.19373927978816005</v>
      </c>
      <c r="BC245" s="97">
        <f t="shared" si="447"/>
        <v>0</v>
      </c>
      <c r="BD245" s="97">
        <f t="shared" si="448"/>
        <v>0.54466279067831436</v>
      </c>
      <c r="BE245" s="97">
        <f t="shared" si="449"/>
        <v>0.17575115166701627</v>
      </c>
      <c r="BF245" s="97">
        <f t="shared" si="450"/>
        <v>0</v>
      </c>
      <c r="BG245" s="97">
        <f t="shared" si="451"/>
        <v>0.53156365056250099</v>
      </c>
      <c r="BH245" s="97">
        <f t="shared" si="452"/>
        <v>0.16018078270194067</v>
      </c>
      <c r="BI245" s="97">
        <f t="shared" si="453"/>
        <v>0</v>
      </c>
      <c r="BJ245" s="97">
        <f t="shared" si="454"/>
        <v>0.51634032556304199</v>
      </c>
      <c r="BK245" s="97">
        <f t="shared" si="455"/>
        <v>0.1357130600425375</v>
      </c>
      <c r="BL245" s="97">
        <f t="shared" si="456"/>
        <v>0</v>
      </c>
      <c r="BM245" s="469">
        <f t="shared" si="457"/>
        <v>0.49727712788930095</v>
      </c>
      <c r="BN245" s="467">
        <f t="shared" si="458"/>
        <v>918954.99063722859</v>
      </c>
      <c r="BO245" s="97">
        <f t="shared" si="459"/>
        <v>0</v>
      </c>
      <c r="BP245" s="97">
        <f t="shared" si="460"/>
        <v>513520.63066253217</v>
      </c>
      <c r="BQ245" s="97">
        <f t="shared" si="461"/>
        <v>970778.43421661167</v>
      </c>
      <c r="BR245" s="97">
        <f t="shared" si="462"/>
        <v>0</v>
      </c>
      <c r="BS245" s="97">
        <f t="shared" si="463"/>
        <v>520607.20589696855</v>
      </c>
      <c r="BT245" s="97">
        <f t="shared" si="464"/>
        <v>1022826.8813531955</v>
      </c>
      <c r="BU245" s="97">
        <f t="shared" si="465"/>
        <v>0</v>
      </c>
      <c r="BV245" s="97">
        <f t="shared" si="466"/>
        <v>529193.86164419644</v>
      </c>
      <c r="BW245" s="97">
        <f t="shared" si="467"/>
        <v>1122876.0272749793</v>
      </c>
      <c r="BX245" s="97">
        <f t="shared" si="468"/>
        <v>0</v>
      </c>
      <c r="BY245" s="469">
        <f t="shared" si="469"/>
        <v>540521.34440552478</v>
      </c>
      <c r="BZ245" s="470">
        <f t="shared" si="470"/>
        <v>1.2199829966712927E-2</v>
      </c>
      <c r="CA245" s="470">
        <f t="shared" si="471"/>
        <v>0</v>
      </c>
      <c r="CB245" s="470">
        <f t="shared" si="472"/>
        <v>2.4249757904367996E-3</v>
      </c>
      <c r="CC245" s="470">
        <f t="shared" si="473"/>
        <v>1.420689460000015E-2</v>
      </c>
      <c r="CD245" s="470">
        <f t="shared" si="474"/>
        <v>0</v>
      </c>
      <c r="CE245" s="470">
        <f t="shared" si="475"/>
        <v>2.5190229126811443E-3</v>
      </c>
      <c r="CF245" s="470">
        <f t="shared" si="476"/>
        <v>1.6423621966017626E-2</v>
      </c>
      <c r="CG245" s="470">
        <f t="shared" si="477"/>
        <v>0</v>
      </c>
      <c r="CH245" s="470">
        <f t="shared" si="478"/>
        <v>2.6360641316118651E-3</v>
      </c>
      <c r="CI245" s="470">
        <f t="shared" si="479"/>
        <v>2.1280772309216409E-2</v>
      </c>
      <c r="CJ245" s="470">
        <f t="shared" si="480"/>
        <v>0</v>
      </c>
      <c r="CK245" s="472">
        <f t="shared" si="481"/>
        <v>2.7957065369584896E-3</v>
      </c>
      <c r="CL245" s="470">
        <f t="shared" si="482"/>
        <v>0</v>
      </c>
      <c r="CM245" s="116">
        <f t="shared" si="483"/>
        <v>0</v>
      </c>
      <c r="CN245" s="116">
        <f t="shared" si="484"/>
        <v>0</v>
      </c>
      <c r="CO245" s="116">
        <f t="shared" si="485"/>
        <v>0</v>
      </c>
      <c r="CP245" s="116">
        <f t="shared" si="486"/>
        <v>0</v>
      </c>
      <c r="CQ245" s="116">
        <f t="shared" si="487"/>
        <v>0</v>
      </c>
      <c r="CR245" s="116">
        <f t="shared" si="488"/>
        <v>0</v>
      </c>
      <c r="CS245" s="116">
        <f t="shared" si="489"/>
        <v>0</v>
      </c>
      <c r="CT245" s="116">
        <f t="shared" si="490"/>
        <v>0</v>
      </c>
      <c r="CU245" s="116">
        <f t="shared" si="491"/>
        <v>0</v>
      </c>
      <c r="CV245" s="116">
        <f t="shared" si="492"/>
        <v>0</v>
      </c>
      <c r="CW245" s="471">
        <f t="shared" si="493"/>
        <v>0</v>
      </c>
      <c r="CX245" s="470">
        <f t="shared" si="494"/>
        <v>0</v>
      </c>
      <c r="CY245" s="116">
        <f t="shared" si="495"/>
        <v>0</v>
      </c>
      <c r="CZ245" s="116">
        <f t="shared" si="496"/>
        <v>10.588159945506799</v>
      </c>
      <c r="DA245" s="116">
        <f t="shared" si="497"/>
        <v>0</v>
      </c>
      <c r="DB245" s="116">
        <f t="shared" si="498"/>
        <v>0</v>
      </c>
      <c r="DC245" s="116">
        <f t="shared" si="499"/>
        <v>10.3335146988174</v>
      </c>
      <c r="DD245" s="116">
        <f t="shared" si="500"/>
        <v>0</v>
      </c>
      <c r="DE245" s="116">
        <f t="shared" si="501"/>
        <v>0</v>
      </c>
      <c r="DF245" s="116">
        <f t="shared" si="502"/>
        <v>10.0375756283405</v>
      </c>
      <c r="DG245" s="116">
        <f t="shared" si="503"/>
        <v>0</v>
      </c>
      <c r="DH245" s="116">
        <f t="shared" si="504"/>
        <v>0</v>
      </c>
      <c r="DI245" s="471">
        <f t="shared" si="505"/>
        <v>9.6669900302477707</v>
      </c>
      <c r="DJ245" s="470">
        <f t="shared" si="506"/>
        <v>3.7662614689900802</v>
      </c>
      <c r="DK245" s="116">
        <f t="shared" si="507"/>
        <v>0</v>
      </c>
      <c r="DL245" s="116">
        <f t="shared" si="508"/>
        <v>0</v>
      </c>
      <c r="DM245" s="116">
        <f t="shared" si="509"/>
        <v>3.4165750558063599</v>
      </c>
      <c r="DN245" s="116">
        <f t="shared" si="510"/>
        <v>0</v>
      </c>
      <c r="DO245" s="116">
        <f t="shared" si="511"/>
        <v>0</v>
      </c>
      <c r="DP245" s="116">
        <f t="shared" si="512"/>
        <v>3.1138895046097099</v>
      </c>
      <c r="DQ245" s="116">
        <f t="shared" si="513"/>
        <v>0</v>
      </c>
      <c r="DR245" s="116">
        <f t="shared" si="514"/>
        <v>0</v>
      </c>
      <c r="DS245" s="116">
        <f t="shared" si="515"/>
        <v>0</v>
      </c>
      <c r="DT245" s="116">
        <f t="shared" si="516"/>
        <v>0</v>
      </c>
      <c r="DU245" s="471">
        <f t="shared" si="517"/>
        <v>0</v>
      </c>
      <c r="DV245" s="470">
        <f t="shared" si="518"/>
        <v>0</v>
      </c>
      <c r="DW245" s="470">
        <f t="shared" si="519"/>
        <v>0</v>
      </c>
      <c r="DX245" s="470">
        <f t="shared" si="520"/>
        <v>0</v>
      </c>
      <c r="DY245" s="470">
        <f t="shared" si="521"/>
        <v>0</v>
      </c>
      <c r="DZ245" s="470">
        <f t="shared" si="522"/>
        <v>0</v>
      </c>
      <c r="EA245" s="470">
        <f t="shared" si="523"/>
        <v>0</v>
      </c>
      <c r="EB245" s="470">
        <f t="shared" si="524"/>
        <v>0</v>
      </c>
      <c r="EC245" s="470">
        <f t="shared" si="525"/>
        <v>0</v>
      </c>
      <c r="ED245" s="470">
        <f t="shared" si="526"/>
        <v>0</v>
      </c>
      <c r="EE245" s="470">
        <f t="shared" si="527"/>
        <v>2.6382407813006798</v>
      </c>
      <c r="EF245" s="470">
        <f t="shared" si="528"/>
        <v>0</v>
      </c>
      <c r="EG245" s="470">
        <f t="shared" si="529"/>
        <v>0</v>
      </c>
      <c r="EH245" s="466">
        <f t="shared" si="530"/>
        <v>4.7432559450104268</v>
      </c>
      <c r="EI245" s="122">
        <f t="shared" si="531"/>
        <v>0</v>
      </c>
      <c r="EJ245" s="122">
        <f t="shared" si="532"/>
        <v>0.9428230447374637</v>
      </c>
      <c r="EK245" s="122">
        <f t="shared" si="533"/>
        <v>5.5235964317086212</v>
      </c>
      <c r="EL245" s="122">
        <f t="shared" si="534"/>
        <v>0</v>
      </c>
      <c r="EM245" s="122">
        <f t="shared" si="535"/>
        <v>0.9793882733442395</v>
      </c>
      <c r="EN245" s="122">
        <f t="shared" si="536"/>
        <v>6.3854531367626004</v>
      </c>
      <c r="EO245" s="122">
        <f t="shared" si="537"/>
        <v>0</v>
      </c>
      <c r="EP245" s="122">
        <f t="shared" si="538"/>
        <v>1.0248935352224104</v>
      </c>
      <c r="EQ245" s="122">
        <f t="shared" si="539"/>
        <v>8.2738980826386825</v>
      </c>
      <c r="ER245" s="122">
        <f t="shared" si="540"/>
        <v>0</v>
      </c>
      <c r="ES245" s="469">
        <f t="shared" si="541"/>
        <v>1.086962005873414</v>
      </c>
      <c r="ET245" s="466">
        <f t="shared" si="542"/>
        <v>0</v>
      </c>
      <c r="EU245" s="122">
        <f t="shared" si="543"/>
        <v>0</v>
      </c>
      <c r="EV245" s="122">
        <f t="shared" si="544"/>
        <v>0.9428230447374637</v>
      </c>
      <c r="EW245" s="122">
        <f t="shared" si="545"/>
        <v>0</v>
      </c>
      <c r="EX245" s="122">
        <f t="shared" si="546"/>
        <v>0</v>
      </c>
      <c r="EY245" s="122">
        <f t="shared" si="547"/>
        <v>0.9793882733442395</v>
      </c>
      <c r="EZ245" s="122">
        <f t="shared" si="548"/>
        <v>0</v>
      </c>
      <c r="FA245" s="122">
        <f t="shared" si="549"/>
        <v>0</v>
      </c>
      <c r="FB245" s="122">
        <f t="shared" si="550"/>
        <v>1.0248935352224104</v>
      </c>
      <c r="FC245" s="122">
        <f t="shared" si="551"/>
        <v>0</v>
      </c>
      <c r="FD245" s="122">
        <f t="shared" si="552"/>
        <v>0</v>
      </c>
      <c r="FE245" s="469">
        <f t="shared" si="553"/>
        <v>1.086962005873414</v>
      </c>
      <c r="FF245" s="466">
        <f t="shared" si="554"/>
        <v>4.7432559450104268</v>
      </c>
      <c r="FG245" s="466">
        <f t="shared" si="555"/>
        <v>0</v>
      </c>
      <c r="FH245" s="466">
        <f t="shared" si="556"/>
        <v>0</v>
      </c>
      <c r="FI245" s="466">
        <f t="shared" si="557"/>
        <v>5.5235964317086212</v>
      </c>
      <c r="FJ245" s="466">
        <f t="shared" si="558"/>
        <v>0</v>
      </c>
      <c r="FK245" s="466">
        <f t="shared" si="559"/>
        <v>0</v>
      </c>
      <c r="FL245" s="466">
        <f t="shared" si="560"/>
        <v>6.3854531367626004</v>
      </c>
      <c r="FM245" s="466">
        <f t="shared" si="561"/>
        <v>0</v>
      </c>
      <c r="FN245" s="466">
        <f t="shared" si="562"/>
        <v>0</v>
      </c>
      <c r="FO245" s="466">
        <f t="shared" si="563"/>
        <v>0</v>
      </c>
      <c r="FP245" s="466">
        <f t="shared" si="564"/>
        <v>0</v>
      </c>
      <c r="FQ245" s="468">
        <f t="shared" si="565"/>
        <v>0</v>
      </c>
      <c r="FR245" s="466">
        <f t="shared" si="566"/>
        <v>0</v>
      </c>
      <c r="FS245" s="466">
        <f t="shared" si="567"/>
        <v>0</v>
      </c>
      <c r="FT245" s="466">
        <f t="shared" si="568"/>
        <v>0</v>
      </c>
      <c r="FU245" s="466">
        <f t="shared" si="569"/>
        <v>0</v>
      </c>
      <c r="FV245" s="466">
        <f t="shared" si="570"/>
        <v>0</v>
      </c>
      <c r="FW245" s="466">
        <f t="shared" si="571"/>
        <v>0</v>
      </c>
      <c r="FX245" s="466">
        <f t="shared" si="572"/>
        <v>0</v>
      </c>
      <c r="FY245" s="466">
        <f t="shared" si="573"/>
        <v>0</v>
      </c>
      <c r="FZ245" s="466">
        <f t="shared" si="574"/>
        <v>0</v>
      </c>
      <c r="GA245" s="466">
        <f t="shared" si="575"/>
        <v>8.2738980826386825</v>
      </c>
      <c r="GB245" s="466">
        <f t="shared" si="576"/>
        <v>0</v>
      </c>
      <c r="GC245" s="468">
        <f t="shared" si="577"/>
        <v>0</v>
      </c>
    </row>
    <row r="246" spans="1:185">
      <c r="A246" s="97">
        <v>243</v>
      </c>
      <c r="B246" s="97" t="s">
        <v>12</v>
      </c>
      <c r="C246" s="97" t="s">
        <v>213</v>
      </c>
      <c r="D246" s="97" t="s">
        <v>935</v>
      </c>
      <c r="E246" s="321">
        <v>1.30879140819735</v>
      </c>
      <c r="F246" s="122">
        <v>11.193886483641499</v>
      </c>
      <c r="G246" s="122">
        <v>10.621312073209801</v>
      </c>
      <c r="H246" s="122">
        <v>1.2008161170210701</v>
      </c>
      <c r="I246" s="122">
        <v>10.1528550406628</v>
      </c>
      <c r="J246" s="122">
        <v>10.2418813323262</v>
      </c>
      <c r="K246" s="122">
        <v>1.1255606110497201</v>
      </c>
      <c r="L246" s="122">
        <v>9.2517471787297101</v>
      </c>
      <c r="M246" s="122">
        <v>9.9122833220486299</v>
      </c>
      <c r="N246" s="122">
        <v>0.95410893657587403</v>
      </c>
      <c r="O246" s="122">
        <v>7.8357205385490598</v>
      </c>
      <c r="P246" s="475">
        <v>9.1197236313313699</v>
      </c>
      <c r="Q246" s="474">
        <v>1</v>
      </c>
      <c r="R246" s="97">
        <v>1.30879140819735</v>
      </c>
      <c r="S246" s="97">
        <v>11.193886483641499</v>
      </c>
      <c r="T246" s="97">
        <v>10.621312073209801</v>
      </c>
      <c r="U246" s="97">
        <v>1.2008161170210701</v>
      </c>
      <c r="V246" s="97">
        <v>10.1528550406628</v>
      </c>
      <c r="W246" s="97">
        <v>10.2418813323262</v>
      </c>
      <c r="X246" s="97">
        <v>1.1255606110497201</v>
      </c>
      <c r="Y246" s="97">
        <v>9.2517471787297101</v>
      </c>
      <c r="Z246" s="97">
        <v>9.9122833220486299</v>
      </c>
      <c r="AA246" s="97">
        <v>0.95410893657587403</v>
      </c>
      <c r="AB246" s="97">
        <v>7.8357205385490598</v>
      </c>
      <c r="AC246" s="97">
        <v>9.1197236313313699</v>
      </c>
      <c r="AD246" s="321">
        <v>25753.158601980402</v>
      </c>
      <c r="AE246" s="97">
        <v>220262.70357538399</v>
      </c>
      <c r="AF246" s="97">
        <v>208996.126249978</v>
      </c>
      <c r="AG246" s="97">
        <v>23628.523017316998</v>
      </c>
      <c r="AH246" s="97">
        <v>199778.272142873</v>
      </c>
      <c r="AI246" s="97">
        <v>201530.04724973399</v>
      </c>
      <c r="AJ246" s="97">
        <v>22147.716397703101</v>
      </c>
      <c r="AK246" s="97">
        <v>182047.12450505499</v>
      </c>
      <c r="AL246" s="97">
        <v>195044.53125</v>
      </c>
      <c r="AM246" s="97">
        <v>18774.0526208437</v>
      </c>
      <c r="AN246" s="97">
        <v>154183.89250276901</v>
      </c>
      <c r="AO246" s="97">
        <v>179449.29009534701</v>
      </c>
      <c r="AP246" s="466">
        <f t="shared" si="434"/>
        <v>19677.053532503887</v>
      </c>
      <c r="AQ246" s="122">
        <f t="shared" si="435"/>
        <v>19677.053532503753</v>
      </c>
      <c r="AR246" s="473">
        <f t="shared" si="436"/>
        <v>19677.053532503785</v>
      </c>
      <c r="AS246" s="122">
        <f t="shared" si="437"/>
        <v>19677.053532503847</v>
      </c>
      <c r="AT246" s="122">
        <f t="shared" si="438"/>
        <v>19677.053532503804</v>
      </c>
      <c r="AU246" s="122">
        <f t="shared" si="439"/>
        <v>19677.053532503804</v>
      </c>
      <c r="AV246" s="122">
        <f t="shared" si="440"/>
        <v>19677.053532503865</v>
      </c>
      <c r="AW246" s="122">
        <f t="shared" si="441"/>
        <v>19677.053532503745</v>
      </c>
      <c r="AX246" s="122">
        <f t="shared" si="442"/>
        <v>19677.053703272173</v>
      </c>
      <c r="AY246" s="122">
        <f t="shared" si="443"/>
        <v>19677.053532503753</v>
      </c>
      <c r="AZ246" s="122">
        <f t="shared" si="444"/>
        <v>19677.053532503756</v>
      </c>
      <c r="BA246" s="469">
        <f t="shared" si="445"/>
        <v>19677.053532503767</v>
      </c>
      <c r="BB246" s="97">
        <f t="shared" si="446"/>
        <v>0.20197559853836658</v>
      </c>
      <c r="BC246" s="97">
        <f t="shared" si="447"/>
        <v>1.7274654374588529</v>
      </c>
      <c r="BD246" s="97">
        <f t="shared" si="448"/>
        <v>1.6391044820534544</v>
      </c>
      <c r="BE246" s="97">
        <f t="shared" si="449"/>
        <v>0.18531261165895158</v>
      </c>
      <c r="BF246" s="97">
        <f t="shared" si="450"/>
        <v>1.5668111517751733</v>
      </c>
      <c r="BG246" s="97">
        <f t="shared" si="451"/>
        <v>1.580549886940873</v>
      </c>
      <c r="BH246" s="97">
        <f t="shared" si="452"/>
        <v>0.17369901474299512</v>
      </c>
      <c r="BI246" s="97">
        <f t="shared" si="453"/>
        <v>1.4277501840597437</v>
      </c>
      <c r="BJ246" s="97">
        <f t="shared" si="454"/>
        <v>1.5296855895548156</v>
      </c>
      <c r="BK246" s="97">
        <f t="shared" si="455"/>
        <v>0.14724021133447016</v>
      </c>
      <c r="BL246" s="97">
        <f t="shared" si="456"/>
        <v>1.2092258062211987</v>
      </c>
      <c r="BM246" s="469">
        <f t="shared" si="457"/>
        <v>1.4073760168395708</v>
      </c>
      <c r="BN246" s="467">
        <f t="shared" si="458"/>
        <v>92076811.934358895</v>
      </c>
      <c r="BO246" s="97">
        <f t="shared" si="459"/>
        <v>27502494.287459347</v>
      </c>
      <c r="BP246" s="97">
        <f t="shared" si="460"/>
        <v>28327615.541821368</v>
      </c>
      <c r="BQ246" s="97">
        <f t="shared" si="461"/>
        <v>96650266.265930101</v>
      </c>
      <c r="BR246" s="97">
        <f t="shared" si="462"/>
        <v>29056224.375796411</v>
      </c>
      <c r="BS246" s="97">
        <f t="shared" si="463"/>
        <v>28913757.588186238</v>
      </c>
      <c r="BT246" s="97">
        <f t="shared" si="464"/>
        <v>100236904.37260516</v>
      </c>
      <c r="BU246" s="97">
        <f t="shared" si="465"/>
        <v>30617121.253372341</v>
      </c>
      <c r="BV246" s="97">
        <f t="shared" si="466"/>
        <v>29451168.856659643</v>
      </c>
      <c r="BW246" s="97">
        <f t="shared" si="467"/>
        <v>110010635.99476606</v>
      </c>
      <c r="BX246" s="97">
        <f t="shared" si="468"/>
        <v>33618775.157580778</v>
      </c>
      <c r="BY246" s="469">
        <f t="shared" si="469"/>
        <v>30865878.660749953</v>
      </c>
      <c r="BZ246" s="470">
        <f t="shared" si="470"/>
        <v>3.5176274598707797</v>
      </c>
      <c r="CA246" s="470">
        <f t="shared" si="471"/>
        <v>0.12284604782999582</v>
      </c>
      <c r="CB246" s="470">
        <f t="shared" si="472"/>
        <v>0.13335271267131057</v>
      </c>
      <c r="CC246" s="470">
        <f t="shared" si="473"/>
        <v>4.0243574722204629</v>
      </c>
      <c r="CD246" s="470">
        <f t="shared" si="474"/>
        <v>0.14309386009858543</v>
      </c>
      <c r="CE246" s="470">
        <f t="shared" si="475"/>
        <v>0.14115452351965091</v>
      </c>
      <c r="CF246" s="470">
        <f t="shared" si="476"/>
        <v>4.4527546268309015</v>
      </c>
      <c r="CG246" s="470">
        <f t="shared" si="477"/>
        <v>0.1654666986780769</v>
      </c>
      <c r="CH246" s="470">
        <f t="shared" si="478"/>
        <v>0.14855895407644984</v>
      </c>
      <c r="CI246" s="470">
        <f t="shared" si="479"/>
        <v>5.7650982910596413</v>
      </c>
      <c r="CJ246" s="470">
        <f t="shared" si="480"/>
        <v>0.21452255087574859</v>
      </c>
      <c r="CK246" s="472">
        <f t="shared" si="481"/>
        <v>0.16922595414354627</v>
      </c>
      <c r="CL246" s="470">
        <f t="shared" si="482"/>
        <v>0</v>
      </c>
      <c r="CM246" s="116">
        <f t="shared" si="483"/>
        <v>0</v>
      </c>
      <c r="CN246" s="116">
        <f t="shared" si="484"/>
        <v>0</v>
      </c>
      <c r="CO246" s="116">
        <f t="shared" si="485"/>
        <v>0</v>
      </c>
      <c r="CP246" s="116">
        <f t="shared" si="486"/>
        <v>0</v>
      </c>
      <c r="CQ246" s="116">
        <f t="shared" si="487"/>
        <v>0</v>
      </c>
      <c r="CR246" s="116">
        <f t="shared" si="488"/>
        <v>0</v>
      </c>
      <c r="CS246" s="116">
        <f t="shared" si="489"/>
        <v>0</v>
      </c>
      <c r="CT246" s="116">
        <f t="shared" si="490"/>
        <v>0</v>
      </c>
      <c r="CU246" s="116">
        <f t="shared" si="491"/>
        <v>0</v>
      </c>
      <c r="CV246" s="116">
        <f t="shared" si="492"/>
        <v>0</v>
      </c>
      <c r="CW246" s="471">
        <f t="shared" si="493"/>
        <v>0</v>
      </c>
      <c r="CX246" s="470">
        <f t="shared" si="494"/>
        <v>0</v>
      </c>
      <c r="CY246" s="116">
        <f t="shared" si="495"/>
        <v>0</v>
      </c>
      <c r="CZ246" s="116">
        <f t="shared" si="496"/>
        <v>0</v>
      </c>
      <c r="DA246" s="116">
        <f t="shared" si="497"/>
        <v>0</v>
      </c>
      <c r="DB246" s="116">
        <f t="shared" si="498"/>
        <v>0</v>
      </c>
      <c r="DC246" s="116">
        <f t="shared" si="499"/>
        <v>0</v>
      </c>
      <c r="DD246" s="116">
        <f t="shared" si="500"/>
        <v>0</v>
      </c>
      <c r="DE246" s="116">
        <f t="shared" si="501"/>
        <v>0</v>
      </c>
      <c r="DF246" s="116">
        <f t="shared" si="502"/>
        <v>0</v>
      </c>
      <c r="DG246" s="116">
        <f t="shared" si="503"/>
        <v>0</v>
      </c>
      <c r="DH246" s="116">
        <f t="shared" si="504"/>
        <v>0</v>
      </c>
      <c r="DI246" s="471">
        <f t="shared" si="505"/>
        <v>0</v>
      </c>
      <c r="DJ246" s="470">
        <f t="shared" si="506"/>
        <v>0</v>
      </c>
      <c r="DK246" s="116">
        <f t="shared" si="507"/>
        <v>0</v>
      </c>
      <c r="DL246" s="116">
        <f t="shared" si="508"/>
        <v>0</v>
      </c>
      <c r="DM246" s="116">
        <f t="shared" si="509"/>
        <v>0</v>
      </c>
      <c r="DN246" s="116">
        <f t="shared" si="510"/>
        <v>0</v>
      </c>
      <c r="DO246" s="116">
        <f t="shared" si="511"/>
        <v>0</v>
      </c>
      <c r="DP246" s="116">
        <f t="shared" si="512"/>
        <v>0</v>
      </c>
      <c r="DQ246" s="116">
        <f t="shared" si="513"/>
        <v>0</v>
      </c>
      <c r="DR246" s="116">
        <f t="shared" si="514"/>
        <v>0</v>
      </c>
      <c r="DS246" s="116">
        <f t="shared" si="515"/>
        <v>0</v>
      </c>
      <c r="DT246" s="116">
        <f t="shared" si="516"/>
        <v>0</v>
      </c>
      <c r="DU246" s="471">
        <f t="shared" si="517"/>
        <v>0</v>
      </c>
      <c r="DV246" s="470">
        <f t="shared" si="518"/>
        <v>0</v>
      </c>
      <c r="DW246" s="470">
        <f t="shared" si="519"/>
        <v>0</v>
      </c>
      <c r="DX246" s="470">
        <f t="shared" si="520"/>
        <v>0</v>
      </c>
      <c r="DY246" s="470">
        <f t="shared" si="521"/>
        <v>0</v>
      </c>
      <c r="DZ246" s="470">
        <f t="shared" si="522"/>
        <v>0</v>
      </c>
      <c r="EA246" s="470">
        <f t="shared" si="523"/>
        <v>0</v>
      </c>
      <c r="EB246" s="470">
        <f t="shared" si="524"/>
        <v>0</v>
      </c>
      <c r="EC246" s="470">
        <f t="shared" si="525"/>
        <v>0</v>
      </c>
      <c r="ED246" s="470">
        <f t="shared" si="526"/>
        <v>0</v>
      </c>
      <c r="EE246" s="470">
        <f t="shared" si="527"/>
        <v>0</v>
      </c>
      <c r="EF246" s="470">
        <f t="shared" si="528"/>
        <v>0</v>
      </c>
      <c r="EG246" s="470">
        <f t="shared" si="529"/>
        <v>0</v>
      </c>
      <c r="EH246" s="466">
        <f t="shared" si="530"/>
        <v>455.88087175227906</v>
      </c>
      <c r="EI246" s="122">
        <f t="shared" si="531"/>
        <v>15.920720433003995</v>
      </c>
      <c r="EJ246" s="122">
        <f t="shared" si="532"/>
        <v>17.282373303215426</v>
      </c>
      <c r="EK246" s="122">
        <f t="shared" si="533"/>
        <v>521.5525559793241</v>
      </c>
      <c r="EL246" s="122">
        <f t="shared" si="534"/>
        <v>18.544815910249394</v>
      </c>
      <c r="EM246" s="122">
        <f t="shared" si="535"/>
        <v>18.293479900307556</v>
      </c>
      <c r="EN246" s="122">
        <f t="shared" si="536"/>
        <v>577.07238305822034</v>
      </c>
      <c r="EO246" s="122">
        <f t="shared" si="537"/>
        <v>21.444312594178015</v>
      </c>
      <c r="EP246" s="122">
        <f t="shared" si="538"/>
        <v>19.253086423616512</v>
      </c>
      <c r="EQ246" s="122">
        <f t="shared" si="539"/>
        <v>747.15076131523904</v>
      </c>
      <c r="ER246" s="122">
        <f t="shared" si="540"/>
        <v>27.801900178295593</v>
      </c>
      <c r="ES246" s="469">
        <f t="shared" si="541"/>
        <v>21.931508204937959</v>
      </c>
      <c r="ET246" s="466">
        <f t="shared" si="542"/>
        <v>0</v>
      </c>
      <c r="EU246" s="122">
        <f t="shared" si="543"/>
        <v>0</v>
      </c>
      <c r="EV246" s="122">
        <f t="shared" si="544"/>
        <v>0</v>
      </c>
      <c r="EW246" s="122">
        <f t="shared" si="545"/>
        <v>0</v>
      </c>
      <c r="EX246" s="122">
        <f t="shared" si="546"/>
        <v>0</v>
      </c>
      <c r="EY246" s="122">
        <f t="shared" si="547"/>
        <v>0</v>
      </c>
      <c r="EZ246" s="122">
        <f t="shared" si="548"/>
        <v>0</v>
      </c>
      <c r="FA246" s="122">
        <f t="shared" si="549"/>
        <v>0</v>
      </c>
      <c r="FB246" s="122">
        <f t="shared" si="550"/>
        <v>0</v>
      </c>
      <c r="FC246" s="122">
        <f t="shared" si="551"/>
        <v>0</v>
      </c>
      <c r="FD246" s="122">
        <f t="shared" si="552"/>
        <v>0</v>
      </c>
      <c r="FE246" s="469">
        <f t="shared" si="553"/>
        <v>0</v>
      </c>
      <c r="FF246" s="466">
        <f t="shared" si="554"/>
        <v>0</v>
      </c>
      <c r="FG246" s="466">
        <f t="shared" si="555"/>
        <v>0</v>
      </c>
      <c r="FH246" s="466">
        <f t="shared" si="556"/>
        <v>0</v>
      </c>
      <c r="FI246" s="466">
        <f t="shared" si="557"/>
        <v>0</v>
      </c>
      <c r="FJ246" s="466">
        <f t="shared" si="558"/>
        <v>0</v>
      </c>
      <c r="FK246" s="466">
        <f t="shared" si="559"/>
        <v>0</v>
      </c>
      <c r="FL246" s="466">
        <f t="shared" si="560"/>
        <v>0</v>
      </c>
      <c r="FM246" s="466">
        <f t="shared" si="561"/>
        <v>0</v>
      </c>
      <c r="FN246" s="466">
        <f t="shared" si="562"/>
        <v>0</v>
      </c>
      <c r="FO246" s="466">
        <f t="shared" si="563"/>
        <v>0</v>
      </c>
      <c r="FP246" s="466">
        <f t="shared" si="564"/>
        <v>0</v>
      </c>
      <c r="FQ246" s="468">
        <f t="shared" si="565"/>
        <v>0</v>
      </c>
      <c r="FR246" s="466">
        <f t="shared" si="566"/>
        <v>0</v>
      </c>
      <c r="FS246" s="466">
        <f t="shared" si="567"/>
        <v>0</v>
      </c>
      <c r="FT246" s="466">
        <f t="shared" si="568"/>
        <v>0</v>
      </c>
      <c r="FU246" s="466">
        <f t="shared" si="569"/>
        <v>0</v>
      </c>
      <c r="FV246" s="466">
        <f t="shared" si="570"/>
        <v>0</v>
      </c>
      <c r="FW246" s="466">
        <f t="shared" si="571"/>
        <v>0</v>
      </c>
      <c r="FX246" s="466">
        <f t="shared" si="572"/>
        <v>0</v>
      </c>
      <c r="FY246" s="466">
        <f t="shared" si="573"/>
        <v>0</v>
      </c>
      <c r="FZ246" s="466">
        <f t="shared" si="574"/>
        <v>0</v>
      </c>
      <c r="GA246" s="466">
        <f t="shared" si="575"/>
        <v>0</v>
      </c>
      <c r="GB246" s="466">
        <f t="shared" si="576"/>
        <v>0</v>
      </c>
      <c r="GC246" s="468">
        <f t="shared" si="577"/>
        <v>0</v>
      </c>
    </row>
    <row r="247" spans="1:185">
      <c r="A247" s="97">
        <v>244</v>
      </c>
      <c r="B247" s="97" t="s">
        <v>12</v>
      </c>
      <c r="C247" s="97" t="s">
        <v>213</v>
      </c>
      <c r="D247" s="97" t="s">
        <v>935</v>
      </c>
      <c r="E247" s="321">
        <v>1.41172055450921</v>
      </c>
      <c r="F247" s="122">
        <v>0</v>
      </c>
      <c r="G247" s="122">
        <v>2.1892888987256902</v>
      </c>
      <c r="H247" s="122">
        <v>1.38109196238214</v>
      </c>
      <c r="I247" s="122">
        <v>0</v>
      </c>
      <c r="J247" s="122">
        <v>2.1323111476010501</v>
      </c>
      <c r="K247" s="122">
        <v>1.35928404123441</v>
      </c>
      <c r="L247" s="122">
        <v>0</v>
      </c>
      <c r="M247" s="122">
        <v>2.0743403076491198</v>
      </c>
      <c r="N247" s="122">
        <v>1.2894218490315299</v>
      </c>
      <c r="O247" s="122">
        <v>0</v>
      </c>
      <c r="P247" s="475">
        <v>1.98323205019564</v>
      </c>
      <c r="Q247" s="474">
        <v>1</v>
      </c>
      <c r="R247" s="97">
        <v>1.41172055450921</v>
      </c>
      <c r="S247" s="97">
        <v>0</v>
      </c>
      <c r="T247" s="97">
        <v>2.1892888987256902</v>
      </c>
      <c r="U247" s="97">
        <v>1.38109196238214</v>
      </c>
      <c r="V247" s="97">
        <v>0</v>
      </c>
      <c r="W247" s="97">
        <v>2.1323111476010501</v>
      </c>
      <c r="X247" s="97">
        <v>1.35928404123441</v>
      </c>
      <c r="Y247" s="97">
        <v>0</v>
      </c>
      <c r="Z247" s="97">
        <v>2.0743403076491198</v>
      </c>
      <c r="AA247" s="97">
        <v>1.2894218490315299</v>
      </c>
      <c r="AB247" s="97">
        <v>0</v>
      </c>
      <c r="AC247" s="97">
        <v>1.98323205019564</v>
      </c>
      <c r="AD247" s="321">
        <v>1928.7044255953799</v>
      </c>
      <c r="AE247" s="97">
        <v>0</v>
      </c>
      <c r="AF247" s="97">
        <v>2991.0247990594999</v>
      </c>
      <c r="AG247" s="97">
        <v>1886.85938693206</v>
      </c>
      <c r="AH247" s="97">
        <v>0</v>
      </c>
      <c r="AI247" s="97">
        <v>2913.1813190566299</v>
      </c>
      <c r="AJ247" s="97">
        <v>1857.06522271428</v>
      </c>
      <c r="AK247" s="97">
        <v>0</v>
      </c>
      <c r="AL247" s="97">
        <v>2833.98095703125</v>
      </c>
      <c r="AM247" s="97">
        <v>1761.6189115777699</v>
      </c>
      <c r="AN247" s="97">
        <v>0</v>
      </c>
      <c r="AO247" s="97">
        <v>2709.5082096645701</v>
      </c>
      <c r="AP247" s="466">
        <f t="shared" si="434"/>
        <v>1366.2083614457972</v>
      </c>
      <c r="AQ247" s="122">
        <f t="shared" si="435"/>
        <v>0</v>
      </c>
      <c r="AR247" s="473">
        <f t="shared" si="436"/>
        <v>1366.2083614457977</v>
      </c>
      <c r="AS247" s="122">
        <f t="shared" si="437"/>
        <v>1366.2083614457943</v>
      </c>
      <c r="AT247" s="122">
        <f t="shared" si="438"/>
        <v>0</v>
      </c>
      <c r="AU247" s="122">
        <f t="shared" si="439"/>
        <v>1366.2083614457933</v>
      </c>
      <c r="AV247" s="122">
        <f t="shared" si="440"/>
        <v>1366.2083614457938</v>
      </c>
      <c r="AW247" s="122">
        <f t="shared" si="441"/>
        <v>0</v>
      </c>
      <c r="AX247" s="122">
        <f t="shared" si="442"/>
        <v>1366.2083056386452</v>
      </c>
      <c r="AY247" s="122">
        <f t="shared" si="443"/>
        <v>1366.208361445792</v>
      </c>
      <c r="AZ247" s="122">
        <f t="shared" si="444"/>
        <v>0</v>
      </c>
      <c r="BA247" s="469">
        <f t="shared" si="445"/>
        <v>1366.2083614457952</v>
      </c>
      <c r="BB247" s="97">
        <f t="shared" si="446"/>
        <v>0.21785985312864906</v>
      </c>
      <c r="BC247" s="97">
        <f t="shared" si="447"/>
        <v>0</v>
      </c>
      <c r="BD247" s="97">
        <f t="shared" si="448"/>
        <v>0.33785592793779012</v>
      </c>
      <c r="BE247" s="97">
        <f t="shared" si="449"/>
        <v>0.21313318072806156</v>
      </c>
      <c r="BF247" s="97">
        <f t="shared" si="450"/>
        <v>0</v>
      </c>
      <c r="BG247" s="97">
        <f t="shared" si="451"/>
        <v>0.3290629947670109</v>
      </c>
      <c r="BH247" s="97">
        <f t="shared" si="452"/>
        <v>0.20976773387449688</v>
      </c>
      <c r="BI247" s="97">
        <f t="shared" si="453"/>
        <v>0</v>
      </c>
      <c r="BJ247" s="97">
        <f t="shared" si="454"/>
        <v>0.32011680592154024</v>
      </c>
      <c r="BK247" s="97">
        <f t="shared" si="455"/>
        <v>0.19898644512443242</v>
      </c>
      <c r="BL247" s="97">
        <f t="shared" si="456"/>
        <v>0</v>
      </c>
      <c r="BM247" s="469">
        <f t="shared" si="457"/>
        <v>0.30605677716852492</v>
      </c>
      <c r="BN247" s="467">
        <f t="shared" si="458"/>
        <v>6126277.4472835707</v>
      </c>
      <c r="BO247" s="97">
        <f t="shared" si="459"/>
        <v>0</v>
      </c>
      <c r="BP247" s="97">
        <f t="shared" si="460"/>
        <v>4785359.4992908044</v>
      </c>
      <c r="BQ247" s="97">
        <f t="shared" si="461"/>
        <v>6202401.5321026091</v>
      </c>
      <c r="BR247" s="97">
        <f t="shared" si="462"/>
        <v>0</v>
      </c>
      <c r="BS247" s="97">
        <f t="shared" si="463"/>
        <v>4856935.3840983938</v>
      </c>
      <c r="BT247" s="97">
        <f t="shared" si="464"/>
        <v>6258230.4020378198</v>
      </c>
      <c r="BU247" s="97">
        <f t="shared" si="465"/>
        <v>0</v>
      </c>
      <c r="BV247" s="97">
        <f t="shared" si="466"/>
        <v>4932893.5019966317</v>
      </c>
      <c r="BW247" s="97">
        <f t="shared" si="467"/>
        <v>6446927.7289134646</v>
      </c>
      <c r="BX247" s="97">
        <f t="shared" si="468"/>
        <v>0</v>
      </c>
      <c r="BY247" s="469">
        <f t="shared" si="469"/>
        <v>5059223.9261122542</v>
      </c>
      <c r="BZ247" s="470">
        <f t="shared" si="470"/>
        <v>0.21697911203869222</v>
      </c>
      <c r="CA247" s="470">
        <f t="shared" si="471"/>
        <v>0</v>
      </c>
      <c r="CB247" s="470">
        <f t="shared" si="472"/>
        <v>0.10929027005244026</v>
      </c>
      <c r="CC247" s="470">
        <f t="shared" si="473"/>
        <v>0.22454701428442753</v>
      </c>
      <c r="CD247" s="470">
        <f t="shared" si="474"/>
        <v>0</v>
      </c>
      <c r="CE247" s="470">
        <f t="shared" si="475"/>
        <v>0.11388899292588406</v>
      </c>
      <c r="CF247" s="470">
        <f t="shared" si="476"/>
        <v>0.23020318830325256</v>
      </c>
      <c r="CG247" s="470">
        <f t="shared" si="477"/>
        <v>0</v>
      </c>
      <c r="CH247" s="470">
        <f t="shared" si="478"/>
        <v>0.11890270568928855</v>
      </c>
      <c r="CI247" s="470">
        <f t="shared" si="479"/>
        <v>0.24999296133207602</v>
      </c>
      <c r="CJ247" s="470">
        <f t="shared" si="480"/>
        <v>0</v>
      </c>
      <c r="CK247" s="472">
        <f t="shared" si="481"/>
        <v>0.12754997393303463</v>
      </c>
      <c r="CL247" s="470">
        <f t="shared" si="482"/>
        <v>0</v>
      </c>
      <c r="CM247" s="116">
        <f t="shared" si="483"/>
        <v>0</v>
      </c>
      <c r="CN247" s="116">
        <f t="shared" si="484"/>
        <v>0</v>
      </c>
      <c r="CO247" s="116">
        <f t="shared" si="485"/>
        <v>0</v>
      </c>
      <c r="CP247" s="116">
        <f t="shared" si="486"/>
        <v>0</v>
      </c>
      <c r="CQ247" s="116">
        <f t="shared" si="487"/>
        <v>0</v>
      </c>
      <c r="CR247" s="116">
        <f t="shared" si="488"/>
        <v>0</v>
      </c>
      <c r="CS247" s="116">
        <f t="shared" si="489"/>
        <v>0</v>
      </c>
      <c r="CT247" s="116">
        <f t="shared" si="490"/>
        <v>0</v>
      </c>
      <c r="CU247" s="116">
        <f t="shared" si="491"/>
        <v>0</v>
      </c>
      <c r="CV247" s="116">
        <f t="shared" si="492"/>
        <v>0</v>
      </c>
      <c r="CW247" s="471">
        <f t="shared" si="493"/>
        <v>0</v>
      </c>
      <c r="CX247" s="470">
        <f t="shared" si="494"/>
        <v>0</v>
      </c>
      <c r="CY247" s="116">
        <f t="shared" si="495"/>
        <v>0</v>
      </c>
      <c r="CZ247" s="116">
        <f t="shared" si="496"/>
        <v>0</v>
      </c>
      <c r="DA247" s="116">
        <f t="shared" si="497"/>
        <v>0</v>
      </c>
      <c r="DB247" s="116">
        <f t="shared" si="498"/>
        <v>0</v>
      </c>
      <c r="DC247" s="116">
        <f t="shared" si="499"/>
        <v>0</v>
      </c>
      <c r="DD247" s="116">
        <f t="shared" si="500"/>
        <v>0</v>
      </c>
      <c r="DE247" s="116">
        <f t="shared" si="501"/>
        <v>0</v>
      </c>
      <c r="DF247" s="116">
        <f t="shared" si="502"/>
        <v>0</v>
      </c>
      <c r="DG247" s="116">
        <f t="shared" si="503"/>
        <v>0</v>
      </c>
      <c r="DH247" s="116">
        <f t="shared" si="504"/>
        <v>0</v>
      </c>
      <c r="DI247" s="471">
        <f t="shared" si="505"/>
        <v>0</v>
      </c>
      <c r="DJ247" s="470">
        <f t="shared" si="506"/>
        <v>0</v>
      </c>
      <c r="DK247" s="116">
        <f t="shared" si="507"/>
        <v>0</v>
      </c>
      <c r="DL247" s="116">
        <f t="shared" si="508"/>
        <v>0</v>
      </c>
      <c r="DM247" s="116">
        <f t="shared" si="509"/>
        <v>0</v>
      </c>
      <c r="DN247" s="116">
        <f t="shared" si="510"/>
        <v>0</v>
      </c>
      <c r="DO247" s="116">
        <f t="shared" si="511"/>
        <v>0</v>
      </c>
      <c r="DP247" s="116">
        <f t="shared" si="512"/>
        <v>0</v>
      </c>
      <c r="DQ247" s="116">
        <f t="shared" si="513"/>
        <v>0</v>
      </c>
      <c r="DR247" s="116">
        <f t="shared" si="514"/>
        <v>0</v>
      </c>
      <c r="DS247" s="116">
        <f t="shared" si="515"/>
        <v>0</v>
      </c>
      <c r="DT247" s="116">
        <f t="shared" si="516"/>
        <v>0</v>
      </c>
      <c r="DU247" s="471">
        <f t="shared" si="517"/>
        <v>0</v>
      </c>
      <c r="DV247" s="470">
        <f t="shared" si="518"/>
        <v>0</v>
      </c>
      <c r="DW247" s="470">
        <f t="shared" si="519"/>
        <v>0</v>
      </c>
      <c r="DX247" s="470">
        <f t="shared" si="520"/>
        <v>0</v>
      </c>
      <c r="DY247" s="470">
        <f t="shared" si="521"/>
        <v>0</v>
      </c>
      <c r="DZ247" s="470">
        <f t="shared" si="522"/>
        <v>0</v>
      </c>
      <c r="EA247" s="470">
        <f t="shared" si="523"/>
        <v>0</v>
      </c>
      <c r="EB247" s="470">
        <f t="shared" si="524"/>
        <v>0</v>
      </c>
      <c r="EC247" s="470">
        <f t="shared" si="525"/>
        <v>0</v>
      </c>
      <c r="ED247" s="470">
        <f t="shared" si="526"/>
        <v>0</v>
      </c>
      <c r="EE247" s="470">
        <f t="shared" si="527"/>
        <v>0</v>
      </c>
      <c r="EF247" s="470">
        <f t="shared" si="528"/>
        <v>0</v>
      </c>
      <c r="EG247" s="470">
        <f t="shared" si="529"/>
        <v>0</v>
      </c>
      <c r="EH247" s="466">
        <f t="shared" si="530"/>
        <v>28.120267958070848</v>
      </c>
      <c r="EI247" s="122">
        <f t="shared" si="531"/>
        <v>0</v>
      </c>
      <c r="EJ247" s="122">
        <f t="shared" si="532"/>
        <v>14.163905687550756</v>
      </c>
      <c r="EK247" s="122">
        <f t="shared" si="533"/>
        <v>29.101060242779869</v>
      </c>
      <c r="EL247" s="122">
        <f t="shared" si="534"/>
        <v>0</v>
      </c>
      <c r="EM247" s="122">
        <f t="shared" si="535"/>
        <v>14.759895404031344</v>
      </c>
      <c r="EN247" s="122">
        <f t="shared" si="536"/>
        <v>29.834094531345283</v>
      </c>
      <c r="EO247" s="122">
        <f t="shared" si="537"/>
        <v>0</v>
      </c>
      <c r="EP247" s="122">
        <f t="shared" si="538"/>
        <v>15.40966737999276</v>
      </c>
      <c r="EQ247" s="122">
        <f t="shared" si="539"/>
        <v>32.398828598008272</v>
      </c>
      <c r="ER247" s="122">
        <f t="shared" si="540"/>
        <v>0</v>
      </c>
      <c r="ES247" s="469">
        <f t="shared" si="541"/>
        <v>16.530344378966255</v>
      </c>
      <c r="ET247" s="466">
        <f t="shared" si="542"/>
        <v>0</v>
      </c>
      <c r="EU247" s="122">
        <f t="shared" si="543"/>
        <v>0</v>
      </c>
      <c r="EV247" s="122">
        <f t="shared" si="544"/>
        <v>0</v>
      </c>
      <c r="EW247" s="122">
        <f t="shared" si="545"/>
        <v>0</v>
      </c>
      <c r="EX247" s="122">
        <f t="shared" si="546"/>
        <v>0</v>
      </c>
      <c r="EY247" s="122">
        <f t="shared" si="547"/>
        <v>0</v>
      </c>
      <c r="EZ247" s="122">
        <f t="shared" si="548"/>
        <v>0</v>
      </c>
      <c r="FA247" s="122">
        <f t="shared" si="549"/>
        <v>0</v>
      </c>
      <c r="FB247" s="122">
        <f t="shared" si="550"/>
        <v>0</v>
      </c>
      <c r="FC247" s="122">
        <f t="shared" si="551"/>
        <v>0</v>
      </c>
      <c r="FD247" s="122">
        <f t="shared" si="552"/>
        <v>0</v>
      </c>
      <c r="FE247" s="469">
        <f t="shared" si="553"/>
        <v>0</v>
      </c>
      <c r="FF247" s="466">
        <f t="shared" si="554"/>
        <v>0</v>
      </c>
      <c r="FG247" s="466">
        <f t="shared" si="555"/>
        <v>0</v>
      </c>
      <c r="FH247" s="466">
        <f t="shared" si="556"/>
        <v>0</v>
      </c>
      <c r="FI247" s="466">
        <f t="shared" si="557"/>
        <v>0</v>
      </c>
      <c r="FJ247" s="466">
        <f t="shared" si="558"/>
        <v>0</v>
      </c>
      <c r="FK247" s="466">
        <f t="shared" si="559"/>
        <v>0</v>
      </c>
      <c r="FL247" s="466">
        <f t="shared" si="560"/>
        <v>0</v>
      </c>
      <c r="FM247" s="466">
        <f t="shared" si="561"/>
        <v>0</v>
      </c>
      <c r="FN247" s="466">
        <f t="shared" si="562"/>
        <v>0</v>
      </c>
      <c r="FO247" s="466">
        <f t="shared" si="563"/>
        <v>0</v>
      </c>
      <c r="FP247" s="466">
        <f t="shared" si="564"/>
        <v>0</v>
      </c>
      <c r="FQ247" s="468">
        <f t="shared" si="565"/>
        <v>0</v>
      </c>
      <c r="FR247" s="466">
        <f t="shared" si="566"/>
        <v>0</v>
      </c>
      <c r="FS247" s="466">
        <f t="shared" si="567"/>
        <v>0</v>
      </c>
      <c r="FT247" s="466">
        <f t="shared" si="568"/>
        <v>0</v>
      </c>
      <c r="FU247" s="466">
        <f t="shared" si="569"/>
        <v>0</v>
      </c>
      <c r="FV247" s="466">
        <f t="shared" si="570"/>
        <v>0</v>
      </c>
      <c r="FW247" s="466">
        <f t="shared" si="571"/>
        <v>0</v>
      </c>
      <c r="FX247" s="466">
        <f t="shared" si="572"/>
        <v>0</v>
      </c>
      <c r="FY247" s="466">
        <f t="shared" si="573"/>
        <v>0</v>
      </c>
      <c r="FZ247" s="466">
        <f t="shared" si="574"/>
        <v>0</v>
      </c>
      <c r="GA247" s="466">
        <f t="shared" si="575"/>
        <v>0</v>
      </c>
      <c r="GB247" s="466">
        <f t="shared" si="576"/>
        <v>0</v>
      </c>
      <c r="GC247" s="468">
        <f t="shared" si="577"/>
        <v>0</v>
      </c>
    </row>
    <row r="248" spans="1:185">
      <c r="A248" s="97">
        <v>245</v>
      </c>
      <c r="B248" s="97" t="s">
        <v>12</v>
      </c>
      <c r="C248" s="97" t="s">
        <v>213</v>
      </c>
      <c r="D248" s="97" t="s">
        <v>935</v>
      </c>
      <c r="E248" s="321">
        <v>6.5880292543763499</v>
      </c>
      <c r="F248" s="122">
        <v>0</v>
      </c>
      <c r="G248" s="122">
        <v>10.2166815273865</v>
      </c>
      <c r="H248" s="122">
        <v>6.4450958244500098</v>
      </c>
      <c r="I248" s="122">
        <v>0</v>
      </c>
      <c r="J248" s="122">
        <v>9.9507853554715702</v>
      </c>
      <c r="K248" s="122">
        <v>6.3433255257605996</v>
      </c>
      <c r="L248" s="122">
        <v>0</v>
      </c>
      <c r="M248" s="122">
        <v>9.6802547690292595</v>
      </c>
      <c r="N248" s="122">
        <v>6.01730196214716</v>
      </c>
      <c r="O248" s="122">
        <v>0</v>
      </c>
      <c r="P248" s="475">
        <v>9.2550829009130204</v>
      </c>
      <c r="Q248" s="474">
        <v>2</v>
      </c>
      <c r="R248" s="97">
        <v>13.1760585087527</v>
      </c>
      <c r="S248" s="97">
        <v>0</v>
      </c>
      <c r="T248" s="97">
        <v>20.4333630547731</v>
      </c>
      <c r="U248" s="97">
        <v>12.8901916489</v>
      </c>
      <c r="V248" s="97">
        <v>0</v>
      </c>
      <c r="W248" s="97">
        <v>19.901570710943101</v>
      </c>
      <c r="X248" s="97">
        <v>12.686651051521199</v>
      </c>
      <c r="Y248" s="97">
        <v>0</v>
      </c>
      <c r="Z248" s="97">
        <v>19.360509538058501</v>
      </c>
      <c r="AA248" s="97">
        <v>12.0346039242943</v>
      </c>
      <c r="AB248" s="97">
        <v>0</v>
      </c>
      <c r="AC248" s="97">
        <v>18.510165801825998</v>
      </c>
      <c r="AD248" s="321">
        <v>2368.3592397699199</v>
      </c>
      <c r="AE248" s="97">
        <v>0</v>
      </c>
      <c r="AF248" s="97">
        <v>3672.8391998410002</v>
      </c>
      <c r="AG248" s="97">
        <v>2316.9754804745098</v>
      </c>
      <c r="AH248" s="97">
        <v>0</v>
      </c>
      <c r="AI248" s="97">
        <v>3577.25103056321</v>
      </c>
      <c r="AJ248" s="97">
        <v>2280.3896339445901</v>
      </c>
      <c r="AK248" s="97">
        <v>0</v>
      </c>
      <c r="AL248" s="97">
        <v>3479.99682617187</v>
      </c>
      <c r="AM248" s="97">
        <v>2163.1860075712402</v>
      </c>
      <c r="AN248" s="97">
        <v>0</v>
      </c>
      <c r="AO248" s="97">
        <v>3327.1499346565902</v>
      </c>
      <c r="AP248" s="466">
        <f t="shared" si="434"/>
        <v>179.74717083994784</v>
      </c>
      <c r="AQ248" s="122">
        <f t="shared" si="435"/>
        <v>0</v>
      </c>
      <c r="AR248" s="473">
        <f t="shared" si="436"/>
        <v>179.74717083994889</v>
      </c>
      <c r="AS248" s="122">
        <f t="shared" si="437"/>
        <v>179.74717083994881</v>
      </c>
      <c r="AT248" s="122">
        <f t="shared" si="438"/>
        <v>0</v>
      </c>
      <c r="AU248" s="122">
        <f t="shared" si="439"/>
        <v>179.74717083994875</v>
      </c>
      <c r="AV248" s="122">
        <f t="shared" si="440"/>
        <v>179.74717083994824</v>
      </c>
      <c r="AW248" s="122">
        <f t="shared" si="441"/>
        <v>0</v>
      </c>
      <c r="AX248" s="122">
        <f t="shared" si="442"/>
        <v>179.74717139189761</v>
      </c>
      <c r="AY248" s="122">
        <f t="shared" si="443"/>
        <v>179.74717083994832</v>
      </c>
      <c r="AZ248" s="122">
        <f t="shared" si="444"/>
        <v>0</v>
      </c>
      <c r="BA248" s="469">
        <f t="shared" si="445"/>
        <v>179.7471708399485</v>
      </c>
      <c r="BB248" s="97">
        <f t="shared" si="446"/>
        <v>1.0166793146003681</v>
      </c>
      <c r="BC248" s="97">
        <f t="shared" si="447"/>
        <v>0</v>
      </c>
      <c r="BD248" s="97">
        <f t="shared" si="448"/>
        <v>1.5766609970430121</v>
      </c>
      <c r="BE248" s="97">
        <f t="shared" si="449"/>
        <v>0.99462151006429089</v>
      </c>
      <c r="BF248" s="97">
        <f t="shared" si="450"/>
        <v>0</v>
      </c>
      <c r="BG248" s="97">
        <f t="shared" si="451"/>
        <v>1.5356273089127181</v>
      </c>
      <c r="BH248" s="97">
        <f t="shared" si="452"/>
        <v>0.97891609141432179</v>
      </c>
      <c r="BI248" s="97">
        <f t="shared" si="453"/>
        <v>0</v>
      </c>
      <c r="BJ248" s="97">
        <f t="shared" si="454"/>
        <v>1.4938784276338597</v>
      </c>
      <c r="BK248" s="97">
        <f t="shared" si="455"/>
        <v>0.92860341058068774</v>
      </c>
      <c r="BL248" s="97">
        <f t="shared" si="456"/>
        <v>0</v>
      </c>
      <c r="BM248" s="469">
        <f t="shared" si="457"/>
        <v>1.4282649601197881</v>
      </c>
      <c r="BN248" s="467">
        <f t="shared" si="458"/>
        <v>338603.12979498884</v>
      </c>
      <c r="BO248" s="97">
        <f t="shared" si="459"/>
        <v>0</v>
      </c>
      <c r="BP248" s="97">
        <f t="shared" si="460"/>
        <v>264489.76847637451</v>
      </c>
      <c r="BQ248" s="97">
        <f t="shared" si="461"/>
        <v>342810.5548739743</v>
      </c>
      <c r="BR248" s="97">
        <f t="shared" si="462"/>
        <v>0</v>
      </c>
      <c r="BS248" s="97">
        <f t="shared" si="463"/>
        <v>268445.81173792155</v>
      </c>
      <c r="BT248" s="97">
        <f t="shared" si="464"/>
        <v>345896.25091951602</v>
      </c>
      <c r="BU248" s="97">
        <f t="shared" si="465"/>
        <v>0</v>
      </c>
      <c r="BV248" s="97">
        <f t="shared" si="466"/>
        <v>272644.07569714065</v>
      </c>
      <c r="BW248" s="97">
        <f t="shared" si="467"/>
        <v>356325.66845958791</v>
      </c>
      <c r="BX248" s="97">
        <f t="shared" si="468"/>
        <v>0</v>
      </c>
      <c r="BY248" s="469">
        <f t="shared" si="469"/>
        <v>279626.42411418969</v>
      </c>
      <c r="BZ248" s="470">
        <f t="shared" si="470"/>
        <v>1.2849181322702036E-3</v>
      </c>
      <c r="CA248" s="470">
        <f t="shared" si="471"/>
        <v>0</v>
      </c>
      <c r="CB248" s="470">
        <f t="shared" si="472"/>
        <v>6.4720077592560427E-4</v>
      </c>
      <c r="CC248" s="470">
        <f t="shared" si="473"/>
        <v>1.329734127355773E-3</v>
      </c>
      <c r="CD248" s="470">
        <f t="shared" si="474"/>
        <v>0</v>
      </c>
      <c r="CE248" s="470">
        <f t="shared" si="475"/>
        <v>6.7443373097760971E-4</v>
      </c>
      <c r="CF248" s="470">
        <f t="shared" si="476"/>
        <v>1.3632291513135026E-3</v>
      </c>
      <c r="CG248" s="470">
        <f t="shared" si="477"/>
        <v>0</v>
      </c>
      <c r="CH248" s="470">
        <f t="shared" si="478"/>
        <v>7.0412422555610535E-4</v>
      </c>
      <c r="CI248" s="470">
        <f t="shared" si="479"/>
        <v>1.4804212531675926E-3</v>
      </c>
      <c r="CJ248" s="470">
        <f t="shared" si="480"/>
        <v>0</v>
      </c>
      <c r="CK248" s="472">
        <f t="shared" si="481"/>
        <v>7.5533203513121689E-4</v>
      </c>
      <c r="CL248" s="470">
        <f t="shared" si="482"/>
        <v>0</v>
      </c>
      <c r="CM248" s="116">
        <f t="shared" si="483"/>
        <v>0</v>
      </c>
      <c r="CN248" s="116">
        <f t="shared" si="484"/>
        <v>0</v>
      </c>
      <c r="CO248" s="116">
        <f t="shared" si="485"/>
        <v>0</v>
      </c>
      <c r="CP248" s="116">
        <f t="shared" si="486"/>
        <v>0</v>
      </c>
      <c r="CQ248" s="116">
        <f t="shared" si="487"/>
        <v>0</v>
      </c>
      <c r="CR248" s="116">
        <f t="shared" si="488"/>
        <v>0</v>
      </c>
      <c r="CS248" s="116">
        <f t="shared" si="489"/>
        <v>0</v>
      </c>
      <c r="CT248" s="116">
        <f t="shared" si="490"/>
        <v>0</v>
      </c>
      <c r="CU248" s="116">
        <f t="shared" si="491"/>
        <v>0</v>
      </c>
      <c r="CV248" s="116">
        <f t="shared" si="492"/>
        <v>0</v>
      </c>
      <c r="CW248" s="471">
        <f t="shared" si="493"/>
        <v>0</v>
      </c>
      <c r="CX248" s="470">
        <f t="shared" si="494"/>
        <v>13.1760585087527</v>
      </c>
      <c r="CY248" s="116">
        <f t="shared" si="495"/>
        <v>0</v>
      </c>
      <c r="CZ248" s="116">
        <f t="shared" si="496"/>
        <v>20.4333630547731</v>
      </c>
      <c r="DA248" s="116">
        <f t="shared" si="497"/>
        <v>12.8901916489</v>
      </c>
      <c r="DB248" s="116">
        <f t="shared" si="498"/>
        <v>0</v>
      </c>
      <c r="DC248" s="116">
        <f t="shared" si="499"/>
        <v>19.901570710943101</v>
      </c>
      <c r="DD248" s="116">
        <f t="shared" si="500"/>
        <v>12.686651051521199</v>
      </c>
      <c r="DE248" s="116">
        <f t="shared" si="501"/>
        <v>0</v>
      </c>
      <c r="DF248" s="116">
        <f t="shared" si="502"/>
        <v>19.360509538058501</v>
      </c>
      <c r="DG248" s="116">
        <f t="shared" si="503"/>
        <v>12.0346039242943</v>
      </c>
      <c r="DH248" s="116">
        <f t="shared" si="504"/>
        <v>0</v>
      </c>
      <c r="DI248" s="471">
        <f t="shared" si="505"/>
        <v>18.510165801825998</v>
      </c>
      <c r="DJ248" s="470">
        <f t="shared" si="506"/>
        <v>0</v>
      </c>
      <c r="DK248" s="116">
        <f t="shared" si="507"/>
        <v>0</v>
      </c>
      <c r="DL248" s="116">
        <f t="shared" si="508"/>
        <v>0</v>
      </c>
      <c r="DM248" s="116">
        <f t="shared" si="509"/>
        <v>0</v>
      </c>
      <c r="DN248" s="116">
        <f t="shared" si="510"/>
        <v>0</v>
      </c>
      <c r="DO248" s="116">
        <f t="shared" si="511"/>
        <v>0</v>
      </c>
      <c r="DP248" s="116">
        <f t="shared" si="512"/>
        <v>0</v>
      </c>
      <c r="DQ248" s="116">
        <f t="shared" si="513"/>
        <v>0</v>
      </c>
      <c r="DR248" s="116">
        <f t="shared" si="514"/>
        <v>0</v>
      </c>
      <c r="DS248" s="116">
        <f t="shared" si="515"/>
        <v>0</v>
      </c>
      <c r="DT248" s="116">
        <f t="shared" si="516"/>
        <v>0</v>
      </c>
      <c r="DU248" s="471">
        <f t="shared" si="517"/>
        <v>0</v>
      </c>
      <c r="DV248" s="470">
        <f t="shared" si="518"/>
        <v>0</v>
      </c>
      <c r="DW248" s="470">
        <f t="shared" si="519"/>
        <v>0</v>
      </c>
      <c r="DX248" s="470">
        <f t="shared" si="520"/>
        <v>0</v>
      </c>
      <c r="DY248" s="470">
        <f t="shared" si="521"/>
        <v>0</v>
      </c>
      <c r="DZ248" s="470">
        <f t="shared" si="522"/>
        <v>0</v>
      </c>
      <c r="EA248" s="470">
        <f t="shared" si="523"/>
        <v>0</v>
      </c>
      <c r="EB248" s="470">
        <f t="shared" si="524"/>
        <v>0</v>
      </c>
      <c r="EC248" s="470">
        <f t="shared" si="525"/>
        <v>0</v>
      </c>
      <c r="ED248" s="470">
        <f t="shared" si="526"/>
        <v>0</v>
      </c>
      <c r="EE248" s="470">
        <f t="shared" si="527"/>
        <v>0</v>
      </c>
      <c r="EF248" s="470">
        <f t="shared" si="528"/>
        <v>0</v>
      </c>
      <c r="EG248" s="470">
        <f t="shared" si="529"/>
        <v>0</v>
      </c>
      <c r="EH248" s="466">
        <f t="shared" si="530"/>
        <v>0.33304811549951274</v>
      </c>
      <c r="EI248" s="122">
        <f t="shared" si="531"/>
        <v>0</v>
      </c>
      <c r="EJ248" s="122">
        <f t="shared" si="532"/>
        <v>0.1677530990951247</v>
      </c>
      <c r="EK248" s="122">
        <f t="shared" si="533"/>
        <v>0.34466432849598788</v>
      </c>
      <c r="EL248" s="122">
        <f t="shared" si="534"/>
        <v>0</v>
      </c>
      <c r="EM248" s="122">
        <f t="shared" si="535"/>
        <v>0.17481182457479952</v>
      </c>
      <c r="EN248" s="122">
        <f t="shared" si="536"/>
        <v>0.35334616925110596</v>
      </c>
      <c r="EO248" s="122">
        <f t="shared" si="537"/>
        <v>0</v>
      </c>
      <c r="EP248" s="122">
        <f t="shared" si="538"/>
        <v>0.18250753920382873</v>
      </c>
      <c r="EQ248" s="122">
        <f t="shared" si="539"/>
        <v>0.38372211904408704</v>
      </c>
      <c r="ER248" s="122">
        <f t="shared" si="540"/>
        <v>0</v>
      </c>
      <c r="ES248" s="469">
        <f t="shared" si="541"/>
        <v>0.19578049726203289</v>
      </c>
      <c r="ET248" s="466">
        <f t="shared" si="542"/>
        <v>0.33304811549951274</v>
      </c>
      <c r="EU248" s="122">
        <f t="shared" si="543"/>
        <v>0</v>
      </c>
      <c r="EV248" s="122">
        <f t="shared" si="544"/>
        <v>0.1677530990951247</v>
      </c>
      <c r="EW248" s="122">
        <f t="shared" si="545"/>
        <v>0.34466432849598788</v>
      </c>
      <c r="EX248" s="122">
        <f t="shared" si="546"/>
        <v>0</v>
      </c>
      <c r="EY248" s="122">
        <f t="shared" si="547"/>
        <v>0.17481182457479952</v>
      </c>
      <c r="EZ248" s="122">
        <f t="shared" si="548"/>
        <v>0.35334616925110596</v>
      </c>
      <c r="FA248" s="122">
        <f t="shared" si="549"/>
        <v>0</v>
      </c>
      <c r="FB248" s="122">
        <f t="shared" si="550"/>
        <v>0.18250753920382873</v>
      </c>
      <c r="FC248" s="122">
        <f t="shared" si="551"/>
        <v>0.38372211904408704</v>
      </c>
      <c r="FD248" s="122">
        <f t="shared" si="552"/>
        <v>0</v>
      </c>
      <c r="FE248" s="469">
        <f t="shared" si="553"/>
        <v>0.19578049726203289</v>
      </c>
      <c r="FF248" s="466">
        <f t="shared" si="554"/>
        <v>0</v>
      </c>
      <c r="FG248" s="466">
        <f t="shared" si="555"/>
        <v>0</v>
      </c>
      <c r="FH248" s="466">
        <f t="shared" si="556"/>
        <v>0</v>
      </c>
      <c r="FI248" s="466">
        <f t="shared" si="557"/>
        <v>0</v>
      </c>
      <c r="FJ248" s="466">
        <f t="shared" si="558"/>
        <v>0</v>
      </c>
      <c r="FK248" s="466">
        <f t="shared" si="559"/>
        <v>0</v>
      </c>
      <c r="FL248" s="466">
        <f t="shared" si="560"/>
        <v>0</v>
      </c>
      <c r="FM248" s="466">
        <f t="shared" si="561"/>
        <v>0</v>
      </c>
      <c r="FN248" s="466">
        <f t="shared" si="562"/>
        <v>0</v>
      </c>
      <c r="FO248" s="466">
        <f t="shared" si="563"/>
        <v>0</v>
      </c>
      <c r="FP248" s="466">
        <f t="shared" si="564"/>
        <v>0</v>
      </c>
      <c r="FQ248" s="468">
        <f t="shared" si="565"/>
        <v>0</v>
      </c>
      <c r="FR248" s="466">
        <f t="shared" si="566"/>
        <v>0</v>
      </c>
      <c r="FS248" s="466">
        <f t="shared" si="567"/>
        <v>0</v>
      </c>
      <c r="FT248" s="466">
        <f t="shared" si="568"/>
        <v>0</v>
      </c>
      <c r="FU248" s="466">
        <f t="shared" si="569"/>
        <v>0</v>
      </c>
      <c r="FV248" s="466">
        <f t="shared" si="570"/>
        <v>0</v>
      </c>
      <c r="FW248" s="466">
        <f t="shared" si="571"/>
        <v>0</v>
      </c>
      <c r="FX248" s="466">
        <f t="shared" si="572"/>
        <v>0</v>
      </c>
      <c r="FY248" s="466">
        <f t="shared" si="573"/>
        <v>0</v>
      </c>
      <c r="FZ248" s="466">
        <f t="shared" si="574"/>
        <v>0</v>
      </c>
      <c r="GA248" s="466">
        <f t="shared" si="575"/>
        <v>0</v>
      </c>
      <c r="GB248" s="466">
        <f t="shared" si="576"/>
        <v>0</v>
      </c>
      <c r="GC248" s="468">
        <f t="shared" si="577"/>
        <v>0</v>
      </c>
    </row>
    <row r="249" spans="1:185">
      <c r="A249" s="97">
        <v>246</v>
      </c>
      <c r="B249" s="97" t="s">
        <v>12</v>
      </c>
      <c r="C249" s="97" t="s">
        <v>213</v>
      </c>
      <c r="D249" s="97" t="s">
        <v>935</v>
      </c>
      <c r="E249" s="321">
        <v>17.2573119805581</v>
      </c>
      <c r="F249" s="122">
        <v>0</v>
      </c>
      <c r="G249" s="122">
        <v>22.184794238844798</v>
      </c>
      <c r="H249" s="122">
        <v>16.551576381144699</v>
      </c>
      <c r="I249" s="122">
        <v>0</v>
      </c>
      <c r="J249" s="122">
        <v>21.6512499374006</v>
      </c>
      <c r="K249" s="122">
        <v>15.940697717136301</v>
      </c>
      <c r="L249" s="122">
        <v>0</v>
      </c>
      <c r="M249" s="122">
        <v>21.031184938424801</v>
      </c>
      <c r="N249" s="122">
        <v>14.9807455308373</v>
      </c>
      <c r="O249" s="122">
        <v>0</v>
      </c>
      <c r="P249" s="475">
        <v>20.254717140065299</v>
      </c>
      <c r="Q249" s="474">
        <v>1</v>
      </c>
      <c r="R249" s="97">
        <v>17.2573119805581</v>
      </c>
      <c r="S249" s="97">
        <v>0</v>
      </c>
      <c r="T249" s="97">
        <v>22.184794238844798</v>
      </c>
      <c r="U249" s="97">
        <v>16.551576381144699</v>
      </c>
      <c r="V249" s="97">
        <v>0</v>
      </c>
      <c r="W249" s="97">
        <v>21.6512499374006</v>
      </c>
      <c r="X249" s="97">
        <v>15.940697717136301</v>
      </c>
      <c r="Y249" s="97">
        <v>0</v>
      </c>
      <c r="Z249" s="97">
        <v>21.031184938424801</v>
      </c>
      <c r="AA249" s="97">
        <v>14.9807455308373</v>
      </c>
      <c r="AB249" s="97">
        <v>0</v>
      </c>
      <c r="AC249" s="97">
        <v>20.254717140065299</v>
      </c>
      <c r="AD249" s="321">
        <v>28868.806832474998</v>
      </c>
      <c r="AE249" s="97">
        <v>0</v>
      </c>
      <c r="AF249" s="97">
        <v>37111.7205403099</v>
      </c>
      <c r="AG249" s="97">
        <v>27688.2206138785</v>
      </c>
      <c r="AH249" s="97">
        <v>0</v>
      </c>
      <c r="AI249" s="97">
        <v>36219.183661315503</v>
      </c>
      <c r="AJ249" s="97">
        <v>26666.3153386417</v>
      </c>
      <c r="AK249" s="97">
        <v>0</v>
      </c>
      <c r="AL249" s="97">
        <v>35181.91015625</v>
      </c>
      <c r="AM249" s="97">
        <v>25060.4641918411</v>
      </c>
      <c r="AN249" s="97">
        <v>0</v>
      </c>
      <c r="AO249" s="97">
        <v>33883.000853302998</v>
      </c>
      <c r="AP249" s="466">
        <f t="shared" si="434"/>
        <v>1672.8449288625181</v>
      </c>
      <c r="AQ249" s="122">
        <f t="shared" si="435"/>
        <v>0</v>
      </c>
      <c r="AR249" s="473">
        <f t="shared" si="436"/>
        <v>1672.8449288625168</v>
      </c>
      <c r="AS249" s="122">
        <f t="shared" si="437"/>
        <v>1672.8449288625159</v>
      </c>
      <c r="AT249" s="122">
        <f t="shared" si="438"/>
        <v>0</v>
      </c>
      <c r="AU249" s="122">
        <f t="shared" si="439"/>
        <v>1672.8449288625179</v>
      </c>
      <c r="AV249" s="122">
        <f t="shared" si="440"/>
        <v>1672.8449288625131</v>
      </c>
      <c r="AW249" s="122">
        <f t="shared" si="441"/>
        <v>0</v>
      </c>
      <c r="AX249" s="122">
        <f t="shared" si="442"/>
        <v>1672.8448853098746</v>
      </c>
      <c r="AY249" s="122">
        <f t="shared" si="443"/>
        <v>1672.8449288625241</v>
      </c>
      <c r="AZ249" s="122">
        <f t="shared" si="444"/>
        <v>0</v>
      </c>
      <c r="BA249" s="469">
        <f t="shared" si="445"/>
        <v>1672.84492886252</v>
      </c>
      <c r="BB249" s="97">
        <f t="shared" si="446"/>
        <v>2.6631867344219047</v>
      </c>
      <c r="BC249" s="97">
        <f t="shared" si="447"/>
        <v>0</v>
      </c>
      <c r="BD249" s="97">
        <f t="shared" si="448"/>
        <v>3.4236067464812816</v>
      </c>
      <c r="BE249" s="97">
        <f t="shared" si="449"/>
        <v>2.5542760484190965</v>
      </c>
      <c r="BF249" s="97">
        <f t="shared" si="450"/>
        <v>0</v>
      </c>
      <c r="BG249" s="97">
        <f t="shared" si="451"/>
        <v>3.3412690042284101</v>
      </c>
      <c r="BH249" s="97">
        <f t="shared" si="452"/>
        <v>2.4600038954811785</v>
      </c>
      <c r="BI249" s="97">
        <f t="shared" si="453"/>
        <v>0</v>
      </c>
      <c r="BJ249" s="97">
        <f t="shared" si="454"/>
        <v>3.2455791956642446</v>
      </c>
      <c r="BK249" s="97">
        <f t="shared" si="455"/>
        <v>2.3118619408644361</v>
      </c>
      <c r="BL249" s="97">
        <f t="shared" si="456"/>
        <v>0</v>
      </c>
      <c r="BM249" s="469">
        <f t="shared" si="457"/>
        <v>3.1257529595374103</v>
      </c>
      <c r="BN249" s="467">
        <f t="shared" si="458"/>
        <v>1832432.8226315337</v>
      </c>
      <c r="BO249" s="97">
        <f t="shared" si="459"/>
        <v>0</v>
      </c>
      <c r="BP249" s="97">
        <f t="shared" si="460"/>
        <v>1590796.9619948994</v>
      </c>
      <c r="BQ249" s="97">
        <f t="shared" si="461"/>
        <v>1876019.6580602897</v>
      </c>
      <c r="BR249" s="97">
        <f t="shared" si="462"/>
        <v>0</v>
      </c>
      <c r="BS249" s="97">
        <f t="shared" si="463"/>
        <v>1612749.9307380337</v>
      </c>
      <c r="BT249" s="97">
        <f t="shared" si="464"/>
        <v>1916162.4321431522</v>
      </c>
      <c r="BU249" s="97">
        <f t="shared" si="465"/>
        <v>0</v>
      </c>
      <c r="BV249" s="97">
        <f t="shared" si="466"/>
        <v>1639349.8591291087</v>
      </c>
      <c r="BW249" s="97">
        <f t="shared" si="467"/>
        <v>1984351.6040848154</v>
      </c>
      <c r="BX249" s="97">
        <f t="shared" si="468"/>
        <v>0</v>
      </c>
      <c r="BY249" s="469">
        <f t="shared" si="469"/>
        <v>1674440.4435403906</v>
      </c>
      <c r="BZ249" s="470">
        <f t="shared" si="470"/>
        <v>5.3091490282378053E-3</v>
      </c>
      <c r="CA249" s="470">
        <f t="shared" si="471"/>
        <v>0</v>
      </c>
      <c r="CB249" s="470">
        <f t="shared" si="472"/>
        <v>3.5853317927318647E-3</v>
      </c>
      <c r="CC249" s="470">
        <f t="shared" si="473"/>
        <v>5.6671933079359815E-3</v>
      </c>
      <c r="CD249" s="470">
        <f t="shared" si="474"/>
        <v>0</v>
      </c>
      <c r="CE249" s="470">
        <f t="shared" si="475"/>
        <v>3.7243806602411263E-3</v>
      </c>
      <c r="CF249" s="470">
        <f t="shared" si="476"/>
        <v>6.010284073335358E-3</v>
      </c>
      <c r="CG249" s="470">
        <f t="shared" si="477"/>
        <v>0</v>
      </c>
      <c r="CH249" s="470">
        <f t="shared" si="478"/>
        <v>3.8974262837039491E-3</v>
      </c>
      <c r="CI249" s="470">
        <f t="shared" si="479"/>
        <v>6.6230068456876942E-3</v>
      </c>
      <c r="CJ249" s="470">
        <f t="shared" si="480"/>
        <v>0</v>
      </c>
      <c r="CK249" s="472">
        <f t="shared" si="481"/>
        <v>4.1334579791001526E-3</v>
      </c>
      <c r="CL249" s="470">
        <f t="shared" si="482"/>
        <v>0</v>
      </c>
      <c r="CM249" s="116">
        <f t="shared" si="483"/>
        <v>0</v>
      </c>
      <c r="CN249" s="116">
        <f t="shared" si="484"/>
        <v>0</v>
      </c>
      <c r="CO249" s="116">
        <f t="shared" si="485"/>
        <v>0</v>
      </c>
      <c r="CP249" s="116">
        <f t="shared" si="486"/>
        <v>0</v>
      </c>
      <c r="CQ249" s="116">
        <f t="shared" si="487"/>
        <v>0</v>
      </c>
      <c r="CR249" s="116">
        <f t="shared" si="488"/>
        <v>0</v>
      </c>
      <c r="CS249" s="116">
        <f t="shared" si="489"/>
        <v>0</v>
      </c>
      <c r="CT249" s="116">
        <f t="shared" si="490"/>
        <v>0</v>
      </c>
      <c r="CU249" s="116">
        <f t="shared" si="491"/>
        <v>0</v>
      </c>
      <c r="CV249" s="116">
        <f t="shared" si="492"/>
        <v>0</v>
      </c>
      <c r="CW249" s="471">
        <f t="shared" si="493"/>
        <v>0</v>
      </c>
      <c r="CX249" s="470">
        <f t="shared" si="494"/>
        <v>0</v>
      </c>
      <c r="CY249" s="116">
        <f t="shared" si="495"/>
        <v>0</v>
      </c>
      <c r="CZ249" s="116">
        <f t="shared" si="496"/>
        <v>22.184794238844798</v>
      </c>
      <c r="DA249" s="116">
        <f t="shared" si="497"/>
        <v>0</v>
      </c>
      <c r="DB249" s="116">
        <f t="shared" si="498"/>
        <v>0</v>
      </c>
      <c r="DC249" s="116">
        <f t="shared" si="499"/>
        <v>21.6512499374006</v>
      </c>
      <c r="DD249" s="116">
        <f t="shared" si="500"/>
        <v>0</v>
      </c>
      <c r="DE249" s="116">
        <f t="shared" si="501"/>
        <v>0</v>
      </c>
      <c r="DF249" s="116">
        <f t="shared" si="502"/>
        <v>21.031184938424801</v>
      </c>
      <c r="DG249" s="116">
        <f t="shared" si="503"/>
        <v>0</v>
      </c>
      <c r="DH249" s="116">
        <f t="shared" si="504"/>
        <v>0</v>
      </c>
      <c r="DI249" s="471">
        <f t="shared" si="505"/>
        <v>20.254717140065299</v>
      </c>
      <c r="DJ249" s="470">
        <f t="shared" si="506"/>
        <v>17.2573119805581</v>
      </c>
      <c r="DK249" s="116">
        <f t="shared" si="507"/>
        <v>0</v>
      </c>
      <c r="DL249" s="116">
        <f t="shared" si="508"/>
        <v>0</v>
      </c>
      <c r="DM249" s="116">
        <f t="shared" si="509"/>
        <v>16.551576381144699</v>
      </c>
      <c r="DN249" s="116">
        <f t="shared" si="510"/>
        <v>0</v>
      </c>
      <c r="DO249" s="116">
        <f t="shared" si="511"/>
        <v>0</v>
      </c>
      <c r="DP249" s="116">
        <f t="shared" si="512"/>
        <v>15.940697717136301</v>
      </c>
      <c r="DQ249" s="116">
        <f t="shared" si="513"/>
        <v>0</v>
      </c>
      <c r="DR249" s="116">
        <f t="shared" si="514"/>
        <v>0</v>
      </c>
      <c r="DS249" s="116">
        <f t="shared" si="515"/>
        <v>14.9807455308373</v>
      </c>
      <c r="DT249" s="116">
        <f t="shared" si="516"/>
        <v>0</v>
      </c>
      <c r="DU249" s="471">
        <f t="shared" si="517"/>
        <v>0</v>
      </c>
      <c r="DV249" s="470">
        <f t="shared" si="518"/>
        <v>0</v>
      </c>
      <c r="DW249" s="470">
        <f t="shared" si="519"/>
        <v>0</v>
      </c>
      <c r="DX249" s="470">
        <f t="shared" si="520"/>
        <v>0</v>
      </c>
      <c r="DY249" s="470">
        <f t="shared" si="521"/>
        <v>0</v>
      </c>
      <c r="DZ249" s="470">
        <f t="shared" si="522"/>
        <v>0</v>
      </c>
      <c r="EA249" s="470">
        <f t="shared" si="523"/>
        <v>0</v>
      </c>
      <c r="EB249" s="470">
        <f t="shared" si="524"/>
        <v>0</v>
      </c>
      <c r="EC249" s="470">
        <f t="shared" si="525"/>
        <v>0</v>
      </c>
      <c r="ED249" s="470">
        <f t="shared" si="526"/>
        <v>0</v>
      </c>
      <c r="EE249" s="470">
        <f t="shared" si="527"/>
        <v>0</v>
      </c>
      <c r="EF249" s="470">
        <f t="shared" si="528"/>
        <v>0</v>
      </c>
      <c r="EG249" s="470">
        <f t="shared" si="529"/>
        <v>0</v>
      </c>
      <c r="EH249" s="466">
        <f t="shared" si="530"/>
        <v>0.68806020957794312</v>
      </c>
      <c r="EI249" s="122">
        <f t="shared" si="531"/>
        <v>0</v>
      </c>
      <c r="EJ249" s="122">
        <f t="shared" si="532"/>
        <v>0.46465528309578502</v>
      </c>
      <c r="EK249" s="122">
        <f t="shared" si="533"/>
        <v>0.73446237700948724</v>
      </c>
      <c r="EL249" s="122">
        <f t="shared" si="534"/>
        <v>0</v>
      </c>
      <c r="EM249" s="122">
        <f t="shared" si="535"/>
        <v>0.48267587216027269</v>
      </c>
      <c r="EN249" s="122">
        <f t="shared" si="536"/>
        <v>0.77892658449158658</v>
      </c>
      <c r="EO249" s="122">
        <f t="shared" si="537"/>
        <v>0</v>
      </c>
      <c r="EP249" s="122">
        <f t="shared" si="538"/>
        <v>0.50510240554878749</v>
      </c>
      <c r="EQ249" s="122">
        <f t="shared" si="539"/>
        <v>0.85833482052256094</v>
      </c>
      <c r="ER249" s="122">
        <f t="shared" si="540"/>
        <v>0</v>
      </c>
      <c r="ES249" s="469">
        <f t="shared" si="541"/>
        <v>0.53569186855643136</v>
      </c>
      <c r="ET249" s="466">
        <f t="shared" si="542"/>
        <v>0</v>
      </c>
      <c r="EU249" s="122">
        <f t="shared" si="543"/>
        <v>0</v>
      </c>
      <c r="EV249" s="122">
        <f t="shared" si="544"/>
        <v>0.46465528309578502</v>
      </c>
      <c r="EW249" s="122">
        <f t="shared" si="545"/>
        <v>0</v>
      </c>
      <c r="EX249" s="122">
        <f t="shared" si="546"/>
        <v>0</v>
      </c>
      <c r="EY249" s="122">
        <f t="shared" si="547"/>
        <v>0.48267587216027269</v>
      </c>
      <c r="EZ249" s="122">
        <f t="shared" si="548"/>
        <v>0</v>
      </c>
      <c r="FA249" s="122">
        <f t="shared" si="549"/>
        <v>0</v>
      </c>
      <c r="FB249" s="122">
        <f t="shared" si="550"/>
        <v>0.50510240554878749</v>
      </c>
      <c r="FC249" s="122">
        <f t="shared" si="551"/>
        <v>0</v>
      </c>
      <c r="FD249" s="122">
        <f t="shared" si="552"/>
        <v>0</v>
      </c>
      <c r="FE249" s="469">
        <f t="shared" si="553"/>
        <v>0.53569186855643136</v>
      </c>
      <c r="FF249" s="466">
        <f t="shared" si="554"/>
        <v>0.68806020957794312</v>
      </c>
      <c r="FG249" s="466">
        <f t="shared" si="555"/>
        <v>0</v>
      </c>
      <c r="FH249" s="466">
        <f t="shared" si="556"/>
        <v>0</v>
      </c>
      <c r="FI249" s="466">
        <f t="shared" si="557"/>
        <v>0.73446237700948724</v>
      </c>
      <c r="FJ249" s="466">
        <f t="shared" si="558"/>
        <v>0</v>
      </c>
      <c r="FK249" s="466">
        <f t="shared" si="559"/>
        <v>0</v>
      </c>
      <c r="FL249" s="466">
        <f t="shared" si="560"/>
        <v>0.77892658449158658</v>
      </c>
      <c r="FM249" s="466">
        <f t="shared" si="561"/>
        <v>0</v>
      </c>
      <c r="FN249" s="466">
        <f t="shared" si="562"/>
        <v>0</v>
      </c>
      <c r="FO249" s="466">
        <f t="shared" si="563"/>
        <v>0.85833482052256094</v>
      </c>
      <c r="FP249" s="466">
        <f t="shared" si="564"/>
        <v>0</v>
      </c>
      <c r="FQ249" s="468">
        <f t="shared" si="565"/>
        <v>0</v>
      </c>
      <c r="FR249" s="466">
        <f t="shared" si="566"/>
        <v>0</v>
      </c>
      <c r="FS249" s="466">
        <f t="shared" si="567"/>
        <v>0</v>
      </c>
      <c r="FT249" s="466">
        <f t="shared" si="568"/>
        <v>0</v>
      </c>
      <c r="FU249" s="466">
        <f t="shared" si="569"/>
        <v>0</v>
      </c>
      <c r="FV249" s="466">
        <f t="shared" si="570"/>
        <v>0</v>
      </c>
      <c r="FW249" s="466">
        <f t="shared" si="571"/>
        <v>0</v>
      </c>
      <c r="FX249" s="466">
        <f t="shared" si="572"/>
        <v>0</v>
      </c>
      <c r="FY249" s="466">
        <f t="shared" si="573"/>
        <v>0</v>
      </c>
      <c r="FZ249" s="466">
        <f t="shared" si="574"/>
        <v>0</v>
      </c>
      <c r="GA249" s="466">
        <f t="shared" si="575"/>
        <v>0</v>
      </c>
      <c r="GB249" s="466">
        <f t="shared" si="576"/>
        <v>0</v>
      </c>
      <c r="GC249" s="468">
        <f t="shared" si="577"/>
        <v>0</v>
      </c>
    </row>
    <row r="250" spans="1:185">
      <c r="A250" s="97">
        <v>247</v>
      </c>
      <c r="B250" s="97" t="s">
        <v>12</v>
      </c>
      <c r="C250" s="97" t="s">
        <v>213</v>
      </c>
      <c r="D250" s="97" t="s">
        <v>935</v>
      </c>
      <c r="E250" s="321">
        <v>30.6232773274834</v>
      </c>
      <c r="F250" s="122">
        <v>0</v>
      </c>
      <c r="G250" s="122">
        <v>66.748581326641002</v>
      </c>
      <c r="H250" s="122">
        <v>28.096856947966</v>
      </c>
      <c r="I250" s="122">
        <v>0</v>
      </c>
      <c r="J250" s="122">
        <v>64.851052504342405</v>
      </c>
      <c r="K250" s="122">
        <v>26.336018501635699</v>
      </c>
      <c r="L250" s="122">
        <v>0</v>
      </c>
      <c r="M250" s="122">
        <v>62.8376920721198</v>
      </c>
      <c r="N250" s="122">
        <v>22.324369171735398</v>
      </c>
      <c r="O250" s="122">
        <v>0</v>
      </c>
      <c r="P250" s="475">
        <v>60.021532061466502</v>
      </c>
      <c r="Q250" s="474">
        <v>1</v>
      </c>
      <c r="R250" s="97">
        <v>30.6232773274834</v>
      </c>
      <c r="S250" s="97">
        <v>0</v>
      </c>
      <c r="T250" s="97">
        <v>66.748581326641002</v>
      </c>
      <c r="U250" s="97">
        <v>28.096856947966</v>
      </c>
      <c r="V250" s="97">
        <v>0</v>
      </c>
      <c r="W250" s="97">
        <v>64.851052504342405</v>
      </c>
      <c r="X250" s="97">
        <v>26.336018501635699</v>
      </c>
      <c r="Y250" s="97">
        <v>0</v>
      </c>
      <c r="Z250" s="97">
        <v>62.8376920721198</v>
      </c>
      <c r="AA250" s="97">
        <v>22.324369171735398</v>
      </c>
      <c r="AB250" s="97">
        <v>0</v>
      </c>
      <c r="AC250" s="97">
        <v>60.021532061466502</v>
      </c>
      <c r="AD250" s="321">
        <v>1636.69900265093</v>
      </c>
      <c r="AE250" s="97">
        <v>0</v>
      </c>
      <c r="AF250" s="97">
        <v>3567.46063843505</v>
      </c>
      <c r="AG250" s="97">
        <v>1501.6713349322299</v>
      </c>
      <c r="AH250" s="97">
        <v>0</v>
      </c>
      <c r="AI250" s="97">
        <v>3466.0448592633702</v>
      </c>
      <c r="AJ250" s="97">
        <v>1407.5611422797999</v>
      </c>
      <c r="AK250" s="97">
        <v>0</v>
      </c>
      <c r="AL250" s="97">
        <v>3358.43823242187</v>
      </c>
      <c r="AM250" s="97">
        <v>1193.1535729325301</v>
      </c>
      <c r="AN250" s="97">
        <v>0</v>
      </c>
      <c r="AO250" s="97">
        <v>3207.92515484351</v>
      </c>
      <c r="AP250" s="466">
        <f t="shared" si="434"/>
        <v>53.44623911896084</v>
      </c>
      <c r="AQ250" s="122">
        <f t="shared" si="435"/>
        <v>0</v>
      </c>
      <c r="AR250" s="473">
        <f t="shared" si="436"/>
        <v>53.446239118960698</v>
      </c>
      <c r="AS250" s="122">
        <f t="shared" si="437"/>
        <v>53.446239118960939</v>
      </c>
      <c r="AT250" s="122">
        <f t="shared" si="438"/>
        <v>0</v>
      </c>
      <c r="AU250" s="122">
        <f t="shared" si="439"/>
        <v>53.446239118960868</v>
      </c>
      <c r="AV250" s="122">
        <f t="shared" si="440"/>
        <v>53.446239118960897</v>
      </c>
      <c r="AW250" s="122">
        <f t="shared" si="441"/>
        <v>0</v>
      </c>
      <c r="AX250" s="122">
        <f t="shared" si="442"/>
        <v>53.446237786189506</v>
      </c>
      <c r="AY250" s="122">
        <f t="shared" si="443"/>
        <v>53.446239118960939</v>
      </c>
      <c r="AZ250" s="122">
        <f t="shared" si="444"/>
        <v>0</v>
      </c>
      <c r="BA250" s="469">
        <f t="shared" si="445"/>
        <v>53.446239118960783</v>
      </c>
      <c r="BB250" s="97">
        <f t="shared" si="446"/>
        <v>4.7258522089046329</v>
      </c>
      <c r="BC250" s="97">
        <f t="shared" si="447"/>
        <v>0</v>
      </c>
      <c r="BD250" s="97">
        <f t="shared" si="448"/>
        <v>10.300789400507965</v>
      </c>
      <c r="BE250" s="97">
        <f t="shared" si="449"/>
        <v>4.3359694016699972</v>
      </c>
      <c r="BF250" s="97">
        <f t="shared" si="450"/>
        <v>0</v>
      </c>
      <c r="BG250" s="97">
        <f t="shared" si="451"/>
        <v>10.007958535920128</v>
      </c>
      <c r="BH250" s="97">
        <f t="shared" si="452"/>
        <v>4.0642328996579797</v>
      </c>
      <c r="BI250" s="97">
        <f t="shared" si="453"/>
        <v>0</v>
      </c>
      <c r="BJ250" s="97">
        <f t="shared" si="454"/>
        <v>9.6972522798852427</v>
      </c>
      <c r="BK250" s="97">
        <f t="shared" si="455"/>
        <v>3.4451462602914766</v>
      </c>
      <c r="BL250" s="97">
        <f t="shared" si="456"/>
        <v>0</v>
      </c>
      <c r="BM250" s="469">
        <f t="shared" si="457"/>
        <v>9.2626562089078686</v>
      </c>
      <c r="BN250" s="467">
        <f t="shared" si="458"/>
        <v>42389.502882427783</v>
      </c>
      <c r="BO250" s="97">
        <f t="shared" si="459"/>
        <v>0</v>
      </c>
      <c r="BP250" s="97">
        <f t="shared" si="460"/>
        <v>27336.602885035085</v>
      </c>
      <c r="BQ250" s="97">
        <f t="shared" si="461"/>
        <v>44494.989068341958</v>
      </c>
      <c r="BR250" s="97">
        <f t="shared" si="462"/>
        <v>0</v>
      </c>
      <c r="BS250" s="97">
        <f t="shared" si="463"/>
        <v>27784.086663155027</v>
      </c>
      <c r="BT250" s="97">
        <f t="shared" si="464"/>
        <v>46146.173586649376</v>
      </c>
      <c r="BU250" s="97">
        <f t="shared" si="465"/>
        <v>0</v>
      </c>
      <c r="BV250" s="97">
        <f t="shared" si="466"/>
        <v>28281.823934918084</v>
      </c>
      <c r="BW250" s="97">
        <f t="shared" si="467"/>
        <v>50645.717131500453</v>
      </c>
      <c r="BX250" s="97">
        <f t="shared" si="468"/>
        <v>0</v>
      </c>
      <c r="BY250" s="469">
        <f t="shared" si="469"/>
        <v>29021.411289610471</v>
      </c>
      <c r="BZ250" s="470">
        <f t="shared" si="470"/>
        <v>6.9211244814062697E-5</v>
      </c>
      <c r="CA250" s="470">
        <f t="shared" si="471"/>
        <v>0</v>
      </c>
      <c r="CB250" s="470">
        <f t="shared" si="472"/>
        <v>2.0477291308455399E-5</v>
      </c>
      <c r="CC250" s="470">
        <f t="shared" si="473"/>
        <v>7.9181435045821118E-5</v>
      </c>
      <c r="CD250" s="470">
        <f t="shared" si="474"/>
        <v>0</v>
      </c>
      <c r="CE250" s="470">
        <f t="shared" si="475"/>
        <v>2.1421461634176727E-5</v>
      </c>
      <c r="CF250" s="470">
        <f t="shared" si="476"/>
        <v>8.7610383444603228E-5</v>
      </c>
      <c r="CG250" s="470">
        <f t="shared" si="477"/>
        <v>0</v>
      </c>
      <c r="CH250" s="470">
        <f t="shared" si="478"/>
        <v>2.2503869096957437E-5</v>
      </c>
      <c r="CI250" s="470">
        <f t="shared" si="479"/>
        <v>1.1343146303910426E-4</v>
      </c>
      <c r="CJ250" s="470">
        <f t="shared" si="480"/>
        <v>0</v>
      </c>
      <c r="CK250" s="472">
        <f t="shared" si="481"/>
        <v>2.4175833482466253E-5</v>
      </c>
      <c r="CL250" s="470">
        <f t="shared" si="482"/>
        <v>0</v>
      </c>
      <c r="CM250" s="116">
        <f t="shared" si="483"/>
        <v>0</v>
      </c>
      <c r="CN250" s="116">
        <f t="shared" si="484"/>
        <v>0</v>
      </c>
      <c r="CO250" s="116">
        <f t="shared" si="485"/>
        <v>0</v>
      </c>
      <c r="CP250" s="116">
        <f t="shared" si="486"/>
        <v>0</v>
      </c>
      <c r="CQ250" s="116">
        <f t="shared" si="487"/>
        <v>0</v>
      </c>
      <c r="CR250" s="116">
        <f t="shared" si="488"/>
        <v>0</v>
      </c>
      <c r="CS250" s="116">
        <f t="shared" si="489"/>
        <v>0</v>
      </c>
      <c r="CT250" s="116">
        <f t="shared" si="490"/>
        <v>0</v>
      </c>
      <c r="CU250" s="116">
        <f t="shared" si="491"/>
        <v>0</v>
      </c>
      <c r="CV250" s="116">
        <f t="shared" si="492"/>
        <v>0</v>
      </c>
      <c r="CW250" s="471">
        <f t="shared" si="493"/>
        <v>0</v>
      </c>
      <c r="CX250" s="470">
        <f t="shared" si="494"/>
        <v>30.6232773274834</v>
      </c>
      <c r="CY250" s="116">
        <f t="shared" si="495"/>
        <v>0</v>
      </c>
      <c r="CZ250" s="116">
        <f t="shared" si="496"/>
        <v>66.748581326641002</v>
      </c>
      <c r="DA250" s="116">
        <f t="shared" si="497"/>
        <v>28.096856947966</v>
      </c>
      <c r="DB250" s="116">
        <f t="shared" si="498"/>
        <v>0</v>
      </c>
      <c r="DC250" s="116">
        <f t="shared" si="499"/>
        <v>64.851052504342405</v>
      </c>
      <c r="DD250" s="116">
        <f t="shared" si="500"/>
        <v>26.336018501635699</v>
      </c>
      <c r="DE250" s="116">
        <f t="shared" si="501"/>
        <v>0</v>
      </c>
      <c r="DF250" s="116">
        <f t="shared" si="502"/>
        <v>62.8376920721198</v>
      </c>
      <c r="DG250" s="116">
        <f t="shared" si="503"/>
        <v>22.324369171735398</v>
      </c>
      <c r="DH250" s="116">
        <f t="shared" si="504"/>
        <v>0</v>
      </c>
      <c r="DI250" s="471">
        <f t="shared" si="505"/>
        <v>60.021532061466502</v>
      </c>
      <c r="DJ250" s="470">
        <f t="shared" si="506"/>
        <v>0</v>
      </c>
      <c r="DK250" s="116">
        <f t="shared" si="507"/>
        <v>0</v>
      </c>
      <c r="DL250" s="116">
        <f t="shared" si="508"/>
        <v>0</v>
      </c>
      <c r="DM250" s="116">
        <f t="shared" si="509"/>
        <v>0</v>
      </c>
      <c r="DN250" s="116">
        <f t="shared" si="510"/>
        <v>0</v>
      </c>
      <c r="DO250" s="116">
        <f t="shared" si="511"/>
        <v>0</v>
      </c>
      <c r="DP250" s="116">
        <f t="shared" si="512"/>
        <v>0</v>
      </c>
      <c r="DQ250" s="116">
        <f t="shared" si="513"/>
        <v>0</v>
      </c>
      <c r="DR250" s="116">
        <f t="shared" si="514"/>
        <v>0</v>
      </c>
      <c r="DS250" s="116">
        <f t="shared" si="515"/>
        <v>0</v>
      </c>
      <c r="DT250" s="116">
        <f t="shared" si="516"/>
        <v>0</v>
      </c>
      <c r="DU250" s="471">
        <f t="shared" si="517"/>
        <v>0</v>
      </c>
      <c r="DV250" s="470">
        <f t="shared" si="518"/>
        <v>0</v>
      </c>
      <c r="DW250" s="470">
        <f t="shared" si="519"/>
        <v>0</v>
      </c>
      <c r="DX250" s="470">
        <f t="shared" si="520"/>
        <v>0</v>
      </c>
      <c r="DY250" s="470">
        <f t="shared" si="521"/>
        <v>0</v>
      </c>
      <c r="DZ250" s="470">
        <f t="shared" si="522"/>
        <v>0</v>
      </c>
      <c r="EA250" s="470">
        <f t="shared" si="523"/>
        <v>0</v>
      </c>
      <c r="EB250" s="470">
        <f t="shared" si="524"/>
        <v>0</v>
      </c>
      <c r="EC250" s="470">
        <f t="shared" si="525"/>
        <v>0</v>
      </c>
      <c r="ED250" s="470">
        <f t="shared" si="526"/>
        <v>0</v>
      </c>
      <c r="EE250" s="470">
        <f t="shared" si="527"/>
        <v>0</v>
      </c>
      <c r="EF250" s="470">
        <f t="shared" si="528"/>
        <v>0</v>
      </c>
      <c r="EG250" s="470">
        <f t="shared" si="529"/>
        <v>0</v>
      </c>
      <c r="EH250" s="466">
        <f t="shared" si="530"/>
        <v>8.9697055702579638E-3</v>
      </c>
      <c r="EI250" s="122">
        <f t="shared" si="531"/>
        <v>0</v>
      </c>
      <c r="EJ250" s="122">
        <f t="shared" si="532"/>
        <v>2.6538357228900371E-3</v>
      </c>
      <c r="EK250" s="122">
        <f t="shared" si="533"/>
        <v>1.0261831887283321E-2</v>
      </c>
      <c r="EL250" s="122">
        <f t="shared" si="534"/>
        <v>0</v>
      </c>
      <c r="EM250" s="122">
        <f t="shared" si="535"/>
        <v>2.7761992181955584E-3</v>
      </c>
      <c r="EN250" s="122">
        <f t="shared" si="536"/>
        <v>1.1354214860701695E-2</v>
      </c>
      <c r="EO250" s="122">
        <f t="shared" si="537"/>
        <v>0</v>
      </c>
      <c r="EP250" s="122">
        <f t="shared" si="538"/>
        <v>2.9164781031408593E-3</v>
      </c>
      <c r="EQ250" s="122">
        <f t="shared" si="539"/>
        <v>1.4700600005067874E-2</v>
      </c>
      <c r="ER250" s="122">
        <f t="shared" si="540"/>
        <v>0</v>
      </c>
      <c r="ES250" s="469">
        <f t="shared" si="541"/>
        <v>3.1331629540239945E-3</v>
      </c>
      <c r="ET250" s="466">
        <f t="shared" si="542"/>
        <v>8.9697055702579638E-3</v>
      </c>
      <c r="EU250" s="122">
        <f t="shared" si="543"/>
        <v>0</v>
      </c>
      <c r="EV250" s="122">
        <f t="shared" si="544"/>
        <v>2.6538357228900371E-3</v>
      </c>
      <c r="EW250" s="122">
        <f t="shared" si="545"/>
        <v>1.0261831887283321E-2</v>
      </c>
      <c r="EX250" s="122">
        <f t="shared" si="546"/>
        <v>0</v>
      </c>
      <c r="EY250" s="122">
        <f t="shared" si="547"/>
        <v>2.7761992181955584E-3</v>
      </c>
      <c r="EZ250" s="122">
        <f t="shared" si="548"/>
        <v>1.1354214860701695E-2</v>
      </c>
      <c r="FA250" s="122">
        <f t="shared" si="549"/>
        <v>0</v>
      </c>
      <c r="FB250" s="122">
        <f t="shared" si="550"/>
        <v>2.9164781031408593E-3</v>
      </c>
      <c r="FC250" s="122">
        <f t="shared" si="551"/>
        <v>1.4700600005067874E-2</v>
      </c>
      <c r="FD250" s="122">
        <f t="shared" si="552"/>
        <v>0</v>
      </c>
      <c r="FE250" s="469">
        <f t="shared" si="553"/>
        <v>3.1331629540239945E-3</v>
      </c>
      <c r="FF250" s="466">
        <f t="shared" si="554"/>
        <v>0</v>
      </c>
      <c r="FG250" s="466">
        <f t="shared" si="555"/>
        <v>0</v>
      </c>
      <c r="FH250" s="466">
        <f t="shared" si="556"/>
        <v>0</v>
      </c>
      <c r="FI250" s="466">
        <f t="shared" si="557"/>
        <v>0</v>
      </c>
      <c r="FJ250" s="466">
        <f t="shared" si="558"/>
        <v>0</v>
      </c>
      <c r="FK250" s="466">
        <f t="shared" si="559"/>
        <v>0</v>
      </c>
      <c r="FL250" s="466">
        <f t="shared" si="560"/>
        <v>0</v>
      </c>
      <c r="FM250" s="466">
        <f t="shared" si="561"/>
        <v>0</v>
      </c>
      <c r="FN250" s="466">
        <f t="shared" si="562"/>
        <v>0</v>
      </c>
      <c r="FO250" s="466">
        <f t="shared" si="563"/>
        <v>0</v>
      </c>
      <c r="FP250" s="466">
        <f t="shared" si="564"/>
        <v>0</v>
      </c>
      <c r="FQ250" s="468">
        <f t="shared" si="565"/>
        <v>0</v>
      </c>
      <c r="FR250" s="466">
        <f t="shared" si="566"/>
        <v>0</v>
      </c>
      <c r="FS250" s="466">
        <f t="shared" si="567"/>
        <v>0</v>
      </c>
      <c r="FT250" s="466">
        <f t="shared" si="568"/>
        <v>0</v>
      </c>
      <c r="FU250" s="466">
        <f t="shared" si="569"/>
        <v>0</v>
      </c>
      <c r="FV250" s="466">
        <f t="shared" si="570"/>
        <v>0</v>
      </c>
      <c r="FW250" s="466">
        <f t="shared" si="571"/>
        <v>0</v>
      </c>
      <c r="FX250" s="466">
        <f t="shared" si="572"/>
        <v>0</v>
      </c>
      <c r="FY250" s="466">
        <f t="shared" si="573"/>
        <v>0</v>
      </c>
      <c r="FZ250" s="466">
        <f t="shared" si="574"/>
        <v>0</v>
      </c>
      <c r="GA250" s="466">
        <f t="shared" si="575"/>
        <v>0</v>
      </c>
      <c r="GB250" s="466">
        <f t="shared" si="576"/>
        <v>0</v>
      </c>
      <c r="GC250" s="468">
        <f t="shared" si="577"/>
        <v>0</v>
      </c>
    </row>
    <row r="251" spans="1:185">
      <c r="A251" s="97">
        <v>248</v>
      </c>
      <c r="B251" s="97" t="s">
        <v>11</v>
      </c>
      <c r="C251" s="97" t="s">
        <v>214</v>
      </c>
      <c r="D251" s="97" t="s">
        <v>936</v>
      </c>
      <c r="E251" s="321">
        <v>0</v>
      </c>
      <c r="F251" s="122">
        <v>0</v>
      </c>
      <c r="G251" s="122">
        <v>5.3789806208599999E-3</v>
      </c>
      <c r="H251" s="122">
        <v>0</v>
      </c>
      <c r="I251" s="122">
        <v>0</v>
      </c>
      <c r="J251" s="122">
        <v>5.2496161369279997E-3</v>
      </c>
      <c r="K251" s="122">
        <v>0</v>
      </c>
      <c r="L251" s="122">
        <v>0</v>
      </c>
      <c r="M251" s="122">
        <v>5.0992736285749999E-3</v>
      </c>
      <c r="N251" s="122">
        <v>0</v>
      </c>
      <c r="O251" s="122">
        <v>0</v>
      </c>
      <c r="P251" s="475">
        <v>4.911009306845E-3</v>
      </c>
      <c r="Q251" s="474">
        <v>7</v>
      </c>
      <c r="R251" s="97">
        <v>0</v>
      </c>
      <c r="S251" s="97">
        <v>0</v>
      </c>
      <c r="T251" s="97">
        <v>3.7652864346020998E-2</v>
      </c>
      <c r="U251" s="97">
        <v>0</v>
      </c>
      <c r="V251" s="97">
        <v>0</v>
      </c>
      <c r="W251" s="97">
        <v>3.6747312958499E-2</v>
      </c>
      <c r="X251" s="97">
        <v>0</v>
      </c>
      <c r="Y251" s="97">
        <v>0</v>
      </c>
      <c r="Z251" s="97">
        <v>3.5694915400027998E-2</v>
      </c>
      <c r="AA251" s="97">
        <v>0</v>
      </c>
      <c r="AB251" s="97">
        <v>0</v>
      </c>
      <c r="AC251" s="97">
        <v>3.4377065147917003E-2</v>
      </c>
      <c r="AD251" s="321">
        <v>0</v>
      </c>
      <c r="AE251" s="97">
        <v>0</v>
      </c>
      <c r="AF251" s="97">
        <v>0</v>
      </c>
      <c r="AG251" s="97">
        <v>0</v>
      </c>
      <c r="AH251" s="97">
        <v>0</v>
      </c>
      <c r="AI251" s="97">
        <v>0</v>
      </c>
      <c r="AJ251" s="97">
        <v>0</v>
      </c>
      <c r="AK251" s="97">
        <v>0</v>
      </c>
      <c r="AL251" s="97">
        <v>0</v>
      </c>
      <c r="AM251" s="97">
        <v>0</v>
      </c>
      <c r="AN251" s="97">
        <v>0</v>
      </c>
      <c r="AO251" s="97">
        <v>0</v>
      </c>
      <c r="AP251" s="466">
        <f t="shared" si="434"/>
        <v>0</v>
      </c>
      <c r="AQ251" s="122">
        <f t="shared" si="435"/>
        <v>0</v>
      </c>
      <c r="AR251" s="473">
        <f t="shared" si="436"/>
        <v>0</v>
      </c>
      <c r="AS251" s="122">
        <f t="shared" si="437"/>
        <v>0</v>
      </c>
      <c r="AT251" s="122">
        <f t="shared" si="438"/>
        <v>0</v>
      </c>
      <c r="AU251" s="122">
        <f t="shared" si="439"/>
        <v>0</v>
      </c>
      <c r="AV251" s="122">
        <f t="shared" si="440"/>
        <v>0</v>
      </c>
      <c r="AW251" s="122">
        <f t="shared" si="441"/>
        <v>0</v>
      </c>
      <c r="AX251" s="122">
        <f t="shared" si="442"/>
        <v>0</v>
      </c>
      <c r="AY251" s="122">
        <f t="shared" si="443"/>
        <v>0</v>
      </c>
      <c r="AZ251" s="122">
        <f t="shared" si="444"/>
        <v>0</v>
      </c>
      <c r="BA251" s="469">
        <f t="shared" si="445"/>
        <v>0</v>
      </c>
      <c r="BB251" s="97">
        <f t="shared" si="446"/>
        <v>0</v>
      </c>
      <c r="BC251" s="97">
        <f t="shared" si="447"/>
        <v>0</v>
      </c>
      <c r="BD251" s="97">
        <f t="shared" si="448"/>
        <v>8.3009624270138373E-4</v>
      </c>
      <c r="BE251" s="97">
        <f t="shared" si="449"/>
        <v>0</v>
      </c>
      <c r="BF251" s="97">
        <f t="shared" si="450"/>
        <v>0</v>
      </c>
      <c r="BG251" s="97">
        <f t="shared" si="451"/>
        <v>8.1013242806436648E-4</v>
      </c>
      <c r="BH251" s="97">
        <f t="shared" si="452"/>
        <v>0</v>
      </c>
      <c r="BI251" s="97">
        <f t="shared" si="453"/>
        <v>0</v>
      </c>
      <c r="BJ251" s="97">
        <f t="shared" si="454"/>
        <v>7.8693123808086854E-4</v>
      </c>
      <c r="BK251" s="97">
        <f t="shared" si="455"/>
        <v>0</v>
      </c>
      <c r="BL251" s="97">
        <f t="shared" si="456"/>
        <v>0</v>
      </c>
      <c r="BM251" s="469">
        <f t="shared" si="457"/>
        <v>7.5787786958633556E-4</v>
      </c>
      <c r="BN251" s="467">
        <f t="shared" si="458"/>
        <v>0</v>
      </c>
      <c r="BO251" s="97">
        <f t="shared" si="459"/>
        <v>0</v>
      </c>
      <c r="BP251" s="97">
        <f t="shared" si="460"/>
        <v>0</v>
      </c>
      <c r="BQ251" s="97">
        <f t="shared" si="461"/>
        <v>0</v>
      </c>
      <c r="BR251" s="97">
        <f t="shared" si="462"/>
        <v>0</v>
      </c>
      <c r="BS251" s="97">
        <f t="shared" si="463"/>
        <v>0</v>
      </c>
      <c r="BT251" s="97">
        <f t="shared" si="464"/>
        <v>0</v>
      </c>
      <c r="BU251" s="97">
        <f t="shared" si="465"/>
        <v>0</v>
      </c>
      <c r="BV251" s="97">
        <f t="shared" si="466"/>
        <v>0</v>
      </c>
      <c r="BW251" s="97">
        <f t="shared" si="467"/>
        <v>0</v>
      </c>
      <c r="BX251" s="97">
        <f t="shared" si="468"/>
        <v>0</v>
      </c>
      <c r="BY251" s="469">
        <f t="shared" si="469"/>
        <v>0</v>
      </c>
      <c r="BZ251" s="470">
        <f t="shared" si="470"/>
        <v>0</v>
      </c>
      <c r="CA251" s="470">
        <f t="shared" si="471"/>
        <v>0</v>
      </c>
      <c r="CB251" s="470">
        <f t="shared" si="472"/>
        <v>0</v>
      </c>
      <c r="CC251" s="470">
        <f t="shared" si="473"/>
        <v>0</v>
      </c>
      <c r="CD251" s="470">
        <f t="shared" si="474"/>
        <v>0</v>
      </c>
      <c r="CE251" s="470">
        <f t="shared" si="475"/>
        <v>0</v>
      </c>
      <c r="CF251" s="470">
        <f t="shared" si="476"/>
        <v>0</v>
      </c>
      <c r="CG251" s="470">
        <f t="shared" si="477"/>
        <v>0</v>
      </c>
      <c r="CH251" s="470">
        <f t="shared" si="478"/>
        <v>0</v>
      </c>
      <c r="CI251" s="470">
        <f t="shared" si="479"/>
        <v>0</v>
      </c>
      <c r="CJ251" s="470">
        <f t="shared" si="480"/>
        <v>0</v>
      </c>
      <c r="CK251" s="472">
        <f t="shared" si="481"/>
        <v>0</v>
      </c>
      <c r="CL251" s="470">
        <f t="shared" si="482"/>
        <v>0</v>
      </c>
      <c r="CM251" s="116">
        <f t="shared" si="483"/>
        <v>0</v>
      </c>
      <c r="CN251" s="116">
        <f t="shared" si="484"/>
        <v>3.7652864346020998E-2</v>
      </c>
      <c r="CO251" s="116">
        <f t="shared" si="485"/>
        <v>0</v>
      </c>
      <c r="CP251" s="116">
        <f t="shared" si="486"/>
        <v>0</v>
      </c>
      <c r="CQ251" s="116">
        <f t="shared" si="487"/>
        <v>3.6747312958499E-2</v>
      </c>
      <c r="CR251" s="116">
        <f t="shared" si="488"/>
        <v>0</v>
      </c>
      <c r="CS251" s="116">
        <f t="shared" si="489"/>
        <v>0</v>
      </c>
      <c r="CT251" s="116">
        <f t="shared" si="490"/>
        <v>3.5694915400027998E-2</v>
      </c>
      <c r="CU251" s="116">
        <f t="shared" si="491"/>
        <v>0</v>
      </c>
      <c r="CV251" s="116">
        <f t="shared" si="492"/>
        <v>0</v>
      </c>
      <c r="CW251" s="471">
        <f t="shared" si="493"/>
        <v>3.4377065147917003E-2</v>
      </c>
      <c r="CX251" s="470">
        <f t="shared" si="494"/>
        <v>0</v>
      </c>
      <c r="CY251" s="116">
        <f t="shared" si="495"/>
        <v>0</v>
      </c>
      <c r="CZ251" s="116">
        <f t="shared" si="496"/>
        <v>0</v>
      </c>
      <c r="DA251" s="116">
        <f t="shared" si="497"/>
        <v>0</v>
      </c>
      <c r="DB251" s="116">
        <f t="shared" si="498"/>
        <v>0</v>
      </c>
      <c r="DC251" s="116">
        <f t="shared" si="499"/>
        <v>0</v>
      </c>
      <c r="DD251" s="116">
        <f t="shared" si="500"/>
        <v>0</v>
      </c>
      <c r="DE251" s="116">
        <f t="shared" si="501"/>
        <v>0</v>
      </c>
      <c r="DF251" s="116">
        <f t="shared" si="502"/>
        <v>0</v>
      </c>
      <c r="DG251" s="116">
        <f t="shared" si="503"/>
        <v>0</v>
      </c>
      <c r="DH251" s="116">
        <f t="shared" si="504"/>
        <v>0</v>
      </c>
      <c r="DI251" s="471">
        <f t="shared" si="505"/>
        <v>0</v>
      </c>
      <c r="DJ251" s="470">
        <f t="shared" si="506"/>
        <v>0</v>
      </c>
      <c r="DK251" s="116">
        <f t="shared" si="507"/>
        <v>0</v>
      </c>
      <c r="DL251" s="116">
        <f t="shared" si="508"/>
        <v>0</v>
      </c>
      <c r="DM251" s="116">
        <f t="shared" si="509"/>
        <v>0</v>
      </c>
      <c r="DN251" s="116">
        <f t="shared" si="510"/>
        <v>0</v>
      </c>
      <c r="DO251" s="116">
        <f t="shared" si="511"/>
        <v>0</v>
      </c>
      <c r="DP251" s="116">
        <f t="shared" si="512"/>
        <v>0</v>
      </c>
      <c r="DQ251" s="116">
        <f t="shared" si="513"/>
        <v>0</v>
      </c>
      <c r="DR251" s="116">
        <f t="shared" si="514"/>
        <v>0</v>
      </c>
      <c r="DS251" s="116">
        <f t="shared" si="515"/>
        <v>0</v>
      </c>
      <c r="DT251" s="116">
        <f t="shared" si="516"/>
        <v>0</v>
      </c>
      <c r="DU251" s="471">
        <f t="shared" si="517"/>
        <v>0</v>
      </c>
      <c r="DV251" s="470">
        <f t="shared" si="518"/>
        <v>0</v>
      </c>
      <c r="DW251" s="470">
        <f t="shared" si="519"/>
        <v>0</v>
      </c>
      <c r="DX251" s="470">
        <f t="shared" si="520"/>
        <v>0</v>
      </c>
      <c r="DY251" s="470">
        <f t="shared" si="521"/>
        <v>0</v>
      </c>
      <c r="DZ251" s="470">
        <f t="shared" si="522"/>
        <v>0</v>
      </c>
      <c r="EA251" s="470">
        <f t="shared" si="523"/>
        <v>0</v>
      </c>
      <c r="EB251" s="470">
        <f t="shared" si="524"/>
        <v>0</v>
      </c>
      <c r="EC251" s="470">
        <f t="shared" si="525"/>
        <v>0</v>
      </c>
      <c r="ED251" s="470">
        <f t="shared" si="526"/>
        <v>0</v>
      </c>
      <c r="EE251" s="470">
        <f t="shared" si="527"/>
        <v>0</v>
      </c>
      <c r="EF251" s="470">
        <f t="shared" si="528"/>
        <v>0</v>
      </c>
      <c r="EG251" s="470">
        <f t="shared" si="529"/>
        <v>0</v>
      </c>
      <c r="EH251" s="466">
        <f t="shared" si="530"/>
        <v>0</v>
      </c>
      <c r="EI251" s="122">
        <f t="shared" si="531"/>
        <v>0</v>
      </c>
      <c r="EJ251" s="122">
        <f t="shared" si="532"/>
        <v>0</v>
      </c>
      <c r="EK251" s="122">
        <f t="shared" si="533"/>
        <v>0</v>
      </c>
      <c r="EL251" s="122">
        <f t="shared" si="534"/>
        <v>0</v>
      </c>
      <c r="EM251" s="122">
        <f t="shared" si="535"/>
        <v>0</v>
      </c>
      <c r="EN251" s="122">
        <f t="shared" si="536"/>
        <v>0</v>
      </c>
      <c r="EO251" s="122">
        <f t="shared" si="537"/>
        <v>0</v>
      </c>
      <c r="EP251" s="122">
        <f t="shared" si="538"/>
        <v>0</v>
      </c>
      <c r="EQ251" s="122">
        <f t="shared" si="539"/>
        <v>0</v>
      </c>
      <c r="ER251" s="122">
        <f t="shared" si="540"/>
        <v>0</v>
      </c>
      <c r="ES251" s="469">
        <f t="shared" si="541"/>
        <v>0</v>
      </c>
      <c r="ET251" s="466">
        <f t="shared" si="542"/>
        <v>0</v>
      </c>
      <c r="EU251" s="122">
        <f t="shared" si="543"/>
        <v>0</v>
      </c>
      <c r="EV251" s="122">
        <f t="shared" si="544"/>
        <v>0</v>
      </c>
      <c r="EW251" s="122">
        <f t="shared" si="545"/>
        <v>0</v>
      </c>
      <c r="EX251" s="122">
        <f t="shared" si="546"/>
        <v>0</v>
      </c>
      <c r="EY251" s="122">
        <f t="shared" si="547"/>
        <v>0</v>
      </c>
      <c r="EZ251" s="122">
        <f t="shared" si="548"/>
        <v>0</v>
      </c>
      <c r="FA251" s="122">
        <f t="shared" si="549"/>
        <v>0</v>
      </c>
      <c r="FB251" s="122">
        <f t="shared" si="550"/>
        <v>0</v>
      </c>
      <c r="FC251" s="122">
        <f t="shared" si="551"/>
        <v>0</v>
      </c>
      <c r="FD251" s="122">
        <f t="shared" si="552"/>
        <v>0</v>
      </c>
      <c r="FE251" s="469">
        <f t="shared" si="553"/>
        <v>0</v>
      </c>
      <c r="FF251" s="466">
        <f t="shared" si="554"/>
        <v>0</v>
      </c>
      <c r="FG251" s="466">
        <f t="shared" si="555"/>
        <v>0</v>
      </c>
      <c r="FH251" s="466">
        <f t="shared" si="556"/>
        <v>0</v>
      </c>
      <c r="FI251" s="466">
        <f t="shared" si="557"/>
        <v>0</v>
      </c>
      <c r="FJ251" s="466">
        <f t="shared" si="558"/>
        <v>0</v>
      </c>
      <c r="FK251" s="466">
        <f t="shared" si="559"/>
        <v>0</v>
      </c>
      <c r="FL251" s="466">
        <f t="shared" si="560"/>
        <v>0</v>
      </c>
      <c r="FM251" s="466">
        <f t="shared" si="561"/>
        <v>0</v>
      </c>
      <c r="FN251" s="466">
        <f t="shared" si="562"/>
        <v>0</v>
      </c>
      <c r="FO251" s="466">
        <f t="shared" si="563"/>
        <v>0</v>
      </c>
      <c r="FP251" s="466">
        <f t="shared" si="564"/>
        <v>0</v>
      </c>
      <c r="FQ251" s="468">
        <f t="shared" si="565"/>
        <v>0</v>
      </c>
      <c r="FR251" s="466">
        <f t="shared" si="566"/>
        <v>0</v>
      </c>
      <c r="FS251" s="466">
        <f t="shared" si="567"/>
        <v>0</v>
      </c>
      <c r="FT251" s="466">
        <f t="shared" si="568"/>
        <v>0</v>
      </c>
      <c r="FU251" s="466">
        <f t="shared" si="569"/>
        <v>0</v>
      </c>
      <c r="FV251" s="466">
        <f t="shared" si="570"/>
        <v>0</v>
      </c>
      <c r="FW251" s="466">
        <f t="shared" si="571"/>
        <v>0</v>
      </c>
      <c r="FX251" s="466">
        <f t="shared" si="572"/>
        <v>0</v>
      </c>
      <c r="FY251" s="466">
        <f t="shared" si="573"/>
        <v>0</v>
      </c>
      <c r="FZ251" s="466">
        <f t="shared" si="574"/>
        <v>0</v>
      </c>
      <c r="GA251" s="466">
        <f t="shared" si="575"/>
        <v>0</v>
      </c>
      <c r="GB251" s="466">
        <f t="shared" si="576"/>
        <v>0</v>
      </c>
      <c r="GC251" s="468">
        <f t="shared" si="577"/>
        <v>0</v>
      </c>
    </row>
    <row r="252" spans="1:185">
      <c r="A252" s="97">
        <v>249</v>
      </c>
      <c r="B252" s="97" t="s">
        <v>11</v>
      </c>
      <c r="C252" s="97" t="s">
        <v>214</v>
      </c>
      <c r="D252" s="97" t="s">
        <v>936</v>
      </c>
      <c r="E252" s="321">
        <v>0</v>
      </c>
      <c r="F252" s="122">
        <v>0</v>
      </c>
      <c r="G252" s="122">
        <v>1.6136941862579999E-2</v>
      </c>
      <c r="H252" s="122">
        <v>0</v>
      </c>
      <c r="I252" s="122">
        <v>0</v>
      </c>
      <c r="J252" s="122">
        <v>1.5748848410784999E-2</v>
      </c>
      <c r="K252" s="122">
        <v>0</v>
      </c>
      <c r="L252" s="122">
        <v>0</v>
      </c>
      <c r="M252" s="122">
        <v>1.5297820885726E-2</v>
      </c>
      <c r="N252" s="122">
        <v>0</v>
      </c>
      <c r="O252" s="122">
        <v>0</v>
      </c>
      <c r="P252" s="475">
        <v>1.4733027920536001E-2</v>
      </c>
      <c r="Q252" s="474">
        <v>1</v>
      </c>
      <c r="R252" s="97">
        <v>0</v>
      </c>
      <c r="S252" s="97">
        <v>0</v>
      </c>
      <c r="T252" s="97">
        <v>1.6136941862579999E-2</v>
      </c>
      <c r="U252" s="97">
        <v>0</v>
      </c>
      <c r="V252" s="97">
        <v>0</v>
      </c>
      <c r="W252" s="97">
        <v>1.5748848410784999E-2</v>
      </c>
      <c r="X252" s="97">
        <v>0</v>
      </c>
      <c r="Y252" s="97">
        <v>0</v>
      </c>
      <c r="Z252" s="97">
        <v>1.5297820885726E-2</v>
      </c>
      <c r="AA252" s="97">
        <v>0</v>
      </c>
      <c r="AB252" s="97">
        <v>0</v>
      </c>
      <c r="AC252" s="97">
        <v>1.4733027920536001E-2</v>
      </c>
      <c r="AD252" s="321">
        <v>0</v>
      </c>
      <c r="AE252" s="97">
        <v>0</v>
      </c>
      <c r="AF252" s="97">
        <v>0</v>
      </c>
      <c r="AG252" s="97">
        <v>0</v>
      </c>
      <c r="AH252" s="97">
        <v>0</v>
      </c>
      <c r="AI252" s="97">
        <v>0</v>
      </c>
      <c r="AJ252" s="97">
        <v>0</v>
      </c>
      <c r="AK252" s="97">
        <v>0</v>
      </c>
      <c r="AL252" s="97">
        <v>0</v>
      </c>
      <c r="AM252" s="97">
        <v>0</v>
      </c>
      <c r="AN252" s="97">
        <v>0</v>
      </c>
      <c r="AO252" s="97">
        <v>0</v>
      </c>
      <c r="AP252" s="466">
        <f t="shared" si="434"/>
        <v>0</v>
      </c>
      <c r="AQ252" s="122">
        <f t="shared" si="435"/>
        <v>0</v>
      </c>
      <c r="AR252" s="473">
        <f t="shared" si="436"/>
        <v>0</v>
      </c>
      <c r="AS252" s="122">
        <f t="shared" si="437"/>
        <v>0</v>
      </c>
      <c r="AT252" s="122">
        <f t="shared" si="438"/>
        <v>0</v>
      </c>
      <c r="AU252" s="122">
        <f t="shared" si="439"/>
        <v>0</v>
      </c>
      <c r="AV252" s="122">
        <f t="shared" si="440"/>
        <v>0</v>
      </c>
      <c r="AW252" s="122">
        <f t="shared" si="441"/>
        <v>0</v>
      </c>
      <c r="AX252" s="122">
        <f t="shared" si="442"/>
        <v>0</v>
      </c>
      <c r="AY252" s="122">
        <f t="shared" si="443"/>
        <v>0</v>
      </c>
      <c r="AZ252" s="122">
        <f t="shared" si="444"/>
        <v>0</v>
      </c>
      <c r="BA252" s="469">
        <f t="shared" si="445"/>
        <v>0</v>
      </c>
      <c r="BB252" s="97">
        <f t="shared" si="446"/>
        <v>0</v>
      </c>
      <c r="BC252" s="97">
        <f t="shared" si="447"/>
        <v>0</v>
      </c>
      <c r="BD252" s="97">
        <f t="shared" si="448"/>
        <v>2.490288728104151E-3</v>
      </c>
      <c r="BE252" s="97">
        <f t="shared" si="449"/>
        <v>0</v>
      </c>
      <c r="BF252" s="97">
        <f t="shared" si="450"/>
        <v>0</v>
      </c>
      <c r="BG252" s="97">
        <f t="shared" si="451"/>
        <v>2.4303972841932535E-3</v>
      </c>
      <c r="BH252" s="97">
        <f t="shared" si="452"/>
        <v>0</v>
      </c>
      <c r="BI252" s="97">
        <f t="shared" si="453"/>
        <v>0</v>
      </c>
      <c r="BJ252" s="97">
        <f t="shared" si="454"/>
        <v>2.3607937142427599E-3</v>
      </c>
      <c r="BK252" s="97">
        <f t="shared" si="455"/>
        <v>0</v>
      </c>
      <c r="BL252" s="97">
        <f t="shared" si="456"/>
        <v>0</v>
      </c>
      <c r="BM252" s="469">
        <f t="shared" si="457"/>
        <v>2.2736336087591609E-3</v>
      </c>
      <c r="BN252" s="467">
        <f t="shared" si="458"/>
        <v>0</v>
      </c>
      <c r="BO252" s="97">
        <f t="shared" si="459"/>
        <v>0</v>
      </c>
      <c r="BP252" s="97">
        <f t="shared" si="460"/>
        <v>0</v>
      </c>
      <c r="BQ252" s="97">
        <f t="shared" si="461"/>
        <v>0</v>
      </c>
      <c r="BR252" s="97">
        <f t="shared" si="462"/>
        <v>0</v>
      </c>
      <c r="BS252" s="97">
        <f t="shared" si="463"/>
        <v>0</v>
      </c>
      <c r="BT252" s="97">
        <f t="shared" si="464"/>
        <v>0</v>
      </c>
      <c r="BU252" s="97">
        <f t="shared" si="465"/>
        <v>0</v>
      </c>
      <c r="BV252" s="97">
        <f t="shared" si="466"/>
        <v>0</v>
      </c>
      <c r="BW252" s="97">
        <f t="shared" si="467"/>
        <v>0</v>
      </c>
      <c r="BX252" s="97">
        <f t="shared" si="468"/>
        <v>0</v>
      </c>
      <c r="BY252" s="469">
        <f t="shared" si="469"/>
        <v>0</v>
      </c>
      <c r="BZ252" s="470">
        <f t="shared" si="470"/>
        <v>0</v>
      </c>
      <c r="CA252" s="470">
        <f t="shared" si="471"/>
        <v>0</v>
      </c>
      <c r="CB252" s="470">
        <f t="shared" si="472"/>
        <v>0</v>
      </c>
      <c r="CC252" s="470">
        <f t="shared" si="473"/>
        <v>0</v>
      </c>
      <c r="CD252" s="470">
        <f t="shared" si="474"/>
        <v>0</v>
      </c>
      <c r="CE252" s="470">
        <f t="shared" si="475"/>
        <v>0</v>
      </c>
      <c r="CF252" s="470">
        <f t="shared" si="476"/>
        <v>0</v>
      </c>
      <c r="CG252" s="470">
        <f t="shared" si="477"/>
        <v>0</v>
      </c>
      <c r="CH252" s="470">
        <f t="shared" si="478"/>
        <v>0</v>
      </c>
      <c r="CI252" s="470">
        <f t="shared" si="479"/>
        <v>0</v>
      </c>
      <c r="CJ252" s="470">
        <f t="shared" si="480"/>
        <v>0</v>
      </c>
      <c r="CK252" s="472">
        <f t="shared" si="481"/>
        <v>0</v>
      </c>
      <c r="CL252" s="470">
        <f t="shared" si="482"/>
        <v>0</v>
      </c>
      <c r="CM252" s="116">
        <f t="shared" si="483"/>
        <v>0</v>
      </c>
      <c r="CN252" s="116">
        <f t="shared" si="484"/>
        <v>1.6136941862579999E-2</v>
      </c>
      <c r="CO252" s="116">
        <f t="shared" si="485"/>
        <v>0</v>
      </c>
      <c r="CP252" s="116">
        <f t="shared" si="486"/>
        <v>0</v>
      </c>
      <c r="CQ252" s="116">
        <f t="shared" si="487"/>
        <v>1.5748848410784999E-2</v>
      </c>
      <c r="CR252" s="116">
        <f t="shared" si="488"/>
        <v>0</v>
      </c>
      <c r="CS252" s="116">
        <f t="shared" si="489"/>
        <v>0</v>
      </c>
      <c r="CT252" s="116">
        <f t="shared" si="490"/>
        <v>1.5297820885726E-2</v>
      </c>
      <c r="CU252" s="116">
        <f t="shared" si="491"/>
        <v>0</v>
      </c>
      <c r="CV252" s="116">
        <f t="shared" si="492"/>
        <v>0</v>
      </c>
      <c r="CW252" s="471">
        <f t="shared" si="493"/>
        <v>1.4733027920536001E-2</v>
      </c>
      <c r="CX252" s="470">
        <f t="shared" si="494"/>
        <v>0</v>
      </c>
      <c r="CY252" s="116">
        <f t="shared" si="495"/>
        <v>0</v>
      </c>
      <c r="CZ252" s="116">
        <f t="shared" si="496"/>
        <v>0</v>
      </c>
      <c r="DA252" s="116">
        <f t="shared" si="497"/>
        <v>0</v>
      </c>
      <c r="DB252" s="116">
        <f t="shared" si="498"/>
        <v>0</v>
      </c>
      <c r="DC252" s="116">
        <f t="shared" si="499"/>
        <v>0</v>
      </c>
      <c r="DD252" s="116">
        <f t="shared" si="500"/>
        <v>0</v>
      </c>
      <c r="DE252" s="116">
        <f t="shared" si="501"/>
        <v>0</v>
      </c>
      <c r="DF252" s="116">
        <f t="shared" si="502"/>
        <v>0</v>
      </c>
      <c r="DG252" s="116">
        <f t="shared" si="503"/>
        <v>0</v>
      </c>
      <c r="DH252" s="116">
        <f t="shared" si="504"/>
        <v>0</v>
      </c>
      <c r="DI252" s="471">
        <f t="shared" si="505"/>
        <v>0</v>
      </c>
      <c r="DJ252" s="470">
        <f t="shared" si="506"/>
        <v>0</v>
      </c>
      <c r="DK252" s="116">
        <f t="shared" si="507"/>
        <v>0</v>
      </c>
      <c r="DL252" s="116">
        <f t="shared" si="508"/>
        <v>0</v>
      </c>
      <c r="DM252" s="116">
        <f t="shared" si="509"/>
        <v>0</v>
      </c>
      <c r="DN252" s="116">
        <f t="shared" si="510"/>
        <v>0</v>
      </c>
      <c r="DO252" s="116">
        <f t="shared" si="511"/>
        <v>0</v>
      </c>
      <c r="DP252" s="116">
        <f t="shared" si="512"/>
        <v>0</v>
      </c>
      <c r="DQ252" s="116">
        <f t="shared" si="513"/>
        <v>0</v>
      </c>
      <c r="DR252" s="116">
        <f t="shared" si="514"/>
        <v>0</v>
      </c>
      <c r="DS252" s="116">
        <f t="shared" si="515"/>
        <v>0</v>
      </c>
      <c r="DT252" s="116">
        <f t="shared" si="516"/>
        <v>0</v>
      </c>
      <c r="DU252" s="471">
        <f t="shared" si="517"/>
        <v>0</v>
      </c>
      <c r="DV252" s="470">
        <f t="shared" si="518"/>
        <v>0</v>
      </c>
      <c r="DW252" s="470">
        <f t="shared" si="519"/>
        <v>0</v>
      </c>
      <c r="DX252" s="470">
        <f t="shared" si="520"/>
        <v>0</v>
      </c>
      <c r="DY252" s="470">
        <f t="shared" si="521"/>
        <v>0</v>
      </c>
      <c r="DZ252" s="470">
        <f t="shared" si="522"/>
        <v>0</v>
      </c>
      <c r="EA252" s="470">
        <f t="shared" si="523"/>
        <v>0</v>
      </c>
      <c r="EB252" s="470">
        <f t="shared" si="524"/>
        <v>0</v>
      </c>
      <c r="EC252" s="470">
        <f t="shared" si="525"/>
        <v>0</v>
      </c>
      <c r="ED252" s="470">
        <f t="shared" si="526"/>
        <v>0</v>
      </c>
      <c r="EE252" s="470">
        <f t="shared" si="527"/>
        <v>0</v>
      </c>
      <c r="EF252" s="470">
        <f t="shared" si="528"/>
        <v>0</v>
      </c>
      <c r="EG252" s="470">
        <f t="shared" si="529"/>
        <v>0</v>
      </c>
      <c r="EH252" s="466">
        <f t="shared" si="530"/>
        <v>0</v>
      </c>
      <c r="EI252" s="122">
        <f t="shared" si="531"/>
        <v>0</v>
      </c>
      <c r="EJ252" s="122">
        <f t="shared" si="532"/>
        <v>0</v>
      </c>
      <c r="EK252" s="122">
        <f t="shared" si="533"/>
        <v>0</v>
      </c>
      <c r="EL252" s="122">
        <f t="shared" si="534"/>
        <v>0</v>
      </c>
      <c r="EM252" s="122">
        <f t="shared" si="535"/>
        <v>0</v>
      </c>
      <c r="EN252" s="122">
        <f t="shared" si="536"/>
        <v>0</v>
      </c>
      <c r="EO252" s="122">
        <f t="shared" si="537"/>
        <v>0</v>
      </c>
      <c r="EP252" s="122">
        <f t="shared" si="538"/>
        <v>0</v>
      </c>
      <c r="EQ252" s="122">
        <f t="shared" si="539"/>
        <v>0</v>
      </c>
      <c r="ER252" s="122">
        <f t="shared" si="540"/>
        <v>0</v>
      </c>
      <c r="ES252" s="469">
        <f t="shared" si="541"/>
        <v>0</v>
      </c>
      <c r="ET252" s="466">
        <f t="shared" si="542"/>
        <v>0</v>
      </c>
      <c r="EU252" s="122">
        <f t="shared" si="543"/>
        <v>0</v>
      </c>
      <c r="EV252" s="122">
        <f t="shared" si="544"/>
        <v>0</v>
      </c>
      <c r="EW252" s="122">
        <f t="shared" si="545"/>
        <v>0</v>
      </c>
      <c r="EX252" s="122">
        <f t="shared" si="546"/>
        <v>0</v>
      </c>
      <c r="EY252" s="122">
        <f t="shared" si="547"/>
        <v>0</v>
      </c>
      <c r="EZ252" s="122">
        <f t="shared" si="548"/>
        <v>0</v>
      </c>
      <c r="FA252" s="122">
        <f t="shared" si="549"/>
        <v>0</v>
      </c>
      <c r="FB252" s="122">
        <f t="shared" si="550"/>
        <v>0</v>
      </c>
      <c r="FC252" s="122">
        <f t="shared" si="551"/>
        <v>0</v>
      </c>
      <c r="FD252" s="122">
        <f t="shared" si="552"/>
        <v>0</v>
      </c>
      <c r="FE252" s="469">
        <f t="shared" si="553"/>
        <v>0</v>
      </c>
      <c r="FF252" s="466">
        <f t="shared" si="554"/>
        <v>0</v>
      </c>
      <c r="FG252" s="466">
        <f t="shared" si="555"/>
        <v>0</v>
      </c>
      <c r="FH252" s="466">
        <f t="shared" si="556"/>
        <v>0</v>
      </c>
      <c r="FI252" s="466">
        <f t="shared" si="557"/>
        <v>0</v>
      </c>
      <c r="FJ252" s="466">
        <f t="shared" si="558"/>
        <v>0</v>
      </c>
      <c r="FK252" s="466">
        <f t="shared" si="559"/>
        <v>0</v>
      </c>
      <c r="FL252" s="466">
        <f t="shared" si="560"/>
        <v>0</v>
      </c>
      <c r="FM252" s="466">
        <f t="shared" si="561"/>
        <v>0</v>
      </c>
      <c r="FN252" s="466">
        <f t="shared" si="562"/>
        <v>0</v>
      </c>
      <c r="FO252" s="466">
        <f t="shared" si="563"/>
        <v>0</v>
      </c>
      <c r="FP252" s="466">
        <f t="shared" si="564"/>
        <v>0</v>
      </c>
      <c r="FQ252" s="468">
        <f t="shared" si="565"/>
        <v>0</v>
      </c>
      <c r="FR252" s="466">
        <f t="shared" si="566"/>
        <v>0</v>
      </c>
      <c r="FS252" s="466">
        <f t="shared" si="567"/>
        <v>0</v>
      </c>
      <c r="FT252" s="466">
        <f t="shared" si="568"/>
        <v>0</v>
      </c>
      <c r="FU252" s="466">
        <f t="shared" si="569"/>
        <v>0</v>
      </c>
      <c r="FV252" s="466">
        <f t="shared" si="570"/>
        <v>0</v>
      </c>
      <c r="FW252" s="466">
        <f t="shared" si="571"/>
        <v>0</v>
      </c>
      <c r="FX252" s="466">
        <f t="shared" si="572"/>
        <v>0</v>
      </c>
      <c r="FY252" s="466">
        <f t="shared" si="573"/>
        <v>0</v>
      </c>
      <c r="FZ252" s="466">
        <f t="shared" si="574"/>
        <v>0</v>
      </c>
      <c r="GA252" s="466">
        <f t="shared" si="575"/>
        <v>0</v>
      </c>
      <c r="GB252" s="466">
        <f t="shared" si="576"/>
        <v>0</v>
      </c>
      <c r="GC252" s="468">
        <f t="shared" si="577"/>
        <v>0</v>
      </c>
    </row>
    <row r="253" spans="1:185">
      <c r="A253" s="97">
        <v>250</v>
      </c>
      <c r="B253" s="97" t="s">
        <v>11</v>
      </c>
      <c r="C253" s="97" t="s">
        <v>214</v>
      </c>
      <c r="D253" s="97" t="s">
        <v>936</v>
      </c>
      <c r="E253" s="321">
        <v>0</v>
      </c>
      <c r="F253" s="122">
        <v>0</v>
      </c>
      <c r="G253" s="122">
        <v>3.6511166597308999E-2</v>
      </c>
      <c r="H253" s="122">
        <v>0</v>
      </c>
      <c r="I253" s="122">
        <v>0</v>
      </c>
      <c r="J253" s="122">
        <v>3.5667264807878997E-2</v>
      </c>
      <c r="K253" s="122">
        <v>0</v>
      </c>
      <c r="L253" s="122">
        <v>0</v>
      </c>
      <c r="M253" s="122">
        <v>3.4686514079622997E-2</v>
      </c>
      <c r="N253" s="122">
        <v>0</v>
      </c>
      <c r="O253" s="122">
        <v>0</v>
      </c>
      <c r="P253" s="475">
        <v>3.3458382577334002E-2</v>
      </c>
      <c r="Q253" s="474">
        <v>5</v>
      </c>
      <c r="R253" s="97">
        <v>0</v>
      </c>
      <c r="S253" s="97">
        <v>0</v>
      </c>
      <c r="T253" s="97">
        <v>0.18255583298654501</v>
      </c>
      <c r="U253" s="97">
        <v>0</v>
      </c>
      <c r="V253" s="97">
        <v>0</v>
      </c>
      <c r="W253" s="97">
        <v>0.17833632403939501</v>
      </c>
      <c r="X253" s="97">
        <v>0</v>
      </c>
      <c r="Y253" s="97">
        <v>0</v>
      </c>
      <c r="Z253" s="97">
        <v>0.173432570398113</v>
      </c>
      <c r="AA253" s="97">
        <v>0</v>
      </c>
      <c r="AB253" s="97">
        <v>0</v>
      </c>
      <c r="AC253" s="97">
        <v>0.167291912886669</v>
      </c>
      <c r="AD253" s="321">
        <v>0</v>
      </c>
      <c r="AE253" s="97">
        <v>0</v>
      </c>
      <c r="AF253" s="97">
        <v>0</v>
      </c>
      <c r="AG253" s="97">
        <v>0</v>
      </c>
      <c r="AH253" s="97">
        <v>0</v>
      </c>
      <c r="AI253" s="97">
        <v>0</v>
      </c>
      <c r="AJ253" s="97">
        <v>0</v>
      </c>
      <c r="AK253" s="97">
        <v>0</v>
      </c>
      <c r="AL253" s="97">
        <v>0</v>
      </c>
      <c r="AM253" s="97">
        <v>0</v>
      </c>
      <c r="AN253" s="97">
        <v>0</v>
      </c>
      <c r="AO253" s="97">
        <v>0</v>
      </c>
      <c r="AP253" s="466">
        <f t="shared" si="434"/>
        <v>0</v>
      </c>
      <c r="AQ253" s="122">
        <f t="shared" si="435"/>
        <v>0</v>
      </c>
      <c r="AR253" s="473">
        <f t="shared" si="436"/>
        <v>0</v>
      </c>
      <c r="AS253" s="122">
        <f t="shared" si="437"/>
        <v>0</v>
      </c>
      <c r="AT253" s="122">
        <f t="shared" si="438"/>
        <v>0</v>
      </c>
      <c r="AU253" s="122">
        <f t="shared" si="439"/>
        <v>0</v>
      </c>
      <c r="AV253" s="122">
        <f t="shared" si="440"/>
        <v>0</v>
      </c>
      <c r="AW253" s="122">
        <f t="shared" si="441"/>
        <v>0</v>
      </c>
      <c r="AX253" s="122">
        <f t="shared" si="442"/>
        <v>0</v>
      </c>
      <c r="AY253" s="122">
        <f t="shared" si="443"/>
        <v>0</v>
      </c>
      <c r="AZ253" s="122">
        <f t="shared" si="444"/>
        <v>0</v>
      </c>
      <c r="BA253" s="469">
        <f t="shared" si="445"/>
        <v>0</v>
      </c>
      <c r="BB253" s="97">
        <f t="shared" si="446"/>
        <v>0</v>
      </c>
      <c r="BC253" s="97">
        <f t="shared" si="447"/>
        <v>0</v>
      </c>
      <c r="BD253" s="97">
        <f t="shared" si="448"/>
        <v>5.6344843652224967E-3</v>
      </c>
      <c r="BE253" s="97">
        <f t="shared" si="449"/>
        <v>0</v>
      </c>
      <c r="BF253" s="97">
        <f t="shared" si="450"/>
        <v>0</v>
      </c>
      <c r="BG253" s="97">
        <f t="shared" si="451"/>
        <v>5.5042515657403486E-3</v>
      </c>
      <c r="BH253" s="97">
        <f t="shared" si="452"/>
        <v>0</v>
      </c>
      <c r="BI253" s="97">
        <f t="shared" si="453"/>
        <v>0</v>
      </c>
      <c r="BJ253" s="97">
        <f t="shared" si="454"/>
        <v>5.3528999339098196E-3</v>
      </c>
      <c r="BK253" s="97">
        <f t="shared" si="455"/>
        <v>0</v>
      </c>
      <c r="BL253" s="97">
        <f t="shared" si="456"/>
        <v>0</v>
      </c>
      <c r="BM253" s="469">
        <f t="shared" si="457"/>
        <v>5.1633719512954651E-3</v>
      </c>
      <c r="BN253" s="467">
        <f t="shared" si="458"/>
        <v>0</v>
      </c>
      <c r="BO253" s="97">
        <f t="shared" si="459"/>
        <v>0</v>
      </c>
      <c r="BP253" s="97">
        <f t="shared" si="460"/>
        <v>0</v>
      </c>
      <c r="BQ253" s="97">
        <f t="shared" si="461"/>
        <v>0</v>
      </c>
      <c r="BR253" s="97">
        <f t="shared" si="462"/>
        <v>0</v>
      </c>
      <c r="BS253" s="97">
        <f t="shared" si="463"/>
        <v>0</v>
      </c>
      <c r="BT253" s="97">
        <f t="shared" si="464"/>
        <v>0</v>
      </c>
      <c r="BU253" s="97">
        <f t="shared" si="465"/>
        <v>0</v>
      </c>
      <c r="BV253" s="97">
        <f t="shared" si="466"/>
        <v>0</v>
      </c>
      <c r="BW253" s="97">
        <f t="shared" si="467"/>
        <v>0</v>
      </c>
      <c r="BX253" s="97">
        <f t="shared" si="468"/>
        <v>0</v>
      </c>
      <c r="BY253" s="469">
        <f t="shared" si="469"/>
        <v>0</v>
      </c>
      <c r="BZ253" s="470">
        <f t="shared" si="470"/>
        <v>0</v>
      </c>
      <c r="CA253" s="470">
        <f t="shared" si="471"/>
        <v>0</v>
      </c>
      <c r="CB253" s="470">
        <f t="shared" si="472"/>
        <v>0</v>
      </c>
      <c r="CC253" s="470">
        <f t="shared" si="473"/>
        <v>0</v>
      </c>
      <c r="CD253" s="470">
        <f t="shared" si="474"/>
        <v>0</v>
      </c>
      <c r="CE253" s="470">
        <f t="shared" si="475"/>
        <v>0</v>
      </c>
      <c r="CF253" s="470">
        <f t="shared" si="476"/>
        <v>0</v>
      </c>
      <c r="CG253" s="470">
        <f t="shared" si="477"/>
        <v>0</v>
      </c>
      <c r="CH253" s="470">
        <f t="shared" si="478"/>
        <v>0</v>
      </c>
      <c r="CI253" s="470">
        <f t="shared" si="479"/>
        <v>0</v>
      </c>
      <c r="CJ253" s="470">
        <f t="shared" si="480"/>
        <v>0</v>
      </c>
      <c r="CK253" s="472">
        <f t="shared" si="481"/>
        <v>0</v>
      </c>
      <c r="CL253" s="470">
        <f t="shared" si="482"/>
        <v>0</v>
      </c>
      <c r="CM253" s="116">
        <f t="shared" si="483"/>
        <v>0</v>
      </c>
      <c r="CN253" s="116">
        <f t="shared" si="484"/>
        <v>0.18255583298654501</v>
      </c>
      <c r="CO253" s="116">
        <f t="shared" si="485"/>
        <v>0</v>
      </c>
      <c r="CP253" s="116">
        <f t="shared" si="486"/>
        <v>0</v>
      </c>
      <c r="CQ253" s="116">
        <f t="shared" si="487"/>
        <v>0.17833632403939501</v>
      </c>
      <c r="CR253" s="116">
        <f t="shared" si="488"/>
        <v>0</v>
      </c>
      <c r="CS253" s="116">
        <f t="shared" si="489"/>
        <v>0</v>
      </c>
      <c r="CT253" s="116">
        <f t="shared" si="490"/>
        <v>0.173432570398113</v>
      </c>
      <c r="CU253" s="116">
        <f t="shared" si="491"/>
        <v>0</v>
      </c>
      <c r="CV253" s="116">
        <f t="shared" si="492"/>
        <v>0</v>
      </c>
      <c r="CW253" s="471">
        <f t="shared" si="493"/>
        <v>0.167291912886669</v>
      </c>
      <c r="CX253" s="470">
        <f t="shared" si="494"/>
        <v>0</v>
      </c>
      <c r="CY253" s="116">
        <f t="shared" si="495"/>
        <v>0</v>
      </c>
      <c r="CZ253" s="116">
        <f t="shared" si="496"/>
        <v>0</v>
      </c>
      <c r="DA253" s="116">
        <f t="shared" si="497"/>
        <v>0</v>
      </c>
      <c r="DB253" s="116">
        <f t="shared" si="498"/>
        <v>0</v>
      </c>
      <c r="DC253" s="116">
        <f t="shared" si="499"/>
        <v>0</v>
      </c>
      <c r="DD253" s="116">
        <f t="shared" si="500"/>
        <v>0</v>
      </c>
      <c r="DE253" s="116">
        <f t="shared" si="501"/>
        <v>0</v>
      </c>
      <c r="DF253" s="116">
        <f t="shared" si="502"/>
        <v>0</v>
      </c>
      <c r="DG253" s="116">
        <f t="shared" si="503"/>
        <v>0</v>
      </c>
      <c r="DH253" s="116">
        <f t="shared" si="504"/>
        <v>0</v>
      </c>
      <c r="DI253" s="471">
        <f t="shared" si="505"/>
        <v>0</v>
      </c>
      <c r="DJ253" s="470">
        <f t="shared" si="506"/>
        <v>0</v>
      </c>
      <c r="DK253" s="116">
        <f t="shared" si="507"/>
        <v>0</v>
      </c>
      <c r="DL253" s="116">
        <f t="shared" si="508"/>
        <v>0</v>
      </c>
      <c r="DM253" s="116">
        <f t="shared" si="509"/>
        <v>0</v>
      </c>
      <c r="DN253" s="116">
        <f t="shared" si="510"/>
        <v>0</v>
      </c>
      <c r="DO253" s="116">
        <f t="shared" si="511"/>
        <v>0</v>
      </c>
      <c r="DP253" s="116">
        <f t="shared" si="512"/>
        <v>0</v>
      </c>
      <c r="DQ253" s="116">
        <f t="shared" si="513"/>
        <v>0</v>
      </c>
      <c r="DR253" s="116">
        <f t="shared" si="514"/>
        <v>0</v>
      </c>
      <c r="DS253" s="116">
        <f t="shared" si="515"/>
        <v>0</v>
      </c>
      <c r="DT253" s="116">
        <f t="shared" si="516"/>
        <v>0</v>
      </c>
      <c r="DU253" s="471">
        <f t="shared" si="517"/>
        <v>0</v>
      </c>
      <c r="DV253" s="470">
        <f t="shared" si="518"/>
        <v>0</v>
      </c>
      <c r="DW253" s="470">
        <f t="shared" si="519"/>
        <v>0</v>
      </c>
      <c r="DX253" s="470">
        <f t="shared" si="520"/>
        <v>0</v>
      </c>
      <c r="DY253" s="470">
        <f t="shared" si="521"/>
        <v>0</v>
      </c>
      <c r="DZ253" s="470">
        <f t="shared" si="522"/>
        <v>0</v>
      </c>
      <c r="EA253" s="470">
        <f t="shared" si="523"/>
        <v>0</v>
      </c>
      <c r="EB253" s="470">
        <f t="shared" si="524"/>
        <v>0</v>
      </c>
      <c r="EC253" s="470">
        <f t="shared" si="525"/>
        <v>0</v>
      </c>
      <c r="ED253" s="470">
        <f t="shared" si="526"/>
        <v>0</v>
      </c>
      <c r="EE253" s="470">
        <f t="shared" si="527"/>
        <v>0</v>
      </c>
      <c r="EF253" s="470">
        <f t="shared" si="528"/>
        <v>0</v>
      </c>
      <c r="EG253" s="470">
        <f t="shared" si="529"/>
        <v>0</v>
      </c>
      <c r="EH253" s="466">
        <f t="shared" si="530"/>
        <v>0</v>
      </c>
      <c r="EI253" s="122">
        <f t="shared" si="531"/>
        <v>0</v>
      </c>
      <c r="EJ253" s="122">
        <f t="shared" si="532"/>
        <v>0</v>
      </c>
      <c r="EK253" s="122">
        <f t="shared" si="533"/>
        <v>0</v>
      </c>
      <c r="EL253" s="122">
        <f t="shared" si="534"/>
        <v>0</v>
      </c>
      <c r="EM253" s="122">
        <f t="shared" si="535"/>
        <v>0</v>
      </c>
      <c r="EN253" s="122">
        <f t="shared" si="536"/>
        <v>0</v>
      </c>
      <c r="EO253" s="122">
        <f t="shared" si="537"/>
        <v>0</v>
      </c>
      <c r="EP253" s="122">
        <f t="shared" si="538"/>
        <v>0</v>
      </c>
      <c r="EQ253" s="122">
        <f t="shared" si="539"/>
        <v>0</v>
      </c>
      <c r="ER253" s="122">
        <f t="shared" si="540"/>
        <v>0</v>
      </c>
      <c r="ES253" s="469">
        <f t="shared" si="541"/>
        <v>0</v>
      </c>
      <c r="ET253" s="466">
        <f t="shared" si="542"/>
        <v>0</v>
      </c>
      <c r="EU253" s="122">
        <f t="shared" si="543"/>
        <v>0</v>
      </c>
      <c r="EV253" s="122">
        <f t="shared" si="544"/>
        <v>0</v>
      </c>
      <c r="EW253" s="122">
        <f t="shared" si="545"/>
        <v>0</v>
      </c>
      <c r="EX253" s="122">
        <f t="shared" si="546"/>
        <v>0</v>
      </c>
      <c r="EY253" s="122">
        <f t="shared" si="547"/>
        <v>0</v>
      </c>
      <c r="EZ253" s="122">
        <f t="shared" si="548"/>
        <v>0</v>
      </c>
      <c r="FA253" s="122">
        <f t="shared" si="549"/>
        <v>0</v>
      </c>
      <c r="FB253" s="122">
        <f t="shared" si="550"/>
        <v>0</v>
      </c>
      <c r="FC253" s="122">
        <f t="shared" si="551"/>
        <v>0</v>
      </c>
      <c r="FD253" s="122">
        <f t="shared" si="552"/>
        <v>0</v>
      </c>
      <c r="FE253" s="469">
        <f t="shared" si="553"/>
        <v>0</v>
      </c>
      <c r="FF253" s="466">
        <f t="shared" si="554"/>
        <v>0</v>
      </c>
      <c r="FG253" s="466">
        <f t="shared" si="555"/>
        <v>0</v>
      </c>
      <c r="FH253" s="466">
        <f t="shared" si="556"/>
        <v>0</v>
      </c>
      <c r="FI253" s="466">
        <f t="shared" si="557"/>
        <v>0</v>
      </c>
      <c r="FJ253" s="466">
        <f t="shared" si="558"/>
        <v>0</v>
      </c>
      <c r="FK253" s="466">
        <f t="shared" si="559"/>
        <v>0</v>
      </c>
      <c r="FL253" s="466">
        <f t="shared" si="560"/>
        <v>0</v>
      </c>
      <c r="FM253" s="466">
        <f t="shared" si="561"/>
        <v>0</v>
      </c>
      <c r="FN253" s="466">
        <f t="shared" si="562"/>
        <v>0</v>
      </c>
      <c r="FO253" s="466">
        <f t="shared" si="563"/>
        <v>0</v>
      </c>
      <c r="FP253" s="466">
        <f t="shared" si="564"/>
        <v>0</v>
      </c>
      <c r="FQ253" s="468">
        <f t="shared" si="565"/>
        <v>0</v>
      </c>
      <c r="FR253" s="466">
        <f t="shared" si="566"/>
        <v>0</v>
      </c>
      <c r="FS253" s="466">
        <f t="shared" si="567"/>
        <v>0</v>
      </c>
      <c r="FT253" s="466">
        <f t="shared" si="568"/>
        <v>0</v>
      </c>
      <c r="FU253" s="466">
        <f t="shared" si="569"/>
        <v>0</v>
      </c>
      <c r="FV253" s="466">
        <f t="shared" si="570"/>
        <v>0</v>
      </c>
      <c r="FW253" s="466">
        <f t="shared" si="571"/>
        <v>0</v>
      </c>
      <c r="FX253" s="466">
        <f t="shared" si="572"/>
        <v>0</v>
      </c>
      <c r="FY253" s="466">
        <f t="shared" si="573"/>
        <v>0</v>
      </c>
      <c r="FZ253" s="466">
        <f t="shared" si="574"/>
        <v>0</v>
      </c>
      <c r="GA253" s="466">
        <f t="shared" si="575"/>
        <v>0</v>
      </c>
      <c r="GB253" s="466">
        <f t="shared" si="576"/>
        <v>0</v>
      </c>
      <c r="GC253" s="468">
        <f t="shared" si="577"/>
        <v>0</v>
      </c>
    </row>
    <row r="254" spans="1:185">
      <c r="A254" s="97">
        <v>251</v>
      </c>
      <c r="B254" s="97" t="s">
        <v>11</v>
      </c>
      <c r="C254" s="97" t="s">
        <v>214</v>
      </c>
      <c r="D254" s="97" t="s">
        <v>936</v>
      </c>
      <c r="E254" s="321">
        <v>0</v>
      </c>
      <c r="F254" s="122">
        <v>0</v>
      </c>
      <c r="G254" s="122">
        <v>3.7652864346020998E-2</v>
      </c>
      <c r="H254" s="122">
        <v>0</v>
      </c>
      <c r="I254" s="122">
        <v>0</v>
      </c>
      <c r="J254" s="122">
        <v>3.6747312958499E-2</v>
      </c>
      <c r="K254" s="122">
        <v>0</v>
      </c>
      <c r="L254" s="122">
        <v>0</v>
      </c>
      <c r="M254" s="122">
        <v>3.5694915400027998E-2</v>
      </c>
      <c r="N254" s="122">
        <v>0</v>
      </c>
      <c r="O254" s="122">
        <v>0</v>
      </c>
      <c r="P254" s="475">
        <v>3.4377065147917003E-2</v>
      </c>
      <c r="Q254" s="474">
        <v>3</v>
      </c>
      <c r="R254" s="97">
        <v>0</v>
      </c>
      <c r="S254" s="97">
        <v>0</v>
      </c>
      <c r="T254" s="97">
        <v>0.11295859303806199</v>
      </c>
      <c r="U254" s="97">
        <v>0</v>
      </c>
      <c r="V254" s="97">
        <v>0</v>
      </c>
      <c r="W254" s="97">
        <v>0.11024193887549601</v>
      </c>
      <c r="X254" s="97">
        <v>0</v>
      </c>
      <c r="Y254" s="97">
        <v>0</v>
      </c>
      <c r="Z254" s="97">
        <v>0.107084746200083</v>
      </c>
      <c r="AA254" s="97">
        <v>0</v>
      </c>
      <c r="AB254" s="97">
        <v>0</v>
      </c>
      <c r="AC254" s="97">
        <v>0.10313119544375</v>
      </c>
      <c r="AD254" s="321">
        <v>0</v>
      </c>
      <c r="AE254" s="97">
        <v>0</v>
      </c>
      <c r="AF254" s="97">
        <v>0</v>
      </c>
      <c r="AG254" s="97">
        <v>0</v>
      </c>
      <c r="AH254" s="97">
        <v>0</v>
      </c>
      <c r="AI254" s="97">
        <v>0</v>
      </c>
      <c r="AJ254" s="97">
        <v>0</v>
      </c>
      <c r="AK254" s="97">
        <v>0</v>
      </c>
      <c r="AL254" s="97">
        <v>0</v>
      </c>
      <c r="AM254" s="97">
        <v>0</v>
      </c>
      <c r="AN254" s="97">
        <v>0</v>
      </c>
      <c r="AO254" s="97">
        <v>0</v>
      </c>
      <c r="AP254" s="466">
        <f t="shared" si="434"/>
        <v>0</v>
      </c>
      <c r="AQ254" s="122">
        <f t="shared" si="435"/>
        <v>0</v>
      </c>
      <c r="AR254" s="473">
        <f t="shared" si="436"/>
        <v>0</v>
      </c>
      <c r="AS254" s="122">
        <f t="shared" si="437"/>
        <v>0</v>
      </c>
      <c r="AT254" s="122">
        <f t="shared" si="438"/>
        <v>0</v>
      </c>
      <c r="AU254" s="122">
        <f t="shared" si="439"/>
        <v>0</v>
      </c>
      <c r="AV254" s="122">
        <f t="shared" si="440"/>
        <v>0</v>
      </c>
      <c r="AW254" s="122">
        <f t="shared" si="441"/>
        <v>0</v>
      </c>
      <c r="AX254" s="122">
        <f t="shared" si="442"/>
        <v>0</v>
      </c>
      <c r="AY254" s="122">
        <f t="shared" si="443"/>
        <v>0</v>
      </c>
      <c r="AZ254" s="122">
        <f t="shared" si="444"/>
        <v>0</v>
      </c>
      <c r="BA254" s="469">
        <f t="shared" si="445"/>
        <v>0</v>
      </c>
      <c r="BB254" s="97">
        <f t="shared" si="446"/>
        <v>0</v>
      </c>
      <c r="BC254" s="97">
        <f t="shared" si="447"/>
        <v>0</v>
      </c>
      <c r="BD254" s="97">
        <f t="shared" si="448"/>
        <v>5.8106736989098403E-3</v>
      </c>
      <c r="BE254" s="97">
        <f t="shared" si="449"/>
        <v>0</v>
      </c>
      <c r="BF254" s="97">
        <f t="shared" si="450"/>
        <v>0</v>
      </c>
      <c r="BG254" s="97">
        <f t="shared" si="451"/>
        <v>5.6709269964510282E-3</v>
      </c>
      <c r="BH254" s="97">
        <f t="shared" si="452"/>
        <v>0</v>
      </c>
      <c r="BI254" s="97">
        <f t="shared" si="453"/>
        <v>0</v>
      </c>
      <c r="BJ254" s="97">
        <f t="shared" si="454"/>
        <v>5.5085186665665429E-3</v>
      </c>
      <c r="BK254" s="97">
        <f t="shared" si="455"/>
        <v>0</v>
      </c>
      <c r="BL254" s="97">
        <f t="shared" si="456"/>
        <v>0</v>
      </c>
      <c r="BM254" s="469">
        <f t="shared" si="457"/>
        <v>5.3051450871046584E-3</v>
      </c>
      <c r="BN254" s="467">
        <f t="shared" si="458"/>
        <v>0</v>
      </c>
      <c r="BO254" s="97">
        <f t="shared" si="459"/>
        <v>0</v>
      </c>
      <c r="BP254" s="97">
        <f t="shared" si="460"/>
        <v>0</v>
      </c>
      <c r="BQ254" s="97">
        <f t="shared" si="461"/>
        <v>0</v>
      </c>
      <c r="BR254" s="97">
        <f t="shared" si="462"/>
        <v>0</v>
      </c>
      <c r="BS254" s="97">
        <f t="shared" si="463"/>
        <v>0</v>
      </c>
      <c r="BT254" s="97">
        <f t="shared" si="464"/>
        <v>0</v>
      </c>
      <c r="BU254" s="97">
        <f t="shared" si="465"/>
        <v>0</v>
      </c>
      <c r="BV254" s="97">
        <f t="shared" si="466"/>
        <v>0</v>
      </c>
      <c r="BW254" s="97">
        <f t="shared" si="467"/>
        <v>0</v>
      </c>
      <c r="BX254" s="97">
        <f t="shared" si="468"/>
        <v>0</v>
      </c>
      <c r="BY254" s="469">
        <f t="shared" si="469"/>
        <v>0</v>
      </c>
      <c r="BZ254" s="470">
        <f t="shared" si="470"/>
        <v>0</v>
      </c>
      <c r="CA254" s="470">
        <f t="shared" si="471"/>
        <v>0</v>
      </c>
      <c r="CB254" s="470">
        <f t="shared" si="472"/>
        <v>0</v>
      </c>
      <c r="CC254" s="470">
        <f t="shared" si="473"/>
        <v>0</v>
      </c>
      <c r="CD254" s="470">
        <f t="shared" si="474"/>
        <v>0</v>
      </c>
      <c r="CE254" s="470">
        <f t="shared" si="475"/>
        <v>0</v>
      </c>
      <c r="CF254" s="470">
        <f t="shared" si="476"/>
        <v>0</v>
      </c>
      <c r="CG254" s="470">
        <f t="shared" si="477"/>
        <v>0</v>
      </c>
      <c r="CH254" s="470">
        <f t="shared" si="478"/>
        <v>0</v>
      </c>
      <c r="CI254" s="470">
        <f t="shared" si="479"/>
        <v>0</v>
      </c>
      <c r="CJ254" s="470">
        <f t="shared" si="480"/>
        <v>0</v>
      </c>
      <c r="CK254" s="472">
        <f t="shared" si="481"/>
        <v>0</v>
      </c>
      <c r="CL254" s="470">
        <f t="shared" si="482"/>
        <v>0</v>
      </c>
      <c r="CM254" s="116">
        <f t="shared" si="483"/>
        <v>0</v>
      </c>
      <c r="CN254" s="116">
        <f t="shared" si="484"/>
        <v>0.11295859303806199</v>
      </c>
      <c r="CO254" s="116">
        <f t="shared" si="485"/>
        <v>0</v>
      </c>
      <c r="CP254" s="116">
        <f t="shared" si="486"/>
        <v>0</v>
      </c>
      <c r="CQ254" s="116">
        <f t="shared" si="487"/>
        <v>0.11024193887549601</v>
      </c>
      <c r="CR254" s="116">
        <f t="shared" si="488"/>
        <v>0</v>
      </c>
      <c r="CS254" s="116">
        <f t="shared" si="489"/>
        <v>0</v>
      </c>
      <c r="CT254" s="116">
        <f t="shared" si="490"/>
        <v>0.107084746200083</v>
      </c>
      <c r="CU254" s="116">
        <f t="shared" si="491"/>
        <v>0</v>
      </c>
      <c r="CV254" s="116">
        <f t="shared" si="492"/>
        <v>0</v>
      </c>
      <c r="CW254" s="471">
        <f t="shared" si="493"/>
        <v>0.10313119544375</v>
      </c>
      <c r="CX254" s="470">
        <f t="shared" si="494"/>
        <v>0</v>
      </c>
      <c r="CY254" s="116">
        <f t="shared" si="495"/>
        <v>0</v>
      </c>
      <c r="CZ254" s="116">
        <f t="shared" si="496"/>
        <v>0</v>
      </c>
      <c r="DA254" s="116">
        <f t="shared" si="497"/>
        <v>0</v>
      </c>
      <c r="DB254" s="116">
        <f t="shared" si="498"/>
        <v>0</v>
      </c>
      <c r="DC254" s="116">
        <f t="shared" si="499"/>
        <v>0</v>
      </c>
      <c r="DD254" s="116">
        <f t="shared" si="500"/>
        <v>0</v>
      </c>
      <c r="DE254" s="116">
        <f t="shared" si="501"/>
        <v>0</v>
      </c>
      <c r="DF254" s="116">
        <f t="shared" si="502"/>
        <v>0</v>
      </c>
      <c r="DG254" s="116">
        <f t="shared" si="503"/>
        <v>0</v>
      </c>
      <c r="DH254" s="116">
        <f t="shared" si="504"/>
        <v>0</v>
      </c>
      <c r="DI254" s="471">
        <f t="shared" si="505"/>
        <v>0</v>
      </c>
      <c r="DJ254" s="470">
        <f t="shared" si="506"/>
        <v>0</v>
      </c>
      <c r="DK254" s="116">
        <f t="shared" si="507"/>
        <v>0</v>
      </c>
      <c r="DL254" s="116">
        <f t="shared" si="508"/>
        <v>0</v>
      </c>
      <c r="DM254" s="116">
        <f t="shared" si="509"/>
        <v>0</v>
      </c>
      <c r="DN254" s="116">
        <f t="shared" si="510"/>
        <v>0</v>
      </c>
      <c r="DO254" s="116">
        <f t="shared" si="511"/>
        <v>0</v>
      </c>
      <c r="DP254" s="116">
        <f t="shared" si="512"/>
        <v>0</v>
      </c>
      <c r="DQ254" s="116">
        <f t="shared" si="513"/>
        <v>0</v>
      </c>
      <c r="DR254" s="116">
        <f t="shared" si="514"/>
        <v>0</v>
      </c>
      <c r="DS254" s="116">
        <f t="shared" si="515"/>
        <v>0</v>
      </c>
      <c r="DT254" s="116">
        <f t="shared" si="516"/>
        <v>0</v>
      </c>
      <c r="DU254" s="471">
        <f t="shared" si="517"/>
        <v>0</v>
      </c>
      <c r="DV254" s="470">
        <f t="shared" si="518"/>
        <v>0</v>
      </c>
      <c r="DW254" s="470">
        <f t="shared" si="519"/>
        <v>0</v>
      </c>
      <c r="DX254" s="470">
        <f t="shared" si="520"/>
        <v>0</v>
      </c>
      <c r="DY254" s="470">
        <f t="shared" si="521"/>
        <v>0</v>
      </c>
      <c r="DZ254" s="470">
        <f t="shared" si="522"/>
        <v>0</v>
      </c>
      <c r="EA254" s="470">
        <f t="shared" si="523"/>
        <v>0</v>
      </c>
      <c r="EB254" s="470">
        <f t="shared" si="524"/>
        <v>0</v>
      </c>
      <c r="EC254" s="470">
        <f t="shared" si="525"/>
        <v>0</v>
      </c>
      <c r="ED254" s="470">
        <f t="shared" si="526"/>
        <v>0</v>
      </c>
      <c r="EE254" s="470">
        <f t="shared" si="527"/>
        <v>0</v>
      </c>
      <c r="EF254" s="470">
        <f t="shared" si="528"/>
        <v>0</v>
      </c>
      <c r="EG254" s="470">
        <f t="shared" si="529"/>
        <v>0</v>
      </c>
      <c r="EH254" s="466">
        <f t="shared" si="530"/>
        <v>0</v>
      </c>
      <c r="EI254" s="122">
        <f t="shared" si="531"/>
        <v>0</v>
      </c>
      <c r="EJ254" s="122">
        <f t="shared" si="532"/>
        <v>0</v>
      </c>
      <c r="EK254" s="122">
        <f t="shared" si="533"/>
        <v>0</v>
      </c>
      <c r="EL254" s="122">
        <f t="shared" si="534"/>
        <v>0</v>
      </c>
      <c r="EM254" s="122">
        <f t="shared" si="535"/>
        <v>0</v>
      </c>
      <c r="EN254" s="122">
        <f t="shared" si="536"/>
        <v>0</v>
      </c>
      <c r="EO254" s="122">
        <f t="shared" si="537"/>
        <v>0</v>
      </c>
      <c r="EP254" s="122">
        <f t="shared" si="538"/>
        <v>0</v>
      </c>
      <c r="EQ254" s="122">
        <f t="shared" si="539"/>
        <v>0</v>
      </c>
      <c r="ER254" s="122">
        <f t="shared" si="540"/>
        <v>0</v>
      </c>
      <c r="ES254" s="469">
        <f t="shared" si="541"/>
        <v>0</v>
      </c>
      <c r="ET254" s="466">
        <f t="shared" si="542"/>
        <v>0</v>
      </c>
      <c r="EU254" s="122">
        <f t="shared" si="543"/>
        <v>0</v>
      </c>
      <c r="EV254" s="122">
        <f t="shared" si="544"/>
        <v>0</v>
      </c>
      <c r="EW254" s="122">
        <f t="shared" si="545"/>
        <v>0</v>
      </c>
      <c r="EX254" s="122">
        <f t="shared" si="546"/>
        <v>0</v>
      </c>
      <c r="EY254" s="122">
        <f t="shared" si="547"/>
        <v>0</v>
      </c>
      <c r="EZ254" s="122">
        <f t="shared" si="548"/>
        <v>0</v>
      </c>
      <c r="FA254" s="122">
        <f t="shared" si="549"/>
        <v>0</v>
      </c>
      <c r="FB254" s="122">
        <f t="shared" si="550"/>
        <v>0</v>
      </c>
      <c r="FC254" s="122">
        <f t="shared" si="551"/>
        <v>0</v>
      </c>
      <c r="FD254" s="122">
        <f t="shared" si="552"/>
        <v>0</v>
      </c>
      <c r="FE254" s="469">
        <f t="shared" si="553"/>
        <v>0</v>
      </c>
      <c r="FF254" s="466">
        <f t="shared" si="554"/>
        <v>0</v>
      </c>
      <c r="FG254" s="466">
        <f t="shared" si="555"/>
        <v>0</v>
      </c>
      <c r="FH254" s="466">
        <f t="shared" si="556"/>
        <v>0</v>
      </c>
      <c r="FI254" s="466">
        <f t="shared" si="557"/>
        <v>0</v>
      </c>
      <c r="FJ254" s="466">
        <f t="shared" si="558"/>
        <v>0</v>
      </c>
      <c r="FK254" s="466">
        <f t="shared" si="559"/>
        <v>0</v>
      </c>
      <c r="FL254" s="466">
        <f t="shared" si="560"/>
        <v>0</v>
      </c>
      <c r="FM254" s="466">
        <f t="shared" si="561"/>
        <v>0</v>
      </c>
      <c r="FN254" s="466">
        <f t="shared" si="562"/>
        <v>0</v>
      </c>
      <c r="FO254" s="466">
        <f t="shared" si="563"/>
        <v>0</v>
      </c>
      <c r="FP254" s="466">
        <f t="shared" si="564"/>
        <v>0</v>
      </c>
      <c r="FQ254" s="468">
        <f t="shared" si="565"/>
        <v>0</v>
      </c>
      <c r="FR254" s="466">
        <f t="shared" si="566"/>
        <v>0</v>
      </c>
      <c r="FS254" s="466">
        <f t="shared" si="567"/>
        <v>0</v>
      </c>
      <c r="FT254" s="466">
        <f t="shared" si="568"/>
        <v>0</v>
      </c>
      <c r="FU254" s="466">
        <f t="shared" si="569"/>
        <v>0</v>
      </c>
      <c r="FV254" s="466">
        <f t="shared" si="570"/>
        <v>0</v>
      </c>
      <c r="FW254" s="466">
        <f t="shared" si="571"/>
        <v>0</v>
      </c>
      <c r="FX254" s="466">
        <f t="shared" si="572"/>
        <v>0</v>
      </c>
      <c r="FY254" s="466">
        <f t="shared" si="573"/>
        <v>0</v>
      </c>
      <c r="FZ254" s="466">
        <f t="shared" si="574"/>
        <v>0</v>
      </c>
      <c r="GA254" s="466">
        <f t="shared" si="575"/>
        <v>0</v>
      </c>
      <c r="GB254" s="466">
        <f t="shared" si="576"/>
        <v>0</v>
      </c>
      <c r="GC254" s="468">
        <f t="shared" si="577"/>
        <v>0</v>
      </c>
    </row>
    <row r="255" spans="1:185">
      <c r="A255" s="97">
        <v>252</v>
      </c>
      <c r="B255" s="97" t="s">
        <v>11</v>
      </c>
      <c r="C255" s="97" t="s">
        <v>214</v>
      </c>
      <c r="D255" s="97" t="s">
        <v>936</v>
      </c>
      <c r="E255" s="321">
        <v>0</v>
      </c>
      <c r="F255" s="122">
        <v>0</v>
      </c>
      <c r="G255" s="122">
        <v>8.0684709312901004E-2</v>
      </c>
      <c r="H255" s="122">
        <v>0</v>
      </c>
      <c r="I255" s="122">
        <v>0</v>
      </c>
      <c r="J255" s="122">
        <v>7.8744242053925995E-2</v>
      </c>
      <c r="K255" s="122">
        <v>0</v>
      </c>
      <c r="L255" s="122">
        <v>0</v>
      </c>
      <c r="M255" s="122">
        <v>7.6489104428629995E-2</v>
      </c>
      <c r="N255" s="122">
        <v>0</v>
      </c>
      <c r="O255" s="122">
        <v>0</v>
      </c>
      <c r="P255" s="475">
        <v>7.3665139602678995E-2</v>
      </c>
      <c r="Q255" s="474">
        <v>5</v>
      </c>
      <c r="R255" s="97">
        <v>0</v>
      </c>
      <c r="S255" s="97">
        <v>0</v>
      </c>
      <c r="T255" s="97">
        <v>0.40342354656450602</v>
      </c>
      <c r="U255" s="97">
        <v>0</v>
      </c>
      <c r="V255" s="97">
        <v>0</v>
      </c>
      <c r="W255" s="97">
        <v>0.39372121026962997</v>
      </c>
      <c r="X255" s="97">
        <v>0</v>
      </c>
      <c r="Y255" s="97">
        <v>0</v>
      </c>
      <c r="Z255" s="97">
        <v>0.38244552214315197</v>
      </c>
      <c r="AA255" s="97">
        <v>0</v>
      </c>
      <c r="AB255" s="97">
        <v>0</v>
      </c>
      <c r="AC255" s="97">
        <v>0.36832569801339399</v>
      </c>
      <c r="AD255" s="321">
        <v>0</v>
      </c>
      <c r="AE255" s="97">
        <v>0</v>
      </c>
      <c r="AF255" s="97">
        <v>0</v>
      </c>
      <c r="AG255" s="97">
        <v>0</v>
      </c>
      <c r="AH255" s="97">
        <v>0</v>
      </c>
      <c r="AI255" s="97">
        <v>0</v>
      </c>
      <c r="AJ255" s="97">
        <v>0</v>
      </c>
      <c r="AK255" s="97">
        <v>0</v>
      </c>
      <c r="AL255" s="97">
        <v>0</v>
      </c>
      <c r="AM255" s="97">
        <v>0</v>
      </c>
      <c r="AN255" s="97">
        <v>0</v>
      </c>
      <c r="AO255" s="97">
        <v>0</v>
      </c>
      <c r="AP255" s="466">
        <f t="shared" si="434"/>
        <v>0</v>
      </c>
      <c r="AQ255" s="122">
        <f t="shared" si="435"/>
        <v>0</v>
      </c>
      <c r="AR255" s="473">
        <f t="shared" si="436"/>
        <v>0</v>
      </c>
      <c r="AS255" s="122">
        <f t="shared" si="437"/>
        <v>0</v>
      </c>
      <c r="AT255" s="122">
        <f t="shared" si="438"/>
        <v>0</v>
      </c>
      <c r="AU255" s="122">
        <f t="shared" si="439"/>
        <v>0</v>
      </c>
      <c r="AV255" s="122">
        <f t="shared" si="440"/>
        <v>0</v>
      </c>
      <c r="AW255" s="122">
        <f t="shared" si="441"/>
        <v>0</v>
      </c>
      <c r="AX255" s="122">
        <f t="shared" si="442"/>
        <v>0</v>
      </c>
      <c r="AY255" s="122">
        <f t="shared" si="443"/>
        <v>0</v>
      </c>
      <c r="AZ255" s="122">
        <f t="shared" si="444"/>
        <v>0</v>
      </c>
      <c r="BA255" s="469">
        <f t="shared" si="445"/>
        <v>0</v>
      </c>
      <c r="BB255" s="97">
        <f t="shared" si="446"/>
        <v>0</v>
      </c>
      <c r="BC255" s="97">
        <f t="shared" si="447"/>
        <v>0</v>
      </c>
      <c r="BD255" s="97">
        <f t="shared" si="448"/>
        <v>1.245144364052091E-2</v>
      </c>
      <c r="BE255" s="97">
        <f t="shared" si="449"/>
        <v>0</v>
      </c>
      <c r="BF255" s="97">
        <f t="shared" si="450"/>
        <v>0</v>
      </c>
      <c r="BG255" s="97">
        <f t="shared" si="451"/>
        <v>1.2151986420966421E-2</v>
      </c>
      <c r="BH255" s="97">
        <f t="shared" si="452"/>
        <v>0</v>
      </c>
      <c r="BI255" s="97">
        <f t="shared" si="453"/>
        <v>0</v>
      </c>
      <c r="BJ255" s="97">
        <f t="shared" si="454"/>
        <v>1.1803968571213798E-2</v>
      </c>
      <c r="BK255" s="97">
        <f t="shared" si="455"/>
        <v>0</v>
      </c>
      <c r="BL255" s="97">
        <f t="shared" si="456"/>
        <v>0</v>
      </c>
      <c r="BM255" s="469">
        <f t="shared" si="457"/>
        <v>1.1368168043795651E-2</v>
      </c>
      <c r="BN255" s="467">
        <f t="shared" si="458"/>
        <v>0</v>
      </c>
      <c r="BO255" s="97">
        <f t="shared" si="459"/>
        <v>0</v>
      </c>
      <c r="BP255" s="97">
        <f t="shared" si="460"/>
        <v>0</v>
      </c>
      <c r="BQ255" s="97">
        <f t="shared" si="461"/>
        <v>0</v>
      </c>
      <c r="BR255" s="97">
        <f t="shared" si="462"/>
        <v>0</v>
      </c>
      <c r="BS255" s="97">
        <f t="shared" si="463"/>
        <v>0</v>
      </c>
      <c r="BT255" s="97">
        <f t="shared" si="464"/>
        <v>0</v>
      </c>
      <c r="BU255" s="97">
        <f t="shared" si="465"/>
        <v>0</v>
      </c>
      <c r="BV255" s="97">
        <f t="shared" si="466"/>
        <v>0</v>
      </c>
      <c r="BW255" s="97">
        <f t="shared" si="467"/>
        <v>0</v>
      </c>
      <c r="BX255" s="97">
        <f t="shared" si="468"/>
        <v>0</v>
      </c>
      <c r="BY255" s="469">
        <f t="shared" si="469"/>
        <v>0</v>
      </c>
      <c r="BZ255" s="470">
        <f t="shared" si="470"/>
        <v>0</v>
      </c>
      <c r="CA255" s="470">
        <f t="shared" si="471"/>
        <v>0</v>
      </c>
      <c r="CB255" s="470">
        <f t="shared" si="472"/>
        <v>0</v>
      </c>
      <c r="CC255" s="470">
        <f t="shared" si="473"/>
        <v>0</v>
      </c>
      <c r="CD255" s="470">
        <f t="shared" si="474"/>
        <v>0</v>
      </c>
      <c r="CE255" s="470">
        <f t="shared" si="475"/>
        <v>0</v>
      </c>
      <c r="CF255" s="470">
        <f t="shared" si="476"/>
        <v>0</v>
      </c>
      <c r="CG255" s="470">
        <f t="shared" si="477"/>
        <v>0</v>
      </c>
      <c r="CH255" s="470">
        <f t="shared" si="478"/>
        <v>0</v>
      </c>
      <c r="CI255" s="470">
        <f t="shared" si="479"/>
        <v>0</v>
      </c>
      <c r="CJ255" s="470">
        <f t="shared" si="480"/>
        <v>0</v>
      </c>
      <c r="CK255" s="472">
        <f t="shared" si="481"/>
        <v>0</v>
      </c>
      <c r="CL255" s="470">
        <f t="shared" si="482"/>
        <v>0</v>
      </c>
      <c r="CM255" s="116">
        <f t="shared" si="483"/>
        <v>0</v>
      </c>
      <c r="CN255" s="116">
        <f t="shared" si="484"/>
        <v>0.40342354656450602</v>
      </c>
      <c r="CO255" s="116">
        <f t="shared" si="485"/>
        <v>0</v>
      </c>
      <c r="CP255" s="116">
        <f t="shared" si="486"/>
        <v>0</v>
      </c>
      <c r="CQ255" s="116">
        <f t="shared" si="487"/>
        <v>0.39372121026962997</v>
      </c>
      <c r="CR255" s="116">
        <f t="shared" si="488"/>
        <v>0</v>
      </c>
      <c r="CS255" s="116">
        <f t="shared" si="489"/>
        <v>0</v>
      </c>
      <c r="CT255" s="116">
        <f t="shared" si="490"/>
        <v>0.38244552214315197</v>
      </c>
      <c r="CU255" s="116">
        <f t="shared" si="491"/>
        <v>0</v>
      </c>
      <c r="CV255" s="116">
        <f t="shared" si="492"/>
        <v>0</v>
      </c>
      <c r="CW255" s="471">
        <f t="shared" si="493"/>
        <v>0.36832569801339399</v>
      </c>
      <c r="CX255" s="470">
        <f t="shared" si="494"/>
        <v>0</v>
      </c>
      <c r="CY255" s="116">
        <f t="shared" si="495"/>
        <v>0</v>
      </c>
      <c r="CZ255" s="116">
        <f t="shared" si="496"/>
        <v>0</v>
      </c>
      <c r="DA255" s="116">
        <f t="shared" si="497"/>
        <v>0</v>
      </c>
      <c r="DB255" s="116">
        <f t="shared" si="498"/>
        <v>0</v>
      </c>
      <c r="DC255" s="116">
        <f t="shared" si="499"/>
        <v>0</v>
      </c>
      <c r="DD255" s="116">
        <f t="shared" si="500"/>
        <v>0</v>
      </c>
      <c r="DE255" s="116">
        <f t="shared" si="501"/>
        <v>0</v>
      </c>
      <c r="DF255" s="116">
        <f t="shared" si="502"/>
        <v>0</v>
      </c>
      <c r="DG255" s="116">
        <f t="shared" si="503"/>
        <v>0</v>
      </c>
      <c r="DH255" s="116">
        <f t="shared" si="504"/>
        <v>0</v>
      </c>
      <c r="DI255" s="471">
        <f t="shared" si="505"/>
        <v>0</v>
      </c>
      <c r="DJ255" s="470">
        <f t="shared" si="506"/>
        <v>0</v>
      </c>
      <c r="DK255" s="116">
        <f t="shared" si="507"/>
        <v>0</v>
      </c>
      <c r="DL255" s="116">
        <f t="shared" si="508"/>
        <v>0</v>
      </c>
      <c r="DM255" s="116">
        <f t="shared" si="509"/>
        <v>0</v>
      </c>
      <c r="DN255" s="116">
        <f t="shared" si="510"/>
        <v>0</v>
      </c>
      <c r="DO255" s="116">
        <f t="shared" si="511"/>
        <v>0</v>
      </c>
      <c r="DP255" s="116">
        <f t="shared" si="512"/>
        <v>0</v>
      </c>
      <c r="DQ255" s="116">
        <f t="shared" si="513"/>
        <v>0</v>
      </c>
      <c r="DR255" s="116">
        <f t="shared" si="514"/>
        <v>0</v>
      </c>
      <c r="DS255" s="116">
        <f t="shared" si="515"/>
        <v>0</v>
      </c>
      <c r="DT255" s="116">
        <f t="shared" si="516"/>
        <v>0</v>
      </c>
      <c r="DU255" s="471">
        <f t="shared" si="517"/>
        <v>0</v>
      </c>
      <c r="DV255" s="470">
        <f t="shared" si="518"/>
        <v>0</v>
      </c>
      <c r="DW255" s="470">
        <f t="shared" si="519"/>
        <v>0</v>
      </c>
      <c r="DX255" s="470">
        <f t="shared" si="520"/>
        <v>0</v>
      </c>
      <c r="DY255" s="470">
        <f t="shared" si="521"/>
        <v>0</v>
      </c>
      <c r="DZ255" s="470">
        <f t="shared" si="522"/>
        <v>0</v>
      </c>
      <c r="EA255" s="470">
        <f t="shared" si="523"/>
        <v>0</v>
      </c>
      <c r="EB255" s="470">
        <f t="shared" si="524"/>
        <v>0</v>
      </c>
      <c r="EC255" s="470">
        <f t="shared" si="525"/>
        <v>0</v>
      </c>
      <c r="ED255" s="470">
        <f t="shared" si="526"/>
        <v>0</v>
      </c>
      <c r="EE255" s="470">
        <f t="shared" si="527"/>
        <v>0</v>
      </c>
      <c r="EF255" s="470">
        <f t="shared" si="528"/>
        <v>0</v>
      </c>
      <c r="EG255" s="470">
        <f t="shared" si="529"/>
        <v>0</v>
      </c>
      <c r="EH255" s="466">
        <f t="shared" si="530"/>
        <v>0</v>
      </c>
      <c r="EI255" s="122">
        <f t="shared" si="531"/>
        <v>0</v>
      </c>
      <c r="EJ255" s="122">
        <f t="shared" si="532"/>
        <v>0</v>
      </c>
      <c r="EK255" s="122">
        <f t="shared" si="533"/>
        <v>0</v>
      </c>
      <c r="EL255" s="122">
        <f t="shared" si="534"/>
        <v>0</v>
      </c>
      <c r="EM255" s="122">
        <f t="shared" si="535"/>
        <v>0</v>
      </c>
      <c r="EN255" s="122">
        <f t="shared" si="536"/>
        <v>0</v>
      </c>
      <c r="EO255" s="122">
        <f t="shared" si="537"/>
        <v>0</v>
      </c>
      <c r="EP255" s="122">
        <f t="shared" si="538"/>
        <v>0</v>
      </c>
      <c r="EQ255" s="122">
        <f t="shared" si="539"/>
        <v>0</v>
      </c>
      <c r="ER255" s="122">
        <f t="shared" si="540"/>
        <v>0</v>
      </c>
      <c r="ES255" s="469">
        <f t="shared" si="541"/>
        <v>0</v>
      </c>
      <c r="ET255" s="466">
        <f t="shared" si="542"/>
        <v>0</v>
      </c>
      <c r="EU255" s="122">
        <f t="shared" si="543"/>
        <v>0</v>
      </c>
      <c r="EV255" s="122">
        <f t="shared" si="544"/>
        <v>0</v>
      </c>
      <c r="EW255" s="122">
        <f t="shared" si="545"/>
        <v>0</v>
      </c>
      <c r="EX255" s="122">
        <f t="shared" si="546"/>
        <v>0</v>
      </c>
      <c r="EY255" s="122">
        <f t="shared" si="547"/>
        <v>0</v>
      </c>
      <c r="EZ255" s="122">
        <f t="shared" si="548"/>
        <v>0</v>
      </c>
      <c r="FA255" s="122">
        <f t="shared" si="549"/>
        <v>0</v>
      </c>
      <c r="FB255" s="122">
        <f t="shared" si="550"/>
        <v>0</v>
      </c>
      <c r="FC255" s="122">
        <f t="shared" si="551"/>
        <v>0</v>
      </c>
      <c r="FD255" s="122">
        <f t="shared" si="552"/>
        <v>0</v>
      </c>
      <c r="FE255" s="469">
        <f t="shared" si="553"/>
        <v>0</v>
      </c>
      <c r="FF255" s="466">
        <f t="shared" si="554"/>
        <v>0</v>
      </c>
      <c r="FG255" s="466">
        <f t="shared" si="555"/>
        <v>0</v>
      </c>
      <c r="FH255" s="466">
        <f t="shared" si="556"/>
        <v>0</v>
      </c>
      <c r="FI255" s="466">
        <f t="shared" si="557"/>
        <v>0</v>
      </c>
      <c r="FJ255" s="466">
        <f t="shared" si="558"/>
        <v>0</v>
      </c>
      <c r="FK255" s="466">
        <f t="shared" si="559"/>
        <v>0</v>
      </c>
      <c r="FL255" s="466">
        <f t="shared" si="560"/>
        <v>0</v>
      </c>
      <c r="FM255" s="466">
        <f t="shared" si="561"/>
        <v>0</v>
      </c>
      <c r="FN255" s="466">
        <f t="shared" si="562"/>
        <v>0</v>
      </c>
      <c r="FO255" s="466">
        <f t="shared" si="563"/>
        <v>0</v>
      </c>
      <c r="FP255" s="466">
        <f t="shared" si="564"/>
        <v>0</v>
      </c>
      <c r="FQ255" s="468">
        <f t="shared" si="565"/>
        <v>0</v>
      </c>
      <c r="FR255" s="466">
        <f t="shared" si="566"/>
        <v>0</v>
      </c>
      <c r="FS255" s="466">
        <f t="shared" si="567"/>
        <v>0</v>
      </c>
      <c r="FT255" s="466">
        <f t="shared" si="568"/>
        <v>0</v>
      </c>
      <c r="FU255" s="466">
        <f t="shared" si="569"/>
        <v>0</v>
      </c>
      <c r="FV255" s="466">
        <f t="shared" si="570"/>
        <v>0</v>
      </c>
      <c r="FW255" s="466">
        <f t="shared" si="571"/>
        <v>0</v>
      </c>
      <c r="FX255" s="466">
        <f t="shared" si="572"/>
        <v>0</v>
      </c>
      <c r="FY255" s="466">
        <f t="shared" si="573"/>
        <v>0</v>
      </c>
      <c r="FZ255" s="466">
        <f t="shared" si="574"/>
        <v>0</v>
      </c>
      <c r="GA255" s="466">
        <f t="shared" si="575"/>
        <v>0</v>
      </c>
      <c r="GB255" s="466">
        <f t="shared" si="576"/>
        <v>0</v>
      </c>
      <c r="GC255" s="468">
        <f t="shared" si="577"/>
        <v>0</v>
      </c>
    </row>
    <row r="256" spans="1:185">
      <c r="A256" s="97">
        <v>253</v>
      </c>
      <c r="B256" s="97" t="s">
        <v>11</v>
      </c>
      <c r="C256" s="97" t="s">
        <v>214</v>
      </c>
      <c r="D256" s="97" t="s">
        <v>936</v>
      </c>
      <c r="E256" s="321">
        <v>0</v>
      </c>
      <c r="F256" s="122">
        <v>0</v>
      </c>
      <c r="G256" s="122">
        <v>0.109533499791927</v>
      </c>
      <c r="H256" s="122">
        <v>0</v>
      </c>
      <c r="I256" s="122">
        <v>0</v>
      </c>
      <c r="J256" s="122">
        <v>0.107001794423637</v>
      </c>
      <c r="K256" s="122">
        <v>0</v>
      </c>
      <c r="L256" s="122">
        <v>0</v>
      </c>
      <c r="M256" s="122">
        <v>0.104059542238868</v>
      </c>
      <c r="N256" s="122">
        <v>0</v>
      </c>
      <c r="O256" s="122">
        <v>0</v>
      </c>
      <c r="P256" s="475">
        <v>0.100375147732002</v>
      </c>
      <c r="Q256" s="474">
        <v>7</v>
      </c>
      <c r="R256" s="97">
        <v>0</v>
      </c>
      <c r="S256" s="97">
        <v>0</v>
      </c>
      <c r="T256" s="97">
        <v>0.76673449854348696</v>
      </c>
      <c r="U256" s="97">
        <v>0</v>
      </c>
      <c r="V256" s="97">
        <v>0</v>
      </c>
      <c r="W256" s="97">
        <v>0.74901256096545898</v>
      </c>
      <c r="X256" s="97">
        <v>0</v>
      </c>
      <c r="Y256" s="97">
        <v>0</v>
      </c>
      <c r="Z256" s="97">
        <v>0.72841679567207596</v>
      </c>
      <c r="AA256" s="97">
        <v>0</v>
      </c>
      <c r="AB256" s="97">
        <v>0</v>
      </c>
      <c r="AC256" s="97">
        <v>0.70262603412401103</v>
      </c>
      <c r="AD256" s="321">
        <v>0</v>
      </c>
      <c r="AE256" s="97">
        <v>0</v>
      </c>
      <c r="AF256" s="97">
        <v>0</v>
      </c>
      <c r="AG256" s="97">
        <v>0</v>
      </c>
      <c r="AH256" s="97">
        <v>0</v>
      </c>
      <c r="AI256" s="97">
        <v>0</v>
      </c>
      <c r="AJ256" s="97">
        <v>0</v>
      </c>
      <c r="AK256" s="97">
        <v>0</v>
      </c>
      <c r="AL256" s="97">
        <v>0</v>
      </c>
      <c r="AM256" s="97">
        <v>0</v>
      </c>
      <c r="AN256" s="97">
        <v>0</v>
      </c>
      <c r="AO256" s="97">
        <v>0</v>
      </c>
      <c r="AP256" s="466">
        <f t="shared" si="434"/>
        <v>0</v>
      </c>
      <c r="AQ256" s="122">
        <f t="shared" si="435"/>
        <v>0</v>
      </c>
      <c r="AR256" s="473">
        <f t="shared" si="436"/>
        <v>0</v>
      </c>
      <c r="AS256" s="122">
        <f t="shared" si="437"/>
        <v>0</v>
      </c>
      <c r="AT256" s="122">
        <f t="shared" si="438"/>
        <v>0</v>
      </c>
      <c r="AU256" s="122">
        <f t="shared" si="439"/>
        <v>0</v>
      </c>
      <c r="AV256" s="122">
        <f t="shared" si="440"/>
        <v>0</v>
      </c>
      <c r="AW256" s="122">
        <f t="shared" si="441"/>
        <v>0</v>
      </c>
      <c r="AX256" s="122">
        <f t="shared" si="442"/>
        <v>0</v>
      </c>
      <c r="AY256" s="122">
        <f t="shared" si="443"/>
        <v>0</v>
      </c>
      <c r="AZ256" s="122">
        <f t="shared" si="444"/>
        <v>0</v>
      </c>
      <c r="BA256" s="469">
        <f t="shared" si="445"/>
        <v>0</v>
      </c>
      <c r="BB256" s="97">
        <f t="shared" si="446"/>
        <v>0</v>
      </c>
      <c r="BC256" s="97">
        <f t="shared" si="447"/>
        <v>0</v>
      </c>
      <c r="BD256" s="97">
        <f t="shared" si="448"/>
        <v>1.6903453095667487E-2</v>
      </c>
      <c r="BE256" s="97">
        <f t="shared" si="449"/>
        <v>0</v>
      </c>
      <c r="BF256" s="97">
        <f t="shared" si="450"/>
        <v>0</v>
      </c>
      <c r="BG256" s="97">
        <f t="shared" si="451"/>
        <v>1.6512754697221046E-2</v>
      </c>
      <c r="BH256" s="97">
        <f t="shared" si="452"/>
        <v>0</v>
      </c>
      <c r="BI256" s="97">
        <f t="shared" si="453"/>
        <v>0</v>
      </c>
      <c r="BJ256" s="97">
        <f t="shared" si="454"/>
        <v>1.6058699801729304E-2</v>
      </c>
      <c r="BK256" s="97">
        <f t="shared" si="455"/>
        <v>0</v>
      </c>
      <c r="BL256" s="97">
        <f t="shared" si="456"/>
        <v>0</v>
      </c>
      <c r="BM256" s="469">
        <f t="shared" si="457"/>
        <v>1.5490115853886396E-2</v>
      </c>
      <c r="BN256" s="467">
        <f t="shared" si="458"/>
        <v>0</v>
      </c>
      <c r="BO256" s="97">
        <f t="shared" si="459"/>
        <v>0</v>
      </c>
      <c r="BP256" s="97">
        <f t="shared" si="460"/>
        <v>0</v>
      </c>
      <c r="BQ256" s="97">
        <f t="shared" si="461"/>
        <v>0</v>
      </c>
      <c r="BR256" s="97">
        <f t="shared" si="462"/>
        <v>0</v>
      </c>
      <c r="BS256" s="97">
        <f t="shared" si="463"/>
        <v>0</v>
      </c>
      <c r="BT256" s="97">
        <f t="shared" si="464"/>
        <v>0</v>
      </c>
      <c r="BU256" s="97">
        <f t="shared" si="465"/>
        <v>0</v>
      </c>
      <c r="BV256" s="97">
        <f t="shared" si="466"/>
        <v>0</v>
      </c>
      <c r="BW256" s="97">
        <f t="shared" si="467"/>
        <v>0</v>
      </c>
      <c r="BX256" s="97">
        <f t="shared" si="468"/>
        <v>0</v>
      </c>
      <c r="BY256" s="469">
        <f t="shared" si="469"/>
        <v>0</v>
      </c>
      <c r="BZ256" s="470">
        <f t="shared" si="470"/>
        <v>0</v>
      </c>
      <c r="CA256" s="470">
        <f t="shared" si="471"/>
        <v>0</v>
      </c>
      <c r="CB256" s="470">
        <f t="shared" si="472"/>
        <v>0</v>
      </c>
      <c r="CC256" s="470">
        <f t="shared" si="473"/>
        <v>0</v>
      </c>
      <c r="CD256" s="470">
        <f t="shared" si="474"/>
        <v>0</v>
      </c>
      <c r="CE256" s="470">
        <f t="shared" si="475"/>
        <v>0</v>
      </c>
      <c r="CF256" s="470">
        <f t="shared" si="476"/>
        <v>0</v>
      </c>
      <c r="CG256" s="470">
        <f t="shared" si="477"/>
        <v>0</v>
      </c>
      <c r="CH256" s="470">
        <f t="shared" si="478"/>
        <v>0</v>
      </c>
      <c r="CI256" s="470">
        <f t="shared" si="479"/>
        <v>0</v>
      </c>
      <c r="CJ256" s="470">
        <f t="shared" si="480"/>
        <v>0</v>
      </c>
      <c r="CK256" s="472">
        <f t="shared" si="481"/>
        <v>0</v>
      </c>
      <c r="CL256" s="470">
        <f t="shared" si="482"/>
        <v>0</v>
      </c>
      <c r="CM256" s="116">
        <f t="shared" si="483"/>
        <v>0</v>
      </c>
      <c r="CN256" s="116">
        <f t="shared" si="484"/>
        <v>0.76673449854348696</v>
      </c>
      <c r="CO256" s="116">
        <f t="shared" si="485"/>
        <v>0</v>
      </c>
      <c r="CP256" s="116">
        <f t="shared" si="486"/>
        <v>0</v>
      </c>
      <c r="CQ256" s="116">
        <f t="shared" si="487"/>
        <v>0.74901256096545898</v>
      </c>
      <c r="CR256" s="116">
        <f t="shared" si="488"/>
        <v>0</v>
      </c>
      <c r="CS256" s="116">
        <f t="shared" si="489"/>
        <v>0</v>
      </c>
      <c r="CT256" s="116">
        <f t="shared" si="490"/>
        <v>0.72841679567207596</v>
      </c>
      <c r="CU256" s="116">
        <f t="shared" si="491"/>
        <v>0</v>
      </c>
      <c r="CV256" s="116">
        <f t="shared" si="492"/>
        <v>0</v>
      </c>
      <c r="CW256" s="471">
        <f t="shared" si="493"/>
        <v>0.70262603412401103</v>
      </c>
      <c r="CX256" s="470">
        <f t="shared" si="494"/>
        <v>0</v>
      </c>
      <c r="CY256" s="116">
        <f t="shared" si="495"/>
        <v>0</v>
      </c>
      <c r="CZ256" s="116">
        <f t="shared" si="496"/>
        <v>0</v>
      </c>
      <c r="DA256" s="116">
        <f t="shared" si="497"/>
        <v>0</v>
      </c>
      <c r="DB256" s="116">
        <f t="shared" si="498"/>
        <v>0</v>
      </c>
      <c r="DC256" s="116">
        <f t="shared" si="499"/>
        <v>0</v>
      </c>
      <c r="DD256" s="116">
        <f t="shared" si="500"/>
        <v>0</v>
      </c>
      <c r="DE256" s="116">
        <f t="shared" si="501"/>
        <v>0</v>
      </c>
      <c r="DF256" s="116">
        <f t="shared" si="502"/>
        <v>0</v>
      </c>
      <c r="DG256" s="116">
        <f t="shared" si="503"/>
        <v>0</v>
      </c>
      <c r="DH256" s="116">
        <f t="shared" si="504"/>
        <v>0</v>
      </c>
      <c r="DI256" s="471">
        <f t="shared" si="505"/>
        <v>0</v>
      </c>
      <c r="DJ256" s="470">
        <f t="shared" si="506"/>
        <v>0</v>
      </c>
      <c r="DK256" s="116">
        <f t="shared" si="507"/>
        <v>0</v>
      </c>
      <c r="DL256" s="116">
        <f t="shared" si="508"/>
        <v>0</v>
      </c>
      <c r="DM256" s="116">
        <f t="shared" si="509"/>
        <v>0</v>
      </c>
      <c r="DN256" s="116">
        <f t="shared" si="510"/>
        <v>0</v>
      </c>
      <c r="DO256" s="116">
        <f t="shared" si="511"/>
        <v>0</v>
      </c>
      <c r="DP256" s="116">
        <f t="shared" si="512"/>
        <v>0</v>
      </c>
      <c r="DQ256" s="116">
        <f t="shared" si="513"/>
        <v>0</v>
      </c>
      <c r="DR256" s="116">
        <f t="shared" si="514"/>
        <v>0</v>
      </c>
      <c r="DS256" s="116">
        <f t="shared" si="515"/>
        <v>0</v>
      </c>
      <c r="DT256" s="116">
        <f t="shared" si="516"/>
        <v>0</v>
      </c>
      <c r="DU256" s="471">
        <f t="shared" si="517"/>
        <v>0</v>
      </c>
      <c r="DV256" s="470">
        <f t="shared" si="518"/>
        <v>0</v>
      </c>
      <c r="DW256" s="470">
        <f t="shared" si="519"/>
        <v>0</v>
      </c>
      <c r="DX256" s="470">
        <f t="shared" si="520"/>
        <v>0</v>
      </c>
      <c r="DY256" s="470">
        <f t="shared" si="521"/>
        <v>0</v>
      </c>
      <c r="DZ256" s="470">
        <f t="shared" si="522"/>
        <v>0</v>
      </c>
      <c r="EA256" s="470">
        <f t="shared" si="523"/>
        <v>0</v>
      </c>
      <c r="EB256" s="470">
        <f t="shared" si="524"/>
        <v>0</v>
      </c>
      <c r="EC256" s="470">
        <f t="shared" si="525"/>
        <v>0</v>
      </c>
      <c r="ED256" s="470">
        <f t="shared" si="526"/>
        <v>0</v>
      </c>
      <c r="EE256" s="470">
        <f t="shared" si="527"/>
        <v>0</v>
      </c>
      <c r="EF256" s="470">
        <f t="shared" si="528"/>
        <v>0</v>
      </c>
      <c r="EG256" s="470">
        <f t="shared" si="529"/>
        <v>0</v>
      </c>
      <c r="EH256" s="466">
        <f t="shared" si="530"/>
        <v>0</v>
      </c>
      <c r="EI256" s="122">
        <f t="shared" si="531"/>
        <v>0</v>
      </c>
      <c r="EJ256" s="122">
        <f t="shared" si="532"/>
        <v>0</v>
      </c>
      <c r="EK256" s="122">
        <f t="shared" si="533"/>
        <v>0</v>
      </c>
      <c r="EL256" s="122">
        <f t="shared" si="534"/>
        <v>0</v>
      </c>
      <c r="EM256" s="122">
        <f t="shared" si="535"/>
        <v>0</v>
      </c>
      <c r="EN256" s="122">
        <f t="shared" si="536"/>
        <v>0</v>
      </c>
      <c r="EO256" s="122">
        <f t="shared" si="537"/>
        <v>0</v>
      </c>
      <c r="EP256" s="122">
        <f t="shared" si="538"/>
        <v>0</v>
      </c>
      <c r="EQ256" s="122">
        <f t="shared" si="539"/>
        <v>0</v>
      </c>
      <c r="ER256" s="122">
        <f t="shared" si="540"/>
        <v>0</v>
      </c>
      <c r="ES256" s="469">
        <f t="shared" si="541"/>
        <v>0</v>
      </c>
      <c r="ET256" s="466">
        <f t="shared" si="542"/>
        <v>0</v>
      </c>
      <c r="EU256" s="122">
        <f t="shared" si="543"/>
        <v>0</v>
      </c>
      <c r="EV256" s="122">
        <f t="shared" si="544"/>
        <v>0</v>
      </c>
      <c r="EW256" s="122">
        <f t="shared" si="545"/>
        <v>0</v>
      </c>
      <c r="EX256" s="122">
        <f t="shared" si="546"/>
        <v>0</v>
      </c>
      <c r="EY256" s="122">
        <f t="shared" si="547"/>
        <v>0</v>
      </c>
      <c r="EZ256" s="122">
        <f t="shared" si="548"/>
        <v>0</v>
      </c>
      <c r="FA256" s="122">
        <f t="shared" si="549"/>
        <v>0</v>
      </c>
      <c r="FB256" s="122">
        <f t="shared" si="550"/>
        <v>0</v>
      </c>
      <c r="FC256" s="122">
        <f t="shared" si="551"/>
        <v>0</v>
      </c>
      <c r="FD256" s="122">
        <f t="shared" si="552"/>
        <v>0</v>
      </c>
      <c r="FE256" s="469">
        <f t="shared" si="553"/>
        <v>0</v>
      </c>
      <c r="FF256" s="466">
        <f t="shared" si="554"/>
        <v>0</v>
      </c>
      <c r="FG256" s="466">
        <f t="shared" si="555"/>
        <v>0</v>
      </c>
      <c r="FH256" s="466">
        <f t="shared" si="556"/>
        <v>0</v>
      </c>
      <c r="FI256" s="466">
        <f t="shared" si="557"/>
        <v>0</v>
      </c>
      <c r="FJ256" s="466">
        <f t="shared" si="558"/>
        <v>0</v>
      </c>
      <c r="FK256" s="466">
        <f t="shared" si="559"/>
        <v>0</v>
      </c>
      <c r="FL256" s="466">
        <f t="shared" si="560"/>
        <v>0</v>
      </c>
      <c r="FM256" s="466">
        <f t="shared" si="561"/>
        <v>0</v>
      </c>
      <c r="FN256" s="466">
        <f t="shared" si="562"/>
        <v>0</v>
      </c>
      <c r="FO256" s="466">
        <f t="shared" si="563"/>
        <v>0</v>
      </c>
      <c r="FP256" s="466">
        <f t="shared" si="564"/>
        <v>0</v>
      </c>
      <c r="FQ256" s="468">
        <f t="shared" si="565"/>
        <v>0</v>
      </c>
      <c r="FR256" s="466">
        <f t="shared" si="566"/>
        <v>0</v>
      </c>
      <c r="FS256" s="466">
        <f t="shared" si="567"/>
        <v>0</v>
      </c>
      <c r="FT256" s="466">
        <f t="shared" si="568"/>
        <v>0</v>
      </c>
      <c r="FU256" s="466">
        <f t="shared" si="569"/>
        <v>0</v>
      </c>
      <c r="FV256" s="466">
        <f t="shared" si="570"/>
        <v>0</v>
      </c>
      <c r="FW256" s="466">
        <f t="shared" si="571"/>
        <v>0</v>
      </c>
      <c r="FX256" s="466">
        <f t="shared" si="572"/>
        <v>0</v>
      </c>
      <c r="FY256" s="466">
        <f t="shared" si="573"/>
        <v>0</v>
      </c>
      <c r="FZ256" s="466">
        <f t="shared" si="574"/>
        <v>0</v>
      </c>
      <c r="GA256" s="466">
        <f t="shared" si="575"/>
        <v>0</v>
      </c>
      <c r="GB256" s="466">
        <f t="shared" si="576"/>
        <v>0</v>
      </c>
      <c r="GC256" s="468">
        <f t="shared" si="577"/>
        <v>0</v>
      </c>
    </row>
    <row r="257" spans="1:185">
      <c r="A257" s="97">
        <v>254</v>
      </c>
      <c r="B257" s="97" t="s">
        <v>11</v>
      </c>
      <c r="C257" s="97" t="s">
        <v>214</v>
      </c>
      <c r="D257" s="97" t="s">
        <v>936</v>
      </c>
      <c r="E257" s="321">
        <v>0</v>
      </c>
      <c r="F257" s="122">
        <v>0</v>
      </c>
      <c r="G257" s="122">
        <v>0.18826432173010299</v>
      </c>
      <c r="H257" s="122">
        <v>0</v>
      </c>
      <c r="I257" s="122">
        <v>0</v>
      </c>
      <c r="J257" s="122">
        <v>0.18373656479249401</v>
      </c>
      <c r="K257" s="122">
        <v>0</v>
      </c>
      <c r="L257" s="122">
        <v>0</v>
      </c>
      <c r="M257" s="122">
        <v>0.178474577000138</v>
      </c>
      <c r="N257" s="122">
        <v>0</v>
      </c>
      <c r="O257" s="122">
        <v>0</v>
      </c>
      <c r="P257" s="475">
        <v>0.17188532573958401</v>
      </c>
      <c r="Q257" s="474">
        <v>5</v>
      </c>
      <c r="R257" s="97">
        <v>0</v>
      </c>
      <c r="S257" s="97">
        <v>0</v>
      </c>
      <c r="T257" s="97">
        <v>0.94132160865051495</v>
      </c>
      <c r="U257" s="97">
        <v>0</v>
      </c>
      <c r="V257" s="97">
        <v>0</v>
      </c>
      <c r="W257" s="97">
        <v>0.91868282396247003</v>
      </c>
      <c r="X257" s="97">
        <v>0</v>
      </c>
      <c r="Y257" s="97">
        <v>0</v>
      </c>
      <c r="Z257" s="97">
        <v>0.89237288500068801</v>
      </c>
      <c r="AA257" s="97">
        <v>0</v>
      </c>
      <c r="AB257" s="97">
        <v>0</v>
      </c>
      <c r="AC257" s="97">
        <v>0.85942662869791997</v>
      </c>
      <c r="AD257" s="321">
        <v>0</v>
      </c>
      <c r="AE257" s="97">
        <v>0</v>
      </c>
      <c r="AF257" s="97">
        <v>0</v>
      </c>
      <c r="AG257" s="97">
        <v>0</v>
      </c>
      <c r="AH257" s="97">
        <v>0</v>
      </c>
      <c r="AI257" s="97">
        <v>0</v>
      </c>
      <c r="AJ257" s="97">
        <v>0</v>
      </c>
      <c r="AK257" s="97">
        <v>0</v>
      </c>
      <c r="AL257" s="97">
        <v>0</v>
      </c>
      <c r="AM257" s="97">
        <v>0</v>
      </c>
      <c r="AN257" s="97">
        <v>0</v>
      </c>
      <c r="AO257" s="97">
        <v>0</v>
      </c>
      <c r="AP257" s="466">
        <f t="shared" si="434"/>
        <v>0</v>
      </c>
      <c r="AQ257" s="122">
        <f t="shared" si="435"/>
        <v>0</v>
      </c>
      <c r="AR257" s="473">
        <f t="shared" si="436"/>
        <v>0</v>
      </c>
      <c r="AS257" s="122">
        <f t="shared" si="437"/>
        <v>0</v>
      </c>
      <c r="AT257" s="122">
        <f t="shared" si="438"/>
        <v>0</v>
      </c>
      <c r="AU257" s="122">
        <f t="shared" si="439"/>
        <v>0</v>
      </c>
      <c r="AV257" s="122">
        <f t="shared" si="440"/>
        <v>0</v>
      </c>
      <c r="AW257" s="122">
        <f t="shared" si="441"/>
        <v>0</v>
      </c>
      <c r="AX257" s="122">
        <f t="shared" si="442"/>
        <v>0</v>
      </c>
      <c r="AY257" s="122">
        <f t="shared" si="443"/>
        <v>0</v>
      </c>
      <c r="AZ257" s="122">
        <f t="shared" si="444"/>
        <v>0</v>
      </c>
      <c r="BA257" s="469">
        <f t="shared" si="445"/>
        <v>0</v>
      </c>
      <c r="BB257" s="97">
        <f t="shared" si="446"/>
        <v>0</v>
      </c>
      <c r="BC257" s="97">
        <f t="shared" si="447"/>
        <v>0</v>
      </c>
      <c r="BD257" s="97">
        <f t="shared" si="448"/>
        <v>2.9053368494548891E-2</v>
      </c>
      <c r="BE257" s="97">
        <f t="shared" si="449"/>
        <v>0</v>
      </c>
      <c r="BF257" s="97">
        <f t="shared" si="450"/>
        <v>0</v>
      </c>
      <c r="BG257" s="97">
        <f t="shared" si="451"/>
        <v>2.8354634982254986E-2</v>
      </c>
      <c r="BH257" s="97">
        <f t="shared" si="452"/>
        <v>0</v>
      </c>
      <c r="BI257" s="97">
        <f t="shared" si="453"/>
        <v>0</v>
      </c>
      <c r="BJ257" s="97">
        <f t="shared" si="454"/>
        <v>2.7542593332832405E-2</v>
      </c>
      <c r="BK257" s="97">
        <f t="shared" si="455"/>
        <v>0</v>
      </c>
      <c r="BL257" s="97">
        <f t="shared" si="456"/>
        <v>0</v>
      </c>
      <c r="BM257" s="469">
        <f t="shared" si="457"/>
        <v>2.6525725435523135E-2</v>
      </c>
      <c r="BN257" s="467">
        <f t="shared" si="458"/>
        <v>0</v>
      </c>
      <c r="BO257" s="97">
        <f t="shared" si="459"/>
        <v>0</v>
      </c>
      <c r="BP257" s="97">
        <f t="shared" si="460"/>
        <v>0</v>
      </c>
      <c r="BQ257" s="97">
        <f t="shared" si="461"/>
        <v>0</v>
      </c>
      <c r="BR257" s="97">
        <f t="shared" si="462"/>
        <v>0</v>
      </c>
      <c r="BS257" s="97">
        <f t="shared" si="463"/>
        <v>0</v>
      </c>
      <c r="BT257" s="97">
        <f t="shared" si="464"/>
        <v>0</v>
      </c>
      <c r="BU257" s="97">
        <f t="shared" si="465"/>
        <v>0</v>
      </c>
      <c r="BV257" s="97">
        <f t="shared" si="466"/>
        <v>0</v>
      </c>
      <c r="BW257" s="97">
        <f t="shared" si="467"/>
        <v>0</v>
      </c>
      <c r="BX257" s="97">
        <f t="shared" si="468"/>
        <v>0</v>
      </c>
      <c r="BY257" s="469">
        <f t="shared" si="469"/>
        <v>0</v>
      </c>
      <c r="BZ257" s="470">
        <f t="shared" si="470"/>
        <v>0</v>
      </c>
      <c r="CA257" s="470">
        <f t="shared" si="471"/>
        <v>0</v>
      </c>
      <c r="CB257" s="470">
        <f t="shared" si="472"/>
        <v>0</v>
      </c>
      <c r="CC257" s="470">
        <f t="shared" si="473"/>
        <v>0</v>
      </c>
      <c r="CD257" s="470">
        <f t="shared" si="474"/>
        <v>0</v>
      </c>
      <c r="CE257" s="470">
        <f t="shared" si="475"/>
        <v>0</v>
      </c>
      <c r="CF257" s="470">
        <f t="shared" si="476"/>
        <v>0</v>
      </c>
      <c r="CG257" s="470">
        <f t="shared" si="477"/>
        <v>0</v>
      </c>
      <c r="CH257" s="470">
        <f t="shared" si="478"/>
        <v>0</v>
      </c>
      <c r="CI257" s="470">
        <f t="shared" si="479"/>
        <v>0</v>
      </c>
      <c r="CJ257" s="470">
        <f t="shared" si="480"/>
        <v>0</v>
      </c>
      <c r="CK257" s="472">
        <f t="shared" si="481"/>
        <v>0</v>
      </c>
      <c r="CL257" s="470">
        <f t="shared" si="482"/>
        <v>0</v>
      </c>
      <c r="CM257" s="116">
        <f t="shared" si="483"/>
        <v>0</v>
      </c>
      <c r="CN257" s="116">
        <f t="shared" si="484"/>
        <v>0.94132160865051495</v>
      </c>
      <c r="CO257" s="116">
        <f t="shared" si="485"/>
        <v>0</v>
      </c>
      <c r="CP257" s="116">
        <f t="shared" si="486"/>
        <v>0</v>
      </c>
      <c r="CQ257" s="116">
        <f t="shared" si="487"/>
        <v>0.91868282396247003</v>
      </c>
      <c r="CR257" s="116">
        <f t="shared" si="488"/>
        <v>0</v>
      </c>
      <c r="CS257" s="116">
        <f t="shared" si="489"/>
        <v>0</v>
      </c>
      <c r="CT257" s="116">
        <f t="shared" si="490"/>
        <v>0.89237288500068801</v>
      </c>
      <c r="CU257" s="116">
        <f t="shared" si="491"/>
        <v>0</v>
      </c>
      <c r="CV257" s="116">
        <f t="shared" si="492"/>
        <v>0</v>
      </c>
      <c r="CW257" s="471">
        <f t="shared" si="493"/>
        <v>0.85942662869791997</v>
      </c>
      <c r="CX257" s="470">
        <f t="shared" si="494"/>
        <v>0</v>
      </c>
      <c r="CY257" s="116">
        <f t="shared" si="495"/>
        <v>0</v>
      </c>
      <c r="CZ257" s="116">
        <f t="shared" si="496"/>
        <v>0</v>
      </c>
      <c r="DA257" s="116">
        <f t="shared" si="497"/>
        <v>0</v>
      </c>
      <c r="DB257" s="116">
        <f t="shared" si="498"/>
        <v>0</v>
      </c>
      <c r="DC257" s="116">
        <f t="shared" si="499"/>
        <v>0</v>
      </c>
      <c r="DD257" s="116">
        <f t="shared" si="500"/>
        <v>0</v>
      </c>
      <c r="DE257" s="116">
        <f t="shared" si="501"/>
        <v>0</v>
      </c>
      <c r="DF257" s="116">
        <f t="shared" si="502"/>
        <v>0</v>
      </c>
      <c r="DG257" s="116">
        <f t="shared" si="503"/>
        <v>0</v>
      </c>
      <c r="DH257" s="116">
        <f t="shared" si="504"/>
        <v>0</v>
      </c>
      <c r="DI257" s="471">
        <f t="shared" si="505"/>
        <v>0</v>
      </c>
      <c r="DJ257" s="470">
        <f t="shared" si="506"/>
        <v>0</v>
      </c>
      <c r="DK257" s="116">
        <f t="shared" si="507"/>
        <v>0</v>
      </c>
      <c r="DL257" s="116">
        <f t="shared" si="508"/>
        <v>0</v>
      </c>
      <c r="DM257" s="116">
        <f t="shared" si="509"/>
        <v>0</v>
      </c>
      <c r="DN257" s="116">
        <f t="shared" si="510"/>
        <v>0</v>
      </c>
      <c r="DO257" s="116">
        <f t="shared" si="511"/>
        <v>0</v>
      </c>
      <c r="DP257" s="116">
        <f t="shared" si="512"/>
        <v>0</v>
      </c>
      <c r="DQ257" s="116">
        <f t="shared" si="513"/>
        <v>0</v>
      </c>
      <c r="DR257" s="116">
        <f t="shared" si="514"/>
        <v>0</v>
      </c>
      <c r="DS257" s="116">
        <f t="shared" si="515"/>
        <v>0</v>
      </c>
      <c r="DT257" s="116">
        <f t="shared" si="516"/>
        <v>0</v>
      </c>
      <c r="DU257" s="471">
        <f t="shared" si="517"/>
        <v>0</v>
      </c>
      <c r="DV257" s="470">
        <f t="shared" si="518"/>
        <v>0</v>
      </c>
      <c r="DW257" s="470">
        <f t="shared" si="519"/>
        <v>0</v>
      </c>
      <c r="DX257" s="470">
        <f t="shared" si="520"/>
        <v>0</v>
      </c>
      <c r="DY257" s="470">
        <f t="shared" si="521"/>
        <v>0</v>
      </c>
      <c r="DZ257" s="470">
        <f t="shared" si="522"/>
        <v>0</v>
      </c>
      <c r="EA257" s="470">
        <f t="shared" si="523"/>
        <v>0</v>
      </c>
      <c r="EB257" s="470">
        <f t="shared" si="524"/>
        <v>0</v>
      </c>
      <c r="EC257" s="470">
        <f t="shared" si="525"/>
        <v>0</v>
      </c>
      <c r="ED257" s="470">
        <f t="shared" si="526"/>
        <v>0</v>
      </c>
      <c r="EE257" s="470">
        <f t="shared" si="527"/>
        <v>0</v>
      </c>
      <c r="EF257" s="470">
        <f t="shared" si="528"/>
        <v>0</v>
      </c>
      <c r="EG257" s="470">
        <f t="shared" si="529"/>
        <v>0</v>
      </c>
      <c r="EH257" s="466">
        <f t="shared" si="530"/>
        <v>0</v>
      </c>
      <c r="EI257" s="122">
        <f t="shared" si="531"/>
        <v>0</v>
      </c>
      <c r="EJ257" s="122">
        <f t="shared" si="532"/>
        <v>0</v>
      </c>
      <c r="EK257" s="122">
        <f t="shared" si="533"/>
        <v>0</v>
      </c>
      <c r="EL257" s="122">
        <f t="shared" si="534"/>
        <v>0</v>
      </c>
      <c r="EM257" s="122">
        <f t="shared" si="535"/>
        <v>0</v>
      </c>
      <c r="EN257" s="122">
        <f t="shared" si="536"/>
        <v>0</v>
      </c>
      <c r="EO257" s="122">
        <f t="shared" si="537"/>
        <v>0</v>
      </c>
      <c r="EP257" s="122">
        <f t="shared" si="538"/>
        <v>0</v>
      </c>
      <c r="EQ257" s="122">
        <f t="shared" si="539"/>
        <v>0</v>
      </c>
      <c r="ER257" s="122">
        <f t="shared" si="540"/>
        <v>0</v>
      </c>
      <c r="ES257" s="469">
        <f t="shared" si="541"/>
        <v>0</v>
      </c>
      <c r="ET257" s="466">
        <f t="shared" si="542"/>
        <v>0</v>
      </c>
      <c r="EU257" s="122">
        <f t="shared" si="543"/>
        <v>0</v>
      </c>
      <c r="EV257" s="122">
        <f t="shared" si="544"/>
        <v>0</v>
      </c>
      <c r="EW257" s="122">
        <f t="shared" si="545"/>
        <v>0</v>
      </c>
      <c r="EX257" s="122">
        <f t="shared" si="546"/>
        <v>0</v>
      </c>
      <c r="EY257" s="122">
        <f t="shared" si="547"/>
        <v>0</v>
      </c>
      <c r="EZ257" s="122">
        <f t="shared" si="548"/>
        <v>0</v>
      </c>
      <c r="FA257" s="122">
        <f t="shared" si="549"/>
        <v>0</v>
      </c>
      <c r="FB257" s="122">
        <f t="shared" si="550"/>
        <v>0</v>
      </c>
      <c r="FC257" s="122">
        <f t="shared" si="551"/>
        <v>0</v>
      </c>
      <c r="FD257" s="122">
        <f t="shared" si="552"/>
        <v>0</v>
      </c>
      <c r="FE257" s="469">
        <f t="shared" si="553"/>
        <v>0</v>
      </c>
      <c r="FF257" s="466">
        <f t="shared" si="554"/>
        <v>0</v>
      </c>
      <c r="FG257" s="466">
        <f t="shared" si="555"/>
        <v>0</v>
      </c>
      <c r="FH257" s="466">
        <f t="shared" si="556"/>
        <v>0</v>
      </c>
      <c r="FI257" s="466">
        <f t="shared" si="557"/>
        <v>0</v>
      </c>
      <c r="FJ257" s="466">
        <f t="shared" si="558"/>
        <v>0</v>
      </c>
      <c r="FK257" s="466">
        <f t="shared" si="559"/>
        <v>0</v>
      </c>
      <c r="FL257" s="466">
        <f t="shared" si="560"/>
        <v>0</v>
      </c>
      <c r="FM257" s="466">
        <f t="shared" si="561"/>
        <v>0</v>
      </c>
      <c r="FN257" s="466">
        <f t="shared" si="562"/>
        <v>0</v>
      </c>
      <c r="FO257" s="466">
        <f t="shared" si="563"/>
        <v>0</v>
      </c>
      <c r="FP257" s="466">
        <f t="shared" si="564"/>
        <v>0</v>
      </c>
      <c r="FQ257" s="468">
        <f t="shared" si="565"/>
        <v>0</v>
      </c>
      <c r="FR257" s="466">
        <f t="shared" si="566"/>
        <v>0</v>
      </c>
      <c r="FS257" s="466">
        <f t="shared" si="567"/>
        <v>0</v>
      </c>
      <c r="FT257" s="466">
        <f t="shared" si="568"/>
        <v>0</v>
      </c>
      <c r="FU257" s="466">
        <f t="shared" si="569"/>
        <v>0</v>
      </c>
      <c r="FV257" s="466">
        <f t="shared" si="570"/>
        <v>0</v>
      </c>
      <c r="FW257" s="466">
        <f t="shared" si="571"/>
        <v>0</v>
      </c>
      <c r="FX257" s="466">
        <f t="shared" si="572"/>
        <v>0</v>
      </c>
      <c r="FY257" s="466">
        <f t="shared" si="573"/>
        <v>0</v>
      </c>
      <c r="FZ257" s="466">
        <f t="shared" si="574"/>
        <v>0</v>
      </c>
      <c r="GA257" s="466">
        <f t="shared" si="575"/>
        <v>0</v>
      </c>
      <c r="GB257" s="466">
        <f t="shared" si="576"/>
        <v>0</v>
      </c>
      <c r="GC257" s="468">
        <f t="shared" si="577"/>
        <v>0</v>
      </c>
    </row>
    <row r="258" spans="1:185">
      <c r="A258" s="97">
        <v>255</v>
      </c>
      <c r="B258" s="97" t="s">
        <v>11</v>
      </c>
      <c r="C258" s="97" t="s">
        <v>214</v>
      </c>
      <c r="D258" s="97" t="s">
        <v>936</v>
      </c>
      <c r="E258" s="321">
        <v>0</v>
      </c>
      <c r="F258" s="122">
        <v>0</v>
      </c>
      <c r="G258" s="122">
        <v>0.25557816618116203</v>
      </c>
      <c r="H258" s="122">
        <v>0</v>
      </c>
      <c r="I258" s="122">
        <v>0</v>
      </c>
      <c r="J258" s="122">
        <v>0.24967085365515301</v>
      </c>
      <c r="K258" s="122">
        <v>0</v>
      </c>
      <c r="L258" s="122">
        <v>0</v>
      </c>
      <c r="M258" s="122">
        <v>0.242805598557359</v>
      </c>
      <c r="N258" s="122">
        <v>0</v>
      </c>
      <c r="O258" s="122">
        <v>0</v>
      </c>
      <c r="P258" s="475">
        <v>0.23420867804133699</v>
      </c>
      <c r="Q258" s="474">
        <v>8</v>
      </c>
      <c r="R258" s="97">
        <v>0</v>
      </c>
      <c r="S258" s="97">
        <v>0</v>
      </c>
      <c r="T258" s="97">
        <v>2.04462532944929</v>
      </c>
      <c r="U258" s="97">
        <v>0</v>
      </c>
      <c r="V258" s="97">
        <v>0</v>
      </c>
      <c r="W258" s="97">
        <v>1.9973668292412201</v>
      </c>
      <c r="X258" s="97">
        <v>0</v>
      </c>
      <c r="Y258" s="97">
        <v>0</v>
      </c>
      <c r="Z258" s="97">
        <v>1.94244478845887</v>
      </c>
      <c r="AA258" s="97">
        <v>0</v>
      </c>
      <c r="AB258" s="97">
        <v>0</v>
      </c>
      <c r="AC258" s="97">
        <v>1.8736694243306899</v>
      </c>
      <c r="AD258" s="321">
        <v>0</v>
      </c>
      <c r="AE258" s="97">
        <v>0</v>
      </c>
      <c r="AF258" s="97">
        <v>0</v>
      </c>
      <c r="AG258" s="97">
        <v>0</v>
      </c>
      <c r="AH258" s="97">
        <v>0</v>
      </c>
      <c r="AI258" s="97">
        <v>0</v>
      </c>
      <c r="AJ258" s="97">
        <v>0</v>
      </c>
      <c r="AK258" s="97">
        <v>0</v>
      </c>
      <c r="AL258" s="97">
        <v>0</v>
      </c>
      <c r="AM258" s="97">
        <v>0</v>
      </c>
      <c r="AN258" s="97">
        <v>0</v>
      </c>
      <c r="AO258" s="97">
        <v>0</v>
      </c>
      <c r="AP258" s="466">
        <f t="shared" si="434"/>
        <v>0</v>
      </c>
      <c r="AQ258" s="122">
        <f t="shared" si="435"/>
        <v>0</v>
      </c>
      <c r="AR258" s="473">
        <f t="shared" si="436"/>
        <v>0</v>
      </c>
      <c r="AS258" s="122">
        <f t="shared" si="437"/>
        <v>0</v>
      </c>
      <c r="AT258" s="122">
        <f t="shared" si="438"/>
        <v>0</v>
      </c>
      <c r="AU258" s="122">
        <f t="shared" si="439"/>
        <v>0</v>
      </c>
      <c r="AV258" s="122">
        <f t="shared" si="440"/>
        <v>0</v>
      </c>
      <c r="AW258" s="122">
        <f t="shared" si="441"/>
        <v>0</v>
      </c>
      <c r="AX258" s="122">
        <f t="shared" si="442"/>
        <v>0</v>
      </c>
      <c r="AY258" s="122">
        <f t="shared" si="443"/>
        <v>0</v>
      </c>
      <c r="AZ258" s="122">
        <f t="shared" si="444"/>
        <v>0</v>
      </c>
      <c r="BA258" s="469">
        <f t="shared" si="445"/>
        <v>0</v>
      </c>
      <c r="BB258" s="97">
        <f t="shared" si="446"/>
        <v>0</v>
      </c>
      <c r="BC258" s="97">
        <f t="shared" si="447"/>
        <v>0</v>
      </c>
      <c r="BD258" s="97">
        <f t="shared" si="448"/>
        <v>3.9441390556557321E-2</v>
      </c>
      <c r="BE258" s="97">
        <f t="shared" si="449"/>
        <v>0</v>
      </c>
      <c r="BF258" s="97">
        <f t="shared" si="450"/>
        <v>0</v>
      </c>
      <c r="BG258" s="97">
        <f t="shared" si="451"/>
        <v>3.8529760960182444E-2</v>
      </c>
      <c r="BH258" s="97">
        <f t="shared" si="452"/>
        <v>0</v>
      </c>
      <c r="BI258" s="97">
        <f t="shared" si="453"/>
        <v>0</v>
      </c>
      <c r="BJ258" s="97">
        <f t="shared" si="454"/>
        <v>3.7470299537368433E-2</v>
      </c>
      <c r="BK258" s="97">
        <f t="shared" si="455"/>
        <v>0</v>
      </c>
      <c r="BL258" s="97">
        <f t="shared" si="456"/>
        <v>0</v>
      </c>
      <c r="BM258" s="469">
        <f t="shared" si="457"/>
        <v>3.6143603659068102E-2</v>
      </c>
      <c r="BN258" s="467">
        <f t="shared" si="458"/>
        <v>0</v>
      </c>
      <c r="BO258" s="97">
        <f t="shared" si="459"/>
        <v>0</v>
      </c>
      <c r="BP258" s="97">
        <f t="shared" si="460"/>
        <v>0</v>
      </c>
      <c r="BQ258" s="97">
        <f t="shared" si="461"/>
        <v>0</v>
      </c>
      <c r="BR258" s="97">
        <f t="shared" si="462"/>
        <v>0</v>
      </c>
      <c r="BS258" s="97">
        <f t="shared" si="463"/>
        <v>0</v>
      </c>
      <c r="BT258" s="97">
        <f t="shared" si="464"/>
        <v>0</v>
      </c>
      <c r="BU258" s="97">
        <f t="shared" si="465"/>
        <v>0</v>
      </c>
      <c r="BV258" s="97">
        <f t="shared" si="466"/>
        <v>0</v>
      </c>
      <c r="BW258" s="97">
        <f t="shared" si="467"/>
        <v>0</v>
      </c>
      <c r="BX258" s="97">
        <f t="shared" si="468"/>
        <v>0</v>
      </c>
      <c r="BY258" s="469">
        <f t="shared" si="469"/>
        <v>0</v>
      </c>
      <c r="BZ258" s="470">
        <f t="shared" si="470"/>
        <v>0</v>
      </c>
      <c r="CA258" s="470">
        <f t="shared" si="471"/>
        <v>0</v>
      </c>
      <c r="CB258" s="470">
        <f t="shared" si="472"/>
        <v>0</v>
      </c>
      <c r="CC258" s="470">
        <f t="shared" si="473"/>
        <v>0</v>
      </c>
      <c r="CD258" s="470">
        <f t="shared" si="474"/>
        <v>0</v>
      </c>
      <c r="CE258" s="470">
        <f t="shared" si="475"/>
        <v>0</v>
      </c>
      <c r="CF258" s="470">
        <f t="shared" si="476"/>
        <v>0</v>
      </c>
      <c r="CG258" s="470">
        <f t="shared" si="477"/>
        <v>0</v>
      </c>
      <c r="CH258" s="470">
        <f t="shared" si="478"/>
        <v>0</v>
      </c>
      <c r="CI258" s="470">
        <f t="shared" si="479"/>
        <v>0</v>
      </c>
      <c r="CJ258" s="470">
        <f t="shared" si="480"/>
        <v>0</v>
      </c>
      <c r="CK258" s="472">
        <f t="shared" si="481"/>
        <v>0</v>
      </c>
      <c r="CL258" s="470">
        <f t="shared" si="482"/>
        <v>0</v>
      </c>
      <c r="CM258" s="116">
        <f t="shared" si="483"/>
        <v>0</v>
      </c>
      <c r="CN258" s="116">
        <f t="shared" si="484"/>
        <v>2.04462532944929</v>
      </c>
      <c r="CO258" s="116">
        <f t="shared" si="485"/>
        <v>0</v>
      </c>
      <c r="CP258" s="116">
        <f t="shared" si="486"/>
        <v>0</v>
      </c>
      <c r="CQ258" s="116">
        <f t="shared" si="487"/>
        <v>1.9973668292412201</v>
      </c>
      <c r="CR258" s="116">
        <f t="shared" si="488"/>
        <v>0</v>
      </c>
      <c r="CS258" s="116">
        <f t="shared" si="489"/>
        <v>0</v>
      </c>
      <c r="CT258" s="116">
        <f t="shared" si="490"/>
        <v>1.94244478845887</v>
      </c>
      <c r="CU258" s="116">
        <f t="shared" si="491"/>
        <v>0</v>
      </c>
      <c r="CV258" s="116">
        <f t="shared" si="492"/>
        <v>0</v>
      </c>
      <c r="CW258" s="471">
        <f t="shared" si="493"/>
        <v>1.8736694243306899</v>
      </c>
      <c r="CX258" s="470">
        <f t="shared" si="494"/>
        <v>0</v>
      </c>
      <c r="CY258" s="116">
        <f t="shared" si="495"/>
        <v>0</v>
      </c>
      <c r="CZ258" s="116">
        <f t="shared" si="496"/>
        <v>0</v>
      </c>
      <c r="DA258" s="116">
        <f t="shared" si="497"/>
        <v>0</v>
      </c>
      <c r="DB258" s="116">
        <f t="shared" si="498"/>
        <v>0</v>
      </c>
      <c r="DC258" s="116">
        <f t="shared" si="499"/>
        <v>0</v>
      </c>
      <c r="DD258" s="116">
        <f t="shared" si="500"/>
        <v>0</v>
      </c>
      <c r="DE258" s="116">
        <f t="shared" si="501"/>
        <v>0</v>
      </c>
      <c r="DF258" s="116">
        <f t="shared" si="502"/>
        <v>0</v>
      </c>
      <c r="DG258" s="116">
        <f t="shared" si="503"/>
        <v>0</v>
      </c>
      <c r="DH258" s="116">
        <f t="shared" si="504"/>
        <v>0</v>
      </c>
      <c r="DI258" s="471">
        <f t="shared" si="505"/>
        <v>0</v>
      </c>
      <c r="DJ258" s="470">
        <f t="shared" si="506"/>
        <v>0</v>
      </c>
      <c r="DK258" s="116">
        <f t="shared" si="507"/>
        <v>0</v>
      </c>
      <c r="DL258" s="116">
        <f t="shared" si="508"/>
        <v>0</v>
      </c>
      <c r="DM258" s="116">
        <f t="shared" si="509"/>
        <v>0</v>
      </c>
      <c r="DN258" s="116">
        <f t="shared" si="510"/>
        <v>0</v>
      </c>
      <c r="DO258" s="116">
        <f t="shared" si="511"/>
        <v>0</v>
      </c>
      <c r="DP258" s="116">
        <f t="shared" si="512"/>
        <v>0</v>
      </c>
      <c r="DQ258" s="116">
        <f t="shared" si="513"/>
        <v>0</v>
      </c>
      <c r="DR258" s="116">
        <f t="shared" si="514"/>
        <v>0</v>
      </c>
      <c r="DS258" s="116">
        <f t="shared" si="515"/>
        <v>0</v>
      </c>
      <c r="DT258" s="116">
        <f t="shared" si="516"/>
        <v>0</v>
      </c>
      <c r="DU258" s="471">
        <f t="shared" si="517"/>
        <v>0</v>
      </c>
      <c r="DV258" s="470">
        <f t="shared" si="518"/>
        <v>0</v>
      </c>
      <c r="DW258" s="470">
        <f t="shared" si="519"/>
        <v>0</v>
      </c>
      <c r="DX258" s="470">
        <f t="shared" si="520"/>
        <v>0</v>
      </c>
      <c r="DY258" s="470">
        <f t="shared" si="521"/>
        <v>0</v>
      </c>
      <c r="DZ258" s="470">
        <f t="shared" si="522"/>
        <v>0</v>
      </c>
      <c r="EA258" s="470">
        <f t="shared" si="523"/>
        <v>0</v>
      </c>
      <c r="EB258" s="470">
        <f t="shared" si="524"/>
        <v>0</v>
      </c>
      <c r="EC258" s="470">
        <f t="shared" si="525"/>
        <v>0</v>
      </c>
      <c r="ED258" s="470">
        <f t="shared" si="526"/>
        <v>0</v>
      </c>
      <c r="EE258" s="470">
        <f t="shared" si="527"/>
        <v>0</v>
      </c>
      <c r="EF258" s="470">
        <f t="shared" si="528"/>
        <v>0</v>
      </c>
      <c r="EG258" s="470">
        <f t="shared" si="529"/>
        <v>0</v>
      </c>
      <c r="EH258" s="466">
        <f t="shared" si="530"/>
        <v>0</v>
      </c>
      <c r="EI258" s="122">
        <f t="shared" si="531"/>
        <v>0</v>
      </c>
      <c r="EJ258" s="122">
        <f t="shared" si="532"/>
        <v>0</v>
      </c>
      <c r="EK258" s="122">
        <f t="shared" si="533"/>
        <v>0</v>
      </c>
      <c r="EL258" s="122">
        <f t="shared" si="534"/>
        <v>0</v>
      </c>
      <c r="EM258" s="122">
        <f t="shared" si="535"/>
        <v>0</v>
      </c>
      <c r="EN258" s="122">
        <f t="shared" si="536"/>
        <v>0</v>
      </c>
      <c r="EO258" s="122">
        <f t="shared" si="537"/>
        <v>0</v>
      </c>
      <c r="EP258" s="122">
        <f t="shared" si="538"/>
        <v>0</v>
      </c>
      <c r="EQ258" s="122">
        <f t="shared" si="539"/>
        <v>0</v>
      </c>
      <c r="ER258" s="122">
        <f t="shared" si="540"/>
        <v>0</v>
      </c>
      <c r="ES258" s="469">
        <f t="shared" si="541"/>
        <v>0</v>
      </c>
      <c r="ET258" s="466">
        <f t="shared" si="542"/>
        <v>0</v>
      </c>
      <c r="EU258" s="122">
        <f t="shared" si="543"/>
        <v>0</v>
      </c>
      <c r="EV258" s="122">
        <f t="shared" si="544"/>
        <v>0</v>
      </c>
      <c r="EW258" s="122">
        <f t="shared" si="545"/>
        <v>0</v>
      </c>
      <c r="EX258" s="122">
        <f t="shared" si="546"/>
        <v>0</v>
      </c>
      <c r="EY258" s="122">
        <f t="shared" si="547"/>
        <v>0</v>
      </c>
      <c r="EZ258" s="122">
        <f t="shared" si="548"/>
        <v>0</v>
      </c>
      <c r="FA258" s="122">
        <f t="shared" si="549"/>
        <v>0</v>
      </c>
      <c r="FB258" s="122">
        <f t="shared" si="550"/>
        <v>0</v>
      </c>
      <c r="FC258" s="122">
        <f t="shared" si="551"/>
        <v>0</v>
      </c>
      <c r="FD258" s="122">
        <f t="shared" si="552"/>
        <v>0</v>
      </c>
      <c r="FE258" s="469">
        <f t="shared" si="553"/>
        <v>0</v>
      </c>
      <c r="FF258" s="466">
        <f t="shared" si="554"/>
        <v>0</v>
      </c>
      <c r="FG258" s="466">
        <f t="shared" si="555"/>
        <v>0</v>
      </c>
      <c r="FH258" s="466">
        <f t="shared" si="556"/>
        <v>0</v>
      </c>
      <c r="FI258" s="466">
        <f t="shared" si="557"/>
        <v>0</v>
      </c>
      <c r="FJ258" s="466">
        <f t="shared" si="558"/>
        <v>0</v>
      </c>
      <c r="FK258" s="466">
        <f t="shared" si="559"/>
        <v>0</v>
      </c>
      <c r="FL258" s="466">
        <f t="shared" si="560"/>
        <v>0</v>
      </c>
      <c r="FM258" s="466">
        <f t="shared" si="561"/>
        <v>0</v>
      </c>
      <c r="FN258" s="466">
        <f t="shared" si="562"/>
        <v>0</v>
      </c>
      <c r="FO258" s="466">
        <f t="shared" si="563"/>
        <v>0</v>
      </c>
      <c r="FP258" s="466">
        <f t="shared" si="564"/>
        <v>0</v>
      </c>
      <c r="FQ258" s="468">
        <f t="shared" si="565"/>
        <v>0</v>
      </c>
      <c r="FR258" s="466">
        <f t="shared" si="566"/>
        <v>0</v>
      </c>
      <c r="FS258" s="466">
        <f t="shared" si="567"/>
        <v>0</v>
      </c>
      <c r="FT258" s="466">
        <f t="shared" si="568"/>
        <v>0</v>
      </c>
      <c r="FU258" s="466">
        <f t="shared" si="569"/>
        <v>0</v>
      </c>
      <c r="FV258" s="466">
        <f t="shared" si="570"/>
        <v>0</v>
      </c>
      <c r="FW258" s="466">
        <f t="shared" si="571"/>
        <v>0</v>
      </c>
      <c r="FX258" s="466">
        <f t="shared" si="572"/>
        <v>0</v>
      </c>
      <c r="FY258" s="466">
        <f t="shared" si="573"/>
        <v>0</v>
      </c>
      <c r="FZ258" s="466">
        <f t="shared" si="574"/>
        <v>0</v>
      </c>
      <c r="GA258" s="466">
        <f t="shared" si="575"/>
        <v>0</v>
      </c>
      <c r="GB258" s="466">
        <f t="shared" si="576"/>
        <v>0</v>
      </c>
      <c r="GC258" s="468">
        <f t="shared" si="577"/>
        <v>0</v>
      </c>
    </row>
    <row r="259" spans="1:185">
      <c r="A259" s="97">
        <v>256</v>
      </c>
      <c r="B259" s="97" t="s">
        <v>11</v>
      </c>
      <c r="C259" s="97" t="s">
        <v>214</v>
      </c>
      <c r="D259" s="97" t="s">
        <v>936</v>
      </c>
      <c r="E259" s="321">
        <v>0</v>
      </c>
      <c r="F259" s="122">
        <v>0</v>
      </c>
      <c r="G259" s="122">
        <v>0.40342354656450702</v>
      </c>
      <c r="H259" s="122">
        <v>0</v>
      </c>
      <c r="I259" s="122">
        <v>0</v>
      </c>
      <c r="J259" s="122">
        <v>0.39372121026963097</v>
      </c>
      <c r="K259" s="122">
        <v>0</v>
      </c>
      <c r="L259" s="122">
        <v>0</v>
      </c>
      <c r="M259" s="122">
        <v>0.38244552214315303</v>
      </c>
      <c r="N259" s="122">
        <v>0</v>
      </c>
      <c r="O259" s="122">
        <v>0</v>
      </c>
      <c r="P259" s="475">
        <v>0.36832569801339499</v>
      </c>
      <c r="Q259" s="474">
        <v>4</v>
      </c>
      <c r="R259" s="97">
        <v>0</v>
      </c>
      <c r="S259" s="97">
        <v>0</v>
      </c>
      <c r="T259" s="97">
        <v>1.6136941862580201</v>
      </c>
      <c r="U259" s="97">
        <v>0</v>
      </c>
      <c r="V259" s="97">
        <v>0</v>
      </c>
      <c r="W259" s="97">
        <v>1.5748848410785199</v>
      </c>
      <c r="X259" s="97">
        <v>0</v>
      </c>
      <c r="Y259" s="97">
        <v>0</v>
      </c>
      <c r="Z259" s="97">
        <v>1.5297820885726101</v>
      </c>
      <c r="AA259" s="97">
        <v>0</v>
      </c>
      <c r="AB259" s="97">
        <v>0</v>
      </c>
      <c r="AC259" s="97">
        <v>1.4733027920535799</v>
      </c>
      <c r="AD259" s="321">
        <v>0</v>
      </c>
      <c r="AE259" s="97">
        <v>0</v>
      </c>
      <c r="AF259" s="97">
        <v>0</v>
      </c>
      <c r="AG259" s="97">
        <v>0</v>
      </c>
      <c r="AH259" s="97">
        <v>0</v>
      </c>
      <c r="AI259" s="97">
        <v>0</v>
      </c>
      <c r="AJ259" s="97">
        <v>0</v>
      </c>
      <c r="AK259" s="97">
        <v>0</v>
      </c>
      <c r="AL259" s="97">
        <v>0</v>
      </c>
      <c r="AM259" s="97">
        <v>0</v>
      </c>
      <c r="AN259" s="97">
        <v>0</v>
      </c>
      <c r="AO259" s="97">
        <v>0</v>
      </c>
      <c r="AP259" s="466">
        <f t="shared" si="434"/>
        <v>0</v>
      </c>
      <c r="AQ259" s="122">
        <f t="shared" si="435"/>
        <v>0</v>
      </c>
      <c r="AR259" s="473">
        <f t="shared" si="436"/>
        <v>0</v>
      </c>
      <c r="AS259" s="122">
        <f t="shared" si="437"/>
        <v>0</v>
      </c>
      <c r="AT259" s="122">
        <f t="shared" si="438"/>
        <v>0</v>
      </c>
      <c r="AU259" s="122">
        <f t="shared" si="439"/>
        <v>0</v>
      </c>
      <c r="AV259" s="122">
        <f t="shared" si="440"/>
        <v>0</v>
      </c>
      <c r="AW259" s="122">
        <f t="shared" si="441"/>
        <v>0</v>
      </c>
      <c r="AX259" s="122">
        <f t="shared" si="442"/>
        <v>0</v>
      </c>
      <c r="AY259" s="122">
        <f t="shared" si="443"/>
        <v>0</v>
      </c>
      <c r="AZ259" s="122">
        <f t="shared" si="444"/>
        <v>0</v>
      </c>
      <c r="BA259" s="469">
        <f t="shared" si="445"/>
        <v>0</v>
      </c>
      <c r="BB259" s="97">
        <f t="shared" si="446"/>
        <v>0</v>
      </c>
      <c r="BC259" s="97">
        <f t="shared" si="447"/>
        <v>0</v>
      </c>
      <c r="BD259" s="97">
        <f t="shared" si="448"/>
        <v>6.225721820260486E-2</v>
      </c>
      <c r="BE259" s="97">
        <f t="shared" si="449"/>
        <v>0</v>
      </c>
      <c r="BF259" s="97">
        <f t="shared" si="450"/>
        <v>0</v>
      </c>
      <c r="BG259" s="97">
        <f t="shared" si="451"/>
        <v>6.075993210483227E-2</v>
      </c>
      <c r="BH259" s="97">
        <f t="shared" si="452"/>
        <v>0</v>
      </c>
      <c r="BI259" s="97">
        <f t="shared" si="453"/>
        <v>0</v>
      </c>
      <c r="BJ259" s="97">
        <f t="shared" si="454"/>
        <v>5.9019842856069461E-2</v>
      </c>
      <c r="BK259" s="97">
        <f t="shared" si="455"/>
        <v>0</v>
      </c>
      <c r="BL259" s="97">
        <f t="shared" si="456"/>
        <v>0</v>
      </c>
      <c r="BM259" s="469">
        <f t="shared" si="457"/>
        <v>5.6840840218978249E-2</v>
      </c>
      <c r="BN259" s="467">
        <f t="shared" si="458"/>
        <v>0</v>
      </c>
      <c r="BO259" s="97">
        <f t="shared" si="459"/>
        <v>0</v>
      </c>
      <c r="BP259" s="97">
        <f t="shared" si="460"/>
        <v>0</v>
      </c>
      <c r="BQ259" s="97">
        <f t="shared" si="461"/>
        <v>0</v>
      </c>
      <c r="BR259" s="97">
        <f t="shared" si="462"/>
        <v>0</v>
      </c>
      <c r="BS259" s="97">
        <f t="shared" si="463"/>
        <v>0</v>
      </c>
      <c r="BT259" s="97">
        <f t="shared" si="464"/>
        <v>0</v>
      </c>
      <c r="BU259" s="97">
        <f t="shared" si="465"/>
        <v>0</v>
      </c>
      <c r="BV259" s="97">
        <f t="shared" si="466"/>
        <v>0</v>
      </c>
      <c r="BW259" s="97">
        <f t="shared" si="467"/>
        <v>0</v>
      </c>
      <c r="BX259" s="97">
        <f t="shared" si="468"/>
        <v>0</v>
      </c>
      <c r="BY259" s="469">
        <f t="shared" si="469"/>
        <v>0</v>
      </c>
      <c r="BZ259" s="470">
        <f t="shared" si="470"/>
        <v>0</v>
      </c>
      <c r="CA259" s="470">
        <f t="shared" si="471"/>
        <v>0</v>
      </c>
      <c r="CB259" s="470">
        <f t="shared" si="472"/>
        <v>0</v>
      </c>
      <c r="CC259" s="470">
        <f t="shared" si="473"/>
        <v>0</v>
      </c>
      <c r="CD259" s="470">
        <f t="shared" si="474"/>
        <v>0</v>
      </c>
      <c r="CE259" s="470">
        <f t="shared" si="475"/>
        <v>0</v>
      </c>
      <c r="CF259" s="470">
        <f t="shared" si="476"/>
        <v>0</v>
      </c>
      <c r="CG259" s="470">
        <f t="shared" si="477"/>
        <v>0</v>
      </c>
      <c r="CH259" s="470">
        <f t="shared" si="478"/>
        <v>0</v>
      </c>
      <c r="CI259" s="470">
        <f t="shared" si="479"/>
        <v>0</v>
      </c>
      <c r="CJ259" s="470">
        <f t="shared" si="480"/>
        <v>0</v>
      </c>
      <c r="CK259" s="472">
        <f t="shared" si="481"/>
        <v>0</v>
      </c>
      <c r="CL259" s="470">
        <f t="shared" si="482"/>
        <v>0</v>
      </c>
      <c r="CM259" s="116">
        <f t="shared" si="483"/>
        <v>0</v>
      </c>
      <c r="CN259" s="116">
        <f t="shared" si="484"/>
        <v>1.6136941862580201</v>
      </c>
      <c r="CO259" s="116">
        <f t="shared" si="485"/>
        <v>0</v>
      </c>
      <c r="CP259" s="116">
        <f t="shared" si="486"/>
        <v>0</v>
      </c>
      <c r="CQ259" s="116">
        <f t="shared" si="487"/>
        <v>1.5748848410785199</v>
      </c>
      <c r="CR259" s="116">
        <f t="shared" si="488"/>
        <v>0</v>
      </c>
      <c r="CS259" s="116">
        <f t="shared" si="489"/>
        <v>0</v>
      </c>
      <c r="CT259" s="116">
        <f t="shared" si="490"/>
        <v>1.5297820885726101</v>
      </c>
      <c r="CU259" s="116">
        <f t="shared" si="491"/>
        <v>0</v>
      </c>
      <c r="CV259" s="116">
        <f t="shared" si="492"/>
        <v>0</v>
      </c>
      <c r="CW259" s="471">
        <f t="shared" si="493"/>
        <v>1.4733027920535799</v>
      </c>
      <c r="CX259" s="470">
        <f t="shared" si="494"/>
        <v>0</v>
      </c>
      <c r="CY259" s="116">
        <f t="shared" si="495"/>
        <v>0</v>
      </c>
      <c r="CZ259" s="116">
        <f t="shared" si="496"/>
        <v>0</v>
      </c>
      <c r="DA259" s="116">
        <f t="shared" si="497"/>
        <v>0</v>
      </c>
      <c r="DB259" s="116">
        <f t="shared" si="498"/>
        <v>0</v>
      </c>
      <c r="DC259" s="116">
        <f t="shared" si="499"/>
        <v>0</v>
      </c>
      <c r="DD259" s="116">
        <f t="shared" si="500"/>
        <v>0</v>
      </c>
      <c r="DE259" s="116">
        <f t="shared" si="501"/>
        <v>0</v>
      </c>
      <c r="DF259" s="116">
        <f t="shared" si="502"/>
        <v>0</v>
      </c>
      <c r="DG259" s="116">
        <f t="shared" si="503"/>
        <v>0</v>
      </c>
      <c r="DH259" s="116">
        <f t="shared" si="504"/>
        <v>0</v>
      </c>
      <c r="DI259" s="471">
        <f t="shared" si="505"/>
        <v>0</v>
      </c>
      <c r="DJ259" s="470">
        <f t="shared" si="506"/>
        <v>0</v>
      </c>
      <c r="DK259" s="116">
        <f t="shared" si="507"/>
        <v>0</v>
      </c>
      <c r="DL259" s="116">
        <f t="shared" si="508"/>
        <v>0</v>
      </c>
      <c r="DM259" s="116">
        <f t="shared" si="509"/>
        <v>0</v>
      </c>
      <c r="DN259" s="116">
        <f t="shared" si="510"/>
        <v>0</v>
      </c>
      <c r="DO259" s="116">
        <f t="shared" si="511"/>
        <v>0</v>
      </c>
      <c r="DP259" s="116">
        <f t="shared" si="512"/>
        <v>0</v>
      </c>
      <c r="DQ259" s="116">
        <f t="shared" si="513"/>
        <v>0</v>
      </c>
      <c r="DR259" s="116">
        <f t="shared" si="514"/>
        <v>0</v>
      </c>
      <c r="DS259" s="116">
        <f t="shared" si="515"/>
        <v>0</v>
      </c>
      <c r="DT259" s="116">
        <f t="shared" si="516"/>
        <v>0</v>
      </c>
      <c r="DU259" s="471">
        <f t="shared" si="517"/>
        <v>0</v>
      </c>
      <c r="DV259" s="470">
        <f t="shared" si="518"/>
        <v>0</v>
      </c>
      <c r="DW259" s="470">
        <f t="shared" si="519"/>
        <v>0</v>
      </c>
      <c r="DX259" s="470">
        <f t="shared" si="520"/>
        <v>0</v>
      </c>
      <c r="DY259" s="470">
        <f t="shared" si="521"/>
        <v>0</v>
      </c>
      <c r="DZ259" s="470">
        <f t="shared" si="522"/>
        <v>0</v>
      </c>
      <c r="EA259" s="470">
        <f t="shared" si="523"/>
        <v>0</v>
      </c>
      <c r="EB259" s="470">
        <f t="shared" si="524"/>
        <v>0</v>
      </c>
      <c r="EC259" s="470">
        <f t="shared" si="525"/>
        <v>0</v>
      </c>
      <c r="ED259" s="470">
        <f t="shared" si="526"/>
        <v>0</v>
      </c>
      <c r="EE259" s="470">
        <f t="shared" si="527"/>
        <v>0</v>
      </c>
      <c r="EF259" s="470">
        <f t="shared" si="528"/>
        <v>0</v>
      </c>
      <c r="EG259" s="470">
        <f t="shared" si="529"/>
        <v>0</v>
      </c>
      <c r="EH259" s="466">
        <f t="shared" si="530"/>
        <v>0</v>
      </c>
      <c r="EI259" s="122">
        <f t="shared" si="531"/>
        <v>0</v>
      </c>
      <c r="EJ259" s="122">
        <f t="shared" si="532"/>
        <v>0</v>
      </c>
      <c r="EK259" s="122">
        <f t="shared" si="533"/>
        <v>0</v>
      </c>
      <c r="EL259" s="122">
        <f t="shared" si="534"/>
        <v>0</v>
      </c>
      <c r="EM259" s="122">
        <f t="shared" si="535"/>
        <v>0</v>
      </c>
      <c r="EN259" s="122">
        <f t="shared" si="536"/>
        <v>0</v>
      </c>
      <c r="EO259" s="122">
        <f t="shared" si="537"/>
        <v>0</v>
      </c>
      <c r="EP259" s="122">
        <f t="shared" si="538"/>
        <v>0</v>
      </c>
      <c r="EQ259" s="122">
        <f t="shared" si="539"/>
        <v>0</v>
      </c>
      <c r="ER259" s="122">
        <f t="shared" si="540"/>
        <v>0</v>
      </c>
      <c r="ES259" s="469">
        <f t="shared" si="541"/>
        <v>0</v>
      </c>
      <c r="ET259" s="466">
        <f t="shared" si="542"/>
        <v>0</v>
      </c>
      <c r="EU259" s="122">
        <f t="shared" si="543"/>
        <v>0</v>
      </c>
      <c r="EV259" s="122">
        <f t="shared" si="544"/>
        <v>0</v>
      </c>
      <c r="EW259" s="122">
        <f t="shared" si="545"/>
        <v>0</v>
      </c>
      <c r="EX259" s="122">
        <f t="shared" si="546"/>
        <v>0</v>
      </c>
      <c r="EY259" s="122">
        <f t="shared" si="547"/>
        <v>0</v>
      </c>
      <c r="EZ259" s="122">
        <f t="shared" si="548"/>
        <v>0</v>
      </c>
      <c r="FA259" s="122">
        <f t="shared" si="549"/>
        <v>0</v>
      </c>
      <c r="FB259" s="122">
        <f t="shared" si="550"/>
        <v>0</v>
      </c>
      <c r="FC259" s="122">
        <f t="shared" si="551"/>
        <v>0</v>
      </c>
      <c r="FD259" s="122">
        <f t="shared" si="552"/>
        <v>0</v>
      </c>
      <c r="FE259" s="469">
        <f t="shared" si="553"/>
        <v>0</v>
      </c>
      <c r="FF259" s="466">
        <f t="shared" si="554"/>
        <v>0</v>
      </c>
      <c r="FG259" s="466">
        <f t="shared" si="555"/>
        <v>0</v>
      </c>
      <c r="FH259" s="466">
        <f t="shared" si="556"/>
        <v>0</v>
      </c>
      <c r="FI259" s="466">
        <f t="shared" si="557"/>
        <v>0</v>
      </c>
      <c r="FJ259" s="466">
        <f t="shared" si="558"/>
        <v>0</v>
      </c>
      <c r="FK259" s="466">
        <f t="shared" si="559"/>
        <v>0</v>
      </c>
      <c r="FL259" s="466">
        <f t="shared" si="560"/>
        <v>0</v>
      </c>
      <c r="FM259" s="466">
        <f t="shared" si="561"/>
        <v>0</v>
      </c>
      <c r="FN259" s="466">
        <f t="shared" si="562"/>
        <v>0</v>
      </c>
      <c r="FO259" s="466">
        <f t="shared" si="563"/>
        <v>0</v>
      </c>
      <c r="FP259" s="466">
        <f t="shared" si="564"/>
        <v>0</v>
      </c>
      <c r="FQ259" s="468">
        <f t="shared" si="565"/>
        <v>0</v>
      </c>
      <c r="FR259" s="466">
        <f t="shared" si="566"/>
        <v>0</v>
      </c>
      <c r="FS259" s="466">
        <f t="shared" si="567"/>
        <v>0</v>
      </c>
      <c r="FT259" s="466">
        <f t="shared" si="568"/>
        <v>0</v>
      </c>
      <c r="FU259" s="466">
        <f t="shared" si="569"/>
        <v>0</v>
      </c>
      <c r="FV259" s="466">
        <f t="shared" si="570"/>
        <v>0</v>
      </c>
      <c r="FW259" s="466">
        <f t="shared" si="571"/>
        <v>0</v>
      </c>
      <c r="FX259" s="466">
        <f t="shared" si="572"/>
        <v>0</v>
      </c>
      <c r="FY259" s="466">
        <f t="shared" si="573"/>
        <v>0</v>
      </c>
      <c r="FZ259" s="466">
        <f t="shared" si="574"/>
        <v>0</v>
      </c>
      <c r="GA259" s="466">
        <f t="shared" si="575"/>
        <v>0</v>
      </c>
      <c r="GB259" s="466">
        <f t="shared" si="576"/>
        <v>0</v>
      </c>
      <c r="GC259" s="468">
        <f t="shared" si="577"/>
        <v>0</v>
      </c>
    </row>
    <row r="260" spans="1:185">
      <c r="A260" s="97">
        <v>257</v>
      </c>
      <c r="B260" s="97" t="s">
        <v>11</v>
      </c>
      <c r="C260" s="97" t="s">
        <v>214</v>
      </c>
      <c r="D260" s="97" t="s">
        <v>936</v>
      </c>
      <c r="E260" s="321">
        <v>0</v>
      </c>
      <c r="F260" s="122">
        <v>0</v>
      </c>
      <c r="G260" s="122">
        <v>0.54766749895963396</v>
      </c>
      <c r="H260" s="122">
        <v>0</v>
      </c>
      <c r="I260" s="122">
        <v>0</v>
      </c>
      <c r="J260" s="122">
        <v>0.53500897211818499</v>
      </c>
      <c r="K260" s="122">
        <v>0</v>
      </c>
      <c r="L260" s="122">
        <v>0</v>
      </c>
      <c r="M260" s="122">
        <v>0.52029771119433998</v>
      </c>
      <c r="N260" s="122">
        <v>0</v>
      </c>
      <c r="O260" s="122">
        <v>0</v>
      </c>
      <c r="P260" s="475">
        <v>0.50187573866000801</v>
      </c>
      <c r="Q260" s="474">
        <v>5</v>
      </c>
      <c r="R260" s="97">
        <v>0</v>
      </c>
      <c r="S260" s="97">
        <v>0</v>
      </c>
      <c r="T260" s="97">
        <v>2.7383374947981598</v>
      </c>
      <c r="U260" s="97">
        <v>0</v>
      </c>
      <c r="V260" s="97">
        <v>0</v>
      </c>
      <c r="W260" s="97">
        <v>2.6750448605909201</v>
      </c>
      <c r="X260" s="97">
        <v>0</v>
      </c>
      <c r="Y260" s="97">
        <v>0</v>
      </c>
      <c r="Z260" s="97">
        <v>2.6014885559717</v>
      </c>
      <c r="AA260" s="97">
        <v>0</v>
      </c>
      <c r="AB260" s="97">
        <v>0</v>
      </c>
      <c r="AC260" s="97">
        <v>2.5093786933000399</v>
      </c>
      <c r="AD260" s="321">
        <v>0</v>
      </c>
      <c r="AE260" s="97">
        <v>0</v>
      </c>
      <c r="AF260" s="97">
        <v>0</v>
      </c>
      <c r="AG260" s="97">
        <v>0</v>
      </c>
      <c r="AH260" s="97">
        <v>0</v>
      </c>
      <c r="AI260" s="97">
        <v>0</v>
      </c>
      <c r="AJ260" s="97">
        <v>0</v>
      </c>
      <c r="AK260" s="97">
        <v>0</v>
      </c>
      <c r="AL260" s="97">
        <v>0</v>
      </c>
      <c r="AM260" s="97">
        <v>0</v>
      </c>
      <c r="AN260" s="97">
        <v>0</v>
      </c>
      <c r="AO260" s="97">
        <v>0</v>
      </c>
      <c r="AP260" s="466">
        <f t="shared" ref="AP260:AP323" si="578">IF(R260=0,0,AD260/R260)</f>
        <v>0</v>
      </c>
      <c r="AQ260" s="122">
        <f t="shared" ref="AQ260:AQ323" si="579">IF(S260=0,0,AE260/S260)</f>
        <v>0</v>
      </c>
      <c r="AR260" s="473">
        <f t="shared" ref="AR260:AR323" si="580">IF(T260=0,0,AF260/T260)</f>
        <v>0</v>
      </c>
      <c r="AS260" s="122">
        <f t="shared" ref="AS260:AS323" si="581">IF(U260=0,0,AG260/U260)</f>
        <v>0</v>
      </c>
      <c r="AT260" s="122">
        <f t="shared" ref="AT260:AT323" si="582">IF(V260=0,0,AH260/V260)</f>
        <v>0</v>
      </c>
      <c r="AU260" s="122">
        <f t="shared" ref="AU260:AU323" si="583">IF(W260=0,0,AI260/W260)</f>
        <v>0</v>
      </c>
      <c r="AV260" s="122">
        <f t="shared" ref="AV260:AV323" si="584">IF(X260=0,0,AJ260/X260)</f>
        <v>0</v>
      </c>
      <c r="AW260" s="122">
        <f t="shared" ref="AW260:AW323" si="585">IF(Y260=0,0,AK260/Y260)</f>
        <v>0</v>
      </c>
      <c r="AX260" s="122">
        <f t="shared" ref="AX260:AX323" si="586">IF(Z260=0,0,AL260/Z260)</f>
        <v>0</v>
      </c>
      <c r="AY260" s="122">
        <f t="shared" ref="AY260:AY323" si="587">IF(AA260=0,0,AM260/AA260)</f>
        <v>0</v>
      </c>
      <c r="AZ260" s="122">
        <f t="shared" ref="AZ260:AZ323" si="588">IF(AB260=0,0,AN260/AB260)</f>
        <v>0</v>
      </c>
      <c r="BA260" s="469">
        <f t="shared" ref="BA260:BA323" si="589">IF(AC260=0,0,AO260/AC260)</f>
        <v>0</v>
      </c>
      <c r="BB260" s="97">
        <f t="shared" ref="BB260:BB323" si="590">E260*277.78/1800</f>
        <v>0</v>
      </c>
      <c r="BC260" s="97">
        <f t="shared" ref="BC260:BC323" si="591">F260*277.78/1800</f>
        <v>0</v>
      </c>
      <c r="BD260" s="97">
        <f t="shared" ref="BD260:BD323" si="592">G260*277.78/1800</f>
        <v>8.4517265478337281E-2</v>
      </c>
      <c r="BE260" s="97">
        <f t="shared" ref="BE260:BE323" si="593">H260*277.78/1800</f>
        <v>0</v>
      </c>
      <c r="BF260" s="97">
        <f t="shared" ref="BF260:BF323" si="594">I260*277.78/1800</f>
        <v>0</v>
      </c>
      <c r="BG260" s="97">
        <f t="shared" ref="BG260:BG323" si="595">J260*277.78/1800</f>
        <v>8.2563773486105232E-2</v>
      </c>
      <c r="BH260" s="97">
        <f t="shared" ref="BH260:BH323" si="596">K260*277.78/1800</f>
        <v>0</v>
      </c>
      <c r="BI260" s="97">
        <f t="shared" ref="BI260:BI323" si="597">L260*277.78/1800</f>
        <v>0</v>
      </c>
      <c r="BJ260" s="97">
        <f t="shared" ref="BJ260:BJ323" si="598">M260*277.78/1800</f>
        <v>8.0293499008646532E-2</v>
      </c>
      <c r="BK260" s="97">
        <f t="shared" ref="BK260:BK323" si="599">N260*277.78/1800</f>
        <v>0</v>
      </c>
      <c r="BL260" s="97">
        <f t="shared" ref="BL260:BL323" si="600">O260*277.78/1800</f>
        <v>0</v>
      </c>
      <c r="BM260" s="469">
        <f t="shared" ref="BM260:BM323" si="601">P260*277.78/1800</f>
        <v>7.7450579269431677E-2</v>
      </c>
      <c r="BN260" s="467">
        <f t="shared" ref="BN260:BN323" si="602">IF(BB260=0,0,1901.4*(BB260^(-0.563))*AP260)</f>
        <v>0</v>
      </c>
      <c r="BO260" s="97">
        <f t="shared" ref="BO260:BO323" si="603">IF(BC260=0,0,1901.4*(BC260^(-0.563))*AQ260)</f>
        <v>0</v>
      </c>
      <c r="BP260" s="97">
        <f t="shared" ref="BP260:BP323" si="604">IF(BD260=0,0,1901.4*(BD260^(-0.563))*AR260)</f>
        <v>0</v>
      </c>
      <c r="BQ260" s="97">
        <f t="shared" ref="BQ260:BQ323" si="605">IF(BE260=0,0,1901.4*(BE260^(-0.563))*AS260)</f>
        <v>0</v>
      </c>
      <c r="BR260" s="97">
        <f t="shared" ref="BR260:BR323" si="606">IF(BF260=0,0,1901.4*(BF260^(-0.563))*AT260)</f>
        <v>0</v>
      </c>
      <c r="BS260" s="97">
        <f t="shared" ref="BS260:BS323" si="607">IF(BG260=0,0,1901.4*(BG260^(-0.563))*AU260)</f>
        <v>0</v>
      </c>
      <c r="BT260" s="97">
        <f t="shared" ref="BT260:BT323" si="608">IF(BH260=0,0,1901.4*(BH260^(-0.563))*AV260)</f>
        <v>0</v>
      </c>
      <c r="BU260" s="97">
        <f t="shared" ref="BU260:BU323" si="609">IF(BI260=0,0,1901.4*(BI260^(-0.563))*AW260)</f>
        <v>0</v>
      </c>
      <c r="BV260" s="97">
        <f t="shared" ref="BV260:BV323" si="610">IF(BJ260=0,0,1901.4*(BJ260^(-0.563))*AX260)</f>
        <v>0</v>
      </c>
      <c r="BW260" s="97">
        <f t="shared" ref="BW260:BW323" si="611">IF(BK260=0,0,1901.4*(BK260^(-0.563))*AY260)</f>
        <v>0</v>
      </c>
      <c r="BX260" s="97">
        <f t="shared" ref="BX260:BX323" si="612">IF(BL260=0,0,1901.4*(BL260^(-0.563))*AZ260)</f>
        <v>0</v>
      </c>
      <c r="BY260" s="469">
        <f t="shared" ref="BY260:BY323" si="613">IF(BM260=0,0,1901.4*(BM260^(-0.563))*BA260)</f>
        <v>0</v>
      </c>
      <c r="BZ260" s="470">
        <f t="shared" ref="BZ260:BZ323" si="614">IF(BN260=0,0,BN260/1000000/R260/20)</f>
        <v>0</v>
      </c>
      <c r="CA260" s="470">
        <f t="shared" ref="CA260:CA323" si="615">IF(BO260=0,0,BO260/1000000/S260/20)</f>
        <v>0</v>
      </c>
      <c r="CB260" s="470">
        <f t="shared" ref="CB260:CB323" si="616">IF(BP260=0,0,BP260/1000000/T260/20)</f>
        <v>0</v>
      </c>
      <c r="CC260" s="470">
        <f t="shared" ref="CC260:CC323" si="617">IF(BQ260=0,0,BQ260/1000000/U260/20)</f>
        <v>0</v>
      </c>
      <c r="CD260" s="470">
        <f t="shared" ref="CD260:CD323" si="618">IF(BR260=0,0,BR260/1000000/V260/20)</f>
        <v>0</v>
      </c>
      <c r="CE260" s="470">
        <f t="shared" ref="CE260:CE323" si="619">IF(BS260=0,0,BS260/1000000/W260/20)</f>
        <v>0</v>
      </c>
      <c r="CF260" s="470">
        <f t="shared" ref="CF260:CF323" si="620">IF(BT260=0,0,BT260/1000000/X260/20)</f>
        <v>0</v>
      </c>
      <c r="CG260" s="470">
        <f t="shared" ref="CG260:CG323" si="621">IF(BU260=0,0,BU260/1000000/Y260/20)</f>
        <v>0</v>
      </c>
      <c r="CH260" s="470">
        <f t="shared" ref="CH260:CH323" si="622">IF(BV260=0,0,BV260/1000000/Z260/20)</f>
        <v>0</v>
      </c>
      <c r="CI260" s="470">
        <f t="shared" ref="CI260:CI323" si="623">IF(BW260=0,0,BW260/1000000/AA260/20)</f>
        <v>0</v>
      </c>
      <c r="CJ260" s="470">
        <f t="shared" ref="CJ260:CJ323" si="624">IF(BX260=0,0,BX260/1000000/AB260/20)</f>
        <v>0</v>
      </c>
      <c r="CK260" s="472">
        <f t="shared" ref="CK260:CK323" si="625">IF(BY260=0,0,BY260/1000000/AC260/20)</f>
        <v>0</v>
      </c>
      <c r="CL260" s="470">
        <f t="shared" ref="CL260:CL323" si="626">IF(BZ260&lt;=($CS$2/1000),R260,0)</f>
        <v>0</v>
      </c>
      <c r="CM260" s="116">
        <f t="shared" ref="CM260:CM323" si="627">IF(CA260&lt;=($CS$2/1000),S260,0)</f>
        <v>0</v>
      </c>
      <c r="CN260" s="116">
        <f t="shared" ref="CN260:CN323" si="628">IF(CB260&lt;=($CS$2/1000),T260,0)</f>
        <v>2.7383374947981598</v>
      </c>
      <c r="CO260" s="116">
        <f t="shared" ref="CO260:CO323" si="629">IF(CC260&lt;=($CS$2/1000),U260,0)</f>
        <v>0</v>
      </c>
      <c r="CP260" s="116">
        <f t="shared" ref="CP260:CP323" si="630">IF(CD260&lt;=($CS$2/1000),V260,0)</f>
        <v>0</v>
      </c>
      <c r="CQ260" s="116">
        <f t="shared" ref="CQ260:CQ323" si="631">IF(CE260&lt;=($CS$2/1000),W260,0)</f>
        <v>2.6750448605909201</v>
      </c>
      <c r="CR260" s="116">
        <f t="shared" ref="CR260:CR323" si="632">IF(CF260&lt;=($CS$2/1000),X260,0)</f>
        <v>0</v>
      </c>
      <c r="CS260" s="116">
        <f t="shared" ref="CS260:CS323" si="633">IF(CG260&lt;=($CS$2/1000),Y260,0)</f>
        <v>0</v>
      </c>
      <c r="CT260" s="116">
        <f t="shared" ref="CT260:CT323" si="634">IF(CH260&lt;=($CS$2/1000),Z260,0)</f>
        <v>2.6014885559717</v>
      </c>
      <c r="CU260" s="116">
        <f t="shared" ref="CU260:CU323" si="635">IF(CI260&lt;=($CS$2/1000),AA260,0)</f>
        <v>0</v>
      </c>
      <c r="CV260" s="116">
        <f t="shared" ref="CV260:CV323" si="636">IF(CJ260&lt;=($CS$2/1000),AB260,0)</f>
        <v>0</v>
      </c>
      <c r="CW260" s="471">
        <f t="shared" ref="CW260:CW323" si="637">IF(CK260&lt;=($CS$2/1000),AC260,0)</f>
        <v>2.5093786933000399</v>
      </c>
      <c r="CX260" s="470">
        <f t="shared" ref="CX260:CX323" si="638">IF(AND(BZ260&gt;($DE$2/1000),BZ260&lt;($DG$2/1000)),R260,0)</f>
        <v>0</v>
      </c>
      <c r="CY260" s="116">
        <f t="shared" ref="CY260:CY323" si="639">IF(AND(CA260&gt;($DE$2/1000),CA260&lt;($DG$2/1000)),S260,0)</f>
        <v>0</v>
      </c>
      <c r="CZ260" s="116">
        <f t="shared" ref="CZ260:CZ323" si="640">IF(AND(CB260&gt;($DE$2/1000),CB260&lt;($DG$2/1000)),T260,0)</f>
        <v>0</v>
      </c>
      <c r="DA260" s="116">
        <f t="shared" ref="DA260:DA323" si="641">IF(AND(CC260&gt;($DE$2/1000),CC260&lt;($DG$2/1000)),U260,0)</f>
        <v>0</v>
      </c>
      <c r="DB260" s="116">
        <f t="shared" ref="DB260:DB323" si="642">IF(AND(CD260&gt;($DE$2/1000),CD260&lt;($DG$2/1000)),V260,0)</f>
        <v>0</v>
      </c>
      <c r="DC260" s="116">
        <f t="shared" ref="DC260:DC323" si="643">IF(AND(CE260&gt;($DE$2/1000),CE260&lt;($DG$2/1000)),W260,0)</f>
        <v>0</v>
      </c>
      <c r="DD260" s="116">
        <f t="shared" ref="DD260:DD323" si="644">IF(AND(CF260&gt;($DE$2/1000),CF260&lt;($DG$2/1000)),X260,0)</f>
        <v>0</v>
      </c>
      <c r="DE260" s="116">
        <f t="shared" ref="DE260:DE323" si="645">IF(AND(CG260&gt;($DE$2/1000),CG260&lt;($DG$2/1000)),Y260,0)</f>
        <v>0</v>
      </c>
      <c r="DF260" s="116">
        <f t="shared" ref="DF260:DF323" si="646">IF(AND(CH260&gt;($DE$2/1000),CH260&lt;($DG$2/1000)),Z260,0)</f>
        <v>0</v>
      </c>
      <c r="DG260" s="116">
        <f t="shared" ref="DG260:DG323" si="647">IF(AND(CI260&gt;($DE$2/1000),CI260&lt;($DG$2/1000)),AA260,0)</f>
        <v>0</v>
      </c>
      <c r="DH260" s="116">
        <f t="shared" ref="DH260:DH323" si="648">IF(AND(CJ260&gt;($DE$2/1000),CJ260&lt;($DG$2/1000)),AB260,0)</f>
        <v>0</v>
      </c>
      <c r="DI260" s="471">
        <f t="shared" ref="DI260:DI323" si="649">IF(AND(CK260&gt;($DE$2/1000),CK260&lt;($DG$2/1000)),AC260,0)</f>
        <v>0</v>
      </c>
      <c r="DJ260" s="470">
        <f t="shared" ref="DJ260:DJ323" si="650">IF(AND(BZ260&gt;($DQ$2/1000),BZ260&lt;($DS$2/1000)),R260,0)</f>
        <v>0</v>
      </c>
      <c r="DK260" s="116">
        <f t="shared" ref="DK260:DK323" si="651">IF(AND(CA260&gt;($DQ$2/1000),CA260&lt;($DS$2/1000)),S260,0)</f>
        <v>0</v>
      </c>
      <c r="DL260" s="116">
        <f t="shared" ref="DL260:DL323" si="652">IF(AND(CB260&gt;($DQ$2/1000),CB260&lt;($DS$2/1000)),T260,0)</f>
        <v>0</v>
      </c>
      <c r="DM260" s="116">
        <f t="shared" ref="DM260:DM323" si="653">IF(AND(CC260&gt;($DQ$2/1000),CC260&lt;($DS$2/1000)),U260,0)</f>
        <v>0</v>
      </c>
      <c r="DN260" s="116">
        <f t="shared" ref="DN260:DN323" si="654">IF(AND(CD260&gt;($DQ$2/1000),CD260&lt;($DS$2/1000)),V260,0)</f>
        <v>0</v>
      </c>
      <c r="DO260" s="116">
        <f t="shared" ref="DO260:DO323" si="655">IF(AND(CE260&gt;($DQ$2/1000),CE260&lt;($DS$2/1000)),W260,0)</f>
        <v>0</v>
      </c>
      <c r="DP260" s="116">
        <f t="shared" ref="DP260:DP323" si="656">IF(AND(CF260&gt;($DQ$2/1000),CF260&lt;($DS$2/1000)),X260,0)</f>
        <v>0</v>
      </c>
      <c r="DQ260" s="116">
        <f t="shared" ref="DQ260:DQ323" si="657">IF(AND(CG260&gt;($DQ$2/1000),CG260&lt;($DS$2/1000)),Y260,0)</f>
        <v>0</v>
      </c>
      <c r="DR260" s="116">
        <f t="shared" ref="DR260:DR323" si="658">IF(AND(CH260&gt;($DQ$2/1000),CH260&lt;($DS$2/1000)),Z260,0)</f>
        <v>0</v>
      </c>
      <c r="DS260" s="116">
        <f t="shared" ref="DS260:DS323" si="659">IF(AND(CI260&gt;($DQ$2/1000),CI260&lt;($DS$2/1000)),AA260,0)</f>
        <v>0</v>
      </c>
      <c r="DT260" s="116">
        <f t="shared" ref="DT260:DT323" si="660">IF(AND(CJ260&gt;($DQ$2/1000),CJ260&lt;($DS$2/1000)),AB260,0)</f>
        <v>0</v>
      </c>
      <c r="DU260" s="471">
        <f t="shared" ref="DU260:DU323" si="661">IF(AND(CK260&gt;($DQ$2/1000),CK260&lt;($DS$2/1000)),AC260,0)</f>
        <v>0</v>
      </c>
      <c r="DV260" s="470">
        <f t="shared" ref="DV260:DV323" si="662">IF(AND(BZ260&gt;($EC$2/1000),BZ260&lt;($EE$2/1000)),R260,0)</f>
        <v>0</v>
      </c>
      <c r="DW260" s="470">
        <f t="shared" ref="DW260:DW323" si="663">IF(AND(CA260&gt;($EC$2/1000),CA260&lt;($EE$2/1000)),S260,0)</f>
        <v>0</v>
      </c>
      <c r="DX260" s="470">
        <f t="shared" ref="DX260:DX323" si="664">IF(AND(CB260&gt;($EC$2/1000),CB260&lt;($EE$2/1000)),T260,0)</f>
        <v>0</v>
      </c>
      <c r="DY260" s="470">
        <f t="shared" ref="DY260:DY323" si="665">IF(AND(CC260&gt;($EC$2/1000),CC260&lt;($EE$2/1000)),U260,0)</f>
        <v>0</v>
      </c>
      <c r="DZ260" s="470">
        <f t="shared" ref="DZ260:DZ323" si="666">IF(AND(CD260&gt;($EC$2/1000),CD260&lt;($EE$2/1000)),V260,0)</f>
        <v>0</v>
      </c>
      <c r="EA260" s="470">
        <f t="shared" ref="EA260:EA323" si="667">IF(AND(CE260&gt;($EC$2/1000),CE260&lt;($EE$2/1000)),W260,0)</f>
        <v>0</v>
      </c>
      <c r="EB260" s="470">
        <f t="shared" ref="EB260:EB323" si="668">IF(AND(CF260&gt;($EC$2/1000),CF260&lt;($EE$2/1000)),X260,0)</f>
        <v>0</v>
      </c>
      <c r="EC260" s="470">
        <f t="shared" ref="EC260:EC323" si="669">IF(AND(CG260&gt;($EC$2/1000),CG260&lt;($EE$2/1000)),Y260,0)</f>
        <v>0</v>
      </c>
      <c r="ED260" s="470">
        <f t="shared" ref="ED260:ED323" si="670">IF(AND(CH260&gt;($EC$2/1000),CH260&lt;($EE$2/1000)),Z260,0)</f>
        <v>0</v>
      </c>
      <c r="EE260" s="470">
        <f t="shared" ref="EE260:EE323" si="671">IF(AND(CI260&gt;($EC$2/1000),CI260&lt;($EE$2/1000)),AA260,0)</f>
        <v>0</v>
      </c>
      <c r="EF260" s="470">
        <f t="shared" ref="EF260:EF323" si="672">IF(AND(CJ260&gt;($EC$2/1000),CJ260&lt;($EE$2/1000)),AB260,0)</f>
        <v>0</v>
      </c>
      <c r="EG260" s="470">
        <f t="shared" ref="EG260:EG323" si="673">IF(AND(CK260&gt;($EC$2/1000),CK260&lt;($EE$2/1000)),AC260,0)</f>
        <v>0</v>
      </c>
      <c r="EH260" s="466">
        <f t="shared" ref="EH260:EH323" si="674">IF(BB260=0,0,BN260/1000000/BB260)</f>
        <v>0</v>
      </c>
      <c r="EI260" s="122">
        <f t="shared" ref="EI260:EI323" si="675">IF(BC260=0,0,BO260/1000000/BC260)</f>
        <v>0</v>
      </c>
      <c r="EJ260" s="122">
        <f t="shared" ref="EJ260:EJ323" si="676">IF(BD260=0,0,BP260/1000000/BD260)</f>
        <v>0</v>
      </c>
      <c r="EK260" s="122">
        <f t="shared" ref="EK260:EK323" si="677">IF(BE260=0,0,BQ260/1000000/BE260)</f>
        <v>0</v>
      </c>
      <c r="EL260" s="122">
        <f t="shared" ref="EL260:EL323" si="678">IF(BF260=0,0,BR260/1000000/BF260)</f>
        <v>0</v>
      </c>
      <c r="EM260" s="122">
        <f t="shared" ref="EM260:EM323" si="679">IF(BG260=0,0,BS260/1000000/BG260)</f>
        <v>0</v>
      </c>
      <c r="EN260" s="122">
        <f t="shared" ref="EN260:EN323" si="680">IF(BH260=0,0,BT260/1000000/BH260)</f>
        <v>0</v>
      </c>
      <c r="EO260" s="122">
        <f t="shared" ref="EO260:EO323" si="681">IF(BI260=0,0,BU260/1000000/BI260)</f>
        <v>0</v>
      </c>
      <c r="EP260" s="122">
        <f t="shared" ref="EP260:EP323" si="682">IF(BJ260=0,0,BV260/1000000/BJ260)</f>
        <v>0</v>
      </c>
      <c r="EQ260" s="122">
        <f t="shared" ref="EQ260:EQ323" si="683">IF(BK260=0,0,BW260/1000000/BK260)</f>
        <v>0</v>
      </c>
      <c r="ER260" s="122">
        <f t="shared" ref="ER260:ER323" si="684">IF(BL260=0,0,BX260/1000000/BL260)</f>
        <v>0</v>
      </c>
      <c r="ES260" s="469">
        <f t="shared" ref="ES260:ES323" si="685">IF(BM260=0,0,BY260/1000000/BM260)</f>
        <v>0</v>
      </c>
      <c r="ET260" s="466">
        <f t="shared" ref="ET260:ET323" si="686">IF(CX260=0,0,EH260)</f>
        <v>0</v>
      </c>
      <c r="EU260" s="122">
        <f t="shared" ref="EU260:EU323" si="687">IF(CY260=0,0,EI260)</f>
        <v>0</v>
      </c>
      <c r="EV260" s="122">
        <f t="shared" ref="EV260:EV323" si="688">IF(CZ260=0,0,EJ260)</f>
        <v>0</v>
      </c>
      <c r="EW260" s="122">
        <f t="shared" ref="EW260:EW323" si="689">IF(DA260=0,0,EK260)</f>
        <v>0</v>
      </c>
      <c r="EX260" s="122">
        <f t="shared" ref="EX260:EX323" si="690">IF(DB260=0,0,EL260)</f>
        <v>0</v>
      </c>
      <c r="EY260" s="122">
        <f t="shared" ref="EY260:EY323" si="691">IF(DC260=0,0,EM260)</f>
        <v>0</v>
      </c>
      <c r="EZ260" s="122">
        <f t="shared" ref="EZ260:EZ323" si="692">IF(DD260=0,0,EN260)</f>
        <v>0</v>
      </c>
      <c r="FA260" s="122">
        <f t="shared" ref="FA260:FA323" si="693">IF(DE260=0,0,EO260)</f>
        <v>0</v>
      </c>
      <c r="FB260" s="122">
        <f t="shared" ref="FB260:FB323" si="694">IF(DF260=0,0,EP260)</f>
        <v>0</v>
      </c>
      <c r="FC260" s="122">
        <f t="shared" ref="FC260:FC323" si="695">IF(DG260=0,0,EQ260)</f>
        <v>0</v>
      </c>
      <c r="FD260" s="122">
        <f t="shared" ref="FD260:FD323" si="696">IF(DH260=0,0,ER260)</f>
        <v>0</v>
      </c>
      <c r="FE260" s="469">
        <f t="shared" ref="FE260:FE323" si="697">IF(DI260=0,0,ES260)</f>
        <v>0</v>
      </c>
      <c r="FF260" s="466">
        <f t="shared" ref="FF260:FF323" si="698">IF(DJ260=0,0,EH260)</f>
        <v>0</v>
      </c>
      <c r="FG260" s="466">
        <f t="shared" ref="FG260:FG323" si="699">IF(DK260=0,0,EI260)</f>
        <v>0</v>
      </c>
      <c r="FH260" s="466">
        <f t="shared" ref="FH260:FH323" si="700">IF(DL260=0,0,EJ260)</f>
        <v>0</v>
      </c>
      <c r="FI260" s="466">
        <f t="shared" ref="FI260:FI323" si="701">IF(DM260=0,0,EK260)</f>
        <v>0</v>
      </c>
      <c r="FJ260" s="466">
        <f t="shared" ref="FJ260:FJ323" si="702">IF(DN260=0,0,EL260)</f>
        <v>0</v>
      </c>
      <c r="FK260" s="466">
        <f t="shared" ref="FK260:FK323" si="703">IF(DO260=0,0,EM260)</f>
        <v>0</v>
      </c>
      <c r="FL260" s="466">
        <f t="shared" ref="FL260:FL323" si="704">IF(DP260=0,0,EN260)</f>
        <v>0</v>
      </c>
      <c r="FM260" s="466">
        <f t="shared" ref="FM260:FM323" si="705">IF(DQ260=0,0,EO260)</f>
        <v>0</v>
      </c>
      <c r="FN260" s="466">
        <f t="shared" ref="FN260:FN323" si="706">IF(DR260=0,0,EP260)</f>
        <v>0</v>
      </c>
      <c r="FO260" s="466">
        <f t="shared" ref="FO260:FO323" si="707">IF(DS260=0,0,EQ260)</f>
        <v>0</v>
      </c>
      <c r="FP260" s="466">
        <f t="shared" ref="FP260:FP323" si="708">IF(DT260=0,0,ER260)</f>
        <v>0</v>
      </c>
      <c r="FQ260" s="468">
        <f t="shared" ref="FQ260:FQ323" si="709">IF(DU260=0,0,ES260)</f>
        <v>0</v>
      </c>
      <c r="FR260" s="466">
        <f t="shared" ref="FR260:FR323" si="710">IF(DV260=0,0,EH260)</f>
        <v>0</v>
      </c>
      <c r="FS260" s="466">
        <f t="shared" ref="FS260:FS323" si="711">IF(DW260=0,0,EI260)</f>
        <v>0</v>
      </c>
      <c r="FT260" s="466">
        <f t="shared" ref="FT260:FT323" si="712">IF(DX260=0,0,EJ260)</f>
        <v>0</v>
      </c>
      <c r="FU260" s="466">
        <f t="shared" ref="FU260:FU323" si="713">IF(DY260=0,0,EK260)</f>
        <v>0</v>
      </c>
      <c r="FV260" s="466">
        <f t="shared" ref="FV260:FV323" si="714">IF(DZ260=0,0,EL260)</f>
        <v>0</v>
      </c>
      <c r="FW260" s="466">
        <f t="shared" ref="FW260:FW323" si="715">IF(EA260=0,0,EM260)</f>
        <v>0</v>
      </c>
      <c r="FX260" s="466">
        <f t="shared" ref="FX260:FX323" si="716">IF(EB260=0,0,EN260)</f>
        <v>0</v>
      </c>
      <c r="FY260" s="466">
        <f t="shared" ref="FY260:FY323" si="717">IF(EC260=0,0,EO260)</f>
        <v>0</v>
      </c>
      <c r="FZ260" s="466">
        <f t="shared" ref="FZ260:FZ323" si="718">IF(ED260=0,0,EP260)</f>
        <v>0</v>
      </c>
      <c r="GA260" s="466">
        <f t="shared" ref="GA260:GA323" si="719">IF(EE260=0,0,EQ260)</f>
        <v>0</v>
      </c>
      <c r="GB260" s="466">
        <f t="shared" ref="GB260:GB323" si="720">IF(EF260=0,0,ER260)</f>
        <v>0</v>
      </c>
      <c r="GC260" s="468">
        <f t="shared" ref="GC260:GC323" si="721">IF(EG260=0,0,ES260)</f>
        <v>0</v>
      </c>
    </row>
    <row r="261" spans="1:185">
      <c r="A261" s="97">
        <v>258</v>
      </c>
      <c r="B261" s="97" t="s">
        <v>11</v>
      </c>
      <c r="C261" s="97" t="s">
        <v>214</v>
      </c>
      <c r="D261" s="97" t="s">
        <v>936</v>
      </c>
      <c r="E261" s="321">
        <v>0</v>
      </c>
      <c r="F261" s="122">
        <v>0</v>
      </c>
      <c r="G261" s="122">
        <v>0.78220048262548303</v>
      </c>
      <c r="H261" s="122">
        <v>0</v>
      </c>
      <c r="I261" s="122">
        <v>0</v>
      </c>
      <c r="J261" s="122">
        <v>0.72838871100868796</v>
      </c>
      <c r="K261" s="122">
        <v>0</v>
      </c>
      <c r="L261" s="122">
        <v>0</v>
      </c>
      <c r="M261" s="122">
        <v>0.68977003204633203</v>
      </c>
      <c r="N261" s="122">
        <v>0</v>
      </c>
      <c r="O261" s="122">
        <v>0</v>
      </c>
      <c r="P261" s="475">
        <v>0.561767979440155</v>
      </c>
      <c r="Q261" s="474">
        <v>1</v>
      </c>
      <c r="R261" s="97">
        <v>0</v>
      </c>
      <c r="S261" s="97">
        <v>0</v>
      </c>
      <c r="T261" s="97">
        <v>0.78220048262548303</v>
      </c>
      <c r="U261" s="97">
        <v>0</v>
      </c>
      <c r="V261" s="97">
        <v>0</v>
      </c>
      <c r="W261" s="97">
        <v>0.72838871100868796</v>
      </c>
      <c r="X261" s="97">
        <v>0</v>
      </c>
      <c r="Y261" s="97">
        <v>0</v>
      </c>
      <c r="Z261" s="97">
        <v>0.68977003204633203</v>
      </c>
      <c r="AA261" s="97">
        <v>0</v>
      </c>
      <c r="AB261" s="97">
        <v>0</v>
      </c>
      <c r="AC261" s="97">
        <v>0.561767979440155</v>
      </c>
      <c r="AD261" s="321">
        <v>0</v>
      </c>
      <c r="AE261" s="97">
        <v>0</v>
      </c>
      <c r="AF261" s="97">
        <v>0</v>
      </c>
      <c r="AG261" s="97">
        <v>0</v>
      </c>
      <c r="AH261" s="97">
        <v>0</v>
      </c>
      <c r="AI261" s="97">
        <v>0</v>
      </c>
      <c r="AJ261" s="97">
        <v>0</v>
      </c>
      <c r="AK261" s="97">
        <v>0</v>
      </c>
      <c r="AL261" s="97">
        <v>0</v>
      </c>
      <c r="AM261" s="97">
        <v>0</v>
      </c>
      <c r="AN261" s="97">
        <v>0</v>
      </c>
      <c r="AO261" s="97">
        <v>0</v>
      </c>
      <c r="AP261" s="466">
        <f t="shared" si="578"/>
        <v>0</v>
      </c>
      <c r="AQ261" s="122">
        <f t="shared" si="579"/>
        <v>0</v>
      </c>
      <c r="AR261" s="473">
        <f t="shared" si="580"/>
        <v>0</v>
      </c>
      <c r="AS261" s="122">
        <f t="shared" si="581"/>
        <v>0</v>
      </c>
      <c r="AT261" s="122">
        <f t="shared" si="582"/>
        <v>0</v>
      </c>
      <c r="AU261" s="122">
        <f t="shared" si="583"/>
        <v>0</v>
      </c>
      <c r="AV261" s="122">
        <f t="shared" si="584"/>
        <v>0</v>
      </c>
      <c r="AW261" s="122">
        <f t="shared" si="585"/>
        <v>0</v>
      </c>
      <c r="AX261" s="122">
        <f t="shared" si="586"/>
        <v>0</v>
      </c>
      <c r="AY261" s="122">
        <f t="shared" si="587"/>
        <v>0</v>
      </c>
      <c r="AZ261" s="122">
        <f t="shared" si="588"/>
        <v>0</v>
      </c>
      <c r="BA261" s="469">
        <f t="shared" si="589"/>
        <v>0</v>
      </c>
      <c r="BB261" s="97">
        <f t="shared" si="590"/>
        <v>0</v>
      </c>
      <c r="BC261" s="97">
        <f t="shared" si="591"/>
        <v>0</v>
      </c>
      <c r="BD261" s="97">
        <f t="shared" si="592"/>
        <v>0.12071091670205926</v>
      </c>
      <c r="BE261" s="97">
        <f t="shared" si="593"/>
        <v>0</v>
      </c>
      <c r="BF261" s="97">
        <f t="shared" si="594"/>
        <v>0</v>
      </c>
      <c r="BG261" s="97">
        <f t="shared" si="595"/>
        <v>0.11240656452444073</v>
      </c>
      <c r="BH261" s="97">
        <f t="shared" si="596"/>
        <v>0</v>
      </c>
      <c r="BI261" s="97">
        <f t="shared" si="597"/>
        <v>0</v>
      </c>
      <c r="BJ261" s="97">
        <f t="shared" si="598"/>
        <v>0.10644684416768339</v>
      </c>
      <c r="BK261" s="97">
        <f t="shared" si="599"/>
        <v>0</v>
      </c>
      <c r="BL261" s="97">
        <f t="shared" si="600"/>
        <v>0</v>
      </c>
      <c r="BM261" s="469">
        <f t="shared" si="601"/>
        <v>8.6693282960492363E-2</v>
      </c>
      <c r="BN261" s="467">
        <f t="shared" si="602"/>
        <v>0</v>
      </c>
      <c r="BO261" s="97">
        <f t="shared" si="603"/>
        <v>0</v>
      </c>
      <c r="BP261" s="97">
        <f t="shared" si="604"/>
        <v>0</v>
      </c>
      <c r="BQ261" s="97">
        <f t="shared" si="605"/>
        <v>0</v>
      </c>
      <c r="BR261" s="97">
        <f t="shared" si="606"/>
        <v>0</v>
      </c>
      <c r="BS261" s="97">
        <f t="shared" si="607"/>
        <v>0</v>
      </c>
      <c r="BT261" s="97">
        <f t="shared" si="608"/>
        <v>0</v>
      </c>
      <c r="BU261" s="97">
        <f t="shared" si="609"/>
        <v>0</v>
      </c>
      <c r="BV261" s="97">
        <f t="shared" si="610"/>
        <v>0</v>
      </c>
      <c r="BW261" s="97">
        <f t="shared" si="611"/>
        <v>0</v>
      </c>
      <c r="BX261" s="97">
        <f t="shared" si="612"/>
        <v>0</v>
      </c>
      <c r="BY261" s="469">
        <f t="shared" si="613"/>
        <v>0</v>
      </c>
      <c r="BZ261" s="470">
        <f t="shared" si="614"/>
        <v>0</v>
      </c>
      <c r="CA261" s="470">
        <f t="shared" si="615"/>
        <v>0</v>
      </c>
      <c r="CB261" s="470">
        <f t="shared" si="616"/>
        <v>0</v>
      </c>
      <c r="CC261" s="470">
        <f t="shared" si="617"/>
        <v>0</v>
      </c>
      <c r="CD261" s="470">
        <f t="shared" si="618"/>
        <v>0</v>
      </c>
      <c r="CE261" s="470">
        <f t="shared" si="619"/>
        <v>0</v>
      </c>
      <c r="CF261" s="470">
        <f t="shared" si="620"/>
        <v>0</v>
      </c>
      <c r="CG261" s="470">
        <f t="shared" si="621"/>
        <v>0</v>
      </c>
      <c r="CH261" s="470">
        <f t="shared" si="622"/>
        <v>0</v>
      </c>
      <c r="CI261" s="470">
        <f t="shared" si="623"/>
        <v>0</v>
      </c>
      <c r="CJ261" s="470">
        <f t="shared" si="624"/>
        <v>0</v>
      </c>
      <c r="CK261" s="472">
        <f t="shared" si="625"/>
        <v>0</v>
      </c>
      <c r="CL261" s="470">
        <f t="shared" si="626"/>
        <v>0</v>
      </c>
      <c r="CM261" s="116">
        <f t="shared" si="627"/>
        <v>0</v>
      </c>
      <c r="CN261" s="116">
        <f t="shared" si="628"/>
        <v>0.78220048262548303</v>
      </c>
      <c r="CO261" s="116">
        <f t="shared" si="629"/>
        <v>0</v>
      </c>
      <c r="CP261" s="116">
        <f t="shared" si="630"/>
        <v>0</v>
      </c>
      <c r="CQ261" s="116">
        <f t="shared" si="631"/>
        <v>0.72838871100868796</v>
      </c>
      <c r="CR261" s="116">
        <f t="shared" si="632"/>
        <v>0</v>
      </c>
      <c r="CS261" s="116">
        <f t="shared" si="633"/>
        <v>0</v>
      </c>
      <c r="CT261" s="116">
        <f t="shared" si="634"/>
        <v>0.68977003204633203</v>
      </c>
      <c r="CU261" s="116">
        <f t="shared" si="635"/>
        <v>0</v>
      </c>
      <c r="CV261" s="116">
        <f t="shared" si="636"/>
        <v>0</v>
      </c>
      <c r="CW261" s="471">
        <f t="shared" si="637"/>
        <v>0.561767979440155</v>
      </c>
      <c r="CX261" s="470">
        <f t="shared" si="638"/>
        <v>0</v>
      </c>
      <c r="CY261" s="116">
        <f t="shared" si="639"/>
        <v>0</v>
      </c>
      <c r="CZ261" s="116">
        <f t="shared" si="640"/>
        <v>0</v>
      </c>
      <c r="DA261" s="116">
        <f t="shared" si="641"/>
        <v>0</v>
      </c>
      <c r="DB261" s="116">
        <f t="shared" si="642"/>
        <v>0</v>
      </c>
      <c r="DC261" s="116">
        <f t="shared" si="643"/>
        <v>0</v>
      </c>
      <c r="DD261" s="116">
        <f t="shared" si="644"/>
        <v>0</v>
      </c>
      <c r="DE261" s="116">
        <f t="shared" si="645"/>
        <v>0</v>
      </c>
      <c r="DF261" s="116">
        <f t="shared" si="646"/>
        <v>0</v>
      </c>
      <c r="DG261" s="116">
        <f t="shared" si="647"/>
        <v>0</v>
      </c>
      <c r="DH261" s="116">
        <f t="shared" si="648"/>
        <v>0</v>
      </c>
      <c r="DI261" s="471">
        <f t="shared" si="649"/>
        <v>0</v>
      </c>
      <c r="DJ261" s="470">
        <f t="shared" si="650"/>
        <v>0</v>
      </c>
      <c r="DK261" s="116">
        <f t="shared" si="651"/>
        <v>0</v>
      </c>
      <c r="DL261" s="116">
        <f t="shared" si="652"/>
        <v>0</v>
      </c>
      <c r="DM261" s="116">
        <f t="shared" si="653"/>
        <v>0</v>
      </c>
      <c r="DN261" s="116">
        <f t="shared" si="654"/>
        <v>0</v>
      </c>
      <c r="DO261" s="116">
        <f t="shared" si="655"/>
        <v>0</v>
      </c>
      <c r="DP261" s="116">
        <f t="shared" si="656"/>
        <v>0</v>
      </c>
      <c r="DQ261" s="116">
        <f t="shared" si="657"/>
        <v>0</v>
      </c>
      <c r="DR261" s="116">
        <f t="shared" si="658"/>
        <v>0</v>
      </c>
      <c r="DS261" s="116">
        <f t="shared" si="659"/>
        <v>0</v>
      </c>
      <c r="DT261" s="116">
        <f t="shared" si="660"/>
        <v>0</v>
      </c>
      <c r="DU261" s="471">
        <f t="shared" si="661"/>
        <v>0</v>
      </c>
      <c r="DV261" s="470">
        <f t="shared" si="662"/>
        <v>0</v>
      </c>
      <c r="DW261" s="470">
        <f t="shared" si="663"/>
        <v>0</v>
      </c>
      <c r="DX261" s="470">
        <f t="shared" si="664"/>
        <v>0</v>
      </c>
      <c r="DY261" s="470">
        <f t="shared" si="665"/>
        <v>0</v>
      </c>
      <c r="DZ261" s="470">
        <f t="shared" si="666"/>
        <v>0</v>
      </c>
      <c r="EA261" s="470">
        <f t="shared" si="667"/>
        <v>0</v>
      </c>
      <c r="EB261" s="470">
        <f t="shared" si="668"/>
        <v>0</v>
      </c>
      <c r="EC261" s="470">
        <f t="shared" si="669"/>
        <v>0</v>
      </c>
      <c r="ED261" s="470">
        <f t="shared" si="670"/>
        <v>0</v>
      </c>
      <c r="EE261" s="470">
        <f t="shared" si="671"/>
        <v>0</v>
      </c>
      <c r="EF261" s="470">
        <f t="shared" si="672"/>
        <v>0</v>
      </c>
      <c r="EG261" s="470">
        <f t="shared" si="673"/>
        <v>0</v>
      </c>
      <c r="EH261" s="466">
        <f t="shared" si="674"/>
        <v>0</v>
      </c>
      <c r="EI261" s="122">
        <f t="shared" si="675"/>
        <v>0</v>
      </c>
      <c r="EJ261" s="122">
        <f t="shared" si="676"/>
        <v>0</v>
      </c>
      <c r="EK261" s="122">
        <f t="shared" si="677"/>
        <v>0</v>
      </c>
      <c r="EL261" s="122">
        <f t="shared" si="678"/>
        <v>0</v>
      </c>
      <c r="EM261" s="122">
        <f t="shared" si="679"/>
        <v>0</v>
      </c>
      <c r="EN261" s="122">
        <f t="shared" si="680"/>
        <v>0</v>
      </c>
      <c r="EO261" s="122">
        <f t="shared" si="681"/>
        <v>0</v>
      </c>
      <c r="EP261" s="122">
        <f t="shared" si="682"/>
        <v>0</v>
      </c>
      <c r="EQ261" s="122">
        <f t="shared" si="683"/>
        <v>0</v>
      </c>
      <c r="ER261" s="122">
        <f t="shared" si="684"/>
        <v>0</v>
      </c>
      <c r="ES261" s="469">
        <f t="shared" si="685"/>
        <v>0</v>
      </c>
      <c r="ET261" s="466">
        <f t="shared" si="686"/>
        <v>0</v>
      </c>
      <c r="EU261" s="122">
        <f t="shared" si="687"/>
        <v>0</v>
      </c>
      <c r="EV261" s="122">
        <f t="shared" si="688"/>
        <v>0</v>
      </c>
      <c r="EW261" s="122">
        <f t="shared" si="689"/>
        <v>0</v>
      </c>
      <c r="EX261" s="122">
        <f t="shared" si="690"/>
        <v>0</v>
      </c>
      <c r="EY261" s="122">
        <f t="shared" si="691"/>
        <v>0</v>
      </c>
      <c r="EZ261" s="122">
        <f t="shared" si="692"/>
        <v>0</v>
      </c>
      <c r="FA261" s="122">
        <f t="shared" si="693"/>
        <v>0</v>
      </c>
      <c r="FB261" s="122">
        <f t="shared" si="694"/>
        <v>0</v>
      </c>
      <c r="FC261" s="122">
        <f t="shared" si="695"/>
        <v>0</v>
      </c>
      <c r="FD261" s="122">
        <f t="shared" si="696"/>
        <v>0</v>
      </c>
      <c r="FE261" s="469">
        <f t="shared" si="697"/>
        <v>0</v>
      </c>
      <c r="FF261" s="466">
        <f t="shared" si="698"/>
        <v>0</v>
      </c>
      <c r="FG261" s="466">
        <f t="shared" si="699"/>
        <v>0</v>
      </c>
      <c r="FH261" s="466">
        <f t="shared" si="700"/>
        <v>0</v>
      </c>
      <c r="FI261" s="466">
        <f t="shared" si="701"/>
        <v>0</v>
      </c>
      <c r="FJ261" s="466">
        <f t="shared" si="702"/>
        <v>0</v>
      </c>
      <c r="FK261" s="466">
        <f t="shared" si="703"/>
        <v>0</v>
      </c>
      <c r="FL261" s="466">
        <f t="shared" si="704"/>
        <v>0</v>
      </c>
      <c r="FM261" s="466">
        <f t="shared" si="705"/>
        <v>0</v>
      </c>
      <c r="FN261" s="466">
        <f t="shared" si="706"/>
        <v>0</v>
      </c>
      <c r="FO261" s="466">
        <f t="shared" si="707"/>
        <v>0</v>
      </c>
      <c r="FP261" s="466">
        <f t="shared" si="708"/>
        <v>0</v>
      </c>
      <c r="FQ261" s="468">
        <f t="shared" si="709"/>
        <v>0</v>
      </c>
      <c r="FR261" s="466">
        <f t="shared" si="710"/>
        <v>0</v>
      </c>
      <c r="FS261" s="466">
        <f t="shared" si="711"/>
        <v>0</v>
      </c>
      <c r="FT261" s="466">
        <f t="shared" si="712"/>
        <v>0</v>
      </c>
      <c r="FU261" s="466">
        <f t="shared" si="713"/>
        <v>0</v>
      </c>
      <c r="FV261" s="466">
        <f t="shared" si="714"/>
        <v>0</v>
      </c>
      <c r="FW261" s="466">
        <f t="shared" si="715"/>
        <v>0</v>
      </c>
      <c r="FX261" s="466">
        <f t="shared" si="716"/>
        <v>0</v>
      </c>
      <c r="FY261" s="466">
        <f t="shared" si="717"/>
        <v>0</v>
      </c>
      <c r="FZ261" s="466">
        <f t="shared" si="718"/>
        <v>0</v>
      </c>
      <c r="GA261" s="466">
        <f t="shared" si="719"/>
        <v>0</v>
      </c>
      <c r="GB261" s="466">
        <f t="shared" si="720"/>
        <v>0</v>
      </c>
      <c r="GC261" s="468">
        <f t="shared" si="721"/>
        <v>0</v>
      </c>
    </row>
    <row r="262" spans="1:185">
      <c r="A262" s="97">
        <v>259</v>
      </c>
      <c r="B262" s="97" t="s">
        <v>11</v>
      </c>
      <c r="C262" s="97" t="s">
        <v>214</v>
      </c>
      <c r="D262" s="97" t="s">
        <v>936</v>
      </c>
      <c r="E262" s="321">
        <v>0</v>
      </c>
      <c r="F262" s="122">
        <v>0</v>
      </c>
      <c r="G262" s="122">
        <v>0.80684709312901304</v>
      </c>
      <c r="H262" s="122">
        <v>0</v>
      </c>
      <c r="I262" s="122">
        <v>0</v>
      </c>
      <c r="J262" s="122">
        <v>0.78744242053925995</v>
      </c>
      <c r="K262" s="122">
        <v>0</v>
      </c>
      <c r="L262" s="122">
        <v>0</v>
      </c>
      <c r="M262" s="122">
        <v>0.76489104428630394</v>
      </c>
      <c r="N262" s="122">
        <v>0</v>
      </c>
      <c r="O262" s="122">
        <v>0</v>
      </c>
      <c r="P262" s="475">
        <v>0.73665139602678897</v>
      </c>
      <c r="Q262" s="474">
        <v>1</v>
      </c>
      <c r="R262" s="97">
        <v>0</v>
      </c>
      <c r="S262" s="97">
        <v>0</v>
      </c>
      <c r="T262" s="97">
        <v>0.80684709312901304</v>
      </c>
      <c r="U262" s="97">
        <v>0</v>
      </c>
      <c r="V262" s="97">
        <v>0</v>
      </c>
      <c r="W262" s="97">
        <v>0.78744242053925995</v>
      </c>
      <c r="X262" s="97">
        <v>0</v>
      </c>
      <c r="Y262" s="97">
        <v>0</v>
      </c>
      <c r="Z262" s="97">
        <v>0.76489104428630394</v>
      </c>
      <c r="AA262" s="97">
        <v>0</v>
      </c>
      <c r="AB262" s="97">
        <v>0</v>
      </c>
      <c r="AC262" s="97">
        <v>0.73665139602678897</v>
      </c>
      <c r="AD262" s="321">
        <v>0</v>
      </c>
      <c r="AE262" s="97">
        <v>0</v>
      </c>
      <c r="AF262" s="97">
        <v>0</v>
      </c>
      <c r="AG262" s="97">
        <v>0</v>
      </c>
      <c r="AH262" s="97">
        <v>0</v>
      </c>
      <c r="AI262" s="97">
        <v>0</v>
      </c>
      <c r="AJ262" s="97">
        <v>0</v>
      </c>
      <c r="AK262" s="97">
        <v>0</v>
      </c>
      <c r="AL262" s="97">
        <v>0</v>
      </c>
      <c r="AM262" s="97">
        <v>0</v>
      </c>
      <c r="AN262" s="97">
        <v>0</v>
      </c>
      <c r="AO262" s="97">
        <v>0</v>
      </c>
      <c r="AP262" s="466">
        <f t="shared" si="578"/>
        <v>0</v>
      </c>
      <c r="AQ262" s="122">
        <f t="shared" si="579"/>
        <v>0</v>
      </c>
      <c r="AR262" s="473">
        <f t="shared" si="580"/>
        <v>0</v>
      </c>
      <c r="AS262" s="122">
        <f t="shared" si="581"/>
        <v>0</v>
      </c>
      <c r="AT262" s="122">
        <f t="shared" si="582"/>
        <v>0</v>
      </c>
      <c r="AU262" s="122">
        <f t="shared" si="583"/>
        <v>0</v>
      </c>
      <c r="AV262" s="122">
        <f t="shared" si="584"/>
        <v>0</v>
      </c>
      <c r="AW262" s="122">
        <f t="shared" si="585"/>
        <v>0</v>
      </c>
      <c r="AX262" s="122">
        <f t="shared" si="586"/>
        <v>0</v>
      </c>
      <c r="AY262" s="122">
        <f t="shared" si="587"/>
        <v>0</v>
      </c>
      <c r="AZ262" s="122">
        <f t="shared" si="588"/>
        <v>0</v>
      </c>
      <c r="BA262" s="469">
        <f t="shared" si="589"/>
        <v>0</v>
      </c>
      <c r="BB262" s="97">
        <f t="shared" si="590"/>
        <v>0</v>
      </c>
      <c r="BC262" s="97">
        <f t="shared" si="591"/>
        <v>0</v>
      </c>
      <c r="BD262" s="97">
        <f t="shared" si="592"/>
        <v>0.12451443640520957</v>
      </c>
      <c r="BE262" s="97">
        <f t="shared" si="593"/>
        <v>0</v>
      </c>
      <c r="BF262" s="97">
        <f t="shared" si="594"/>
        <v>0</v>
      </c>
      <c r="BG262" s="97">
        <f t="shared" si="595"/>
        <v>0.12151986420966422</v>
      </c>
      <c r="BH262" s="97">
        <f t="shared" si="596"/>
        <v>0</v>
      </c>
      <c r="BI262" s="97">
        <f t="shared" si="597"/>
        <v>0</v>
      </c>
      <c r="BJ262" s="97">
        <f t="shared" si="598"/>
        <v>0.1180396857121386</v>
      </c>
      <c r="BK262" s="97">
        <f t="shared" si="599"/>
        <v>0</v>
      </c>
      <c r="BL262" s="97">
        <f t="shared" si="600"/>
        <v>0</v>
      </c>
      <c r="BM262" s="469">
        <f t="shared" si="601"/>
        <v>0.11368168043795635</v>
      </c>
      <c r="BN262" s="467">
        <f t="shared" si="602"/>
        <v>0</v>
      </c>
      <c r="BO262" s="97">
        <f t="shared" si="603"/>
        <v>0</v>
      </c>
      <c r="BP262" s="97">
        <f t="shared" si="604"/>
        <v>0</v>
      </c>
      <c r="BQ262" s="97">
        <f t="shared" si="605"/>
        <v>0</v>
      </c>
      <c r="BR262" s="97">
        <f t="shared" si="606"/>
        <v>0</v>
      </c>
      <c r="BS262" s="97">
        <f t="shared" si="607"/>
        <v>0</v>
      </c>
      <c r="BT262" s="97">
        <f t="shared" si="608"/>
        <v>0</v>
      </c>
      <c r="BU262" s="97">
        <f t="shared" si="609"/>
        <v>0</v>
      </c>
      <c r="BV262" s="97">
        <f t="shared" si="610"/>
        <v>0</v>
      </c>
      <c r="BW262" s="97">
        <f t="shared" si="611"/>
        <v>0</v>
      </c>
      <c r="BX262" s="97">
        <f t="shared" si="612"/>
        <v>0</v>
      </c>
      <c r="BY262" s="469">
        <f t="shared" si="613"/>
        <v>0</v>
      </c>
      <c r="BZ262" s="470">
        <f t="shared" si="614"/>
        <v>0</v>
      </c>
      <c r="CA262" s="470">
        <f t="shared" si="615"/>
        <v>0</v>
      </c>
      <c r="CB262" s="470">
        <f t="shared" si="616"/>
        <v>0</v>
      </c>
      <c r="CC262" s="470">
        <f t="shared" si="617"/>
        <v>0</v>
      </c>
      <c r="CD262" s="470">
        <f t="shared" si="618"/>
        <v>0</v>
      </c>
      <c r="CE262" s="470">
        <f t="shared" si="619"/>
        <v>0</v>
      </c>
      <c r="CF262" s="470">
        <f t="shared" si="620"/>
        <v>0</v>
      </c>
      <c r="CG262" s="470">
        <f t="shared" si="621"/>
        <v>0</v>
      </c>
      <c r="CH262" s="470">
        <f t="shared" si="622"/>
        <v>0</v>
      </c>
      <c r="CI262" s="470">
        <f t="shared" si="623"/>
        <v>0</v>
      </c>
      <c r="CJ262" s="470">
        <f t="shared" si="624"/>
        <v>0</v>
      </c>
      <c r="CK262" s="472">
        <f t="shared" si="625"/>
        <v>0</v>
      </c>
      <c r="CL262" s="470">
        <f t="shared" si="626"/>
        <v>0</v>
      </c>
      <c r="CM262" s="116">
        <f t="shared" si="627"/>
        <v>0</v>
      </c>
      <c r="CN262" s="116">
        <f t="shared" si="628"/>
        <v>0.80684709312901304</v>
      </c>
      <c r="CO262" s="116">
        <f t="shared" si="629"/>
        <v>0</v>
      </c>
      <c r="CP262" s="116">
        <f t="shared" si="630"/>
        <v>0</v>
      </c>
      <c r="CQ262" s="116">
        <f t="shared" si="631"/>
        <v>0.78744242053925995</v>
      </c>
      <c r="CR262" s="116">
        <f t="shared" si="632"/>
        <v>0</v>
      </c>
      <c r="CS262" s="116">
        <f t="shared" si="633"/>
        <v>0</v>
      </c>
      <c r="CT262" s="116">
        <f t="shared" si="634"/>
        <v>0.76489104428630394</v>
      </c>
      <c r="CU262" s="116">
        <f t="shared" si="635"/>
        <v>0</v>
      </c>
      <c r="CV262" s="116">
        <f t="shared" si="636"/>
        <v>0</v>
      </c>
      <c r="CW262" s="471">
        <f t="shared" si="637"/>
        <v>0.73665139602678897</v>
      </c>
      <c r="CX262" s="470">
        <f t="shared" si="638"/>
        <v>0</v>
      </c>
      <c r="CY262" s="116">
        <f t="shared" si="639"/>
        <v>0</v>
      </c>
      <c r="CZ262" s="116">
        <f t="shared" si="640"/>
        <v>0</v>
      </c>
      <c r="DA262" s="116">
        <f t="shared" si="641"/>
        <v>0</v>
      </c>
      <c r="DB262" s="116">
        <f t="shared" si="642"/>
        <v>0</v>
      </c>
      <c r="DC262" s="116">
        <f t="shared" si="643"/>
        <v>0</v>
      </c>
      <c r="DD262" s="116">
        <f t="shared" si="644"/>
        <v>0</v>
      </c>
      <c r="DE262" s="116">
        <f t="shared" si="645"/>
        <v>0</v>
      </c>
      <c r="DF262" s="116">
        <f t="shared" si="646"/>
        <v>0</v>
      </c>
      <c r="DG262" s="116">
        <f t="shared" si="647"/>
        <v>0</v>
      </c>
      <c r="DH262" s="116">
        <f t="shared" si="648"/>
        <v>0</v>
      </c>
      <c r="DI262" s="471">
        <f t="shared" si="649"/>
        <v>0</v>
      </c>
      <c r="DJ262" s="470">
        <f t="shared" si="650"/>
        <v>0</v>
      </c>
      <c r="DK262" s="116">
        <f t="shared" si="651"/>
        <v>0</v>
      </c>
      <c r="DL262" s="116">
        <f t="shared" si="652"/>
        <v>0</v>
      </c>
      <c r="DM262" s="116">
        <f t="shared" si="653"/>
        <v>0</v>
      </c>
      <c r="DN262" s="116">
        <f t="shared" si="654"/>
        <v>0</v>
      </c>
      <c r="DO262" s="116">
        <f t="shared" si="655"/>
        <v>0</v>
      </c>
      <c r="DP262" s="116">
        <f t="shared" si="656"/>
        <v>0</v>
      </c>
      <c r="DQ262" s="116">
        <f t="shared" si="657"/>
        <v>0</v>
      </c>
      <c r="DR262" s="116">
        <f t="shared" si="658"/>
        <v>0</v>
      </c>
      <c r="DS262" s="116">
        <f t="shared" si="659"/>
        <v>0</v>
      </c>
      <c r="DT262" s="116">
        <f t="shared" si="660"/>
        <v>0</v>
      </c>
      <c r="DU262" s="471">
        <f t="shared" si="661"/>
        <v>0</v>
      </c>
      <c r="DV262" s="470">
        <f t="shared" si="662"/>
        <v>0</v>
      </c>
      <c r="DW262" s="470">
        <f t="shared" si="663"/>
        <v>0</v>
      </c>
      <c r="DX262" s="470">
        <f t="shared" si="664"/>
        <v>0</v>
      </c>
      <c r="DY262" s="470">
        <f t="shared" si="665"/>
        <v>0</v>
      </c>
      <c r="DZ262" s="470">
        <f t="shared" si="666"/>
        <v>0</v>
      </c>
      <c r="EA262" s="470">
        <f t="shared" si="667"/>
        <v>0</v>
      </c>
      <c r="EB262" s="470">
        <f t="shared" si="668"/>
        <v>0</v>
      </c>
      <c r="EC262" s="470">
        <f t="shared" si="669"/>
        <v>0</v>
      </c>
      <c r="ED262" s="470">
        <f t="shared" si="670"/>
        <v>0</v>
      </c>
      <c r="EE262" s="470">
        <f t="shared" si="671"/>
        <v>0</v>
      </c>
      <c r="EF262" s="470">
        <f t="shared" si="672"/>
        <v>0</v>
      </c>
      <c r="EG262" s="470">
        <f t="shared" si="673"/>
        <v>0</v>
      </c>
      <c r="EH262" s="466">
        <f t="shared" si="674"/>
        <v>0</v>
      </c>
      <c r="EI262" s="122">
        <f t="shared" si="675"/>
        <v>0</v>
      </c>
      <c r="EJ262" s="122">
        <f t="shared" si="676"/>
        <v>0</v>
      </c>
      <c r="EK262" s="122">
        <f t="shared" si="677"/>
        <v>0</v>
      </c>
      <c r="EL262" s="122">
        <f t="shared" si="678"/>
        <v>0</v>
      </c>
      <c r="EM262" s="122">
        <f t="shared" si="679"/>
        <v>0</v>
      </c>
      <c r="EN262" s="122">
        <f t="shared" si="680"/>
        <v>0</v>
      </c>
      <c r="EO262" s="122">
        <f t="shared" si="681"/>
        <v>0</v>
      </c>
      <c r="EP262" s="122">
        <f t="shared" si="682"/>
        <v>0</v>
      </c>
      <c r="EQ262" s="122">
        <f t="shared" si="683"/>
        <v>0</v>
      </c>
      <c r="ER262" s="122">
        <f t="shared" si="684"/>
        <v>0</v>
      </c>
      <c r="ES262" s="469">
        <f t="shared" si="685"/>
        <v>0</v>
      </c>
      <c r="ET262" s="466">
        <f t="shared" si="686"/>
        <v>0</v>
      </c>
      <c r="EU262" s="122">
        <f t="shared" si="687"/>
        <v>0</v>
      </c>
      <c r="EV262" s="122">
        <f t="shared" si="688"/>
        <v>0</v>
      </c>
      <c r="EW262" s="122">
        <f t="shared" si="689"/>
        <v>0</v>
      </c>
      <c r="EX262" s="122">
        <f t="shared" si="690"/>
        <v>0</v>
      </c>
      <c r="EY262" s="122">
        <f t="shared" si="691"/>
        <v>0</v>
      </c>
      <c r="EZ262" s="122">
        <f t="shared" si="692"/>
        <v>0</v>
      </c>
      <c r="FA262" s="122">
        <f t="shared" si="693"/>
        <v>0</v>
      </c>
      <c r="FB262" s="122">
        <f t="shared" si="694"/>
        <v>0</v>
      </c>
      <c r="FC262" s="122">
        <f t="shared" si="695"/>
        <v>0</v>
      </c>
      <c r="FD262" s="122">
        <f t="shared" si="696"/>
        <v>0</v>
      </c>
      <c r="FE262" s="469">
        <f t="shared" si="697"/>
        <v>0</v>
      </c>
      <c r="FF262" s="466">
        <f t="shared" si="698"/>
        <v>0</v>
      </c>
      <c r="FG262" s="466">
        <f t="shared" si="699"/>
        <v>0</v>
      </c>
      <c r="FH262" s="466">
        <f t="shared" si="700"/>
        <v>0</v>
      </c>
      <c r="FI262" s="466">
        <f t="shared" si="701"/>
        <v>0</v>
      </c>
      <c r="FJ262" s="466">
        <f t="shared" si="702"/>
        <v>0</v>
      </c>
      <c r="FK262" s="466">
        <f t="shared" si="703"/>
        <v>0</v>
      </c>
      <c r="FL262" s="466">
        <f t="shared" si="704"/>
        <v>0</v>
      </c>
      <c r="FM262" s="466">
        <f t="shared" si="705"/>
        <v>0</v>
      </c>
      <c r="FN262" s="466">
        <f t="shared" si="706"/>
        <v>0</v>
      </c>
      <c r="FO262" s="466">
        <f t="shared" si="707"/>
        <v>0</v>
      </c>
      <c r="FP262" s="466">
        <f t="shared" si="708"/>
        <v>0</v>
      </c>
      <c r="FQ262" s="468">
        <f t="shared" si="709"/>
        <v>0</v>
      </c>
      <c r="FR262" s="466">
        <f t="shared" si="710"/>
        <v>0</v>
      </c>
      <c r="FS262" s="466">
        <f t="shared" si="711"/>
        <v>0</v>
      </c>
      <c r="FT262" s="466">
        <f t="shared" si="712"/>
        <v>0</v>
      </c>
      <c r="FU262" s="466">
        <f t="shared" si="713"/>
        <v>0</v>
      </c>
      <c r="FV262" s="466">
        <f t="shared" si="714"/>
        <v>0</v>
      </c>
      <c r="FW262" s="466">
        <f t="shared" si="715"/>
        <v>0</v>
      </c>
      <c r="FX262" s="466">
        <f t="shared" si="716"/>
        <v>0</v>
      </c>
      <c r="FY262" s="466">
        <f t="shared" si="717"/>
        <v>0</v>
      </c>
      <c r="FZ262" s="466">
        <f t="shared" si="718"/>
        <v>0</v>
      </c>
      <c r="GA262" s="466">
        <f t="shared" si="719"/>
        <v>0</v>
      </c>
      <c r="GB262" s="466">
        <f t="shared" si="720"/>
        <v>0</v>
      </c>
      <c r="GC262" s="468">
        <f t="shared" si="721"/>
        <v>0</v>
      </c>
    </row>
    <row r="263" spans="1:185">
      <c r="A263" s="97">
        <v>260</v>
      </c>
      <c r="B263" s="97" t="s">
        <v>11</v>
      </c>
      <c r="C263" s="97" t="s">
        <v>214</v>
      </c>
      <c r="D263" s="97" t="s">
        <v>936</v>
      </c>
      <c r="E263" s="321">
        <v>0</v>
      </c>
      <c r="F263" s="122">
        <v>0</v>
      </c>
      <c r="G263" s="122">
        <v>1.2778908309058099</v>
      </c>
      <c r="H263" s="122">
        <v>0</v>
      </c>
      <c r="I263" s="122">
        <v>0</v>
      </c>
      <c r="J263" s="122">
        <v>1.24835426827576</v>
      </c>
      <c r="K263" s="122">
        <v>0</v>
      </c>
      <c r="L263" s="122">
        <v>0</v>
      </c>
      <c r="M263" s="122">
        <v>1.2140279927867901</v>
      </c>
      <c r="N263" s="122">
        <v>0</v>
      </c>
      <c r="O263" s="122">
        <v>0</v>
      </c>
      <c r="P263" s="475">
        <v>1.1710433902066799</v>
      </c>
      <c r="Q263" s="474">
        <v>5</v>
      </c>
      <c r="R263" s="97">
        <v>0</v>
      </c>
      <c r="S263" s="97">
        <v>0</v>
      </c>
      <c r="T263" s="97">
        <v>6.3894541545290497</v>
      </c>
      <c r="U263" s="97">
        <v>0</v>
      </c>
      <c r="V263" s="97">
        <v>0</v>
      </c>
      <c r="W263" s="97">
        <v>6.2417713413788203</v>
      </c>
      <c r="X263" s="97">
        <v>0</v>
      </c>
      <c r="Y263" s="97">
        <v>0</v>
      </c>
      <c r="Z263" s="97">
        <v>6.0701399639339604</v>
      </c>
      <c r="AA263" s="97">
        <v>0</v>
      </c>
      <c r="AB263" s="97">
        <v>0</v>
      </c>
      <c r="AC263" s="97">
        <v>5.8552169510334204</v>
      </c>
      <c r="AD263" s="321">
        <v>0</v>
      </c>
      <c r="AE263" s="97">
        <v>0</v>
      </c>
      <c r="AF263" s="97">
        <v>0</v>
      </c>
      <c r="AG263" s="97">
        <v>0</v>
      </c>
      <c r="AH263" s="97">
        <v>0</v>
      </c>
      <c r="AI263" s="97">
        <v>0</v>
      </c>
      <c r="AJ263" s="97">
        <v>0</v>
      </c>
      <c r="AK263" s="97">
        <v>0</v>
      </c>
      <c r="AL263" s="97">
        <v>0</v>
      </c>
      <c r="AM263" s="97">
        <v>0</v>
      </c>
      <c r="AN263" s="97">
        <v>0</v>
      </c>
      <c r="AO263" s="97">
        <v>0</v>
      </c>
      <c r="AP263" s="466">
        <f t="shared" si="578"/>
        <v>0</v>
      </c>
      <c r="AQ263" s="122">
        <f t="shared" si="579"/>
        <v>0</v>
      </c>
      <c r="AR263" s="473">
        <f t="shared" si="580"/>
        <v>0</v>
      </c>
      <c r="AS263" s="122">
        <f t="shared" si="581"/>
        <v>0</v>
      </c>
      <c r="AT263" s="122">
        <f t="shared" si="582"/>
        <v>0</v>
      </c>
      <c r="AU263" s="122">
        <f t="shared" si="583"/>
        <v>0</v>
      </c>
      <c r="AV263" s="122">
        <f t="shared" si="584"/>
        <v>0</v>
      </c>
      <c r="AW263" s="122">
        <f t="shared" si="585"/>
        <v>0</v>
      </c>
      <c r="AX263" s="122">
        <f t="shared" si="586"/>
        <v>0</v>
      </c>
      <c r="AY263" s="122">
        <f t="shared" si="587"/>
        <v>0</v>
      </c>
      <c r="AZ263" s="122">
        <f t="shared" si="588"/>
        <v>0</v>
      </c>
      <c r="BA263" s="469">
        <f t="shared" si="589"/>
        <v>0</v>
      </c>
      <c r="BB263" s="97">
        <f t="shared" si="590"/>
        <v>0</v>
      </c>
      <c r="BC263" s="97">
        <f t="shared" si="591"/>
        <v>0</v>
      </c>
      <c r="BD263" s="97">
        <f t="shared" si="592"/>
        <v>0.1972069527827866</v>
      </c>
      <c r="BE263" s="97">
        <f t="shared" si="593"/>
        <v>0</v>
      </c>
      <c r="BF263" s="97">
        <f t="shared" si="594"/>
        <v>0</v>
      </c>
      <c r="BG263" s="97">
        <f t="shared" si="595"/>
        <v>0.19264880480091143</v>
      </c>
      <c r="BH263" s="97">
        <f t="shared" si="596"/>
        <v>0</v>
      </c>
      <c r="BI263" s="97">
        <f t="shared" si="597"/>
        <v>0</v>
      </c>
      <c r="BJ263" s="97">
        <f t="shared" si="598"/>
        <v>0.1873514976868414</v>
      </c>
      <c r="BK263" s="97">
        <f t="shared" si="599"/>
        <v>0</v>
      </c>
      <c r="BL263" s="97">
        <f t="shared" si="600"/>
        <v>0</v>
      </c>
      <c r="BM263" s="469">
        <f t="shared" si="601"/>
        <v>0.18071801829533973</v>
      </c>
      <c r="BN263" s="467">
        <f t="shared" si="602"/>
        <v>0</v>
      </c>
      <c r="BO263" s="97">
        <f t="shared" si="603"/>
        <v>0</v>
      </c>
      <c r="BP263" s="97">
        <f t="shared" si="604"/>
        <v>0</v>
      </c>
      <c r="BQ263" s="97">
        <f t="shared" si="605"/>
        <v>0</v>
      </c>
      <c r="BR263" s="97">
        <f t="shared" si="606"/>
        <v>0</v>
      </c>
      <c r="BS263" s="97">
        <f t="shared" si="607"/>
        <v>0</v>
      </c>
      <c r="BT263" s="97">
        <f t="shared" si="608"/>
        <v>0</v>
      </c>
      <c r="BU263" s="97">
        <f t="shared" si="609"/>
        <v>0</v>
      </c>
      <c r="BV263" s="97">
        <f t="shared" si="610"/>
        <v>0</v>
      </c>
      <c r="BW263" s="97">
        <f t="shared" si="611"/>
        <v>0</v>
      </c>
      <c r="BX263" s="97">
        <f t="shared" si="612"/>
        <v>0</v>
      </c>
      <c r="BY263" s="469">
        <f t="shared" si="613"/>
        <v>0</v>
      </c>
      <c r="BZ263" s="470">
        <f t="shared" si="614"/>
        <v>0</v>
      </c>
      <c r="CA263" s="470">
        <f t="shared" si="615"/>
        <v>0</v>
      </c>
      <c r="CB263" s="470">
        <f t="shared" si="616"/>
        <v>0</v>
      </c>
      <c r="CC263" s="470">
        <f t="shared" si="617"/>
        <v>0</v>
      </c>
      <c r="CD263" s="470">
        <f t="shared" si="618"/>
        <v>0</v>
      </c>
      <c r="CE263" s="470">
        <f t="shared" si="619"/>
        <v>0</v>
      </c>
      <c r="CF263" s="470">
        <f t="shared" si="620"/>
        <v>0</v>
      </c>
      <c r="CG263" s="470">
        <f t="shared" si="621"/>
        <v>0</v>
      </c>
      <c r="CH263" s="470">
        <f t="shared" si="622"/>
        <v>0</v>
      </c>
      <c r="CI263" s="470">
        <f t="shared" si="623"/>
        <v>0</v>
      </c>
      <c r="CJ263" s="470">
        <f t="shared" si="624"/>
        <v>0</v>
      </c>
      <c r="CK263" s="472">
        <f t="shared" si="625"/>
        <v>0</v>
      </c>
      <c r="CL263" s="470">
        <f t="shared" si="626"/>
        <v>0</v>
      </c>
      <c r="CM263" s="116">
        <f t="shared" si="627"/>
        <v>0</v>
      </c>
      <c r="CN263" s="116">
        <f t="shared" si="628"/>
        <v>6.3894541545290497</v>
      </c>
      <c r="CO263" s="116">
        <f t="shared" si="629"/>
        <v>0</v>
      </c>
      <c r="CP263" s="116">
        <f t="shared" si="630"/>
        <v>0</v>
      </c>
      <c r="CQ263" s="116">
        <f t="shared" si="631"/>
        <v>6.2417713413788203</v>
      </c>
      <c r="CR263" s="116">
        <f t="shared" si="632"/>
        <v>0</v>
      </c>
      <c r="CS263" s="116">
        <f t="shared" si="633"/>
        <v>0</v>
      </c>
      <c r="CT263" s="116">
        <f t="shared" si="634"/>
        <v>6.0701399639339604</v>
      </c>
      <c r="CU263" s="116">
        <f t="shared" si="635"/>
        <v>0</v>
      </c>
      <c r="CV263" s="116">
        <f t="shared" si="636"/>
        <v>0</v>
      </c>
      <c r="CW263" s="471">
        <f t="shared" si="637"/>
        <v>5.8552169510334204</v>
      </c>
      <c r="CX263" s="470">
        <f t="shared" si="638"/>
        <v>0</v>
      </c>
      <c r="CY263" s="116">
        <f t="shared" si="639"/>
        <v>0</v>
      </c>
      <c r="CZ263" s="116">
        <f t="shared" si="640"/>
        <v>0</v>
      </c>
      <c r="DA263" s="116">
        <f t="shared" si="641"/>
        <v>0</v>
      </c>
      <c r="DB263" s="116">
        <f t="shared" si="642"/>
        <v>0</v>
      </c>
      <c r="DC263" s="116">
        <f t="shared" si="643"/>
        <v>0</v>
      </c>
      <c r="DD263" s="116">
        <f t="shared" si="644"/>
        <v>0</v>
      </c>
      <c r="DE263" s="116">
        <f t="shared" si="645"/>
        <v>0</v>
      </c>
      <c r="DF263" s="116">
        <f t="shared" si="646"/>
        <v>0</v>
      </c>
      <c r="DG263" s="116">
        <f t="shared" si="647"/>
        <v>0</v>
      </c>
      <c r="DH263" s="116">
        <f t="shared" si="648"/>
        <v>0</v>
      </c>
      <c r="DI263" s="471">
        <f t="shared" si="649"/>
        <v>0</v>
      </c>
      <c r="DJ263" s="470">
        <f t="shared" si="650"/>
        <v>0</v>
      </c>
      <c r="DK263" s="116">
        <f t="shared" si="651"/>
        <v>0</v>
      </c>
      <c r="DL263" s="116">
        <f t="shared" si="652"/>
        <v>0</v>
      </c>
      <c r="DM263" s="116">
        <f t="shared" si="653"/>
        <v>0</v>
      </c>
      <c r="DN263" s="116">
        <f t="shared" si="654"/>
        <v>0</v>
      </c>
      <c r="DO263" s="116">
        <f t="shared" si="655"/>
        <v>0</v>
      </c>
      <c r="DP263" s="116">
        <f t="shared" si="656"/>
        <v>0</v>
      </c>
      <c r="DQ263" s="116">
        <f t="shared" si="657"/>
        <v>0</v>
      </c>
      <c r="DR263" s="116">
        <f t="shared" si="658"/>
        <v>0</v>
      </c>
      <c r="DS263" s="116">
        <f t="shared" si="659"/>
        <v>0</v>
      </c>
      <c r="DT263" s="116">
        <f t="shared" si="660"/>
        <v>0</v>
      </c>
      <c r="DU263" s="471">
        <f t="shared" si="661"/>
        <v>0</v>
      </c>
      <c r="DV263" s="470">
        <f t="shared" si="662"/>
        <v>0</v>
      </c>
      <c r="DW263" s="470">
        <f t="shared" si="663"/>
        <v>0</v>
      </c>
      <c r="DX263" s="470">
        <f t="shared" si="664"/>
        <v>0</v>
      </c>
      <c r="DY263" s="470">
        <f t="shared" si="665"/>
        <v>0</v>
      </c>
      <c r="DZ263" s="470">
        <f t="shared" si="666"/>
        <v>0</v>
      </c>
      <c r="EA263" s="470">
        <f t="shared" si="667"/>
        <v>0</v>
      </c>
      <c r="EB263" s="470">
        <f t="shared" si="668"/>
        <v>0</v>
      </c>
      <c r="EC263" s="470">
        <f t="shared" si="669"/>
        <v>0</v>
      </c>
      <c r="ED263" s="470">
        <f t="shared" si="670"/>
        <v>0</v>
      </c>
      <c r="EE263" s="470">
        <f t="shared" si="671"/>
        <v>0</v>
      </c>
      <c r="EF263" s="470">
        <f t="shared" si="672"/>
        <v>0</v>
      </c>
      <c r="EG263" s="470">
        <f t="shared" si="673"/>
        <v>0</v>
      </c>
      <c r="EH263" s="466">
        <f t="shared" si="674"/>
        <v>0</v>
      </c>
      <c r="EI263" s="122">
        <f t="shared" si="675"/>
        <v>0</v>
      </c>
      <c r="EJ263" s="122">
        <f t="shared" si="676"/>
        <v>0</v>
      </c>
      <c r="EK263" s="122">
        <f t="shared" si="677"/>
        <v>0</v>
      </c>
      <c r="EL263" s="122">
        <f t="shared" si="678"/>
        <v>0</v>
      </c>
      <c r="EM263" s="122">
        <f t="shared" si="679"/>
        <v>0</v>
      </c>
      <c r="EN263" s="122">
        <f t="shared" si="680"/>
        <v>0</v>
      </c>
      <c r="EO263" s="122">
        <f t="shared" si="681"/>
        <v>0</v>
      </c>
      <c r="EP263" s="122">
        <f t="shared" si="682"/>
        <v>0</v>
      </c>
      <c r="EQ263" s="122">
        <f t="shared" si="683"/>
        <v>0</v>
      </c>
      <c r="ER263" s="122">
        <f t="shared" si="684"/>
        <v>0</v>
      </c>
      <c r="ES263" s="469">
        <f t="shared" si="685"/>
        <v>0</v>
      </c>
      <c r="ET263" s="466">
        <f t="shared" si="686"/>
        <v>0</v>
      </c>
      <c r="EU263" s="122">
        <f t="shared" si="687"/>
        <v>0</v>
      </c>
      <c r="EV263" s="122">
        <f t="shared" si="688"/>
        <v>0</v>
      </c>
      <c r="EW263" s="122">
        <f t="shared" si="689"/>
        <v>0</v>
      </c>
      <c r="EX263" s="122">
        <f t="shared" si="690"/>
        <v>0</v>
      </c>
      <c r="EY263" s="122">
        <f t="shared" si="691"/>
        <v>0</v>
      </c>
      <c r="EZ263" s="122">
        <f t="shared" si="692"/>
        <v>0</v>
      </c>
      <c r="FA263" s="122">
        <f t="shared" si="693"/>
        <v>0</v>
      </c>
      <c r="FB263" s="122">
        <f t="shared" si="694"/>
        <v>0</v>
      </c>
      <c r="FC263" s="122">
        <f t="shared" si="695"/>
        <v>0</v>
      </c>
      <c r="FD263" s="122">
        <f t="shared" si="696"/>
        <v>0</v>
      </c>
      <c r="FE263" s="469">
        <f t="shared" si="697"/>
        <v>0</v>
      </c>
      <c r="FF263" s="466">
        <f t="shared" si="698"/>
        <v>0</v>
      </c>
      <c r="FG263" s="466">
        <f t="shared" si="699"/>
        <v>0</v>
      </c>
      <c r="FH263" s="466">
        <f t="shared" si="700"/>
        <v>0</v>
      </c>
      <c r="FI263" s="466">
        <f t="shared" si="701"/>
        <v>0</v>
      </c>
      <c r="FJ263" s="466">
        <f t="shared" si="702"/>
        <v>0</v>
      </c>
      <c r="FK263" s="466">
        <f t="shared" si="703"/>
        <v>0</v>
      </c>
      <c r="FL263" s="466">
        <f t="shared" si="704"/>
        <v>0</v>
      </c>
      <c r="FM263" s="466">
        <f t="shared" si="705"/>
        <v>0</v>
      </c>
      <c r="FN263" s="466">
        <f t="shared" si="706"/>
        <v>0</v>
      </c>
      <c r="FO263" s="466">
        <f t="shared" si="707"/>
        <v>0</v>
      </c>
      <c r="FP263" s="466">
        <f t="shared" si="708"/>
        <v>0</v>
      </c>
      <c r="FQ263" s="468">
        <f t="shared" si="709"/>
        <v>0</v>
      </c>
      <c r="FR263" s="466">
        <f t="shared" si="710"/>
        <v>0</v>
      </c>
      <c r="FS263" s="466">
        <f t="shared" si="711"/>
        <v>0</v>
      </c>
      <c r="FT263" s="466">
        <f t="shared" si="712"/>
        <v>0</v>
      </c>
      <c r="FU263" s="466">
        <f t="shared" si="713"/>
        <v>0</v>
      </c>
      <c r="FV263" s="466">
        <f t="shared" si="714"/>
        <v>0</v>
      </c>
      <c r="FW263" s="466">
        <f t="shared" si="715"/>
        <v>0</v>
      </c>
      <c r="FX263" s="466">
        <f t="shared" si="716"/>
        <v>0</v>
      </c>
      <c r="FY263" s="466">
        <f t="shared" si="717"/>
        <v>0</v>
      </c>
      <c r="FZ263" s="466">
        <f t="shared" si="718"/>
        <v>0</v>
      </c>
      <c r="GA263" s="466">
        <f t="shared" si="719"/>
        <v>0</v>
      </c>
      <c r="GB263" s="466">
        <f t="shared" si="720"/>
        <v>0</v>
      </c>
      <c r="GC263" s="468">
        <f t="shared" si="721"/>
        <v>0</v>
      </c>
    </row>
    <row r="264" spans="1:185">
      <c r="A264" s="97">
        <v>261</v>
      </c>
      <c r="B264" s="97" t="s">
        <v>11</v>
      </c>
      <c r="C264" s="97" t="s">
        <v>214</v>
      </c>
      <c r="D264" s="97" t="s">
        <v>936</v>
      </c>
      <c r="E264" s="321">
        <v>0</v>
      </c>
      <c r="F264" s="122">
        <v>0</v>
      </c>
      <c r="G264" s="122">
        <v>1.8251344594594501</v>
      </c>
      <c r="H264" s="122">
        <v>0</v>
      </c>
      <c r="I264" s="122">
        <v>0</v>
      </c>
      <c r="J264" s="122">
        <v>1.6995736590202599</v>
      </c>
      <c r="K264" s="122">
        <v>0</v>
      </c>
      <c r="L264" s="122">
        <v>0</v>
      </c>
      <c r="M264" s="122">
        <v>1.6094634081081001</v>
      </c>
      <c r="N264" s="122">
        <v>0</v>
      </c>
      <c r="O264" s="122">
        <v>0</v>
      </c>
      <c r="P264" s="475">
        <v>1.3107919520270199</v>
      </c>
      <c r="Q264" s="474">
        <v>1</v>
      </c>
      <c r="R264" s="97">
        <v>0</v>
      </c>
      <c r="S264" s="97">
        <v>0</v>
      </c>
      <c r="T264" s="97">
        <v>1.8251344594594501</v>
      </c>
      <c r="U264" s="97">
        <v>0</v>
      </c>
      <c r="V264" s="97">
        <v>0</v>
      </c>
      <c r="W264" s="97">
        <v>1.6995736590202599</v>
      </c>
      <c r="X264" s="97">
        <v>0</v>
      </c>
      <c r="Y264" s="97">
        <v>0</v>
      </c>
      <c r="Z264" s="97">
        <v>1.6094634081081001</v>
      </c>
      <c r="AA264" s="97">
        <v>0</v>
      </c>
      <c r="AB264" s="97">
        <v>0</v>
      </c>
      <c r="AC264" s="97">
        <v>1.3107919520270199</v>
      </c>
      <c r="AD264" s="321">
        <v>0</v>
      </c>
      <c r="AE264" s="97">
        <v>0</v>
      </c>
      <c r="AF264" s="97">
        <v>0</v>
      </c>
      <c r="AG264" s="97">
        <v>0</v>
      </c>
      <c r="AH264" s="97">
        <v>0</v>
      </c>
      <c r="AI264" s="97">
        <v>0</v>
      </c>
      <c r="AJ264" s="97">
        <v>0</v>
      </c>
      <c r="AK264" s="97">
        <v>0</v>
      </c>
      <c r="AL264" s="97">
        <v>0</v>
      </c>
      <c r="AM264" s="97">
        <v>0</v>
      </c>
      <c r="AN264" s="97">
        <v>0</v>
      </c>
      <c r="AO264" s="97">
        <v>0</v>
      </c>
      <c r="AP264" s="466">
        <f t="shared" si="578"/>
        <v>0</v>
      </c>
      <c r="AQ264" s="122">
        <f t="shared" si="579"/>
        <v>0</v>
      </c>
      <c r="AR264" s="473">
        <f t="shared" si="580"/>
        <v>0</v>
      </c>
      <c r="AS264" s="122">
        <f t="shared" si="581"/>
        <v>0</v>
      </c>
      <c r="AT264" s="122">
        <f t="shared" si="582"/>
        <v>0</v>
      </c>
      <c r="AU264" s="122">
        <f t="shared" si="583"/>
        <v>0</v>
      </c>
      <c r="AV264" s="122">
        <f t="shared" si="584"/>
        <v>0</v>
      </c>
      <c r="AW264" s="122">
        <f t="shared" si="585"/>
        <v>0</v>
      </c>
      <c r="AX264" s="122">
        <f t="shared" si="586"/>
        <v>0</v>
      </c>
      <c r="AY264" s="122">
        <f t="shared" si="587"/>
        <v>0</v>
      </c>
      <c r="AZ264" s="122">
        <f t="shared" si="588"/>
        <v>0</v>
      </c>
      <c r="BA264" s="469">
        <f t="shared" si="589"/>
        <v>0</v>
      </c>
      <c r="BB264" s="97">
        <f t="shared" si="590"/>
        <v>0</v>
      </c>
      <c r="BC264" s="97">
        <f t="shared" si="591"/>
        <v>0</v>
      </c>
      <c r="BD264" s="97">
        <f t="shared" si="592"/>
        <v>0.28165880563813667</v>
      </c>
      <c r="BE264" s="97">
        <f t="shared" si="593"/>
        <v>0</v>
      </c>
      <c r="BF264" s="97">
        <f t="shared" si="594"/>
        <v>0</v>
      </c>
      <c r="BG264" s="97">
        <f t="shared" si="595"/>
        <v>0.26228198389035989</v>
      </c>
      <c r="BH264" s="97">
        <f t="shared" si="596"/>
        <v>0</v>
      </c>
      <c r="BI264" s="97">
        <f t="shared" si="597"/>
        <v>0</v>
      </c>
      <c r="BJ264" s="97">
        <f t="shared" si="598"/>
        <v>0.24837596972459333</v>
      </c>
      <c r="BK264" s="97">
        <f t="shared" si="599"/>
        <v>0</v>
      </c>
      <c r="BL264" s="97">
        <f t="shared" si="600"/>
        <v>0</v>
      </c>
      <c r="BM264" s="469">
        <f t="shared" si="601"/>
        <v>0.2022843269078142</v>
      </c>
      <c r="BN264" s="467">
        <f t="shared" si="602"/>
        <v>0</v>
      </c>
      <c r="BO264" s="97">
        <f t="shared" si="603"/>
        <v>0</v>
      </c>
      <c r="BP264" s="97">
        <f t="shared" si="604"/>
        <v>0</v>
      </c>
      <c r="BQ264" s="97">
        <f t="shared" si="605"/>
        <v>0</v>
      </c>
      <c r="BR264" s="97">
        <f t="shared" si="606"/>
        <v>0</v>
      </c>
      <c r="BS264" s="97">
        <f t="shared" si="607"/>
        <v>0</v>
      </c>
      <c r="BT264" s="97">
        <f t="shared" si="608"/>
        <v>0</v>
      </c>
      <c r="BU264" s="97">
        <f t="shared" si="609"/>
        <v>0</v>
      </c>
      <c r="BV264" s="97">
        <f t="shared" si="610"/>
        <v>0</v>
      </c>
      <c r="BW264" s="97">
        <f t="shared" si="611"/>
        <v>0</v>
      </c>
      <c r="BX264" s="97">
        <f t="shared" si="612"/>
        <v>0</v>
      </c>
      <c r="BY264" s="469">
        <f t="shared" si="613"/>
        <v>0</v>
      </c>
      <c r="BZ264" s="470">
        <f t="shared" si="614"/>
        <v>0</v>
      </c>
      <c r="CA264" s="470">
        <f t="shared" si="615"/>
        <v>0</v>
      </c>
      <c r="CB264" s="470">
        <f t="shared" si="616"/>
        <v>0</v>
      </c>
      <c r="CC264" s="470">
        <f t="shared" si="617"/>
        <v>0</v>
      </c>
      <c r="CD264" s="470">
        <f t="shared" si="618"/>
        <v>0</v>
      </c>
      <c r="CE264" s="470">
        <f t="shared" si="619"/>
        <v>0</v>
      </c>
      <c r="CF264" s="470">
        <f t="shared" si="620"/>
        <v>0</v>
      </c>
      <c r="CG264" s="470">
        <f t="shared" si="621"/>
        <v>0</v>
      </c>
      <c r="CH264" s="470">
        <f t="shared" si="622"/>
        <v>0</v>
      </c>
      <c r="CI264" s="470">
        <f t="shared" si="623"/>
        <v>0</v>
      </c>
      <c r="CJ264" s="470">
        <f t="shared" si="624"/>
        <v>0</v>
      </c>
      <c r="CK264" s="472">
        <f t="shared" si="625"/>
        <v>0</v>
      </c>
      <c r="CL264" s="470">
        <f t="shared" si="626"/>
        <v>0</v>
      </c>
      <c r="CM264" s="116">
        <f t="shared" si="627"/>
        <v>0</v>
      </c>
      <c r="CN264" s="116">
        <f t="shared" si="628"/>
        <v>1.8251344594594501</v>
      </c>
      <c r="CO264" s="116">
        <f t="shared" si="629"/>
        <v>0</v>
      </c>
      <c r="CP264" s="116">
        <f t="shared" si="630"/>
        <v>0</v>
      </c>
      <c r="CQ264" s="116">
        <f t="shared" si="631"/>
        <v>1.6995736590202599</v>
      </c>
      <c r="CR264" s="116">
        <f t="shared" si="632"/>
        <v>0</v>
      </c>
      <c r="CS264" s="116">
        <f t="shared" si="633"/>
        <v>0</v>
      </c>
      <c r="CT264" s="116">
        <f t="shared" si="634"/>
        <v>1.6094634081081001</v>
      </c>
      <c r="CU264" s="116">
        <f t="shared" si="635"/>
        <v>0</v>
      </c>
      <c r="CV264" s="116">
        <f t="shared" si="636"/>
        <v>0</v>
      </c>
      <c r="CW264" s="471">
        <f t="shared" si="637"/>
        <v>1.3107919520270199</v>
      </c>
      <c r="CX264" s="470">
        <f t="shared" si="638"/>
        <v>0</v>
      </c>
      <c r="CY264" s="116">
        <f t="shared" si="639"/>
        <v>0</v>
      </c>
      <c r="CZ264" s="116">
        <f t="shared" si="640"/>
        <v>0</v>
      </c>
      <c r="DA264" s="116">
        <f t="shared" si="641"/>
        <v>0</v>
      </c>
      <c r="DB264" s="116">
        <f t="shared" si="642"/>
        <v>0</v>
      </c>
      <c r="DC264" s="116">
        <f t="shared" si="643"/>
        <v>0</v>
      </c>
      <c r="DD264" s="116">
        <f t="shared" si="644"/>
        <v>0</v>
      </c>
      <c r="DE264" s="116">
        <f t="shared" si="645"/>
        <v>0</v>
      </c>
      <c r="DF264" s="116">
        <f t="shared" si="646"/>
        <v>0</v>
      </c>
      <c r="DG264" s="116">
        <f t="shared" si="647"/>
        <v>0</v>
      </c>
      <c r="DH264" s="116">
        <f t="shared" si="648"/>
        <v>0</v>
      </c>
      <c r="DI264" s="471">
        <f t="shared" si="649"/>
        <v>0</v>
      </c>
      <c r="DJ264" s="470">
        <f t="shared" si="650"/>
        <v>0</v>
      </c>
      <c r="DK264" s="116">
        <f t="shared" si="651"/>
        <v>0</v>
      </c>
      <c r="DL264" s="116">
        <f t="shared" si="652"/>
        <v>0</v>
      </c>
      <c r="DM264" s="116">
        <f t="shared" si="653"/>
        <v>0</v>
      </c>
      <c r="DN264" s="116">
        <f t="shared" si="654"/>
        <v>0</v>
      </c>
      <c r="DO264" s="116">
        <f t="shared" si="655"/>
        <v>0</v>
      </c>
      <c r="DP264" s="116">
        <f t="shared" si="656"/>
        <v>0</v>
      </c>
      <c r="DQ264" s="116">
        <f t="shared" si="657"/>
        <v>0</v>
      </c>
      <c r="DR264" s="116">
        <f t="shared" si="658"/>
        <v>0</v>
      </c>
      <c r="DS264" s="116">
        <f t="shared" si="659"/>
        <v>0</v>
      </c>
      <c r="DT264" s="116">
        <f t="shared" si="660"/>
        <v>0</v>
      </c>
      <c r="DU264" s="471">
        <f t="shared" si="661"/>
        <v>0</v>
      </c>
      <c r="DV264" s="470">
        <f t="shared" si="662"/>
        <v>0</v>
      </c>
      <c r="DW264" s="470">
        <f t="shared" si="663"/>
        <v>0</v>
      </c>
      <c r="DX264" s="470">
        <f t="shared" si="664"/>
        <v>0</v>
      </c>
      <c r="DY264" s="470">
        <f t="shared" si="665"/>
        <v>0</v>
      </c>
      <c r="DZ264" s="470">
        <f t="shared" si="666"/>
        <v>0</v>
      </c>
      <c r="EA264" s="470">
        <f t="shared" si="667"/>
        <v>0</v>
      </c>
      <c r="EB264" s="470">
        <f t="shared" si="668"/>
        <v>0</v>
      </c>
      <c r="EC264" s="470">
        <f t="shared" si="669"/>
        <v>0</v>
      </c>
      <c r="ED264" s="470">
        <f t="shared" si="670"/>
        <v>0</v>
      </c>
      <c r="EE264" s="470">
        <f t="shared" si="671"/>
        <v>0</v>
      </c>
      <c r="EF264" s="470">
        <f t="shared" si="672"/>
        <v>0</v>
      </c>
      <c r="EG264" s="470">
        <f t="shared" si="673"/>
        <v>0</v>
      </c>
      <c r="EH264" s="466">
        <f t="shared" si="674"/>
        <v>0</v>
      </c>
      <c r="EI264" s="122">
        <f t="shared" si="675"/>
        <v>0</v>
      </c>
      <c r="EJ264" s="122">
        <f t="shared" si="676"/>
        <v>0</v>
      </c>
      <c r="EK264" s="122">
        <f t="shared" si="677"/>
        <v>0</v>
      </c>
      <c r="EL264" s="122">
        <f t="shared" si="678"/>
        <v>0</v>
      </c>
      <c r="EM264" s="122">
        <f t="shared" si="679"/>
        <v>0</v>
      </c>
      <c r="EN264" s="122">
        <f t="shared" si="680"/>
        <v>0</v>
      </c>
      <c r="EO264" s="122">
        <f t="shared" si="681"/>
        <v>0</v>
      </c>
      <c r="EP264" s="122">
        <f t="shared" si="682"/>
        <v>0</v>
      </c>
      <c r="EQ264" s="122">
        <f t="shared" si="683"/>
        <v>0</v>
      </c>
      <c r="ER264" s="122">
        <f t="shared" si="684"/>
        <v>0</v>
      </c>
      <c r="ES264" s="469">
        <f t="shared" si="685"/>
        <v>0</v>
      </c>
      <c r="ET264" s="466">
        <f t="shared" si="686"/>
        <v>0</v>
      </c>
      <c r="EU264" s="122">
        <f t="shared" si="687"/>
        <v>0</v>
      </c>
      <c r="EV264" s="122">
        <f t="shared" si="688"/>
        <v>0</v>
      </c>
      <c r="EW264" s="122">
        <f t="shared" si="689"/>
        <v>0</v>
      </c>
      <c r="EX264" s="122">
        <f t="shared" si="690"/>
        <v>0</v>
      </c>
      <c r="EY264" s="122">
        <f t="shared" si="691"/>
        <v>0</v>
      </c>
      <c r="EZ264" s="122">
        <f t="shared" si="692"/>
        <v>0</v>
      </c>
      <c r="FA264" s="122">
        <f t="shared" si="693"/>
        <v>0</v>
      </c>
      <c r="FB264" s="122">
        <f t="shared" si="694"/>
        <v>0</v>
      </c>
      <c r="FC264" s="122">
        <f t="shared" si="695"/>
        <v>0</v>
      </c>
      <c r="FD264" s="122">
        <f t="shared" si="696"/>
        <v>0</v>
      </c>
      <c r="FE264" s="469">
        <f t="shared" si="697"/>
        <v>0</v>
      </c>
      <c r="FF264" s="466">
        <f t="shared" si="698"/>
        <v>0</v>
      </c>
      <c r="FG264" s="466">
        <f t="shared" si="699"/>
        <v>0</v>
      </c>
      <c r="FH264" s="466">
        <f t="shared" si="700"/>
        <v>0</v>
      </c>
      <c r="FI264" s="466">
        <f t="shared" si="701"/>
        <v>0</v>
      </c>
      <c r="FJ264" s="466">
        <f t="shared" si="702"/>
        <v>0</v>
      </c>
      <c r="FK264" s="466">
        <f t="shared" si="703"/>
        <v>0</v>
      </c>
      <c r="FL264" s="466">
        <f t="shared" si="704"/>
        <v>0</v>
      </c>
      <c r="FM264" s="466">
        <f t="shared" si="705"/>
        <v>0</v>
      </c>
      <c r="FN264" s="466">
        <f t="shared" si="706"/>
        <v>0</v>
      </c>
      <c r="FO264" s="466">
        <f t="shared" si="707"/>
        <v>0</v>
      </c>
      <c r="FP264" s="466">
        <f t="shared" si="708"/>
        <v>0</v>
      </c>
      <c r="FQ264" s="468">
        <f t="shared" si="709"/>
        <v>0</v>
      </c>
      <c r="FR264" s="466">
        <f t="shared" si="710"/>
        <v>0</v>
      </c>
      <c r="FS264" s="466">
        <f t="shared" si="711"/>
        <v>0</v>
      </c>
      <c r="FT264" s="466">
        <f t="shared" si="712"/>
        <v>0</v>
      </c>
      <c r="FU264" s="466">
        <f t="shared" si="713"/>
        <v>0</v>
      </c>
      <c r="FV264" s="466">
        <f t="shared" si="714"/>
        <v>0</v>
      </c>
      <c r="FW264" s="466">
        <f t="shared" si="715"/>
        <v>0</v>
      </c>
      <c r="FX264" s="466">
        <f t="shared" si="716"/>
        <v>0</v>
      </c>
      <c r="FY264" s="466">
        <f t="shared" si="717"/>
        <v>0</v>
      </c>
      <c r="FZ264" s="466">
        <f t="shared" si="718"/>
        <v>0</v>
      </c>
      <c r="GA264" s="466">
        <f t="shared" si="719"/>
        <v>0</v>
      </c>
      <c r="GB264" s="466">
        <f t="shared" si="720"/>
        <v>0</v>
      </c>
      <c r="GC264" s="468">
        <f t="shared" si="721"/>
        <v>0</v>
      </c>
    </row>
    <row r="265" spans="1:185">
      <c r="A265" s="97">
        <v>262</v>
      </c>
      <c r="B265" s="97" t="s">
        <v>11</v>
      </c>
      <c r="C265" s="97" t="s">
        <v>214</v>
      </c>
      <c r="D265" s="97" t="s">
        <v>936</v>
      </c>
      <c r="E265" s="321">
        <v>0</v>
      </c>
      <c r="F265" s="122">
        <v>0</v>
      </c>
      <c r="G265" s="122">
        <v>2.73833749479817</v>
      </c>
      <c r="H265" s="122">
        <v>0</v>
      </c>
      <c r="I265" s="122">
        <v>0</v>
      </c>
      <c r="J265" s="122">
        <v>2.6750448605909298</v>
      </c>
      <c r="K265" s="122">
        <v>0</v>
      </c>
      <c r="L265" s="122">
        <v>0</v>
      </c>
      <c r="M265" s="122">
        <v>2.6014885559717</v>
      </c>
      <c r="N265" s="122">
        <v>0</v>
      </c>
      <c r="O265" s="122">
        <v>0</v>
      </c>
      <c r="P265" s="475">
        <v>2.5093786933000399</v>
      </c>
      <c r="Q265" s="474">
        <v>1</v>
      </c>
      <c r="R265" s="97">
        <v>0</v>
      </c>
      <c r="S265" s="97">
        <v>0</v>
      </c>
      <c r="T265" s="97">
        <v>2.73833749479817</v>
      </c>
      <c r="U265" s="97">
        <v>0</v>
      </c>
      <c r="V265" s="97">
        <v>0</v>
      </c>
      <c r="W265" s="97">
        <v>2.6750448605909298</v>
      </c>
      <c r="X265" s="97">
        <v>0</v>
      </c>
      <c r="Y265" s="97">
        <v>0</v>
      </c>
      <c r="Z265" s="97">
        <v>2.6014885559717</v>
      </c>
      <c r="AA265" s="97">
        <v>0</v>
      </c>
      <c r="AB265" s="97">
        <v>0</v>
      </c>
      <c r="AC265" s="97">
        <v>2.5093786933000399</v>
      </c>
      <c r="AD265" s="321">
        <v>0</v>
      </c>
      <c r="AE265" s="97">
        <v>0</v>
      </c>
      <c r="AF265" s="97">
        <v>0</v>
      </c>
      <c r="AG265" s="97">
        <v>0</v>
      </c>
      <c r="AH265" s="97">
        <v>0</v>
      </c>
      <c r="AI265" s="97">
        <v>0</v>
      </c>
      <c r="AJ265" s="97">
        <v>0</v>
      </c>
      <c r="AK265" s="97">
        <v>0</v>
      </c>
      <c r="AL265" s="97">
        <v>0</v>
      </c>
      <c r="AM265" s="97">
        <v>0</v>
      </c>
      <c r="AN265" s="97">
        <v>0</v>
      </c>
      <c r="AO265" s="97">
        <v>0</v>
      </c>
      <c r="AP265" s="466">
        <f t="shared" si="578"/>
        <v>0</v>
      </c>
      <c r="AQ265" s="122">
        <f t="shared" si="579"/>
        <v>0</v>
      </c>
      <c r="AR265" s="473">
        <f t="shared" si="580"/>
        <v>0</v>
      </c>
      <c r="AS265" s="122">
        <f t="shared" si="581"/>
        <v>0</v>
      </c>
      <c r="AT265" s="122">
        <f t="shared" si="582"/>
        <v>0</v>
      </c>
      <c r="AU265" s="122">
        <f t="shared" si="583"/>
        <v>0</v>
      </c>
      <c r="AV265" s="122">
        <f t="shared" si="584"/>
        <v>0</v>
      </c>
      <c r="AW265" s="122">
        <f t="shared" si="585"/>
        <v>0</v>
      </c>
      <c r="AX265" s="122">
        <f t="shared" si="586"/>
        <v>0</v>
      </c>
      <c r="AY265" s="122">
        <f t="shared" si="587"/>
        <v>0</v>
      </c>
      <c r="AZ265" s="122">
        <f t="shared" si="588"/>
        <v>0</v>
      </c>
      <c r="BA265" s="469">
        <f t="shared" si="589"/>
        <v>0</v>
      </c>
      <c r="BB265" s="97">
        <f t="shared" si="590"/>
        <v>0</v>
      </c>
      <c r="BC265" s="97">
        <f t="shared" si="591"/>
        <v>0</v>
      </c>
      <c r="BD265" s="97">
        <f t="shared" si="592"/>
        <v>0.42258632739168644</v>
      </c>
      <c r="BE265" s="97">
        <f t="shared" si="593"/>
        <v>0</v>
      </c>
      <c r="BF265" s="97">
        <f t="shared" si="594"/>
        <v>0</v>
      </c>
      <c r="BG265" s="97">
        <f t="shared" si="595"/>
        <v>0.41281886743052693</v>
      </c>
      <c r="BH265" s="97">
        <f t="shared" si="596"/>
        <v>0</v>
      </c>
      <c r="BI265" s="97">
        <f t="shared" si="597"/>
        <v>0</v>
      </c>
      <c r="BJ265" s="97">
        <f t="shared" si="598"/>
        <v>0.40146749504323265</v>
      </c>
      <c r="BK265" s="97">
        <f t="shared" si="599"/>
        <v>0</v>
      </c>
      <c r="BL265" s="97">
        <f t="shared" si="600"/>
        <v>0</v>
      </c>
      <c r="BM265" s="469">
        <f t="shared" si="601"/>
        <v>0.38725289634715832</v>
      </c>
      <c r="BN265" s="467">
        <f t="shared" si="602"/>
        <v>0</v>
      </c>
      <c r="BO265" s="97">
        <f t="shared" si="603"/>
        <v>0</v>
      </c>
      <c r="BP265" s="97">
        <f t="shared" si="604"/>
        <v>0</v>
      </c>
      <c r="BQ265" s="97">
        <f t="shared" si="605"/>
        <v>0</v>
      </c>
      <c r="BR265" s="97">
        <f t="shared" si="606"/>
        <v>0</v>
      </c>
      <c r="BS265" s="97">
        <f t="shared" si="607"/>
        <v>0</v>
      </c>
      <c r="BT265" s="97">
        <f t="shared" si="608"/>
        <v>0</v>
      </c>
      <c r="BU265" s="97">
        <f t="shared" si="609"/>
        <v>0</v>
      </c>
      <c r="BV265" s="97">
        <f t="shared" si="610"/>
        <v>0</v>
      </c>
      <c r="BW265" s="97">
        <f t="shared" si="611"/>
        <v>0</v>
      </c>
      <c r="BX265" s="97">
        <f t="shared" si="612"/>
        <v>0</v>
      </c>
      <c r="BY265" s="469">
        <f t="shared" si="613"/>
        <v>0</v>
      </c>
      <c r="BZ265" s="470">
        <f t="shared" si="614"/>
        <v>0</v>
      </c>
      <c r="CA265" s="470">
        <f t="shared" si="615"/>
        <v>0</v>
      </c>
      <c r="CB265" s="470">
        <f t="shared" si="616"/>
        <v>0</v>
      </c>
      <c r="CC265" s="470">
        <f t="shared" si="617"/>
        <v>0</v>
      </c>
      <c r="CD265" s="470">
        <f t="shared" si="618"/>
        <v>0</v>
      </c>
      <c r="CE265" s="470">
        <f t="shared" si="619"/>
        <v>0</v>
      </c>
      <c r="CF265" s="470">
        <f t="shared" si="620"/>
        <v>0</v>
      </c>
      <c r="CG265" s="470">
        <f t="shared" si="621"/>
        <v>0</v>
      </c>
      <c r="CH265" s="470">
        <f t="shared" si="622"/>
        <v>0</v>
      </c>
      <c r="CI265" s="470">
        <f t="shared" si="623"/>
        <v>0</v>
      </c>
      <c r="CJ265" s="470">
        <f t="shared" si="624"/>
        <v>0</v>
      </c>
      <c r="CK265" s="472">
        <f t="shared" si="625"/>
        <v>0</v>
      </c>
      <c r="CL265" s="470">
        <f t="shared" si="626"/>
        <v>0</v>
      </c>
      <c r="CM265" s="116">
        <f t="shared" si="627"/>
        <v>0</v>
      </c>
      <c r="CN265" s="116">
        <f t="shared" si="628"/>
        <v>2.73833749479817</v>
      </c>
      <c r="CO265" s="116">
        <f t="shared" si="629"/>
        <v>0</v>
      </c>
      <c r="CP265" s="116">
        <f t="shared" si="630"/>
        <v>0</v>
      </c>
      <c r="CQ265" s="116">
        <f t="shared" si="631"/>
        <v>2.6750448605909298</v>
      </c>
      <c r="CR265" s="116">
        <f t="shared" si="632"/>
        <v>0</v>
      </c>
      <c r="CS265" s="116">
        <f t="shared" si="633"/>
        <v>0</v>
      </c>
      <c r="CT265" s="116">
        <f t="shared" si="634"/>
        <v>2.6014885559717</v>
      </c>
      <c r="CU265" s="116">
        <f t="shared" si="635"/>
        <v>0</v>
      </c>
      <c r="CV265" s="116">
        <f t="shared" si="636"/>
        <v>0</v>
      </c>
      <c r="CW265" s="471">
        <f t="shared" si="637"/>
        <v>2.5093786933000399</v>
      </c>
      <c r="CX265" s="470">
        <f t="shared" si="638"/>
        <v>0</v>
      </c>
      <c r="CY265" s="116">
        <f t="shared" si="639"/>
        <v>0</v>
      </c>
      <c r="CZ265" s="116">
        <f t="shared" si="640"/>
        <v>0</v>
      </c>
      <c r="DA265" s="116">
        <f t="shared" si="641"/>
        <v>0</v>
      </c>
      <c r="DB265" s="116">
        <f t="shared" si="642"/>
        <v>0</v>
      </c>
      <c r="DC265" s="116">
        <f t="shared" si="643"/>
        <v>0</v>
      </c>
      <c r="DD265" s="116">
        <f t="shared" si="644"/>
        <v>0</v>
      </c>
      <c r="DE265" s="116">
        <f t="shared" si="645"/>
        <v>0</v>
      </c>
      <c r="DF265" s="116">
        <f t="shared" si="646"/>
        <v>0</v>
      </c>
      <c r="DG265" s="116">
        <f t="shared" si="647"/>
        <v>0</v>
      </c>
      <c r="DH265" s="116">
        <f t="shared" si="648"/>
        <v>0</v>
      </c>
      <c r="DI265" s="471">
        <f t="shared" si="649"/>
        <v>0</v>
      </c>
      <c r="DJ265" s="470">
        <f t="shared" si="650"/>
        <v>0</v>
      </c>
      <c r="DK265" s="116">
        <f t="shared" si="651"/>
        <v>0</v>
      </c>
      <c r="DL265" s="116">
        <f t="shared" si="652"/>
        <v>0</v>
      </c>
      <c r="DM265" s="116">
        <f t="shared" si="653"/>
        <v>0</v>
      </c>
      <c r="DN265" s="116">
        <f t="shared" si="654"/>
        <v>0</v>
      </c>
      <c r="DO265" s="116">
        <f t="shared" si="655"/>
        <v>0</v>
      </c>
      <c r="DP265" s="116">
        <f t="shared" si="656"/>
        <v>0</v>
      </c>
      <c r="DQ265" s="116">
        <f t="shared" si="657"/>
        <v>0</v>
      </c>
      <c r="DR265" s="116">
        <f t="shared" si="658"/>
        <v>0</v>
      </c>
      <c r="DS265" s="116">
        <f t="shared" si="659"/>
        <v>0</v>
      </c>
      <c r="DT265" s="116">
        <f t="shared" si="660"/>
        <v>0</v>
      </c>
      <c r="DU265" s="471">
        <f t="shared" si="661"/>
        <v>0</v>
      </c>
      <c r="DV265" s="470">
        <f t="shared" si="662"/>
        <v>0</v>
      </c>
      <c r="DW265" s="470">
        <f t="shared" si="663"/>
        <v>0</v>
      </c>
      <c r="DX265" s="470">
        <f t="shared" si="664"/>
        <v>0</v>
      </c>
      <c r="DY265" s="470">
        <f t="shared" si="665"/>
        <v>0</v>
      </c>
      <c r="DZ265" s="470">
        <f t="shared" si="666"/>
        <v>0</v>
      </c>
      <c r="EA265" s="470">
        <f t="shared" si="667"/>
        <v>0</v>
      </c>
      <c r="EB265" s="470">
        <f t="shared" si="668"/>
        <v>0</v>
      </c>
      <c r="EC265" s="470">
        <f t="shared" si="669"/>
        <v>0</v>
      </c>
      <c r="ED265" s="470">
        <f t="shared" si="670"/>
        <v>0</v>
      </c>
      <c r="EE265" s="470">
        <f t="shared" si="671"/>
        <v>0</v>
      </c>
      <c r="EF265" s="470">
        <f t="shared" si="672"/>
        <v>0</v>
      </c>
      <c r="EG265" s="470">
        <f t="shared" si="673"/>
        <v>0</v>
      </c>
      <c r="EH265" s="466">
        <f t="shared" si="674"/>
        <v>0</v>
      </c>
      <c r="EI265" s="122">
        <f t="shared" si="675"/>
        <v>0</v>
      </c>
      <c r="EJ265" s="122">
        <f t="shared" si="676"/>
        <v>0</v>
      </c>
      <c r="EK265" s="122">
        <f t="shared" si="677"/>
        <v>0</v>
      </c>
      <c r="EL265" s="122">
        <f t="shared" si="678"/>
        <v>0</v>
      </c>
      <c r="EM265" s="122">
        <f t="shared" si="679"/>
        <v>0</v>
      </c>
      <c r="EN265" s="122">
        <f t="shared" si="680"/>
        <v>0</v>
      </c>
      <c r="EO265" s="122">
        <f t="shared" si="681"/>
        <v>0</v>
      </c>
      <c r="EP265" s="122">
        <f t="shared" si="682"/>
        <v>0</v>
      </c>
      <c r="EQ265" s="122">
        <f t="shared" si="683"/>
        <v>0</v>
      </c>
      <c r="ER265" s="122">
        <f t="shared" si="684"/>
        <v>0</v>
      </c>
      <c r="ES265" s="469">
        <f t="shared" si="685"/>
        <v>0</v>
      </c>
      <c r="ET265" s="466">
        <f t="shared" si="686"/>
        <v>0</v>
      </c>
      <c r="EU265" s="122">
        <f t="shared" si="687"/>
        <v>0</v>
      </c>
      <c r="EV265" s="122">
        <f t="shared" si="688"/>
        <v>0</v>
      </c>
      <c r="EW265" s="122">
        <f t="shared" si="689"/>
        <v>0</v>
      </c>
      <c r="EX265" s="122">
        <f t="shared" si="690"/>
        <v>0</v>
      </c>
      <c r="EY265" s="122">
        <f t="shared" si="691"/>
        <v>0</v>
      </c>
      <c r="EZ265" s="122">
        <f t="shared" si="692"/>
        <v>0</v>
      </c>
      <c r="FA265" s="122">
        <f t="shared" si="693"/>
        <v>0</v>
      </c>
      <c r="FB265" s="122">
        <f t="shared" si="694"/>
        <v>0</v>
      </c>
      <c r="FC265" s="122">
        <f t="shared" si="695"/>
        <v>0</v>
      </c>
      <c r="FD265" s="122">
        <f t="shared" si="696"/>
        <v>0</v>
      </c>
      <c r="FE265" s="469">
        <f t="shared" si="697"/>
        <v>0</v>
      </c>
      <c r="FF265" s="466">
        <f t="shared" si="698"/>
        <v>0</v>
      </c>
      <c r="FG265" s="466">
        <f t="shared" si="699"/>
        <v>0</v>
      </c>
      <c r="FH265" s="466">
        <f t="shared" si="700"/>
        <v>0</v>
      </c>
      <c r="FI265" s="466">
        <f t="shared" si="701"/>
        <v>0</v>
      </c>
      <c r="FJ265" s="466">
        <f t="shared" si="702"/>
        <v>0</v>
      </c>
      <c r="FK265" s="466">
        <f t="shared" si="703"/>
        <v>0</v>
      </c>
      <c r="FL265" s="466">
        <f t="shared" si="704"/>
        <v>0</v>
      </c>
      <c r="FM265" s="466">
        <f t="shared" si="705"/>
        <v>0</v>
      </c>
      <c r="FN265" s="466">
        <f t="shared" si="706"/>
        <v>0</v>
      </c>
      <c r="FO265" s="466">
        <f t="shared" si="707"/>
        <v>0</v>
      </c>
      <c r="FP265" s="466">
        <f t="shared" si="708"/>
        <v>0</v>
      </c>
      <c r="FQ265" s="468">
        <f t="shared" si="709"/>
        <v>0</v>
      </c>
      <c r="FR265" s="466">
        <f t="shared" si="710"/>
        <v>0</v>
      </c>
      <c r="FS265" s="466">
        <f t="shared" si="711"/>
        <v>0</v>
      </c>
      <c r="FT265" s="466">
        <f t="shared" si="712"/>
        <v>0</v>
      </c>
      <c r="FU265" s="466">
        <f t="shared" si="713"/>
        <v>0</v>
      </c>
      <c r="FV265" s="466">
        <f t="shared" si="714"/>
        <v>0</v>
      </c>
      <c r="FW265" s="466">
        <f t="shared" si="715"/>
        <v>0</v>
      </c>
      <c r="FX265" s="466">
        <f t="shared" si="716"/>
        <v>0</v>
      </c>
      <c r="FY265" s="466">
        <f t="shared" si="717"/>
        <v>0</v>
      </c>
      <c r="FZ265" s="466">
        <f t="shared" si="718"/>
        <v>0</v>
      </c>
      <c r="GA265" s="466">
        <f t="shared" si="719"/>
        <v>0</v>
      </c>
      <c r="GB265" s="466">
        <f t="shared" si="720"/>
        <v>0</v>
      </c>
      <c r="GC265" s="468">
        <f t="shared" si="721"/>
        <v>0</v>
      </c>
    </row>
    <row r="266" spans="1:185">
      <c r="A266" s="97">
        <v>263</v>
      </c>
      <c r="B266" s="97" t="s">
        <v>11</v>
      </c>
      <c r="C266" s="97" t="s">
        <v>214</v>
      </c>
      <c r="D266" s="97" t="s">
        <v>936</v>
      </c>
      <c r="E266" s="321">
        <v>0</v>
      </c>
      <c r="F266" s="122">
        <v>0</v>
      </c>
      <c r="G266" s="122">
        <v>3.3759976864849301</v>
      </c>
      <c r="H266" s="122">
        <v>0</v>
      </c>
      <c r="I266" s="122">
        <v>0</v>
      </c>
      <c r="J266" s="122">
        <v>3.2948049421249599</v>
      </c>
      <c r="K266" s="122">
        <v>0</v>
      </c>
      <c r="L266" s="122">
        <v>0</v>
      </c>
      <c r="M266" s="122">
        <v>3.2004458067877102</v>
      </c>
      <c r="N266" s="122">
        <v>0</v>
      </c>
      <c r="O266" s="122">
        <v>0</v>
      </c>
      <c r="P266" s="475">
        <v>3.0822858877607402</v>
      </c>
      <c r="Q266" s="474">
        <v>1</v>
      </c>
      <c r="R266" s="97">
        <v>0</v>
      </c>
      <c r="S266" s="97">
        <v>0</v>
      </c>
      <c r="T266" s="97">
        <v>3.3759976864849301</v>
      </c>
      <c r="U266" s="97">
        <v>0</v>
      </c>
      <c r="V266" s="97">
        <v>0</v>
      </c>
      <c r="W266" s="97">
        <v>3.2948049421249599</v>
      </c>
      <c r="X266" s="97">
        <v>0</v>
      </c>
      <c r="Y266" s="97">
        <v>0</v>
      </c>
      <c r="Z266" s="97">
        <v>3.2004458067877102</v>
      </c>
      <c r="AA266" s="97">
        <v>0</v>
      </c>
      <c r="AB266" s="97">
        <v>0</v>
      </c>
      <c r="AC266" s="97">
        <v>3.0822858877607402</v>
      </c>
      <c r="AD266" s="321">
        <v>0</v>
      </c>
      <c r="AE266" s="97">
        <v>0</v>
      </c>
      <c r="AF266" s="97">
        <v>0</v>
      </c>
      <c r="AG266" s="97">
        <v>0</v>
      </c>
      <c r="AH266" s="97">
        <v>0</v>
      </c>
      <c r="AI266" s="97">
        <v>0</v>
      </c>
      <c r="AJ266" s="97">
        <v>0</v>
      </c>
      <c r="AK266" s="97">
        <v>0</v>
      </c>
      <c r="AL266" s="97">
        <v>0</v>
      </c>
      <c r="AM266" s="97">
        <v>0</v>
      </c>
      <c r="AN266" s="97">
        <v>0</v>
      </c>
      <c r="AO266" s="97">
        <v>0</v>
      </c>
      <c r="AP266" s="466">
        <f t="shared" si="578"/>
        <v>0</v>
      </c>
      <c r="AQ266" s="122">
        <f t="shared" si="579"/>
        <v>0</v>
      </c>
      <c r="AR266" s="473">
        <f t="shared" si="580"/>
        <v>0</v>
      </c>
      <c r="AS266" s="122">
        <f t="shared" si="581"/>
        <v>0</v>
      </c>
      <c r="AT266" s="122">
        <f t="shared" si="582"/>
        <v>0</v>
      </c>
      <c r="AU266" s="122">
        <f t="shared" si="583"/>
        <v>0</v>
      </c>
      <c r="AV266" s="122">
        <f t="shared" si="584"/>
        <v>0</v>
      </c>
      <c r="AW266" s="122">
        <f t="shared" si="585"/>
        <v>0</v>
      </c>
      <c r="AX266" s="122">
        <f t="shared" si="586"/>
        <v>0</v>
      </c>
      <c r="AY266" s="122">
        <f t="shared" si="587"/>
        <v>0</v>
      </c>
      <c r="AZ266" s="122">
        <f t="shared" si="588"/>
        <v>0</v>
      </c>
      <c r="BA266" s="469">
        <f t="shared" si="589"/>
        <v>0</v>
      </c>
      <c r="BB266" s="97">
        <f t="shared" si="590"/>
        <v>0</v>
      </c>
      <c r="BC266" s="97">
        <f t="shared" si="591"/>
        <v>0</v>
      </c>
      <c r="BD266" s="97">
        <f t="shared" si="592"/>
        <v>0.52099146519543538</v>
      </c>
      <c r="BE266" s="97">
        <f t="shared" si="593"/>
        <v>0</v>
      </c>
      <c r="BF266" s="97">
        <f t="shared" si="594"/>
        <v>0</v>
      </c>
      <c r="BG266" s="97">
        <f t="shared" si="595"/>
        <v>0.508461620457484</v>
      </c>
      <c r="BH266" s="97">
        <f t="shared" si="596"/>
        <v>0</v>
      </c>
      <c r="BI266" s="97">
        <f t="shared" si="597"/>
        <v>0</v>
      </c>
      <c r="BJ266" s="97">
        <f t="shared" si="598"/>
        <v>0.4938999090052722</v>
      </c>
      <c r="BK266" s="97">
        <f t="shared" si="599"/>
        <v>0</v>
      </c>
      <c r="BL266" s="97">
        <f t="shared" si="600"/>
        <v>0</v>
      </c>
      <c r="BM266" s="469">
        <f t="shared" si="601"/>
        <v>0.4756652077234324</v>
      </c>
      <c r="BN266" s="467">
        <f t="shared" si="602"/>
        <v>0</v>
      </c>
      <c r="BO266" s="97">
        <f t="shared" si="603"/>
        <v>0</v>
      </c>
      <c r="BP266" s="97">
        <f t="shared" si="604"/>
        <v>0</v>
      </c>
      <c r="BQ266" s="97">
        <f t="shared" si="605"/>
        <v>0</v>
      </c>
      <c r="BR266" s="97">
        <f t="shared" si="606"/>
        <v>0</v>
      </c>
      <c r="BS266" s="97">
        <f t="shared" si="607"/>
        <v>0</v>
      </c>
      <c r="BT266" s="97">
        <f t="shared" si="608"/>
        <v>0</v>
      </c>
      <c r="BU266" s="97">
        <f t="shared" si="609"/>
        <v>0</v>
      </c>
      <c r="BV266" s="97">
        <f t="shared" si="610"/>
        <v>0</v>
      </c>
      <c r="BW266" s="97">
        <f t="shared" si="611"/>
        <v>0</v>
      </c>
      <c r="BX266" s="97">
        <f t="shared" si="612"/>
        <v>0</v>
      </c>
      <c r="BY266" s="469">
        <f t="shared" si="613"/>
        <v>0</v>
      </c>
      <c r="BZ266" s="470">
        <f t="shared" si="614"/>
        <v>0</v>
      </c>
      <c r="CA266" s="470">
        <f t="shared" si="615"/>
        <v>0</v>
      </c>
      <c r="CB266" s="470">
        <f t="shared" si="616"/>
        <v>0</v>
      </c>
      <c r="CC266" s="470">
        <f t="shared" si="617"/>
        <v>0</v>
      </c>
      <c r="CD266" s="470">
        <f t="shared" si="618"/>
        <v>0</v>
      </c>
      <c r="CE266" s="470">
        <f t="shared" si="619"/>
        <v>0</v>
      </c>
      <c r="CF266" s="470">
        <f t="shared" si="620"/>
        <v>0</v>
      </c>
      <c r="CG266" s="470">
        <f t="shared" si="621"/>
        <v>0</v>
      </c>
      <c r="CH266" s="470">
        <f t="shared" si="622"/>
        <v>0</v>
      </c>
      <c r="CI266" s="470">
        <f t="shared" si="623"/>
        <v>0</v>
      </c>
      <c r="CJ266" s="470">
        <f t="shared" si="624"/>
        <v>0</v>
      </c>
      <c r="CK266" s="472">
        <f t="shared" si="625"/>
        <v>0</v>
      </c>
      <c r="CL266" s="470">
        <f t="shared" si="626"/>
        <v>0</v>
      </c>
      <c r="CM266" s="116">
        <f t="shared" si="627"/>
        <v>0</v>
      </c>
      <c r="CN266" s="116">
        <f t="shared" si="628"/>
        <v>3.3759976864849301</v>
      </c>
      <c r="CO266" s="116">
        <f t="shared" si="629"/>
        <v>0</v>
      </c>
      <c r="CP266" s="116">
        <f t="shared" si="630"/>
        <v>0</v>
      </c>
      <c r="CQ266" s="116">
        <f t="shared" si="631"/>
        <v>3.2948049421249599</v>
      </c>
      <c r="CR266" s="116">
        <f t="shared" si="632"/>
        <v>0</v>
      </c>
      <c r="CS266" s="116">
        <f t="shared" si="633"/>
        <v>0</v>
      </c>
      <c r="CT266" s="116">
        <f t="shared" si="634"/>
        <v>3.2004458067877102</v>
      </c>
      <c r="CU266" s="116">
        <f t="shared" si="635"/>
        <v>0</v>
      </c>
      <c r="CV266" s="116">
        <f t="shared" si="636"/>
        <v>0</v>
      </c>
      <c r="CW266" s="471">
        <f t="shared" si="637"/>
        <v>3.0822858877607402</v>
      </c>
      <c r="CX266" s="470">
        <f t="shared" si="638"/>
        <v>0</v>
      </c>
      <c r="CY266" s="116">
        <f t="shared" si="639"/>
        <v>0</v>
      </c>
      <c r="CZ266" s="116">
        <f t="shared" si="640"/>
        <v>0</v>
      </c>
      <c r="DA266" s="116">
        <f t="shared" si="641"/>
        <v>0</v>
      </c>
      <c r="DB266" s="116">
        <f t="shared" si="642"/>
        <v>0</v>
      </c>
      <c r="DC266" s="116">
        <f t="shared" si="643"/>
        <v>0</v>
      </c>
      <c r="DD266" s="116">
        <f t="shared" si="644"/>
        <v>0</v>
      </c>
      <c r="DE266" s="116">
        <f t="shared" si="645"/>
        <v>0</v>
      </c>
      <c r="DF266" s="116">
        <f t="shared" si="646"/>
        <v>0</v>
      </c>
      <c r="DG266" s="116">
        <f t="shared" si="647"/>
        <v>0</v>
      </c>
      <c r="DH266" s="116">
        <f t="shared" si="648"/>
        <v>0</v>
      </c>
      <c r="DI266" s="471">
        <f t="shared" si="649"/>
        <v>0</v>
      </c>
      <c r="DJ266" s="470">
        <f t="shared" si="650"/>
        <v>0</v>
      </c>
      <c r="DK266" s="116">
        <f t="shared" si="651"/>
        <v>0</v>
      </c>
      <c r="DL266" s="116">
        <f t="shared" si="652"/>
        <v>0</v>
      </c>
      <c r="DM266" s="116">
        <f t="shared" si="653"/>
        <v>0</v>
      </c>
      <c r="DN266" s="116">
        <f t="shared" si="654"/>
        <v>0</v>
      </c>
      <c r="DO266" s="116">
        <f t="shared" si="655"/>
        <v>0</v>
      </c>
      <c r="DP266" s="116">
        <f t="shared" si="656"/>
        <v>0</v>
      </c>
      <c r="DQ266" s="116">
        <f t="shared" si="657"/>
        <v>0</v>
      </c>
      <c r="DR266" s="116">
        <f t="shared" si="658"/>
        <v>0</v>
      </c>
      <c r="DS266" s="116">
        <f t="shared" si="659"/>
        <v>0</v>
      </c>
      <c r="DT266" s="116">
        <f t="shared" si="660"/>
        <v>0</v>
      </c>
      <c r="DU266" s="471">
        <f t="shared" si="661"/>
        <v>0</v>
      </c>
      <c r="DV266" s="470">
        <f t="shared" si="662"/>
        <v>0</v>
      </c>
      <c r="DW266" s="470">
        <f t="shared" si="663"/>
        <v>0</v>
      </c>
      <c r="DX266" s="470">
        <f t="shared" si="664"/>
        <v>0</v>
      </c>
      <c r="DY266" s="470">
        <f t="shared" si="665"/>
        <v>0</v>
      </c>
      <c r="DZ266" s="470">
        <f t="shared" si="666"/>
        <v>0</v>
      </c>
      <c r="EA266" s="470">
        <f t="shared" si="667"/>
        <v>0</v>
      </c>
      <c r="EB266" s="470">
        <f t="shared" si="668"/>
        <v>0</v>
      </c>
      <c r="EC266" s="470">
        <f t="shared" si="669"/>
        <v>0</v>
      </c>
      <c r="ED266" s="470">
        <f t="shared" si="670"/>
        <v>0</v>
      </c>
      <c r="EE266" s="470">
        <f t="shared" si="671"/>
        <v>0</v>
      </c>
      <c r="EF266" s="470">
        <f t="shared" si="672"/>
        <v>0</v>
      </c>
      <c r="EG266" s="470">
        <f t="shared" si="673"/>
        <v>0</v>
      </c>
      <c r="EH266" s="466">
        <f t="shared" si="674"/>
        <v>0</v>
      </c>
      <c r="EI266" s="122">
        <f t="shared" si="675"/>
        <v>0</v>
      </c>
      <c r="EJ266" s="122">
        <f t="shared" si="676"/>
        <v>0</v>
      </c>
      <c r="EK266" s="122">
        <f t="shared" si="677"/>
        <v>0</v>
      </c>
      <c r="EL266" s="122">
        <f t="shared" si="678"/>
        <v>0</v>
      </c>
      <c r="EM266" s="122">
        <f t="shared" si="679"/>
        <v>0</v>
      </c>
      <c r="EN266" s="122">
        <f t="shared" si="680"/>
        <v>0</v>
      </c>
      <c r="EO266" s="122">
        <f t="shared" si="681"/>
        <v>0</v>
      </c>
      <c r="EP266" s="122">
        <f t="shared" si="682"/>
        <v>0</v>
      </c>
      <c r="EQ266" s="122">
        <f t="shared" si="683"/>
        <v>0</v>
      </c>
      <c r="ER266" s="122">
        <f t="shared" si="684"/>
        <v>0</v>
      </c>
      <c r="ES266" s="469">
        <f t="shared" si="685"/>
        <v>0</v>
      </c>
      <c r="ET266" s="466">
        <f t="shared" si="686"/>
        <v>0</v>
      </c>
      <c r="EU266" s="122">
        <f t="shared" si="687"/>
        <v>0</v>
      </c>
      <c r="EV266" s="122">
        <f t="shared" si="688"/>
        <v>0</v>
      </c>
      <c r="EW266" s="122">
        <f t="shared" si="689"/>
        <v>0</v>
      </c>
      <c r="EX266" s="122">
        <f t="shared" si="690"/>
        <v>0</v>
      </c>
      <c r="EY266" s="122">
        <f t="shared" si="691"/>
        <v>0</v>
      </c>
      <c r="EZ266" s="122">
        <f t="shared" si="692"/>
        <v>0</v>
      </c>
      <c r="FA266" s="122">
        <f t="shared" si="693"/>
        <v>0</v>
      </c>
      <c r="FB266" s="122">
        <f t="shared" si="694"/>
        <v>0</v>
      </c>
      <c r="FC266" s="122">
        <f t="shared" si="695"/>
        <v>0</v>
      </c>
      <c r="FD266" s="122">
        <f t="shared" si="696"/>
        <v>0</v>
      </c>
      <c r="FE266" s="469">
        <f t="shared" si="697"/>
        <v>0</v>
      </c>
      <c r="FF266" s="466">
        <f t="shared" si="698"/>
        <v>0</v>
      </c>
      <c r="FG266" s="466">
        <f t="shared" si="699"/>
        <v>0</v>
      </c>
      <c r="FH266" s="466">
        <f t="shared" si="700"/>
        <v>0</v>
      </c>
      <c r="FI266" s="466">
        <f t="shared" si="701"/>
        <v>0</v>
      </c>
      <c r="FJ266" s="466">
        <f t="shared" si="702"/>
        <v>0</v>
      </c>
      <c r="FK266" s="466">
        <f t="shared" si="703"/>
        <v>0</v>
      </c>
      <c r="FL266" s="466">
        <f t="shared" si="704"/>
        <v>0</v>
      </c>
      <c r="FM266" s="466">
        <f t="shared" si="705"/>
        <v>0</v>
      </c>
      <c r="FN266" s="466">
        <f t="shared" si="706"/>
        <v>0</v>
      </c>
      <c r="FO266" s="466">
        <f t="shared" si="707"/>
        <v>0</v>
      </c>
      <c r="FP266" s="466">
        <f t="shared" si="708"/>
        <v>0</v>
      </c>
      <c r="FQ266" s="468">
        <f t="shared" si="709"/>
        <v>0</v>
      </c>
      <c r="FR266" s="466">
        <f t="shared" si="710"/>
        <v>0</v>
      </c>
      <c r="FS266" s="466">
        <f t="shared" si="711"/>
        <v>0</v>
      </c>
      <c r="FT266" s="466">
        <f t="shared" si="712"/>
        <v>0</v>
      </c>
      <c r="FU266" s="466">
        <f t="shared" si="713"/>
        <v>0</v>
      </c>
      <c r="FV266" s="466">
        <f t="shared" si="714"/>
        <v>0</v>
      </c>
      <c r="FW266" s="466">
        <f t="shared" si="715"/>
        <v>0</v>
      </c>
      <c r="FX266" s="466">
        <f t="shared" si="716"/>
        <v>0</v>
      </c>
      <c r="FY266" s="466">
        <f t="shared" si="717"/>
        <v>0</v>
      </c>
      <c r="FZ266" s="466">
        <f t="shared" si="718"/>
        <v>0</v>
      </c>
      <c r="GA266" s="466">
        <f t="shared" si="719"/>
        <v>0</v>
      </c>
      <c r="GB266" s="466">
        <f t="shared" si="720"/>
        <v>0</v>
      </c>
      <c r="GC266" s="468">
        <f t="shared" si="721"/>
        <v>0</v>
      </c>
    </row>
    <row r="267" spans="1:185">
      <c r="A267" s="97">
        <v>264</v>
      </c>
      <c r="B267" s="97" t="s">
        <v>11</v>
      </c>
      <c r="C267" s="97" t="s">
        <v>214</v>
      </c>
      <c r="D267" s="97" t="s">
        <v>936</v>
      </c>
      <c r="E267" s="321">
        <v>0</v>
      </c>
      <c r="F267" s="122">
        <v>0</v>
      </c>
      <c r="G267" s="122">
        <v>9.1256722972972995</v>
      </c>
      <c r="H267" s="122">
        <v>0</v>
      </c>
      <c r="I267" s="122">
        <v>0</v>
      </c>
      <c r="J267" s="122">
        <v>8.49786829510135</v>
      </c>
      <c r="K267" s="122">
        <v>0</v>
      </c>
      <c r="L267" s="122">
        <v>0</v>
      </c>
      <c r="M267" s="122">
        <v>8.0473170405405394</v>
      </c>
      <c r="N267" s="122">
        <v>0</v>
      </c>
      <c r="O267" s="122">
        <v>0</v>
      </c>
      <c r="P267" s="475">
        <v>6.5539597601351396</v>
      </c>
      <c r="Q267" s="474">
        <v>3</v>
      </c>
      <c r="R267" s="97">
        <v>0</v>
      </c>
      <c r="S267" s="97">
        <v>0</v>
      </c>
      <c r="T267" s="97">
        <v>27.377016891891898</v>
      </c>
      <c r="U267" s="97">
        <v>0</v>
      </c>
      <c r="V267" s="97">
        <v>0</v>
      </c>
      <c r="W267" s="97">
        <v>25.493604885303998</v>
      </c>
      <c r="X267" s="97">
        <v>0</v>
      </c>
      <c r="Y267" s="97">
        <v>0</v>
      </c>
      <c r="Z267" s="97">
        <v>24.141951121621599</v>
      </c>
      <c r="AA267" s="97">
        <v>0</v>
      </c>
      <c r="AB267" s="97">
        <v>0</v>
      </c>
      <c r="AC267" s="97">
        <v>19.661879280405401</v>
      </c>
      <c r="AD267" s="321">
        <v>0</v>
      </c>
      <c r="AE267" s="97">
        <v>0</v>
      </c>
      <c r="AF267" s="97">
        <v>0</v>
      </c>
      <c r="AG267" s="97">
        <v>0</v>
      </c>
      <c r="AH267" s="97">
        <v>0</v>
      </c>
      <c r="AI267" s="97">
        <v>0</v>
      </c>
      <c r="AJ267" s="97">
        <v>0</v>
      </c>
      <c r="AK267" s="97">
        <v>0</v>
      </c>
      <c r="AL267" s="97">
        <v>0</v>
      </c>
      <c r="AM267" s="97">
        <v>0</v>
      </c>
      <c r="AN267" s="97">
        <v>0</v>
      </c>
      <c r="AO267" s="97">
        <v>0</v>
      </c>
      <c r="AP267" s="466">
        <f t="shared" si="578"/>
        <v>0</v>
      </c>
      <c r="AQ267" s="122">
        <f t="shared" si="579"/>
        <v>0</v>
      </c>
      <c r="AR267" s="473">
        <f t="shared" si="580"/>
        <v>0</v>
      </c>
      <c r="AS267" s="122">
        <f t="shared" si="581"/>
        <v>0</v>
      </c>
      <c r="AT267" s="122">
        <f t="shared" si="582"/>
        <v>0</v>
      </c>
      <c r="AU267" s="122">
        <f t="shared" si="583"/>
        <v>0</v>
      </c>
      <c r="AV267" s="122">
        <f t="shared" si="584"/>
        <v>0</v>
      </c>
      <c r="AW267" s="122">
        <f t="shared" si="585"/>
        <v>0</v>
      </c>
      <c r="AX267" s="122">
        <f t="shared" si="586"/>
        <v>0</v>
      </c>
      <c r="AY267" s="122">
        <f t="shared" si="587"/>
        <v>0</v>
      </c>
      <c r="AZ267" s="122">
        <f t="shared" si="588"/>
        <v>0</v>
      </c>
      <c r="BA267" s="469">
        <f t="shared" si="589"/>
        <v>0</v>
      </c>
      <c r="BB267" s="97">
        <f t="shared" si="590"/>
        <v>0</v>
      </c>
      <c r="BC267" s="97">
        <f t="shared" si="591"/>
        <v>0</v>
      </c>
      <c r="BD267" s="97">
        <f t="shared" si="592"/>
        <v>1.408294028190691</v>
      </c>
      <c r="BE267" s="97">
        <f t="shared" si="593"/>
        <v>0</v>
      </c>
      <c r="BF267" s="97">
        <f t="shared" si="594"/>
        <v>0</v>
      </c>
      <c r="BG267" s="97">
        <f t="shared" si="595"/>
        <v>1.3114099194518072</v>
      </c>
      <c r="BH267" s="97">
        <f t="shared" si="596"/>
        <v>0</v>
      </c>
      <c r="BI267" s="97">
        <f t="shared" si="597"/>
        <v>0</v>
      </c>
      <c r="BJ267" s="97">
        <f t="shared" si="598"/>
        <v>1.2418798486229727</v>
      </c>
      <c r="BK267" s="97">
        <f t="shared" si="599"/>
        <v>0</v>
      </c>
      <c r="BL267" s="97">
        <f t="shared" si="600"/>
        <v>0</v>
      </c>
      <c r="BM267" s="469">
        <f t="shared" si="601"/>
        <v>1.0114216345390772</v>
      </c>
      <c r="BN267" s="467">
        <f t="shared" si="602"/>
        <v>0</v>
      </c>
      <c r="BO267" s="97">
        <f t="shared" si="603"/>
        <v>0</v>
      </c>
      <c r="BP267" s="97">
        <f t="shared" si="604"/>
        <v>0</v>
      </c>
      <c r="BQ267" s="97">
        <f t="shared" si="605"/>
        <v>0</v>
      </c>
      <c r="BR267" s="97">
        <f t="shared" si="606"/>
        <v>0</v>
      </c>
      <c r="BS267" s="97">
        <f t="shared" si="607"/>
        <v>0</v>
      </c>
      <c r="BT267" s="97">
        <f t="shared" si="608"/>
        <v>0</v>
      </c>
      <c r="BU267" s="97">
        <f t="shared" si="609"/>
        <v>0</v>
      </c>
      <c r="BV267" s="97">
        <f t="shared" si="610"/>
        <v>0</v>
      </c>
      <c r="BW267" s="97">
        <f t="shared" si="611"/>
        <v>0</v>
      </c>
      <c r="BX267" s="97">
        <f t="shared" si="612"/>
        <v>0</v>
      </c>
      <c r="BY267" s="469">
        <f t="shared" si="613"/>
        <v>0</v>
      </c>
      <c r="BZ267" s="470">
        <f t="shared" si="614"/>
        <v>0</v>
      </c>
      <c r="CA267" s="470">
        <f t="shared" si="615"/>
        <v>0</v>
      </c>
      <c r="CB267" s="470">
        <f t="shared" si="616"/>
        <v>0</v>
      </c>
      <c r="CC267" s="470">
        <f t="shared" si="617"/>
        <v>0</v>
      </c>
      <c r="CD267" s="470">
        <f t="shared" si="618"/>
        <v>0</v>
      </c>
      <c r="CE267" s="470">
        <f t="shared" si="619"/>
        <v>0</v>
      </c>
      <c r="CF267" s="470">
        <f t="shared" si="620"/>
        <v>0</v>
      </c>
      <c r="CG267" s="470">
        <f t="shared" si="621"/>
        <v>0</v>
      </c>
      <c r="CH267" s="470">
        <f t="shared" si="622"/>
        <v>0</v>
      </c>
      <c r="CI267" s="470">
        <f t="shared" si="623"/>
        <v>0</v>
      </c>
      <c r="CJ267" s="470">
        <f t="shared" si="624"/>
        <v>0</v>
      </c>
      <c r="CK267" s="472">
        <f t="shared" si="625"/>
        <v>0</v>
      </c>
      <c r="CL267" s="470">
        <f t="shared" si="626"/>
        <v>0</v>
      </c>
      <c r="CM267" s="116">
        <f t="shared" si="627"/>
        <v>0</v>
      </c>
      <c r="CN267" s="116">
        <f t="shared" si="628"/>
        <v>27.377016891891898</v>
      </c>
      <c r="CO267" s="116">
        <f t="shared" si="629"/>
        <v>0</v>
      </c>
      <c r="CP267" s="116">
        <f t="shared" si="630"/>
        <v>0</v>
      </c>
      <c r="CQ267" s="116">
        <f t="shared" si="631"/>
        <v>25.493604885303998</v>
      </c>
      <c r="CR267" s="116">
        <f t="shared" si="632"/>
        <v>0</v>
      </c>
      <c r="CS267" s="116">
        <f t="shared" si="633"/>
        <v>0</v>
      </c>
      <c r="CT267" s="116">
        <f t="shared" si="634"/>
        <v>24.141951121621599</v>
      </c>
      <c r="CU267" s="116">
        <f t="shared" si="635"/>
        <v>0</v>
      </c>
      <c r="CV267" s="116">
        <f t="shared" si="636"/>
        <v>0</v>
      </c>
      <c r="CW267" s="471">
        <f t="shared" si="637"/>
        <v>19.661879280405401</v>
      </c>
      <c r="CX267" s="470">
        <f t="shared" si="638"/>
        <v>0</v>
      </c>
      <c r="CY267" s="116">
        <f t="shared" si="639"/>
        <v>0</v>
      </c>
      <c r="CZ267" s="116">
        <f t="shared" si="640"/>
        <v>0</v>
      </c>
      <c r="DA267" s="116">
        <f t="shared" si="641"/>
        <v>0</v>
      </c>
      <c r="DB267" s="116">
        <f t="shared" si="642"/>
        <v>0</v>
      </c>
      <c r="DC267" s="116">
        <f t="shared" si="643"/>
        <v>0</v>
      </c>
      <c r="DD267" s="116">
        <f t="shared" si="644"/>
        <v>0</v>
      </c>
      <c r="DE267" s="116">
        <f t="shared" si="645"/>
        <v>0</v>
      </c>
      <c r="DF267" s="116">
        <f t="shared" si="646"/>
        <v>0</v>
      </c>
      <c r="DG267" s="116">
        <f t="shared" si="647"/>
        <v>0</v>
      </c>
      <c r="DH267" s="116">
        <f t="shared" si="648"/>
        <v>0</v>
      </c>
      <c r="DI267" s="471">
        <f t="shared" si="649"/>
        <v>0</v>
      </c>
      <c r="DJ267" s="470">
        <f t="shared" si="650"/>
        <v>0</v>
      </c>
      <c r="DK267" s="116">
        <f t="shared" si="651"/>
        <v>0</v>
      </c>
      <c r="DL267" s="116">
        <f t="shared" si="652"/>
        <v>0</v>
      </c>
      <c r="DM267" s="116">
        <f t="shared" si="653"/>
        <v>0</v>
      </c>
      <c r="DN267" s="116">
        <f t="shared" si="654"/>
        <v>0</v>
      </c>
      <c r="DO267" s="116">
        <f t="shared" si="655"/>
        <v>0</v>
      </c>
      <c r="DP267" s="116">
        <f t="shared" si="656"/>
        <v>0</v>
      </c>
      <c r="DQ267" s="116">
        <f t="shared" si="657"/>
        <v>0</v>
      </c>
      <c r="DR267" s="116">
        <f t="shared" si="658"/>
        <v>0</v>
      </c>
      <c r="DS267" s="116">
        <f t="shared" si="659"/>
        <v>0</v>
      </c>
      <c r="DT267" s="116">
        <f t="shared" si="660"/>
        <v>0</v>
      </c>
      <c r="DU267" s="471">
        <f t="shared" si="661"/>
        <v>0</v>
      </c>
      <c r="DV267" s="470">
        <f t="shared" si="662"/>
        <v>0</v>
      </c>
      <c r="DW267" s="470">
        <f t="shared" si="663"/>
        <v>0</v>
      </c>
      <c r="DX267" s="470">
        <f t="shared" si="664"/>
        <v>0</v>
      </c>
      <c r="DY267" s="470">
        <f t="shared" si="665"/>
        <v>0</v>
      </c>
      <c r="DZ267" s="470">
        <f t="shared" si="666"/>
        <v>0</v>
      </c>
      <c r="EA267" s="470">
        <f t="shared" si="667"/>
        <v>0</v>
      </c>
      <c r="EB267" s="470">
        <f t="shared" si="668"/>
        <v>0</v>
      </c>
      <c r="EC267" s="470">
        <f t="shared" si="669"/>
        <v>0</v>
      </c>
      <c r="ED267" s="470">
        <f t="shared" si="670"/>
        <v>0</v>
      </c>
      <c r="EE267" s="470">
        <f t="shared" si="671"/>
        <v>0</v>
      </c>
      <c r="EF267" s="470">
        <f t="shared" si="672"/>
        <v>0</v>
      </c>
      <c r="EG267" s="470">
        <f t="shared" si="673"/>
        <v>0</v>
      </c>
      <c r="EH267" s="466">
        <f t="shared" si="674"/>
        <v>0</v>
      </c>
      <c r="EI267" s="122">
        <f t="shared" si="675"/>
        <v>0</v>
      </c>
      <c r="EJ267" s="122">
        <f t="shared" si="676"/>
        <v>0</v>
      </c>
      <c r="EK267" s="122">
        <f t="shared" si="677"/>
        <v>0</v>
      </c>
      <c r="EL267" s="122">
        <f t="shared" si="678"/>
        <v>0</v>
      </c>
      <c r="EM267" s="122">
        <f t="shared" si="679"/>
        <v>0</v>
      </c>
      <c r="EN267" s="122">
        <f t="shared" si="680"/>
        <v>0</v>
      </c>
      <c r="EO267" s="122">
        <f t="shared" si="681"/>
        <v>0</v>
      </c>
      <c r="EP267" s="122">
        <f t="shared" si="682"/>
        <v>0</v>
      </c>
      <c r="EQ267" s="122">
        <f t="shared" si="683"/>
        <v>0</v>
      </c>
      <c r="ER267" s="122">
        <f t="shared" si="684"/>
        <v>0</v>
      </c>
      <c r="ES267" s="469">
        <f t="shared" si="685"/>
        <v>0</v>
      </c>
      <c r="ET267" s="466">
        <f t="shared" si="686"/>
        <v>0</v>
      </c>
      <c r="EU267" s="122">
        <f t="shared" si="687"/>
        <v>0</v>
      </c>
      <c r="EV267" s="122">
        <f t="shared" si="688"/>
        <v>0</v>
      </c>
      <c r="EW267" s="122">
        <f t="shared" si="689"/>
        <v>0</v>
      </c>
      <c r="EX267" s="122">
        <f t="shared" si="690"/>
        <v>0</v>
      </c>
      <c r="EY267" s="122">
        <f t="shared" si="691"/>
        <v>0</v>
      </c>
      <c r="EZ267" s="122">
        <f t="shared" si="692"/>
        <v>0</v>
      </c>
      <c r="FA267" s="122">
        <f t="shared" si="693"/>
        <v>0</v>
      </c>
      <c r="FB267" s="122">
        <f t="shared" si="694"/>
        <v>0</v>
      </c>
      <c r="FC267" s="122">
        <f t="shared" si="695"/>
        <v>0</v>
      </c>
      <c r="FD267" s="122">
        <f t="shared" si="696"/>
        <v>0</v>
      </c>
      <c r="FE267" s="469">
        <f t="shared" si="697"/>
        <v>0</v>
      </c>
      <c r="FF267" s="466">
        <f t="shared" si="698"/>
        <v>0</v>
      </c>
      <c r="FG267" s="466">
        <f t="shared" si="699"/>
        <v>0</v>
      </c>
      <c r="FH267" s="466">
        <f t="shared" si="700"/>
        <v>0</v>
      </c>
      <c r="FI267" s="466">
        <f t="shared" si="701"/>
        <v>0</v>
      </c>
      <c r="FJ267" s="466">
        <f t="shared" si="702"/>
        <v>0</v>
      </c>
      <c r="FK267" s="466">
        <f t="shared" si="703"/>
        <v>0</v>
      </c>
      <c r="FL267" s="466">
        <f t="shared" si="704"/>
        <v>0</v>
      </c>
      <c r="FM267" s="466">
        <f t="shared" si="705"/>
        <v>0</v>
      </c>
      <c r="FN267" s="466">
        <f t="shared" si="706"/>
        <v>0</v>
      </c>
      <c r="FO267" s="466">
        <f t="shared" si="707"/>
        <v>0</v>
      </c>
      <c r="FP267" s="466">
        <f t="shared" si="708"/>
        <v>0</v>
      </c>
      <c r="FQ267" s="468">
        <f t="shared" si="709"/>
        <v>0</v>
      </c>
      <c r="FR267" s="466">
        <f t="shared" si="710"/>
        <v>0</v>
      </c>
      <c r="FS267" s="466">
        <f t="shared" si="711"/>
        <v>0</v>
      </c>
      <c r="FT267" s="466">
        <f t="shared" si="712"/>
        <v>0</v>
      </c>
      <c r="FU267" s="466">
        <f t="shared" si="713"/>
        <v>0</v>
      </c>
      <c r="FV267" s="466">
        <f t="shared" si="714"/>
        <v>0</v>
      </c>
      <c r="FW267" s="466">
        <f t="shared" si="715"/>
        <v>0</v>
      </c>
      <c r="FX267" s="466">
        <f t="shared" si="716"/>
        <v>0</v>
      </c>
      <c r="FY267" s="466">
        <f t="shared" si="717"/>
        <v>0</v>
      </c>
      <c r="FZ267" s="466">
        <f t="shared" si="718"/>
        <v>0</v>
      </c>
      <c r="GA267" s="466">
        <f t="shared" si="719"/>
        <v>0</v>
      </c>
      <c r="GB267" s="466">
        <f t="shared" si="720"/>
        <v>0</v>
      </c>
      <c r="GC267" s="468">
        <f t="shared" si="721"/>
        <v>0</v>
      </c>
    </row>
    <row r="268" spans="1:185">
      <c r="A268" s="97">
        <v>265</v>
      </c>
      <c r="B268" s="97" t="s">
        <v>11</v>
      </c>
      <c r="C268" s="97" t="s">
        <v>214</v>
      </c>
      <c r="D268" s="97" t="s">
        <v>936</v>
      </c>
      <c r="E268" s="321">
        <v>0</v>
      </c>
      <c r="F268" s="122">
        <v>0</v>
      </c>
      <c r="G268" s="122">
        <v>12.778908309058099</v>
      </c>
      <c r="H268" s="122">
        <v>0</v>
      </c>
      <c r="I268" s="122">
        <v>0</v>
      </c>
      <c r="J268" s="122">
        <v>12.4835426827576</v>
      </c>
      <c r="K268" s="122">
        <v>0</v>
      </c>
      <c r="L268" s="122">
        <v>0</v>
      </c>
      <c r="M268" s="122">
        <v>12.140279927867899</v>
      </c>
      <c r="N268" s="122">
        <v>0</v>
      </c>
      <c r="O268" s="122">
        <v>0</v>
      </c>
      <c r="P268" s="475">
        <v>11.7104339020668</v>
      </c>
      <c r="Q268" s="474">
        <v>1</v>
      </c>
      <c r="R268" s="97">
        <v>0</v>
      </c>
      <c r="S268" s="97">
        <v>0</v>
      </c>
      <c r="T268" s="97">
        <v>12.778908309058099</v>
      </c>
      <c r="U268" s="97">
        <v>0</v>
      </c>
      <c r="V268" s="97">
        <v>0</v>
      </c>
      <c r="W268" s="97">
        <v>12.4835426827576</v>
      </c>
      <c r="X268" s="97">
        <v>0</v>
      </c>
      <c r="Y268" s="97">
        <v>0</v>
      </c>
      <c r="Z268" s="97">
        <v>12.140279927867899</v>
      </c>
      <c r="AA268" s="97">
        <v>0</v>
      </c>
      <c r="AB268" s="97">
        <v>0</v>
      </c>
      <c r="AC268" s="97">
        <v>11.7104339020668</v>
      </c>
      <c r="AD268" s="321">
        <v>0</v>
      </c>
      <c r="AE268" s="97">
        <v>0</v>
      </c>
      <c r="AF268" s="97">
        <v>0</v>
      </c>
      <c r="AG268" s="97">
        <v>0</v>
      </c>
      <c r="AH268" s="97">
        <v>0</v>
      </c>
      <c r="AI268" s="97">
        <v>0</v>
      </c>
      <c r="AJ268" s="97">
        <v>0</v>
      </c>
      <c r="AK268" s="97">
        <v>0</v>
      </c>
      <c r="AL268" s="97">
        <v>0</v>
      </c>
      <c r="AM268" s="97">
        <v>0</v>
      </c>
      <c r="AN268" s="97">
        <v>0</v>
      </c>
      <c r="AO268" s="97">
        <v>0</v>
      </c>
      <c r="AP268" s="466">
        <f t="shared" si="578"/>
        <v>0</v>
      </c>
      <c r="AQ268" s="122">
        <f t="shared" si="579"/>
        <v>0</v>
      </c>
      <c r="AR268" s="473">
        <f t="shared" si="580"/>
        <v>0</v>
      </c>
      <c r="AS268" s="122">
        <f t="shared" si="581"/>
        <v>0</v>
      </c>
      <c r="AT268" s="122">
        <f t="shared" si="582"/>
        <v>0</v>
      </c>
      <c r="AU268" s="122">
        <f t="shared" si="583"/>
        <v>0</v>
      </c>
      <c r="AV268" s="122">
        <f t="shared" si="584"/>
        <v>0</v>
      </c>
      <c r="AW268" s="122">
        <f t="shared" si="585"/>
        <v>0</v>
      </c>
      <c r="AX268" s="122">
        <f t="shared" si="586"/>
        <v>0</v>
      </c>
      <c r="AY268" s="122">
        <f t="shared" si="587"/>
        <v>0</v>
      </c>
      <c r="AZ268" s="122">
        <f t="shared" si="588"/>
        <v>0</v>
      </c>
      <c r="BA268" s="469">
        <f t="shared" si="589"/>
        <v>0</v>
      </c>
      <c r="BB268" s="97">
        <f t="shared" si="590"/>
        <v>0</v>
      </c>
      <c r="BC268" s="97">
        <f t="shared" si="591"/>
        <v>0</v>
      </c>
      <c r="BD268" s="97">
        <f t="shared" si="592"/>
        <v>1.9720695278278657</v>
      </c>
      <c r="BE268" s="97">
        <f t="shared" si="593"/>
        <v>0</v>
      </c>
      <c r="BF268" s="97">
        <f t="shared" si="594"/>
        <v>0</v>
      </c>
      <c r="BG268" s="97">
        <f t="shared" si="595"/>
        <v>1.9264880480091142</v>
      </c>
      <c r="BH268" s="97">
        <f t="shared" si="596"/>
        <v>0</v>
      </c>
      <c r="BI268" s="97">
        <f t="shared" si="597"/>
        <v>0</v>
      </c>
      <c r="BJ268" s="97">
        <f t="shared" si="598"/>
        <v>1.8735149768684138</v>
      </c>
      <c r="BK268" s="97">
        <f t="shared" si="599"/>
        <v>0</v>
      </c>
      <c r="BL268" s="97">
        <f t="shared" si="600"/>
        <v>0</v>
      </c>
      <c r="BM268" s="469">
        <f t="shared" si="601"/>
        <v>1.8071801829533973</v>
      </c>
      <c r="BN268" s="467">
        <f t="shared" si="602"/>
        <v>0</v>
      </c>
      <c r="BO268" s="97">
        <f t="shared" si="603"/>
        <v>0</v>
      </c>
      <c r="BP268" s="97">
        <f t="shared" si="604"/>
        <v>0</v>
      </c>
      <c r="BQ268" s="97">
        <f t="shared" si="605"/>
        <v>0</v>
      </c>
      <c r="BR268" s="97">
        <f t="shared" si="606"/>
        <v>0</v>
      </c>
      <c r="BS268" s="97">
        <f t="shared" si="607"/>
        <v>0</v>
      </c>
      <c r="BT268" s="97">
        <f t="shared" si="608"/>
        <v>0</v>
      </c>
      <c r="BU268" s="97">
        <f t="shared" si="609"/>
        <v>0</v>
      </c>
      <c r="BV268" s="97">
        <f t="shared" si="610"/>
        <v>0</v>
      </c>
      <c r="BW268" s="97">
        <f t="shared" si="611"/>
        <v>0</v>
      </c>
      <c r="BX268" s="97">
        <f t="shared" si="612"/>
        <v>0</v>
      </c>
      <c r="BY268" s="469">
        <f t="shared" si="613"/>
        <v>0</v>
      </c>
      <c r="BZ268" s="470">
        <f t="shared" si="614"/>
        <v>0</v>
      </c>
      <c r="CA268" s="470">
        <f t="shared" si="615"/>
        <v>0</v>
      </c>
      <c r="CB268" s="470">
        <f t="shared" si="616"/>
        <v>0</v>
      </c>
      <c r="CC268" s="470">
        <f t="shared" si="617"/>
        <v>0</v>
      </c>
      <c r="CD268" s="470">
        <f t="shared" si="618"/>
        <v>0</v>
      </c>
      <c r="CE268" s="470">
        <f t="shared" si="619"/>
        <v>0</v>
      </c>
      <c r="CF268" s="470">
        <f t="shared" si="620"/>
        <v>0</v>
      </c>
      <c r="CG268" s="470">
        <f t="shared" si="621"/>
        <v>0</v>
      </c>
      <c r="CH268" s="470">
        <f t="shared" si="622"/>
        <v>0</v>
      </c>
      <c r="CI268" s="470">
        <f t="shared" si="623"/>
        <v>0</v>
      </c>
      <c r="CJ268" s="470">
        <f t="shared" si="624"/>
        <v>0</v>
      </c>
      <c r="CK268" s="472">
        <f t="shared" si="625"/>
        <v>0</v>
      </c>
      <c r="CL268" s="470">
        <f t="shared" si="626"/>
        <v>0</v>
      </c>
      <c r="CM268" s="116">
        <f t="shared" si="627"/>
        <v>0</v>
      </c>
      <c r="CN268" s="116">
        <f t="shared" si="628"/>
        <v>12.778908309058099</v>
      </c>
      <c r="CO268" s="116">
        <f t="shared" si="629"/>
        <v>0</v>
      </c>
      <c r="CP268" s="116">
        <f t="shared" si="630"/>
        <v>0</v>
      </c>
      <c r="CQ268" s="116">
        <f t="shared" si="631"/>
        <v>12.4835426827576</v>
      </c>
      <c r="CR268" s="116">
        <f t="shared" si="632"/>
        <v>0</v>
      </c>
      <c r="CS268" s="116">
        <f t="shared" si="633"/>
        <v>0</v>
      </c>
      <c r="CT268" s="116">
        <f t="shared" si="634"/>
        <v>12.140279927867899</v>
      </c>
      <c r="CU268" s="116">
        <f t="shared" si="635"/>
        <v>0</v>
      </c>
      <c r="CV268" s="116">
        <f t="shared" si="636"/>
        <v>0</v>
      </c>
      <c r="CW268" s="471">
        <f t="shared" si="637"/>
        <v>11.7104339020668</v>
      </c>
      <c r="CX268" s="470">
        <f t="shared" si="638"/>
        <v>0</v>
      </c>
      <c r="CY268" s="116">
        <f t="shared" si="639"/>
        <v>0</v>
      </c>
      <c r="CZ268" s="116">
        <f t="shared" si="640"/>
        <v>0</v>
      </c>
      <c r="DA268" s="116">
        <f t="shared" si="641"/>
        <v>0</v>
      </c>
      <c r="DB268" s="116">
        <f t="shared" si="642"/>
        <v>0</v>
      </c>
      <c r="DC268" s="116">
        <f t="shared" si="643"/>
        <v>0</v>
      </c>
      <c r="DD268" s="116">
        <f t="shared" si="644"/>
        <v>0</v>
      </c>
      <c r="DE268" s="116">
        <f t="shared" si="645"/>
        <v>0</v>
      </c>
      <c r="DF268" s="116">
        <f t="shared" si="646"/>
        <v>0</v>
      </c>
      <c r="DG268" s="116">
        <f t="shared" si="647"/>
        <v>0</v>
      </c>
      <c r="DH268" s="116">
        <f t="shared" si="648"/>
        <v>0</v>
      </c>
      <c r="DI268" s="471">
        <f t="shared" si="649"/>
        <v>0</v>
      </c>
      <c r="DJ268" s="470">
        <f t="shared" si="650"/>
        <v>0</v>
      </c>
      <c r="DK268" s="116">
        <f t="shared" si="651"/>
        <v>0</v>
      </c>
      <c r="DL268" s="116">
        <f t="shared" si="652"/>
        <v>0</v>
      </c>
      <c r="DM268" s="116">
        <f t="shared" si="653"/>
        <v>0</v>
      </c>
      <c r="DN268" s="116">
        <f t="shared" si="654"/>
        <v>0</v>
      </c>
      <c r="DO268" s="116">
        <f t="shared" si="655"/>
        <v>0</v>
      </c>
      <c r="DP268" s="116">
        <f t="shared" si="656"/>
        <v>0</v>
      </c>
      <c r="DQ268" s="116">
        <f t="shared" si="657"/>
        <v>0</v>
      </c>
      <c r="DR268" s="116">
        <f t="shared" si="658"/>
        <v>0</v>
      </c>
      <c r="DS268" s="116">
        <f t="shared" si="659"/>
        <v>0</v>
      </c>
      <c r="DT268" s="116">
        <f t="shared" si="660"/>
        <v>0</v>
      </c>
      <c r="DU268" s="471">
        <f t="shared" si="661"/>
        <v>0</v>
      </c>
      <c r="DV268" s="470">
        <f t="shared" si="662"/>
        <v>0</v>
      </c>
      <c r="DW268" s="470">
        <f t="shared" si="663"/>
        <v>0</v>
      </c>
      <c r="DX268" s="470">
        <f t="shared" si="664"/>
        <v>0</v>
      </c>
      <c r="DY268" s="470">
        <f t="shared" si="665"/>
        <v>0</v>
      </c>
      <c r="DZ268" s="470">
        <f t="shared" si="666"/>
        <v>0</v>
      </c>
      <c r="EA268" s="470">
        <f t="shared" si="667"/>
        <v>0</v>
      </c>
      <c r="EB268" s="470">
        <f t="shared" si="668"/>
        <v>0</v>
      </c>
      <c r="EC268" s="470">
        <f t="shared" si="669"/>
        <v>0</v>
      </c>
      <c r="ED268" s="470">
        <f t="shared" si="670"/>
        <v>0</v>
      </c>
      <c r="EE268" s="470">
        <f t="shared" si="671"/>
        <v>0</v>
      </c>
      <c r="EF268" s="470">
        <f t="shared" si="672"/>
        <v>0</v>
      </c>
      <c r="EG268" s="470">
        <f t="shared" si="673"/>
        <v>0</v>
      </c>
      <c r="EH268" s="466">
        <f t="shared" si="674"/>
        <v>0</v>
      </c>
      <c r="EI268" s="122">
        <f t="shared" si="675"/>
        <v>0</v>
      </c>
      <c r="EJ268" s="122">
        <f t="shared" si="676"/>
        <v>0</v>
      </c>
      <c r="EK268" s="122">
        <f t="shared" si="677"/>
        <v>0</v>
      </c>
      <c r="EL268" s="122">
        <f t="shared" si="678"/>
        <v>0</v>
      </c>
      <c r="EM268" s="122">
        <f t="shared" si="679"/>
        <v>0</v>
      </c>
      <c r="EN268" s="122">
        <f t="shared" si="680"/>
        <v>0</v>
      </c>
      <c r="EO268" s="122">
        <f t="shared" si="681"/>
        <v>0</v>
      </c>
      <c r="EP268" s="122">
        <f t="shared" si="682"/>
        <v>0</v>
      </c>
      <c r="EQ268" s="122">
        <f t="shared" si="683"/>
        <v>0</v>
      </c>
      <c r="ER268" s="122">
        <f t="shared" si="684"/>
        <v>0</v>
      </c>
      <c r="ES268" s="469">
        <f t="shared" si="685"/>
        <v>0</v>
      </c>
      <c r="ET268" s="466">
        <f t="shared" si="686"/>
        <v>0</v>
      </c>
      <c r="EU268" s="122">
        <f t="shared" si="687"/>
        <v>0</v>
      </c>
      <c r="EV268" s="122">
        <f t="shared" si="688"/>
        <v>0</v>
      </c>
      <c r="EW268" s="122">
        <f t="shared" si="689"/>
        <v>0</v>
      </c>
      <c r="EX268" s="122">
        <f t="shared" si="690"/>
        <v>0</v>
      </c>
      <c r="EY268" s="122">
        <f t="shared" si="691"/>
        <v>0</v>
      </c>
      <c r="EZ268" s="122">
        <f t="shared" si="692"/>
        <v>0</v>
      </c>
      <c r="FA268" s="122">
        <f t="shared" si="693"/>
        <v>0</v>
      </c>
      <c r="FB268" s="122">
        <f t="shared" si="694"/>
        <v>0</v>
      </c>
      <c r="FC268" s="122">
        <f t="shared" si="695"/>
        <v>0</v>
      </c>
      <c r="FD268" s="122">
        <f t="shared" si="696"/>
        <v>0</v>
      </c>
      <c r="FE268" s="469">
        <f t="shared" si="697"/>
        <v>0</v>
      </c>
      <c r="FF268" s="466">
        <f t="shared" si="698"/>
        <v>0</v>
      </c>
      <c r="FG268" s="466">
        <f t="shared" si="699"/>
        <v>0</v>
      </c>
      <c r="FH268" s="466">
        <f t="shared" si="700"/>
        <v>0</v>
      </c>
      <c r="FI268" s="466">
        <f t="shared" si="701"/>
        <v>0</v>
      </c>
      <c r="FJ268" s="466">
        <f t="shared" si="702"/>
        <v>0</v>
      </c>
      <c r="FK268" s="466">
        <f t="shared" si="703"/>
        <v>0</v>
      </c>
      <c r="FL268" s="466">
        <f t="shared" si="704"/>
        <v>0</v>
      </c>
      <c r="FM268" s="466">
        <f t="shared" si="705"/>
        <v>0</v>
      </c>
      <c r="FN268" s="466">
        <f t="shared" si="706"/>
        <v>0</v>
      </c>
      <c r="FO268" s="466">
        <f t="shared" si="707"/>
        <v>0</v>
      </c>
      <c r="FP268" s="466">
        <f t="shared" si="708"/>
        <v>0</v>
      </c>
      <c r="FQ268" s="468">
        <f t="shared" si="709"/>
        <v>0</v>
      </c>
      <c r="FR268" s="466">
        <f t="shared" si="710"/>
        <v>0</v>
      </c>
      <c r="FS268" s="466">
        <f t="shared" si="711"/>
        <v>0</v>
      </c>
      <c r="FT268" s="466">
        <f t="shared" si="712"/>
        <v>0</v>
      </c>
      <c r="FU268" s="466">
        <f t="shared" si="713"/>
        <v>0</v>
      </c>
      <c r="FV268" s="466">
        <f t="shared" si="714"/>
        <v>0</v>
      </c>
      <c r="FW268" s="466">
        <f t="shared" si="715"/>
        <v>0</v>
      </c>
      <c r="FX268" s="466">
        <f t="shared" si="716"/>
        <v>0</v>
      </c>
      <c r="FY268" s="466">
        <f t="shared" si="717"/>
        <v>0</v>
      </c>
      <c r="FZ268" s="466">
        <f t="shared" si="718"/>
        <v>0</v>
      </c>
      <c r="GA268" s="466">
        <f t="shared" si="719"/>
        <v>0</v>
      </c>
      <c r="GB268" s="466">
        <f t="shared" si="720"/>
        <v>0</v>
      </c>
      <c r="GC268" s="468">
        <f t="shared" si="721"/>
        <v>0</v>
      </c>
    </row>
    <row r="269" spans="1:185">
      <c r="A269" s="97">
        <v>266</v>
      </c>
      <c r="B269" s="97" t="s">
        <v>11</v>
      </c>
      <c r="C269" s="97" t="s">
        <v>214</v>
      </c>
      <c r="D269" s="97" t="s">
        <v>936</v>
      </c>
      <c r="E269" s="321">
        <v>0</v>
      </c>
      <c r="F269" s="122">
        <v>0</v>
      </c>
      <c r="G269" s="122">
        <v>19.555012065637001</v>
      </c>
      <c r="H269" s="122">
        <v>0</v>
      </c>
      <c r="I269" s="122">
        <v>0</v>
      </c>
      <c r="J269" s="122">
        <v>18.209717775217101</v>
      </c>
      <c r="K269" s="122">
        <v>0</v>
      </c>
      <c r="L269" s="122">
        <v>0</v>
      </c>
      <c r="M269" s="122">
        <v>17.244250801158199</v>
      </c>
      <c r="N269" s="122">
        <v>0</v>
      </c>
      <c r="O269" s="122">
        <v>0</v>
      </c>
      <c r="P269" s="475">
        <v>14.0441994860038</v>
      </c>
      <c r="Q269" s="474">
        <v>2</v>
      </c>
      <c r="R269" s="97">
        <v>0</v>
      </c>
      <c r="S269" s="97">
        <v>0</v>
      </c>
      <c r="T269" s="97">
        <v>39.110024131274002</v>
      </c>
      <c r="U269" s="97">
        <v>0</v>
      </c>
      <c r="V269" s="97">
        <v>0</v>
      </c>
      <c r="W269" s="97">
        <v>36.419435550434301</v>
      </c>
      <c r="X269" s="97">
        <v>0</v>
      </c>
      <c r="Y269" s="97">
        <v>0</v>
      </c>
      <c r="Z269" s="97">
        <v>34.488501602316497</v>
      </c>
      <c r="AA269" s="97">
        <v>0</v>
      </c>
      <c r="AB269" s="97">
        <v>0</v>
      </c>
      <c r="AC269" s="97">
        <v>28.088398972007599</v>
      </c>
      <c r="AD269" s="321">
        <v>0</v>
      </c>
      <c r="AE269" s="97">
        <v>0</v>
      </c>
      <c r="AF269" s="97">
        <v>0</v>
      </c>
      <c r="AG269" s="97">
        <v>0</v>
      </c>
      <c r="AH269" s="97">
        <v>0</v>
      </c>
      <c r="AI269" s="97">
        <v>0</v>
      </c>
      <c r="AJ269" s="97">
        <v>0</v>
      </c>
      <c r="AK269" s="97">
        <v>0</v>
      </c>
      <c r="AL269" s="97">
        <v>0</v>
      </c>
      <c r="AM269" s="97">
        <v>0</v>
      </c>
      <c r="AN269" s="97">
        <v>0</v>
      </c>
      <c r="AO269" s="97">
        <v>0</v>
      </c>
      <c r="AP269" s="466">
        <f t="shared" si="578"/>
        <v>0</v>
      </c>
      <c r="AQ269" s="122">
        <f t="shared" si="579"/>
        <v>0</v>
      </c>
      <c r="AR269" s="473">
        <f t="shared" si="580"/>
        <v>0</v>
      </c>
      <c r="AS269" s="122">
        <f t="shared" si="581"/>
        <v>0</v>
      </c>
      <c r="AT269" s="122">
        <f t="shared" si="582"/>
        <v>0</v>
      </c>
      <c r="AU269" s="122">
        <f t="shared" si="583"/>
        <v>0</v>
      </c>
      <c r="AV269" s="122">
        <f t="shared" si="584"/>
        <v>0</v>
      </c>
      <c r="AW269" s="122">
        <f t="shared" si="585"/>
        <v>0</v>
      </c>
      <c r="AX269" s="122">
        <f t="shared" si="586"/>
        <v>0</v>
      </c>
      <c r="AY269" s="122">
        <f t="shared" si="587"/>
        <v>0</v>
      </c>
      <c r="AZ269" s="122">
        <f t="shared" si="588"/>
        <v>0</v>
      </c>
      <c r="BA269" s="469">
        <f t="shared" si="589"/>
        <v>0</v>
      </c>
      <c r="BB269" s="97">
        <f t="shared" si="590"/>
        <v>0</v>
      </c>
      <c r="BC269" s="97">
        <f t="shared" si="591"/>
        <v>0</v>
      </c>
      <c r="BD269" s="97">
        <f t="shared" si="592"/>
        <v>3.0177729175514698</v>
      </c>
      <c r="BE269" s="97">
        <f t="shared" si="593"/>
        <v>0</v>
      </c>
      <c r="BF269" s="97">
        <f t="shared" si="594"/>
        <v>0</v>
      </c>
      <c r="BG269" s="97">
        <f t="shared" si="595"/>
        <v>2.8101641131110031</v>
      </c>
      <c r="BH269" s="97">
        <f t="shared" si="596"/>
        <v>0</v>
      </c>
      <c r="BI269" s="97">
        <f t="shared" si="597"/>
        <v>0</v>
      </c>
      <c r="BJ269" s="97">
        <f t="shared" si="598"/>
        <v>2.6611711041920687</v>
      </c>
      <c r="BK269" s="97">
        <f t="shared" si="599"/>
        <v>0</v>
      </c>
      <c r="BL269" s="97">
        <f t="shared" si="600"/>
        <v>0</v>
      </c>
      <c r="BM269" s="469">
        <f t="shared" si="601"/>
        <v>2.1673320740122972</v>
      </c>
      <c r="BN269" s="467">
        <f t="shared" si="602"/>
        <v>0</v>
      </c>
      <c r="BO269" s="97">
        <f t="shared" si="603"/>
        <v>0</v>
      </c>
      <c r="BP269" s="97">
        <f t="shared" si="604"/>
        <v>0</v>
      </c>
      <c r="BQ269" s="97">
        <f t="shared" si="605"/>
        <v>0</v>
      </c>
      <c r="BR269" s="97">
        <f t="shared" si="606"/>
        <v>0</v>
      </c>
      <c r="BS269" s="97">
        <f t="shared" si="607"/>
        <v>0</v>
      </c>
      <c r="BT269" s="97">
        <f t="shared" si="608"/>
        <v>0</v>
      </c>
      <c r="BU269" s="97">
        <f t="shared" si="609"/>
        <v>0</v>
      </c>
      <c r="BV269" s="97">
        <f t="shared" si="610"/>
        <v>0</v>
      </c>
      <c r="BW269" s="97">
        <f t="shared" si="611"/>
        <v>0</v>
      </c>
      <c r="BX269" s="97">
        <f t="shared" si="612"/>
        <v>0</v>
      </c>
      <c r="BY269" s="469">
        <f t="shared" si="613"/>
        <v>0</v>
      </c>
      <c r="BZ269" s="470">
        <f t="shared" si="614"/>
        <v>0</v>
      </c>
      <c r="CA269" s="470">
        <f t="shared" si="615"/>
        <v>0</v>
      </c>
      <c r="CB269" s="470">
        <f t="shared" si="616"/>
        <v>0</v>
      </c>
      <c r="CC269" s="470">
        <f t="shared" si="617"/>
        <v>0</v>
      </c>
      <c r="CD269" s="470">
        <f t="shared" si="618"/>
        <v>0</v>
      </c>
      <c r="CE269" s="470">
        <f t="shared" si="619"/>
        <v>0</v>
      </c>
      <c r="CF269" s="470">
        <f t="shared" si="620"/>
        <v>0</v>
      </c>
      <c r="CG269" s="470">
        <f t="shared" si="621"/>
        <v>0</v>
      </c>
      <c r="CH269" s="470">
        <f t="shared" si="622"/>
        <v>0</v>
      </c>
      <c r="CI269" s="470">
        <f t="shared" si="623"/>
        <v>0</v>
      </c>
      <c r="CJ269" s="470">
        <f t="shared" si="624"/>
        <v>0</v>
      </c>
      <c r="CK269" s="472">
        <f t="shared" si="625"/>
        <v>0</v>
      </c>
      <c r="CL269" s="470">
        <f t="shared" si="626"/>
        <v>0</v>
      </c>
      <c r="CM269" s="116">
        <f t="shared" si="627"/>
        <v>0</v>
      </c>
      <c r="CN269" s="116">
        <f t="shared" si="628"/>
        <v>39.110024131274002</v>
      </c>
      <c r="CO269" s="116">
        <f t="shared" si="629"/>
        <v>0</v>
      </c>
      <c r="CP269" s="116">
        <f t="shared" si="630"/>
        <v>0</v>
      </c>
      <c r="CQ269" s="116">
        <f t="shared" si="631"/>
        <v>36.419435550434301</v>
      </c>
      <c r="CR269" s="116">
        <f t="shared" si="632"/>
        <v>0</v>
      </c>
      <c r="CS269" s="116">
        <f t="shared" si="633"/>
        <v>0</v>
      </c>
      <c r="CT269" s="116">
        <f t="shared" si="634"/>
        <v>34.488501602316497</v>
      </c>
      <c r="CU269" s="116">
        <f t="shared" si="635"/>
        <v>0</v>
      </c>
      <c r="CV269" s="116">
        <f t="shared" si="636"/>
        <v>0</v>
      </c>
      <c r="CW269" s="471">
        <f t="shared" si="637"/>
        <v>28.088398972007599</v>
      </c>
      <c r="CX269" s="470">
        <f t="shared" si="638"/>
        <v>0</v>
      </c>
      <c r="CY269" s="116">
        <f t="shared" si="639"/>
        <v>0</v>
      </c>
      <c r="CZ269" s="116">
        <f t="shared" si="640"/>
        <v>0</v>
      </c>
      <c r="DA269" s="116">
        <f t="shared" si="641"/>
        <v>0</v>
      </c>
      <c r="DB269" s="116">
        <f t="shared" si="642"/>
        <v>0</v>
      </c>
      <c r="DC269" s="116">
        <f t="shared" si="643"/>
        <v>0</v>
      </c>
      <c r="DD269" s="116">
        <f t="shared" si="644"/>
        <v>0</v>
      </c>
      <c r="DE269" s="116">
        <f t="shared" si="645"/>
        <v>0</v>
      </c>
      <c r="DF269" s="116">
        <f t="shared" si="646"/>
        <v>0</v>
      </c>
      <c r="DG269" s="116">
        <f t="shared" si="647"/>
        <v>0</v>
      </c>
      <c r="DH269" s="116">
        <f t="shared" si="648"/>
        <v>0</v>
      </c>
      <c r="DI269" s="471">
        <f t="shared" si="649"/>
        <v>0</v>
      </c>
      <c r="DJ269" s="470">
        <f t="shared" si="650"/>
        <v>0</v>
      </c>
      <c r="DK269" s="116">
        <f t="shared" si="651"/>
        <v>0</v>
      </c>
      <c r="DL269" s="116">
        <f t="shared" si="652"/>
        <v>0</v>
      </c>
      <c r="DM269" s="116">
        <f t="shared" si="653"/>
        <v>0</v>
      </c>
      <c r="DN269" s="116">
        <f t="shared" si="654"/>
        <v>0</v>
      </c>
      <c r="DO269" s="116">
        <f t="shared" si="655"/>
        <v>0</v>
      </c>
      <c r="DP269" s="116">
        <f t="shared" si="656"/>
        <v>0</v>
      </c>
      <c r="DQ269" s="116">
        <f t="shared" si="657"/>
        <v>0</v>
      </c>
      <c r="DR269" s="116">
        <f t="shared" si="658"/>
        <v>0</v>
      </c>
      <c r="DS269" s="116">
        <f t="shared" si="659"/>
        <v>0</v>
      </c>
      <c r="DT269" s="116">
        <f t="shared" si="660"/>
        <v>0</v>
      </c>
      <c r="DU269" s="471">
        <f t="shared" si="661"/>
        <v>0</v>
      </c>
      <c r="DV269" s="470">
        <f t="shared" si="662"/>
        <v>0</v>
      </c>
      <c r="DW269" s="470">
        <f t="shared" si="663"/>
        <v>0</v>
      </c>
      <c r="DX269" s="470">
        <f t="shared" si="664"/>
        <v>0</v>
      </c>
      <c r="DY269" s="470">
        <f t="shared" si="665"/>
        <v>0</v>
      </c>
      <c r="DZ269" s="470">
        <f t="shared" si="666"/>
        <v>0</v>
      </c>
      <c r="EA269" s="470">
        <f t="shared" si="667"/>
        <v>0</v>
      </c>
      <c r="EB269" s="470">
        <f t="shared" si="668"/>
        <v>0</v>
      </c>
      <c r="EC269" s="470">
        <f t="shared" si="669"/>
        <v>0</v>
      </c>
      <c r="ED269" s="470">
        <f t="shared" si="670"/>
        <v>0</v>
      </c>
      <c r="EE269" s="470">
        <f t="shared" si="671"/>
        <v>0</v>
      </c>
      <c r="EF269" s="470">
        <f t="shared" si="672"/>
        <v>0</v>
      </c>
      <c r="EG269" s="470">
        <f t="shared" si="673"/>
        <v>0</v>
      </c>
      <c r="EH269" s="466">
        <f t="shared" si="674"/>
        <v>0</v>
      </c>
      <c r="EI269" s="122">
        <f t="shared" si="675"/>
        <v>0</v>
      </c>
      <c r="EJ269" s="122">
        <f t="shared" si="676"/>
        <v>0</v>
      </c>
      <c r="EK269" s="122">
        <f t="shared" si="677"/>
        <v>0</v>
      </c>
      <c r="EL269" s="122">
        <f t="shared" si="678"/>
        <v>0</v>
      </c>
      <c r="EM269" s="122">
        <f t="shared" si="679"/>
        <v>0</v>
      </c>
      <c r="EN269" s="122">
        <f t="shared" si="680"/>
        <v>0</v>
      </c>
      <c r="EO269" s="122">
        <f t="shared" si="681"/>
        <v>0</v>
      </c>
      <c r="EP269" s="122">
        <f t="shared" si="682"/>
        <v>0</v>
      </c>
      <c r="EQ269" s="122">
        <f t="shared" si="683"/>
        <v>0</v>
      </c>
      <c r="ER269" s="122">
        <f t="shared" si="684"/>
        <v>0</v>
      </c>
      <c r="ES269" s="469">
        <f t="shared" si="685"/>
        <v>0</v>
      </c>
      <c r="ET269" s="466">
        <f t="shared" si="686"/>
        <v>0</v>
      </c>
      <c r="EU269" s="122">
        <f t="shared" si="687"/>
        <v>0</v>
      </c>
      <c r="EV269" s="122">
        <f t="shared" si="688"/>
        <v>0</v>
      </c>
      <c r="EW269" s="122">
        <f t="shared" si="689"/>
        <v>0</v>
      </c>
      <c r="EX269" s="122">
        <f t="shared" si="690"/>
        <v>0</v>
      </c>
      <c r="EY269" s="122">
        <f t="shared" si="691"/>
        <v>0</v>
      </c>
      <c r="EZ269" s="122">
        <f t="shared" si="692"/>
        <v>0</v>
      </c>
      <c r="FA269" s="122">
        <f t="shared" si="693"/>
        <v>0</v>
      </c>
      <c r="FB269" s="122">
        <f t="shared" si="694"/>
        <v>0</v>
      </c>
      <c r="FC269" s="122">
        <f t="shared" si="695"/>
        <v>0</v>
      </c>
      <c r="FD269" s="122">
        <f t="shared" si="696"/>
        <v>0</v>
      </c>
      <c r="FE269" s="469">
        <f t="shared" si="697"/>
        <v>0</v>
      </c>
      <c r="FF269" s="466">
        <f t="shared" si="698"/>
        <v>0</v>
      </c>
      <c r="FG269" s="466">
        <f t="shared" si="699"/>
        <v>0</v>
      </c>
      <c r="FH269" s="466">
        <f t="shared" si="700"/>
        <v>0</v>
      </c>
      <c r="FI269" s="466">
        <f t="shared" si="701"/>
        <v>0</v>
      </c>
      <c r="FJ269" s="466">
        <f t="shared" si="702"/>
        <v>0</v>
      </c>
      <c r="FK269" s="466">
        <f t="shared" si="703"/>
        <v>0</v>
      </c>
      <c r="FL269" s="466">
        <f t="shared" si="704"/>
        <v>0</v>
      </c>
      <c r="FM269" s="466">
        <f t="shared" si="705"/>
        <v>0</v>
      </c>
      <c r="FN269" s="466">
        <f t="shared" si="706"/>
        <v>0</v>
      </c>
      <c r="FO269" s="466">
        <f t="shared" si="707"/>
        <v>0</v>
      </c>
      <c r="FP269" s="466">
        <f t="shared" si="708"/>
        <v>0</v>
      </c>
      <c r="FQ269" s="468">
        <f t="shared" si="709"/>
        <v>0</v>
      </c>
      <c r="FR269" s="466">
        <f t="shared" si="710"/>
        <v>0</v>
      </c>
      <c r="FS269" s="466">
        <f t="shared" si="711"/>
        <v>0</v>
      </c>
      <c r="FT269" s="466">
        <f t="shared" si="712"/>
        <v>0</v>
      </c>
      <c r="FU269" s="466">
        <f t="shared" si="713"/>
        <v>0</v>
      </c>
      <c r="FV269" s="466">
        <f t="shared" si="714"/>
        <v>0</v>
      </c>
      <c r="FW269" s="466">
        <f t="shared" si="715"/>
        <v>0</v>
      </c>
      <c r="FX269" s="466">
        <f t="shared" si="716"/>
        <v>0</v>
      </c>
      <c r="FY269" s="466">
        <f t="shared" si="717"/>
        <v>0</v>
      </c>
      <c r="FZ269" s="466">
        <f t="shared" si="718"/>
        <v>0</v>
      </c>
      <c r="GA269" s="466">
        <f t="shared" si="719"/>
        <v>0</v>
      </c>
      <c r="GB269" s="466">
        <f t="shared" si="720"/>
        <v>0</v>
      </c>
      <c r="GC269" s="468">
        <f t="shared" si="721"/>
        <v>0</v>
      </c>
    </row>
    <row r="270" spans="1:185">
      <c r="A270" s="97">
        <v>267</v>
      </c>
      <c r="B270" s="97" t="s">
        <v>11</v>
      </c>
      <c r="C270" s="97" t="s">
        <v>214</v>
      </c>
      <c r="D270" s="97" t="s">
        <v>936</v>
      </c>
      <c r="E270" s="321">
        <v>0</v>
      </c>
      <c r="F270" s="122">
        <v>1.251470835779E-3</v>
      </c>
      <c r="G270" s="122">
        <v>7.1947086097710004E-3</v>
      </c>
      <c r="H270" s="122">
        <v>0</v>
      </c>
      <c r="I270" s="122">
        <v>1.1482244918269999E-3</v>
      </c>
      <c r="J270" s="122">
        <v>7.0216758677059997E-3</v>
      </c>
      <c r="K270" s="122">
        <v>0</v>
      </c>
      <c r="L270" s="122">
        <v>1.0762649187699999E-3</v>
      </c>
      <c r="M270" s="122">
        <v>6.8205837620630002E-3</v>
      </c>
      <c r="N270" s="122">
        <v>0</v>
      </c>
      <c r="O270" s="122">
        <v>9.1232223928300001E-4</v>
      </c>
      <c r="P270" s="475">
        <v>6.5687689607210002E-3</v>
      </c>
      <c r="Q270" s="474">
        <v>1</v>
      </c>
      <c r="R270" s="97">
        <v>0</v>
      </c>
      <c r="S270" s="97">
        <v>1.251470835779E-3</v>
      </c>
      <c r="T270" s="97">
        <v>7.1947086097710004E-3</v>
      </c>
      <c r="U270" s="97">
        <v>0</v>
      </c>
      <c r="V270" s="97">
        <v>1.1482244918269999E-3</v>
      </c>
      <c r="W270" s="97">
        <v>7.0216758677059997E-3</v>
      </c>
      <c r="X270" s="97">
        <v>0</v>
      </c>
      <c r="Y270" s="97">
        <v>1.0762649187699999E-3</v>
      </c>
      <c r="Z270" s="97">
        <v>6.8205837620630002E-3</v>
      </c>
      <c r="AA270" s="97">
        <v>0</v>
      </c>
      <c r="AB270" s="97">
        <v>9.1232223928300001E-4</v>
      </c>
      <c r="AC270" s="97">
        <v>6.5687689607210002E-3</v>
      </c>
      <c r="AD270" s="321">
        <v>0</v>
      </c>
      <c r="AE270" s="97">
        <v>0</v>
      </c>
      <c r="AF270" s="97">
        <v>0</v>
      </c>
      <c r="AG270" s="97">
        <v>0</v>
      </c>
      <c r="AH270" s="97">
        <v>0</v>
      </c>
      <c r="AI270" s="97">
        <v>0</v>
      </c>
      <c r="AJ270" s="97">
        <v>0</v>
      </c>
      <c r="AK270" s="97">
        <v>0</v>
      </c>
      <c r="AL270" s="97">
        <v>0</v>
      </c>
      <c r="AM270" s="97">
        <v>0</v>
      </c>
      <c r="AN270" s="97">
        <v>0</v>
      </c>
      <c r="AO270" s="97">
        <v>0</v>
      </c>
      <c r="AP270" s="466">
        <f t="shared" si="578"/>
        <v>0</v>
      </c>
      <c r="AQ270" s="122">
        <f t="shared" si="579"/>
        <v>0</v>
      </c>
      <c r="AR270" s="473">
        <f t="shared" si="580"/>
        <v>0</v>
      </c>
      <c r="AS270" s="122">
        <f t="shared" si="581"/>
        <v>0</v>
      </c>
      <c r="AT270" s="122">
        <f t="shared" si="582"/>
        <v>0</v>
      </c>
      <c r="AU270" s="122">
        <f t="shared" si="583"/>
        <v>0</v>
      </c>
      <c r="AV270" s="122">
        <f t="shared" si="584"/>
        <v>0</v>
      </c>
      <c r="AW270" s="122">
        <f t="shared" si="585"/>
        <v>0</v>
      </c>
      <c r="AX270" s="122">
        <f t="shared" si="586"/>
        <v>0</v>
      </c>
      <c r="AY270" s="122">
        <f t="shared" si="587"/>
        <v>0</v>
      </c>
      <c r="AZ270" s="122">
        <f t="shared" si="588"/>
        <v>0</v>
      </c>
      <c r="BA270" s="469">
        <f t="shared" si="589"/>
        <v>0</v>
      </c>
      <c r="BB270" s="97">
        <f t="shared" si="590"/>
        <v>0</v>
      </c>
      <c r="BC270" s="97">
        <f t="shared" si="591"/>
        <v>1.93129760423717E-4</v>
      </c>
      <c r="BD270" s="97">
        <f t="shared" si="592"/>
        <v>1.1103034209012158E-3</v>
      </c>
      <c r="BE270" s="97">
        <f t="shared" si="593"/>
        <v>0</v>
      </c>
      <c r="BF270" s="97">
        <f t="shared" si="594"/>
        <v>1.7719655518872446E-4</v>
      </c>
      <c r="BG270" s="97">
        <f t="shared" si="595"/>
        <v>1.0836006236285402E-3</v>
      </c>
      <c r="BH270" s="97">
        <f t="shared" si="596"/>
        <v>0</v>
      </c>
      <c r="BI270" s="97">
        <f t="shared" si="597"/>
        <v>1.6609159396440586E-4</v>
      </c>
      <c r="BJ270" s="97">
        <f t="shared" si="598"/>
        <v>1.0525676430143667E-3</v>
      </c>
      <c r="BK270" s="97">
        <f t="shared" si="599"/>
        <v>0</v>
      </c>
      <c r="BL270" s="97">
        <f t="shared" si="600"/>
        <v>1.4079159534890651E-4</v>
      </c>
      <c r="BM270" s="469">
        <f t="shared" si="601"/>
        <v>1.0137070232828218E-3</v>
      </c>
      <c r="BN270" s="467">
        <f t="shared" si="602"/>
        <v>0</v>
      </c>
      <c r="BO270" s="97">
        <f t="shared" si="603"/>
        <v>0</v>
      </c>
      <c r="BP270" s="97">
        <f t="shared" si="604"/>
        <v>0</v>
      </c>
      <c r="BQ270" s="97">
        <f t="shared" si="605"/>
        <v>0</v>
      </c>
      <c r="BR270" s="97">
        <f t="shared" si="606"/>
        <v>0</v>
      </c>
      <c r="BS270" s="97">
        <f t="shared" si="607"/>
        <v>0</v>
      </c>
      <c r="BT270" s="97">
        <f t="shared" si="608"/>
        <v>0</v>
      </c>
      <c r="BU270" s="97">
        <f t="shared" si="609"/>
        <v>0</v>
      </c>
      <c r="BV270" s="97">
        <f t="shared" si="610"/>
        <v>0</v>
      </c>
      <c r="BW270" s="97">
        <f t="shared" si="611"/>
        <v>0</v>
      </c>
      <c r="BX270" s="97">
        <f t="shared" si="612"/>
        <v>0</v>
      </c>
      <c r="BY270" s="469">
        <f t="shared" si="613"/>
        <v>0</v>
      </c>
      <c r="BZ270" s="470">
        <f t="shared" si="614"/>
        <v>0</v>
      </c>
      <c r="CA270" s="470">
        <f t="shared" si="615"/>
        <v>0</v>
      </c>
      <c r="CB270" s="470">
        <f t="shared" si="616"/>
        <v>0</v>
      </c>
      <c r="CC270" s="470">
        <f t="shared" si="617"/>
        <v>0</v>
      </c>
      <c r="CD270" s="470">
        <f t="shared" si="618"/>
        <v>0</v>
      </c>
      <c r="CE270" s="470">
        <f t="shared" si="619"/>
        <v>0</v>
      </c>
      <c r="CF270" s="470">
        <f t="shared" si="620"/>
        <v>0</v>
      </c>
      <c r="CG270" s="470">
        <f t="shared" si="621"/>
        <v>0</v>
      </c>
      <c r="CH270" s="470">
        <f t="shared" si="622"/>
        <v>0</v>
      </c>
      <c r="CI270" s="470">
        <f t="shared" si="623"/>
        <v>0</v>
      </c>
      <c r="CJ270" s="470">
        <f t="shared" si="624"/>
        <v>0</v>
      </c>
      <c r="CK270" s="472">
        <f t="shared" si="625"/>
        <v>0</v>
      </c>
      <c r="CL270" s="470">
        <f t="shared" si="626"/>
        <v>0</v>
      </c>
      <c r="CM270" s="116">
        <f t="shared" si="627"/>
        <v>1.251470835779E-3</v>
      </c>
      <c r="CN270" s="116">
        <f t="shared" si="628"/>
        <v>7.1947086097710004E-3</v>
      </c>
      <c r="CO270" s="116">
        <f t="shared" si="629"/>
        <v>0</v>
      </c>
      <c r="CP270" s="116">
        <f t="shared" si="630"/>
        <v>1.1482244918269999E-3</v>
      </c>
      <c r="CQ270" s="116">
        <f t="shared" si="631"/>
        <v>7.0216758677059997E-3</v>
      </c>
      <c r="CR270" s="116">
        <f t="shared" si="632"/>
        <v>0</v>
      </c>
      <c r="CS270" s="116">
        <f t="shared" si="633"/>
        <v>1.0762649187699999E-3</v>
      </c>
      <c r="CT270" s="116">
        <f t="shared" si="634"/>
        <v>6.8205837620630002E-3</v>
      </c>
      <c r="CU270" s="116">
        <f t="shared" si="635"/>
        <v>0</v>
      </c>
      <c r="CV270" s="116">
        <f t="shared" si="636"/>
        <v>9.1232223928300001E-4</v>
      </c>
      <c r="CW270" s="471">
        <f t="shared" si="637"/>
        <v>6.5687689607210002E-3</v>
      </c>
      <c r="CX270" s="470">
        <f t="shared" si="638"/>
        <v>0</v>
      </c>
      <c r="CY270" s="116">
        <f t="shared" si="639"/>
        <v>0</v>
      </c>
      <c r="CZ270" s="116">
        <f t="shared" si="640"/>
        <v>0</v>
      </c>
      <c r="DA270" s="116">
        <f t="shared" si="641"/>
        <v>0</v>
      </c>
      <c r="DB270" s="116">
        <f t="shared" si="642"/>
        <v>0</v>
      </c>
      <c r="DC270" s="116">
        <f t="shared" si="643"/>
        <v>0</v>
      </c>
      <c r="DD270" s="116">
        <f t="shared" si="644"/>
        <v>0</v>
      </c>
      <c r="DE270" s="116">
        <f t="shared" si="645"/>
        <v>0</v>
      </c>
      <c r="DF270" s="116">
        <f t="shared" si="646"/>
        <v>0</v>
      </c>
      <c r="DG270" s="116">
        <f t="shared" si="647"/>
        <v>0</v>
      </c>
      <c r="DH270" s="116">
        <f t="shared" si="648"/>
        <v>0</v>
      </c>
      <c r="DI270" s="471">
        <f t="shared" si="649"/>
        <v>0</v>
      </c>
      <c r="DJ270" s="470">
        <f t="shared" si="650"/>
        <v>0</v>
      </c>
      <c r="DK270" s="116">
        <f t="shared" si="651"/>
        <v>0</v>
      </c>
      <c r="DL270" s="116">
        <f t="shared" si="652"/>
        <v>0</v>
      </c>
      <c r="DM270" s="116">
        <f t="shared" si="653"/>
        <v>0</v>
      </c>
      <c r="DN270" s="116">
        <f t="shared" si="654"/>
        <v>0</v>
      </c>
      <c r="DO270" s="116">
        <f t="shared" si="655"/>
        <v>0</v>
      </c>
      <c r="DP270" s="116">
        <f t="shared" si="656"/>
        <v>0</v>
      </c>
      <c r="DQ270" s="116">
        <f t="shared" si="657"/>
        <v>0</v>
      </c>
      <c r="DR270" s="116">
        <f t="shared" si="658"/>
        <v>0</v>
      </c>
      <c r="DS270" s="116">
        <f t="shared" si="659"/>
        <v>0</v>
      </c>
      <c r="DT270" s="116">
        <f t="shared" si="660"/>
        <v>0</v>
      </c>
      <c r="DU270" s="471">
        <f t="shared" si="661"/>
        <v>0</v>
      </c>
      <c r="DV270" s="470">
        <f t="shared" si="662"/>
        <v>0</v>
      </c>
      <c r="DW270" s="470">
        <f t="shared" si="663"/>
        <v>0</v>
      </c>
      <c r="DX270" s="470">
        <f t="shared" si="664"/>
        <v>0</v>
      </c>
      <c r="DY270" s="470">
        <f t="shared" si="665"/>
        <v>0</v>
      </c>
      <c r="DZ270" s="470">
        <f t="shared" si="666"/>
        <v>0</v>
      </c>
      <c r="EA270" s="470">
        <f t="shared" si="667"/>
        <v>0</v>
      </c>
      <c r="EB270" s="470">
        <f t="shared" si="668"/>
        <v>0</v>
      </c>
      <c r="EC270" s="470">
        <f t="shared" si="669"/>
        <v>0</v>
      </c>
      <c r="ED270" s="470">
        <f t="shared" si="670"/>
        <v>0</v>
      </c>
      <c r="EE270" s="470">
        <f t="shared" si="671"/>
        <v>0</v>
      </c>
      <c r="EF270" s="470">
        <f t="shared" si="672"/>
        <v>0</v>
      </c>
      <c r="EG270" s="470">
        <f t="shared" si="673"/>
        <v>0</v>
      </c>
      <c r="EH270" s="466">
        <f t="shared" si="674"/>
        <v>0</v>
      </c>
      <c r="EI270" s="122">
        <f t="shared" si="675"/>
        <v>0</v>
      </c>
      <c r="EJ270" s="122">
        <f t="shared" si="676"/>
        <v>0</v>
      </c>
      <c r="EK270" s="122">
        <f t="shared" si="677"/>
        <v>0</v>
      </c>
      <c r="EL270" s="122">
        <f t="shared" si="678"/>
        <v>0</v>
      </c>
      <c r="EM270" s="122">
        <f t="shared" si="679"/>
        <v>0</v>
      </c>
      <c r="EN270" s="122">
        <f t="shared" si="680"/>
        <v>0</v>
      </c>
      <c r="EO270" s="122">
        <f t="shared" si="681"/>
        <v>0</v>
      </c>
      <c r="EP270" s="122">
        <f t="shared" si="682"/>
        <v>0</v>
      </c>
      <c r="EQ270" s="122">
        <f t="shared" si="683"/>
        <v>0</v>
      </c>
      <c r="ER270" s="122">
        <f t="shared" si="684"/>
        <v>0</v>
      </c>
      <c r="ES270" s="469">
        <f t="shared" si="685"/>
        <v>0</v>
      </c>
      <c r="ET270" s="466">
        <f t="shared" si="686"/>
        <v>0</v>
      </c>
      <c r="EU270" s="122">
        <f t="shared" si="687"/>
        <v>0</v>
      </c>
      <c r="EV270" s="122">
        <f t="shared" si="688"/>
        <v>0</v>
      </c>
      <c r="EW270" s="122">
        <f t="shared" si="689"/>
        <v>0</v>
      </c>
      <c r="EX270" s="122">
        <f t="shared" si="690"/>
        <v>0</v>
      </c>
      <c r="EY270" s="122">
        <f t="shared" si="691"/>
        <v>0</v>
      </c>
      <c r="EZ270" s="122">
        <f t="shared" si="692"/>
        <v>0</v>
      </c>
      <c r="FA270" s="122">
        <f t="shared" si="693"/>
        <v>0</v>
      </c>
      <c r="FB270" s="122">
        <f t="shared" si="694"/>
        <v>0</v>
      </c>
      <c r="FC270" s="122">
        <f t="shared" si="695"/>
        <v>0</v>
      </c>
      <c r="FD270" s="122">
        <f t="shared" si="696"/>
        <v>0</v>
      </c>
      <c r="FE270" s="469">
        <f t="shared" si="697"/>
        <v>0</v>
      </c>
      <c r="FF270" s="466">
        <f t="shared" si="698"/>
        <v>0</v>
      </c>
      <c r="FG270" s="466">
        <f t="shared" si="699"/>
        <v>0</v>
      </c>
      <c r="FH270" s="466">
        <f t="shared" si="700"/>
        <v>0</v>
      </c>
      <c r="FI270" s="466">
        <f t="shared" si="701"/>
        <v>0</v>
      </c>
      <c r="FJ270" s="466">
        <f t="shared" si="702"/>
        <v>0</v>
      </c>
      <c r="FK270" s="466">
        <f t="shared" si="703"/>
        <v>0</v>
      </c>
      <c r="FL270" s="466">
        <f t="shared" si="704"/>
        <v>0</v>
      </c>
      <c r="FM270" s="466">
        <f t="shared" si="705"/>
        <v>0</v>
      </c>
      <c r="FN270" s="466">
        <f t="shared" si="706"/>
        <v>0</v>
      </c>
      <c r="FO270" s="466">
        <f t="shared" si="707"/>
        <v>0</v>
      </c>
      <c r="FP270" s="466">
        <f t="shared" si="708"/>
        <v>0</v>
      </c>
      <c r="FQ270" s="468">
        <f t="shared" si="709"/>
        <v>0</v>
      </c>
      <c r="FR270" s="466">
        <f t="shared" si="710"/>
        <v>0</v>
      </c>
      <c r="FS270" s="466">
        <f t="shared" si="711"/>
        <v>0</v>
      </c>
      <c r="FT270" s="466">
        <f t="shared" si="712"/>
        <v>0</v>
      </c>
      <c r="FU270" s="466">
        <f t="shared" si="713"/>
        <v>0</v>
      </c>
      <c r="FV270" s="466">
        <f t="shared" si="714"/>
        <v>0</v>
      </c>
      <c r="FW270" s="466">
        <f t="shared" si="715"/>
        <v>0</v>
      </c>
      <c r="FX270" s="466">
        <f t="shared" si="716"/>
        <v>0</v>
      </c>
      <c r="FY270" s="466">
        <f t="shared" si="717"/>
        <v>0</v>
      </c>
      <c r="FZ270" s="466">
        <f t="shared" si="718"/>
        <v>0</v>
      </c>
      <c r="GA270" s="466">
        <f t="shared" si="719"/>
        <v>0</v>
      </c>
      <c r="GB270" s="466">
        <f t="shared" si="720"/>
        <v>0</v>
      </c>
      <c r="GC270" s="468">
        <f t="shared" si="721"/>
        <v>0</v>
      </c>
    </row>
    <row r="271" spans="1:185">
      <c r="A271" s="97">
        <v>268</v>
      </c>
      <c r="B271" s="97" t="s">
        <v>11</v>
      </c>
      <c r="C271" s="97" t="s">
        <v>214</v>
      </c>
      <c r="D271" s="97" t="s">
        <v>936</v>
      </c>
      <c r="E271" s="321">
        <v>0</v>
      </c>
      <c r="F271" s="122">
        <v>2.180350958678E-3</v>
      </c>
      <c r="G271" s="122">
        <v>7.3370343947510002E-3</v>
      </c>
      <c r="H271" s="122">
        <v>0</v>
      </c>
      <c r="I271" s="122">
        <v>2.1648597812100002E-3</v>
      </c>
      <c r="J271" s="122">
        <v>7.200604496013E-3</v>
      </c>
      <c r="K271" s="122">
        <v>0</v>
      </c>
      <c r="L271" s="122">
        <v>2.1537946544460001E-3</v>
      </c>
      <c r="M271" s="122">
        <v>7.0495672225060002E-3</v>
      </c>
      <c r="N271" s="122">
        <v>0</v>
      </c>
      <c r="O271" s="122">
        <v>2.1168371310560001E-3</v>
      </c>
      <c r="P271" s="475">
        <v>6.8354061340479997E-3</v>
      </c>
      <c r="Q271" s="474">
        <v>6</v>
      </c>
      <c r="R271" s="97">
        <v>0</v>
      </c>
      <c r="S271" s="97">
        <v>1.3082105752068999E-2</v>
      </c>
      <c r="T271" s="97">
        <v>4.4022206368508003E-2</v>
      </c>
      <c r="U271" s="97">
        <v>0</v>
      </c>
      <c r="V271" s="97">
        <v>1.2989158687257E-2</v>
      </c>
      <c r="W271" s="97">
        <v>4.3203626976076E-2</v>
      </c>
      <c r="X271" s="97">
        <v>0</v>
      </c>
      <c r="Y271" s="97">
        <v>1.2922767926677001E-2</v>
      </c>
      <c r="Z271" s="97">
        <v>4.2297403335034997E-2</v>
      </c>
      <c r="AA271" s="97">
        <v>0</v>
      </c>
      <c r="AB271" s="97">
        <v>1.2701022786339E-2</v>
      </c>
      <c r="AC271" s="97">
        <v>4.1012436804286997E-2</v>
      </c>
      <c r="AD271" s="321">
        <v>0</v>
      </c>
      <c r="AE271" s="97">
        <v>0</v>
      </c>
      <c r="AF271" s="97">
        <v>0</v>
      </c>
      <c r="AG271" s="97">
        <v>0</v>
      </c>
      <c r="AH271" s="97">
        <v>0</v>
      </c>
      <c r="AI271" s="97">
        <v>0</v>
      </c>
      <c r="AJ271" s="97">
        <v>0</v>
      </c>
      <c r="AK271" s="97">
        <v>0</v>
      </c>
      <c r="AL271" s="97">
        <v>0</v>
      </c>
      <c r="AM271" s="97">
        <v>0</v>
      </c>
      <c r="AN271" s="97">
        <v>0</v>
      </c>
      <c r="AO271" s="97">
        <v>0</v>
      </c>
      <c r="AP271" s="466">
        <f t="shared" si="578"/>
        <v>0</v>
      </c>
      <c r="AQ271" s="122">
        <f t="shared" si="579"/>
        <v>0</v>
      </c>
      <c r="AR271" s="473">
        <f t="shared" si="580"/>
        <v>0</v>
      </c>
      <c r="AS271" s="122">
        <f t="shared" si="581"/>
        <v>0</v>
      </c>
      <c r="AT271" s="122">
        <f t="shared" si="582"/>
        <v>0</v>
      </c>
      <c r="AU271" s="122">
        <f t="shared" si="583"/>
        <v>0</v>
      </c>
      <c r="AV271" s="122">
        <f t="shared" si="584"/>
        <v>0</v>
      </c>
      <c r="AW271" s="122">
        <f t="shared" si="585"/>
        <v>0</v>
      </c>
      <c r="AX271" s="122">
        <f t="shared" si="586"/>
        <v>0</v>
      </c>
      <c r="AY271" s="122">
        <f t="shared" si="587"/>
        <v>0</v>
      </c>
      <c r="AZ271" s="122">
        <f t="shared" si="588"/>
        <v>0</v>
      </c>
      <c r="BA271" s="469">
        <f t="shared" si="589"/>
        <v>0</v>
      </c>
      <c r="BB271" s="97">
        <f t="shared" si="590"/>
        <v>0</v>
      </c>
      <c r="BC271" s="97">
        <f t="shared" si="591"/>
        <v>3.3647660516754156E-4</v>
      </c>
      <c r="BD271" s="97">
        <f t="shared" si="592"/>
        <v>1.1322674523188514E-3</v>
      </c>
      <c r="BE271" s="97">
        <f t="shared" si="593"/>
        <v>0</v>
      </c>
      <c r="BF271" s="97">
        <f t="shared" si="594"/>
        <v>3.3408597223584096E-4</v>
      </c>
      <c r="BG271" s="97">
        <f t="shared" si="595"/>
        <v>1.1112132871680506E-3</v>
      </c>
      <c r="BH271" s="97">
        <f t="shared" si="596"/>
        <v>0</v>
      </c>
      <c r="BI271" s="97">
        <f t="shared" si="597"/>
        <v>3.3237837728444992E-4</v>
      </c>
      <c r="BJ271" s="97">
        <f t="shared" si="598"/>
        <v>1.0879048794820646E-3</v>
      </c>
      <c r="BK271" s="97">
        <f t="shared" si="599"/>
        <v>0</v>
      </c>
      <c r="BL271" s="97">
        <f t="shared" si="600"/>
        <v>3.2667501014707536E-4</v>
      </c>
      <c r="BM271" s="469">
        <f t="shared" si="601"/>
        <v>1.0548550643976961E-3</v>
      </c>
      <c r="BN271" s="467">
        <f t="shared" si="602"/>
        <v>0</v>
      </c>
      <c r="BO271" s="97">
        <f t="shared" si="603"/>
        <v>0</v>
      </c>
      <c r="BP271" s="97">
        <f t="shared" si="604"/>
        <v>0</v>
      </c>
      <c r="BQ271" s="97">
        <f t="shared" si="605"/>
        <v>0</v>
      </c>
      <c r="BR271" s="97">
        <f t="shared" si="606"/>
        <v>0</v>
      </c>
      <c r="BS271" s="97">
        <f t="shared" si="607"/>
        <v>0</v>
      </c>
      <c r="BT271" s="97">
        <f t="shared" si="608"/>
        <v>0</v>
      </c>
      <c r="BU271" s="97">
        <f t="shared" si="609"/>
        <v>0</v>
      </c>
      <c r="BV271" s="97">
        <f t="shared" si="610"/>
        <v>0</v>
      </c>
      <c r="BW271" s="97">
        <f t="shared" si="611"/>
        <v>0</v>
      </c>
      <c r="BX271" s="97">
        <f t="shared" si="612"/>
        <v>0</v>
      </c>
      <c r="BY271" s="469">
        <f t="shared" si="613"/>
        <v>0</v>
      </c>
      <c r="BZ271" s="470">
        <f t="shared" si="614"/>
        <v>0</v>
      </c>
      <c r="CA271" s="470">
        <f t="shared" si="615"/>
        <v>0</v>
      </c>
      <c r="CB271" s="470">
        <f t="shared" si="616"/>
        <v>0</v>
      </c>
      <c r="CC271" s="470">
        <f t="shared" si="617"/>
        <v>0</v>
      </c>
      <c r="CD271" s="470">
        <f t="shared" si="618"/>
        <v>0</v>
      </c>
      <c r="CE271" s="470">
        <f t="shared" si="619"/>
        <v>0</v>
      </c>
      <c r="CF271" s="470">
        <f t="shared" si="620"/>
        <v>0</v>
      </c>
      <c r="CG271" s="470">
        <f t="shared" si="621"/>
        <v>0</v>
      </c>
      <c r="CH271" s="470">
        <f t="shared" si="622"/>
        <v>0</v>
      </c>
      <c r="CI271" s="470">
        <f t="shared" si="623"/>
        <v>0</v>
      </c>
      <c r="CJ271" s="470">
        <f t="shared" si="624"/>
        <v>0</v>
      </c>
      <c r="CK271" s="472">
        <f t="shared" si="625"/>
        <v>0</v>
      </c>
      <c r="CL271" s="470">
        <f t="shared" si="626"/>
        <v>0</v>
      </c>
      <c r="CM271" s="116">
        <f t="shared" si="627"/>
        <v>1.3082105752068999E-2</v>
      </c>
      <c r="CN271" s="116">
        <f t="shared" si="628"/>
        <v>4.4022206368508003E-2</v>
      </c>
      <c r="CO271" s="116">
        <f t="shared" si="629"/>
        <v>0</v>
      </c>
      <c r="CP271" s="116">
        <f t="shared" si="630"/>
        <v>1.2989158687257E-2</v>
      </c>
      <c r="CQ271" s="116">
        <f t="shared" si="631"/>
        <v>4.3203626976076E-2</v>
      </c>
      <c r="CR271" s="116">
        <f t="shared" si="632"/>
        <v>0</v>
      </c>
      <c r="CS271" s="116">
        <f t="shared" si="633"/>
        <v>1.2922767926677001E-2</v>
      </c>
      <c r="CT271" s="116">
        <f t="shared" si="634"/>
        <v>4.2297403335034997E-2</v>
      </c>
      <c r="CU271" s="116">
        <f t="shared" si="635"/>
        <v>0</v>
      </c>
      <c r="CV271" s="116">
        <f t="shared" si="636"/>
        <v>1.2701022786339E-2</v>
      </c>
      <c r="CW271" s="471">
        <f t="shared" si="637"/>
        <v>4.1012436804286997E-2</v>
      </c>
      <c r="CX271" s="470">
        <f t="shared" si="638"/>
        <v>0</v>
      </c>
      <c r="CY271" s="116">
        <f t="shared" si="639"/>
        <v>0</v>
      </c>
      <c r="CZ271" s="116">
        <f t="shared" si="640"/>
        <v>0</v>
      </c>
      <c r="DA271" s="116">
        <f t="shared" si="641"/>
        <v>0</v>
      </c>
      <c r="DB271" s="116">
        <f t="shared" si="642"/>
        <v>0</v>
      </c>
      <c r="DC271" s="116">
        <f t="shared" si="643"/>
        <v>0</v>
      </c>
      <c r="DD271" s="116">
        <f t="shared" si="644"/>
        <v>0</v>
      </c>
      <c r="DE271" s="116">
        <f t="shared" si="645"/>
        <v>0</v>
      </c>
      <c r="DF271" s="116">
        <f t="shared" si="646"/>
        <v>0</v>
      </c>
      <c r="DG271" s="116">
        <f t="shared" si="647"/>
        <v>0</v>
      </c>
      <c r="DH271" s="116">
        <f t="shared" si="648"/>
        <v>0</v>
      </c>
      <c r="DI271" s="471">
        <f t="shared" si="649"/>
        <v>0</v>
      </c>
      <c r="DJ271" s="470">
        <f t="shared" si="650"/>
        <v>0</v>
      </c>
      <c r="DK271" s="116">
        <f t="shared" si="651"/>
        <v>0</v>
      </c>
      <c r="DL271" s="116">
        <f t="shared" si="652"/>
        <v>0</v>
      </c>
      <c r="DM271" s="116">
        <f t="shared" si="653"/>
        <v>0</v>
      </c>
      <c r="DN271" s="116">
        <f t="shared" si="654"/>
        <v>0</v>
      </c>
      <c r="DO271" s="116">
        <f t="shared" si="655"/>
        <v>0</v>
      </c>
      <c r="DP271" s="116">
        <f t="shared" si="656"/>
        <v>0</v>
      </c>
      <c r="DQ271" s="116">
        <f t="shared" si="657"/>
        <v>0</v>
      </c>
      <c r="DR271" s="116">
        <f t="shared" si="658"/>
        <v>0</v>
      </c>
      <c r="DS271" s="116">
        <f t="shared" si="659"/>
        <v>0</v>
      </c>
      <c r="DT271" s="116">
        <f t="shared" si="660"/>
        <v>0</v>
      </c>
      <c r="DU271" s="471">
        <f t="shared" si="661"/>
        <v>0</v>
      </c>
      <c r="DV271" s="470">
        <f t="shared" si="662"/>
        <v>0</v>
      </c>
      <c r="DW271" s="470">
        <f t="shared" si="663"/>
        <v>0</v>
      </c>
      <c r="DX271" s="470">
        <f t="shared" si="664"/>
        <v>0</v>
      </c>
      <c r="DY271" s="470">
        <f t="shared" si="665"/>
        <v>0</v>
      </c>
      <c r="DZ271" s="470">
        <f t="shared" si="666"/>
        <v>0</v>
      </c>
      <c r="EA271" s="470">
        <f t="shared" si="667"/>
        <v>0</v>
      </c>
      <c r="EB271" s="470">
        <f t="shared" si="668"/>
        <v>0</v>
      </c>
      <c r="EC271" s="470">
        <f t="shared" si="669"/>
        <v>0</v>
      </c>
      <c r="ED271" s="470">
        <f t="shared" si="670"/>
        <v>0</v>
      </c>
      <c r="EE271" s="470">
        <f t="shared" si="671"/>
        <v>0</v>
      </c>
      <c r="EF271" s="470">
        <f t="shared" si="672"/>
        <v>0</v>
      </c>
      <c r="EG271" s="470">
        <f t="shared" si="673"/>
        <v>0</v>
      </c>
      <c r="EH271" s="466">
        <f t="shared" si="674"/>
        <v>0</v>
      </c>
      <c r="EI271" s="122">
        <f t="shared" si="675"/>
        <v>0</v>
      </c>
      <c r="EJ271" s="122">
        <f t="shared" si="676"/>
        <v>0</v>
      </c>
      <c r="EK271" s="122">
        <f t="shared" si="677"/>
        <v>0</v>
      </c>
      <c r="EL271" s="122">
        <f t="shared" si="678"/>
        <v>0</v>
      </c>
      <c r="EM271" s="122">
        <f t="shared" si="679"/>
        <v>0</v>
      </c>
      <c r="EN271" s="122">
        <f t="shared" si="680"/>
        <v>0</v>
      </c>
      <c r="EO271" s="122">
        <f t="shared" si="681"/>
        <v>0</v>
      </c>
      <c r="EP271" s="122">
        <f t="shared" si="682"/>
        <v>0</v>
      </c>
      <c r="EQ271" s="122">
        <f t="shared" si="683"/>
        <v>0</v>
      </c>
      <c r="ER271" s="122">
        <f t="shared" si="684"/>
        <v>0</v>
      </c>
      <c r="ES271" s="469">
        <f t="shared" si="685"/>
        <v>0</v>
      </c>
      <c r="ET271" s="466">
        <f t="shared" si="686"/>
        <v>0</v>
      </c>
      <c r="EU271" s="122">
        <f t="shared" si="687"/>
        <v>0</v>
      </c>
      <c r="EV271" s="122">
        <f t="shared" si="688"/>
        <v>0</v>
      </c>
      <c r="EW271" s="122">
        <f t="shared" si="689"/>
        <v>0</v>
      </c>
      <c r="EX271" s="122">
        <f t="shared" si="690"/>
        <v>0</v>
      </c>
      <c r="EY271" s="122">
        <f t="shared" si="691"/>
        <v>0</v>
      </c>
      <c r="EZ271" s="122">
        <f t="shared" si="692"/>
        <v>0</v>
      </c>
      <c r="FA271" s="122">
        <f t="shared" si="693"/>
        <v>0</v>
      </c>
      <c r="FB271" s="122">
        <f t="shared" si="694"/>
        <v>0</v>
      </c>
      <c r="FC271" s="122">
        <f t="shared" si="695"/>
        <v>0</v>
      </c>
      <c r="FD271" s="122">
        <f t="shared" si="696"/>
        <v>0</v>
      </c>
      <c r="FE271" s="469">
        <f t="shared" si="697"/>
        <v>0</v>
      </c>
      <c r="FF271" s="466">
        <f t="shared" si="698"/>
        <v>0</v>
      </c>
      <c r="FG271" s="466">
        <f t="shared" si="699"/>
        <v>0</v>
      </c>
      <c r="FH271" s="466">
        <f t="shared" si="700"/>
        <v>0</v>
      </c>
      <c r="FI271" s="466">
        <f t="shared" si="701"/>
        <v>0</v>
      </c>
      <c r="FJ271" s="466">
        <f t="shared" si="702"/>
        <v>0</v>
      </c>
      <c r="FK271" s="466">
        <f t="shared" si="703"/>
        <v>0</v>
      </c>
      <c r="FL271" s="466">
        <f t="shared" si="704"/>
        <v>0</v>
      </c>
      <c r="FM271" s="466">
        <f t="shared" si="705"/>
        <v>0</v>
      </c>
      <c r="FN271" s="466">
        <f t="shared" si="706"/>
        <v>0</v>
      </c>
      <c r="FO271" s="466">
        <f t="shared" si="707"/>
        <v>0</v>
      </c>
      <c r="FP271" s="466">
        <f t="shared" si="708"/>
        <v>0</v>
      </c>
      <c r="FQ271" s="468">
        <f t="shared" si="709"/>
        <v>0</v>
      </c>
      <c r="FR271" s="466">
        <f t="shared" si="710"/>
        <v>0</v>
      </c>
      <c r="FS271" s="466">
        <f t="shared" si="711"/>
        <v>0</v>
      </c>
      <c r="FT271" s="466">
        <f t="shared" si="712"/>
        <v>0</v>
      </c>
      <c r="FU271" s="466">
        <f t="shared" si="713"/>
        <v>0</v>
      </c>
      <c r="FV271" s="466">
        <f t="shared" si="714"/>
        <v>0</v>
      </c>
      <c r="FW271" s="466">
        <f t="shared" si="715"/>
        <v>0</v>
      </c>
      <c r="FX271" s="466">
        <f t="shared" si="716"/>
        <v>0</v>
      </c>
      <c r="FY271" s="466">
        <f t="shared" si="717"/>
        <v>0</v>
      </c>
      <c r="FZ271" s="466">
        <f t="shared" si="718"/>
        <v>0</v>
      </c>
      <c r="GA271" s="466">
        <f t="shared" si="719"/>
        <v>0</v>
      </c>
      <c r="GB271" s="466">
        <f t="shared" si="720"/>
        <v>0</v>
      </c>
      <c r="GC271" s="468">
        <f t="shared" si="721"/>
        <v>0</v>
      </c>
    </row>
    <row r="272" spans="1:185">
      <c r="A272" s="97">
        <v>269</v>
      </c>
      <c r="B272" s="97" t="s">
        <v>11</v>
      </c>
      <c r="C272" s="97" t="s">
        <v>214</v>
      </c>
      <c r="D272" s="97" t="s">
        <v>936</v>
      </c>
      <c r="E272" s="321">
        <v>0</v>
      </c>
      <c r="F272" s="122">
        <v>3.754412507336E-3</v>
      </c>
      <c r="G272" s="122">
        <v>2.1584125829312999E-2</v>
      </c>
      <c r="H272" s="122">
        <v>0</v>
      </c>
      <c r="I272" s="122">
        <v>3.4446734754810002E-3</v>
      </c>
      <c r="J272" s="122">
        <v>2.1065027603118E-2</v>
      </c>
      <c r="K272" s="122">
        <v>0</v>
      </c>
      <c r="L272" s="122">
        <v>3.2287947563089999E-3</v>
      </c>
      <c r="M272" s="122">
        <v>2.0461751286188001E-2</v>
      </c>
      <c r="N272" s="122">
        <v>0</v>
      </c>
      <c r="O272" s="122">
        <v>2.7369667178480002E-3</v>
      </c>
      <c r="P272" s="475">
        <v>1.9706306882162999E-2</v>
      </c>
      <c r="Q272" s="474">
        <v>1</v>
      </c>
      <c r="R272" s="97">
        <v>0</v>
      </c>
      <c r="S272" s="97">
        <v>3.754412507336E-3</v>
      </c>
      <c r="T272" s="97">
        <v>2.1584125829312999E-2</v>
      </c>
      <c r="U272" s="97">
        <v>0</v>
      </c>
      <c r="V272" s="97">
        <v>3.4446734754810002E-3</v>
      </c>
      <c r="W272" s="97">
        <v>2.1065027603118E-2</v>
      </c>
      <c r="X272" s="97">
        <v>0</v>
      </c>
      <c r="Y272" s="97">
        <v>3.2287947563089999E-3</v>
      </c>
      <c r="Z272" s="97">
        <v>2.0461751286188001E-2</v>
      </c>
      <c r="AA272" s="97">
        <v>0</v>
      </c>
      <c r="AB272" s="97">
        <v>2.7369667178480002E-3</v>
      </c>
      <c r="AC272" s="97">
        <v>1.9706306882162999E-2</v>
      </c>
      <c r="AD272" s="321">
        <v>0</v>
      </c>
      <c r="AE272" s="97">
        <v>0</v>
      </c>
      <c r="AF272" s="97">
        <v>0</v>
      </c>
      <c r="AG272" s="97">
        <v>0</v>
      </c>
      <c r="AH272" s="97">
        <v>0</v>
      </c>
      <c r="AI272" s="97">
        <v>0</v>
      </c>
      <c r="AJ272" s="97">
        <v>0</v>
      </c>
      <c r="AK272" s="97">
        <v>0</v>
      </c>
      <c r="AL272" s="97">
        <v>0</v>
      </c>
      <c r="AM272" s="97">
        <v>0</v>
      </c>
      <c r="AN272" s="97">
        <v>0</v>
      </c>
      <c r="AO272" s="97">
        <v>0</v>
      </c>
      <c r="AP272" s="466">
        <f t="shared" si="578"/>
        <v>0</v>
      </c>
      <c r="AQ272" s="122">
        <f t="shared" si="579"/>
        <v>0</v>
      </c>
      <c r="AR272" s="473">
        <f t="shared" si="580"/>
        <v>0</v>
      </c>
      <c r="AS272" s="122">
        <f t="shared" si="581"/>
        <v>0</v>
      </c>
      <c r="AT272" s="122">
        <f t="shared" si="582"/>
        <v>0</v>
      </c>
      <c r="AU272" s="122">
        <f t="shared" si="583"/>
        <v>0</v>
      </c>
      <c r="AV272" s="122">
        <f t="shared" si="584"/>
        <v>0</v>
      </c>
      <c r="AW272" s="122">
        <f t="shared" si="585"/>
        <v>0</v>
      </c>
      <c r="AX272" s="122">
        <f t="shared" si="586"/>
        <v>0</v>
      </c>
      <c r="AY272" s="122">
        <f t="shared" si="587"/>
        <v>0</v>
      </c>
      <c r="AZ272" s="122">
        <f t="shared" si="588"/>
        <v>0</v>
      </c>
      <c r="BA272" s="469">
        <f t="shared" si="589"/>
        <v>0</v>
      </c>
      <c r="BB272" s="97">
        <f t="shared" si="590"/>
        <v>0</v>
      </c>
      <c r="BC272" s="97">
        <f t="shared" si="591"/>
        <v>5.7938928127099665E-4</v>
      </c>
      <c r="BD272" s="97">
        <f t="shared" si="592"/>
        <v>3.3309102627036469E-3</v>
      </c>
      <c r="BE272" s="97">
        <f t="shared" si="593"/>
        <v>0</v>
      </c>
      <c r="BF272" s="97">
        <f t="shared" si="594"/>
        <v>5.3158966556617342E-4</v>
      </c>
      <c r="BG272" s="97">
        <f t="shared" si="595"/>
        <v>3.2508018708856208E-3</v>
      </c>
      <c r="BH272" s="97">
        <f t="shared" si="596"/>
        <v>0</v>
      </c>
      <c r="BI272" s="97">
        <f t="shared" si="597"/>
        <v>4.9827478189306326E-4</v>
      </c>
      <c r="BJ272" s="97">
        <f t="shared" si="598"/>
        <v>3.1577029290429455E-3</v>
      </c>
      <c r="BK272" s="97">
        <f t="shared" si="599"/>
        <v>0</v>
      </c>
      <c r="BL272" s="97">
        <f t="shared" si="600"/>
        <v>4.2237478604656523E-4</v>
      </c>
      <c r="BM272" s="469">
        <f t="shared" si="601"/>
        <v>3.041121069848465E-3</v>
      </c>
      <c r="BN272" s="467">
        <f t="shared" si="602"/>
        <v>0</v>
      </c>
      <c r="BO272" s="97">
        <f t="shared" si="603"/>
        <v>0</v>
      </c>
      <c r="BP272" s="97">
        <f t="shared" si="604"/>
        <v>0</v>
      </c>
      <c r="BQ272" s="97">
        <f t="shared" si="605"/>
        <v>0</v>
      </c>
      <c r="BR272" s="97">
        <f t="shared" si="606"/>
        <v>0</v>
      </c>
      <c r="BS272" s="97">
        <f t="shared" si="607"/>
        <v>0</v>
      </c>
      <c r="BT272" s="97">
        <f t="shared" si="608"/>
        <v>0</v>
      </c>
      <c r="BU272" s="97">
        <f t="shared" si="609"/>
        <v>0</v>
      </c>
      <c r="BV272" s="97">
        <f t="shared" si="610"/>
        <v>0</v>
      </c>
      <c r="BW272" s="97">
        <f t="shared" si="611"/>
        <v>0</v>
      </c>
      <c r="BX272" s="97">
        <f t="shared" si="612"/>
        <v>0</v>
      </c>
      <c r="BY272" s="469">
        <f t="shared" si="613"/>
        <v>0</v>
      </c>
      <c r="BZ272" s="470">
        <f t="shared" si="614"/>
        <v>0</v>
      </c>
      <c r="CA272" s="470">
        <f t="shared" si="615"/>
        <v>0</v>
      </c>
      <c r="CB272" s="470">
        <f t="shared" si="616"/>
        <v>0</v>
      </c>
      <c r="CC272" s="470">
        <f t="shared" si="617"/>
        <v>0</v>
      </c>
      <c r="CD272" s="470">
        <f t="shared" si="618"/>
        <v>0</v>
      </c>
      <c r="CE272" s="470">
        <f t="shared" si="619"/>
        <v>0</v>
      </c>
      <c r="CF272" s="470">
        <f t="shared" si="620"/>
        <v>0</v>
      </c>
      <c r="CG272" s="470">
        <f t="shared" si="621"/>
        <v>0</v>
      </c>
      <c r="CH272" s="470">
        <f t="shared" si="622"/>
        <v>0</v>
      </c>
      <c r="CI272" s="470">
        <f t="shared" si="623"/>
        <v>0</v>
      </c>
      <c r="CJ272" s="470">
        <f t="shared" si="624"/>
        <v>0</v>
      </c>
      <c r="CK272" s="472">
        <f t="shared" si="625"/>
        <v>0</v>
      </c>
      <c r="CL272" s="470">
        <f t="shared" si="626"/>
        <v>0</v>
      </c>
      <c r="CM272" s="116">
        <f t="shared" si="627"/>
        <v>3.754412507336E-3</v>
      </c>
      <c r="CN272" s="116">
        <f t="shared" si="628"/>
        <v>2.1584125829312999E-2</v>
      </c>
      <c r="CO272" s="116">
        <f t="shared" si="629"/>
        <v>0</v>
      </c>
      <c r="CP272" s="116">
        <f t="shared" si="630"/>
        <v>3.4446734754810002E-3</v>
      </c>
      <c r="CQ272" s="116">
        <f t="shared" si="631"/>
        <v>2.1065027603118E-2</v>
      </c>
      <c r="CR272" s="116">
        <f t="shared" si="632"/>
        <v>0</v>
      </c>
      <c r="CS272" s="116">
        <f t="shared" si="633"/>
        <v>3.2287947563089999E-3</v>
      </c>
      <c r="CT272" s="116">
        <f t="shared" si="634"/>
        <v>2.0461751286188001E-2</v>
      </c>
      <c r="CU272" s="116">
        <f t="shared" si="635"/>
        <v>0</v>
      </c>
      <c r="CV272" s="116">
        <f t="shared" si="636"/>
        <v>2.7369667178480002E-3</v>
      </c>
      <c r="CW272" s="471">
        <f t="shared" si="637"/>
        <v>1.9706306882162999E-2</v>
      </c>
      <c r="CX272" s="470">
        <f t="shared" si="638"/>
        <v>0</v>
      </c>
      <c r="CY272" s="116">
        <f t="shared" si="639"/>
        <v>0</v>
      </c>
      <c r="CZ272" s="116">
        <f t="shared" si="640"/>
        <v>0</v>
      </c>
      <c r="DA272" s="116">
        <f t="shared" si="641"/>
        <v>0</v>
      </c>
      <c r="DB272" s="116">
        <f t="shared" si="642"/>
        <v>0</v>
      </c>
      <c r="DC272" s="116">
        <f t="shared" si="643"/>
        <v>0</v>
      </c>
      <c r="DD272" s="116">
        <f t="shared" si="644"/>
        <v>0</v>
      </c>
      <c r="DE272" s="116">
        <f t="shared" si="645"/>
        <v>0</v>
      </c>
      <c r="DF272" s="116">
        <f t="shared" si="646"/>
        <v>0</v>
      </c>
      <c r="DG272" s="116">
        <f t="shared" si="647"/>
        <v>0</v>
      </c>
      <c r="DH272" s="116">
        <f t="shared" si="648"/>
        <v>0</v>
      </c>
      <c r="DI272" s="471">
        <f t="shared" si="649"/>
        <v>0</v>
      </c>
      <c r="DJ272" s="470">
        <f t="shared" si="650"/>
        <v>0</v>
      </c>
      <c r="DK272" s="116">
        <f t="shared" si="651"/>
        <v>0</v>
      </c>
      <c r="DL272" s="116">
        <f t="shared" si="652"/>
        <v>0</v>
      </c>
      <c r="DM272" s="116">
        <f t="shared" si="653"/>
        <v>0</v>
      </c>
      <c r="DN272" s="116">
        <f t="shared" si="654"/>
        <v>0</v>
      </c>
      <c r="DO272" s="116">
        <f t="shared" si="655"/>
        <v>0</v>
      </c>
      <c r="DP272" s="116">
        <f t="shared" si="656"/>
        <v>0</v>
      </c>
      <c r="DQ272" s="116">
        <f t="shared" si="657"/>
        <v>0</v>
      </c>
      <c r="DR272" s="116">
        <f t="shared" si="658"/>
        <v>0</v>
      </c>
      <c r="DS272" s="116">
        <f t="shared" si="659"/>
        <v>0</v>
      </c>
      <c r="DT272" s="116">
        <f t="shared" si="660"/>
        <v>0</v>
      </c>
      <c r="DU272" s="471">
        <f t="shared" si="661"/>
        <v>0</v>
      </c>
      <c r="DV272" s="470">
        <f t="shared" si="662"/>
        <v>0</v>
      </c>
      <c r="DW272" s="470">
        <f t="shared" si="663"/>
        <v>0</v>
      </c>
      <c r="DX272" s="470">
        <f t="shared" si="664"/>
        <v>0</v>
      </c>
      <c r="DY272" s="470">
        <f t="shared" si="665"/>
        <v>0</v>
      </c>
      <c r="DZ272" s="470">
        <f t="shared" si="666"/>
        <v>0</v>
      </c>
      <c r="EA272" s="470">
        <f t="shared" si="667"/>
        <v>0</v>
      </c>
      <c r="EB272" s="470">
        <f t="shared" si="668"/>
        <v>0</v>
      </c>
      <c r="EC272" s="470">
        <f t="shared" si="669"/>
        <v>0</v>
      </c>
      <c r="ED272" s="470">
        <f t="shared" si="670"/>
        <v>0</v>
      </c>
      <c r="EE272" s="470">
        <f t="shared" si="671"/>
        <v>0</v>
      </c>
      <c r="EF272" s="470">
        <f t="shared" si="672"/>
        <v>0</v>
      </c>
      <c r="EG272" s="470">
        <f t="shared" si="673"/>
        <v>0</v>
      </c>
      <c r="EH272" s="466">
        <f t="shared" si="674"/>
        <v>0</v>
      </c>
      <c r="EI272" s="122">
        <f t="shared" si="675"/>
        <v>0</v>
      </c>
      <c r="EJ272" s="122">
        <f t="shared" si="676"/>
        <v>0</v>
      </c>
      <c r="EK272" s="122">
        <f t="shared" si="677"/>
        <v>0</v>
      </c>
      <c r="EL272" s="122">
        <f t="shared" si="678"/>
        <v>0</v>
      </c>
      <c r="EM272" s="122">
        <f t="shared" si="679"/>
        <v>0</v>
      </c>
      <c r="EN272" s="122">
        <f t="shared" si="680"/>
        <v>0</v>
      </c>
      <c r="EO272" s="122">
        <f t="shared" si="681"/>
        <v>0</v>
      </c>
      <c r="EP272" s="122">
        <f t="shared" si="682"/>
        <v>0</v>
      </c>
      <c r="EQ272" s="122">
        <f t="shared" si="683"/>
        <v>0</v>
      </c>
      <c r="ER272" s="122">
        <f t="shared" si="684"/>
        <v>0</v>
      </c>
      <c r="ES272" s="469">
        <f t="shared" si="685"/>
        <v>0</v>
      </c>
      <c r="ET272" s="466">
        <f t="shared" si="686"/>
        <v>0</v>
      </c>
      <c r="EU272" s="122">
        <f t="shared" si="687"/>
        <v>0</v>
      </c>
      <c r="EV272" s="122">
        <f t="shared" si="688"/>
        <v>0</v>
      </c>
      <c r="EW272" s="122">
        <f t="shared" si="689"/>
        <v>0</v>
      </c>
      <c r="EX272" s="122">
        <f t="shared" si="690"/>
        <v>0</v>
      </c>
      <c r="EY272" s="122">
        <f t="shared" si="691"/>
        <v>0</v>
      </c>
      <c r="EZ272" s="122">
        <f t="shared" si="692"/>
        <v>0</v>
      </c>
      <c r="FA272" s="122">
        <f t="shared" si="693"/>
        <v>0</v>
      </c>
      <c r="FB272" s="122">
        <f t="shared" si="694"/>
        <v>0</v>
      </c>
      <c r="FC272" s="122">
        <f t="shared" si="695"/>
        <v>0</v>
      </c>
      <c r="FD272" s="122">
        <f t="shared" si="696"/>
        <v>0</v>
      </c>
      <c r="FE272" s="469">
        <f t="shared" si="697"/>
        <v>0</v>
      </c>
      <c r="FF272" s="466">
        <f t="shared" si="698"/>
        <v>0</v>
      </c>
      <c r="FG272" s="466">
        <f t="shared" si="699"/>
        <v>0</v>
      </c>
      <c r="FH272" s="466">
        <f t="shared" si="700"/>
        <v>0</v>
      </c>
      <c r="FI272" s="466">
        <f t="shared" si="701"/>
        <v>0</v>
      </c>
      <c r="FJ272" s="466">
        <f t="shared" si="702"/>
        <v>0</v>
      </c>
      <c r="FK272" s="466">
        <f t="shared" si="703"/>
        <v>0</v>
      </c>
      <c r="FL272" s="466">
        <f t="shared" si="704"/>
        <v>0</v>
      </c>
      <c r="FM272" s="466">
        <f t="shared" si="705"/>
        <v>0</v>
      </c>
      <c r="FN272" s="466">
        <f t="shared" si="706"/>
        <v>0</v>
      </c>
      <c r="FO272" s="466">
        <f t="shared" si="707"/>
        <v>0</v>
      </c>
      <c r="FP272" s="466">
        <f t="shared" si="708"/>
        <v>0</v>
      </c>
      <c r="FQ272" s="468">
        <f t="shared" si="709"/>
        <v>0</v>
      </c>
      <c r="FR272" s="466">
        <f t="shared" si="710"/>
        <v>0</v>
      </c>
      <c r="FS272" s="466">
        <f t="shared" si="711"/>
        <v>0</v>
      </c>
      <c r="FT272" s="466">
        <f t="shared" si="712"/>
        <v>0</v>
      </c>
      <c r="FU272" s="466">
        <f t="shared" si="713"/>
        <v>0</v>
      </c>
      <c r="FV272" s="466">
        <f t="shared" si="714"/>
        <v>0</v>
      </c>
      <c r="FW272" s="466">
        <f t="shared" si="715"/>
        <v>0</v>
      </c>
      <c r="FX272" s="466">
        <f t="shared" si="716"/>
        <v>0</v>
      </c>
      <c r="FY272" s="466">
        <f t="shared" si="717"/>
        <v>0</v>
      </c>
      <c r="FZ272" s="466">
        <f t="shared" si="718"/>
        <v>0</v>
      </c>
      <c r="GA272" s="466">
        <f t="shared" si="719"/>
        <v>0</v>
      </c>
      <c r="GB272" s="466">
        <f t="shared" si="720"/>
        <v>0</v>
      </c>
      <c r="GC272" s="468">
        <f t="shared" si="721"/>
        <v>0</v>
      </c>
    </row>
    <row r="273" spans="1:185">
      <c r="A273" s="97">
        <v>270</v>
      </c>
      <c r="B273" s="97" t="s">
        <v>11</v>
      </c>
      <c r="C273" s="97" t="s">
        <v>214</v>
      </c>
      <c r="D273" s="97" t="s">
        <v>936</v>
      </c>
      <c r="E273" s="321">
        <v>0</v>
      </c>
      <c r="F273" s="122">
        <v>6.5410528760350001E-3</v>
      </c>
      <c r="G273" s="122">
        <v>2.2011103184254002E-2</v>
      </c>
      <c r="H273" s="122">
        <v>0</v>
      </c>
      <c r="I273" s="122">
        <v>6.4945793436279996E-3</v>
      </c>
      <c r="J273" s="122">
        <v>2.1601813488038E-2</v>
      </c>
      <c r="K273" s="122">
        <v>0</v>
      </c>
      <c r="L273" s="122">
        <v>6.4613839633379999E-3</v>
      </c>
      <c r="M273" s="122">
        <v>2.1148701667516999E-2</v>
      </c>
      <c r="N273" s="122">
        <v>0</v>
      </c>
      <c r="O273" s="122">
        <v>6.3505113931689996E-3</v>
      </c>
      <c r="P273" s="475">
        <v>2.0506218402143998E-2</v>
      </c>
      <c r="Q273" s="474">
        <v>11</v>
      </c>
      <c r="R273" s="97">
        <v>0</v>
      </c>
      <c r="S273" s="97">
        <v>7.1951581636382003E-2</v>
      </c>
      <c r="T273" s="97">
        <v>0.242122135026793</v>
      </c>
      <c r="U273" s="97">
        <v>0</v>
      </c>
      <c r="V273" s="97">
        <v>7.1440372779912997E-2</v>
      </c>
      <c r="W273" s="97">
        <v>0.23761994836841799</v>
      </c>
      <c r="X273" s="97">
        <v>0</v>
      </c>
      <c r="Y273" s="97">
        <v>7.1075223596721998E-2</v>
      </c>
      <c r="Z273" s="97">
        <v>0.23263571834269101</v>
      </c>
      <c r="AA273" s="97">
        <v>0</v>
      </c>
      <c r="AB273" s="97">
        <v>6.9855625324862003E-2</v>
      </c>
      <c r="AC273" s="97">
        <v>0.22556840242357901</v>
      </c>
      <c r="AD273" s="321">
        <v>0</v>
      </c>
      <c r="AE273" s="97">
        <v>0</v>
      </c>
      <c r="AF273" s="97">
        <v>0</v>
      </c>
      <c r="AG273" s="97">
        <v>0</v>
      </c>
      <c r="AH273" s="97">
        <v>0</v>
      </c>
      <c r="AI273" s="97">
        <v>0</v>
      </c>
      <c r="AJ273" s="97">
        <v>0</v>
      </c>
      <c r="AK273" s="97">
        <v>0</v>
      </c>
      <c r="AL273" s="97">
        <v>0</v>
      </c>
      <c r="AM273" s="97">
        <v>0</v>
      </c>
      <c r="AN273" s="97">
        <v>0</v>
      </c>
      <c r="AO273" s="97">
        <v>0</v>
      </c>
      <c r="AP273" s="466">
        <f t="shared" si="578"/>
        <v>0</v>
      </c>
      <c r="AQ273" s="122">
        <f t="shared" si="579"/>
        <v>0</v>
      </c>
      <c r="AR273" s="473">
        <f t="shared" si="580"/>
        <v>0</v>
      </c>
      <c r="AS273" s="122">
        <f t="shared" si="581"/>
        <v>0</v>
      </c>
      <c r="AT273" s="122">
        <f t="shared" si="582"/>
        <v>0</v>
      </c>
      <c r="AU273" s="122">
        <f t="shared" si="583"/>
        <v>0</v>
      </c>
      <c r="AV273" s="122">
        <f t="shared" si="584"/>
        <v>0</v>
      </c>
      <c r="AW273" s="122">
        <f t="shared" si="585"/>
        <v>0</v>
      </c>
      <c r="AX273" s="122">
        <f t="shared" si="586"/>
        <v>0</v>
      </c>
      <c r="AY273" s="122">
        <f t="shared" si="587"/>
        <v>0</v>
      </c>
      <c r="AZ273" s="122">
        <f t="shared" si="588"/>
        <v>0</v>
      </c>
      <c r="BA273" s="469">
        <f t="shared" si="589"/>
        <v>0</v>
      </c>
      <c r="BB273" s="97">
        <f t="shared" si="590"/>
        <v>0</v>
      </c>
      <c r="BC273" s="97">
        <f t="shared" si="591"/>
        <v>1.0094298155027791E-3</v>
      </c>
      <c r="BD273" s="97">
        <f t="shared" si="592"/>
        <v>3.3968023569567085E-3</v>
      </c>
      <c r="BE273" s="97">
        <f t="shared" si="593"/>
        <v>0</v>
      </c>
      <c r="BF273" s="97">
        <f t="shared" si="594"/>
        <v>1.0022579167072141E-3</v>
      </c>
      <c r="BG273" s="97">
        <f t="shared" si="595"/>
        <v>3.3336398615039973E-3</v>
      </c>
      <c r="BH273" s="97">
        <f t="shared" si="596"/>
        <v>0</v>
      </c>
      <c r="BI273" s="97">
        <f t="shared" si="597"/>
        <v>9.9713513185334976E-4</v>
      </c>
      <c r="BJ273" s="97">
        <f t="shared" si="598"/>
        <v>3.26371463844604E-3</v>
      </c>
      <c r="BK273" s="97">
        <f t="shared" si="599"/>
        <v>0</v>
      </c>
      <c r="BL273" s="97">
        <f t="shared" si="600"/>
        <v>9.8002503044138036E-4</v>
      </c>
      <c r="BM273" s="469">
        <f t="shared" si="601"/>
        <v>3.1645651931930885E-3</v>
      </c>
      <c r="BN273" s="467">
        <f t="shared" si="602"/>
        <v>0</v>
      </c>
      <c r="BO273" s="97">
        <f t="shared" si="603"/>
        <v>0</v>
      </c>
      <c r="BP273" s="97">
        <f t="shared" si="604"/>
        <v>0</v>
      </c>
      <c r="BQ273" s="97">
        <f t="shared" si="605"/>
        <v>0</v>
      </c>
      <c r="BR273" s="97">
        <f t="shared" si="606"/>
        <v>0</v>
      </c>
      <c r="BS273" s="97">
        <f t="shared" si="607"/>
        <v>0</v>
      </c>
      <c r="BT273" s="97">
        <f t="shared" si="608"/>
        <v>0</v>
      </c>
      <c r="BU273" s="97">
        <f t="shared" si="609"/>
        <v>0</v>
      </c>
      <c r="BV273" s="97">
        <f t="shared" si="610"/>
        <v>0</v>
      </c>
      <c r="BW273" s="97">
        <f t="shared" si="611"/>
        <v>0</v>
      </c>
      <c r="BX273" s="97">
        <f t="shared" si="612"/>
        <v>0</v>
      </c>
      <c r="BY273" s="469">
        <f t="shared" si="613"/>
        <v>0</v>
      </c>
      <c r="BZ273" s="470">
        <f t="shared" si="614"/>
        <v>0</v>
      </c>
      <c r="CA273" s="470">
        <f t="shared" si="615"/>
        <v>0</v>
      </c>
      <c r="CB273" s="470">
        <f t="shared" si="616"/>
        <v>0</v>
      </c>
      <c r="CC273" s="470">
        <f t="shared" si="617"/>
        <v>0</v>
      </c>
      <c r="CD273" s="470">
        <f t="shared" si="618"/>
        <v>0</v>
      </c>
      <c r="CE273" s="470">
        <f t="shared" si="619"/>
        <v>0</v>
      </c>
      <c r="CF273" s="470">
        <f t="shared" si="620"/>
        <v>0</v>
      </c>
      <c r="CG273" s="470">
        <f t="shared" si="621"/>
        <v>0</v>
      </c>
      <c r="CH273" s="470">
        <f t="shared" si="622"/>
        <v>0</v>
      </c>
      <c r="CI273" s="470">
        <f t="shared" si="623"/>
        <v>0</v>
      </c>
      <c r="CJ273" s="470">
        <f t="shared" si="624"/>
        <v>0</v>
      </c>
      <c r="CK273" s="472">
        <f t="shared" si="625"/>
        <v>0</v>
      </c>
      <c r="CL273" s="470">
        <f t="shared" si="626"/>
        <v>0</v>
      </c>
      <c r="CM273" s="116">
        <f t="shared" si="627"/>
        <v>7.1951581636382003E-2</v>
      </c>
      <c r="CN273" s="116">
        <f t="shared" si="628"/>
        <v>0.242122135026793</v>
      </c>
      <c r="CO273" s="116">
        <f t="shared" si="629"/>
        <v>0</v>
      </c>
      <c r="CP273" s="116">
        <f t="shared" si="630"/>
        <v>7.1440372779912997E-2</v>
      </c>
      <c r="CQ273" s="116">
        <f t="shared" si="631"/>
        <v>0.23761994836841799</v>
      </c>
      <c r="CR273" s="116">
        <f t="shared" si="632"/>
        <v>0</v>
      </c>
      <c r="CS273" s="116">
        <f t="shared" si="633"/>
        <v>7.1075223596721998E-2</v>
      </c>
      <c r="CT273" s="116">
        <f t="shared" si="634"/>
        <v>0.23263571834269101</v>
      </c>
      <c r="CU273" s="116">
        <f t="shared" si="635"/>
        <v>0</v>
      </c>
      <c r="CV273" s="116">
        <f t="shared" si="636"/>
        <v>6.9855625324862003E-2</v>
      </c>
      <c r="CW273" s="471">
        <f t="shared" si="637"/>
        <v>0.22556840242357901</v>
      </c>
      <c r="CX273" s="470">
        <f t="shared" si="638"/>
        <v>0</v>
      </c>
      <c r="CY273" s="116">
        <f t="shared" si="639"/>
        <v>0</v>
      </c>
      <c r="CZ273" s="116">
        <f t="shared" si="640"/>
        <v>0</v>
      </c>
      <c r="DA273" s="116">
        <f t="shared" si="641"/>
        <v>0</v>
      </c>
      <c r="DB273" s="116">
        <f t="shared" si="642"/>
        <v>0</v>
      </c>
      <c r="DC273" s="116">
        <f t="shared" si="643"/>
        <v>0</v>
      </c>
      <c r="DD273" s="116">
        <f t="shared" si="644"/>
        <v>0</v>
      </c>
      <c r="DE273" s="116">
        <f t="shared" si="645"/>
        <v>0</v>
      </c>
      <c r="DF273" s="116">
        <f t="shared" si="646"/>
        <v>0</v>
      </c>
      <c r="DG273" s="116">
        <f t="shared" si="647"/>
        <v>0</v>
      </c>
      <c r="DH273" s="116">
        <f t="shared" si="648"/>
        <v>0</v>
      </c>
      <c r="DI273" s="471">
        <f t="shared" si="649"/>
        <v>0</v>
      </c>
      <c r="DJ273" s="470">
        <f t="shared" si="650"/>
        <v>0</v>
      </c>
      <c r="DK273" s="116">
        <f t="shared" si="651"/>
        <v>0</v>
      </c>
      <c r="DL273" s="116">
        <f t="shared" si="652"/>
        <v>0</v>
      </c>
      <c r="DM273" s="116">
        <f t="shared" si="653"/>
        <v>0</v>
      </c>
      <c r="DN273" s="116">
        <f t="shared" si="654"/>
        <v>0</v>
      </c>
      <c r="DO273" s="116">
        <f t="shared" si="655"/>
        <v>0</v>
      </c>
      <c r="DP273" s="116">
        <f t="shared" si="656"/>
        <v>0</v>
      </c>
      <c r="DQ273" s="116">
        <f t="shared" si="657"/>
        <v>0</v>
      </c>
      <c r="DR273" s="116">
        <f t="shared" si="658"/>
        <v>0</v>
      </c>
      <c r="DS273" s="116">
        <f t="shared" si="659"/>
        <v>0</v>
      </c>
      <c r="DT273" s="116">
        <f t="shared" si="660"/>
        <v>0</v>
      </c>
      <c r="DU273" s="471">
        <f t="shared" si="661"/>
        <v>0</v>
      </c>
      <c r="DV273" s="470">
        <f t="shared" si="662"/>
        <v>0</v>
      </c>
      <c r="DW273" s="470">
        <f t="shared" si="663"/>
        <v>0</v>
      </c>
      <c r="DX273" s="470">
        <f t="shared" si="664"/>
        <v>0</v>
      </c>
      <c r="DY273" s="470">
        <f t="shared" si="665"/>
        <v>0</v>
      </c>
      <c r="DZ273" s="470">
        <f t="shared" si="666"/>
        <v>0</v>
      </c>
      <c r="EA273" s="470">
        <f t="shared" si="667"/>
        <v>0</v>
      </c>
      <c r="EB273" s="470">
        <f t="shared" si="668"/>
        <v>0</v>
      </c>
      <c r="EC273" s="470">
        <f t="shared" si="669"/>
        <v>0</v>
      </c>
      <c r="ED273" s="470">
        <f t="shared" si="670"/>
        <v>0</v>
      </c>
      <c r="EE273" s="470">
        <f t="shared" si="671"/>
        <v>0</v>
      </c>
      <c r="EF273" s="470">
        <f t="shared" si="672"/>
        <v>0</v>
      </c>
      <c r="EG273" s="470">
        <f t="shared" si="673"/>
        <v>0</v>
      </c>
      <c r="EH273" s="466">
        <f t="shared" si="674"/>
        <v>0</v>
      </c>
      <c r="EI273" s="122">
        <f t="shared" si="675"/>
        <v>0</v>
      </c>
      <c r="EJ273" s="122">
        <f t="shared" si="676"/>
        <v>0</v>
      </c>
      <c r="EK273" s="122">
        <f t="shared" si="677"/>
        <v>0</v>
      </c>
      <c r="EL273" s="122">
        <f t="shared" si="678"/>
        <v>0</v>
      </c>
      <c r="EM273" s="122">
        <f t="shared" si="679"/>
        <v>0</v>
      </c>
      <c r="EN273" s="122">
        <f t="shared" si="680"/>
        <v>0</v>
      </c>
      <c r="EO273" s="122">
        <f t="shared" si="681"/>
        <v>0</v>
      </c>
      <c r="EP273" s="122">
        <f t="shared" si="682"/>
        <v>0</v>
      </c>
      <c r="EQ273" s="122">
        <f t="shared" si="683"/>
        <v>0</v>
      </c>
      <c r="ER273" s="122">
        <f t="shared" si="684"/>
        <v>0</v>
      </c>
      <c r="ES273" s="469">
        <f t="shared" si="685"/>
        <v>0</v>
      </c>
      <c r="ET273" s="466">
        <f t="shared" si="686"/>
        <v>0</v>
      </c>
      <c r="EU273" s="122">
        <f t="shared" si="687"/>
        <v>0</v>
      </c>
      <c r="EV273" s="122">
        <f t="shared" si="688"/>
        <v>0</v>
      </c>
      <c r="EW273" s="122">
        <f t="shared" si="689"/>
        <v>0</v>
      </c>
      <c r="EX273" s="122">
        <f t="shared" si="690"/>
        <v>0</v>
      </c>
      <c r="EY273" s="122">
        <f t="shared" si="691"/>
        <v>0</v>
      </c>
      <c r="EZ273" s="122">
        <f t="shared" si="692"/>
        <v>0</v>
      </c>
      <c r="FA273" s="122">
        <f t="shared" si="693"/>
        <v>0</v>
      </c>
      <c r="FB273" s="122">
        <f t="shared" si="694"/>
        <v>0</v>
      </c>
      <c r="FC273" s="122">
        <f t="shared" si="695"/>
        <v>0</v>
      </c>
      <c r="FD273" s="122">
        <f t="shared" si="696"/>
        <v>0</v>
      </c>
      <c r="FE273" s="469">
        <f t="shared" si="697"/>
        <v>0</v>
      </c>
      <c r="FF273" s="466">
        <f t="shared" si="698"/>
        <v>0</v>
      </c>
      <c r="FG273" s="466">
        <f t="shared" si="699"/>
        <v>0</v>
      </c>
      <c r="FH273" s="466">
        <f t="shared" si="700"/>
        <v>0</v>
      </c>
      <c r="FI273" s="466">
        <f t="shared" si="701"/>
        <v>0</v>
      </c>
      <c r="FJ273" s="466">
        <f t="shared" si="702"/>
        <v>0</v>
      </c>
      <c r="FK273" s="466">
        <f t="shared" si="703"/>
        <v>0</v>
      </c>
      <c r="FL273" s="466">
        <f t="shared" si="704"/>
        <v>0</v>
      </c>
      <c r="FM273" s="466">
        <f t="shared" si="705"/>
        <v>0</v>
      </c>
      <c r="FN273" s="466">
        <f t="shared" si="706"/>
        <v>0</v>
      </c>
      <c r="FO273" s="466">
        <f t="shared" si="707"/>
        <v>0</v>
      </c>
      <c r="FP273" s="466">
        <f t="shared" si="708"/>
        <v>0</v>
      </c>
      <c r="FQ273" s="468">
        <f t="shared" si="709"/>
        <v>0</v>
      </c>
      <c r="FR273" s="466">
        <f t="shared" si="710"/>
        <v>0</v>
      </c>
      <c r="FS273" s="466">
        <f t="shared" si="711"/>
        <v>0</v>
      </c>
      <c r="FT273" s="466">
        <f t="shared" si="712"/>
        <v>0</v>
      </c>
      <c r="FU273" s="466">
        <f t="shared" si="713"/>
        <v>0</v>
      </c>
      <c r="FV273" s="466">
        <f t="shared" si="714"/>
        <v>0</v>
      </c>
      <c r="FW273" s="466">
        <f t="shared" si="715"/>
        <v>0</v>
      </c>
      <c r="FX273" s="466">
        <f t="shared" si="716"/>
        <v>0</v>
      </c>
      <c r="FY273" s="466">
        <f t="shared" si="717"/>
        <v>0</v>
      </c>
      <c r="FZ273" s="466">
        <f t="shared" si="718"/>
        <v>0</v>
      </c>
      <c r="GA273" s="466">
        <f t="shared" si="719"/>
        <v>0</v>
      </c>
      <c r="GB273" s="466">
        <f t="shared" si="720"/>
        <v>0</v>
      </c>
      <c r="GC273" s="468">
        <f t="shared" si="721"/>
        <v>0</v>
      </c>
    </row>
    <row r="274" spans="1:185">
      <c r="A274" s="97">
        <v>271</v>
      </c>
      <c r="B274" s="97" t="s">
        <v>11</v>
      </c>
      <c r="C274" s="97" t="s">
        <v>214</v>
      </c>
      <c r="D274" s="97" t="s">
        <v>936</v>
      </c>
      <c r="E274" s="321">
        <v>0</v>
      </c>
      <c r="F274" s="122">
        <v>8.7602958504499999E-3</v>
      </c>
      <c r="G274" s="122">
        <v>5.0362960268395998E-2</v>
      </c>
      <c r="H274" s="122">
        <v>0</v>
      </c>
      <c r="I274" s="122">
        <v>8.0375714427879993E-3</v>
      </c>
      <c r="J274" s="122">
        <v>4.9151731073941003E-2</v>
      </c>
      <c r="K274" s="122">
        <v>0</v>
      </c>
      <c r="L274" s="122">
        <v>7.5338544313870003E-3</v>
      </c>
      <c r="M274" s="122">
        <v>4.7744086334440002E-2</v>
      </c>
      <c r="N274" s="122">
        <v>0</v>
      </c>
      <c r="O274" s="122">
        <v>6.3862556749780001E-3</v>
      </c>
      <c r="P274" s="475">
        <v>4.5981382725045997E-2</v>
      </c>
      <c r="Q274" s="474">
        <v>1</v>
      </c>
      <c r="R274" s="97">
        <v>0</v>
      </c>
      <c r="S274" s="97">
        <v>8.7602958504499999E-3</v>
      </c>
      <c r="T274" s="97">
        <v>5.0362960268395998E-2</v>
      </c>
      <c r="U274" s="97">
        <v>0</v>
      </c>
      <c r="V274" s="97">
        <v>8.0375714427879993E-3</v>
      </c>
      <c r="W274" s="97">
        <v>4.9151731073941003E-2</v>
      </c>
      <c r="X274" s="97">
        <v>0</v>
      </c>
      <c r="Y274" s="97">
        <v>7.5338544313870003E-3</v>
      </c>
      <c r="Z274" s="97">
        <v>4.7744086334440002E-2</v>
      </c>
      <c r="AA274" s="97">
        <v>0</v>
      </c>
      <c r="AB274" s="97">
        <v>6.3862556749780001E-3</v>
      </c>
      <c r="AC274" s="97">
        <v>4.5981382725045997E-2</v>
      </c>
      <c r="AD274" s="321">
        <v>0</v>
      </c>
      <c r="AE274" s="97">
        <v>0</v>
      </c>
      <c r="AF274" s="97">
        <v>0</v>
      </c>
      <c r="AG274" s="97">
        <v>0</v>
      </c>
      <c r="AH274" s="97">
        <v>0</v>
      </c>
      <c r="AI274" s="97">
        <v>0</v>
      </c>
      <c r="AJ274" s="97">
        <v>0</v>
      </c>
      <c r="AK274" s="97">
        <v>0</v>
      </c>
      <c r="AL274" s="97">
        <v>0</v>
      </c>
      <c r="AM274" s="97">
        <v>0</v>
      </c>
      <c r="AN274" s="97">
        <v>0</v>
      </c>
      <c r="AO274" s="97">
        <v>0</v>
      </c>
      <c r="AP274" s="466">
        <f t="shared" si="578"/>
        <v>0</v>
      </c>
      <c r="AQ274" s="122">
        <f t="shared" si="579"/>
        <v>0</v>
      </c>
      <c r="AR274" s="473">
        <f t="shared" si="580"/>
        <v>0</v>
      </c>
      <c r="AS274" s="122">
        <f t="shared" si="581"/>
        <v>0</v>
      </c>
      <c r="AT274" s="122">
        <f t="shared" si="582"/>
        <v>0</v>
      </c>
      <c r="AU274" s="122">
        <f t="shared" si="583"/>
        <v>0</v>
      </c>
      <c r="AV274" s="122">
        <f t="shared" si="584"/>
        <v>0</v>
      </c>
      <c r="AW274" s="122">
        <f t="shared" si="585"/>
        <v>0</v>
      </c>
      <c r="AX274" s="122">
        <f t="shared" si="586"/>
        <v>0</v>
      </c>
      <c r="AY274" s="122">
        <f t="shared" si="587"/>
        <v>0</v>
      </c>
      <c r="AZ274" s="122">
        <f t="shared" si="588"/>
        <v>0</v>
      </c>
      <c r="BA274" s="469">
        <f t="shared" si="589"/>
        <v>0</v>
      </c>
      <c r="BB274" s="97">
        <f t="shared" si="590"/>
        <v>0</v>
      </c>
      <c r="BC274" s="97">
        <f t="shared" si="591"/>
        <v>1.351908322965556E-3</v>
      </c>
      <c r="BD274" s="97">
        <f t="shared" si="592"/>
        <v>7.7721239463083552E-3</v>
      </c>
      <c r="BE274" s="97">
        <f t="shared" si="593"/>
        <v>0</v>
      </c>
      <c r="BF274" s="97">
        <f t="shared" si="594"/>
        <v>1.240375886320917E-3</v>
      </c>
      <c r="BG274" s="97">
        <f t="shared" si="595"/>
        <v>7.5852043653996289E-3</v>
      </c>
      <c r="BH274" s="97">
        <f t="shared" si="596"/>
        <v>0</v>
      </c>
      <c r="BI274" s="97">
        <f t="shared" si="597"/>
        <v>1.1626411577503781E-3</v>
      </c>
      <c r="BJ274" s="97">
        <f t="shared" si="598"/>
        <v>7.3679735011004128E-3</v>
      </c>
      <c r="BK274" s="97">
        <f t="shared" si="599"/>
        <v>0</v>
      </c>
      <c r="BL274" s="97">
        <f t="shared" si="600"/>
        <v>9.8554116744188256E-4</v>
      </c>
      <c r="BM274" s="469">
        <f t="shared" si="601"/>
        <v>7.0959491629795975E-3</v>
      </c>
      <c r="BN274" s="467">
        <f t="shared" si="602"/>
        <v>0</v>
      </c>
      <c r="BO274" s="97">
        <f t="shared" si="603"/>
        <v>0</v>
      </c>
      <c r="BP274" s="97">
        <f t="shared" si="604"/>
        <v>0</v>
      </c>
      <c r="BQ274" s="97">
        <f t="shared" si="605"/>
        <v>0</v>
      </c>
      <c r="BR274" s="97">
        <f t="shared" si="606"/>
        <v>0</v>
      </c>
      <c r="BS274" s="97">
        <f t="shared" si="607"/>
        <v>0</v>
      </c>
      <c r="BT274" s="97">
        <f t="shared" si="608"/>
        <v>0</v>
      </c>
      <c r="BU274" s="97">
        <f t="shared" si="609"/>
        <v>0</v>
      </c>
      <c r="BV274" s="97">
        <f t="shared" si="610"/>
        <v>0</v>
      </c>
      <c r="BW274" s="97">
        <f t="shared" si="611"/>
        <v>0</v>
      </c>
      <c r="BX274" s="97">
        <f t="shared" si="612"/>
        <v>0</v>
      </c>
      <c r="BY274" s="469">
        <f t="shared" si="613"/>
        <v>0</v>
      </c>
      <c r="BZ274" s="470">
        <f t="shared" si="614"/>
        <v>0</v>
      </c>
      <c r="CA274" s="470">
        <f t="shared" si="615"/>
        <v>0</v>
      </c>
      <c r="CB274" s="470">
        <f t="shared" si="616"/>
        <v>0</v>
      </c>
      <c r="CC274" s="470">
        <f t="shared" si="617"/>
        <v>0</v>
      </c>
      <c r="CD274" s="470">
        <f t="shared" si="618"/>
        <v>0</v>
      </c>
      <c r="CE274" s="470">
        <f t="shared" si="619"/>
        <v>0</v>
      </c>
      <c r="CF274" s="470">
        <f t="shared" si="620"/>
        <v>0</v>
      </c>
      <c r="CG274" s="470">
        <f t="shared" si="621"/>
        <v>0</v>
      </c>
      <c r="CH274" s="470">
        <f t="shared" si="622"/>
        <v>0</v>
      </c>
      <c r="CI274" s="470">
        <f t="shared" si="623"/>
        <v>0</v>
      </c>
      <c r="CJ274" s="470">
        <f t="shared" si="624"/>
        <v>0</v>
      </c>
      <c r="CK274" s="472">
        <f t="shared" si="625"/>
        <v>0</v>
      </c>
      <c r="CL274" s="470">
        <f t="shared" si="626"/>
        <v>0</v>
      </c>
      <c r="CM274" s="116">
        <f t="shared" si="627"/>
        <v>8.7602958504499999E-3</v>
      </c>
      <c r="CN274" s="116">
        <f t="shared" si="628"/>
        <v>5.0362960268395998E-2</v>
      </c>
      <c r="CO274" s="116">
        <f t="shared" si="629"/>
        <v>0</v>
      </c>
      <c r="CP274" s="116">
        <f t="shared" si="630"/>
        <v>8.0375714427879993E-3</v>
      </c>
      <c r="CQ274" s="116">
        <f t="shared" si="631"/>
        <v>4.9151731073941003E-2</v>
      </c>
      <c r="CR274" s="116">
        <f t="shared" si="632"/>
        <v>0</v>
      </c>
      <c r="CS274" s="116">
        <f t="shared" si="633"/>
        <v>7.5338544313870003E-3</v>
      </c>
      <c r="CT274" s="116">
        <f t="shared" si="634"/>
        <v>4.7744086334440002E-2</v>
      </c>
      <c r="CU274" s="116">
        <f t="shared" si="635"/>
        <v>0</v>
      </c>
      <c r="CV274" s="116">
        <f t="shared" si="636"/>
        <v>6.3862556749780001E-3</v>
      </c>
      <c r="CW274" s="471">
        <f t="shared" si="637"/>
        <v>4.5981382725045997E-2</v>
      </c>
      <c r="CX274" s="470">
        <f t="shared" si="638"/>
        <v>0</v>
      </c>
      <c r="CY274" s="116">
        <f t="shared" si="639"/>
        <v>0</v>
      </c>
      <c r="CZ274" s="116">
        <f t="shared" si="640"/>
        <v>0</v>
      </c>
      <c r="DA274" s="116">
        <f t="shared" si="641"/>
        <v>0</v>
      </c>
      <c r="DB274" s="116">
        <f t="shared" si="642"/>
        <v>0</v>
      </c>
      <c r="DC274" s="116">
        <f t="shared" si="643"/>
        <v>0</v>
      </c>
      <c r="DD274" s="116">
        <f t="shared" si="644"/>
        <v>0</v>
      </c>
      <c r="DE274" s="116">
        <f t="shared" si="645"/>
        <v>0</v>
      </c>
      <c r="DF274" s="116">
        <f t="shared" si="646"/>
        <v>0</v>
      </c>
      <c r="DG274" s="116">
        <f t="shared" si="647"/>
        <v>0</v>
      </c>
      <c r="DH274" s="116">
        <f t="shared" si="648"/>
        <v>0</v>
      </c>
      <c r="DI274" s="471">
        <f t="shared" si="649"/>
        <v>0</v>
      </c>
      <c r="DJ274" s="470">
        <f t="shared" si="650"/>
        <v>0</v>
      </c>
      <c r="DK274" s="116">
        <f t="shared" si="651"/>
        <v>0</v>
      </c>
      <c r="DL274" s="116">
        <f t="shared" si="652"/>
        <v>0</v>
      </c>
      <c r="DM274" s="116">
        <f t="shared" si="653"/>
        <v>0</v>
      </c>
      <c r="DN274" s="116">
        <f t="shared" si="654"/>
        <v>0</v>
      </c>
      <c r="DO274" s="116">
        <f t="shared" si="655"/>
        <v>0</v>
      </c>
      <c r="DP274" s="116">
        <f t="shared" si="656"/>
        <v>0</v>
      </c>
      <c r="DQ274" s="116">
        <f t="shared" si="657"/>
        <v>0</v>
      </c>
      <c r="DR274" s="116">
        <f t="shared" si="658"/>
        <v>0</v>
      </c>
      <c r="DS274" s="116">
        <f t="shared" si="659"/>
        <v>0</v>
      </c>
      <c r="DT274" s="116">
        <f t="shared" si="660"/>
        <v>0</v>
      </c>
      <c r="DU274" s="471">
        <f t="shared" si="661"/>
        <v>0</v>
      </c>
      <c r="DV274" s="470">
        <f t="shared" si="662"/>
        <v>0</v>
      </c>
      <c r="DW274" s="470">
        <f t="shared" si="663"/>
        <v>0</v>
      </c>
      <c r="DX274" s="470">
        <f t="shared" si="664"/>
        <v>0</v>
      </c>
      <c r="DY274" s="470">
        <f t="shared" si="665"/>
        <v>0</v>
      </c>
      <c r="DZ274" s="470">
        <f t="shared" si="666"/>
        <v>0</v>
      </c>
      <c r="EA274" s="470">
        <f t="shared" si="667"/>
        <v>0</v>
      </c>
      <c r="EB274" s="470">
        <f t="shared" si="668"/>
        <v>0</v>
      </c>
      <c r="EC274" s="470">
        <f t="shared" si="669"/>
        <v>0</v>
      </c>
      <c r="ED274" s="470">
        <f t="shared" si="670"/>
        <v>0</v>
      </c>
      <c r="EE274" s="470">
        <f t="shared" si="671"/>
        <v>0</v>
      </c>
      <c r="EF274" s="470">
        <f t="shared" si="672"/>
        <v>0</v>
      </c>
      <c r="EG274" s="470">
        <f t="shared" si="673"/>
        <v>0</v>
      </c>
      <c r="EH274" s="466">
        <f t="shared" si="674"/>
        <v>0</v>
      </c>
      <c r="EI274" s="122">
        <f t="shared" si="675"/>
        <v>0</v>
      </c>
      <c r="EJ274" s="122">
        <f t="shared" si="676"/>
        <v>0</v>
      </c>
      <c r="EK274" s="122">
        <f t="shared" si="677"/>
        <v>0</v>
      </c>
      <c r="EL274" s="122">
        <f t="shared" si="678"/>
        <v>0</v>
      </c>
      <c r="EM274" s="122">
        <f t="shared" si="679"/>
        <v>0</v>
      </c>
      <c r="EN274" s="122">
        <f t="shared" si="680"/>
        <v>0</v>
      </c>
      <c r="EO274" s="122">
        <f t="shared" si="681"/>
        <v>0</v>
      </c>
      <c r="EP274" s="122">
        <f t="shared" si="682"/>
        <v>0</v>
      </c>
      <c r="EQ274" s="122">
        <f t="shared" si="683"/>
        <v>0</v>
      </c>
      <c r="ER274" s="122">
        <f t="shared" si="684"/>
        <v>0</v>
      </c>
      <c r="ES274" s="469">
        <f t="shared" si="685"/>
        <v>0</v>
      </c>
      <c r="ET274" s="466">
        <f t="shared" si="686"/>
        <v>0</v>
      </c>
      <c r="EU274" s="122">
        <f t="shared" si="687"/>
        <v>0</v>
      </c>
      <c r="EV274" s="122">
        <f t="shared" si="688"/>
        <v>0</v>
      </c>
      <c r="EW274" s="122">
        <f t="shared" si="689"/>
        <v>0</v>
      </c>
      <c r="EX274" s="122">
        <f t="shared" si="690"/>
        <v>0</v>
      </c>
      <c r="EY274" s="122">
        <f t="shared" si="691"/>
        <v>0</v>
      </c>
      <c r="EZ274" s="122">
        <f t="shared" si="692"/>
        <v>0</v>
      </c>
      <c r="FA274" s="122">
        <f t="shared" si="693"/>
        <v>0</v>
      </c>
      <c r="FB274" s="122">
        <f t="shared" si="694"/>
        <v>0</v>
      </c>
      <c r="FC274" s="122">
        <f t="shared" si="695"/>
        <v>0</v>
      </c>
      <c r="FD274" s="122">
        <f t="shared" si="696"/>
        <v>0</v>
      </c>
      <c r="FE274" s="469">
        <f t="shared" si="697"/>
        <v>0</v>
      </c>
      <c r="FF274" s="466">
        <f t="shared" si="698"/>
        <v>0</v>
      </c>
      <c r="FG274" s="466">
        <f t="shared" si="699"/>
        <v>0</v>
      </c>
      <c r="FH274" s="466">
        <f t="shared" si="700"/>
        <v>0</v>
      </c>
      <c r="FI274" s="466">
        <f t="shared" si="701"/>
        <v>0</v>
      </c>
      <c r="FJ274" s="466">
        <f t="shared" si="702"/>
        <v>0</v>
      </c>
      <c r="FK274" s="466">
        <f t="shared" si="703"/>
        <v>0</v>
      </c>
      <c r="FL274" s="466">
        <f t="shared" si="704"/>
        <v>0</v>
      </c>
      <c r="FM274" s="466">
        <f t="shared" si="705"/>
        <v>0</v>
      </c>
      <c r="FN274" s="466">
        <f t="shared" si="706"/>
        <v>0</v>
      </c>
      <c r="FO274" s="466">
        <f t="shared" si="707"/>
        <v>0</v>
      </c>
      <c r="FP274" s="466">
        <f t="shared" si="708"/>
        <v>0</v>
      </c>
      <c r="FQ274" s="468">
        <f t="shared" si="709"/>
        <v>0</v>
      </c>
      <c r="FR274" s="466">
        <f t="shared" si="710"/>
        <v>0</v>
      </c>
      <c r="FS274" s="466">
        <f t="shared" si="711"/>
        <v>0</v>
      </c>
      <c r="FT274" s="466">
        <f t="shared" si="712"/>
        <v>0</v>
      </c>
      <c r="FU274" s="466">
        <f t="shared" si="713"/>
        <v>0</v>
      </c>
      <c r="FV274" s="466">
        <f t="shared" si="714"/>
        <v>0</v>
      </c>
      <c r="FW274" s="466">
        <f t="shared" si="715"/>
        <v>0</v>
      </c>
      <c r="FX274" s="466">
        <f t="shared" si="716"/>
        <v>0</v>
      </c>
      <c r="FY274" s="466">
        <f t="shared" si="717"/>
        <v>0</v>
      </c>
      <c r="FZ274" s="466">
        <f t="shared" si="718"/>
        <v>0</v>
      </c>
      <c r="GA274" s="466">
        <f t="shared" si="719"/>
        <v>0</v>
      </c>
      <c r="GB274" s="466">
        <f t="shared" si="720"/>
        <v>0</v>
      </c>
      <c r="GC274" s="468">
        <f t="shared" si="721"/>
        <v>0</v>
      </c>
    </row>
    <row r="275" spans="1:185">
      <c r="A275" s="97">
        <v>272</v>
      </c>
      <c r="B275" s="97" t="s">
        <v>11</v>
      </c>
      <c r="C275" s="97" t="s">
        <v>214</v>
      </c>
      <c r="D275" s="97" t="s">
        <v>936</v>
      </c>
      <c r="E275" s="321">
        <v>0</v>
      </c>
      <c r="F275" s="122">
        <v>1.5262456710747999E-2</v>
      </c>
      <c r="G275" s="122">
        <v>5.1359240763258998E-2</v>
      </c>
      <c r="H275" s="122">
        <v>0</v>
      </c>
      <c r="I275" s="122">
        <v>1.5154018468466E-2</v>
      </c>
      <c r="J275" s="122">
        <v>5.0404231472089001E-2</v>
      </c>
      <c r="K275" s="122">
        <v>0</v>
      </c>
      <c r="L275" s="122">
        <v>1.5076562581123E-2</v>
      </c>
      <c r="M275" s="122">
        <v>4.9346970557541003E-2</v>
      </c>
      <c r="N275" s="122">
        <v>0</v>
      </c>
      <c r="O275" s="122">
        <v>1.4817859917394999E-2</v>
      </c>
      <c r="P275" s="475">
        <v>4.7847842938335002E-2</v>
      </c>
      <c r="Q275" s="474">
        <v>12</v>
      </c>
      <c r="R275" s="97">
        <v>0</v>
      </c>
      <c r="S275" s="97">
        <v>0.18314948052897201</v>
      </c>
      <c r="T275" s="97">
        <v>0.61631088915911003</v>
      </c>
      <c r="U275" s="97">
        <v>0</v>
      </c>
      <c r="V275" s="97">
        <v>0.181848221621598</v>
      </c>
      <c r="W275" s="97">
        <v>0.60485077766506501</v>
      </c>
      <c r="X275" s="97">
        <v>0</v>
      </c>
      <c r="Y275" s="97">
        <v>0.18091875097347401</v>
      </c>
      <c r="Z275" s="97">
        <v>0.59216364669048704</v>
      </c>
      <c r="AA275" s="97">
        <v>0</v>
      </c>
      <c r="AB275" s="97">
        <v>0.17781431900873901</v>
      </c>
      <c r="AC275" s="97">
        <v>0.57417411526002005</v>
      </c>
      <c r="AD275" s="321">
        <v>0</v>
      </c>
      <c r="AE275" s="97">
        <v>0</v>
      </c>
      <c r="AF275" s="97">
        <v>0</v>
      </c>
      <c r="AG275" s="97">
        <v>0</v>
      </c>
      <c r="AH275" s="97">
        <v>0</v>
      </c>
      <c r="AI275" s="97">
        <v>0</v>
      </c>
      <c r="AJ275" s="97">
        <v>0</v>
      </c>
      <c r="AK275" s="97">
        <v>0</v>
      </c>
      <c r="AL275" s="97">
        <v>0</v>
      </c>
      <c r="AM275" s="97">
        <v>0</v>
      </c>
      <c r="AN275" s="97">
        <v>0</v>
      </c>
      <c r="AO275" s="97">
        <v>0</v>
      </c>
      <c r="AP275" s="466">
        <f t="shared" si="578"/>
        <v>0</v>
      </c>
      <c r="AQ275" s="122">
        <f t="shared" si="579"/>
        <v>0</v>
      </c>
      <c r="AR275" s="473">
        <f t="shared" si="580"/>
        <v>0</v>
      </c>
      <c r="AS275" s="122">
        <f t="shared" si="581"/>
        <v>0</v>
      </c>
      <c r="AT275" s="122">
        <f t="shared" si="582"/>
        <v>0</v>
      </c>
      <c r="AU275" s="122">
        <f t="shared" si="583"/>
        <v>0</v>
      </c>
      <c r="AV275" s="122">
        <f t="shared" si="584"/>
        <v>0</v>
      </c>
      <c r="AW275" s="122">
        <f t="shared" si="585"/>
        <v>0</v>
      </c>
      <c r="AX275" s="122">
        <f t="shared" si="586"/>
        <v>0</v>
      </c>
      <c r="AY275" s="122">
        <f t="shared" si="587"/>
        <v>0</v>
      </c>
      <c r="AZ275" s="122">
        <f t="shared" si="588"/>
        <v>0</v>
      </c>
      <c r="BA275" s="469">
        <f t="shared" si="589"/>
        <v>0</v>
      </c>
      <c r="BB275" s="97">
        <f t="shared" si="590"/>
        <v>0</v>
      </c>
      <c r="BC275" s="97">
        <f t="shared" si="591"/>
        <v>2.3553362361730997E-3</v>
      </c>
      <c r="BD275" s="97">
        <f t="shared" si="592"/>
        <v>7.925872166232268E-3</v>
      </c>
      <c r="BE275" s="97">
        <f t="shared" si="593"/>
        <v>0</v>
      </c>
      <c r="BF275" s="97">
        <f t="shared" si="594"/>
        <v>2.3386018056502692E-3</v>
      </c>
      <c r="BG275" s="97">
        <f t="shared" si="595"/>
        <v>7.7784930101760449E-3</v>
      </c>
      <c r="BH275" s="97">
        <f t="shared" si="596"/>
        <v>0</v>
      </c>
      <c r="BI275" s="97">
        <f t="shared" si="597"/>
        <v>2.3266486409913036E-3</v>
      </c>
      <c r="BJ275" s="97">
        <f t="shared" si="598"/>
        <v>7.6153341563742986E-3</v>
      </c>
      <c r="BK275" s="97">
        <f t="shared" si="599"/>
        <v>0</v>
      </c>
      <c r="BL275" s="97">
        <f t="shared" si="600"/>
        <v>2.2867250710299904E-3</v>
      </c>
      <c r="BM275" s="469">
        <f t="shared" si="601"/>
        <v>7.3839854507837194E-3</v>
      </c>
      <c r="BN275" s="467">
        <f t="shared" si="602"/>
        <v>0</v>
      </c>
      <c r="BO275" s="97">
        <f t="shared" si="603"/>
        <v>0</v>
      </c>
      <c r="BP275" s="97">
        <f t="shared" si="604"/>
        <v>0</v>
      </c>
      <c r="BQ275" s="97">
        <f t="shared" si="605"/>
        <v>0</v>
      </c>
      <c r="BR275" s="97">
        <f t="shared" si="606"/>
        <v>0</v>
      </c>
      <c r="BS275" s="97">
        <f t="shared" si="607"/>
        <v>0</v>
      </c>
      <c r="BT275" s="97">
        <f t="shared" si="608"/>
        <v>0</v>
      </c>
      <c r="BU275" s="97">
        <f t="shared" si="609"/>
        <v>0</v>
      </c>
      <c r="BV275" s="97">
        <f t="shared" si="610"/>
        <v>0</v>
      </c>
      <c r="BW275" s="97">
        <f t="shared" si="611"/>
        <v>0</v>
      </c>
      <c r="BX275" s="97">
        <f t="shared" si="612"/>
        <v>0</v>
      </c>
      <c r="BY275" s="469">
        <f t="shared" si="613"/>
        <v>0</v>
      </c>
      <c r="BZ275" s="470">
        <f t="shared" si="614"/>
        <v>0</v>
      </c>
      <c r="CA275" s="470">
        <f t="shared" si="615"/>
        <v>0</v>
      </c>
      <c r="CB275" s="470">
        <f t="shared" si="616"/>
        <v>0</v>
      </c>
      <c r="CC275" s="470">
        <f t="shared" si="617"/>
        <v>0</v>
      </c>
      <c r="CD275" s="470">
        <f t="shared" si="618"/>
        <v>0</v>
      </c>
      <c r="CE275" s="470">
        <f t="shared" si="619"/>
        <v>0</v>
      </c>
      <c r="CF275" s="470">
        <f t="shared" si="620"/>
        <v>0</v>
      </c>
      <c r="CG275" s="470">
        <f t="shared" si="621"/>
        <v>0</v>
      </c>
      <c r="CH275" s="470">
        <f t="shared" si="622"/>
        <v>0</v>
      </c>
      <c r="CI275" s="470">
        <f t="shared" si="623"/>
        <v>0</v>
      </c>
      <c r="CJ275" s="470">
        <f t="shared" si="624"/>
        <v>0</v>
      </c>
      <c r="CK275" s="472">
        <f t="shared" si="625"/>
        <v>0</v>
      </c>
      <c r="CL275" s="470">
        <f t="shared" si="626"/>
        <v>0</v>
      </c>
      <c r="CM275" s="116">
        <f t="shared" si="627"/>
        <v>0.18314948052897201</v>
      </c>
      <c r="CN275" s="116">
        <f t="shared" si="628"/>
        <v>0.61631088915911003</v>
      </c>
      <c r="CO275" s="116">
        <f t="shared" si="629"/>
        <v>0</v>
      </c>
      <c r="CP275" s="116">
        <f t="shared" si="630"/>
        <v>0.181848221621598</v>
      </c>
      <c r="CQ275" s="116">
        <f t="shared" si="631"/>
        <v>0.60485077766506501</v>
      </c>
      <c r="CR275" s="116">
        <f t="shared" si="632"/>
        <v>0</v>
      </c>
      <c r="CS275" s="116">
        <f t="shared" si="633"/>
        <v>0.18091875097347401</v>
      </c>
      <c r="CT275" s="116">
        <f t="shared" si="634"/>
        <v>0.59216364669048704</v>
      </c>
      <c r="CU275" s="116">
        <f t="shared" si="635"/>
        <v>0</v>
      </c>
      <c r="CV275" s="116">
        <f t="shared" si="636"/>
        <v>0.17781431900873901</v>
      </c>
      <c r="CW275" s="471">
        <f t="shared" si="637"/>
        <v>0.57417411526002005</v>
      </c>
      <c r="CX275" s="470">
        <f t="shared" si="638"/>
        <v>0</v>
      </c>
      <c r="CY275" s="116">
        <f t="shared" si="639"/>
        <v>0</v>
      </c>
      <c r="CZ275" s="116">
        <f t="shared" si="640"/>
        <v>0</v>
      </c>
      <c r="DA275" s="116">
        <f t="shared" si="641"/>
        <v>0</v>
      </c>
      <c r="DB275" s="116">
        <f t="shared" si="642"/>
        <v>0</v>
      </c>
      <c r="DC275" s="116">
        <f t="shared" si="643"/>
        <v>0</v>
      </c>
      <c r="DD275" s="116">
        <f t="shared" si="644"/>
        <v>0</v>
      </c>
      <c r="DE275" s="116">
        <f t="shared" si="645"/>
        <v>0</v>
      </c>
      <c r="DF275" s="116">
        <f t="shared" si="646"/>
        <v>0</v>
      </c>
      <c r="DG275" s="116">
        <f t="shared" si="647"/>
        <v>0</v>
      </c>
      <c r="DH275" s="116">
        <f t="shared" si="648"/>
        <v>0</v>
      </c>
      <c r="DI275" s="471">
        <f t="shared" si="649"/>
        <v>0</v>
      </c>
      <c r="DJ275" s="470">
        <f t="shared" si="650"/>
        <v>0</v>
      </c>
      <c r="DK275" s="116">
        <f t="shared" si="651"/>
        <v>0</v>
      </c>
      <c r="DL275" s="116">
        <f t="shared" si="652"/>
        <v>0</v>
      </c>
      <c r="DM275" s="116">
        <f t="shared" si="653"/>
        <v>0</v>
      </c>
      <c r="DN275" s="116">
        <f t="shared" si="654"/>
        <v>0</v>
      </c>
      <c r="DO275" s="116">
        <f t="shared" si="655"/>
        <v>0</v>
      </c>
      <c r="DP275" s="116">
        <f t="shared" si="656"/>
        <v>0</v>
      </c>
      <c r="DQ275" s="116">
        <f t="shared" si="657"/>
        <v>0</v>
      </c>
      <c r="DR275" s="116">
        <f t="shared" si="658"/>
        <v>0</v>
      </c>
      <c r="DS275" s="116">
        <f t="shared" si="659"/>
        <v>0</v>
      </c>
      <c r="DT275" s="116">
        <f t="shared" si="660"/>
        <v>0</v>
      </c>
      <c r="DU275" s="471">
        <f t="shared" si="661"/>
        <v>0</v>
      </c>
      <c r="DV275" s="470">
        <f t="shared" si="662"/>
        <v>0</v>
      </c>
      <c r="DW275" s="470">
        <f t="shared" si="663"/>
        <v>0</v>
      </c>
      <c r="DX275" s="470">
        <f t="shared" si="664"/>
        <v>0</v>
      </c>
      <c r="DY275" s="470">
        <f t="shared" si="665"/>
        <v>0</v>
      </c>
      <c r="DZ275" s="470">
        <f t="shared" si="666"/>
        <v>0</v>
      </c>
      <c r="EA275" s="470">
        <f t="shared" si="667"/>
        <v>0</v>
      </c>
      <c r="EB275" s="470">
        <f t="shared" si="668"/>
        <v>0</v>
      </c>
      <c r="EC275" s="470">
        <f t="shared" si="669"/>
        <v>0</v>
      </c>
      <c r="ED275" s="470">
        <f t="shared" si="670"/>
        <v>0</v>
      </c>
      <c r="EE275" s="470">
        <f t="shared" si="671"/>
        <v>0</v>
      </c>
      <c r="EF275" s="470">
        <f t="shared" si="672"/>
        <v>0</v>
      </c>
      <c r="EG275" s="470">
        <f t="shared" si="673"/>
        <v>0</v>
      </c>
      <c r="EH275" s="466">
        <f t="shared" si="674"/>
        <v>0</v>
      </c>
      <c r="EI275" s="122">
        <f t="shared" si="675"/>
        <v>0</v>
      </c>
      <c r="EJ275" s="122">
        <f t="shared" si="676"/>
        <v>0</v>
      </c>
      <c r="EK275" s="122">
        <f t="shared" si="677"/>
        <v>0</v>
      </c>
      <c r="EL275" s="122">
        <f t="shared" si="678"/>
        <v>0</v>
      </c>
      <c r="EM275" s="122">
        <f t="shared" si="679"/>
        <v>0</v>
      </c>
      <c r="EN275" s="122">
        <f t="shared" si="680"/>
        <v>0</v>
      </c>
      <c r="EO275" s="122">
        <f t="shared" si="681"/>
        <v>0</v>
      </c>
      <c r="EP275" s="122">
        <f t="shared" si="682"/>
        <v>0</v>
      </c>
      <c r="EQ275" s="122">
        <f t="shared" si="683"/>
        <v>0</v>
      </c>
      <c r="ER275" s="122">
        <f t="shared" si="684"/>
        <v>0</v>
      </c>
      <c r="ES275" s="469">
        <f t="shared" si="685"/>
        <v>0</v>
      </c>
      <c r="ET275" s="466">
        <f t="shared" si="686"/>
        <v>0</v>
      </c>
      <c r="EU275" s="122">
        <f t="shared" si="687"/>
        <v>0</v>
      </c>
      <c r="EV275" s="122">
        <f t="shared" si="688"/>
        <v>0</v>
      </c>
      <c r="EW275" s="122">
        <f t="shared" si="689"/>
        <v>0</v>
      </c>
      <c r="EX275" s="122">
        <f t="shared" si="690"/>
        <v>0</v>
      </c>
      <c r="EY275" s="122">
        <f t="shared" si="691"/>
        <v>0</v>
      </c>
      <c r="EZ275" s="122">
        <f t="shared" si="692"/>
        <v>0</v>
      </c>
      <c r="FA275" s="122">
        <f t="shared" si="693"/>
        <v>0</v>
      </c>
      <c r="FB275" s="122">
        <f t="shared" si="694"/>
        <v>0</v>
      </c>
      <c r="FC275" s="122">
        <f t="shared" si="695"/>
        <v>0</v>
      </c>
      <c r="FD275" s="122">
        <f t="shared" si="696"/>
        <v>0</v>
      </c>
      <c r="FE275" s="469">
        <f t="shared" si="697"/>
        <v>0</v>
      </c>
      <c r="FF275" s="466">
        <f t="shared" si="698"/>
        <v>0</v>
      </c>
      <c r="FG275" s="466">
        <f t="shared" si="699"/>
        <v>0</v>
      </c>
      <c r="FH275" s="466">
        <f t="shared" si="700"/>
        <v>0</v>
      </c>
      <c r="FI275" s="466">
        <f t="shared" si="701"/>
        <v>0</v>
      </c>
      <c r="FJ275" s="466">
        <f t="shared" si="702"/>
        <v>0</v>
      </c>
      <c r="FK275" s="466">
        <f t="shared" si="703"/>
        <v>0</v>
      </c>
      <c r="FL275" s="466">
        <f t="shared" si="704"/>
        <v>0</v>
      </c>
      <c r="FM275" s="466">
        <f t="shared" si="705"/>
        <v>0</v>
      </c>
      <c r="FN275" s="466">
        <f t="shared" si="706"/>
        <v>0</v>
      </c>
      <c r="FO275" s="466">
        <f t="shared" si="707"/>
        <v>0</v>
      </c>
      <c r="FP275" s="466">
        <f t="shared" si="708"/>
        <v>0</v>
      </c>
      <c r="FQ275" s="468">
        <f t="shared" si="709"/>
        <v>0</v>
      </c>
      <c r="FR275" s="466">
        <f t="shared" si="710"/>
        <v>0</v>
      </c>
      <c r="FS275" s="466">
        <f t="shared" si="711"/>
        <v>0</v>
      </c>
      <c r="FT275" s="466">
        <f t="shared" si="712"/>
        <v>0</v>
      </c>
      <c r="FU275" s="466">
        <f t="shared" si="713"/>
        <v>0</v>
      </c>
      <c r="FV275" s="466">
        <f t="shared" si="714"/>
        <v>0</v>
      </c>
      <c r="FW275" s="466">
        <f t="shared" si="715"/>
        <v>0</v>
      </c>
      <c r="FX275" s="466">
        <f t="shared" si="716"/>
        <v>0</v>
      </c>
      <c r="FY275" s="466">
        <f t="shared" si="717"/>
        <v>0</v>
      </c>
      <c r="FZ275" s="466">
        <f t="shared" si="718"/>
        <v>0</v>
      </c>
      <c r="GA275" s="466">
        <f t="shared" si="719"/>
        <v>0</v>
      </c>
      <c r="GB275" s="466">
        <f t="shared" si="720"/>
        <v>0</v>
      </c>
      <c r="GC275" s="468">
        <f t="shared" si="721"/>
        <v>0</v>
      </c>
    </row>
    <row r="276" spans="1:185">
      <c r="A276" s="97">
        <v>273</v>
      </c>
      <c r="B276" s="97" t="s">
        <v>11</v>
      </c>
      <c r="C276" s="97" t="s">
        <v>214</v>
      </c>
      <c r="D276" s="97" t="s">
        <v>936</v>
      </c>
      <c r="E276" s="321">
        <v>0</v>
      </c>
      <c r="F276" s="122">
        <v>1.8772062536678999E-2</v>
      </c>
      <c r="G276" s="122">
        <v>0.107920629146563</v>
      </c>
      <c r="H276" s="122">
        <v>0</v>
      </c>
      <c r="I276" s="122">
        <v>1.7223367377403001E-2</v>
      </c>
      <c r="J276" s="122">
        <v>0.105325138015589</v>
      </c>
      <c r="K276" s="122">
        <v>0</v>
      </c>
      <c r="L276" s="122">
        <v>1.6143973781543999E-2</v>
      </c>
      <c r="M276" s="122">
        <v>0.10230875643094201</v>
      </c>
      <c r="N276" s="122">
        <v>0</v>
      </c>
      <c r="O276" s="122">
        <v>1.3684833589239E-2</v>
      </c>
      <c r="P276" s="475">
        <v>9.8531534410811999E-2</v>
      </c>
      <c r="Q276" s="474">
        <v>1</v>
      </c>
      <c r="R276" s="97">
        <v>0</v>
      </c>
      <c r="S276" s="97">
        <v>1.8772062536678999E-2</v>
      </c>
      <c r="T276" s="97">
        <v>0.107920629146563</v>
      </c>
      <c r="U276" s="97">
        <v>0</v>
      </c>
      <c r="V276" s="97">
        <v>1.7223367377403001E-2</v>
      </c>
      <c r="W276" s="97">
        <v>0.105325138015589</v>
      </c>
      <c r="X276" s="97">
        <v>0</v>
      </c>
      <c r="Y276" s="97">
        <v>1.6143973781543999E-2</v>
      </c>
      <c r="Z276" s="97">
        <v>0.10230875643094201</v>
      </c>
      <c r="AA276" s="97">
        <v>0</v>
      </c>
      <c r="AB276" s="97">
        <v>1.3684833589239E-2</v>
      </c>
      <c r="AC276" s="97">
        <v>9.8531534410811999E-2</v>
      </c>
      <c r="AD276" s="321">
        <v>0</v>
      </c>
      <c r="AE276" s="97">
        <v>0</v>
      </c>
      <c r="AF276" s="97">
        <v>0</v>
      </c>
      <c r="AG276" s="97">
        <v>0</v>
      </c>
      <c r="AH276" s="97">
        <v>0</v>
      </c>
      <c r="AI276" s="97">
        <v>0</v>
      </c>
      <c r="AJ276" s="97">
        <v>0</v>
      </c>
      <c r="AK276" s="97">
        <v>0</v>
      </c>
      <c r="AL276" s="97">
        <v>0</v>
      </c>
      <c r="AM276" s="97">
        <v>0</v>
      </c>
      <c r="AN276" s="97">
        <v>0</v>
      </c>
      <c r="AO276" s="97">
        <v>0</v>
      </c>
      <c r="AP276" s="466">
        <f t="shared" si="578"/>
        <v>0</v>
      </c>
      <c r="AQ276" s="122">
        <f t="shared" si="579"/>
        <v>0</v>
      </c>
      <c r="AR276" s="473">
        <f t="shared" si="580"/>
        <v>0</v>
      </c>
      <c r="AS276" s="122">
        <f t="shared" si="581"/>
        <v>0</v>
      </c>
      <c r="AT276" s="122">
        <f t="shared" si="582"/>
        <v>0</v>
      </c>
      <c r="AU276" s="122">
        <f t="shared" si="583"/>
        <v>0</v>
      </c>
      <c r="AV276" s="122">
        <f t="shared" si="584"/>
        <v>0</v>
      </c>
      <c r="AW276" s="122">
        <f t="shared" si="585"/>
        <v>0</v>
      </c>
      <c r="AX276" s="122">
        <f t="shared" si="586"/>
        <v>0</v>
      </c>
      <c r="AY276" s="122">
        <f t="shared" si="587"/>
        <v>0</v>
      </c>
      <c r="AZ276" s="122">
        <f t="shared" si="588"/>
        <v>0</v>
      </c>
      <c r="BA276" s="469">
        <f t="shared" si="589"/>
        <v>0</v>
      </c>
      <c r="BB276" s="97">
        <f t="shared" si="590"/>
        <v>0</v>
      </c>
      <c r="BC276" s="97">
        <f t="shared" si="591"/>
        <v>2.8969464063548288E-3</v>
      </c>
      <c r="BD276" s="97">
        <f t="shared" si="592"/>
        <v>1.6654551313517927E-2</v>
      </c>
      <c r="BE276" s="97">
        <f t="shared" si="593"/>
        <v>0</v>
      </c>
      <c r="BF276" s="97">
        <f t="shared" si="594"/>
        <v>2.6579483278305585E-3</v>
      </c>
      <c r="BG276" s="97">
        <f t="shared" si="595"/>
        <v>1.6254009354427952E-2</v>
      </c>
      <c r="BH276" s="97">
        <f t="shared" si="596"/>
        <v>0</v>
      </c>
      <c r="BI276" s="97">
        <f t="shared" si="597"/>
        <v>2.4913739094651623E-3</v>
      </c>
      <c r="BJ276" s="97">
        <f t="shared" si="598"/>
        <v>1.5788514645215038E-2</v>
      </c>
      <c r="BK276" s="97">
        <f t="shared" si="599"/>
        <v>0</v>
      </c>
      <c r="BL276" s="97">
        <f t="shared" si="600"/>
        <v>2.1118739302326719E-3</v>
      </c>
      <c r="BM276" s="469">
        <f t="shared" si="601"/>
        <v>1.5205605349241863E-2</v>
      </c>
      <c r="BN276" s="467">
        <f t="shared" si="602"/>
        <v>0</v>
      </c>
      <c r="BO276" s="97">
        <f t="shared" si="603"/>
        <v>0</v>
      </c>
      <c r="BP276" s="97">
        <f t="shared" si="604"/>
        <v>0</v>
      </c>
      <c r="BQ276" s="97">
        <f t="shared" si="605"/>
        <v>0</v>
      </c>
      <c r="BR276" s="97">
        <f t="shared" si="606"/>
        <v>0</v>
      </c>
      <c r="BS276" s="97">
        <f t="shared" si="607"/>
        <v>0</v>
      </c>
      <c r="BT276" s="97">
        <f t="shared" si="608"/>
        <v>0</v>
      </c>
      <c r="BU276" s="97">
        <f t="shared" si="609"/>
        <v>0</v>
      </c>
      <c r="BV276" s="97">
        <f t="shared" si="610"/>
        <v>0</v>
      </c>
      <c r="BW276" s="97">
        <f t="shared" si="611"/>
        <v>0</v>
      </c>
      <c r="BX276" s="97">
        <f t="shared" si="612"/>
        <v>0</v>
      </c>
      <c r="BY276" s="469">
        <f t="shared" si="613"/>
        <v>0</v>
      </c>
      <c r="BZ276" s="470">
        <f t="shared" si="614"/>
        <v>0</v>
      </c>
      <c r="CA276" s="470">
        <f t="shared" si="615"/>
        <v>0</v>
      </c>
      <c r="CB276" s="470">
        <f t="shared" si="616"/>
        <v>0</v>
      </c>
      <c r="CC276" s="470">
        <f t="shared" si="617"/>
        <v>0</v>
      </c>
      <c r="CD276" s="470">
        <f t="shared" si="618"/>
        <v>0</v>
      </c>
      <c r="CE276" s="470">
        <f t="shared" si="619"/>
        <v>0</v>
      </c>
      <c r="CF276" s="470">
        <f t="shared" si="620"/>
        <v>0</v>
      </c>
      <c r="CG276" s="470">
        <f t="shared" si="621"/>
        <v>0</v>
      </c>
      <c r="CH276" s="470">
        <f t="shared" si="622"/>
        <v>0</v>
      </c>
      <c r="CI276" s="470">
        <f t="shared" si="623"/>
        <v>0</v>
      </c>
      <c r="CJ276" s="470">
        <f t="shared" si="624"/>
        <v>0</v>
      </c>
      <c r="CK276" s="472">
        <f t="shared" si="625"/>
        <v>0</v>
      </c>
      <c r="CL276" s="470">
        <f t="shared" si="626"/>
        <v>0</v>
      </c>
      <c r="CM276" s="116">
        <f t="shared" si="627"/>
        <v>1.8772062536678999E-2</v>
      </c>
      <c r="CN276" s="116">
        <f t="shared" si="628"/>
        <v>0.107920629146563</v>
      </c>
      <c r="CO276" s="116">
        <f t="shared" si="629"/>
        <v>0</v>
      </c>
      <c r="CP276" s="116">
        <f t="shared" si="630"/>
        <v>1.7223367377403001E-2</v>
      </c>
      <c r="CQ276" s="116">
        <f t="shared" si="631"/>
        <v>0.105325138015589</v>
      </c>
      <c r="CR276" s="116">
        <f t="shared" si="632"/>
        <v>0</v>
      </c>
      <c r="CS276" s="116">
        <f t="shared" si="633"/>
        <v>1.6143973781543999E-2</v>
      </c>
      <c r="CT276" s="116">
        <f t="shared" si="634"/>
        <v>0.10230875643094201</v>
      </c>
      <c r="CU276" s="116">
        <f t="shared" si="635"/>
        <v>0</v>
      </c>
      <c r="CV276" s="116">
        <f t="shared" si="636"/>
        <v>1.3684833589239E-2</v>
      </c>
      <c r="CW276" s="471">
        <f t="shared" si="637"/>
        <v>9.8531534410811999E-2</v>
      </c>
      <c r="CX276" s="470">
        <f t="shared" si="638"/>
        <v>0</v>
      </c>
      <c r="CY276" s="116">
        <f t="shared" si="639"/>
        <v>0</v>
      </c>
      <c r="CZ276" s="116">
        <f t="shared" si="640"/>
        <v>0</v>
      </c>
      <c r="DA276" s="116">
        <f t="shared" si="641"/>
        <v>0</v>
      </c>
      <c r="DB276" s="116">
        <f t="shared" si="642"/>
        <v>0</v>
      </c>
      <c r="DC276" s="116">
        <f t="shared" si="643"/>
        <v>0</v>
      </c>
      <c r="DD276" s="116">
        <f t="shared" si="644"/>
        <v>0</v>
      </c>
      <c r="DE276" s="116">
        <f t="shared" si="645"/>
        <v>0</v>
      </c>
      <c r="DF276" s="116">
        <f t="shared" si="646"/>
        <v>0</v>
      </c>
      <c r="DG276" s="116">
        <f t="shared" si="647"/>
        <v>0</v>
      </c>
      <c r="DH276" s="116">
        <f t="shared" si="648"/>
        <v>0</v>
      </c>
      <c r="DI276" s="471">
        <f t="shared" si="649"/>
        <v>0</v>
      </c>
      <c r="DJ276" s="470">
        <f t="shared" si="650"/>
        <v>0</v>
      </c>
      <c r="DK276" s="116">
        <f t="shared" si="651"/>
        <v>0</v>
      </c>
      <c r="DL276" s="116">
        <f t="shared" si="652"/>
        <v>0</v>
      </c>
      <c r="DM276" s="116">
        <f t="shared" si="653"/>
        <v>0</v>
      </c>
      <c r="DN276" s="116">
        <f t="shared" si="654"/>
        <v>0</v>
      </c>
      <c r="DO276" s="116">
        <f t="shared" si="655"/>
        <v>0</v>
      </c>
      <c r="DP276" s="116">
        <f t="shared" si="656"/>
        <v>0</v>
      </c>
      <c r="DQ276" s="116">
        <f t="shared" si="657"/>
        <v>0</v>
      </c>
      <c r="DR276" s="116">
        <f t="shared" si="658"/>
        <v>0</v>
      </c>
      <c r="DS276" s="116">
        <f t="shared" si="659"/>
        <v>0</v>
      </c>
      <c r="DT276" s="116">
        <f t="shared" si="660"/>
        <v>0</v>
      </c>
      <c r="DU276" s="471">
        <f t="shared" si="661"/>
        <v>0</v>
      </c>
      <c r="DV276" s="470">
        <f t="shared" si="662"/>
        <v>0</v>
      </c>
      <c r="DW276" s="470">
        <f t="shared" si="663"/>
        <v>0</v>
      </c>
      <c r="DX276" s="470">
        <f t="shared" si="664"/>
        <v>0</v>
      </c>
      <c r="DY276" s="470">
        <f t="shared" si="665"/>
        <v>0</v>
      </c>
      <c r="DZ276" s="470">
        <f t="shared" si="666"/>
        <v>0</v>
      </c>
      <c r="EA276" s="470">
        <f t="shared" si="667"/>
        <v>0</v>
      </c>
      <c r="EB276" s="470">
        <f t="shared" si="668"/>
        <v>0</v>
      </c>
      <c r="EC276" s="470">
        <f t="shared" si="669"/>
        <v>0</v>
      </c>
      <c r="ED276" s="470">
        <f t="shared" si="670"/>
        <v>0</v>
      </c>
      <c r="EE276" s="470">
        <f t="shared" si="671"/>
        <v>0</v>
      </c>
      <c r="EF276" s="470">
        <f t="shared" si="672"/>
        <v>0</v>
      </c>
      <c r="EG276" s="470">
        <f t="shared" si="673"/>
        <v>0</v>
      </c>
      <c r="EH276" s="466">
        <f t="shared" si="674"/>
        <v>0</v>
      </c>
      <c r="EI276" s="122">
        <f t="shared" si="675"/>
        <v>0</v>
      </c>
      <c r="EJ276" s="122">
        <f t="shared" si="676"/>
        <v>0</v>
      </c>
      <c r="EK276" s="122">
        <f t="shared" si="677"/>
        <v>0</v>
      </c>
      <c r="EL276" s="122">
        <f t="shared" si="678"/>
        <v>0</v>
      </c>
      <c r="EM276" s="122">
        <f t="shared" si="679"/>
        <v>0</v>
      </c>
      <c r="EN276" s="122">
        <f t="shared" si="680"/>
        <v>0</v>
      </c>
      <c r="EO276" s="122">
        <f t="shared" si="681"/>
        <v>0</v>
      </c>
      <c r="EP276" s="122">
        <f t="shared" si="682"/>
        <v>0</v>
      </c>
      <c r="EQ276" s="122">
        <f t="shared" si="683"/>
        <v>0</v>
      </c>
      <c r="ER276" s="122">
        <f t="shared" si="684"/>
        <v>0</v>
      </c>
      <c r="ES276" s="469">
        <f t="shared" si="685"/>
        <v>0</v>
      </c>
      <c r="ET276" s="466">
        <f t="shared" si="686"/>
        <v>0</v>
      </c>
      <c r="EU276" s="122">
        <f t="shared" si="687"/>
        <v>0</v>
      </c>
      <c r="EV276" s="122">
        <f t="shared" si="688"/>
        <v>0</v>
      </c>
      <c r="EW276" s="122">
        <f t="shared" si="689"/>
        <v>0</v>
      </c>
      <c r="EX276" s="122">
        <f t="shared" si="690"/>
        <v>0</v>
      </c>
      <c r="EY276" s="122">
        <f t="shared" si="691"/>
        <v>0</v>
      </c>
      <c r="EZ276" s="122">
        <f t="shared" si="692"/>
        <v>0</v>
      </c>
      <c r="FA276" s="122">
        <f t="shared" si="693"/>
        <v>0</v>
      </c>
      <c r="FB276" s="122">
        <f t="shared" si="694"/>
        <v>0</v>
      </c>
      <c r="FC276" s="122">
        <f t="shared" si="695"/>
        <v>0</v>
      </c>
      <c r="FD276" s="122">
        <f t="shared" si="696"/>
        <v>0</v>
      </c>
      <c r="FE276" s="469">
        <f t="shared" si="697"/>
        <v>0</v>
      </c>
      <c r="FF276" s="466">
        <f t="shared" si="698"/>
        <v>0</v>
      </c>
      <c r="FG276" s="466">
        <f t="shared" si="699"/>
        <v>0</v>
      </c>
      <c r="FH276" s="466">
        <f t="shared" si="700"/>
        <v>0</v>
      </c>
      <c r="FI276" s="466">
        <f t="shared" si="701"/>
        <v>0</v>
      </c>
      <c r="FJ276" s="466">
        <f t="shared" si="702"/>
        <v>0</v>
      </c>
      <c r="FK276" s="466">
        <f t="shared" si="703"/>
        <v>0</v>
      </c>
      <c r="FL276" s="466">
        <f t="shared" si="704"/>
        <v>0</v>
      </c>
      <c r="FM276" s="466">
        <f t="shared" si="705"/>
        <v>0</v>
      </c>
      <c r="FN276" s="466">
        <f t="shared" si="706"/>
        <v>0</v>
      </c>
      <c r="FO276" s="466">
        <f t="shared" si="707"/>
        <v>0</v>
      </c>
      <c r="FP276" s="466">
        <f t="shared" si="708"/>
        <v>0</v>
      </c>
      <c r="FQ276" s="468">
        <f t="shared" si="709"/>
        <v>0</v>
      </c>
      <c r="FR276" s="466">
        <f t="shared" si="710"/>
        <v>0</v>
      </c>
      <c r="FS276" s="466">
        <f t="shared" si="711"/>
        <v>0</v>
      </c>
      <c r="FT276" s="466">
        <f t="shared" si="712"/>
        <v>0</v>
      </c>
      <c r="FU276" s="466">
        <f t="shared" si="713"/>
        <v>0</v>
      </c>
      <c r="FV276" s="466">
        <f t="shared" si="714"/>
        <v>0</v>
      </c>
      <c r="FW276" s="466">
        <f t="shared" si="715"/>
        <v>0</v>
      </c>
      <c r="FX276" s="466">
        <f t="shared" si="716"/>
        <v>0</v>
      </c>
      <c r="FY276" s="466">
        <f t="shared" si="717"/>
        <v>0</v>
      </c>
      <c r="FZ276" s="466">
        <f t="shared" si="718"/>
        <v>0</v>
      </c>
      <c r="GA276" s="466">
        <f t="shared" si="719"/>
        <v>0</v>
      </c>
      <c r="GB276" s="466">
        <f t="shared" si="720"/>
        <v>0</v>
      </c>
      <c r="GC276" s="468">
        <f t="shared" si="721"/>
        <v>0</v>
      </c>
    </row>
    <row r="277" spans="1:185">
      <c r="A277" s="97">
        <v>274</v>
      </c>
      <c r="B277" s="97" t="s">
        <v>11</v>
      </c>
      <c r="C277" s="97" t="s">
        <v>214</v>
      </c>
      <c r="D277" s="97" t="s">
        <v>936</v>
      </c>
      <c r="E277" s="321">
        <v>0</v>
      </c>
      <c r="F277" s="122">
        <v>3.2705264380174001E-2</v>
      </c>
      <c r="G277" s="122">
        <v>0.11005551592127</v>
      </c>
      <c r="H277" s="122">
        <v>0</v>
      </c>
      <c r="I277" s="122">
        <v>3.2472896718141998E-2</v>
      </c>
      <c r="J277" s="122">
        <v>0.10800906744019</v>
      </c>
      <c r="K277" s="122">
        <v>0</v>
      </c>
      <c r="L277" s="122">
        <v>3.2306919816692002E-2</v>
      </c>
      <c r="M277" s="122">
        <v>0.105743508337587</v>
      </c>
      <c r="N277" s="122">
        <v>0</v>
      </c>
      <c r="O277" s="122">
        <v>3.1752556965846002E-2</v>
      </c>
      <c r="P277" s="475">
        <v>0.102531092010718</v>
      </c>
      <c r="Q277" s="474">
        <v>9</v>
      </c>
      <c r="R277" s="97">
        <v>0</v>
      </c>
      <c r="S277" s="97">
        <v>0.29434737942156203</v>
      </c>
      <c r="T277" s="97">
        <v>0.99049964329142604</v>
      </c>
      <c r="U277" s="97">
        <v>0</v>
      </c>
      <c r="V277" s="97">
        <v>0.292256070463282</v>
      </c>
      <c r="W277" s="97">
        <v>0.97208160696170998</v>
      </c>
      <c r="X277" s="97">
        <v>0</v>
      </c>
      <c r="Y277" s="97">
        <v>0.290762278350226</v>
      </c>
      <c r="Z277" s="97">
        <v>0.95169157503828194</v>
      </c>
      <c r="AA277" s="97">
        <v>0</v>
      </c>
      <c r="AB277" s="97">
        <v>0.28577301269261601</v>
      </c>
      <c r="AC277" s="97">
        <v>0.92277982809646097</v>
      </c>
      <c r="AD277" s="321">
        <v>0</v>
      </c>
      <c r="AE277" s="97">
        <v>0</v>
      </c>
      <c r="AF277" s="97">
        <v>0</v>
      </c>
      <c r="AG277" s="97">
        <v>0</v>
      </c>
      <c r="AH277" s="97">
        <v>0</v>
      </c>
      <c r="AI277" s="97">
        <v>0</v>
      </c>
      <c r="AJ277" s="97">
        <v>0</v>
      </c>
      <c r="AK277" s="97">
        <v>0</v>
      </c>
      <c r="AL277" s="97">
        <v>0</v>
      </c>
      <c r="AM277" s="97">
        <v>0</v>
      </c>
      <c r="AN277" s="97">
        <v>0</v>
      </c>
      <c r="AO277" s="97">
        <v>0</v>
      </c>
      <c r="AP277" s="466">
        <f t="shared" si="578"/>
        <v>0</v>
      </c>
      <c r="AQ277" s="122">
        <f t="shared" si="579"/>
        <v>0</v>
      </c>
      <c r="AR277" s="473">
        <f t="shared" si="580"/>
        <v>0</v>
      </c>
      <c r="AS277" s="122">
        <f t="shared" si="581"/>
        <v>0</v>
      </c>
      <c r="AT277" s="122">
        <f t="shared" si="582"/>
        <v>0</v>
      </c>
      <c r="AU277" s="122">
        <f t="shared" si="583"/>
        <v>0</v>
      </c>
      <c r="AV277" s="122">
        <f t="shared" si="584"/>
        <v>0</v>
      </c>
      <c r="AW277" s="122">
        <f t="shared" si="585"/>
        <v>0</v>
      </c>
      <c r="AX277" s="122">
        <f t="shared" si="586"/>
        <v>0</v>
      </c>
      <c r="AY277" s="122">
        <f t="shared" si="587"/>
        <v>0</v>
      </c>
      <c r="AZ277" s="122">
        <f t="shared" si="588"/>
        <v>0</v>
      </c>
      <c r="BA277" s="469">
        <f t="shared" si="589"/>
        <v>0</v>
      </c>
      <c r="BB277" s="97">
        <f t="shared" si="590"/>
        <v>0</v>
      </c>
      <c r="BC277" s="97">
        <f t="shared" si="591"/>
        <v>5.047149077513741E-3</v>
      </c>
      <c r="BD277" s="97">
        <f t="shared" si="592"/>
        <v>1.6984011784783544E-2</v>
      </c>
      <c r="BE277" s="97">
        <f t="shared" si="593"/>
        <v>0</v>
      </c>
      <c r="BF277" s="97">
        <f t="shared" si="594"/>
        <v>5.0112895835363802E-3</v>
      </c>
      <c r="BG277" s="97">
        <f t="shared" si="595"/>
        <v>1.6668199307519987E-2</v>
      </c>
      <c r="BH277" s="97">
        <f t="shared" si="596"/>
        <v>0</v>
      </c>
      <c r="BI277" s="97">
        <f t="shared" si="597"/>
        <v>4.9856756592670569E-3</v>
      </c>
      <c r="BJ277" s="97">
        <f t="shared" si="598"/>
        <v>1.6318573192230509E-2</v>
      </c>
      <c r="BK277" s="97">
        <f t="shared" si="599"/>
        <v>0</v>
      </c>
      <c r="BL277" s="97">
        <f t="shared" si="600"/>
        <v>4.900125152207056E-3</v>
      </c>
      <c r="BM277" s="469">
        <f t="shared" si="601"/>
        <v>1.5822825965965136E-2</v>
      </c>
      <c r="BN277" s="467">
        <f t="shared" si="602"/>
        <v>0</v>
      </c>
      <c r="BO277" s="97">
        <f t="shared" si="603"/>
        <v>0</v>
      </c>
      <c r="BP277" s="97">
        <f t="shared" si="604"/>
        <v>0</v>
      </c>
      <c r="BQ277" s="97">
        <f t="shared" si="605"/>
        <v>0</v>
      </c>
      <c r="BR277" s="97">
        <f t="shared" si="606"/>
        <v>0</v>
      </c>
      <c r="BS277" s="97">
        <f t="shared" si="607"/>
        <v>0</v>
      </c>
      <c r="BT277" s="97">
        <f t="shared" si="608"/>
        <v>0</v>
      </c>
      <c r="BU277" s="97">
        <f t="shared" si="609"/>
        <v>0</v>
      </c>
      <c r="BV277" s="97">
        <f t="shared" si="610"/>
        <v>0</v>
      </c>
      <c r="BW277" s="97">
        <f t="shared" si="611"/>
        <v>0</v>
      </c>
      <c r="BX277" s="97">
        <f t="shared" si="612"/>
        <v>0</v>
      </c>
      <c r="BY277" s="469">
        <f t="shared" si="613"/>
        <v>0</v>
      </c>
      <c r="BZ277" s="470">
        <f t="shared" si="614"/>
        <v>0</v>
      </c>
      <c r="CA277" s="470">
        <f t="shared" si="615"/>
        <v>0</v>
      </c>
      <c r="CB277" s="470">
        <f t="shared" si="616"/>
        <v>0</v>
      </c>
      <c r="CC277" s="470">
        <f t="shared" si="617"/>
        <v>0</v>
      </c>
      <c r="CD277" s="470">
        <f t="shared" si="618"/>
        <v>0</v>
      </c>
      <c r="CE277" s="470">
        <f t="shared" si="619"/>
        <v>0</v>
      </c>
      <c r="CF277" s="470">
        <f t="shared" si="620"/>
        <v>0</v>
      </c>
      <c r="CG277" s="470">
        <f t="shared" si="621"/>
        <v>0</v>
      </c>
      <c r="CH277" s="470">
        <f t="shared" si="622"/>
        <v>0</v>
      </c>
      <c r="CI277" s="470">
        <f t="shared" si="623"/>
        <v>0</v>
      </c>
      <c r="CJ277" s="470">
        <f t="shared" si="624"/>
        <v>0</v>
      </c>
      <c r="CK277" s="472">
        <f t="shared" si="625"/>
        <v>0</v>
      </c>
      <c r="CL277" s="470">
        <f t="shared" si="626"/>
        <v>0</v>
      </c>
      <c r="CM277" s="116">
        <f t="shared" si="627"/>
        <v>0.29434737942156203</v>
      </c>
      <c r="CN277" s="116">
        <f t="shared" si="628"/>
        <v>0.99049964329142604</v>
      </c>
      <c r="CO277" s="116">
        <f t="shared" si="629"/>
        <v>0</v>
      </c>
      <c r="CP277" s="116">
        <f t="shared" si="630"/>
        <v>0.292256070463282</v>
      </c>
      <c r="CQ277" s="116">
        <f t="shared" si="631"/>
        <v>0.97208160696170998</v>
      </c>
      <c r="CR277" s="116">
        <f t="shared" si="632"/>
        <v>0</v>
      </c>
      <c r="CS277" s="116">
        <f t="shared" si="633"/>
        <v>0.290762278350226</v>
      </c>
      <c r="CT277" s="116">
        <f t="shared" si="634"/>
        <v>0.95169157503828194</v>
      </c>
      <c r="CU277" s="116">
        <f t="shared" si="635"/>
        <v>0</v>
      </c>
      <c r="CV277" s="116">
        <f t="shared" si="636"/>
        <v>0.28577301269261601</v>
      </c>
      <c r="CW277" s="471">
        <f t="shared" si="637"/>
        <v>0.92277982809646097</v>
      </c>
      <c r="CX277" s="470">
        <f t="shared" si="638"/>
        <v>0</v>
      </c>
      <c r="CY277" s="116">
        <f t="shared" si="639"/>
        <v>0</v>
      </c>
      <c r="CZ277" s="116">
        <f t="shared" si="640"/>
        <v>0</v>
      </c>
      <c r="DA277" s="116">
        <f t="shared" si="641"/>
        <v>0</v>
      </c>
      <c r="DB277" s="116">
        <f t="shared" si="642"/>
        <v>0</v>
      </c>
      <c r="DC277" s="116">
        <f t="shared" si="643"/>
        <v>0</v>
      </c>
      <c r="DD277" s="116">
        <f t="shared" si="644"/>
        <v>0</v>
      </c>
      <c r="DE277" s="116">
        <f t="shared" si="645"/>
        <v>0</v>
      </c>
      <c r="DF277" s="116">
        <f t="shared" si="646"/>
        <v>0</v>
      </c>
      <c r="DG277" s="116">
        <f t="shared" si="647"/>
        <v>0</v>
      </c>
      <c r="DH277" s="116">
        <f t="shared" si="648"/>
        <v>0</v>
      </c>
      <c r="DI277" s="471">
        <f t="shared" si="649"/>
        <v>0</v>
      </c>
      <c r="DJ277" s="470">
        <f t="shared" si="650"/>
        <v>0</v>
      </c>
      <c r="DK277" s="116">
        <f t="shared" si="651"/>
        <v>0</v>
      </c>
      <c r="DL277" s="116">
        <f t="shared" si="652"/>
        <v>0</v>
      </c>
      <c r="DM277" s="116">
        <f t="shared" si="653"/>
        <v>0</v>
      </c>
      <c r="DN277" s="116">
        <f t="shared" si="654"/>
        <v>0</v>
      </c>
      <c r="DO277" s="116">
        <f t="shared" si="655"/>
        <v>0</v>
      </c>
      <c r="DP277" s="116">
        <f t="shared" si="656"/>
        <v>0</v>
      </c>
      <c r="DQ277" s="116">
        <f t="shared" si="657"/>
        <v>0</v>
      </c>
      <c r="DR277" s="116">
        <f t="shared" si="658"/>
        <v>0</v>
      </c>
      <c r="DS277" s="116">
        <f t="shared" si="659"/>
        <v>0</v>
      </c>
      <c r="DT277" s="116">
        <f t="shared" si="660"/>
        <v>0</v>
      </c>
      <c r="DU277" s="471">
        <f t="shared" si="661"/>
        <v>0</v>
      </c>
      <c r="DV277" s="470">
        <f t="shared" si="662"/>
        <v>0</v>
      </c>
      <c r="DW277" s="470">
        <f t="shared" si="663"/>
        <v>0</v>
      </c>
      <c r="DX277" s="470">
        <f t="shared" si="664"/>
        <v>0</v>
      </c>
      <c r="DY277" s="470">
        <f t="shared" si="665"/>
        <v>0</v>
      </c>
      <c r="DZ277" s="470">
        <f t="shared" si="666"/>
        <v>0</v>
      </c>
      <c r="EA277" s="470">
        <f t="shared" si="667"/>
        <v>0</v>
      </c>
      <c r="EB277" s="470">
        <f t="shared" si="668"/>
        <v>0</v>
      </c>
      <c r="EC277" s="470">
        <f t="shared" si="669"/>
        <v>0</v>
      </c>
      <c r="ED277" s="470">
        <f t="shared" si="670"/>
        <v>0</v>
      </c>
      <c r="EE277" s="470">
        <f t="shared" si="671"/>
        <v>0</v>
      </c>
      <c r="EF277" s="470">
        <f t="shared" si="672"/>
        <v>0</v>
      </c>
      <c r="EG277" s="470">
        <f t="shared" si="673"/>
        <v>0</v>
      </c>
      <c r="EH277" s="466">
        <f t="shared" si="674"/>
        <v>0</v>
      </c>
      <c r="EI277" s="122">
        <f t="shared" si="675"/>
        <v>0</v>
      </c>
      <c r="EJ277" s="122">
        <f t="shared" si="676"/>
        <v>0</v>
      </c>
      <c r="EK277" s="122">
        <f t="shared" si="677"/>
        <v>0</v>
      </c>
      <c r="EL277" s="122">
        <f t="shared" si="678"/>
        <v>0</v>
      </c>
      <c r="EM277" s="122">
        <f t="shared" si="679"/>
        <v>0</v>
      </c>
      <c r="EN277" s="122">
        <f t="shared" si="680"/>
        <v>0</v>
      </c>
      <c r="EO277" s="122">
        <f t="shared" si="681"/>
        <v>0</v>
      </c>
      <c r="EP277" s="122">
        <f t="shared" si="682"/>
        <v>0</v>
      </c>
      <c r="EQ277" s="122">
        <f t="shared" si="683"/>
        <v>0</v>
      </c>
      <c r="ER277" s="122">
        <f t="shared" si="684"/>
        <v>0</v>
      </c>
      <c r="ES277" s="469">
        <f t="shared" si="685"/>
        <v>0</v>
      </c>
      <c r="ET277" s="466">
        <f t="shared" si="686"/>
        <v>0</v>
      </c>
      <c r="EU277" s="122">
        <f t="shared" si="687"/>
        <v>0</v>
      </c>
      <c r="EV277" s="122">
        <f t="shared" si="688"/>
        <v>0</v>
      </c>
      <c r="EW277" s="122">
        <f t="shared" si="689"/>
        <v>0</v>
      </c>
      <c r="EX277" s="122">
        <f t="shared" si="690"/>
        <v>0</v>
      </c>
      <c r="EY277" s="122">
        <f t="shared" si="691"/>
        <v>0</v>
      </c>
      <c r="EZ277" s="122">
        <f t="shared" si="692"/>
        <v>0</v>
      </c>
      <c r="FA277" s="122">
        <f t="shared" si="693"/>
        <v>0</v>
      </c>
      <c r="FB277" s="122">
        <f t="shared" si="694"/>
        <v>0</v>
      </c>
      <c r="FC277" s="122">
        <f t="shared" si="695"/>
        <v>0</v>
      </c>
      <c r="FD277" s="122">
        <f t="shared" si="696"/>
        <v>0</v>
      </c>
      <c r="FE277" s="469">
        <f t="shared" si="697"/>
        <v>0</v>
      </c>
      <c r="FF277" s="466">
        <f t="shared" si="698"/>
        <v>0</v>
      </c>
      <c r="FG277" s="466">
        <f t="shared" si="699"/>
        <v>0</v>
      </c>
      <c r="FH277" s="466">
        <f t="shared" si="700"/>
        <v>0</v>
      </c>
      <c r="FI277" s="466">
        <f t="shared" si="701"/>
        <v>0</v>
      </c>
      <c r="FJ277" s="466">
        <f t="shared" si="702"/>
        <v>0</v>
      </c>
      <c r="FK277" s="466">
        <f t="shared" si="703"/>
        <v>0</v>
      </c>
      <c r="FL277" s="466">
        <f t="shared" si="704"/>
        <v>0</v>
      </c>
      <c r="FM277" s="466">
        <f t="shared" si="705"/>
        <v>0</v>
      </c>
      <c r="FN277" s="466">
        <f t="shared" si="706"/>
        <v>0</v>
      </c>
      <c r="FO277" s="466">
        <f t="shared" si="707"/>
        <v>0</v>
      </c>
      <c r="FP277" s="466">
        <f t="shared" si="708"/>
        <v>0</v>
      </c>
      <c r="FQ277" s="468">
        <f t="shared" si="709"/>
        <v>0</v>
      </c>
      <c r="FR277" s="466">
        <f t="shared" si="710"/>
        <v>0</v>
      </c>
      <c r="FS277" s="466">
        <f t="shared" si="711"/>
        <v>0</v>
      </c>
      <c r="FT277" s="466">
        <f t="shared" si="712"/>
        <v>0</v>
      </c>
      <c r="FU277" s="466">
        <f t="shared" si="713"/>
        <v>0</v>
      </c>
      <c r="FV277" s="466">
        <f t="shared" si="714"/>
        <v>0</v>
      </c>
      <c r="FW277" s="466">
        <f t="shared" si="715"/>
        <v>0</v>
      </c>
      <c r="FX277" s="466">
        <f t="shared" si="716"/>
        <v>0</v>
      </c>
      <c r="FY277" s="466">
        <f t="shared" si="717"/>
        <v>0</v>
      </c>
      <c r="FZ277" s="466">
        <f t="shared" si="718"/>
        <v>0</v>
      </c>
      <c r="GA277" s="466">
        <f t="shared" si="719"/>
        <v>0</v>
      </c>
      <c r="GB277" s="466">
        <f t="shared" si="720"/>
        <v>0</v>
      </c>
      <c r="GC277" s="468">
        <f t="shared" si="721"/>
        <v>0</v>
      </c>
    </row>
    <row r="278" spans="1:185">
      <c r="A278" s="97">
        <v>275</v>
      </c>
      <c r="B278" s="97" t="s">
        <v>11</v>
      </c>
      <c r="C278" s="97" t="s">
        <v>214</v>
      </c>
      <c r="D278" s="97" t="s">
        <v>936</v>
      </c>
      <c r="E278" s="321">
        <v>0</v>
      </c>
      <c r="F278" s="122">
        <v>7.6312283553737995E-2</v>
      </c>
      <c r="G278" s="122">
        <v>0.25679620381629598</v>
      </c>
      <c r="H278" s="122">
        <v>0</v>
      </c>
      <c r="I278" s="122">
        <v>7.5770092342331993E-2</v>
      </c>
      <c r="J278" s="122">
        <v>0.252021157360444</v>
      </c>
      <c r="K278" s="122">
        <v>0</v>
      </c>
      <c r="L278" s="122">
        <v>7.5382812905613994E-2</v>
      </c>
      <c r="M278" s="122">
        <v>0.24673485278770299</v>
      </c>
      <c r="N278" s="122">
        <v>0</v>
      </c>
      <c r="O278" s="122">
        <v>7.4089299586974994E-2</v>
      </c>
      <c r="P278" s="475">
        <v>0.239239214691675</v>
      </c>
      <c r="Q278" s="474">
        <v>16</v>
      </c>
      <c r="R278" s="97">
        <v>0</v>
      </c>
      <c r="S278" s="97">
        <v>1.2209965368598099</v>
      </c>
      <c r="T278" s="97">
        <v>4.1087392610607303</v>
      </c>
      <c r="U278" s="97">
        <v>0</v>
      </c>
      <c r="V278" s="97">
        <v>1.2123214774773201</v>
      </c>
      <c r="W278" s="97">
        <v>4.0323385177670898</v>
      </c>
      <c r="X278" s="97">
        <v>0</v>
      </c>
      <c r="Y278" s="97">
        <v>1.2061250064898199</v>
      </c>
      <c r="Z278" s="97">
        <v>3.9477576446032399</v>
      </c>
      <c r="AA278" s="97">
        <v>0</v>
      </c>
      <c r="AB278" s="97">
        <v>1.1854287933915899</v>
      </c>
      <c r="AC278" s="97">
        <v>3.8278274350668</v>
      </c>
      <c r="AD278" s="321">
        <v>0</v>
      </c>
      <c r="AE278" s="97">
        <v>0</v>
      </c>
      <c r="AF278" s="97">
        <v>0</v>
      </c>
      <c r="AG278" s="97">
        <v>0</v>
      </c>
      <c r="AH278" s="97">
        <v>0</v>
      </c>
      <c r="AI278" s="97">
        <v>0</v>
      </c>
      <c r="AJ278" s="97">
        <v>0</v>
      </c>
      <c r="AK278" s="97">
        <v>0</v>
      </c>
      <c r="AL278" s="97">
        <v>0</v>
      </c>
      <c r="AM278" s="97">
        <v>0</v>
      </c>
      <c r="AN278" s="97">
        <v>0</v>
      </c>
      <c r="AO278" s="97">
        <v>0</v>
      </c>
      <c r="AP278" s="466">
        <f t="shared" si="578"/>
        <v>0</v>
      </c>
      <c r="AQ278" s="122">
        <f t="shared" si="579"/>
        <v>0</v>
      </c>
      <c r="AR278" s="473">
        <f t="shared" si="580"/>
        <v>0</v>
      </c>
      <c r="AS278" s="122">
        <f t="shared" si="581"/>
        <v>0</v>
      </c>
      <c r="AT278" s="122">
        <f t="shared" si="582"/>
        <v>0</v>
      </c>
      <c r="AU278" s="122">
        <f t="shared" si="583"/>
        <v>0</v>
      </c>
      <c r="AV278" s="122">
        <f t="shared" si="584"/>
        <v>0</v>
      </c>
      <c r="AW278" s="122">
        <f t="shared" si="585"/>
        <v>0</v>
      </c>
      <c r="AX278" s="122">
        <f t="shared" si="586"/>
        <v>0</v>
      </c>
      <c r="AY278" s="122">
        <f t="shared" si="587"/>
        <v>0</v>
      </c>
      <c r="AZ278" s="122">
        <f t="shared" si="588"/>
        <v>0</v>
      </c>
      <c r="BA278" s="469">
        <f t="shared" si="589"/>
        <v>0</v>
      </c>
      <c r="BB278" s="97">
        <f t="shared" si="590"/>
        <v>0</v>
      </c>
      <c r="BC278" s="97">
        <f t="shared" si="591"/>
        <v>1.1776681180865188E-2</v>
      </c>
      <c r="BD278" s="97">
        <f t="shared" si="592"/>
        <v>3.9629360831161496E-2</v>
      </c>
      <c r="BE278" s="97">
        <f t="shared" si="593"/>
        <v>0</v>
      </c>
      <c r="BF278" s="97">
        <f t="shared" si="594"/>
        <v>1.1693009028251655E-2</v>
      </c>
      <c r="BG278" s="97">
        <f t="shared" si="595"/>
        <v>3.8892465050880072E-2</v>
      </c>
      <c r="BH278" s="97">
        <f t="shared" si="596"/>
        <v>0</v>
      </c>
      <c r="BI278" s="97">
        <f t="shared" si="597"/>
        <v>1.1633243204956362E-2</v>
      </c>
      <c r="BJ278" s="97">
        <f t="shared" si="598"/>
        <v>3.8076670781871179E-2</v>
      </c>
      <c r="BK278" s="97">
        <f t="shared" si="599"/>
        <v>0</v>
      </c>
      <c r="BL278" s="97">
        <f t="shared" si="600"/>
        <v>1.143362535514995E-2</v>
      </c>
      <c r="BM278" s="469">
        <f t="shared" si="601"/>
        <v>3.69199272539186E-2</v>
      </c>
      <c r="BN278" s="467">
        <f t="shared" si="602"/>
        <v>0</v>
      </c>
      <c r="BO278" s="97">
        <f t="shared" si="603"/>
        <v>0</v>
      </c>
      <c r="BP278" s="97">
        <f t="shared" si="604"/>
        <v>0</v>
      </c>
      <c r="BQ278" s="97">
        <f t="shared" si="605"/>
        <v>0</v>
      </c>
      <c r="BR278" s="97">
        <f t="shared" si="606"/>
        <v>0</v>
      </c>
      <c r="BS278" s="97">
        <f t="shared" si="607"/>
        <v>0</v>
      </c>
      <c r="BT278" s="97">
        <f t="shared" si="608"/>
        <v>0</v>
      </c>
      <c r="BU278" s="97">
        <f t="shared" si="609"/>
        <v>0</v>
      </c>
      <c r="BV278" s="97">
        <f t="shared" si="610"/>
        <v>0</v>
      </c>
      <c r="BW278" s="97">
        <f t="shared" si="611"/>
        <v>0</v>
      </c>
      <c r="BX278" s="97">
        <f t="shared" si="612"/>
        <v>0</v>
      </c>
      <c r="BY278" s="469">
        <f t="shared" si="613"/>
        <v>0</v>
      </c>
      <c r="BZ278" s="470">
        <f t="shared" si="614"/>
        <v>0</v>
      </c>
      <c r="CA278" s="470">
        <f t="shared" si="615"/>
        <v>0</v>
      </c>
      <c r="CB278" s="470">
        <f t="shared" si="616"/>
        <v>0</v>
      </c>
      <c r="CC278" s="470">
        <f t="shared" si="617"/>
        <v>0</v>
      </c>
      <c r="CD278" s="470">
        <f t="shared" si="618"/>
        <v>0</v>
      </c>
      <c r="CE278" s="470">
        <f t="shared" si="619"/>
        <v>0</v>
      </c>
      <c r="CF278" s="470">
        <f t="shared" si="620"/>
        <v>0</v>
      </c>
      <c r="CG278" s="470">
        <f t="shared" si="621"/>
        <v>0</v>
      </c>
      <c r="CH278" s="470">
        <f t="shared" si="622"/>
        <v>0</v>
      </c>
      <c r="CI278" s="470">
        <f t="shared" si="623"/>
        <v>0</v>
      </c>
      <c r="CJ278" s="470">
        <f t="shared" si="624"/>
        <v>0</v>
      </c>
      <c r="CK278" s="472">
        <f t="shared" si="625"/>
        <v>0</v>
      </c>
      <c r="CL278" s="470">
        <f t="shared" si="626"/>
        <v>0</v>
      </c>
      <c r="CM278" s="116">
        <f t="shared" si="627"/>
        <v>1.2209965368598099</v>
      </c>
      <c r="CN278" s="116">
        <f t="shared" si="628"/>
        <v>4.1087392610607303</v>
      </c>
      <c r="CO278" s="116">
        <f t="shared" si="629"/>
        <v>0</v>
      </c>
      <c r="CP278" s="116">
        <f t="shared" si="630"/>
        <v>1.2123214774773201</v>
      </c>
      <c r="CQ278" s="116">
        <f t="shared" si="631"/>
        <v>4.0323385177670898</v>
      </c>
      <c r="CR278" s="116">
        <f t="shared" si="632"/>
        <v>0</v>
      </c>
      <c r="CS278" s="116">
        <f t="shared" si="633"/>
        <v>1.2061250064898199</v>
      </c>
      <c r="CT278" s="116">
        <f t="shared" si="634"/>
        <v>3.9477576446032399</v>
      </c>
      <c r="CU278" s="116">
        <f t="shared" si="635"/>
        <v>0</v>
      </c>
      <c r="CV278" s="116">
        <f t="shared" si="636"/>
        <v>1.1854287933915899</v>
      </c>
      <c r="CW278" s="471">
        <f t="shared" si="637"/>
        <v>3.8278274350668</v>
      </c>
      <c r="CX278" s="470">
        <f t="shared" si="638"/>
        <v>0</v>
      </c>
      <c r="CY278" s="116">
        <f t="shared" si="639"/>
        <v>0</v>
      </c>
      <c r="CZ278" s="116">
        <f t="shared" si="640"/>
        <v>0</v>
      </c>
      <c r="DA278" s="116">
        <f t="shared" si="641"/>
        <v>0</v>
      </c>
      <c r="DB278" s="116">
        <f t="shared" si="642"/>
        <v>0</v>
      </c>
      <c r="DC278" s="116">
        <f t="shared" si="643"/>
        <v>0</v>
      </c>
      <c r="DD278" s="116">
        <f t="shared" si="644"/>
        <v>0</v>
      </c>
      <c r="DE278" s="116">
        <f t="shared" si="645"/>
        <v>0</v>
      </c>
      <c r="DF278" s="116">
        <f t="shared" si="646"/>
        <v>0</v>
      </c>
      <c r="DG278" s="116">
        <f t="shared" si="647"/>
        <v>0</v>
      </c>
      <c r="DH278" s="116">
        <f t="shared" si="648"/>
        <v>0</v>
      </c>
      <c r="DI278" s="471">
        <f t="shared" si="649"/>
        <v>0</v>
      </c>
      <c r="DJ278" s="470">
        <f t="shared" si="650"/>
        <v>0</v>
      </c>
      <c r="DK278" s="116">
        <f t="shared" si="651"/>
        <v>0</v>
      </c>
      <c r="DL278" s="116">
        <f t="shared" si="652"/>
        <v>0</v>
      </c>
      <c r="DM278" s="116">
        <f t="shared" si="653"/>
        <v>0</v>
      </c>
      <c r="DN278" s="116">
        <f t="shared" si="654"/>
        <v>0</v>
      </c>
      <c r="DO278" s="116">
        <f t="shared" si="655"/>
        <v>0</v>
      </c>
      <c r="DP278" s="116">
        <f t="shared" si="656"/>
        <v>0</v>
      </c>
      <c r="DQ278" s="116">
        <f t="shared" si="657"/>
        <v>0</v>
      </c>
      <c r="DR278" s="116">
        <f t="shared" si="658"/>
        <v>0</v>
      </c>
      <c r="DS278" s="116">
        <f t="shared" si="659"/>
        <v>0</v>
      </c>
      <c r="DT278" s="116">
        <f t="shared" si="660"/>
        <v>0</v>
      </c>
      <c r="DU278" s="471">
        <f t="shared" si="661"/>
        <v>0</v>
      </c>
      <c r="DV278" s="470">
        <f t="shared" si="662"/>
        <v>0</v>
      </c>
      <c r="DW278" s="470">
        <f t="shared" si="663"/>
        <v>0</v>
      </c>
      <c r="DX278" s="470">
        <f t="shared" si="664"/>
        <v>0</v>
      </c>
      <c r="DY278" s="470">
        <f t="shared" si="665"/>
        <v>0</v>
      </c>
      <c r="DZ278" s="470">
        <f t="shared" si="666"/>
        <v>0</v>
      </c>
      <c r="EA278" s="470">
        <f t="shared" si="667"/>
        <v>0</v>
      </c>
      <c r="EB278" s="470">
        <f t="shared" si="668"/>
        <v>0</v>
      </c>
      <c r="EC278" s="470">
        <f t="shared" si="669"/>
        <v>0</v>
      </c>
      <c r="ED278" s="470">
        <f t="shared" si="670"/>
        <v>0</v>
      </c>
      <c r="EE278" s="470">
        <f t="shared" si="671"/>
        <v>0</v>
      </c>
      <c r="EF278" s="470">
        <f t="shared" si="672"/>
        <v>0</v>
      </c>
      <c r="EG278" s="470">
        <f t="shared" si="673"/>
        <v>0</v>
      </c>
      <c r="EH278" s="466">
        <f t="shared" si="674"/>
        <v>0</v>
      </c>
      <c r="EI278" s="122">
        <f t="shared" si="675"/>
        <v>0</v>
      </c>
      <c r="EJ278" s="122">
        <f t="shared" si="676"/>
        <v>0</v>
      </c>
      <c r="EK278" s="122">
        <f t="shared" si="677"/>
        <v>0</v>
      </c>
      <c r="EL278" s="122">
        <f t="shared" si="678"/>
        <v>0</v>
      </c>
      <c r="EM278" s="122">
        <f t="shared" si="679"/>
        <v>0</v>
      </c>
      <c r="EN278" s="122">
        <f t="shared" si="680"/>
        <v>0</v>
      </c>
      <c r="EO278" s="122">
        <f t="shared" si="681"/>
        <v>0</v>
      </c>
      <c r="EP278" s="122">
        <f t="shared" si="682"/>
        <v>0</v>
      </c>
      <c r="EQ278" s="122">
        <f t="shared" si="683"/>
        <v>0</v>
      </c>
      <c r="ER278" s="122">
        <f t="shared" si="684"/>
        <v>0</v>
      </c>
      <c r="ES278" s="469">
        <f t="shared" si="685"/>
        <v>0</v>
      </c>
      <c r="ET278" s="466">
        <f t="shared" si="686"/>
        <v>0</v>
      </c>
      <c r="EU278" s="122">
        <f t="shared" si="687"/>
        <v>0</v>
      </c>
      <c r="EV278" s="122">
        <f t="shared" si="688"/>
        <v>0</v>
      </c>
      <c r="EW278" s="122">
        <f t="shared" si="689"/>
        <v>0</v>
      </c>
      <c r="EX278" s="122">
        <f t="shared" si="690"/>
        <v>0</v>
      </c>
      <c r="EY278" s="122">
        <f t="shared" si="691"/>
        <v>0</v>
      </c>
      <c r="EZ278" s="122">
        <f t="shared" si="692"/>
        <v>0</v>
      </c>
      <c r="FA278" s="122">
        <f t="shared" si="693"/>
        <v>0</v>
      </c>
      <c r="FB278" s="122">
        <f t="shared" si="694"/>
        <v>0</v>
      </c>
      <c r="FC278" s="122">
        <f t="shared" si="695"/>
        <v>0</v>
      </c>
      <c r="FD278" s="122">
        <f t="shared" si="696"/>
        <v>0</v>
      </c>
      <c r="FE278" s="469">
        <f t="shared" si="697"/>
        <v>0</v>
      </c>
      <c r="FF278" s="466">
        <f t="shared" si="698"/>
        <v>0</v>
      </c>
      <c r="FG278" s="466">
        <f t="shared" si="699"/>
        <v>0</v>
      </c>
      <c r="FH278" s="466">
        <f t="shared" si="700"/>
        <v>0</v>
      </c>
      <c r="FI278" s="466">
        <f t="shared" si="701"/>
        <v>0</v>
      </c>
      <c r="FJ278" s="466">
        <f t="shared" si="702"/>
        <v>0</v>
      </c>
      <c r="FK278" s="466">
        <f t="shared" si="703"/>
        <v>0</v>
      </c>
      <c r="FL278" s="466">
        <f t="shared" si="704"/>
        <v>0</v>
      </c>
      <c r="FM278" s="466">
        <f t="shared" si="705"/>
        <v>0</v>
      </c>
      <c r="FN278" s="466">
        <f t="shared" si="706"/>
        <v>0</v>
      </c>
      <c r="FO278" s="466">
        <f t="shared" si="707"/>
        <v>0</v>
      </c>
      <c r="FP278" s="466">
        <f t="shared" si="708"/>
        <v>0</v>
      </c>
      <c r="FQ278" s="468">
        <f t="shared" si="709"/>
        <v>0</v>
      </c>
      <c r="FR278" s="466">
        <f t="shared" si="710"/>
        <v>0</v>
      </c>
      <c r="FS278" s="466">
        <f t="shared" si="711"/>
        <v>0</v>
      </c>
      <c r="FT278" s="466">
        <f t="shared" si="712"/>
        <v>0</v>
      </c>
      <c r="FU278" s="466">
        <f t="shared" si="713"/>
        <v>0</v>
      </c>
      <c r="FV278" s="466">
        <f t="shared" si="714"/>
        <v>0</v>
      </c>
      <c r="FW278" s="466">
        <f t="shared" si="715"/>
        <v>0</v>
      </c>
      <c r="FX278" s="466">
        <f t="shared" si="716"/>
        <v>0</v>
      </c>
      <c r="FY278" s="466">
        <f t="shared" si="717"/>
        <v>0</v>
      </c>
      <c r="FZ278" s="466">
        <f t="shared" si="718"/>
        <v>0</v>
      </c>
      <c r="GA278" s="466">
        <f t="shared" si="719"/>
        <v>0</v>
      </c>
      <c r="GB278" s="466">
        <f t="shared" si="720"/>
        <v>0</v>
      </c>
      <c r="GC278" s="468">
        <f t="shared" si="721"/>
        <v>0</v>
      </c>
    </row>
    <row r="279" spans="1:185">
      <c r="A279" s="97">
        <v>276</v>
      </c>
      <c r="B279" s="97" t="s">
        <v>11</v>
      </c>
      <c r="C279" s="97" t="s">
        <v>214</v>
      </c>
      <c r="D279" s="97" t="s">
        <v>936</v>
      </c>
      <c r="E279" s="321">
        <v>0</v>
      </c>
      <c r="F279" s="122">
        <v>0.16352632190086799</v>
      </c>
      <c r="G279" s="122">
        <v>0.55027757960634804</v>
      </c>
      <c r="H279" s="122">
        <v>0</v>
      </c>
      <c r="I279" s="122">
        <v>0.16236448359071201</v>
      </c>
      <c r="J279" s="122">
        <v>0.54004533720095005</v>
      </c>
      <c r="K279" s="122">
        <v>0</v>
      </c>
      <c r="L279" s="122">
        <v>0.16153459908345899</v>
      </c>
      <c r="M279" s="122">
        <v>0.52871754168793395</v>
      </c>
      <c r="N279" s="122">
        <v>0</v>
      </c>
      <c r="O279" s="122">
        <v>0.15876278482923101</v>
      </c>
      <c r="P279" s="475">
        <v>0.51265546005358897</v>
      </c>
      <c r="Q279" s="474">
        <v>4</v>
      </c>
      <c r="R279" s="97">
        <v>0</v>
      </c>
      <c r="S279" s="97">
        <v>0.65410528760346998</v>
      </c>
      <c r="T279" s="97">
        <v>2.20111031842539</v>
      </c>
      <c r="U279" s="97">
        <v>0</v>
      </c>
      <c r="V279" s="97">
        <v>0.64945793436284904</v>
      </c>
      <c r="W279" s="97">
        <v>2.16018134880379</v>
      </c>
      <c r="X279" s="97">
        <v>0</v>
      </c>
      <c r="Y279" s="97">
        <v>0.64613839633383396</v>
      </c>
      <c r="Z279" s="97">
        <v>2.11487016675173</v>
      </c>
      <c r="AA279" s="97">
        <v>0</v>
      </c>
      <c r="AB279" s="97">
        <v>0.63505113931692403</v>
      </c>
      <c r="AC279" s="97">
        <v>2.0506218402143501</v>
      </c>
      <c r="AD279" s="321">
        <v>0</v>
      </c>
      <c r="AE279" s="97">
        <v>0</v>
      </c>
      <c r="AF279" s="97">
        <v>0</v>
      </c>
      <c r="AG279" s="97">
        <v>0</v>
      </c>
      <c r="AH279" s="97">
        <v>0</v>
      </c>
      <c r="AI279" s="97">
        <v>0</v>
      </c>
      <c r="AJ279" s="97">
        <v>0</v>
      </c>
      <c r="AK279" s="97">
        <v>0</v>
      </c>
      <c r="AL279" s="97">
        <v>0</v>
      </c>
      <c r="AM279" s="97">
        <v>0</v>
      </c>
      <c r="AN279" s="97">
        <v>0</v>
      </c>
      <c r="AO279" s="97">
        <v>0</v>
      </c>
      <c r="AP279" s="466">
        <f t="shared" si="578"/>
        <v>0</v>
      </c>
      <c r="AQ279" s="122">
        <f t="shared" si="579"/>
        <v>0</v>
      </c>
      <c r="AR279" s="473">
        <f t="shared" si="580"/>
        <v>0</v>
      </c>
      <c r="AS279" s="122">
        <f t="shared" si="581"/>
        <v>0</v>
      </c>
      <c r="AT279" s="122">
        <f t="shared" si="582"/>
        <v>0</v>
      </c>
      <c r="AU279" s="122">
        <f t="shared" si="583"/>
        <v>0</v>
      </c>
      <c r="AV279" s="122">
        <f t="shared" si="584"/>
        <v>0</v>
      </c>
      <c r="AW279" s="122">
        <f t="shared" si="585"/>
        <v>0</v>
      </c>
      <c r="AX279" s="122">
        <f t="shared" si="586"/>
        <v>0</v>
      </c>
      <c r="AY279" s="122">
        <f t="shared" si="587"/>
        <v>0</v>
      </c>
      <c r="AZ279" s="122">
        <f t="shared" si="588"/>
        <v>0</v>
      </c>
      <c r="BA279" s="469">
        <f t="shared" si="589"/>
        <v>0</v>
      </c>
      <c r="BB279" s="97">
        <f t="shared" si="590"/>
        <v>0</v>
      </c>
      <c r="BC279" s="97">
        <f t="shared" si="591"/>
        <v>2.5235745387568391E-2</v>
      </c>
      <c r="BD279" s="97">
        <f t="shared" si="592"/>
        <v>8.4920058923917421E-2</v>
      </c>
      <c r="BE279" s="97">
        <f t="shared" si="593"/>
        <v>0</v>
      </c>
      <c r="BF279" s="97">
        <f t="shared" si="594"/>
        <v>2.5056447917682211E-2</v>
      </c>
      <c r="BG279" s="97">
        <f t="shared" si="595"/>
        <v>8.3340996537599937E-2</v>
      </c>
      <c r="BH279" s="97">
        <f t="shared" si="596"/>
        <v>0</v>
      </c>
      <c r="BI279" s="97">
        <f t="shared" si="597"/>
        <v>2.4928378296335131E-2</v>
      </c>
      <c r="BJ279" s="97">
        <f t="shared" si="598"/>
        <v>8.1592865961152367E-2</v>
      </c>
      <c r="BK279" s="97">
        <f t="shared" si="599"/>
        <v>0</v>
      </c>
      <c r="BL279" s="97">
        <f t="shared" si="600"/>
        <v>2.4500625761035438E-2</v>
      </c>
      <c r="BM279" s="469">
        <f t="shared" si="601"/>
        <v>7.9114129829825505E-2</v>
      </c>
      <c r="BN279" s="467">
        <f t="shared" si="602"/>
        <v>0</v>
      </c>
      <c r="BO279" s="97">
        <f t="shared" si="603"/>
        <v>0</v>
      </c>
      <c r="BP279" s="97">
        <f t="shared" si="604"/>
        <v>0</v>
      </c>
      <c r="BQ279" s="97">
        <f t="shared" si="605"/>
        <v>0</v>
      </c>
      <c r="BR279" s="97">
        <f t="shared" si="606"/>
        <v>0</v>
      </c>
      <c r="BS279" s="97">
        <f t="shared" si="607"/>
        <v>0</v>
      </c>
      <c r="BT279" s="97">
        <f t="shared" si="608"/>
        <v>0</v>
      </c>
      <c r="BU279" s="97">
        <f t="shared" si="609"/>
        <v>0</v>
      </c>
      <c r="BV279" s="97">
        <f t="shared" si="610"/>
        <v>0</v>
      </c>
      <c r="BW279" s="97">
        <f t="shared" si="611"/>
        <v>0</v>
      </c>
      <c r="BX279" s="97">
        <f t="shared" si="612"/>
        <v>0</v>
      </c>
      <c r="BY279" s="469">
        <f t="shared" si="613"/>
        <v>0</v>
      </c>
      <c r="BZ279" s="470">
        <f t="shared" si="614"/>
        <v>0</v>
      </c>
      <c r="CA279" s="470">
        <f t="shared" si="615"/>
        <v>0</v>
      </c>
      <c r="CB279" s="470">
        <f t="shared" si="616"/>
        <v>0</v>
      </c>
      <c r="CC279" s="470">
        <f t="shared" si="617"/>
        <v>0</v>
      </c>
      <c r="CD279" s="470">
        <f t="shared" si="618"/>
        <v>0</v>
      </c>
      <c r="CE279" s="470">
        <f t="shared" si="619"/>
        <v>0</v>
      </c>
      <c r="CF279" s="470">
        <f t="shared" si="620"/>
        <v>0</v>
      </c>
      <c r="CG279" s="470">
        <f t="shared" si="621"/>
        <v>0</v>
      </c>
      <c r="CH279" s="470">
        <f t="shared" si="622"/>
        <v>0</v>
      </c>
      <c r="CI279" s="470">
        <f t="shared" si="623"/>
        <v>0</v>
      </c>
      <c r="CJ279" s="470">
        <f t="shared" si="624"/>
        <v>0</v>
      </c>
      <c r="CK279" s="472">
        <f t="shared" si="625"/>
        <v>0</v>
      </c>
      <c r="CL279" s="470">
        <f t="shared" si="626"/>
        <v>0</v>
      </c>
      <c r="CM279" s="116">
        <f t="shared" si="627"/>
        <v>0.65410528760346998</v>
      </c>
      <c r="CN279" s="116">
        <f t="shared" si="628"/>
        <v>2.20111031842539</v>
      </c>
      <c r="CO279" s="116">
        <f t="shared" si="629"/>
        <v>0</v>
      </c>
      <c r="CP279" s="116">
        <f t="shared" si="630"/>
        <v>0.64945793436284904</v>
      </c>
      <c r="CQ279" s="116">
        <f t="shared" si="631"/>
        <v>2.16018134880379</v>
      </c>
      <c r="CR279" s="116">
        <f t="shared" si="632"/>
        <v>0</v>
      </c>
      <c r="CS279" s="116">
        <f t="shared" si="633"/>
        <v>0.64613839633383396</v>
      </c>
      <c r="CT279" s="116">
        <f t="shared" si="634"/>
        <v>2.11487016675173</v>
      </c>
      <c r="CU279" s="116">
        <f t="shared" si="635"/>
        <v>0</v>
      </c>
      <c r="CV279" s="116">
        <f t="shared" si="636"/>
        <v>0.63505113931692403</v>
      </c>
      <c r="CW279" s="471">
        <f t="shared" si="637"/>
        <v>2.0506218402143501</v>
      </c>
      <c r="CX279" s="470">
        <f t="shared" si="638"/>
        <v>0</v>
      </c>
      <c r="CY279" s="116">
        <f t="shared" si="639"/>
        <v>0</v>
      </c>
      <c r="CZ279" s="116">
        <f t="shared" si="640"/>
        <v>0</v>
      </c>
      <c r="DA279" s="116">
        <f t="shared" si="641"/>
        <v>0</v>
      </c>
      <c r="DB279" s="116">
        <f t="shared" si="642"/>
        <v>0</v>
      </c>
      <c r="DC279" s="116">
        <f t="shared" si="643"/>
        <v>0</v>
      </c>
      <c r="DD279" s="116">
        <f t="shared" si="644"/>
        <v>0</v>
      </c>
      <c r="DE279" s="116">
        <f t="shared" si="645"/>
        <v>0</v>
      </c>
      <c r="DF279" s="116">
        <f t="shared" si="646"/>
        <v>0</v>
      </c>
      <c r="DG279" s="116">
        <f t="shared" si="647"/>
        <v>0</v>
      </c>
      <c r="DH279" s="116">
        <f t="shared" si="648"/>
        <v>0</v>
      </c>
      <c r="DI279" s="471">
        <f t="shared" si="649"/>
        <v>0</v>
      </c>
      <c r="DJ279" s="470">
        <f t="shared" si="650"/>
        <v>0</v>
      </c>
      <c r="DK279" s="116">
        <f t="shared" si="651"/>
        <v>0</v>
      </c>
      <c r="DL279" s="116">
        <f t="shared" si="652"/>
        <v>0</v>
      </c>
      <c r="DM279" s="116">
        <f t="shared" si="653"/>
        <v>0</v>
      </c>
      <c r="DN279" s="116">
        <f t="shared" si="654"/>
        <v>0</v>
      </c>
      <c r="DO279" s="116">
        <f t="shared" si="655"/>
        <v>0</v>
      </c>
      <c r="DP279" s="116">
        <f t="shared" si="656"/>
        <v>0</v>
      </c>
      <c r="DQ279" s="116">
        <f t="shared" si="657"/>
        <v>0</v>
      </c>
      <c r="DR279" s="116">
        <f t="shared" si="658"/>
        <v>0</v>
      </c>
      <c r="DS279" s="116">
        <f t="shared" si="659"/>
        <v>0</v>
      </c>
      <c r="DT279" s="116">
        <f t="shared" si="660"/>
        <v>0</v>
      </c>
      <c r="DU279" s="471">
        <f t="shared" si="661"/>
        <v>0</v>
      </c>
      <c r="DV279" s="470">
        <f t="shared" si="662"/>
        <v>0</v>
      </c>
      <c r="DW279" s="470">
        <f t="shared" si="663"/>
        <v>0</v>
      </c>
      <c r="DX279" s="470">
        <f t="shared" si="664"/>
        <v>0</v>
      </c>
      <c r="DY279" s="470">
        <f t="shared" si="665"/>
        <v>0</v>
      </c>
      <c r="DZ279" s="470">
        <f t="shared" si="666"/>
        <v>0</v>
      </c>
      <c r="EA279" s="470">
        <f t="shared" si="667"/>
        <v>0</v>
      </c>
      <c r="EB279" s="470">
        <f t="shared" si="668"/>
        <v>0</v>
      </c>
      <c r="EC279" s="470">
        <f t="shared" si="669"/>
        <v>0</v>
      </c>
      <c r="ED279" s="470">
        <f t="shared" si="670"/>
        <v>0</v>
      </c>
      <c r="EE279" s="470">
        <f t="shared" si="671"/>
        <v>0</v>
      </c>
      <c r="EF279" s="470">
        <f t="shared" si="672"/>
        <v>0</v>
      </c>
      <c r="EG279" s="470">
        <f t="shared" si="673"/>
        <v>0</v>
      </c>
      <c r="EH279" s="466">
        <f t="shared" si="674"/>
        <v>0</v>
      </c>
      <c r="EI279" s="122">
        <f t="shared" si="675"/>
        <v>0</v>
      </c>
      <c r="EJ279" s="122">
        <f t="shared" si="676"/>
        <v>0</v>
      </c>
      <c r="EK279" s="122">
        <f t="shared" si="677"/>
        <v>0</v>
      </c>
      <c r="EL279" s="122">
        <f t="shared" si="678"/>
        <v>0</v>
      </c>
      <c r="EM279" s="122">
        <f t="shared" si="679"/>
        <v>0</v>
      </c>
      <c r="EN279" s="122">
        <f t="shared" si="680"/>
        <v>0</v>
      </c>
      <c r="EO279" s="122">
        <f t="shared" si="681"/>
        <v>0</v>
      </c>
      <c r="EP279" s="122">
        <f t="shared" si="682"/>
        <v>0</v>
      </c>
      <c r="EQ279" s="122">
        <f t="shared" si="683"/>
        <v>0</v>
      </c>
      <c r="ER279" s="122">
        <f t="shared" si="684"/>
        <v>0</v>
      </c>
      <c r="ES279" s="469">
        <f t="shared" si="685"/>
        <v>0</v>
      </c>
      <c r="ET279" s="466">
        <f t="shared" si="686"/>
        <v>0</v>
      </c>
      <c r="EU279" s="122">
        <f t="shared" si="687"/>
        <v>0</v>
      </c>
      <c r="EV279" s="122">
        <f t="shared" si="688"/>
        <v>0</v>
      </c>
      <c r="EW279" s="122">
        <f t="shared" si="689"/>
        <v>0</v>
      </c>
      <c r="EX279" s="122">
        <f t="shared" si="690"/>
        <v>0</v>
      </c>
      <c r="EY279" s="122">
        <f t="shared" si="691"/>
        <v>0</v>
      </c>
      <c r="EZ279" s="122">
        <f t="shared" si="692"/>
        <v>0</v>
      </c>
      <c r="FA279" s="122">
        <f t="shared" si="693"/>
        <v>0</v>
      </c>
      <c r="FB279" s="122">
        <f t="shared" si="694"/>
        <v>0</v>
      </c>
      <c r="FC279" s="122">
        <f t="shared" si="695"/>
        <v>0</v>
      </c>
      <c r="FD279" s="122">
        <f t="shared" si="696"/>
        <v>0</v>
      </c>
      <c r="FE279" s="469">
        <f t="shared" si="697"/>
        <v>0</v>
      </c>
      <c r="FF279" s="466">
        <f t="shared" si="698"/>
        <v>0</v>
      </c>
      <c r="FG279" s="466">
        <f t="shared" si="699"/>
        <v>0</v>
      </c>
      <c r="FH279" s="466">
        <f t="shared" si="700"/>
        <v>0</v>
      </c>
      <c r="FI279" s="466">
        <f t="shared" si="701"/>
        <v>0</v>
      </c>
      <c r="FJ279" s="466">
        <f t="shared" si="702"/>
        <v>0</v>
      </c>
      <c r="FK279" s="466">
        <f t="shared" si="703"/>
        <v>0</v>
      </c>
      <c r="FL279" s="466">
        <f t="shared" si="704"/>
        <v>0</v>
      </c>
      <c r="FM279" s="466">
        <f t="shared" si="705"/>
        <v>0</v>
      </c>
      <c r="FN279" s="466">
        <f t="shared" si="706"/>
        <v>0</v>
      </c>
      <c r="FO279" s="466">
        <f t="shared" si="707"/>
        <v>0</v>
      </c>
      <c r="FP279" s="466">
        <f t="shared" si="708"/>
        <v>0</v>
      </c>
      <c r="FQ279" s="468">
        <f t="shared" si="709"/>
        <v>0</v>
      </c>
      <c r="FR279" s="466">
        <f t="shared" si="710"/>
        <v>0</v>
      </c>
      <c r="FS279" s="466">
        <f t="shared" si="711"/>
        <v>0</v>
      </c>
      <c r="FT279" s="466">
        <f t="shared" si="712"/>
        <v>0</v>
      </c>
      <c r="FU279" s="466">
        <f t="shared" si="713"/>
        <v>0</v>
      </c>
      <c r="FV279" s="466">
        <f t="shared" si="714"/>
        <v>0</v>
      </c>
      <c r="FW279" s="466">
        <f t="shared" si="715"/>
        <v>0</v>
      </c>
      <c r="FX279" s="466">
        <f t="shared" si="716"/>
        <v>0</v>
      </c>
      <c r="FY279" s="466">
        <f t="shared" si="717"/>
        <v>0</v>
      </c>
      <c r="FZ279" s="466">
        <f t="shared" si="718"/>
        <v>0</v>
      </c>
      <c r="GA279" s="466">
        <f t="shared" si="719"/>
        <v>0</v>
      </c>
      <c r="GB279" s="466">
        <f t="shared" si="720"/>
        <v>0</v>
      </c>
      <c r="GC279" s="468">
        <f t="shared" si="721"/>
        <v>0</v>
      </c>
    </row>
    <row r="280" spans="1:185">
      <c r="A280" s="97">
        <v>277</v>
      </c>
      <c r="B280" s="97" t="s">
        <v>11</v>
      </c>
      <c r="C280" s="97" t="s">
        <v>214</v>
      </c>
      <c r="D280" s="97" t="s">
        <v>936</v>
      </c>
      <c r="E280" s="321">
        <v>0</v>
      </c>
      <c r="F280" s="122">
        <v>0.32705264380173499</v>
      </c>
      <c r="G280" s="122">
        <v>1.1005551592126901</v>
      </c>
      <c r="H280" s="122">
        <v>0</v>
      </c>
      <c r="I280" s="122">
        <v>0.32472896718142502</v>
      </c>
      <c r="J280" s="122">
        <v>1.0800906744019001</v>
      </c>
      <c r="K280" s="122">
        <v>0</v>
      </c>
      <c r="L280" s="122">
        <v>0.32306919816691698</v>
      </c>
      <c r="M280" s="122">
        <v>1.0574350833758599</v>
      </c>
      <c r="N280" s="122">
        <v>0</v>
      </c>
      <c r="O280" s="122">
        <v>0.31752556965846201</v>
      </c>
      <c r="P280" s="475">
        <v>1.02531092010717</v>
      </c>
      <c r="Q280" s="474">
        <v>2</v>
      </c>
      <c r="R280" s="97">
        <v>0</v>
      </c>
      <c r="S280" s="97">
        <v>0.65410528760346998</v>
      </c>
      <c r="T280" s="97">
        <v>2.20111031842539</v>
      </c>
      <c r="U280" s="97">
        <v>0</v>
      </c>
      <c r="V280" s="97">
        <v>0.64945793436284904</v>
      </c>
      <c r="W280" s="97">
        <v>2.16018134880379</v>
      </c>
      <c r="X280" s="97">
        <v>0</v>
      </c>
      <c r="Y280" s="97">
        <v>0.64613839633383396</v>
      </c>
      <c r="Z280" s="97">
        <v>2.11487016675173</v>
      </c>
      <c r="AA280" s="97">
        <v>0</v>
      </c>
      <c r="AB280" s="97">
        <v>0.63505113931692403</v>
      </c>
      <c r="AC280" s="97">
        <v>2.0506218402143501</v>
      </c>
      <c r="AD280" s="321">
        <v>0</v>
      </c>
      <c r="AE280" s="97">
        <v>0</v>
      </c>
      <c r="AF280" s="97">
        <v>0</v>
      </c>
      <c r="AG280" s="97">
        <v>0</v>
      </c>
      <c r="AH280" s="97">
        <v>0</v>
      </c>
      <c r="AI280" s="97">
        <v>0</v>
      </c>
      <c r="AJ280" s="97">
        <v>0</v>
      </c>
      <c r="AK280" s="97">
        <v>0</v>
      </c>
      <c r="AL280" s="97">
        <v>0</v>
      </c>
      <c r="AM280" s="97">
        <v>0</v>
      </c>
      <c r="AN280" s="97">
        <v>0</v>
      </c>
      <c r="AO280" s="97">
        <v>0</v>
      </c>
      <c r="AP280" s="466">
        <f t="shared" si="578"/>
        <v>0</v>
      </c>
      <c r="AQ280" s="122">
        <f t="shared" si="579"/>
        <v>0</v>
      </c>
      <c r="AR280" s="473">
        <f t="shared" si="580"/>
        <v>0</v>
      </c>
      <c r="AS280" s="122">
        <f t="shared" si="581"/>
        <v>0</v>
      </c>
      <c r="AT280" s="122">
        <f t="shared" si="582"/>
        <v>0</v>
      </c>
      <c r="AU280" s="122">
        <f t="shared" si="583"/>
        <v>0</v>
      </c>
      <c r="AV280" s="122">
        <f t="shared" si="584"/>
        <v>0</v>
      </c>
      <c r="AW280" s="122">
        <f t="shared" si="585"/>
        <v>0</v>
      </c>
      <c r="AX280" s="122">
        <f t="shared" si="586"/>
        <v>0</v>
      </c>
      <c r="AY280" s="122">
        <f t="shared" si="587"/>
        <v>0</v>
      </c>
      <c r="AZ280" s="122">
        <f t="shared" si="588"/>
        <v>0</v>
      </c>
      <c r="BA280" s="469">
        <f t="shared" si="589"/>
        <v>0</v>
      </c>
      <c r="BB280" s="97">
        <f t="shared" si="590"/>
        <v>0</v>
      </c>
      <c r="BC280" s="97">
        <f t="shared" si="591"/>
        <v>5.0471490775136636E-2</v>
      </c>
      <c r="BD280" s="97">
        <f t="shared" si="592"/>
        <v>0.1698401178478339</v>
      </c>
      <c r="BE280" s="97">
        <f t="shared" si="593"/>
        <v>0</v>
      </c>
      <c r="BF280" s="97">
        <f t="shared" si="594"/>
        <v>5.0112895835364574E-2</v>
      </c>
      <c r="BG280" s="97">
        <f t="shared" si="595"/>
        <v>0.16668199307519987</v>
      </c>
      <c r="BH280" s="97">
        <f t="shared" si="596"/>
        <v>0</v>
      </c>
      <c r="BI280" s="97">
        <f t="shared" si="597"/>
        <v>4.9856756592670103E-2</v>
      </c>
      <c r="BJ280" s="97">
        <f t="shared" si="598"/>
        <v>0.16318573192230351</v>
      </c>
      <c r="BK280" s="97">
        <f t="shared" si="599"/>
        <v>0</v>
      </c>
      <c r="BL280" s="97">
        <f t="shared" si="600"/>
        <v>4.9001251522070875E-2</v>
      </c>
      <c r="BM280" s="469">
        <f t="shared" si="601"/>
        <v>0.15822825965964979</v>
      </c>
      <c r="BN280" s="467">
        <f t="shared" si="602"/>
        <v>0</v>
      </c>
      <c r="BO280" s="97">
        <f t="shared" si="603"/>
        <v>0</v>
      </c>
      <c r="BP280" s="97">
        <f t="shared" si="604"/>
        <v>0</v>
      </c>
      <c r="BQ280" s="97">
        <f t="shared" si="605"/>
        <v>0</v>
      </c>
      <c r="BR280" s="97">
        <f t="shared" si="606"/>
        <v>0</v>
      </c>
      <c r="BS280" s="97">
        <f t="shared" si="607"/>
        <v>0</v>
      </c>
      <c r="BT280" s="97">
        <f t="shared" si="608"/>
        <v>0</v>
      </c>
      <c r="BU280" s="97">
        <f t="shared" si="609"/>
        <v>0</v>
      </c>
      <c r="BV280" s="97">
        <f t="shared" si="610"/>
        <v>0</v>
      </c>
      <c r="BW280" s="97">
        <f t="shared" si="611"/>
        <v>0</v>
      </c>
      <c r="BX280" s="97">
        <f t="shared" si="612"/>
        <v>0</v>
      </c>
      <c r="BY280" s="469">
        <f t="shared" si="613"/>
        <v>0</v>
      </c>
      <c r="BZ280" s="470">
        <f t="shared" si="614"/>
        <v>0</v>
      </c>
      <c r="CA280" s="470">
        <f t="shared" si="615"/>
        <v>0</v>
      </c>
      <c r="CB280" s="470">
        <f t="shared" si="616"/>
        <v>0</v>
      </c>
      <c r="CC280" s="470">
        <f t="shared" si="617"/>
        <v>0</v>
      </c>
      <c r="CD280" s="470">
        <f t="shared" si="618"/>
        <v>0</v>
      </c>
      <c r="CE280" s="470">
        <f t="shared" si="619"/>
        <v>0</v>
      </c>
      <c r="CF280" s="470">
        <f t="shared" si="620"/>
        <v>0</v>
      </c>
      <c r="CG280" s="470">
        <f t="shared" si="621"/>
        <v>0</v>
      </c>
      <c r="CH280" s="470">
        <f t="shared" si="622"/>
        <v>0</v>
      </c>
      <c r="CI280" s="470">
        <f t="shared" si="623"/>
        <v>0</v>
      </c>
      <c r="CJ280" s="470">
        <f t="shared" si="624"/>
        <v>0</v>
      </c>
      <c r="CK280" s="472">
        <f t="shared" si="625"/>
        <v>0</v>
      </c>
      <c r="CL280" s="470">
        <f t="shared" si="626"/>
        <v>0</v>
      </c>
      <c r="CM280" s="116">
        <f t="shared" si="627"/>
        <v>0.65410528760346998</v>
      </c>
      <c r="CN280" s="116">
        <f t="shared" si="628"/>
        <v>2.20111031842539</v>
      </c>
      <c r="CO280" s="116">
        <f t="shared" si="629"/>
        <v>0</v>
      </c>
      <c r="CP280" s="116">
        <f t="shared" si="630"/>
        <v>0.64945793436284904</v>
      </c>
      <c r="CQ280" s="116">
        <f t="shared" si="631"/>
        <v>2.16018134880379</v>
      </c>
      <c r="CR280" s="116">
        <f t="shared" si="632"/>
        <v>0</v>
      </c>
      <c r="CS280" s="116">
        <f t="shared" si="633"/>
        <v>0.64613839633383396</v>
      </c>
      <c r="CT280" s="116">
        <f t="shared" si="634"/>
        <v>2.11487016675173</v>
      </c>
      <c r="CU280" s="116">
        <f t="shared" si="635"/>
        <v>0</v>
      </c>
      <c r="CV280" s="116">
        <f t="shared" si="636"/>
        <v>0.63505113931692403</v>
      </c>
      <c r="CW280" s="471">
        <f t="shared" si="637"/>
        <v>2.0506218402143501</v>
      </c>
      <c r="CX280" s="470">
        <f t="shared" si="638"/>
        <v>0</v>
      </c>
      <c r="CY280" s="116">
        <f t="shared" si="639"/>
        <v>0</v>
      </c>
      <c r="CZ280" s="116">
        <f t="shared" si="640"/>
        <v>0</v>
      </c>
      <c r="DA280" s="116">
        <f t="shared" si="641"/>
        <v>0</v>
      </c>
      <c r="DB280" s="116">
        <f t="shared" si="642"/>
        <v>0</v>
      </c>
      <c r="DC280" s="116">
        <f t="shared" si="643"/>
        <v>0</v>
      </c>
      <c r="DD280" s="116">
        <f t="shared" si="644"/>
        <v>0</v>
      </c>
      <c r="DE280" s="116">
        <f t="shared" si="645"/>
        <v>0</v>
      </c>
      <c r="DF280" s="116">
        <f t="shared" si="646"/>
        <v>0</v>
      </c>
      <c r="DG280" s="116">
        <f t="shared" si="647"/>
        <v>0</v>
      </c>
      <c r="DH280" s="116">
        <f t="shared" si="648"/>
        <v>0</v>
      </c>
      <c r="DI280" s="471">
        <f t="shared" si="649"/>
        <v>0</v>
      </c>
      <c r="DJ280" s="470">
        <f t="shared" si="650"/>
        <v>0</v>
      </c>
      <c r="DK280" s="116">
        <f t="shared" si="651"/>
        <v>0</v>
      </c>
      <c r="DL280" s="116">
        <f t="shared" si="652"/>
        <v>0</v>
      </c>
      <c r="DM280" s="116">
        <f t="shared" si="653"/>
        <v>0</v>
      </c>
      <c r="DN280" s="116">
        <f t="shared" si="654"/>
        <v>0</v>
      </c>
      <c r="DO280" s="116">
        <f t="shared" si="655"/>
        <v>0</v>
      </c>
      <c r="DP280" s="116">
        <f t="shared" si="656"/>
        <v>0</v>
      </c>
      <c r="DQ280" s="116">
        <f t="shared" si="657"/>
        <v>0</v>
      </c>
      <c r="DR280" s="116">
        <f t="shared" si="658"/>
        <v>0</v>
      </c>
      <c r="DS280" s="116">
        <f t="shared" si="659"/>
        <v>0</v>
      </c>
      <c r="DT280" s="116">
        <f t="shared" si="660"/>
        <v>0</v>
      </c>
      <c r="DU280" s="471">
        <f t="shared" si="661"/>
        <v>0</v>
      </c>
      <c r="DV280" s="470">
        <f t="shared" si="662"/>
        <v>0</v>
      </c>
      <c r="DW280" s="470">
        <f t="shared" si="663"/>
        <v>0</v>
      </c>
      <c r="DX280" s="470">
        <f t="shared" si="664"/>
        <v>0</v>
      </c>
      <c r="DY280" s="470">
        <f t="shared" si="665"/>
        <v>0</v>
      </c>
      <c r="DZ280" s="470">
        <f t="shared" si="666"/>
        <v>0</v>
      </c>
      <c r="EA280" s="470">
        <f t="shared" si="667"/>
        <v>0</v>
      </c>
      <c r="EB280" s="470">
        <f t="shared" si="668"/>
        <v>0</v>
      </c>
      <c r="EC280" s="470">
        <f t="shared" si="669"/>
        <v>0</v>
      </c>
      <c r="ED280" s="470">
        <f t="shared" si="670"/>
        <v>0</v>
      </c>
      <c r="EE280" s="470">
        <f t="shared" si="671"/>
        <v>0</v>
      </c>
      <c r="EF280" s="470">
        <f t="shared" si="672"/>
        <v>0</v>
      </c>
      <c r="EG280" s="470">
        <f t="shared" si="673"/>
        <v>0</v>
      </c>
      <c r="EH280" s="466">
        <f t="shared" si="674"/>
        <v>0</v>
      </c>
      <c r="EI280" s="122">
        <f t="shared" si="675"/>
        <v>0</v>
      </c>
      <c r="EJ280" s="122">
        <f t="shared" si="676"/>
        <v>0</v>
      </c>
      <c r="EK280" s="122">
        <f t="shared" si="677"/>
        <v>0</v>
      </c>
      <c r="EL280" s="122">
        <f t="shared" si="678"/>
        <v>0</v>
      </c>
      <c r="EM280" s="122">
        <f t="shared" si="679"/>
        <v>0</v>
      </c>
      <c r="EN280" s="122">
        <f t="shared" si="680"/>
        <v>0</v>
      </c>
      <c r="EO280" s="122">
        <f t="shared" si="681"/>
        <v>0</v>
      </c>
      <c r="EP280" s="122">
        <f t="shared" si="682"/>
        <v>0</v>
      </c>
      <c r="EQ280" s="122">
        <f t="shared" si="683"/>
        <v>0</v>
      </c>
      <c r="ER280" s="122">
        <f t="shared" si="684"/>
        <v>0</v>
      </c>
      <c r="ES280" s="469">
        <f t="shared" si="685"/>
        <v>0</v>
      </c>
      <c r="ET280" s="466">
        <f t="shared" si="686"/>
        <v>0</v>
      </c>
      <c r="EU280" s="122">
        <f t="shared" si="687"/>
        <v>0</v>
      </c>
      <c r="EV280" s="122">
        <f t="shared" si="688"/>
        <v>0</v>
      </c>
      <c r="EW280" s="122">
        <f t="shared" si="689"/>
        <v>0</v>
      </c>
      <c r="EX280" s="122">
        <f t="shared" si="690"/>
        <v>0</v>
      </c>
      <c r="EY280" s="122">
        <f t="shared" si="691"/>
        <v>0</v>
      </c>
      <c r="EZ280" s="122">
        <f t="shared" si="692"/>
        <v>0</v>
      </c>
      <c r="FA280" s="122">
        <f t="shared" si="693"/>
        <v>0</v>
      </c>
      <c r="FB280" s="122">
        <f t="shared" si="694"/>
        <v>0</v>
      </c>
      <c r="FC280" s="122">
        <f t="shared" si="695"/>
        <v>0</v>
      </c>
      <c r="FD280" s="122">
        <f t="shared" si="696"/>
        <v>0</v>
      </c>
      <c r="FE280" s="469">
        <f t="shared" si="697"/>
        <v>0</v>
      </c>
      <c r="FF280" s="466">
        <f t="shared" si="698"/>
        <v>0</v>
      </c>
      <c r="FG280" s="466">
        <f t="shared" si="699"/>
        <v>0</v>
      </c>
      <c r="FH280" s="466">
        <f t="shared" si="700"/>
        <v>0</v>
      </c>
      <c r="FI280" s="466">
        <f t="shared" si="701"/>
        <v>0</v>
      </c>
      <c r="FJ280" s="466">
        <f t="shared" si="702"/>
        <v>0</v>
      </c>
      <c r="FK280" s="466">
        <f t="shared" si="703"/>
        <v>0</v>
      </c>
      <c r="FL280" s="466">
        <f t="shared" si="704"/>
        <v>0</v>
      </c>
      <c r="FM280" s="466">
        <f t="shared" si="705"/>
        <v>0</v>
      </c>
      <c r="FN280" s="466">
        <f t="shared" si="706"/>
        <v>0</v>
      </c>
      <c r="FO280" s="466">
        <f t="shared" si="707"/>
        <v>0</v>
      </c>
      <c r="FP280" s="466">
        <f t="shared" si="708"/>
        <v>0</v>
      </c>
      <c r="FQ280" s="468">
        <f t="shared" si="709"/>
        <v>0</v>
      </c>
      <c r="FR280" s="466">
        <f t="shared" si="710"/>
        <v>0</v>
      </c>
      <c r="FS280" s="466">
        <f t="shared" si="711"/>
        <v>0</v>
      </c>
      <c r="FT280" s="466">
        <f t="shared" si="712"/>
        <v>0</v>
      </c>
      <c r="FU280" s="466">
        <f t="shared" si="713"/>
        <v>0</v>
      </c>
      <c r="FV280" s="466">
        <f t="shared" si="714"/>
        <v>0</v>
      </c>
      <c r="FW280" s="466">
        <f t="shared" si="715"/>
        <v>0</v>
      </c>
      <c r="FX280" s="466">
        <f t="shared" si="716"/>
        <v>0</v>
      </c>
      <c r="FY280" s="466">
        <f t="shared" si="717"/>
        <v>0</v>
      </c>
      <c r="FZ280" s="466">
        <f t="shared" si="718"/>
        <v>0</v>
      </c>
      <c r="GA280" s="466">
        <f t="shared" si="719"/>
        <v>0</v>
      </c>
      <c r="GB280" s="466">
        <f t="shared" si="720"/>
        <v>0</v>
      </c>
      <c r="GC280" s="468">
        <f t="shared" si="721"/>
        <v>0</v>
      </c>
    </row>
    <row r="281" spans="1:185">
      <c r="A281" s="97">
        <v>278</v>
      </c>
      <c r="B281" s="97" t="s">
        <v>11</v>
      </c>
      <c r="C281" s="97" t="s">
        <v>214</v>
      </c>
      <c r="D281" s="97" t="s">
        <v>936</v>
      </c>
      <c r="E281" s="321">
        <v>0</v>
      </c>
      <c r="F281" s="122">
        <v>0.76312283553738203</v>
      </c>
      <c r="G281" s="122">
        <v>2.5679620381629502</v>
      </c>
      <c r="H281" s="122">
        <v>0</v>
      </c>
      <c r="I281" s="122">
        <v>0.75770092342332496</v>
      </c>
      <c r="J281" s="122">
        <v>2.5202115736044299</v>
      </c>
      <c r="K281" s="122">
        <v>0</v>
      </c>
      <c r="L281" s="122">
        <v>0.75382812905614105</v>
      </c>
      <c r="M281" s="122">
        <v>2.4673485278770202</v>
      </c>
      <c r="N281" s="122">
        <v>0</v>
      </c>
      <c r="O281" s="122">
        <v>0.740892995869746</v>
      </c>
      <c r="P281" s="475">
        <v>2.39239214691675</v>
      </c>
      <c r="Q281" s="474">
        <v>1</v>
      </c>
      <c r="R281" s="97">
        <v>0</v>
      </c>
      <c r="S281" s="97">
        <v>0.76312283553738203</v>
      </c>
      <c r="T281" s="97">
        <v>2.5679620381629502</v>
      </c>
      <c r="U281" s="97">
        <v>0</v>
      </c>
      <c r="V281" s="97">
        <v>0.75770092342332496</v>
      </c>
      <c r="W281" s="97">
        <v>2.5202115736044299</v>
      </c>
      <c r="X281" s="97">
        <v>0</v>
      </c>
      <c r="Y281" s="97">
        <v>0.75382812905614105</v>
      </c>
      <c r="Z281" s="97">
        <v>2.4673485278770202</v>
      </c>
      <c r="AA281" s="97">
        <v>0</v>
      </c>
      <c r="AB281" s="97">
        <v>0.740892995869746</v>
      </c>
      <c r="AC281" s="97">
        <v>2.39239214691675</v>
      </c>
      <c r="AD281" s="321">
        <v>0</v>
      </c>
      <c r="AE281" s="97">
        <v>0</v>
      </c>
      <c r="AF281" s="97">
        <v>0</v>
      </c>
      <c r="AG281" s="97">
        <v>0</v>
      </c>
      <c r="AH281" s="97">
        <v>0</v>
      </c>
      <c r="AI281" s="97">
        <v>0</v>
      </c>
      <c r="AJ281" s="97">
        <v>0</v>
      </c>
      <c r="AK281" s="97">
        <v>0</v>
      </c>
      <c r="AL281" s="97">
        <v>0</v>
      </c>
      <c r="AM281" s="97">
        <v>0</v>
      </c>
      <c r="AN281" s="97">
        <v>0</v>
      </c>
      <c r="AO281" s="97">
        <v>0</v>
      </c>
      <c r="AP281" s="466">
        <f t="shared" si="578"/>
        <v>0</v>
      </c>
      <c r="AQ281" s="122">
        <f t="shared" si="579"/>
        <v>0</v>
      </c>
      <c r="AR281" s="473">
        <f t="shared" si="580"/>
        <v>0</v>
      </c>
      <c r="AS281" s="122">
        <f t="shared" si="581"/>
        <v>0</v>
      </c>
      <c r="AT281" s="122">
        <f t="shared" si="582"/>
        <v>0</v>
      </c>
      <c r="AU281" s="122">
        <f t="shared" si="583"/>
        <v>0</v>
      </c>
      <c r="AV281" s="122">
        <f t="shared" si="584"/>
        <v>0</v>
      </c>
      <c r="AW281" s="122">
        <f t="shared" si="585"/>
        <v>0</v>
      </c>
      <c r="AX281" s="122">
        <f t="shared" si="586"/>
        <v>0</v>
      </c>
      <c r="AY281" s="122">
        <f t="shared" si="587"/>
        <v>0</v>
      </c>
      <c r="AZ281" s="122">
        <f t="shared" si="588"/>
        <v>0</v>
      </c>
      <c r="BA281" s="469">
        <f t="shared" si="589"/>
        <v>0</v>
      </c>
      <c r="BB281" s="97">
        <f t="shared" si="590"/>
        <v>0</v>
      </c>
      <c r="BC281" s="97">
        <f t="shared" si="591"/>
        <v>0.1177668118086522</v>
      </c>
      <c r="BD281" s="97">
        <f t="shared" si="592"/>
        <v>0.39629360831161348</v>
      </c>
      <c r="BE281" s="97">
        <f t="shared" si="593"/>
        <v>0</v>
      </c>
      <c r="BF281" s="97">
        <f t="shared" si="594"/>
        <v>0.11693009028251732</v>
      </c>
      <c r="BG281" s="97">
        <f t="shared" si="595"/>
        <v>0.38892465050879915</v>
      </c>
      <c r="BH281" s="97">
        <f t="shared" si="596"/>
        <v>0</v>
      </c>
      <c r="BI281" s="97">
        <f t="shared" si="597"/>
        <v>0.1163324320495638</v>
      </c>
      <c r="BJ281" s="97">
        <f t="shared" si="598"/>
        <v>0.38076670781871036</v>
      </c>
      <c r="BK281" s="97">
        <f t="shared" si="599"/>
        <v>0</v>
      </c>
      <c r="BL281" s="97">
        <f t="shared" si="600"/>
        <v>0.1143362535514989</v>
      </c>
      <c r="BM281" s="469">
        <f t="shared" si="601"/>
        <v>0.36919927253918594</v>
      </c>
      <c r="BN281" s="467">
        <f t="shared" si="602"/>
        <v>0</v>
      </c>
      <c r="BO281" s="97">
        <f t="shared" si="603"/>
        <v>0</v>
      </c>
      <c r="BP281" s="97">
        <f t="shared" si="604"/>
        <v>0</v>
      </c>
      <c r="BQ281" s="97">
        <f t="shared" si="605"/>
        <v>0</v>
      </c>
      <c r="BR281" s="97">
        <f t="shared" si="606"/>
        <v>0</v>
      </c>
      <c r="BS281" s="97">
        <f t="shared" si="607"/>
        <v>0</v>
      </c>
      <c r="BT281" s="97">
        <f t="shared" si="608"/>
        <v>0</v>
      </c>
      <c r="BU281" s="97">
        <f t="shared" si="609"/>
        <v>0</v>
      </c>
      <c r="BV281" s="97">
        <f t="shared" si="610"/>
        <v>0</v>
      </c>
      <c r="BW281" s="97">
        <f t="shared" si="611"/>
        <v>0</v>
      </c>
      <c r="BX281" s="97">
        <f t="shared" si="612"/>
        <v>0</v>
      </c>
      <c r="BY281" s="469">
        <f t="shared" si="613"/>
        <v>0</v>
      </c>
      <c r="BZ281" s="470">
        <f t="shared" si="614"/>
        <v>0</v>
      </c>
      <c r="CA281" s="470">
        <f t="shared" si="615"/>
        <v>0</v>
      </c>
      <c r="CB281" s="470">
        <f t="shared" si="616"/>
        <v>0</v>
      </c>
      <c r="CC281" s="470">
        <f t="shared" si="617"/>
        <v>0</v>
      </c>
      <c r="CD281" s="470">
        <f t="shared" si="618"/>
        <v>0</v>
      </c>
      <c r="CE281" s="470">
        <f t="shared" si="619"/>
        <v>0</v>
      </c>
      <c r="CF281" s="470">
        <f t="shared" si="620"/>
        <v>0</v>
      </c>
      <c r="CG281" s="470">
        <f t="shared" si="621"/>
        <v>0</v>
      </c>
      <c r="CH281" s="470">
        <f t="shared" si="622"/>
        <v>0</v>
      </c>
      <c r="CI281" s="470">
        <f t="shared" si="623"/>
        <v>0</v>
      </c>
      <c r="CJ281" s="470">
        <f t="shared" si="624"/>
        <v>0</v>
      </c>
      <c r="CK281" s="472">
        <f t="shared" si="625"/>
        <v>0</v>
      </c>
      <c r="CL281" s="470">
        <f t="shared" si="626"/>
        <v>0</v>
      </c>
      <c r="CM281" s="116">
        <f t="shared" si="627"/>
        <v>0.76312283553738203</v>
      </c>
      <c r="CN281" s="116">
        <f t="shared" si="628"/>
        <v>2.5679620381629502</v>
      </c>
      <c r="CO281" s="116">
        <f t="shared" si="629"/>
        <v>0</v>
      </c>
      <c r="CP281" s="116">
        <f t="shared" si="630"/>
        <v>0.75770092342332496</v>
      </c>
      <c r="CQ281" s="116">
        <f t="shared" si="631"/>
        <v>2.5202115736044299</v>
      </c>
      <c r="CR281" s="116">
        <f t="shared" si="632"/>
        <v>0</v>
      </c>
      <c r="CS281" s="116">
        <f t="shared" si="633"/>
        <v>0.75382812905614105</v>
      </c>
      <c r="CT281" s="116">
        <f t="shared" si="634"/>
        <v>2.4673485278770202</v>
      </c>
      <c r="CU281" s="116">
        <f t="shared" si="635"/>
        <v>0</v>
      </c>
      <c r="CV281" s="116">
        <f t="shared" si="636"/>
        <v>0.740892995869746</v>
      </c>
      <c r="CW281" s="471">
        <f t="shared" si="637"/>
        <v>2.39239214691675</v>
      </c>
      <c r="CX281" s="470">
        <f t="shared" si="638"/>
        <v>0</v>
      </c>
      <c r="CY281" s="116">
        <f t="shared" si="639"/>
        <v>0</v>
      </c>
      <c r="CZ281" s="116">
        <f t="shared" si="640"/>
        <v>0</v>
      </c>
      <c r="DA281" s="116">
        <f t="shared" si="641"/>
        <v>0</v>
      </c>
      <c r="DB281" s="116">
        <f t="shared" si="642"/>
        <v>0</v>
      </c>
      <c r="DC281" s="116">
        <f t="shared" si="643"/>
        <v>0</v>
      </c>
      <c r="DD281" s="116">
        <f t="shared" si="644"/>
        <v>0</v>
      </c>
      <c r="DE281" s="116">
        <f t="shared" si="645"/>
        <v>0</v>
      </c>
      <c r="DF281" s="116">
        <f t="shared" si="646"/>
        <v>0</v>
      </c>
      <c r="DG281" s="116">
        <f t="shared" si="647"/>
        <v>0</v>
      </c>
      <c r="DH281" s="116">
        <f t="shared" si="648"/>
        <v>0</v>
      </c>
      <c r="DI281" s="471">
        <f t="shared" si="649"/>
        <v>0</v>
      </c>
      <c r="DJ281" s="470">
        <f t="shared" si="650"/>
        <v>0</v>
      </c>
      <c r="DK281" s="116">
        <f t="shared" si="651"/>
        <v>0</v>
      </c>
      <c r="DL281" s="116">
        <f t="shared" si="652"/>
        <v>0</v>
      </c>
      <c r="DM281" s="116">
        <f t="shared" si="653"/>
        <v>0</v>
      </c>
      <c r="DN281" s="116">
        <f t="shared" si="654"/>
        <v>0</v>
      </c>
      <c r="DO281" s="116">
        <f t="shared" si="655"/>
        <v>0</v>
      </c>
      <c r="DP281" s="116">
        <f t="shared" si="656"/>
        <v>0</v>
      </c>
      <c r="DQ281" s="116">
        <f t="shared" si="657"/>
        <v>0</v>
      </c>
      <c r="DR281" s="116">
        <f t="shared" si="658"/>
        <v>0</v>
      </c>
      <c r="DS281" s="116">
        <f t="shared" si="659"/>
        <v>0</v>
      </c>
      <c r="DT281" s="116">
        <f t="shared" si="660"/>
        <v>0</v>
      </c>
      <c r="DU281" s="471">
        <f t="shared" si="661"/>
        <v>0</v>
      </c>
      <c r="DV281" s="470">
        <f t="shared" si="662"/>
        <v>0</v>
      </c>
      <c r="DW281" s="470">
        <f t="shared" si="663"/>
        <v>0</v>
      </c>
      <c r="DX281" s="470">
        <f t="shared" si="664"/>
        <v>0</v>
      </c>
      <c r="DY281" s="470">
        <f t="shared" si="665"/>
        <v>0</v>
      </c>
      <c r="DZ281" s="470">
        <f t="shared" si="666"/>
        <v>0</v>
      </c>
      <c r="EA281" s="470">
        <f t="shared" si="667"/>
        <v>0</v>
      </c>
      <c r="EB281" s="470">
        <f t="shared" si="668"/>
        <v>0</v>
      </c>
      <c r="EC281" s="470">
        <f t="shared" si="669"/>
        <v>0</v>
      </c>
      <c r="ED281" s="470">
        <f t="shared" si="670"/>
        <v>0</v>
      </c>
      <c r="EE281" s="470">
        <f t="shared" si="671"/>
        <v>0</v>
      </c>
      <c r="EF281" s="470">
        <f t="shared" si="672"/>
        <v>0</v>
      </c>
      <c r="EG281" s="470">
        <f t="shared" si="673"/>
        <v>0</v>
      </c>
      <c r="EH281" s="466">
        <f t="shared" si="674"/>
        <v>0</v>
      </c>
      <c r="EI281" s="122">
        <f t="shared" si="675"/>
        <v>0</v>
      </c>
      <c r="EJ281" s="122">
        <f t="shared" si="676"/>
        <v>0</v>
      </c>
      <c r="EK281" s="122">
        <f t="shared" si="677"/>
        <v>0</v>
      </c>
      <c r="EL281" s="122">
        <f t="shared" si="678"/>
        <v>0</v>
      </c>
      <c r="EM281" s="122">
        <f t="shared" si="679"/>
        <v>0</v>
      </c>
      <c r="EN281" s="122">
        <f t="shared" si="680"/>
        <v>0</v>
      </c>
      <c r="EO281" s="122">
        <f t="shared" si="681"/>
        <v>0</v>
      </c>
      <c r="EP281" s="122">
        <f t="shared" si="682"/>
        <v>0</v>
      </c>
      <c r="EQ281" s="122">
        <f t="shared" si="683"/>
        <v>0</v>
      </c>
      <c r="ER281" s="122">
        <f t="shared" si="684"/>
        <v>0</v>
      </c>
      <c r="ES281" s="469">
        <f t="shared" si="685"/>
        <v>0</v>
      </c>
      <c r="ET281" s="466">
        <f t="shared" si="686"/>
        <v>0</v>
      </c>
      <c r="EU281" s="122">
        <f t="shared" si="687"/>
        <v>0</v>
      </c>
      <c r="EV281" s="122">
        <f t="shared" si="688"/>
        <v>0</v>
      </c>
      <c r="EW281" s="122">
        <f t="shared" si="689"/>
        <v>0</v>
      </c>
      <c r="EX281" s="122">
        <f t="shared" si="690"/>
        <v>0</v>
      </c>
      <c r="EY281" s="122">
        <f t="shared" si="691"/>
        <v>0</v>
      </c>
      <c r="EZ281" s="122">
        <f t="shared" si="692"/>
        <v>0</v>
      </c>
      <c r="FA281" s="122">
        <f t="shared" si="693"/>
        <v>0</v>
      </c>
      <c r="FB281" s="122">
        <f t="shared" si="694"/>
        <v>0</v>
      </c>
      <c r="FC281" s="122">
        <f t="shared" si="695"/>
        <v>0</v>
      </c>
      <c r="FD281" s="122">
        <f t="shared" si="696"/>
        <v>0</v>
      </c>
      <c r="FE281" s="469">
        <f t="shared" si="697"/>
        <v>0</v>
      </c>
      <c r="FF281" s="466">
        <f t="shared" si="698"/>
        <v>0</v>
      </c>
      <c r="FG281" s="466">
        <f t="shared" si="699"/>
        <v>0</v>
      </c>
      <c r="FH281" s="466">
        <f t="shared" si="700"/>
        <v>0</v>
      </c>
      <c r="FI281" s="466">
        <f t="shared" si="701"/>
        <v>0</v>
      </c>
      <c r="FJ281" s="466">
        <f t="shared" si="702"/>
        <v>0</v>
      </c>
      <c r="FK281" s="466">
        <f t="shared" si="703"/>
        <v>0</v>
      </c>
      <c r="FL281" s="466">
        <f t="shared" si="704"/>
        <v>0</v>
      </c>
      <c r="FM281" s="466">
        <f t="shared" si="705"/>
        <v>0</v>
      </c>
      <c r="FN281" s="466">
        <f t="shared" si="706"/>
        <v>0</v>
      </c>
      <c r="FO281" s="466">
        <f t="shared" si="707"/>
        <v>0</v>
      </c>
      <c r="FP281" s="466">
        <f t="shared" si="708"/>
        <v>0</v>
      </c>
      <c r="FQ281" s="468">
        <f t="shared" si="709"/>
        <v>0</v>
      </c>
      <c r="FR281" s="466">
        <f t="shared" si="710"/>
        <v>0</v>
      </c>
      <c r="FS281" s="466">
        <f t="shared" si="711"/>
        <v>0</v>
      </c>
      <c r="FT281" s="466">
        <f t="shared" si="712"/>
        <v>0</v>
      </c>
      <c r="FU281" s="466">
        <f t="shared" si="713"/>
        <v>0</v>
      </c>
      <c r="FV281" s="466">
        <f t="shared" si="714"/>
        <v>0</v>
      </c>
      <c r="FW281" s="466">
        <f t="shared" si="715"/>
        <v>0</v>
      </c>
      <c r="FX281" s="466">
        <f t="shared" si="716"/>
        <v>0</v>
      </c>
      <c r="FY281" s="466">
        <f t="shared" si="717"/>
        <v>0</v>
      </c>
      <c r="FZ281" s="466">
        <f t="shared" si="718"/>
        <v>0</v>
      </c>
      <c r="GA281" s="466">
        <f t="shared" si="719"/>
        <v>0</v>
      </c>
      <c r="GB281" s="466">
        <f t="shared" si="720"/>
        <v>0</v>
      </c>
      <c r="GC281" s="468">
        <f t="shared" si="721"/>
        <v>0</v>
      </c>
    </row>
    <row r="282" spans="1:185">
      <c r="A282" s="97">
        <v>279</v>
      </c>
      <c r="B282" s="97" t="s">
        <v>11</v>
      </c>
      <c r="C282" s="97" t="s">
        <v>214</v>
      </c>
      <c r="D282" s="97" t="s">
        <v>936</v>
      </c>
      <c r="E282" s="321">
        <v>4.0000000000000003E-15</v>
      </c>
      <c r="F282" s="122">
        <v>0</v>
      </c>
      <c r="G282" s="122">
        <v>17.627927270158299</v>
      </c>
      <c r="H282" s="122">
        <v>4.0000000000000003E-15</v>
      </c>
      <c r="I282" s="122">
        <v>0</v>
      </c>
      <c r="J282" s="122">
        <v>17.627927270158299</v>
      </c>
      <c r="K282" s="122">
        <v>4.0000000000000003E-15</v>
      </c>
      <c r="L282" s="122">
        <v>0</v>
      </c>
      <c r="M282" s="122">
        <v>17.627927270158299</v>
      </c>
      <c r="N282" s="122">
        <v>2.9999999999999998E-15</v>
      </c>
      <c r="O282" s="122">
        <v>0</v>
      </c>
      <c r="P282" s="475">
        <v>15.6888552704409</v>
      </c>
      <c r="Q282" s="474">
        <v>1</v>
      </c>
      <c r="R282" s="97">
        <v>4.0000000000000003E-15</v>
      </c>
      <c r="S282" s="97">
        <v>0</v>
      </c>
      <c r="T282" s="97">
        <v>17.627927270158299</v>
      </c>
      <c r="U282" s="97">
        <v>4.0000000000000003E-15</v>
      </c>
      <c r="V282" s="97">
        <v>0</v>
      </c>
      <c r="W282" s="97">
        <v>17.627927270158299</v>
      </c>
      <c r="X282" s="97">
        <v>4.0000000000000003E-15</v>
      </c>
      <c r="Y282" s="97">
        <v>0</v>
      </c>
      <c r="Z282" s="97">
        <v>17.627927270158299</v>
      </c>
      <c r="AA282" s="97">
        <v>2.9999999999999998E-15</v>
      </c>
      <c r="AB282" s="97">
        <v>0</v>
      </c>
      <c r="AC282" s="97">
        <v>15.6888552704409</v>
      </c>
      <c r="AD282" s="321">
        <v>0</v>
      </c>
      <c r="AE282" s="97">
        <v>0</v>
      </c>
      <c r="AF282" s="97">
        <v>0</v>
      </c>
      <c r="AG282" s="97">
        <v>0</v>
      </c>
      <c r="AH282" s="97">
        <v>0</v>
      </c>
      <c r="AI282" s="97">
        <v>0</v>
      </c>
      <c r="AJ282" s="97">
        <v>0</v>
      </c>
      <c r="AK282" s="97">
        <v>0</v>
      </c>
      <c r="AL282" s="97">
        <v>0</v>
      </c>
      <c r="AM282" s="97">
        <v>0</v>
      </c>
      <c r="AN282" s="97">
        <v>0</v>
      </c>
      <c r="AO282" s="97">
        <v>0</v>
      </c>
      <c r="AP282" s="466">
        <f t="shared" si="578"/>
        <v>0</v>
      </c>
      <c r="AQ282" s="122">
        <f t="shared" si="579"/>
        <v>0</v>
      </c>
      <c r="AR282" s="473">
        <f t="shared" si="580"/>
        <v>0</v>
      </c>
      <c r="AS282" s="122">
        <f t="shared" si="581"/>
        <v>0</v>
      </c>
      <c r="AT282" s="122">
        <f t="shared" si="582"/>
        <v>0</v>
      </c>
      <c r="AU282" s="122">
        <f t="shared" si="583"/>
        <v>0</v>
      </c>
      <c r="AV282" s="122">
        <f t="shared" si="584"/>
        <v>0</v>
      </c>
      <c r="AW282" s="122">
        <f t="shared" si="585"/>
        <v>0</v>
      </c>
      <c r="AX282" s="122">
        <f t="shared" si="586"/>
        <v>0</v>
      </c>
      <c r="AY282" s="122">
        <f t="shared" si="587"/>
        <v>0</v>
      </c>
      <c r="AZ282" s="122">
        <f t="shared" si="588"/>
        <v>0</v>
      </c>
      <c r="BA282" s="469">
        <f t="shared" si="589"/>
        <v>0</v>
      </c>
      <c r="BB282" s="97">
        <f t="shared" si="590"/>
        <v>6.1728888888888894E-16</v>
      </c>
      <c r="BC282" s="97">
        <f t="shared" si="591"/>
        <v>0</v>
      </c>
      <c r="BD282" s="97">
        <f t="shared" si="592"/>
        <v>2.7203809095025395</v>
      </c>
      <c r="BE282" s="97">
        <f t="shared" si="593"/>
        <v>6.1728888888888894E-16</v>
      </c>
      <c r="BF282" s="97">
        <f t="shared" si="594"/>
        <v>0</v>
      </c>
      <c r="BG282" s="97">
        <f t="shared" si="595"/>
        <v>2.7203809095025395</v>
      </c>
      <c r="BH282" s="97">
        <f t="shared" si="596"/>
        <v>6.1728888888888894E-16</v>
      </c>
      <c r="BI282" s="97">
        <f t="shared" si="597"/>
        <v>0</v>
      </c>
      <c r="BJ282" s="97">
        <f t="shared" si="598"/>
        <v>2.7203809095025395</v>
      </c>
      <c r="BK282" s="97">
        <f t="shared" si="599"/>
        <v>4.6296666666666658E-16</v>
      </c>
      <c r="BL282" s="97">
        <f t="shared" si="600"/>
        <v>0</v>
      </c>
      <c r="BM282" s="469">
        <f t="shared" si="601"/>
        <v>2.4211390094572627</v>
      </c>
      <c r="BN282" s="467">
        <f t="shared" si="602"/>
        <v>0</v>
      </c>
      <c r="BO282" s="97">
        <f t="shared" si="603"/>
        <v>0</v>
      </c>
      <c r="BP282" s="97">
        <f t="shared" si="604"/>
        <v>0</v>
      </c>
      <c r="BQ282" s="97">
        <f t="shared" si="605"/>
        <v>0</v>
      </c>
      <c r="BR282" s="97">
        <f t="shared" si="606"/>
        <v>0</v>
      </c>
      <c r="BS282" s="97">
        <f t="shared" si="607"/>
        <v>0</v>
      </c>
      <c r="BT282" s="97">
        <f t="shared" si="608"/>
        <v>0</v>
      </c>
      <c r="BU282" s="97">
        <f t="shared" si="609"/>
        <v>0</v>
      </c>
      <c r="BV282" s="97">
        <f t="shared" si="610"/>
        <v>0</v>
      </c>
      <c r="BW282" s="97">
        <f t="shared" si="611"/>
        <v>0</v>
      </c>
      <c r="BX282" s="97">
        <f t="shared" si="612"/>
        <v>0</v>
      </c>
      <c r="BY282" s="469">
        <f t="shared" si="613"/>
        <v>0</v>
      </c>
      <c r="BZ282" s="470">
        <f t="shared" si="614"/>
        <v>0</v>
      </c>
      <c r="CA282" s="470">
        <f t="shared" si="615"/>
        <v>0</v>
      </c>
      <c r="CB282" s="470">
        <f t="shared" si="616"/>
        <v>0</v>
      </c>
      <c r="CC282" s="470">
        <f t="shared" si="617"/>
        <v>0</v>
      </c>
      <c r="CD282" s="470">
        <f t="shared" si="618"/>
        <v>0</v>
      </c>
      <c r="CE282" s="470">
        <f t="shared" si="619"/>
        <v>0</v>
      </c>
      <c r="CF282" s="470">
        <f t="shared" si="620"/>
        <v>0</v>
      </c>
      <c r="CG282" s="470">
        <f t="shared" si="621"/>
        <v>0</v>
      </c>
      <c r="CH282" s="470">
        <f t="shared" si="622"/>
        <v>0</v>
      </c>
      <c r="CI282" s="470">
        <f t="shared" si="623"/>
        <v>0</v>
      </c>
      <c r="CJ282" s="470">
        <f t="shared" si="624"/>
        <v>0</v>
      </c>
      <c r="CK282" s="472">
        <f t="shared" si="625"/>
        <v>0</v>
      </c>
      <c r="CL282" s="470">
        <f t="shared" si="626"/>
        <v>4.0000000000000003E-15</v>
      </c>
      <c r="CM282" s="116">
        <f t="shared" si="627"/>
        <v>0</v>
      </c>
      <c r="CN282" s="116">
        <f t="shared" si="628"/>
        <v>17.627927270158299</v>
      </c>
      <c r="CO282" s="116">
        <f t="shared" si="629"/>
        <v>4.0000000000000003E-15</v>
      </c>
      <c r="CP282" s="116">
        <f t="shared" si="630"/>
        <v>0</v>
      </c>
      <c r="CQ282" s="116">
        <f t="shared" si="631"/>
        <v>17.627927270158299</v>
      </c>
      <c r="CR282" s="116">
        <f t="shared" si="632"/>
        <v>4.0000000000000003E-15</v>
      </c>
      <c r="CS282" s="116">
        <f t="shared" si="633"/>
        <v>0</v>
      </c>
      <c r="CT282" s="116">
        <f t="shared" si="634"/>
        <v>17.627927270158299</v>
      </c>
      <c r="CU282" s="116">
        <f t="shared" si="635"/>
        <v>2.9999999999999998E-15</v>
      </c>
      <c r="CV282" s="116">
        <f t="shared" si="636"/>
        <v>0</v>
      </c>
      <c r="CW282" s="471">
        <f t="shared" si="637"/>
        <v>15.6888552704409</v>
      </c>
      <c r="CX282" s="470">
        <f t="shared" si="638"/>
        <v>0</v>
      </c>
      <c r="CY282" s="116">
        <f t="shared" si="639"/>
        <v>0</v>
      </c>
      <c r="CZ282" s="116">
        <f t="shared" si="640"/>
        <v>0</v>
      </c>
      <c r="DA282" s="116">
        <f t="shared" si="641"/>
        <v>0</v>
      </c>
      <c r="DB282" s="116">
        <f t="shared" si="642"/>
        <v>0</v>
      </c>
      <c r="DC282" s="116">
        <f t="shared" si="643"/>
        <v>0</v>
      </c>
      <c r="DD282" s="116">
        <f t="shared" si="644"/>
        <v>0</v>
      </c>
      <c r="DE282" s="116">
        <f t="shared" si="645"/>
        <v>0</v>
      </c>
      <c r="DF282" s="116">
        <f t="shared" si="646"/>
        <v>0</v>
      </c>
      <c r="DG282" s="116">
        <f t="shared" si="647"/>
        <v>0</v>
      </c>
      <c r="DH282" s="116">
        <f t="shared" si="648"/>
        <v>0</v>
      </c>
      <c r="DI282" s="471">
        <f t="shared" si="649"/>
        <v>0</v>
      </c>
      <c r="DJ282" s="470">
        <f t="shared" si="650"/>
        <v>0</v>
      </c>
      <c r="DK282" s="116">
        <f t="shared" si="651"/>
        <v>0</v>
      </c>
      <c r="DL282" s="116">
        <f t="shared" si="652"/>
        <v>0</v>
      </c>
      <c r="DM282" s="116">
        <f t="shared" si="653"/>
        <v>0</v>
      </c>
      <c r="DN282" s="116">
        <f t="shared" si="654"/>
        <v>0</v>
      </c>
      <c r="DO282" s="116">
        <f t="shared" si="655"/>
        <v>0</v>
      </c>
      <c r="DP282" s="116">
        <f t="shared" si="656"/>
        <v>0</v>
      </c>
      <c r="DQ282" s="116">
        <f t="shared" si="657"/>
        <v>0</v>
      </c>
      <c r="DR282" s="116">
        <f t="shared" si="658"/>
        <v>0</v>
      </c>
      <c r="DS282" s="116">
        <f t="shared" si="659"/>
        <v>0</v>
      </c>
      <c r="DT282" s="116">
        <f t="shared" si="660"/>
        <v>0</v>
      </c>
      <c r="DU282" s="471">
        <f t="shared" si="661"/>
        <v>0</v>
      </c>
      <c r="DV282" s="470">
        <f t="shared" si="662"/>
        <v>0</v>
      </c>
      <c r="DW282" s="470">
        <f t="shared" si="663"/>
        <v>0</v>
      </c>
      <c r="DX282" s="470">
        <f t="shared" si="664"/>
        <v>0</v>
      </c>
      <c r="DY282" s="470">
        <f t="shared" si="665"/>
        <v>0</v>
      </c>
      <c r="DZ282" s="470">
        <f t="shared" si="666"/>
        <v>0</v>
      </c>
      <c r="EA282" s="470">
        <f t="shared" si="667"/>
        <v>0</v>
      </c>
      <c r="EB282" s="470">
        <f t="shared" si="668"/>
        <v>0</v>
      </c>
      <c r="EC282" s="470">
        <f t="shared" si="669"/>
        <v>0</v>
      </c>
      <c r="ED282" s="470">
        <f t="shared" si="670"/>
        <v>0</v>
      </c>
      <c r="EE282" s="470">
        <f t="shared" si="671"/>
        <v>0</v>
      </c>
      <c r="EF282" s="470">
        <f t="shared" si="672"/>
        <v>0</v>
      </c>
      <c r="EG282" s="470">
        <f t="shared" si="673"/>
        <v>0</v>
      </c>
      <c r="EH282" s="466">
        <f t="shared" si="674"/>
        <v>0</v>
      </c>
      <c r="EI282" s="122">
        <f t="shared" si="675"/>
        <v>0</v>
      </c>
      <c r="EJ282" s="122">
        <f t="shared" si="676"/>
        <v>0</v>
      </c>
      <c r="EK282" s="122">
        <f t="shared" si="677"/>
        <v>0</v>
      </c>
      <c r="EL282" s="122">
        <f t="shared" si="678"/>
        <v>0</v>
      </c>
      <c r="EM282" s="122">
        <f t="shared" si="679"/>
        <v>0</v>
      </c>
      <c r="EN282" s="122">
        <f t="shared" si="680"/>
        <v>0</v>
      </c>
      <c r="EO282" s="122">
        <f t="shared" si="681"/>
        <v>0</v>
      </c>
      <c r="EP282" s="122">
        <f t="shared" si="682"/>
        <v>0</v>
      </c>
      <c r="EQ282" s="122">
        <f t="shared" si="683"/>
        <v>0</v>
      </c>
      <c r="ER282" s="122">
        <f t="shared" si="684"/>
        <v>0</v>
      </c>
      <c r="ES282" s="469">
        <f t="shared" si="685"/>
        <v>0</v>
      </c>
      <c r="ET282" s="466">
        <f t="shared" si="686"/>
        <v>0</v>
      </c>
      <c r="EU282" s="122">
        <f t="shared" si="687"/>
        <v>0</v>
      </c>
      <c r="EV282" s="122">
        <f t="shared" si="688"/>
        <v>0</v>
      </c>
      <c r="EW282" s="122">
        <f t="shared" si="689"/>
        <v>0</v>
      </c>
      <c r="EX282" s="122">
        <f t="shared" si="690"/>
        <v>0</v>
      </c>
      <c r="EY282" s="122">
        <f t="shared" si="691"/>
        <v>0</v>
      </c>
      <c r="EZ282" s="122">
        <f t="shared" si="692"/>
        <v>0</v>
      </c>
      <c r="FA282" s="122">
        <f t="shared" si="693"/>
        <v>0</v>
      </c>
      <c r="FB282" s="122">
        <f t="shared" si="694"/>
        <v>0</v>
      </c>
      <c r="FC282" s="122">
        <f t="shared" si="695"/>
        <v>0</v>
      </c>
      <c r="FD282" s="122">
        <f t="shared" si="696"/>
        <v>0</v>
      </c>
      <c r="FE282" s="469">
        <f t="shared" si="697"/>
        <v>0</v>
      </c>
      <c r="FF282" s="466">
        <f t="shared" si="698"/>
        <v>0</v>
      </c>
      <c r="FG282" s="466">
        <f t="shared" si="699"/>
        <v>0</v>
      </c>
      <c r="FH282" s="466">
        <f t="shared" si="700"/>
        <v>0</v>
      </c>
      <c r="FI282" s="466">
        <f t="shared" si="701"/>
        <v>0</v>
      </c>
      <c r="FJ282" s="466">
        <f t="shared" si="702"/>
        <v>0</v>
      </c>
      <c r="FK282" s="466">
        <f t="shared" si="703"/>
        <v>0</v>
      </c>
      <c r="FL282" s="466">
        <f t="shared" si="704"/>
        <v>0</v>
      </c>
      <c r="FM282" s="466">
        <f t="shared" si="705"/>
        <v>0</v>
      </c>
      <c r="FN282" s="466">
        <f t="shared" si="706"/>
        <v>0</v>
      </c>
      <c r="FO282" s="466">
        <f t="shared" si="707"/>
        <v>0</v>
      </c>
      <c r="FP282" s="466">
        <f t="shared" si="708"/>
        <v>0</v>
      </c>
      <c r="FQ282" s="468">
        <f t="shared" si="709"/>
        <v>0</v>
      </c>
      <c r="FR282" s="466">
        <f t="shared" si="710"/>
        <v>0</v>
      </c>
      <c r="FS282" s="466">
        <f t="shared" si="711"/>
        <v>0</v>
      </c>
      <c r="FT282" s="466">
        <f t="shared" si="712"/>
        <v>0</v>
      </c>
      <c r="FU282" s="466">
        <f t="shared" si="713"/>
        <v>0</v>
      </c>
      <c r="FV282" s="466">
        <f t="shared" si="714"/>
        <v>0</v>
      </c>
      <c r="FW282" s="466">
        <f t="shared" si="715"/>
        <v>0</v>
      </c>
      <c r="FX282" s="466">
        <f t="shared" si="716"/>
        <v>0</v>
      </c>
      <c r="FY282" s="466">
        <f t="shared" si="717"/>
        <v>0</v>
      </c>
      <c r="FZ282" s="466">
        <f t="shared" si="718"/>
        <v>0</v>
      </c>
      <c r="GA282" s="466">
        <f t="shared" si="719"/>
        <v>0</v>
      </c>
      <c r="GB282" s="466">
        <f t="shared" si="720"/>
        <v>0</v>
      </c>
      <c r="GC282" s="468">
        <f t="shared" si="721"/>
        <v>0</v>
      </c>
    </row>
    <row r="283" spans="1:185">
      <c r="A283" s="97">
        <v>280</v>
      </c>
      <c r="B283" s="97" t="s">
        <v>11</v>
      </c>
      <c r="C283" s="97" t="s">
        <v>214</v>
      </c>
      <c r="D283" s="97" t="s">
        <v>936</v>
      </c>
      <c r="E283" s="321">
        <v>1.001673238644E-3</v>
      </c>
      <c r="F283" s="122">
        <v>7.2885319711000002E-5</v>
      </c>
      <c r="G283" s="122">
        <v>1.1080064789421E-2</v>
      </c>
      <c r="H283" s="122">
        <v>9.91314828385E-4</v>
      </c>
      <c r="I283" s="122">
        <v>6.7783347331000005E-5</v>
      </c>
      <c r="J283" s="122">
        <v>1.0972171014721E-2</v>
      </c>
      <c r="K283" s="122">
        <v>9.8391596391500004E-4</v>
      </c>
      <c r="L283" s="122">
        <v>6.4139081344999994E-5</v>
      </c>
      <c r="M283" s="122">
        <v>1.0846780952232E-2</v>
      </c>
      <c r="N283" s="122">
        <v>9.5920375658299997E-4</v>
      </c>
      <c r="O283" s="122">
        <v>5.1967232954000002E-5</v>
      </c>
      <c r="P283" s="475">
        <v>1.0689762984893001E-2</v>
      </c>
      <c r="Q283" s="474">
        <v>17</v>
      </c>
      <c r="R283" s="97">
        <v>1.7028445056941999E-2</v>
      </c>
      <c r="S283" s="97">
        <v>1.239050435083E-3</v>
      </c>
      <c r="T283" s="97">
        <v>0.18836110142015899</v>
      </c>
      <c r="U283" s="97">
        <v>1.6852352082545999E-2</v>
      </c>
      <c r="V283" s="97">
        <v>1.1523169046279999E-3</v>
      </c>
      <c r="W283" s="97">
        <v>0.186526907250258</v>
      </c>
      <c r="X283" s="97">
        <v>1.6726571386549E-2</v>
      </c>
      <c r="Y283" s="97">
        <v>1.0903643828729999E-3</v>
      </c>
      <c r="Z283" s="97">
        <v>0.18439527618793999</v>
      </c>
      <c r="AA283" s="97">
        <v>1.6306463861919002E-2</v>
      </c>
      <c r="AB283" s="97">
        <v>8.8344296021400002E-4</v>
      </c>
      <c r="AC283" s="97">
        <v>0.18172597074317801</v>
      </c>
      <c r="AD283" s="321">
        <v>0</v>
      </c>
      <c r="AE283" s="97">
        <v>0</v>
      </c>
      <c r="AF283" s="97">
        <v>0</v>
      </c>
      <c r="AG283" s="97">
        <v>0</v>
      </c>
      <c r="AH283" s="97">
        <v>0</v>
      </c>
      <c r="AI283" s="97">
        <v>0</v>
      </c>
      <c r="AJ283" s="97">
        <v>0</v>
      </c>
      <c r="AK283" s="97">
        <v>0</v>
      </c>
      <c r="AL283" s="97">
        <v>0</v>
      </c>
      <c r="AM283" s="97">
        <v>0</v>
      </c>
      <c r="AN283" s="97">
        <v>0</v>
      </c>
      <c r="AO283" s="97">
        <v>0</v>
      </c>
      <c r="AP283" s="466">
        <f t="shared" si="578"/>
        <v>0</v>
      </c>
      <c r="AQ283" s="122">
        <f t="shared" si="579"/>
        <v>0</v>
      </c>
      <c r="AR283" s="473">
        <f t="shared" si="580"/>
        <v>0</v>
      </c>
      <c r="AS283" s="122">
        <f t="shared" si="581"/>
        <v>0</v>
      </c>
      <c r="AT283" s="122">
        <f t="shared" si="582"/>
        <v>0</v>
      </c>
      <c r="AU283" s="122">
        <f t="shared" si="583"/>
        <v>0</v>
      </c>
      <c r="AV283" s="122">
        <f t="shared" si="584"/>
        <v>0</v>
      </c>
      <c r="AW283" s="122">
        <f t="shared" si="585"/>
        <v>0</v>
      </c>
      <c r="AX283" s="122">
        <f t="shared" si="586"/>
        <v>0</v>
      </c>
      <c r="AY283" s="122">
        <f t="shared" si="587"/>
        <v>0</v>
      </c>
      <c r="AZ283" s="122">
        <f t="shared" si="588"/>
        <v>0</v>
      </c>
      <c r="BA283" s="469">
        <f t="shared" si="589"/>
        <v>0</v>
      </c>
      <c r="BB283" s="97">
        <f t="shared" si="590"/>
        <v>1.5458044012807239E-4</v>
      </c>
      <c r="BC283" s="97">
        <f t="shared" si="591"/>
        <v>1.1247824505178654E-5</v>
      </c>
      <c r="BD283" s="97">
        <f t="shared" si="592"/>
        <v>1.7099002206696471E-3</v>
      </c>
      <c r="BE283" s="97">
        <f t="shared" si="593"/>
        <v>1.5298190723821403E-4</v>
      </c>
      <c r="BF283" s="97">
        <f t="shared" si="594"/>
        <v>1.0460476789780656E-5</v>
      </c>
      <c r="BG283" s="97">
        <f t="shared" si="595"/>
        <v>1.6932498135939994E-3</v>
      </c>
      <c r="BH283" s="97">
        <f t="shared" si="596"/>
        <v>1.5184009803128259E-4</v>
      </c>
      <c r="BI283" s="97">
        <f t="shared" si="597"/>
        <v>9.8980855644522765E-6</v>
      </c>
      <c r="BJ283" s="97">
        <f t="shared" si="598"/>
        <v>1.6738993405061139E-3</v>
      </c>
      <c r="BK283" s="97">
        <f t="shared" si="599"/>
        <v>1.4802645527979208E-4</v>
      </c>
      <c r="BL283" s="97">
        <f t="shared" si="600"/>
        <v>8.0196988722011777E-6</v>
      </c>
      <c r="BM283" s="469">
        <f t="shared" si="601"/>
        <v>1.649667978857543E-3</v>
      </c>
      <c r="BN283" s="467">
        <f t="shared" si="602"/>
        <v>0</v>
      </c>
      <c r="BO283" s="97">
        <f t="shared" si="603"/>
        <v>0</v>
      </c>
      <c r="BP283" s="97">
        <f t="shared" si="604"/>
        <v>0</v>
      </c>
      <c r="BQ283" s="97">
        <f t="shared" si="605"/>
        <v>0</v>
      </c>
      <c r="BR283" s="97">
        <f t="shared" si="606"/>
        <v>0</v>
      </c>
      <c r="BS283" s="97">
        <f t="shared" si="607"/>
        <v>0</v>
      </c>
      <c r="BT283" s="97">
        <f t="shared" si="608"/>
        <v>0</v>
      </c>
      <c r="BU283" s="97">
        <f t="shared" si="609"/>
        <v>0</v>
      </c>
      <c r="BV283" s="97">
        <f t="shared" si="610"/>
        <v>0</v>
      </c>
      <c r="BW283" s="97">
        <f t="shared" si="611"/>
        <v>0</v>
      </c>
      <c r="BX283" s="97">
        <f t="shared" si="612"/>
        <v>0</v>
      </c>
      <c r="BY283" s="469">
        <f t="shared" si="613"/>
        <v>0</v>
      </c>
      <c r="BZ283" s="470">
        <f t="shared" si="614"/>
        <v>0</v>
      </c>
      <c r="CA283" s="470">
        <f t="shared" si="615"/>
        <v>0</v>
      </c>
      <c r="CB283" s="470">
        <f t="shared" si="616"/>
        <v>0</v>
      </c>
      <c r="CC283" s="470">
        <f t="shared" si="617"/>
        <v>0</v>
      </c>
      <c r="CD283" s="470">
        <f t="shared" si="618"/>
        <v>0</v>
      </c>
      <c r="CE283" s="470">
        <f t="shared" si="619"/>
        <v>0</v>
      </c>
      <c r="CF283" s="470">
        <f t="shared" si="620"/>
        <v>0</v>
      </c>
      <c r="CG283" s="470">
        <f t="shared" si="621"/>
        <v>0</v>
      </c>
      <c r="CH283" s="470">
        <f t="shared" si="622"/>
        <v>0</v>
      </c>
      <c r="CI283" s="470">
        <f t="shared" si="623"/>
        <v>0</v>
      </c>
      <c r="CJ283" s="470">
        <f t="shared" si="624"/>
        <v>0</v>
      </c>
      <c r="CK283" s="472">
        <f t="shared" si="625"/>
        <v>0</v>
      </c>
      <c r="CL283" s="470">
        <f t="shared" si="626"/>
        <v>1.7028445056941999E-2</v>
      </c>
      <c r="CM283" s="116">
        <f t="shared" si="627"/>
        <v>1.239050435083E-3</v>
      </c>
      <c r="CN283" s="116">
        <f t="shared" si="628"/>
        <v>0.18836110142015899</v>
      </c>
      <c r="CO283" s="116">
        <f t="shared" si="629"/>
        <v>1.6852352082545999E-2</v>
      </c>
      <c r="CP283" s="116">
        <f t="shared" si="630"/>
        <v>1.1523169046279999E-3</v>
      </c>
      <c r="CQ283" s="116">
        <f t="shared" si="631"/>
        <v>0.186526907250258</v>
      </c>
      <c r="CR283" s="116">
        <f t="shared" si="632"/>
        <v>1.6726571386549E-2</v>
      </c>
      <c r="CS283" s="116">
        <f t="shared" si="633"/>
        <v>1.0903643828729999E-3</v>
      </c>
      <c r="CT283" s="116">
        <f t="shared" si="634"/>
        <v>0.18439527618793999</v>
      </c>
      <c r="CU283" s="116">
        <f t="shared" si="635"/>
        <v>1.6306463861919002E-2</v>
      </c>
      <c r="CV283" s="116">
        <f t="shared" si="636"/>
        <v>8.8344296021400002E-4</v>
      </c>
      <c r="CW283" s="471">
        <f t="shared" si="637"/>
        <v>0.18172597074317801</v>
      </c>
      <c r="CX283" s="470">
        <f t="shared" si="638"/>
        <v>0</v>
      </c>
      <c r="CY283" s="116">
        <f t="shared" si="639"/>
        <v>0</v>
      </c>
      <c r="CZ283" s="116">
        <f t="shared" si="640"/>
        <v>0</v>
      </c>
      <c r="DA283" s="116">
        <f t="shared" si="641"/>
        <v>0</v>
      </c>
      <c r="DB283" s="116">
        <f t="shared" si="642"/>
        <v>0</v>
      </c>
      <c r="DC283" s="116">
        <f t="shared" si="643"/>
        <v>0</v>
      </c>
      <c r="DD283" s="116">
        <f t="shared" si="644"/>
        <v>0</v>
      </c>
      <c r="DE283" s="116">
        <f t="shared" si="645"/>
        <v>0</v>
      </c>
      <c r="DF283" s="116">
        <f t="shared" si="646"/>
        <v>0</v>
      </c>
      <c r="DG283" s="116">
        <f t="shared" si="647"/>
        <v>0</v>
      </c>
      <c r="DH283" s="116">
        <f t="shared" si="648"/>
        <v>0</v>
      </c>
      <c r="DI283" s="471">
        <f t="shared" si="649"/>
        <v>0</v>
      </c>
      <c r="DJ283" s="470">
        <f t="shared" si="650"/>
        <v>0</v>
      </c>
      <c r="DK283" s="116">
        <f t="shared" si="651"/>
        <v>0</v>
      </c>
      <c r="DL283" s="116">
        <f t="shared" si="652"/>
        <v>0</v>
      </c>
      <c r="DM283" s="116">
        <f t="shared" si="653"/>
        <v>0</v>
      </c>
      <c r="DN283" s="116">
        <f t="shared" si="654"/>
        <v>0</v>
      </c>
      <c r="DO283" s="116">
        <f t="shared" si="655"/>
        <v>0</v>
      </c>
      <c r="DP283" s="116">
        <f t="shared" si="656"/>
        <v>0</v>
      </c>
      <c r="DQ283" s="116">
        <f t="shared" si="657"/>
        <v>0</v>
      </c>
      <c r="DR283" s="116">
        <f t="shared" si="658"/>
        <v>0</v>
      </c>
      <c r="DS283" s="116">
        <f t="shared" si="659"/>
        <v>0</v>
      </c>
      <c r="DT283" s="116">
        <f t="shared" si="660"/>
        <v>0</v>
      </c>
      <c r="DU283" s="471">
        <f t="shared" si="661"/>
        <v>0</v>
      </c>
      <c r="DV283" s="470">
        <f t="shared" si="662"/>
        <v>0</v>
      </c>
      <c r="DW283" s="470">
        <f t="shared" si="663"/>
        <v>0</v>
      </c>
      <c r="DX283" s="470">
        <f t="shared" si="664"/>
        <v>0</v>
      </c>
      <c r="DY283" s="470">
        <f t="shared" si="665"/>
        <v>0</v>
      </c>
      <c r="DZ283" s="470">
        <f t="shared" si="666"/>
        <v>0</v>
      </c>
      <c r="EA283" s="470">
        <f t="shared" si="667"/>
        <v>0</v>
      </c>
      <c r="EB283" s="470">
        <f t="shared" si="668"/>
        <v>0</v>
      </c>
      <c r="EC283" s="470">
        <f t="shared" si="669"/>
        <v>0</v>
      </c>
      <c r="ED283" s="470">
        <f t="shared" si="670"/>
        <v>0</v>
      </c>
      <c r="EE283" s="470">
        <f t="shared" si="671"/>
        <v>0</v>
      </c>
      <c r="EF283" s="470">
        <f t="shared" si="672"/>
        <v>0</v>
      </c>
      <c r="EG283" s="470">
        <f t="shared" si="673"/>
        <v>0</v>
      </c>
      <c r="EH283" s="466">
        <f t="shared" si="674"/>
        <v>0</v>
      </c>
      <c r="EI283" s="122">
        <f t="shared" si="675"/>
        <v>0</v>
      </c>
      <c r="EJ283" s="122">
        <f t="shared" si="676"/>
        <v>0</v>
      </c>
      <c r="EK283" s="122">
        <f t="shared" si="677"/>
        <v>0</v>
      </c>
      <c r="EL283" s="122">
        <f t="shared" si="678"/>
        <v>0</v>
      </c>
      <c r="EM283" s="122">
        <f t="shared" si="679"/>
        <v>0</v>
      </c>
      <c r="EN283" s="122">
        <f t="shared" si="680"/>
        <v>0</v>
      </c>
      <c r="EO283" s="122">
        <f t="shared" si="681"/>
        <v>0</v>
      </c>
      <c r="EP283" s="122">
        <f t="shared" si="682"/>
        <v>0</v>
      </c>
      <c r="EQ283" s="122">
        <f t="shared" si="683"/>
        <v>0</v>
      </c>
      <c r="ER283" s="122">
        <f t="shared" si="684"/>
        <v>0</v>
      </c>
      <c r="ES283" s="469">
        <f t="shared" si="685"/>
        <v>0</v>
      </c>
      <c r="ET283" s="466">
        <f t="shared" si="686"/>
        <v>0</v>
      </c>
      <c r="EU283" s="122">
        <f t="shared" si="687"/>
        <v>0</v>
      </c>
      <c r="EV283" s="122">
        <f t="shared" si="688"/>
        <v>0</v>
      </c>
      <c r="EW283" s="122">
        <f t="shared" si="689"/>
        <v>0</v>
      </c>
      <c r="EX283" s="122">
        <f t="shared" si="690"/>
        <v>0</v>
      </c>
      <c r="EY283" s="122">
        <f t="shared" si="691"/>
        <v>0</v>
      </c>
      <c r="EZ283" s="122">
        <f t="shared" si="692"/>
        <v>0</v>
      </c>
      <c r="FA283" s="122">
        <f t="shared" si="693"/>
        <v>0</v>
      </c>
      <c r="FB283" s="122">
        <f t="shared" si="694"/>
        <v>0</v>
      </c>
      <c r="FC283" s="122">
        <f t="shared" si="695"/>
        <v>0</v>
      </c>
      <c r="FD283" s="122">
        <f t="shared" si="696"/>
        <v>0</v>
      </c>
      <c r="FE283" s="469">
        <f t="shared" si="697"/>
        <v>0</v>
      </c>
      <c r="FF283" s="466">
        <f t="shared" si="698"/>
        <v>0</v>
      </c>
      <c r="FG283" s="466">
        <f t="shared" si="699"/>
        <v>0</v>
      </c>
      <c r="FH283" s="466">
        <f t="shared" si="700"/>
        <v>0</v>
      </c>
      <c r="FI283" s="466">
        <f t="shared" si="701"/>
        <v>0</v>
      </c>
      <c r="FJ283" s="466">
        <f t="shared" si="702"/>
        <v>0</v>
      </c>
      <c r="FK283" s="466">
        <f t="shared" si="703"/>
        <v>0</v>
      </c>
      <c r="FL283" s="466">
        <f t="shared" si="704"/>
        <v>0</v>
      </c>
      <c r="FM283" s="466">
        <f t="shared" si="705"/>
        <v>0</v>
      </c>
      <c r="FN283" s="466">
        <f t="shared" si="706"/>
        <v>0</v>
      </c>
      <c r="FO283" s="466">
        <f t="shared" si="707"/>
        <v>0</v>
      </c>
      <c r="FP283" s="466">
        <f t="shared" si="708"/>
        <v>0</v>
      </c>
      <c r="FQ283" s="468">
        <f t="shared" si="709"/>
        <v>0</v>
      </c>
      <c r="FR283" s="466">
        <f t="shared" si="710"/>
        <v>0</v>
      </c>
      <c r="FS283" s="466">
        <f t="shared" si="711"/>
        <v>0</v>
      </c>
      <c r="FT283" s="466">
        <f t="shared" si="712"/>
        <v>0</v>
      </c>
      <c r="FU283" s="466">
        <f t="shared" si="713"/>
        <v>0</v>
      </c>
      <c r="FV283" s="466">
        <f t="shared" si="714"/>
        <v>0</v>
      </c>
      <c r="FW283" s="466">
        <f t="shared" si="715"/>
        <v>0</v>
      </c>
      <c r="FX283" s="466">
        <f t="shared" si="716"/>
        <v>0</v>
      </c>
      <c r="FY283" s="466">
        <f t="shared" si="717"/>
        <v>0</v>
      </c>
      <c r="FZ283" s="466">
        <f t="shared" si="718"/>
        <v>0</v>
      </c>
      <c r="GA283" s="466">
        <f t="shared" si="719"/>
        <v>0</v>
      </c>
      <c r="GB283" s="466">
        <f t="shared" si="720"/>
        <v>0</v>
      </c>
      <c r="GC283" s="468">
        <f t="shared" si="721"/>
        <v>0</v>
      </c>
    </row>
    <row r="284" spans="1:185">
      <c r="A284" s="97">
        <v>281</v>
      </c>
      <c r="B284" s="97" t="s">
        <v>11</v>
      </c>
      <c r="C284" s="97" t="s">
        <v>214</v>
      </c>
      <c r="D284" s="97" t="s">
        <v>936</v>
      </c>
      <c r="E284" s="321">
        <v>2.458679328133E-3</v>
      </c>
      <c r="F284" s="122">
        <v>0</v>
      </c>
      <c r="G284" s="122">
        <v>2.7321180379684E-2</v>
      </c>
      <c r="H284" s="122">
        <v>2.2558382835619999E-3</v>
      </c>
      <c r="I284" s="122">
        <v>0</v>
      </c>
      <c r="J284" s="122">
        <v>2.5801855069181E-2</v>
      </c>
      <c r="K284" s="122">
        <v>2.1144642221940001E-3</v>
      </c>
      <c r="L284" s="122">
        <v>0</v>
      </c>
      <c r="M284" s="122">
        <v>2.4602308235719999E-2</v>
      </c>
      <c r="N284" s="122">
        <v>1.792377230209E-3</v>
      </c>
      <c r="O284" s="122">
        <v>0</v>
      </c>
      <c r="P284" s="475">
        <v>2.222988063419E-2</v>
      </c>
      <c r="Q284" s="474">
        <v>3</v>
      </c>
      <c r="R284" s="97">
        <v>7.376037984399E-3</v>
      </c>
      <c r="S284" s="97">
        <v>0</v>
      </c>
      <c r="T284" s="97">
        <v>8.1963541139050994E-2</v>
      </c>
      <c r="U284" s="97">
        <v>6.7675148506859996E-3</v>
      </c>
      <c r="V284" s="97">
        <v>0</v>
      </c>
      <c r="W284" s="97">
        <v>7.7405565207541993E-2</v>
      </c>
      <c r="X284" s="97">
        <v>6.3433926665830004E-3</v>
      </c>
      <c r="Y284" s="97">
        <v>0</v>
      </c>
      <c r="Z284" s="97">
        <v>7.3806924707158994E-2</v>
      </c>
      <c r="AA284" s="97">
        <v>5.3771316906270003E-3</v>
      </c>
      <c r="AB284" s="97">
        <v>0</v>
      </c>
      <c r="AC284" s="97">
        <v>6.6689641902569999E-2</v>
      </c>
      <c r="AD284" s="321">
        <v>0</v>
      </c>
      <c r="AE284" s="97">
        <v>0</v>
      </c>
      <c r="AF284" s="97">
        <v>0</v>
      </c>
      <c r="AG284" s="97">
        <v>0</v>
      </c>
      <c r="AH284" s="97">
        <v>0</v>
      </c>
      <c r="AI284" s="97">
        <v>0</v>
      </c>
      <c r="AJ284" s="97">
        <v>0</v>
      </c>
      <c r="AK284" s="97">
        <v>0</v>
      </c>
      <c r="AL284" s="97">
        <v>0</v>
      </c>
      <c r="AM284" s="97">
        <v>0</v>
      </c>
      <c r="AN284" s="97">
        <v>0</v>
      </c>
      <c r="AO284" s="97">
        <v>0</v>
      </c>
      <c r="AP284" s="466">
        <f t="shared" si="578"/>
        <v>0</v>
      </c>
      <c r="AQ284" s="122">
        <f t="shared" si="579"/>
        <v>0</v>
      </c>
      <c r="AR284" s="473">
        <f t="shared" si="580"/>
        <v>0</v>
      </c>
      <c r="AS284" s="122">
        <f t="shared" si="581"/>
        <v>0</v>
      </c>
      <c r="AT284" s="122">
        <f t="shared" si="582"/>
        <v>0</v>
      </c>
      <c r="AU284" s="122">
        <f t="shared" si="583"/>
        <v>0</v>
      </c>
      <c r="AV284" s="122">
        <f t="shared" si="584"/>
        <v>0</v>
      </c>
      <c r="AW284" s="122">
        <f t="shared" si="585"/>
        <v>0</v>
      </c>
      <c r="AX284" s="122">
        <f t="shared" si="586"/>
        <v>0</v>
      </c>
      <c r="AY284" s="122">
        <f t="shared" si="587"/>
        <v>0</v>
      </c>
      <c r="AZ284" s="122">
        <f t="shared" si="588"/>
        <v>0</v>
      </c>
      <c r="BA284" s="469">
        <f t="shared" si="589"/>
        <v>0</v>
      </c>
      <c r="BB284" s="97">
        <f t="shared" si="590"/>
        <v>3.7942885764932484E-4</v>
      </c>
      <c r="BC284" s="97">
        <f t="shared" si="591"/>
        <v>0</v>
      </c>
      <c r="BD284" s="97">
        <f t="shared" si="592"/>
        <v>4.2162652699270116E-3</v>
      </c>
      <c r="BE284" s="97">
        <f t="shared" si="593"/>
        <v>3.4812597689325126E-4</v>
      </c>
      <c r="BF284" s="97">
        <f t="shared" si="594"/>
        <v>0</v>
      </c>
      <c r="BG284" s="97">
        <f t="shared" si="595"/>
        <v>3.9817996117317211E-3</v>
      </c>
      <c r="BH284" s="97">
        <f t="shared" si="596"/>
        <v>3.2630881757836073E-4</v>
      </c>
      <c r="BI284" s="97">
        <f t="shared" si="597"/>
        <v>0</v>
      </c>
      <c r="BJ284" s="97">
        <f t="shared" si="598"/>
        <v>3.7966828787323894E-3</v>
      </c>
      <c r="BK284" s="97">
        <f t="shared" si="599"/>
        <v>2.7660363722636444E-4</v>
      </c>
      <c r="BL284" s="97">
        <f t="shared" si="600"/>
        <v>0</v>
      </c>
      <c r="BM284" s="469">
        <f t="shared" si="601"/>
        <v>3.4305645792029431E-3</v>
      </c>
      <c r="BN284" s="467">
        <f t="shared" si="602"/>
        <v>0</v>
      </c>
      <c r="BO284" s="97">
        <f t="shared" si="603"/>
        <v>0</v>
      </c>
      <c r="BP284" s="97">
        <f t="shared" si="604"/>
        <v>0</v>
      </c>
      <c r="BQ284" s="97">
        <f t="shared" si="605"/>
        <v>0</v>
      </c>
      <c r="BR284" s="97">
        <f t="shared" si="606"/>
        <v>0</v>
      </c>
      <c r="BS284" s="97">
        <f t="shared" si="607"/>
        <v>0</v>
      </c>
      <c r="BT284" s="97">
        <f t="shared" si="608"/>
        <v>0</v>
      </c>
      <c r="BU284" s="97">
        <f t="shared" si="609"/>
        <v>0</v>
      </c>
      <c r="BV284" s="97">
        <f t="shared" si="610"/>
        <v>0</v>
      </c>
      <c r="BW284" s="97">
        <f t="shared" si="611"/>
        <v>0</v>
      </c>
      <c r="BX284" s="97">
        <f t="shared" si="612"/>
        <v>0</v>
      </c>
      <c r="BY284" s="469">
        <f t="shared" si="613"/>
        <v>0</v>
      </c>
      <c r="BZ284" s="470">
        <f t="shared" si="614"/>
        <v>0</v>
      </c>
      <c r="CA284" s="470">
        <f t="shared" si="615"/>
        <v>0</v>
      </c>
      <c r="CB284" s="470">
        <f t="shared" si="616"/>
        <v>0</v>
      </c>
      <c r="CC284" s="470">
        <f t="shared" si="617"/>
        <v>0</v>
      </c>
      <c r="CD284" s="470">
        <f t="shared" si="618"/>
        <v>0</v>
      </c>
      <c r="CE284" s="470">
        <f t="shared" si="619"/>
        <v>0</v>
      </c>
      <c r="CF284" s="470">
        <f t="shared" si="620"/>
        <v>0</v>
      </c>
      <c r="CG284" s="470">
        <f t="shared" si="621"/>
        <v>0</v>
      </c>
      <c r="CH284" s="470">
        <f t="shared" si="622"/>
        <v>0</v>
      </c>
      <c r="CI284" s="470">
        <f t="shared" si="623"/>
        <v>0</v>
      </c>
      <c r="CJ284" s="470">
        <f t="shared" si="624"/>
        <v>0</v>
      </c>
      <c r="CK284" s="472">
        <f t="shared" si="625"/>
        <v>0</v>
      </c>
      <c r="CL284" s="470">
        <f t="shared" si="626"/>
        <v>7.376037984399E-3</v>
      </c>
      <c r="CM284" s="116">
        <f t="shared" si="627"/>
        <v>0</v>
      </c>
      <c r="CN284" s="116">
        <f t="shared" si="628"/>
        <v>8.1963541139050994E-2</v>
      </c>
      <c r="CO284" s="116">
        <f t="shared" si="629"/>
        <v>6.7675148506859996E-3</v>
      </c>
      <c r="CP284" s="116">
        <f t="shared" si="630"/>
        <v>0</v>
      </c>
      <c r="CQ284" s="116">
        <f t="shared" si="631"/>
        <v>7.7405565207541993E-2</v>
      </c>
      <c r="CR284" s="116">
        <f t="shared" si="632"/>
        <v>6.3433926665830004E-3</v>
      </c>
      <c r="CS284" s="116">
        <f t="shared" si="633"/>
        <v>0</v>
      </c>
      <c r="CT284" s="116">
        <f t="shared" si="634"/>
        <v>7.3806924707158994E-2</v>
      </c>
      <c r="CU284" s="116">
        <f t="shared" si="635"/>
        <v>5.3771316906270003E-3</v>
      </c>
      <c r="CV284" s="116">
        <f t="shared" si="636"/>
        <v>0</v>
      </c>
      <c r="CW284" s="471">
        <f t="shared" si="637"/>
        <v>6.6689641902569999E-2</v>
      </c>
      <c r="CX284" s="470">
        <f t="shared" si="638"/>
        <v>0</v>
      </c>
      <c r="CY284" s="116">
        <f t="shared" si="639"/>
        <v>0</v>
      </c>
      <c r="CZ284" s="116">
        <f t="shared" si="640"/>
        <v>0</v>
      </c>
      <c r="DA284" s="116">
        <f t="shared" si="641"/>
        <v>0</v>
      </c>
      <c r="DB284" s="116">
        <f t="shared" si="642"/>
        <v>0</v>
      </c>
      <c r="DC284" s="116">
        <f t="shared" si="643"/>
        <v>0</v>
      </c>
      <c r="DD284" s="116">
        <f t="shared" si="644"/>
        <v>0</v>
      </c>
      <c r="DE284" s="116">
        <f t="shared" si="645"/>
        <v>0</v>
      </c>
      <c r="DF284" s="116">
        <f t="shared" si="646"/>
        <v>0</v>
      </c>
      <c r="DG284" s="116">
        <f t="shared" si="647"/>
        <v>0</v>
      </c>
      <c r="DH284" s="116">
        <f t="shared" si="648"/>
        <v>0</v>
      </c>
      <c r="DI284" s="471">
        <f t="shared" si="649"/>
        <v>0</v>
      </c>
      <c r="DJ284" s="470">
        <f t="shared" si="650"/>
        <v>0</v>
      </c>
      <c r="DK284" s="116">
        <f t="shared" si="651"/>
        <v>0</v>
      </c>
      <c r="DL284" s="116">
        <f t="shared" si="652"/>
        <v>0</v>
      </c>
      <c r="DM284" s="116">
        <f t="shared" si="653"/>
        <v>0</v>
      </c>
      <c r="DN284" s="116">
        <f t="shared" si="654"/>
        <v>0</v>
      </c>
      <c r="DO284" s="116">
        <f t="shared" si="655"/>
        <v>0</v>
      </c>
      <c r="DP284" s="116">
        <f t="shared" si="656"/>
        <v>0</v>
      </c>
      <c r="DQ284" s="116">
        <f t="shared" si="657"/>
        <v>0</v>
      </c>
      <c r="DR284" s="116">
        <f t="shared" si="658"/>
        <v>0</v>
      </c>
      <c r="DS284" s="116">
        <f t="shared" si="659"/>
        <v>0</v>
      </c>
      <c r="DT284" s="116">
        <f t="shared" si="660"/>
        <v>0</v>
      </c>
      <c r="DU284" s="471">
        <f t="shared" si="661"/>
        <v>0</v>
      </c>
      <c r="DV284" s="470">
        <f t="shared" si="662"/>
        <v>0</v>
      </c>
      <c r="DW284" s="470">
        <f t="shared" si="663"/>
        <v>0</v>
      </c>
      <c r="DX284" s="470">
        <f t="shared" si="664"/>
        <v>0</v>
      </c>
      <c r="DY284" s="470">
        <f t="shared" si="665"/>
        <v>0</v>
      </c>
      <c r="DZ284" s="470">
        <f t="shared" si="666"/>
        <v>0</v>
      </c>
      <c r="EA284" s="470">
        <f t="shared" si="667"/>
        <v>0</v>
      </c>
      <c r="EB284" s="470">
        <f t="shared" si="668"/>
        <v>0</v>
      </c>
      <c r="EC284" s="470">
        <f t="shared" si="669"/>
        <v>0</v>
      </c>
      <c r="ED284" s="470">
        <f t="shared" si="670"/>
        <v>0</v>
      </c>
      <c r="EE284" s="470">
        <f t="shared" si="671"/>
        <v>0</v>
      </c>
      <c r="EF284" s="470">
        <f t="shared" si="672"/>
        <v>0</v>
      </c>
      <c r="EG284" s="470">
        <f t="shared" si="673"/>
        <v>0</v>
      </c>
      <c r="EH284" s="466">
        <f t="shared" si="674"/>
        <v>0</v>
      </c>
      <c r="EI284" s="122">
        <f t="shared" si="675"/>
        <v>0</v>
      </c>
      <c r="EJ284" s="122">
        <f t="shared" si="676"/>
        <v>0</v>
      </c>
      <c r="EK284" s="122">
        <f t="shared" si="677"/>
        <v>0</v>
      </c>
      <c r="EL284" s="122">
        <f t="shared" si="678"/>
        <v>0</v>
      </c>
      <c r="EM284" s="122">
        <f t="shared" si="679"/>
        <v>0</v>
      </c>
      <c r="EN284" s="122">
        <f t="shared" si="680"/>
        <v>0</v>
      </c>
      <c r="EO284" s="122">
        <f t="shared" si="681"/>
        <v>0</v>
      </c>
      <c r="EP284" s="122">
        <f t="shared" si="682"/>
        <v>0</v>
      </c>
      <c r="EQ284" s="122">
        <f t="shared" si="683"/>
        <v>0</v>
      </c>
      <c r="ER284" s="122">
        <f t="shared" si="684"/>
        <v>0</v>
      </c>
      <c r="ES284" s="469">
        <f t="shared" si="685"/>
        <v>0</v>
      </c>
      <c r="ET284" s="466">
        <f t="shared" si="686"/>
        <v>0</v>
      </c>
      <c r="EU284" s="122">
        <f t="shared" si="687"/>
        <v>0</v>
      </c>
      <c r="EV284" s="122">
        <f t="shared" si="688"/>
        <v>0</v>
      </c>
      <c r="EW284" s="122">
        <f t="shared" si="689"/>
        <v>0</v>
      </c>
      <c r="EX284" s="122">
        <f t="shared" si="690"/>
        <v>0</v>
      </c>
      <c r="EY284" s="122">
        <f t="shared" si="691"/>
        <v>0</v>
      </c>
      <c r="EZ284" s="122">
        <f t="shared" si="692"/>
        <v>0</v>
      </c>
      <c r="FA284" s="122">
        <f t="shared" si="693"/>
        <v>0</v>
      </c>
      <c r="FB284" s="122">
        <f t="shared" si="694"/>
        <v>0</v>
      </c>
      <c r="FC284" s="122">
        <f t="shared" si="695"/>
        <v>0</v>
      </c>
      <c r="FD284" s="122">
        <f t="shared" si="696"/>
        <v>0</v>
      </c>
      <c r="FE284" s="469">
        <f t="shared" si="697"/>
        <v>0</v>
      </c>
      <c r="FF284" s="466">
        <f t="shared" si="698"/>
        <v>0</v>
      </c>
      <c r="FG284" s="466">
        <f t="shared" si="699"/>
        <v>0</v>
      </c>
      <c r="FH284" s="466">
        <f t="shared" si="700"/>
        <v>0</v>
      </c>
      <c r="FI284" s="466">
        <f t="shared" si="701"/>
        <v>0</v>
      </c>
      <c r="FJ284" s="466">
        <f t="shared" si="702"/>
        <v>0</v>
      </c>
      <c r="FK284" s="466">
        <f t="shared" si="703"/>
        <v>0</v>
      </c>
      <c r="FL284" s="466">
        <f t="shared" si="704"/>
        <v>0</v>
      </c>
      <c r="FM284" s="466">
        <f t="shared" si="705"/>
        <v>0</v>
      </c>
      <c r="FN284" s="466">
        <f t="shared" si="706"/>
        <v>0</v>
      </c>
      <c r="FO284" s="466">
        <f t="shared" si="707"/>
        <v>0</v>
      </c>
      <c r="FP284" s="466">
        <f t="shared" si="708"/>
        <v>0</v>
      </c>
      <c r="FQ284" s="468">
        <f t="shared" si="709"/>
        <v>0</v>
      </c>
      <c r="FR284" s="466">
        <f t="shared" si="710"/>
        <v>0</v>
      </c>
      <c r="FS284" s="466">
        <f t="shared" si="711"/>
        <v>0</v>
      </c>
      <c r="FT284" s="466">
        <f t="shared" si="712"/>
        <v>0</v>
      </c>
      <c r="FU284" s="466">
        <f t="shared" si="713"/>
        <v>0</v>
      </c>
      <c r="FV284" s="466">
        <f t="shared" si="714"/>
        <v>0</v>
      </c>
      <c r="FW284" s="466">
        <f t="shared" si="715"/>
        <v>0</v>
      </c>
      <c r="FX284" s="466">
        <f t="shared" si="716"/>
        <v>0</v>
      </c>
      <c r="FY284" s="466">
        <f t="shared" si="717"/>
        <v>0</v>
      </c>
      <c r="FZ284" s="466">
        <f t="shared" si="718"/>
        <v>0</v>
      </c>
      <c r="GA284" s="466">
        <f t="shared" si="719"/>
        <v>0</v>
      </c>
      <c r="GB284" s="466">
        <f t="shared" si="720"/>
        <v>0</v>
      </c>
      <c r="GC284" s="468">
        <f t="shared" si="721"/>
        <v>0</v>
      </c>
    </row>
    <row r="285" spans="1:185">
      <c r="A285" s="97">
        <v>282</v>
      </c>
      <c r="B285" s="97" t="s">
        <v>11</v>
      </c>
      <c r="C285" s="97" t="s">
        <v>214</v>
      </c>
      <c r="D285" s="97" t="s">
        <v>936</v>
      </c>
      <c r="E285" s="321">
        <v>3.0050197159310001E-3</v>
      </c>
      <c r="F285" s="122">
        <v>2.18655959132E-4</v>
      </c>
      <c r="G285" s="122">
        <v>3.3240194368262997E-2</v>
      </c>
      <c r="H285" s="122">
        <v>2.973944485155E-3</v>
      </c>
      <c r="I285" s="122">
        <v>2.0335004199299999E-4</v>
      </c>
      <c r="J285" s="122">
        <v>3.2916513044163001E-2</v>
      </c>
      <c r="K285" s="122">
        <v>2.951747891744E-3</v>
      </c>
      <c r="L285" s="122">
        <v>1.92417244036E-4</v>
      </c>
      <c r="M285" s="122">
        <v>3.2540342856695E-2</v>
      </c>
      <c r="N285" s="122">
        <v>2.8776112697500001E-3</v>
      </c>
      <c r="O285" s="122">
        <v>1.5590169886100001E-4</v>
      </c>
      <c r="P285" s="475">
        <v>3.2069288954677998E-2</v>
      </c>
      <c r="Q285" s="474">
        <v>39</v>
      </c>
      <c r="R285" s="97">
        <v>0.117195768921305</v>
      </c>
      <c r="S285" s="97">
        <v>8.5275824061620004E-3</v>
      </c>
      <c r="T285" s="97">
        <v>1.2963675803622701</v>
      </c>
      <c r="U285" s="97">
        <v>0.11598383492105099</v>
      </c>
      <c r="V285" s="97">
        <v>7.9306516377310003E-3</v>
      </c>
      <c r="W285" s="97">
        <v>1.2837440087223599</v>
      </c>
      <c r="X285" s="97">
        <v>0.115118167778012</v>
      </c>
      <c r="Y285" s="97">
        <v>7.5042725174229996E-3</v>
      </c>
      <c r="Z285" s="97">
        <v>1.26907337141111</v>
      </c>
      <c r="AA285" s="97">
        <v>0.11222683952026299</v>
      </c>
      <c r="AB285" s="97">
        <v>6.0801662555939997E-3</v>
      </c>
      <c r="AC285" s="97">
        <v>1.2507022692324501</v>
      </c>
      <c r="AD285" s="321">
        <v>0</v>
      </c>
      <c r="AE285" s="97">
        <v>0</v>
      </c>
      <c r="AF285" s="97">
        <v>0</v>
      </c>
      <c r="AG285" s="97">
        <v>0</v>
      </c>
      <c r="AH285" s="97">
        <v>0</v>
      </c>
      <c r="AI285" s="97">
        <v>0</v>
      </c>
      <c r="AJ285" s="97">
        <v>0</v>
      </c>
      <c r="AK285" s="97">
        <v>0</v>
      </c>
      <c r="AL285" s="97">
        <v>0</v>
      </c>
      <c r="AM285" s="97">
        <v>0</v>
      </c>
      <c r="AN285" s="97">
        <v>0</v>
      </c>
      <c r="AO285" s="97">
        <v>0</v>
      </c>
      <c r="AP285" s="466">
        <f t="shared" si="578"/>
        <v>0</v>
      </c>
      <c r="AQ285" s="122">
        <f t="shared" si="579"/>
        <v>0</v>
      </c>
      <c r="AR285" s="473">
        <f t="shared" si="580"/>
        <v>0</v>
      </c>
      <c r="AS285" s="122">
        <f t="shared" si="581"/>
        <v>0</v>
      </c>
      <c r="AT285" s="122">
        <f t="shared" si="582"/>
        <v>0</v>
      </c>
      <c r="AU285" s="122">
        <f t="shared" si="583"/>
        <v>0</v>
      </c>
      <c r="AV285" s="122">
        <f t="shared" si="584"/>
        <v>0</v>
      </c>
      <c r="AW285" s="122">
        <f t="shared" si="585"/>
        <v>0</v>
      </c>
      <c r="AX285" s="122">
        <f t="shared" si="586"/>
        <v>0</v>
      </c>
      <c r="AY285" s="122">
        <f t="shared" si="587"/>
        <v>0</v>
      </c>
      <c r="AZ285" s="122">
        <f t="shared" si="588"/>
        <v>0</v>
      </c>
      <c r="BA285" s="469">
        <f t="shared" si="589"/>
        <v>0</v>
      </c>
      <c r="BB285" s="97">
        <f t="shared" si="590"/>
        <v>4.6374132038406286E-4</v>
      </c>
      <c r="BC285" s="97">
        <f t="shared" si="591"/>
        <v>3.3743473515381641E-5</v>
      </c>
      <c r="BD285" s="97">
        <f t="shared" si="592"/>
        <v>5.1297006620089408E-3</v>
      </c>
      <c r="BE285" s="97">
        <f t="shared" si="593"/>
        <v>4.5894572171464209E-4</v>
      </c>
      <c r="BF285" s="97">
        <f t="shared" si="594"/>
        <v>3.138143036934196E-5</v>
      </c>
      <c r="BG285" s="97">
        <f t="shared" si="595"/>
        <v>5.0797494407819983E-3</v>
      </c>
      <c r="BH285" s="97">
        <f t="shared" si="596"/>
        <v>4.5552029409369347E-4</v>
      </c>
      <c r="BI285" s="97">
        <f t="shared" si="597"/>
        <v>2.969425669351115E-5</v>
      </c>
      <c r="BJ285" s="97">
        <f t="shared" si="598"/>
        <v>5.0216980215181863E-3</v>
      </c>
      <c r="BK285" s="97">
        <f t="shared" si="599"/>
        <v>4.4407936583953055E-4</v>
      </c>
      <c r="BL285" s="97">
        <f t="shared" si="600"/>
        <v>2.4059096616449211E-5</v>
      </c>
      <c r="BM285" s="469">
        <f t="shared" si="601"/>
        <v>4.9490039365724737E-3</v>
      </c>
      <c r="BN285" s="467">
        <f t="shared" si="602"/>
        <v>0</v>
      </c>
      <c r="BO285" s="97">
        <f t="shared" si="603"/>
        <v>0</v>
      </c>
      <c r="BP285" s="97">
        <f t="shared" si="604"/>
        <v>0</v>
      </c>
      <c r="BQ285" s="97">
        <f t="shared" si="605"/>
        <v>0</v>
      </c>
      <c r="BR285" s="97">
        <f t="shared" si="606"/>
        <v>0</v>
      </c>
      <c r="BS285" s="97">
        <f t="shared" si="607"/>
        <v>0</v>
      </c>
      <c r="BT285" s="97">
        <f t="shared" si="608"/>
        <v>0</v>
      </c>
      <c r="BU285" s="97">
        <f t="shared" si="609"/>
        <v>0</v>
      </c>
      <c r="BV285" s="97">
        <f t="shared" si="610"/>
        <v>0</v>
      </c>
      <c r="BW285" s="97">
        <f t="shared" si="611"/>
        <v>0</v>
      </c>
      <c r="BX285" s="97">
        <f t="shared" si="612"/>
        <v>0</v>
      </c>
      <c r="BY285" s="469">
        <f t="shared" si="613"/>
        <v>0</v>
      </c>
      <c r="BZ285" s="470">
        <f t="shared" si="614"/>
        <v>0</v>
      </c>
      <c r="CA285" s="470">
        <f t="shared" si="615"/>
        <v>0</v>
      </c>
      <c r="CB285" s="470">
        <f t="shared" si="616"/>
        <v>0</v>
      </c>
      <c r="CC285" s="470">
        <f t="shared" si="617"/>
        <v>0</v>
      </c>
      <c r="CD285" s="470">
        <f t="shared" si="618"/>
        <v>0</v>
      </c>
      <c r="CE285" s="470">
        <f t="shared" si="619"/>
        <v>0</v>
      </c>
      <c r="CF285" s="470">
        <f t="shared" si="620"/>
        <v>0</v>
      </c>
      <c r="CG285" s="470">
        <f t="shared" si="621"/>
        <v>0</v>
      </c>
      <c r="CH285" s="470">
        <f t="shared" si="622"/>
        <v>0</v>
      </c>
      <c r="CI285" s="470">
        <f t="shared" si="623"/>
        <v>0</v>
      </c>
      <c r="CJ285" s="470">
        <f t="shared" si="624"/>
        <v>0</v>
      </c>
      <c r="CK285" s="472">
        <f t="shared" si="625"/>
        <v>0</v>
      </c>
      <c r="CL285" s="470">
        <f t="shared" si="626"/>
        <v>0.117195768921305</v>
      </c>
      <c r="CM285" s="116">
        <f t="shared" si="627"/>
        <v>8.5275824061620004E-3</v>
      </c>
      <c r="CN285" s="116">
        <f t="shared" si="628"/>
        <v>1.2963675803622701</v>
      </c>
      <c r="CO285" s="116">
        <f t="shared" si="629"/>
        <v>0.11598383492105099</v>
      </c>
      <c r="CP285" s="116">
        <f t="shared" si="630"/>
        <v>7.9306516377310003E-3</v>
      </c>
      <c r="CQ285" s="116">
        <f t="shared" si="631"/>
        <v>1.2837440087223599</v>
      </c>
      <c r="CR285" s="116">
        <f t="shared" si="632"/>
        <v>0.115118167778012</v>
      </c>
      <c r="CS285" s="116">
        <f t="shared" si="633"/>
        <v>7.5042725174229996E-3</v>
      </c>
      <c r="CT285" s="116">
        <f t="shared" si="634"/>
        <v>1.26907337141111</v>
      </c>
      <c r="CU285" s="116">
        <f t="shared" si="635"/>
        <v>0.11222683952026299</v>
      </c>
      <c r="CV285" s="116">
        <f t="shared" si="636"/>
        <v>6.0801662555939997E-3</v>
      </c>
      <c r="CW285" s="471">
        <f t="shared" si="637"/>
        <v>1.2507022692324501</v>
      </c>
      <c r="CX285" s="470">
        <f t="shared" si="638"/>
        <v>0</v>
      </c>
      <c r="CY285" s="116">
        <f t="shared" si="639"/>
        <v>0</v>
      </c>
      <c r="CZ285" s="116">
        <f t="shared" si="640"/>
        <v>0</v>
      </c>
      <c r="DA285" s="116">
        <f t="shared" si="641"/>
        <v>0</v>
      </c>
      <c r="DB285" s="116">
        <f t="shared" si="642"/>
        <v>0</v>
      </c>
      <c r="DC285" s="116">
        <f t="shared" si="643"/>
        <v>0</v>
      </c>
      <c r="DD285" s="116">
        <f t="shared" si="644"/>
        <v>0</v>
      </c>
      <c r="DE285" s="116">
        <f t="shared" si="645"/>
        <v>0</v>
      </c>
      <c r="DF285" s="116">
        <f t="shared" si="646"/>
        <v>0</v>
      </c>
      <c r="DG285" s="116">
        <f t="shared" si="647"/>
        <v>0</v>
      </c>
      <c r="DH285" s="116">
        <f t="shared" si="648"/>
        <v>0</v>
      </c>
      <c r="DI285" s="471">
        <f t="shared" si="649"/>
        <v>0</v>
      </c>
      <c r="DJ285" s="470">
        <f t="shared" si="650"/>
        <v>0</v>
      </c>
      <c r="DK285" s="116">
        <f t="shared" si="651"/>
        <v>0</v>
      </c>
      <c r="DL285" s="116">
        <f t="shared" si="652"/>
        <v>0</v>
      </c>
      <c r="DM285" s="116">
        <f t="shared" si="653"/>
        <v>0</v>
      </c>
      <c r="DN285" s="116">
        <f t="shared" si="654"/>
        <v>0</v>
      </c>
      <c r="DO285" s="116">
        <f t="shared" si="655"/>
        <v>0</v>
      </c>
      <c r="DP285" s="116">
        <f t="shared" si="656"/>
        <v>0</v>
      </c>
      <c r="DQ285" s="116">
        <f t="shared" si="657"/>
        <v>0</v>
      </c>
      <c r="DR285" s="116">
        <f t="shared" si="658"/>
        <v>0</v>
      </c>
      <c r="DS285" s="116">
        <f t="shared" si="659"/>
        <v>0</v>
      </c>
      <c r="DT285" s="116">
        <f t="shared" si="660"/>
        <v>0</v>
      </c>
      <c r="DU285" s="471">
        <f t="shared" si="661"/>
        <v>0</v>
      </c>
      <c r="DV285" s="470">
        <f t="shared" si="662"/>
        <v>0</v>
      </c>
      <c r="DW285" s="470">
        <f t="shared" si="663"/>
        <v>0</v>
      </c>
      <c r="DX285" s="470">
        <f t="shared" si="664"/>
        <v>0</v>
      </c>
      <c r="DY285" s="470">
        <f t="shared" si="665"/>
        <v>0</v>
      </c>
      <c r="DZ285" s="470">
        <f t="shared" si="666"/>
        <v>0</v>
      </c>
      <c r="EA285" s="470">
        <f t="shared" si="667"/>
        <v>0</v>
      </c>
      <c r="EB285" s="470">
        <f t="shared" si="668"/>
        <v>0</v>
      </c>
      <c r="EC285" s="470">
        <f t="shared" si="669"/>
        <v>0</v>
      </c>
      <c r="ED285" s="470">
        <f t="shared" si="670"/>
        <v>0</v>
      </c>
      <c r="EE285" s="470">
        <f t="shared" si="671"/>
        <v>0</v>
      </c>
      <c r="EF285" s="470">
        <f t="shared" si="672"/>
        <v>0</v>
      </c>
      <c r="EG285" s="470">
        <f t="shared" si="673"/>
        <v>0</v>
      </c>
      <c r="EH285" s="466">
        <f t="shared" si="674"/>
        <v>0</v>
      </c>
      <c r="EI285" s="122">
        <f t="shared" si="675"/>
        <v>0</v>
      </c>
      <c r="EJ285" s="122">
        <f t="shared" si="676"/>
        <v>0</v>
      </c>
      <c r="EK285" s="122">
        <f t="shared" si="677"/>
        <v>0</v>
      </c>
      <c r="EL285" s="122">
        <f t="shared" si="678"/>
        <v>0</v>
      </c>
      <c r="EM285" s="122">
        <f t="shared" si="679"/>
        <v>0</v>
      </c>
      <c r="EN285" s="122">
        <f t="shared" si="680"/>
        <v>0</v>
      </c>
      <c r="EO285" s="122">
        <f t="shared" si="681"/>
        <v>0</v>
      </c>
      <c r="EP285" s="122">
        <f t="shared" si="682"/>
        <v>0</v>
      </c>
      <c r="EQ285" s="122">
        <f t="shared" si="683"/>
        <v>0</v>
      </c>
      <c r="ER285" s="122">
        <f t="shared" si="684"/>
        <v>0</v>
      </c>
      <c r="ES285" s="469">
        <f t="shared" si="685"/>
        <v>0</v>
      </c>
      <c r="ET285" s="466">
        <f t="shared" si="686"/>
        <v>0</v>
      </c>
      <c r="EU285" s="122">
        <f t="shared" si="687"/>
        <v>0</v>
      </c>
      <c r="EV285" s="122">
        <f t="shared" si="688"/>
        <v>0</v>
      </c>
      <c r="EW285" s="122">
        <f t="shared" si="689"/>
        <v>0</v>
      </c>
      <c r="EX285" s="122">
        <f t="shared" si="690"/>
        <v>0</v>
      </c>
      <c r="EY285" s="122">
        <f t="shared" si="691"/>
        <v>0</v>
      </c>
      <c r="EZ285" s="122">
        <f t="shared" si="692"/>
        <v>0</v>
      </c>
      <c r="FA285" s="122">
        <f t="shared" si="693"/>
        <v>0</v>
      </c>
      <c r="FB285" s="122">
        <f t="shared" si="694"/>
        <v>0</v>
      </c>
      <c r="FC285" s="122">
        <f t="shared" si="695"/>
        <v>0</v>
      </c>
      <c r="FD285" s="122">
        <f t="shared" si="696"/>
        <v>0</v>
      </c>
      <c r="FE285" s="469">
        <f t="shared" si="697"/>
        <v>0</v>
      </c>
      <c r="FF285" s="466">
        <f t="shared" si="698"/>
        <v>0</v>
      </c>
      <c r="FG285" s="466">
        <f t="shared" si="699"/>
        <v>0</v>
      </c>
      <c r="FH285" s="466">
        <f t="shared" si="700"/>
        <v>0</v>
      </c>
      <c r="FI285" s="466">
        <f t="shared" si="701"/>
        <v>0</v>
      </c>
      <c r="FJ285" s="466">
        <f t="shared" si="702"/>
        <v>0</v>
      </c>
      <c r="FK285" s="466">
        <f t="shared" si="703"/>
        <v>0</v>
      </c>
      <c r="FL285" s="466">
        <f t="shared" si="704"/>
        <v>0</v>
      </c>
      <c r="FM285" s="466">
        <f t="shared" si="705"/>
        <v>0</v>
      </c>
      <c r="FN285" s="466">
        <f t="shared" si="706"/>
        <v>0</v>
      </c>
      <c r="FO285" s="466">
        <f t="shared" si="707"/>
        <v>0</v>
      </c>
      <c r="FP285" s="466">
        <f t="shared" si="708"/>
        <v>0</v>
      </c>
      <c r="FQ285" s="468">
        <f t="shared" si="709"/>
        <v>0</v>
      </c>
      <c r="FR285" s="466">
        <f t="shared" si="710"/>
        <v>0</v>
      </c>
      <c r="FS285" s="466">
        <f t="shared" si="711"/>
        <v>0</v>
      </c>
      <c r="FT285" s="466">
        <f t="shared" si="712"/>
        <v>0</v>
      </c>
      <c r="FU285" s="466">
        <f t="shared" si="713"/>
        <v>0</v>
      </c>
      <c r="FV285" s="466">
        <f t="shared" si="714"/>
        <v>0</v>
      </c>
      <c r="FW285" s="466">
        <f t="shared" si="715"/>
        <v>0</v>
      </c>
      <c r="FX285" s="466">
        <f t="shared" si="716"/>
        <v>0</v>
      </c>
      <c r="FY285" s="466">
        <f t="shared" si="717"/>
        <v>0</v>
      </c>
      <c r="FZ285" s="466">
        <f t="shared" si="718"/>
        <v>0</v>
      </c>
      <c r="GA285" s="466">
        <f t="shared" si="719"/>
        <v>0</v>
      </c>
      <c r="GB285" s="466">
        <f t="shared" si="720"/>
        <v>0</v>
      </c>
      <c r="GC285" s="468">
        <f t="shared" si="721"/>
        <v>0</v>
      </c>
    </row>
    <row r="286" spans="1:185">
      <c r="A286" s="97">
        <v>283</v>
      </c>
      <c r="B286" s="97" t="s">
        <v>11</v>
      </c>
      <c r="C286" s="97" t="s">
        <v>214</v>
      </c>
      <c r="D286" s="97" t="s">
        <v>936</v>
      </c>
      <c r="E286" s="321">
        <v>3.2813574533340001E-3</v>
      </c>
      <c r="F286" s="122">
        <v>0</v>
      </c>
      <c r="G286" s="122">
        <v>9.2249403925740003E-3</v>
      </c>
      <c r="H286" s="122">
        <v>2.9766929663679999E-3</v>
      </c>
      <c r="I286" s="122">
        <v>0</v>
      </c>
      <c r="J286" s="122">
        <v>9.0030805761319999E-3</v>
      </c>
      <c r="K286" s="122">
        <v>2.7129780072200002E-3</v>
      </c>
      <c r="L286" s="122">
        <v>0</v>
      </c>
      <c r="M286" s="122">
        <v>8.74524349216E-3</v>
      </c>
      <c r="N286" s="122">
        <v>2.2985687857009999E-3</v>
      </c>
      <c r="O286" s="122">
        <v>0</v>
      </c>
      <c r="P286" s="475">
        <v>8.4223705784199996E-3</v>
      </c>
      <c r="Q286" s="474">
        <v>2</v>
      </c>
      <c r="R286" s="97">
        <v>6.5627149066680001E-3</v>
      </c>
      <c r="S286" s="97">
        <v>0</v>
      </c>
      <c r="T286" s="97">
        <v>1.8449880785148001E-2</v>
      </c>
      <c r="U286" s="97">
        <v>5.9533859327359998E-3</v>
      </c>
      <c r="V286" s="97">
        <v>0</v>
      </c>
      <c r="W286" s="97">
        <v>1.8006161152264999E-2</v>
      </c>
      <c r="X286" s="97">
        <v>5.4259560144400004E-3</v>
      </c>
      <c r="Y286" s="97">
        <v>0</v>
      </c>
      <c r="Z286" s="97">
        <v>1.749048698432E-2</v>
      </c>
      <c r="AA286" s="97">
        <v>4.5971375714029998E-3</v>
      </c>
      <c r="AB286" s="97">
        <v>0</v>
      </c>
      <c r="AC286" s="97">
        <v>1.6844741156839999E-2</v>
      </c>
      <c r="AD286" s="321">
        <v>0</v>
      </c>
      <c r="AE286" s="97">
        <v>0</v>
      </c>
      <c r="AF286" s="97">
        <v>0</v>
      </c>
      <c r="AG286" s="97">
        <v>0</v>
      </c>
      <c r="AH286" s="97">
        <v>0</v>
      </c>
      <c r="AI286" s="97">
        <v>0</v>
      </c>
      <c r="AJ286" s="97">
        <v>0</v>
      </c>
      <c r="AK286" s="97">
        <v>0</v>
      </c>
      <c r="AL286" s="97">
        <v>0</v>
      </c>
      <c r="AM286" s="97">
        <v>0</v>
      </c>
      <c r="AN286" s="97">
        <v>0</v>
      </c>
      <c r="AO286" s="97">
        <v>0</v>
      </c>
      <c r="AP286" s="466">
        <f t="shared" si="578"/>
        <v>0</v>
      </c>
      <c r="AQ286" s="122">
        <f t="shared" si="579"/>
        <v>0</v>
      </c>
      <c r="AR286" s="473">
        <f t="shared" si="580"/>
        <v>0</v>
      </c>
      <c r="AS286" s="122">
        <f t="shared" si="581"/>
        <v>0</v>
      </c>
      <c r="AT286" s="122">
        <f t="shared" si="582"/>
        <v>0</v>
      </c>
      <c r="AU286" s="122">
        <f t="shared" si="583"/>
        <v>0</v>
      </c>
      <c r="AV286" s="122">
        <f t="shared" si="584"/>
        <v>0</v>
      </c>
      <c r="AW286" s="122">
        <f t="shared" si="585"/>
        <v>0</v>
      </c>
      <c r="AX286" s="122">
        <f t="shared" si="586"/>
        <v>0</v>
      </c>
      <c r="AY286" s="122">
        <f t="shared" si="587"/>
        <v>0</v>
      </c>
      <c r="AZ286" s="122">
        <f t="shared" si="588"/>
        <v>0</v>
      </c>
      <c r="BA286" s="469">
        <f t="shared" si="589"/>
        <v>0</v>
      </c>
      <c r="BB286" s="97">
        <f t="shared" si="590"/>
        <v>5.0638637410395468E-4</v>
      </c>
      <c r="BC286" s="97">
        <f t="shared" si="591"/>
        <v>0</v>
      </c>
      <c r="BD286" s="97">
        <f t="shared" si="592"/>
        <v>1.4236133012495587E-3</v>
      </c>
      <c r="BE286" s="97">
        <f t="shared" si="593"/>
        <v>4.5936987344316832E-4</v>
      </c>
      <c r="BF286" s="97">
        <f t="shared" si="594"/>
        <v>0</v>
      </c>
      <c r="BG286" s="97">
        <f t="shared" si="595"/>
        <v>1.3893754013544147E-3</v>
      </c>
      <c r="BH286" s="97">
        <f t="shared" si="596"/>
        <v>4.1867279491420643E-4</v>
      </c>
      <c r="BI286" s="97">
        <f t="shared" si="597"/>
        <v>0</v>
      </c>
      <c r="BJ286" s="97">
        <f t="shared" si="598"/>
        <v>1.3495854095845583E-3</v>
      </c>
      <c r="BK286" s="97">
        <f t="shared" si="599"/>
        <v>3.5472024294001315E-4</v>
      </c>
      <c r="BL286" s="97">
        <f t="shared" si="600"/>
        <v>0</v>
      </c>
      <c r="BM286" s="469">
        <f t="shared" si="601"/>
        <v>1.2997589440408373E-3</v>
      </c>
      <c r="BN286" s="467">
        <f t="shared" si="602"/>
        <v>0</v>
      </c>
      <c r="BO286" s="97">
        <f t="shared" si="603"/>
        <v>0</v>
      </c>
      <c r="BP286" s="97">
        <f t="shared" si="604"/>
        <v>0</v>
      </c>
      <c r="BQ286" s="97">
        <f t="shared" si="605"/>
        <v>0</v>
      </c>
      <c r="BR286" s="97">
        <f t="shared" si="606"/>
        <v>0</v>
      </c>
      <c r="BS286" s="97">
        <f t="shared" si="607"/>
        <v>0</v>
      </c>
      <c r="BT286" s="97">
        <f t="shared" si="608"/>
        <v>0</v>
      </c>
      <c r="BU286" s="97">
        <f t="shared" si="609"/>
        <v>0</v>
      </c>
      <c r="BV286" s="97">
        <f t="shared" si="610"/>
        <v>0</v>
      </c>
      <c r="BW286" s="97">
        <f t="shared" si="611"/>
        <v>0</v>
      </c>
      <c r="BX286" s="97">
        <f t="shared" si="612"/>
        <v>0</v>
      </c>
      <c r="BY286" s="469">
        <f t="shared" si="613"/>
        <v>0</v>
      </c>
      <c r="BZ286" s="470">
        <f t="shared" si="614"/>
        <v>0</v>
      </c>
      <c r="CA286" s="470">
        <f t="shared" si="615"/>
        <v>0</v>
      </c>
      <c r="CB286" s="470">
        <f t="shared" si="616"/>
        <v>0</v>
      </c>
      <c r="CC286" s="470">
        <f t="shared" si="617"/>
        <v>0</v>
      </c>
      <c r="CD286" s="470">
        <f t="shared" si="618"/>
        <v>0</v>
      </c>
      <c r="CE286" s="470">
        <f t="shared" si="619"/>
        <v>0</v>
      </c>
      <c r="CF286" s="470">
        <f t="shared" si="620"/>
        <v>0</v>
      </c>
      <c r="CG286" s="470">
        <f t="shared" si="621"/>
        <v>0</v>
      </c>
      <c r="CH286" s="470">
        <f t="shared" si="622"/>
        <v>0</v>
      </c>
      <c r="CI286" s="470">
        <f t="shared" si="623"/>
        <v>0</v>
      </c>
      <c r="CJ286" s="470">
        <f t="shared" si="624"/>
        <v>0</v>
      </c>
      <c r="CK286" s="472">
        <f t="shared" si="625"/>
        <v>0</v>
      </c>
      <c r="CL286" s="470">
        <f t="shared" si="626"/>
        <v>6.5627149066680001E-3</v>
      </c>
      <c r="CM286" s="116">
        <f t="shared" si="627"/>
        <v>0</v>
      </c>
      <c r="CN286" s="116">
        <f t="shared" si="628"/>
        <v>1.8449880785148001E-2</v>
      </c>
      <c r="CO286" s="116">
        <f t="shared" si="629"/>
        <v>5.9533859327359998E-3</v>
      </c>
      <c r="CP286" s="116">
        <f t="shared" si="630"/>
        <v>0</v>
      </c>
      <c r="CQ286" s="116">
        <f t="shared" si="631"/>
        <v>1.8006161152264999E-2</v>
      </c>
      <c r="CR286" s="116">
        <f t="shared" si="632"/>
        <v>5.4259560144400004E-3</v>
      </c>
      <c r="CS286" s="116">
        <f t="shared" si="633"/>
        <v>0</v>
      </c>
      <c r="CT286" s="116">
        <f t="shared" si="634"/>
        <v>1.749048698432E-2</v>
      </c>
      <c r="CU286" s="116">
        <f t="shared" si="635"/>
        <v>4.5971375714029998E-3</v>
      </c>
      <c r="CV286" s="116">
        <f t="shared" si="636"/>
        <v>0</v>
      </c>
      <c r="CW286" s="471">
        <f t="shared" si="637"/>
        <v>1.6844741156839999E-2</v>
      </c>
      <c r="CX286" s="470">
        <f t="shared" si="638"/>
        <v>0</v>
      </c>
      <c r="CY286" s="116">
        <f t="shared" si="639"/>
        <v>0</v>
      </c>
      <c r="CZ286" s="116">
        <f t="shared" si="640"/>
        <v>0</v>
      </c>
      <c r="DA286" s="116">
        <f t="shared" si="641"/>
        <v>0</v>
      </c>
      <c r="DB286" s="116">
        <f t="shared" si="642"/>
        <v>0</v>
      </c>
      <c r="DC286" s="116">
        <f t="shared" si="643"/>
        <v>0</v>
      </c>
      <c r="DD286" s="116">
        <f t="shared" si="644"/>
        <v>0</v>
      </c>
      <c r="DE286" s="116">
        <f t="shared" si="645"/>
        <v>0</v>
      </c>
      <c r="DF286" s="116">
        <f t="shared" si="646"/>
        <v>0</v>
      </c>
      <c r="DG286" s="116">
        <f t="shared" si="647"/>
        <v>0</v>
      </c>
      <c r="DH286" s="116">
        <f t="shared" si="648"/>
        <v>0</v>
      </c>
      <c r="DI286" s="471">
        <f t="shared" si="649"/>
        <v>0</v>
      </c>
      <c r="DJ286" s="470">
        <f t="shared" si="650"/>
        <v>0</v>
      </c>
      <c r="DK286" s="116">
        <f t="shared" si="651"/>
        <v>0</v>
      </c>
      <c r="DL286" s="116">
        <f t="shared" si="652"/>
        <v>0</v>
      </c>
      <c r="DM286" s="116">
        <f t="shared" si="653"/>
        <v>0</v>
      </c>
      <c r="DN286" s="116">
        <f t="shared" si="654"/>
        <v>0</v>
      </c>
      <c r="DO286" s="116">
        <f t="shared" si="655"/>
        <v>0</v>
      </c>
      <c r="DP286" s="116">
        <f t="shared" si="656"/>
        <v>0</v>
      </c>
      <c r="DQ286" s="116">
        <f t="shared" si="657"/>
        <v>0</v>
      </c>
      <c r="DR286" s="116">
        <f t="shared" si="658"/>
        <v>0</v>
      </c>
      <c r="DS286" s="116">
        <f t="shared" si="659"/>
        <v>0</v>
      </c>
      <c r="DT286" s="116">
        <f t="shared" si="660"/>
        <v>0</v>
      </c>
      <c r="DU286" s="471">
        <f t="shared" si="661"/>
        <v>0</v>
      </c>
      <c r="DV286" s="470">
        <f t="shared" si="662"/>
        <v>0</v>
      </c>
      <c r="DW286" s="470">
        <f t="shared" si="663"/>
        <v>0</v>
      </c>
      <c r="DX286" s="470">
        <f t="shared" si="664"/>
        <v>0</v>
      </c>
      <c r="DY286" s="470">
        <f t="shared" si="665"/>
        <v>0</v>
      </c>
      <c r="DZ286" s="470">
        <f t="shared" si="666"/>
        <v>0</v>
      </c>
      <c r="EA286" s="470">
        <f t="shared" si="667"/>
        <v>0</v>
      </c>
      <c r="EB286" s="470">
        <f t="shared" si="668"/>
        <v>0</v>
      </c>
      <c r="EC286" s="470">
        <f t="shared" si="669"/>
        <v>0</v>
      </c>
      <c r="ED286" s="470">
        <f t="shared" si="670"/>
        <v>0</v>
      </c>
      <c r="EE286" s="470">
        <f t="shared" si="671"/>
        <v>0</v>
      </c>
      <c r="EF286" s="470">
        <f t="shared" si="672"/>
        <v>0</v>
      </c>
      <c r="EG286" s="470">
        <f t="shared" si="673"/>
        <v>0</v>
      </c>
      <c r="EH286" s="466">
        <f t="shared" si="674"/>
        <v>0</v>
      </c>
      <c r="EI286" s="122">
        <f t="shared" si="675"/>
        <v>0</v>
      </c>
      <c r="EJ286" s="122">
        <f t="shared" si="676"/>
        <v>0</v>
      </c>
      <c r="EK286" s="122">
        <f t="shared" si="677"/>
        <v>0</v>
      </c>
      <c r="EL286" s="122">
        <f t="shared" si="678"/>
        <v>0</v>
      </c>
      <c r="EM286" s="122">
        <f t="shared" si="679"/>
        <v>0</v>
      </c>
      <c r="EN286" s="122">
        <f t="shared" si="680"/>
        <v>0</v>
      </c>
      <c r="EO286" s="122">
        <f t="shared" si="681"/>
        <v>0</v>
      </c>
      <c r="EP286" s="122">
        <f t="shared" si="682"/>
        <v>0</v>
      </c>
      <c r="EQ286" s="122">
        <f t="shared" si="683"/>
        <v>0</v>
      </c>
      <c r="ER286" s="122">
        <f t="shared" si="684"/>
        <v>0</v>
      </c>
      <c r="ES286" s="469">
        <f t="shared" si="685"/>
        <v>0</v>
      </c>
      <c r="ET286" s="466">
        <f t="shared" si="686"/>
        <v>0</v>
      </c>
      <c r="EU286" s="122">
        <f t="shared" si="687"/>
        <v>0</v>
      </c>
      <c r="EV286" s="122">
        <f t="shared" si="688"/>
        <v>0</v>
      </c>
      <c r="EW286" s="122">
        <f t="shared" si="689"/>
        <v>0</v>
      </c>
      <c r="EX286" s="122">
        <f t="shared" si="690"/>
        <v>0</v>
      </c>
      <c r="EY286" s="122">
        <f t="shared" si="691"/>
        <v>0</v>
      </c>
      <c r="EZ286" s="122">
        <f t="shared" si="692"/>
        <v>0</v>
      </c>
      <c r="FA286" s="122">
        <f t="shared" si="693"/>
        <v>0</v>
      </c>
      <c r="FB286" s="122">
        <f t="shared" si="694"/>
        <v>0</v>
      </c>
      <c r="FC286" s="122">
        <f t="shared" si="695"/>
        <v>0</v>
      </c>
      <c r="FD286" s="122">
        <f t="shared" si="696"/>
        <v>0</v>
      </c>
      <c r="FE286" s="469">
        <f t="shared" si="697"/>
        <v>0</v>
      </c>
      <c r="FF286" s="466">
        <f t="shared" si="698"/>
        <v>0</v>
      </c>
      <c r="FG286" s="466">
        <f t="shared" si="699"/>
        <v>0</v>
      </c>
      <c r="FH286" s="466">
        <f t="shared" si="700"/>
        <v>0</v>
      </c>
      <c r="FI286" s="466">
        <f t="shared" si="701"/>
        <v>0</v>
      </c>
      <c r="FJ286" s="466">
        <f t="shared" si="702"/>
        <v>0</v>
      </c>
      <c r="FK286" s="466">
        <f t="shared" si="703"/>
        <v>0</v>
      </c>
      <c r="FL286" s="466">
        <f t="shared" si="704"/>
        <v>0</v>
      </c>
      <c r="FM286" s="466">
        <f t="shared" si="705"/>
        <v>0</v>
      </c>
      <c r="FN286" s="466">
        <f t="shared" si="706"/>
        <v>0</v>
      </c>
      <c r="FO286" s="466">
        <f t="shared" si="707"/>
        <v>0</v>
      </c>
      <c r="FP286" s="466">
        <f t="shared" si="708"/>
        <v>0</v>
      </c>
      <c r="FQ286" s="468">
        <f t="shared" si="709"/>
        <v>0</v>
      </c>
      <c r="FR286" s="466">
        <f t="shared" si="710"/>
        <v>0</v>
      </c>
      <c r="FS286" s="466">
        <f t="shared" si="711"/>
        <v>0</v>
      </c>
      <c r="FT286" s="466">
        <f t="shared" si="712"/>
        <v>0</v>
      </c>
      <c r="FU286" s="466">
        <f t="shared" si="713"/>
        <v>0</v>
      </c>
      <c r="FV286" s="466">
        <f t="shared" si="714"/>
        <v>0</v>
      </c>
      <c r="FW286" s="466">
        <f t="shared" si="715"/>
        <v>0</v>
      </c>
      <c r="FX286" s="466">
        <f t="shared" si="716"/>
        <v>0</v>
      </c>
      <c r="FY286" s="466">
        <f t="shared" si="717"/>
        <v>0</v>
      </c>
      <c r="FZ286" s="466">
        <f t="shared" si="718"/>
        <v>0</v>
      </c>
      <c r="GA286" s="466">
        <f t="shared" si="719"/>
        <v>0</v>
      </c>
      <c r="GB286" s="466">
        <f t="shared" si="720"/>
        <v>0</v>
      </c>
      <c r="GC286" s="468">
        <f t="shared" si="721"/>
        <v>0</v>
      </c>
    </row>
    <row r="287" spans="1:185">
      <c r="A287" s="97">
        <v>284</v>
      </c>
      <c r="B287" s="97" t="s">
        <v>11</v>
      </c>
      <c r="C287" s="97" t="s">
        <v>214</v>
      </c>
      <c r="D287" s="97" t="s">
        <v>936</v>
      </c>
      <c r="E287" s="321">
        <v>4.1942622726110004E-3</v>
      </c>
      <c r="F287" s="122">
        <v>0</v>
      </c>
      <c r="G287" s="122">
        <v>2.3028637482745001E-2</v>
      </c>
      <c r="H287" s="122">
        <v>3.8895384275930002E-3</v>
      </c>
      <c r="I287" s="122">
        <v>0</v>
      </c>
      <c r="J287" s="122">
        <v>2.2172330324929001E-2</v>
      </c>
      <c r="K287" s="122">
        <v>3.673150022402E-3</v>
      </c>
      <c r="L287" s="122">
        <v>0</v>
      </c>
      <c r="M287" s="122">
        <v>2.1382103744976001E-2</v>
      </c>
      <c r="N287" s="122">
        <v>3.0047496223670001E-3</v>
      </c>
      <c r="O287" s="122">
        <v>0</v>
      </c>
      <c r="P287" s="475">
        <v>2.0077511560768001E-2</v>
      </c>
      <c r="Q287" s="474">
        <v>1</v>
      </c>
      <c r="R287" s="97">
        <v>4.1942622726110004E-3</v>
      </c>
      <c r="S287" s="97">
        <v>0</v>
      </c>
      <c r="T287" s="97">
        <v>2.3028637482745001E-2</v>
      </c>
      <c r="U287" s="97">
        <v>3.8895384275930002E-3</v>
      </c>
      <c r="V287" s="97">
        <v>0</v>
      </c>
      <c r="W287" s="97">
        <v>2.2172330324929001E-2</v>
      </c>
      <c r="X287" s="97">
        <v>3.673150022402E-3</v>
      </c>
      <c r="Y287" s="97">
        <v>0</v>
      </c>
      <c r="Z287" s="97">
        <v>2.1382103744976001E-2</v>
      </c>
      <c r="AA287" s="97">
        <v>3.0047496223670001E-3</v>
      </c>
      <c r="AB287" s="97">
        <v>0</v>
      </c>
      <c r="AC287" s="97">
        <v>2.0077511560768001E-2</v>
      </c>
      <c r="AD287" s="321">
        <v>0</v>
      </c>
      <c r="AE287" s="97">
        <v>0</v>
      </c>
      <c r="AF287" s="97">
        <v>0</v>
      </c>
      <c r="AG287" s="97">
        <v>0</v>
      </c>
      <c r="AH287" s="97">
        <v>0</v>
      </c>
      <c r="AI287" s="97">
        <v>0</v>
      </c>
      <c r="AJ287" s="97">
        <v>0</v>
      </c>
      <c r="AK287" s="97">
        <v>0</v>
      </c>
      <c r="AL287" s="97">
        <v>0</v>
      </c>
      <c r="AM287" s="97">
        <v>0</v>
      </c>
      <c r="AN287" s="97">
        <v>0</v>
      </c>
      <c r="AO287" s="97">
        <v>0</v>
      </c>
      <c r="AP287" s="466">
        <f t="shared" si="578"/>
        <v>0</v>
      </c>
      <c r="AQ287" s="122">
        <f t="shared" si="579"/>
        <v>0</v>
      </c>
      <c r="AR287" s="473">
        <f t="shared" si="580"/>
        <v>0</v>
      </c>
      <c r="AS287" s="122">
        <f t="shared" si="581"/>
        <v>0</v>
      </c>
      <c r="AT287" s="122">
        <f t="shared" si="582"/>
        <v>0</v>
      </c>
      <c r="AU287" s="122">
        <f t="shared" si="583"/>
        <v>0</v>
      </c>
      <c r="AV287" s="122">
        <f t="shared" si="584"/>
        <v>0</v>
      </c>
      <c r="AW287" s="122">
        <f t="shared" si="585"/>
        <v>0</v>
      </c>
      <c r="AX287" s="122">
        <f t="shared" si="586"/>
        <v>0</v>
      </c>
      <c r="AY287" s="122">
        <f t="shared" si="587"/>
        <v>0</v>
      </c>
      <c r="AZ287" s="122">
        <f t="shared" si="588"/>
        <v>0</v>
      </c>
      <c r="BA287" s="469">
        <f t="shared" si="589"/>
        <v>0</v>
      </c>
      <c r="BB287" s="97">
        <f t="shared" si="590"/>
        <v>6.472678744921576E-4</v>
      </c>
      <c r="BC287" s="97">
        <f t="shared" si="591"/>
        <v>0</v>
      </c>
      <c r="BD287" s="97">
        <f t="shared" si="592"/>
        <v>3.55383051108717E-3</v>
      </c>
      <c r="BE287" s="97">
        <f t="shared" si="593"/>
        <v>6.0024221356487972E-4</v>
      </c>
      <c r="BF287" s="97">
        <f t="shared" si="594"/>
        <v>0</v>
      </c>
      <c r="BG287" s="97">
        <f t="shared" si="595"/>
        <v>3.4216832875882093E-3</v>
      </c>
      <c r="BH287" s="97">
        <f t="shared" si="596"/>
        <v>5.6684867401268193E-4</v>
      </c>
      <c r="BI287" s="97">
        <f t="shared" si="597"/>
        <v>0</v>
      </c>
      <c r="BJ287" s="97">
        <f t="shared" si="598"/>
        <v>3.299733765710796E-3</v>
      </c>
      <c r="BK287" s="97">
        <f t="shared" si="599"/>
        <v>4.6369963894505841E-4</v>
      </c>
      <c r="BL287" s="97">
        <f t="shared" si="600"/>
        <v>0</v>
      </c>
      <c r="BM287" s="469">
        <f t="shared" si="601"/>
        <v>3.0984062007500747E-3</v>
      </c>
      <c r="BN287" s="467">
        <f t="shared" si="602"/>
        <v>0</v>
      </c>
      <c r="BO287" s="97">
        <f t="shared" si="603"/>
        <v>0</v>
      </c>
      <c r="BP287" s="97">
        <f t="shared" si="604"/>
        <v>0</v>
      </c>
      <c r="BQ287" s="97">
        <f t="shared" si="605"/>
        <v>0</v>
      </c>
      <c r="BR287" s="97">
        <f t="shared" si="606"/>
        <v>0</v>
      </c>
      <c r="BS287" s="97">
        <f t="shared" si="607"/>
        <v>0</v>
      </c>
      <c r="BT287" s="97">
        <f t="shared" si="608"/>
        <v>0</v>
      </c>
      <c r="BU287" s="97">
        <f t="shared" si="609"/>
        <v>0</v>
      </c>
      <c r="BV287" s="97">
        <f t="shared" si="610"/>
        <v>0</v>
      </c>
      <c r="BW287" s="97">
        <f t="shared" si="611"/>
        <v>0</v>
      </c>
      <c r="BX287" s="97">
        <f t="shared" si="612"/>
        <v>0</v>
      </c>
      <c r="BY287" s="469">
        <f t="shared" si="613"/>
        <v>0</v>
      </c>
      <c r="BZ287" s="470">
        <f t="shared" si="614"/>
        <v>0</v>
      </c>
      <c r="CA287" s="470">
        <f t="shared" si="615"/>
        <v>0</v>
      </c>
      <c r="CB287" s="470">
        <f t="shared" si="616"/>
        <v>0</v>
      </c>
      <c r="CC287" s="470">
        <f t="shared" si="617"/>
        <v>0</v>
      </c>
      <c r="CD287" s="470">
        <f t="shared" si="618"/>
        <v>0</v>
      </c>
      <c r="CE287" s="470">
        <f t="shared" si="619"/>
        <v>0</v>
      </c>
      <c r="CF287" s="470">
        <f t="shared" si="620"/>
        <v>0</v>
      </c>
      <c r="CG287" s="470">
        <f t="shared" si="621"/>
        <v>0</v>
      </c>
      <c r="CH287" s="470">
        <f t="shared" si="622"/>
        <v>0</v>
      </c>
      <c r="CI287" s="470">
        <f t="shared" si="623"/>
        <v>0</v>
      </c>
      <c r="CJ287" s="470">
        <f t="shared" si="624"/>
        <v>0</v>
      </c>
      <c r="CK287" s="472">
        <f t="shared" si="625"/>
        <v>0</v>
      </c>
      <c r="CL287" s="470">
        <f t="shared" si="626"/>
        <v>4.1942622726110004E-3</v>
      </c>
      <c r="CM287" s="116">
        <f t="shared" si="627"/>
        <v>0</v>
      </c>
      <c r="CN287" s="116">
        <f t="shared" si="628"/>
        <v>2.3028637482745001E-2</v>
      </c>
      <c r="CO287" s="116">
        <f t="shared" si="629"/>
        <v>3.8895384275930002E-3</v>
      </c>
      <c r="CP287" s="116">
        <f t="shared" si="630"/>
        <v>0</v>
      </c>
      <c r="CQ287" s="116">
        <f t="shared" si="631"/>
        <v>2.2172330324929001E-2</v>
      </c>
      <c r="CR287" s="116">
        <f t="shared" si="632"/>
        <v>3.673150022402E-3</v>
      </c>
      <c r="CS287" s="116">
        <f t="shared" si="633"/>
        <v>0</v>
      </c>
      <c r="CT287" s="116">
        <f t="shared" si="634"/>
        <v>2.1382103744976001E-2</v>
      </c>
      <c r="CU287" s="116">
        <f t="shared" si="635"/>
        <v>3.0047496223670001E-3</v>
      </c>
      <c r="CV287" s="116">
        <f t="shared" si="636"/>
        <v>0</v>
      </c>
      <c r="CW287" s="471">
        <f t="shared" si="637"/>
        <v>2.0077511560768001E-2</v>
      </c>
      <c r="CX287" s="470">
        <f t="shared" si="638"/>
        <v>0</v>
      </c>
      <c r="CY287" s="116">
        <f t="shared" si="639"/>
        <v>0</v>
      </c>
      <c r="CZ287" s="116">
        <f t="shared" si="640"/>
        <v>0</v>
      </c>
      <c r="DA287" s="116">
        <f t="shared" si="641"/>
        <v>0</v>
      </c>
      <c r="DB287" s="116">
        <f t="shared" si="642"/>
        <v>0</v>
      </c>
      <c r="DC287" s="116">
        <f t="shared" si="643"/>
        <v>0</v>
      </c>
      <c r="DD287" s="116">
        <f t="shared" si="644"/>
        <v>0</v>
      </c>
      <c r="DE287" s="116">
        <f t="shared" si="645"/>
        <v>0</v>
      </c>
      <c r="DF287" s="116">
        <f t="shared" si="646"/>
        <v>0</v>
      </c>
      <c r="DG287" s="116">
        <f t="shared" si="647"/>
        <v>0</v>
      </c>
      <c r="DH287" s="116">
        <f t="shared" si="648"/>
        <v>0</v>
      </c>
      <c r="DI287" s="471">
        <f t="shared" si="649"/>
        <v>0</v>
      </c>
      <c r="DJ287" s="470">
        <f t="shared" si="650"/>
        <v>0</v>
      </c>
      <c r="DK287" s="116">
        <f t="shared" si="651"/>
        <v>0</v>
      </c>
      <c r="DL287" s="116">
        <f t="shared" si="652"/>
        <v>0</v>
      </c>
      <c r="DM287" s="116">
        <f t="shared" si="653"/>
        <v>0</v>
      </c>
      <c r="DN287" s="116">
        <f t="shared" si="654"/>
        <v>0</v>
      </c>
      <c r="DO287" s="116">
        <f t="shared" si="655"/>
        <v>0</v>
      </c>
      <c r="DP287" s="116">
        <f t="shared" si="656"/>
        <v>0</v>
      </c>
      <c r="DQ287" s="116">
        <f t="shared" si="657"/>
        <v>0</v>
      </c>
      <c r="DR287" s="116">
        <f t="shared" si="658"/>
        <v>0</v>
      </c>
      <c r="DS287" s="116">
        <f t="shared" si="659"/>
        <v>0</v>
      </c>
      <c r="DT287" s="116">
        <f t="shared" si="660"/>
        <v>0</v>
      </c>
      <c r="DU287" s="471">
        <f t="shared" si="661"/>
        <v>0</v>
      </c>
      <c r="DV287" s="470">
        <f t="shared" si="662"/>
        <v>0</v>
      </c>
      <c r="DW287" s="470">
        <f t="shared" si="663"/>
        <v>0</v>
      </c>
      <c r="DX287" s="470">
        <f t="shared" si="664"/>
        <v>0</v>
      </c>
      <c r="DY287" s="470">
        <f t="shared" si="665"/>
        <v>0</v>
      </c>
      <c r="DZ287" s="470">
        <f t="shared" si="666"/>
        <v>0</v>
      </c>
      <c r="EA287" s="470">
        <f t="shared" si="667"/>
        <v>0</v>
      </c>
      <c r="EB287" s="470">
        <f t="shared" si="668"/>
        <v>0</v>
      </c>
      <c r="EC287" s="470">
        <f t="shared" si="669"/>
        <v>0</v>
      </c>
      <c r="ED287" s="470">
        <f t="shared" si="670"/>
        <v>0</v>
      </c>
      <c r="EE287" s="470">
        <f t="shared" si="671"/>
        <v>0</v>
      </c>
      <c r="EF287" s="470">
        <f t="shared" si="672"/>
        <v>0</v>
      </c>
      <c r="EG287" s="470">
        <f t="shared" si="673"/>
        <v>0</v>
      </c>
      <c r="EH287" s="466">
        <f t="shared" si="674"/>
        <v>0</v>
      </c>
      <c r="EI287" s="122">
        <f t="shared" si="675"/>
        <v>0</v>
      </c>
      <c r="EJ287" s="122">
        <f t="shared" si="676"/>
        <v>0</v>
      </c>
      <c r="EK287" s="122">
        <f t="shared" si="677"/>
        <v>0</v>
      </c>
      <c r="EL287" s="122">
        <f t="shared" si="678"/>
        <v>0</v>
      </c>
      <c r="EM287" s="122">
        <f t="shared" si="679"/>
        <v>0</v>
      </c>
      <c r="EN287" s="122">
        <f t="shared" si="680"/>
        <v>0</v>
      </c>
      <c r="EO287" s="122">
        <f t="shared" si="681"/>
        <v>0</v>
      </c>
      <c r="EP287" s="122">
        <f t="shared" si="682"/>
        <v>0</v>
      </c>
      <c r="EQ287" s="122">
        <f t="shared" si="683"/>
        <v>0</v>
      </c>
      <c r="ER287" s="122">
        <f t="shared" si="684"/>
        <v>0</v>
      </c>
      <c r="ES287" s="469">
        <f t="shared" si="685"/>
        <v>0</v>
      </c>
      <c r="ET287" s="466">
        <f t="shared" si="686"/>
        <v>0</v>
      </c>
      <c r="EU287" s="122">
        <f t="shared" si="687"/>
        <v>0</v>
      </c>
      <c r="EV287" s="122">
        <f t="shared" si="688"/>
        <v>0</v>
      </c>
      <c r="EW287" s="122">
        <f t="shared" si="689"/>
        <v>0</v>
      </c>
      <c r="EX287" s="122">
        <f t="shared" si="690"/>
        <v>0</v>
      </c>
      <c r="EY287" s="122">
        <f t="shared" si="691"/>
        <v>0</v>
      </c>
      <c r="EZ287" s="122">
        <f t="shared" si="692"/>
        <v>0</v>
      </c>
      <c r="FA287" s="122">
        <f t="shared" si="693"/>
        <v>0</v>
      </c>
      <c r="FB287" s="122">
        <f t="shared" si="694"/>
        <v>0</v>
      </c>
      <c r="FC287" s="122">
        <f t="shared" si="695"/>
        <v>0</v>
      </c>
      <c r="FD287" s="122">
        <f t="shared" si="696"/>
        <v>0</v>
      </c>
      <c r="FE287" s="469">
        <f t="shared" si="697"/>
        <v>0</v>
      </c>
      <c r="FF287" s="466">
        <f t="shared" si="698"/>
        <v>0</v>
      </c>
      <c r="FG287" s="466">
        <f t="shared" si="699"/>
        <v>0</v>
      </c>
      <c r="FH287" s="466">
        <f t="shared" si="700"/>
        <v>0</v>
      </c>
      <c r="FI287" s="466">
        <f t="shared" si="701"/>
        <v>0</v>
      </c>
      <c r="FJ287" s="466">
        <f t="shared" si="702"/>
        <v>0</v>
      </c>
      <c r="FK287" s="466">
        <f t="shared" si="703"/>
        <v>0</v>
      </c>
      <c r="FL287" s="466">
        <f t="shared" si="704"/>
        <v>0</v>
      </c>
      <c r="FM287" s="466">
        <f t="shared" si="705"/>
        <v>0</v>
      </c>
      <c r="FN287" s="466">
        <f t="shared" si="706"/>
        <v>0</v>
      </c>
      <c r="FO287" s="466">
        <f t="shared" si="707"/>
        <v>0</v>
      </c>
      <c r="FP287" s="466">
        <f t="shared" si="708"/>
        <v>0</v>
      </c>
      <c r="FQ287" s="468">
        <f t="shared" si="709"/>
        <v>0</v>
      </c>
      <c r="FR287" s="466">
        <f t="shared" si="710"/>
        <v>0</v>
      </c>
      <c r="FS287" s="466">
        <f t="shared" si="711"/>
        <v>0</v>
      </c>
      <c r="FT287" s="466">
        <f t="shared" si="712"/>
        <v>0</v>
      </c>
      <c r="FU287" s="466">
        <f t="shared" si="713"/>
        <v>0</v>
      </c>
      <c r="FV287" s="466">
        <f t="shared" si="714"/>
        <v>0</v>
      </c>
      <c r="FW287" s="466">
        <f t="shared" si="715"/>
        <v>0</v>
      </c>
      <c r="FX287" s="466">
        <f t="shared" si="716"/>
        <v>0</v>
      </c>
      <c r="FY287" s="466">
        <f t="shared" si="717"/>
        <v>0</v>
      </c>
      <c r="FZ287" s="466">
        <f t="shared" si="718"/>
        <v>0</v>
      </c>
      <c r="GA287" s="466">
        <f t="shared" si="719"/>
        <v>0</v>
      </c>
      <c r="GB287" s="466">
        <f t="shared" si="720"/>
        <v>0</v>
      </c>
      <c r="GC287" s="468">
        <f t="shared" si="721"/>
        <v>0</v>
      </c>
    </row>
    <row r="288" spans="1:185">
      <c r="A288" s="97">
        <v>285</v>
      </c>
      <c r="B288" s="97" t="s">
        <v>11</v>
      </c>
      <c r="C288" s="97" t="s">
        <v>214</v>
      </c>
      <c r="D288" s="97" t="s">
        <v>936</v>
      </c>
      <c r="E288" s="321">
        <v>7.0117126705050003E-3</v>
      </c>
      <c r="F288" s="122">
        <v>5.1019723797600001E-4</v>
      </c>
      <c r="G288" s="122">
        <v>7.7560453525947995E-2</v>
      </c>
      <c r="H288" s="122">
        <v>6.9392037986949996E-3</v>
      </c>
      <c r="I288" s="122">
        <v>4.7448343131700001E-4</v>
      </c>
      <c r="J288" s="122">
        <v>7.6805197103046993E-2</v>
      </c>
      <c r="K288" s="122">
        <v>6.8874117474020001E-3</v>
      </c>
      <c r="L288" s="122">
        <v>4.4897356941799997E-4</v>
      </c>
      <c r="M288" s="122">
        <v>7.5927466665622001E-2</v>
      </c>
      <c r="N288" s="122">
        <v>6.7144262960840001E-3</v>
      </c>
      <c r="O288" s="122">
        <v>3.6377063067700001E-4</v>
      </c>
      <c r="P288" s="475">
        <v>7.4828340894250001E-2</v>
      </c>
      <c r="Q288" s="474">
        <v>38</v>
      </c>
      <c r="R288" s="97">
        <v>0.26644508147920598</v>
      </c>
      <c r="S288" s="97">
        <v>1.938749504307E-2</v>
      </c>
      <c r="T288" s="97">
        <v>2.9472972339860202</v>
      </c>
      <c r="U288" s="97">
        <v>0.26368974435042403</v>
      </c>
      <c r="V288" s="97">
        <v>1.8030370390054999E-2</v>
      </c>
      <c r="W288" s="97">
        <v>2.9185974899158</v>
      </c>
      <c r="X288" s="97">
        <v>0.26172164640129297</v>
      </c>
      <c r="Y288" s="97">
        <v>1.7060995637902001E-2</v>
      </c>
      <c r="Z288" s="97">
        <v>2.8852437332936498</v>
      </c>
      <c r="AA288" s="97">
        <v>0.25514819925119703</v>
      </c>
      <c r="AB288" s="97">
        <v>1.3823283965708999E-2</v>
      </c>
      <c r="AC288" s="97">
        <v>2.8434769539814799</v>
      </c>
      <c r="AD288" s="321">
        <v>0</v>
      </c>
      <c r="AE288" s="97">
        <v>0</v>
      </c>
      <c r="AF288" s="97">
        <v>0</v>
      </c>
      <c r="AG288" s="97">
        <v>0</v>
      </c>
      <c r="AH288" s="97">
        <v>0</v>
      </c>
      <c r="AI288" s="97">
        <v>0</v>
      </c>
      <c r="AJ288" s="97">
        <v>0</v>
      </c>
      <c r="AK288" s="97">
        <v>0</v>
      </c>
      <c r="AL288" s="97">
        <v>0</v>
      </c>
      <c r="AM288" s="97">
        <v>0</v>
      </c>
      <c r="AN288" s="97">
        <v>0</v>
      </c>
      <c r="AO288" s="97">
        <v>0</v>
      </c>
      <c r="AP288" s="466">
        <f t="shared" si="578"/>
        <v>0</v>
      </c>
      <c r="AQ288" s="122">
        <f t="shared" si="579"/>
        <v>0</v>
      </c>
      <c r="AR288" s="473">
        <f t="shared" si="580"/>
        <v>0</v>
      </c>
      <c r="AS288" s="122">
        <f t="shared" si="581"/>
        <v>0</v>
      </c>
      <c r="AT288" s="122">
        <f t="shared" si="582"/>
        <v>0</v>
      </c>
      <c r="AU288" s="122">
        <f t="shared" si="583"/>
        <v>0</v>
      </c>
      <c r="AV288" s="122">
        <f t="shared" si="584"/>
        <v>0</v>
      </c>
      <c r="AW288" s="122">
        <f t="shared" si="585"/>
        <v>0</v>
      </c>
      <c r="AX288" s="122">
        <f t="shared" si="586"/>
        <v>0</v>
      </c>
      <c r="AY288" s="122">
        <f t="shared" si="587"/>
        <v>0</v>
      </c>
      <c r="AZ288" s="122">
        <f t="shared" si="588"/>
        <v>0</v>
      </c>
      <c r="BA288" s="469">
        <f t="shared" si="589"/>
        <v>0</v>
      </c>
      <c r="BB288" s="97">
        <f t="shared" si="590"/>
        <v>1.0820630808960436E-3</v>
      </c>
      <c r="BC288" s="97">
        <f t="shared" si="591"/>
        <v>7.8734771536096251E-5</v>
      </c>
      <c r="BD288" s="97">
        <f t="shared" si="592"/>
        <v>1.1969301544687685E-2</v>
      </c>
      <c r="BE288" s="97">
        <f t="shared" si="593"/>
        <v>1.0708733506674983E-3</v>
      </c>
      <c r="BF288" s="97">
        <f t="shared" si="594"/>
        <v>7.3223337528464583E-5</v>
      </c>
      <c r="BG288" s="97">
        <f t="shared" si="595"/>
        <v>1.1852748695157995E-2</v>
      </c>
      <c r="BH288" s="97">
        <f t="shared" si="596"/>
        <v>1.0628806862185152E-3</v>
      </c>
      <c r="BI288" s="97">
        <f t="shared" si="597"/>
        <v>6.9286598951628909E-5</v>
      </c>
      <c r="BJ288" s="97">
        <f t="shared" si="598"/>
        <v>1.1717295383542489E-2</v>
      </c>
      <c r="BK288" s="97">
        <f t="shared" si="599"/>
        <v>1.0361851869590073E-3</v>
      </c>
      <c r="BL288" s="97">
        <f t="shared" si="600"/>
        <v>5.6137892105253921E-5</v>
      </c>
      <c r="BM288" s="469">
        <f t="shared" si="601"/>
        <v>1.1547675852002646E-2</v>
      </c>
      <c r="BN288" s="467">
        <f t="shared" si="602"/>
        <v>0</v>
      </c>
      <c r="BO288" s="97">
        <f t="shared" si="603"/>
        <v>0</v>
      </c>
      <c r="BP288" s="97">
        <f t="shared" si="604"/>
        <v>0</v>
      </c>
      <c r="BQ288" s="97">
        <f t="shared" si="605"/>
        <v>0</v>
      </c>
      <c r="BR288" s="97">
        <f t="shared" si="606"/>
        <v>0</v>
      </c>
      <c r="BS288" s="97">
        <f t="shared" si="607"/>
        <v>0</v>
      </c>
      <c r="BT288" s="97">
        <f t="shared" si="608"/>
        <v>0</v>
      </c>
      <c r="BU288" s="97">
        <f t="shared" si="609"/>
        <v>0</v>
      </c>
      <c r="BV288" s="97">
        <f t="shared" si="610"/>
        <v>0</v>
      </c>
      <c r="BW288" s="97">
        <f t="shared" si="611"/>
        <v>0</v>
      </c>
      <c r="BX288" s="97">
        <f t="shared" si="612"/>
        <v>0</v>
      </c>
      <c r="BY288" s="469">
        <f t="shared" si="613"/>
        <v>0</v>
      </c>
      <c r="BZ288" s="470">
        <f t="shared" si="614"/>
        <v>0</v>
      </c>
      <c r="CA288" s="470">
        <f t="shared" si="615"/>
        <v>0</v>
      </c>
      <c r="CB288" s="470">
        <f t="shared" si="616"/>
        <v>0</v>
      </c>
      <c r="CC288" s="470">
        <f t="shared" si="617"/>
        <v>0</v>
      </c>
      <c r="CD288" s="470">
        <f t="shared" si="618"/>
        <v>0</v>
      </c>
      <c r="CE288" s="470">
        <f t="shared" si="619"/>
        <v>0</v>
      </c>
      <c r="CF288" s="470">
        <f t="shared" si="620"/>
        <v>0</v>
      </c>
      <c r="CG288" s="470">
        <f t="shared" si="621"/>
        <v>0</v>
      </c>
      <c r="CH288" s="470">
        <f t="shared" si="622"/>
        <v>0</v>
      </c>
      <c r="CI288" s="470">
        <f t="shared" si="623"/>
        <v>0</v>
      </c>
      <c r="CJ288" s="470">
        <f t="shared" si="624"/>
        <v>0</v>
      </c>
      <c r="CK288" s="472">
        <f t="shared" si="625"/>
        <v>0</v>
      </c>
      <c r="CL288" s="470">
        <f t="shared" si="626"/>
        <v>0.26644508147920598</v>
      </c>
      <c r="CM288" s="116">
        <f t="shared" si="627"/>
        <v>1.938749504307E-2</v>
      </c>
      <c r="CN288" s="116">
        <f t="shared" si="628"/>
        <v>2.9472972339860202</v>
      </c>
      <c r="CO288" s="116">
        <f t="shared" si="629"/>
        <v>0.26368974435042403</v>
      </c>
      <c r="CP288" s="116">
        <f t="shared" si="630"/>
        <v>1.8030370390054999E-2</v>
      </c>
      <c r="CQ288" s="116">
        <f t="shared" si="631"/>
        <v>2.9185974899158</v>
      </c>
      <c r="CR288" s="116">
        <f t="shared" si="632"/>
        <v>0.26172164640129297</v>
      </c>
      <c r="CS288" s="116">
        <f t="shared" si="633"/>
        <v>1.7060995637902001E-2</v>
      </c>
      <c r="CT288" s="116">
        <f t="shared" si="634"/>
        <v>2.8852437332936498</v>
      </c>
      <c r="CU288" s="116">
        <f t="shared" si="635"/>
        <v>0.25514819925119703</v>
      </c>
      <c r="CV288" s="116">
        <f t="shared" si="636"/>
        <v>1.3823283965708999E-2</v>
      </c>
      <c r="CW288" s="471">
        <f t="shared" si="637"/>
        <v>2.8434769539814799</v>
      </c>
      <c r="CX288" s="470">
        <f t="shared" si="638"/>
        <v>0</v>
      </c>
      <c r="CY288" s="116">
        <f t="shared" si="639"/>
        <v>0</v>
      </c>
      <c r="CZ288" s="116">
        <f t="shared" si="640"/>
        <v>0</v>
      </c>
      <c r="DA288" s="116">
        <f t="shared" si="641"/>
        <v>0</v>
      </c>
      <c r="DB288" s="116">
        <f t="shared" si="642"/>
        <v>0</v>
      </c>
      <c r="DC288" s="116">
        <f t="shared" si="643"/>
        <v>0</v>
      </c>
      <c r="DD288" s="116">
        <f t="shared" si="644"/>
        <v>0</v>
      </c>
      <c r="DE288" s="116">
        <f t="shared" si="645"/>
        <v>0</v>
      </c>
      <c r="DF288" s="116">
        <f t="shared" si="646"/>
        <v>0</v>
      </c>
      <c r="DG288" s="116">
        <f t="shared" si="647"/>
        <v>0</v>
      </c>
      <c r="DH288" s="116">
        <f t="shared" si="648"/>
        <v>0</v>
      </c>
      <c r="DI288" s="471">
        <f t="shared" si="649"/>
        <v>0</v>
      </c>
      <c r="DJ288" s="470">
        <f t="shared" si="650"/>
        <v>0</v>
      </c>
      <c r="DK288" s="116">
        <f t="shared" si="651"/>
        <v>0</v>
      </c>
      <c r="DL288" s="116">
        <f t="shared" si="652"/>
        <v>0</v>
      </c>
      <c r="DM288" s="116">
        <f t="shared" si="653"/>
        <v>0</v>
      </c>
      <c r="DN288" s="116">
        <f t="shared" si="654"/>
        <v>0</v>
      </c>
      <c r="DO288" s="116">
        <f t="shared" si="655"/>
        <v>0</v>
      </c>
      <c r="DP288" s="116">
        <f t="shared" si="656"/>
        <v>0</v>
      </c>
      <c r="DQ288" s="116">
        <f t="shared" si="657"/>
        <v>0</v>
      </c>
      <c r="DR288" s="116">
        <f t="shared" si="658"/>
        <v>0</v>
      </c>
      <c r="DS288" s="116">
        <f t="shared" si="659"/>
        <v>0</v>
      </c>
      <c r="DT288" s="116">
        <f t="shared" si="660"/>
        <v>0</v>
      </c>
      <c r="DU288" s="471">
        <f t="shared" si="661"/>
        <v>0</v>
      </c>
      <c r="DV288" s="470">
        <f t="shared" si="662"/>
        <v>0</v>
      </c>
      <c r="DW288" s="470">
        <f t="shared" si="663"/>
        <v>0</v>
      </c>
      <c r="DX288" s="470">
        <f t="shared" si="664"/>
        <v>0</v>
      </c>
      <c r="DY288" s="470">
        <f t="shared" si="665"/>
        <v>0</v>
      </c>
      <c r="DZ288" s="470">
        <f t="shared" si="666"/>
        <v>0</v>
      </c>
      <c r="EA288" s="470">
        <f t="shared" si="667"/>
        <v>0</v>
      </c>
      <c r="EB288" s="470">
        <f t="shared" si="668"/>
        <v>0</v>
      </c>
      <c r="EC288" s="470">
        <f t="shared" si="669"/>
        <v>0</v>
      </c>
      <c r="ED288" s="470">
        <f t="shared" si="670"/>
        <v>0</v>
      </c>
      <c r="EE288" s="470">
        <f t="shared" si="671"/>
        <v>0</v>
      </c>
      <c r="EF288" s="470">
        <f t="shared" si="672"/>
        <v>0</v>
      </c>
      <c r="EG288" s="470">
        <f t="shared" si="673"/>
        <v>0</v>
      </c>
      <c r="EH288" s="466">
        <f t="shared" si="674"/>
        <v>0</v>
      </c>
      <c r="EI288" s="122">
        <f t="shared" si="675"/>
        <v>0</v>
      </c>
      <c r="EJ288" s="122">
        <f t="shared" si="676"/>
        <v>0</v>
      </c>
      <c r="EK288" s="122">
        <f t="shared" si="677"/>
        <v>0</v>
      </c>
      <c r="EL288" s="122">
        <f t="shared" si="678"/>
        <v>0</v>
      </c>
      <c r="EM288" s="122">
        <f t="shared" si="679"/>
        <v>0</v>
      </c>
      <c r="EN288" s="122">
        <f t="shared" si="680"/>
        <v>0</v>
      </c>
      <c r="EO288" s="122">
        <f t="shared" si="681"/>
        <v>0</v>
      </c>
      <c r="EP288" s="122">
        <f t="shared" si="682"/>
        <v>0</v>
      </c>
      <c r="EQ288" s="122">
        <f t="shared" si="683"/>
        <v>0</v>
      </c>
      <c r="ER288" s="122">
        <f t="shared" si="684"/>
        <v>0</v>
      </c>
      <c r="ES288" s="469">
        <f t="shared" si="685"/>
        <v>0</v>
      </c>
      <c r="ET288" s="466">
        <f t="shared" si="686"/>
        <v>0</v>
      </c>
      <c r="EU288" s="122">
        <f t="shared" si="687"/>
        <v>0</v>
      </c>
      <c r="EV288" s="122">
        <f t="shared" si="688"/>
        <v>0</v>
      </c>
      <c r="EW288" s="122">
        <f t="shared" si="689"/>
        <v>0</v>
      </c>
      <c r="EX288" s="122">
        <f t="shared" si="690"/>
        <v>0</v>
      </c>
      <c r="EY288" s="122">
        <f t="shared" si="691"/>
        <v>0</v>
      </c>
      <c r="EZ288" s="122">
        <f t="shared" si="692"/>
        <v>0</v>
      </c>
      <c r="FA288" s="122">
        <f t="shared" si="693"/>
        <v>0</v>
      </c>
      <c r="FB288" s="122">
        <f t="shared" si="694"/>
        <v>0</v>
      </c>
      <c r="FC288" s="122">
        <f t="shared" si="695"/>
        <v>0</v>
      </c>
      <c r="FD288" s="122">
        <f t="shared" si="696"/>
        <v>0</v>
      </c>
      <c r="FE288" s="469">
        <f t="shared" si="697"/>
        <v>0</v>
      </c>
      <c r="FF288" s="466">
        <f t="shared" si="698"/>
        <v>0</v>
      </c>
      <c r="FG288" s="466">
        <f t="shared" si="699"/>
        <v>0</v>
      </c>
      <c r="FH288" s="466">
        <f t="shared" si="700"/>
        <v>0</v>
      </c>
      <c r="FI288" s="466">
        <f t="shared" si="701"/>
        <v>0</v>
      </c>
      <c r="FJ288" s="466">
        <f t="shared" si="702"/>
        <v>0</v>
      </c>
      <c r="FK288" s="466">
        <f t="shared" si="703"/>
        <v>0</v>
      </c>
      <c r="FL288" s="466">
        <f t="shared" si="704"/>
        <v>0</v>
      </c>
      <c r="FM288" s="466">
        <f t="shared" si="705"/>
        <v>0</v>
      </c>
      <c r="FN288" s="466">
        <f t="shared" si="706"/>
        <v>0</v>
      </c>
      <c r="FO288" s="466">
        <f t="shared" si="707"/>
        <v>0</v>
      </c>
      <c r="FP288" s="466">
        <f t="shared" si="708"/>
        <v>0</v>
      </c>
      <c r="FQ288" s="468">
        <f t="shared" si="709"/>
        <v>0</v>
      </c>
      <c r="FR288" s="466">
        <f t="shared" si="710"/>
        <v>0</v>
      </c>
      <c r="FS288" s="466">
        <f t="shared" si="711"/>
        <v>0</v>
      </c>
      <c r="FT288" s="466">
        <f t="shared" si="712"/>
        <v>0</v>
      </c>
      <c r="FU288" s="466">
        <f t="shared" si="713"/>
        <v>0</v>
      </c>
      <c r="FV288" s="466">
        <f t="shared" si="714"/>
        <v>0</v>
      </c>
      <c r="FW288" s="466">
        <f t="shared" si="715"/>
        <v>0</v>
      </c>
      <c r="FX288" s="466">
        <f t="shared" si="716"/>
        <v>0</v>
      </c>
      <c r="FY288" s="466">
        <f t="shared" si="717"/>
        <v>0</v>
      </c>
      <c r="FZ288" s="466">
        <f t="shared" si="718"/>
        <v>0</v>
      </c>
      <c r="GA288" s="466">
        <f t="shared" si="719"/>
        <v>0</v>
      </c>
      <c r="GB288" s="466">
        <f t="shared" si="720"/>
        <v>0</v>
      </c>
      <c r="GC288" s="468">
        <f t="shared" si="721"/>
        <v>0</v>
      </c>
    </row>
    <row r="289" spans="1:185">
      <c r="A289" s="97">
        <v>286</v>
      </c>
      <c r="B289" s="97" t="s">
        <v>11</v>
      </c>
      <c r="C289" s="97" t="s">
        <v>214</v>
      </c>
      <c r="D289" s="97" t="s">
        <v>936</v>
      </c>
      <c r="E289" s="321">
        <v>7.6565007244459998E-3</v>
      </c>
      <c r="F289" s="122">
        <v>0</v>
      </c>
      <c r="G289" s="122">
        <v>2.1524860916006E-2</v>
      </c>
      <c r="H289" s="122">
        <v>6.9456169215250003E-3</v>
      </c>
      <c r="I289" s="122">
        <v>0</v>
      </c>
      <c r="J289" s="122">
        <v>2.1007188010976001E-2</v>
      </c>
      <c r="K289" s="122">
        <v>6.3302820168459999E-3</v>
      </c>
      <c r="L289" s="122">
        <v>0</v>
      </c>
      <c r="M289" s="122">
        <v>2.0405568148373E-2</v>
      </c>
      <c r="N289" s="122">
        <v>5.3633271666370004E-3</v>
      </c>
      <c r="O289" s="122">
        <v>0</v>
      </c>
      <c r="P289" s="475">
        <v>1.9652198016312999E-2</v>
      </c>
      <c r="Q289" s="474">
        <v>1</v>
      </c>
      <c r="R289" s="97">
        <v>7.6565007244459998E-3</v>
      </c>
      <c r="S289" s="97">
        <v>0</v>
      </c>
      <c r="T289" s="97">
        <v>2.1524860916006E-2</v>
      </c>
      <c r="U289" s="97">
        <v>6.9456169215250003E-3</v>
      </c>
      <c r="V289" s="97">
        <v>0</v>
      </c>
      <c r="W289" s="97">
        <v>2.1007188010976001E-2</v>
      </c>
      <c r="X289" s="97">
        <v>6.3302820168459999E-3</v>
      </c>
      <c r="Y289" s="97">
        <v>0</v>
      </c>
      <c r="Z289" s="97">
        <v>2.0405568148373E-2</v>
      </c>
      <c r="AA289" s="97">
        <v>5.3633271666370004E-3</v>
      </c>
      <c r="AB289" s="97">
        <v>0</v>
      </c>
      <c r="AC289" s="97">
        <v>1.9652198016312999E-2</v>
      </c>
      <c r="AD289" s="321">
        <v>0</v>
      </c>
      <c r="AE289" s="97">
        <v>0</v>
      </c>
      <c r="AF289" s="97">
        <v>0</v>
      </c>
      <c r="AG289" s="97">
        <v>0</v>
      </c>
      <c r="AH289" s="97">
        <v>0</v>
      </c>
      <c r="AI289" s="97">
        <v>0</v>
      </c>
      <c r="AJ289" s="97">
        <v>0</v>
      </c>
      <c r="AK289" s="97">
        <v>0</v>
      </c>
      <c r="AL289" s="97">
        <v>0</v>
      </c>
      <c r="AM289" s="97">
        <v>0</v>
      </c>
      <c r="AN289" s="97">
        <v>0</v>
      </c>
      <c r="AO289" s="97">
        <v>0</v>
      </c>
      <c r="AP289" s="466">
        <f t="shared" si="578"/>
        <v>0</v>
      </c>
      <c r="AQ289" s="122">
        <f t="shared" si="579"/>
        <v>0</v>
      </c>
      <c r="AR289" s="473">
        <f t="shared" si="580"/>
        <v>0</v>
      </c>
      <c r="AS289" s="122">
        <f t="shared" si="581"/>
        <v>0</v>
      </c>
      <c r="AT289" s="122">
        <f t="shared" si="582"/>
        <v>0</v>
      </c>
      <c r="AU289" s="122">
        <f t="shared" si="583"/>
        <v>0</v>
      </c>
      <c r="AV289" s="122">
        <f t="shared" si="584"/>
        <v>0</v>
      </c>
      <c r="AW289" s="122">
        <f t="shared" si="585"/>
        <v>0</v>
      </c>
      <c r="AX289" s="122">
        <f t="shared" si="586"/>
        <v>0</v>
      </c>
      <c r="AY289" s="122">
        <f t="shared" si="587"/>
        <v>0</v>
      </c>
      <c r="AZ289" s="122">
        <f t="shared" si="588"/>
        <v>0</v>
      </c>
      <c r="BA289" s="469">
        <f t="shared" si="589"/>
        <v>0</v>
      </c>
      <c r="BB289" s="97">
        <f t="shared" si="590"/>
        <v>1.1815682062425608E-3</v>
      </c>
      <c r="BC289" s="97">
        <f t="shared" si="591"/>
        <v>0</v>
      </c>
      <c r="BD289" s="97">
        <f t="shared" si="592"/>
        <v>3.3217643695823032E-3</v>
      </c>
      <c r="BE289" s="97">
        <f t="shared" si="593"/>
        <v>1.071863038034008E-3</v>
      </c>
      <c r="BF289" s="97">
        <f t="shared" si="594"/>
        <v>0</v>
      </c>
      <c r="BG289" s="97">
        <f t="shared" si="595"/>
        <v>3.2418759364938403E-3</v>
      </c>
      <c r="BH289" s="97">
        <f t="shared" si="596"/>
        <v>9.7690318813304549E-4</v>
      </c>
      <c r="BI289" s="97">
        <f t="shared" si="597"/>
        <v>0</v>
      </c>
      <c r="BJ289" s="97">
        <f t="shared" si="598"/>
        <v>3.1490326223639177E-3</v>
      </c>
      <c r="BK289" s="97">
        <f t="shared" si="599"/>
        <v>8.276805668602365E-4</v>
      </c>
      <c r="BL289" s="97">
        <f t="shared" si="600"/>
        <v>0</v>
      </c>
      <c r="BM289" s="469">
        <f t="shared" si="601"/>
        <v>3.0327708694285688E-3</v>
      </c>
      <c r="BN289" s="467">
        <f t="shared" si="602"/>
        <v>0</v>
      </c>
      <c r="BO289" s="97">
        <f t="shared" si="603"/>
        <v>0</v>
      </c>
      <c r="BP289" s="97">
        <f t="shared" si="604"/>
        <v>0</v>
      </c>
      <c r="BQ289" s="97">
        <f t="shared" si="605"/>
        <v>0</v>
      </c>
      <c r="BR289" s="97">
        <f t="shared" si="606"/>
        <v>0</v>
      </c>
      <c r="BS289" s="97">
        <f t="shared" si="607"/>
        <v>0</v>
      </c>
      <c r="BT289" s="97">
        <f t="shared" si="608"/>
        <v>0</v>
      </c>
      <c r="BU289" s="97">
        <f t="shared" si="609"/>
        <v>0</v>
      </c>
      <c r="BV289" s="97">
        <f t="shared" si="610"/>
        <v>0</v>
      </c>
      <c r="BW289" s="97">
        <f t="shared" si="611"/>
        <v>0</v>
      </c>
      <c r="BX289" s="97">
        <f t="shared" si="612"/>
        <v>0</v>
      </c>
      <c r="BY289" s="469">
        <f t="shared" si="613"/>
        <v>0</v>
      </c>
      <c r="BZ289" s="470">
        <f t="shared" si="614"/>
        <v>0</v>
      </c>
      <c r="CA289" s="470">
        <f t="shared" si="615"/>
        <v>0</v>
      </c>
      <c r="CB289" s="470">
        <f t="shared" si="616"/>
        <v>0</v>
      </c>
      <c r="CC289" s="470">
        <f t="shared" si="617"/>
        <v>0</v>
      </c>
      <c r="CD289" s="470">
        <f t="shared" si="618"/>
        <v>0</v>
      </c>
      <c r="CE289" s="470">
        <f t="shared" si="619"/>
        <v>0</v>
      </c>
      <c r="CF289" s="470">
        <f t="shared" si="620"/>
        <v>0</v>
      </c>
      <c r="CG289" s="470">
        <f t="shared" si="621"/>
        <v>0</v>
      </c>
      <c r="CH289" s="470">
        <f t="shared" si="622"/>
        <v>0</v>
      </c>
      <c r="CI289" s="470">
        <f t="shared" si="623"/>
        <v>0</v>
      </c>
      <c r="CJ289" s="470">
        <f t="shared" si="624"/>
        <v>0</v>
      </c>
      <c r="CK289" s="472">
        <f t="shared" si="625"/>
        <v>0</v>
      </c>
      <c r="CL289" s="470">
        <f t="shared" si="626"/>
        <v>7.6565007244459998E-3</v>
      </c>
      <c r="CM289" s="116">
        <f t="shared" si="627"/>
        <v>0</v>
      </c>
      <c r="CN289" s="116">
        <f t="shared" si="628"/>
        <v>2.1524860916006E-2</v>
      </c>
      <c r="CO289" s="116">
        <f t="shared" si="629"/>
        <v>6.9456169215250003E-3</v>
      </c>
      <c r="CP289" s="116">
        <f t="shared" si="630"/>
        <v>0</v>
      </c>
      <c r="CQ289" s="116">
        <f t="shared" si="631"/>
        <v>2.1007188010976001E-2</v>
      </c>
      <c r="CR289" s="116">
        <f t="shared" si="632"/>
        <v>6.3302820168459999E-3</v>
      </c>
      <c r="CS289" s="116">
        <f t="shared" si="633"/>
        <v>0</v>
      </c>
      <c r="CT289" s="116">
        <f t="shared" si="634"/>
        <v>2.0405568148373E-2</v>
      </c>
      <c r="CU289" s="116">
        <f t="shared" si="635"/>
        <v>5.3633271666370004E-3</v>
      </c>
      <c r="CV289" s="116">
        <f t="shared" si="636"/>
        <v>0</v>
      </c>
      <c r="CW289" s="471">
        <f t="shared" si="637"/>
        <v>1.9652198016312999E-2</v>
      </c>
      <c r="CX289" s="470">
        <f t="shared" si="638"/>
        <v>0</v>
      </c>
      <c r="CY289" s="116">
        <f t="shared" si="639"/>
        <v>0</v>
      </c>
      <c r="CZ289" s="116">
        <f t="shared" si="640"/>
        <v>0</v>
      </c>
      <c r="DA289" s="116">
        <f t="shared" si="641"/>
        <v>0</v>
      </c>
      <c r="DB289" s="116">
        <f t="shared" si="642"/>
        <v>0</v>
      </c>
      <c r="DC289" s="116">
        <f t="shared" si="643"/>
        <v>0</v>
      </c>
      <c r="DD289" s="116">
        <f t="shared" si="644"/>
        <v>0</v>
      </c>
      <c r="DE289" s="116">
        <f t="shared" si="645"/>
        <v>0</v>
      </c>
      <c r="DF289" s="116">
        <f t="shared" si="646"/>
        <v>0</v>
      </c>
      <c r="DG289" s="116">
        <f t="shared" si="647"/>
        <v>0</v>
      </c>
      <c r="DH289" s="116">
        <f t="shared" si="648"/>
        <v>0</v>
      </c>
      <c r="DI289" s="471">
        <f t="shared" si="649"/>
        <v>0</v>
      </c>
      <c r="DJ289" s="470">
        <f t="shared" si="650"/>
        <v>0</v>
      </c>
      <c r="DK289" s="116">
        <f t="shared" si="651"/>
        <v>0</v>
      </c>
      <c r="DL289" s="116">
        <f t="shared" si="652"/>
        <v>0</v>
      </c>
      <c r="DM289" s="116">
        <f t="shared" si="653"/>
        <v>0</v>
      </c>
      <c r="DN289" s="116">
        <f t="shared" si="654"/>
        <v>0</v>
      </c>
      <c r="DO289" s="116">
        <f t="shared" si="655"/>
        <v>0</v>
      </c>
      <c r="DP289" s="116">
        <f t="shared" si="656"/>
        <v>0</v>
      </c>
      <c r="DQ289" s="116">
        <f t="shared" si="657"/>
        <v>0</v>
      </c>
      <c r="DR289" s="116">
        <f t="shared" si="658"/>
        <v>0</v>
      </c>
      <c r="DS289" s="116">
        <f t="shared" si="659"/>
        <v>0</v>
      </c>
      <c r="DT289" s="116">
        <f t="shared" si="660"/>
        <v>0</v>
      </c>
      <c r="DU289" s="471">
        <f t="shared" si="661"/>
        <v>0</v>
      </c>
      <c r="DV289" s="470">
        <f t="shared" si="662"/>
        <v>0</v>
      </c>
      <c r="DW289" s="470">
        <f t="shared" si="663"/>
        <v>0</v>
      </c>
      <c r="DX289" s="470">
        <f t="shared" si="664"/>
        <v>0</v>
      </c>
      <c r="DY289" s="470">
        <f t="shared" si="665"/>
        <v>0</v>
      </c>
      <c r="DZ289" s="470">
        <f t="shared" si="666"/>
        <v>0</v>
      </c>
      <c r="EA289" s="470">
        <f t="shared" si="667"/>
        <v>0</v>
      </c>
      <c r="EB289" s="470">
        <f t="shared" si="668"/>
        <v>0</v>
      </c>
      <c r="EC289" s="470">
        <f t="shared" si="669"/>
        <v>0</v>
      </c>
      <c r="ED289" s="470">
        <f t="shared" si="670"/>
        <v>0</v>
      </c>
      <c r="EE289" s="470">
        <f t="shared" si="671"/>
        <v>0</v>
      </c>
      <c r="EF289" s="470">
        <f t="shared" si="672"/>
        <v>0</v>
      </c>
      <c r="EG289" s="470">
        <f t="shared" si="673"/>
        <v>0</v>
      </c>
      <c r="EH289" s="466">
        <f t="shared" si="674"/>
        <v>0</v>
      </c>
      <c r="EI289" s="122">
        <f t="shared" si="675"/>
        <v>0</v>
      </c>
      <c r="EJ289" s="122">
        <f t="shared" si="676"/>
        <v>0</v>
      </c>
      <c r="EK289" s="122">
        <f t="shared" si="677"/>
        <v>0</v>
      </c>
      <c r="EL289" s="122">
        <f t="shared" si="678"/>
        <v>0</v>
      </c>
      <c r="EM289" s="122">
        <f t="shared" si="679"/>
        <v>0</v>
      </c>
      <c r="EN289" s="122">
        <f t="shared" si="680"/>
        <v>0</v>
      </c>
      <c r="EO289" s="122">
        <f t="shared" si="681"/>
        <v>0</v>
      </c>
      <c r="EP289" s="122">
        <f t="shared" si="682"/>
        <v>0</v>
      </c>
      <c r="EQ289" s="122">
        <f t="shared" si="683"/>
        <v>0</v>
      </c>
      <c r="ER289" s="122">
        <f t="shared" si="684"/>
        <v>0</v>
      </c>
      <c r="ES289" s="469">
        <f t="shared" si="685"/>
        <v>0</v>
      </c>
      <c r="ET289" s="466">
        <f t="shared" si="686"/>
        <v>0</v>
      </c>
      <c r="EU289" s="122">
        <f t="shared" si="687"/>
        <v>0</v>
      </c>
      <c r="EV289" s="122">
        <f t="shared" si="688"/>
        <v>0</v>
      </c>
      <c r="EW289" s="122">
        <f t="shared" si="689"/>
        <v>0</v>
      </c>
      <c r="EX289" s="122">
        <f t="shared" si="690"/>
        <v>0</v>
      </c>
      <c r="EY289" s="122">
        <f t="shared" si="691"/>
        <v>0</v>
      </c>
      <c r="EZ289" s="122">
        <f t="shared" si="692"/>
        <v>0</v>
      </c>
      <c r="FA289" s="122">
        <f t="shared" si="693"/>
        <v>0</v>
      </c>
      <c r="FB289" s="122">
        <f t="shared" si="694"/>
        <v>0</v>
      </c>
      <c r="FC289" s="122">
        <f t="shared" si="695"/>
        <v>0</v>
      </c>
      <c r="FD289" s="122">
        <f t="shared" si="696"/>
        <v>0</v>
      </c>
      <c r="FE289" s="469">
        <f t="shared" si="697"/>
        <v>0</v>
      </c>
      <c r="FF289" s="466">
        <f t="shared" si="698"/>
        <v>0</v>
      </c>
      <c r="FG289" s="466">
        <f t="shared" si="699"/>
        <v>0</v>
      </c>
      <c r="FH289" s="466">
        <f t="shared" si="700"/>
        <v>0</v>
      </c>
      <c r="FI289" s="466">
        <f t="shared" si="701"/>
        <v>0</v>
      </c>
      <c r="FJ289" s="466">
        <f t="shared" si="702"/>
        <v>0</v>
      </c>
      <c r="FK289" s="466">
        <f t="shared" si="703"/>
        <v>0</v>
      </c>
      <c r="FL289" s="466">
        <f t="shared" si="704"/>
        <v>0</v>
      </c>
      <c r="FM289" s="466">
        <f t="shared" si="705"/>
        <v>0</v>
      </c>
      <c r="FN289" s="466">
        <f t="shared" si="706"/>
        <v>0</v>
      </c>
      <c r="FO289" s="466">
        <f t="shared" si="707"/>
        <v>0</v>
      </c>
      <c r="FP289" s="466">
        <f t="shared" si="708"/>
        <v>0</v>
      </c>
      <c r="FQ289" s="468">
        <f t="shared" si="709"/>
        <v>0</v>
      </c>
      <c r="FR289" s="466">
        <f t="shared" si="710"/>
        <v>0</v>
      </c>
      <c r="FS289" s="466">
        <f t="shared" si="711"/>
        <v>0</v>
      </c>
      <c r="FT289" s="466">
        <f t="shared" si="712"/>
        <v>0</v>
      </c>
      <c r="FU289" s="466">
        <f t="shared" si="713"/>
        <v>0</v>
      </c>
      <c r="FV289" s="466">
        <f t="shared" si="714"/>
        <v>0</v>
      </c>
      <c r="FW289" s="466">
        <f t="shared" si="715"/>
        <v>0</v>
      </c>
      <c r="FX289" s="466">
        <f t="shared" si="716"/>
        <v>0</v>
      </c>
      <c r="FY289" s="466">
        <f t="shared" si="717"/>
        <v>0</v>
      </c>
      <c r="FZ289" s="466">
        <f t="shared" si="718"/>
        <v>0</v>
      </c>
      <c r="GA289" s="466">
        <f t="shared" si="719"/>
        <v>0</v>
      </c>
      <c r="GB289" s="466">
        <f t="shared" si="720"/>
        <v>0</v>
      </c>
      <c r="GC289" s="468">
        <f t="shared" si="721"/>
        <v>0</v>
      </c>
    </row>
    <row r="290" spans="1:185">
      <c r="A290" s="97">
        <v>287</v>
      </c>
      <c r="B290" s="97" t="s">
        <v>11</v>
      </c>
      <c r="C290" s="97" t="s">
        <v>214</v>
      </c>
      <c r="D290" s="97" t="s">
        <v>936</v>
      </c>
      <c r="E290" s="321">
        <v>7.9188512452910004E-3</v>
      </c>
      <c r="F290" s="122">
        <v>7.1269998165674003E-2</v>
      </c>
      <c r="G290" s="122">
        <v>0.109801151729311</v>
      </c>
      <c r="H290" s="122">
        <v>7.2655460175550003E-3</v>
      </c>
      <c r="I290" s="122">
        <v>6.5390223317006002E-2</v>
      </c>
      <c r="J290" s="122">
        <v>0.108326455223781</v>
      </c>
      <c r="K290" s="122">
        <v>6.8102120709499997E-3</v>
      </c>
      <c r="L290" s="122">
        <v>6.1292198422480001E-2</v>
      </c>
      <c r="M290" s="122">
        <v>0.10661261874438201</v>
      </c>
      <c r="N290" s="122">
        <v>5.7728425578170003E-3</v>
      </c>
      <c r="O290" s="122">
        <v>5.1955828662776003E-2</v>
      </c>
      <c r="P290" s="475">
        <v>0.104466490773757</v>
      </c>
      <c r="Q290" s="474">
        <v>2</v>
      </c>
      <c r="R290" s="97">
        <v>1.5837702490582001E-2</v>
      </c>
      <c r="S290" s="97">
        <v>0.14253999633134801</v>
      </c>
      <c r="T290" s="97">
        <v>0.219602303458622</v>
      </c>
      <c r="U290" s="97">
        <v>1.4531092035109E-2</v>
      </c>
      <c r="V290" s="97">
        <v>0.130780446634012</v>
      </c>
      <c r="W290" s="97">
        <v>0.21665291044756299</v>
      </c>
      <c r="X290" s="97">
        <v>1.3620424141901E-2</v>
      </c>
      <c r="Y290" s="97">
        <v>0.12258439684496</v>
      </c>
      <c r="Z290" s="97">
        <v>0.21322523748876401</v>
      </c>
      <c r="AA290" s="97">
        <v>1.1545685115634001E-2</v>
      </c>
      <c r="AB290" s="97">
        <v>0.10391165732555301</v>
      </c>
      <c r="AC290" s="97">
        <v>0.208932981547514</v>
      </c>
      <c r="AD290" s="321">
        <v>0</v>
      </c>
      <c r="AE290" s="97">
        <v>0</v>
      </c>
      <c r="AF290" s="97">
        <v>0</v>
      </c>
      <c r="AG290" s="97">
        <v>0</v>
      </c>
      <c r="AH290" s="97">
        <v>0</v>
      </c>
      <c r="AI290" s="97">
        <v>0</v>
      </c>
      <c r="AJ290" s="97">
        <v>0</v>
      </c>
      <c r="AK290" s="97">
        <v>0</v>
      </c>
      <c r="AL290" s="97">
        <v>0</v>
      </c>
      <c r="AM290" s="97">
        <v>0</v>
      </c>
      <c r="AN290" s="97">
        <v>0</v>
      </c>
      <c r="AO290" s="97">
        <v>0</v>
      </c>
      <c r="AP290" s="466">
        <f t="shared" si="578"/>
        <v>0</v>
      </c>
      <c r="AQ290" s="122">
        <f t="shared" si="579"/>
        <v>0</v>
      </c>
      <c r="AR290" s="473">
        <f t="shared" si="580"/>
        <v>0</v>
      </c>
      <c r="AS290" s="122">
        <f t="shared" si="581"/>
        <v>0</v>
      </c>
      <c r="AT290" s="122">
        <f t="shared" si="582"/>
        <v>0</v>
      </c>
      <c r="AU290" s="122">
        <f t="shared" si="583"/>
        <v>0</v>
      </c>
      <c r="AV290" s="122">
        <f t="shared" si="584"/>
        <v>0</v>
      </c>
      <c r="AW290" s="122">
        <f t="shared" si="585"/>
        <v>0</v>
      </c>
      <c r="AX290" s="122">
        <f t="shared" si="586"/>
        <v>0</v>
      </c>
      <c r="AY290" s="122">
        <f t="shared" si="587"/>
        <v>0</v>
      </c>
      <c r="AZ290" s="122">
        <f t="shared" si="588"/>
        <v>0</v>
      </c>
      <c r="BA290" s="469">
        <f t="shared" si="589"/>
        <v>0</v>
      </c>
      <c r="BB290" s="97">
        <f t="shared" si="590"/>
        <v>1.2220547216205187E-3</v>
      </c>
      <c r="BC290" s="97">
        <f t="shared" si="591"/>
        <v>1.0998544494700512E-2</v>
      </c>
      <c r="BD290" s="97">
        <f t="shared" si="592"/>
        <v>1.694475773742667E-2</v>
      </c>
      <c r="BE290" s="97">
        <f t="shared" si="593"/>
        <v>1.1212352070869044E-3</v>
      </c>
      <c r="BF290" s="97">
        <f t="shared" si="594"/>
        <v>1.0091164573887736E-2</v>
      </c>
      <c r="BG290" s="97">
        <f t="shared" si="595"/>
        <v>1.6717179295589933E-2</v>
      </c>
      <c r="BH290" s="97">
        <f t="shared" si="596"/>
        <v>1.050967060593606E-3</v>
      </c>
      <c r="BI290" s="97">
        <f t="shared" si="597"/>
        <v>9.4587482654424956E-3</v>
      </c>
      <c r="BJ290" s="97">
        <f t="shared" si="598"/>
        <v>1.6452696241563571E-2</v>
      </c>
      <c r="BK290" s="97">
        <f t="shared" si="599"/>
        <v>8.9087789206133679E-4</v>
      </c>
      <c r="BL290" s="97">
        <f t="shared" si="600"/>
        <v>8.0179389366366212E-3</v>
      </c>
      <c r="BM290" s="469">
        <f t="shared" si="601"/>
        <v>1.6121501003963454E-2</v>
      </c>
      <c r="BN290" s="467">
        <f t="shared" si="602"/>
        <v>0</v>
      </c>
      <c r="BO290" s="97">
        <f t="shared" si="603"/>
        <v>0</v>
      </c>
      <c r="BP290" s="97">
        <f t="shared" si="604"/>
        <v>0</v>
      </c>
      <c r="BQ290" s="97">
        <f t="shared" si="605"/>
        <v>0</v>
      </c>
      <c r="BR290" s="97">
        <f t="shared" si="606"/>
        <v>0</v>
      </c>
      <c r="BS290" s="97">
        <f t="shared" si="607"/>
        <v>0</v>
      </c>
      <c r="BT290" s="97">
        <f t="shared" si="608"/>
        <v>0</v>
      </c>
      <c r="BU290" s="97">
        <f t="shared" si="609"/>
        <v>0</v>
      </c>
      <c r="BV290" s="97">
        <f t="shared" si="610"/>
        <v>0</v>
      </c>
      <c r="BW290" s="97">
        <f t="shared" si="611"/>
        <v>0</v>
      </c>
      <c r="BX290" s="97">
        <f t="shared" si="612"/>
        <v>0</v>
      </c>
      <c r="BY290" s="469">
        <f t="shared" si="613"/>
        <v>0</v>
      </c>
      <c r="BZ290" s="470">
        <f t="shared" si="614"/>
        <v>0</v>
      </c>
      <c r="CA290" s="470">
        <f t="shared" si="615"/>
        <v>0</v>
      </c>
      <c r="CB290" s="470">
        <f t="shared" si="616"/>
        <v>0</v>
      </c>
      <c r="CC290" s="470">
        <f t="shared" si="617"/>
        <v>0</v>
      </c>
      <c r="CD290" s="470">
        <f t="shared" si="618"/>
        <v>0</v>
      </c>
      <c r="CE290" s="470">
        <f t="shared" si="619"/>
        <v>0</v>
      </c>
      <c r="CF290" s="470">
        <f t="shared" si="620"/>
        <v>0</v>
      </c>
      <c r="CG290" s="470">
        <f t="shared" si="621"/>
        <v>0</v>
      </c>
      <c r="CH290" s="470">
        <f t="shared" si="622"/>
        <v>0</v>
      </c>
      <c r="CI290" s="470">
        <f t="shared" si="623"/>
        <v>0</v>
      </c>
      <c r="CJ290" s="470">
        <f t="shared" si="624"/>
        <v>0</v>
      </c>
      <c r="CK290" s="472">
        <f t="shared" si="625"/>
        <v>0</v>
      </c>
      <c r="CL290" s="470">
        <f t="shared" si="626"/>
        <v>1.5837702490582001E-2</v>
      </c>
      <c r="CM290" s="116">
        <f t="shared" si="627"/>
        <v>0.14253999633134801</v>
      </c>
      <c r="CN290" s="116">
        <f t="shared" si="628"/>
        <v>0.219602303458622</v>
      </c>
      <c r="CO290" s="116">
        <f t="shared" si="629"/>
        <v>1.4531092035109E-2</v>
      </c>
      <c r="CP290" s="116">
        <f t="shared" si="630"/>
        <v>0.130780446634012</v>
      </c>
      <c r="CQ290" s="116">
        <f t="shared" si="631"/>
        <v>0.21665291044756299</v>
      </c>
      <c r="CR290" s="116">
        <f t="shared" si="632"/>
        <v>1.3620424141901E-2</v>
      </c>
      <c r="CS290" s="116">
        <f t="shared" si="633"/>
        <v>0.12258439684496</v>
      </c>
      <c r="CT290" s="116">
        <f t="shared" si="634"/>
        <v>0.21322523748876401</v>
      </c>
      <c r="CU290" s="116">
        <f t="shared" si="635"/>
        <v>1.1545685115634001E-2</v>
      </c>
      <c r="CV290" s="116">
        <f t="shared" si="636"/>
        <v>0.10391165732555301</v>
      </c>
      <c r="CW290" s="471">
        <f t="shared" si="637"/>
        <v>0.208932981547514</v>
      </c>
      <c r="CX290" s="470">
        <f t="shared" si="638"/>
        <v>0</v>
      </c>
      <c r="CY290" s="116">
        <f t="shared" si="639"/>
        <v>0</v>
      </c>
      <c r="CZ290" s="116">
        <f t="shared" si="640"/>
        <v>0</v>
      </c>
      <c r="DA290" s="116">
        <f t="shared" si="641"/>
        <v>0</v>
      </c>
      <c r="DB290" s="116">
        <f t="shared" si="642"/>
        <v>0</v>
      </c>
      <c r="DC290" s="116">
        <f t="shared" si="643"/>
        <v>0</v>
      </c>
      <c r="DD290" s="116">
        <f t="shared" si="644"/>
        <v>0</v>
      </c>
      <c r="DE290" s="116">
        <f t="shared" si="645"/>
        <v>0</v>
      </c>
      <c r="DF290" s="116">
        <f t="shared" si="646"/>
        <v>0</v>
      </c>
      <c r="DG290" s="116">
        <f t="shared" si="647"/>
        <v>0</v>
      </c>
      <c r="DH290" s="116">
        <f t="shared" si="648"/>
        <v>0</v>
      </c>
      <c r="DI290" s="471">
        <f t="shared" si="649"/>
        <v>0</v>
      </c>
      <c r="DJ290" s="470">
        <f t="shared" si="650"/>
        <v>0</v>
      </c>
      <c r="DK290" s="116">
        <f t="shared" si="651"/>
        <v>0</v>
      </c>
      <c r="DL290" s="116">
        <f t="shared" si="652"/>
        <v>0</v>
      </c>
      <c r="DM290" s="116">
        <f t="shared" si="653"/>
        <v>0</v>
      </c>
      <c r="DN290" s="116">
        <f t="shared" si="654"/>
        <v>0</v>
      </c>
      <c r="DO290" s="116">
        <f t="shared" si="655"/>
        <v>0</v>
      </c>
      <c r="DP290" s="116">
        <f t="shared" si="656"/>
        <v>0</v>
      </c>
      <c r="DQ290" s="116">
        <f t="shared" si="657"/>
        <v>0</v>
      </c>
      <c r="DR290" s="116">
        <f t="shared" si="658"/>
        <v>0</v>
      </c>
      <c r="DS290" s="116">
        <f t="shared" si="659"/>
        <v>0</v>
      </c>
      <c r="DT290" s="116">
        <f t="shared" si="660"/>
        <v>0</v>
      </c>
      <c r="DU290" s="471">
        <f t="shared" si="661"/>
        <v>0</v>
      </c>
      <c r="DV290" s="470">
        <f t="shared" si="662"/>
        <v>0</v>
      </c>
      <c r="DW290" s="470">
        <f t="shared" si="663"/>
        <v>0</v>
      </c>
      <c r="DX290" s="470">
        <f t="shared" si="664"/>
        <v>0</v>
      </c>
      <c r="DY290" s="470">
        <f t="shared" si="665"/>
        <v>0</v>
      </c>
      <c r="DZ290" s="470">
        <f t="shared" si="666"/>
        <v>0</v>
      </c>
      <c r="EA290" s="470">
        <f t="shared" si="667"/>
        <v>0</v>
      </c>
      <c r="EB290" s="470">
        <f t="shared" si="668"/>
        <v>0</v>
      </c>
      <c r="EC290" s="470">
        <f t="shared" si="669"/>
        <v>0</v>
      </c>
      <c r="ED290" s="470">
        <f t="shared" si="670"/>
        <v>0</v>
      </c>
      <c r="EE290" s="470">
        <f t="shared" si="671"/>
        <v>0</v>
      </c>
      <c r="EF290" s="470">
        <f t="shared" si="672"/>
        <v>0</v>
      </c>
      <c r="EG290" s="470">
        <f t="shared" si="673"/>
        <v>0</v>
      </c>
      <c r="EH290" s="466">
        <f t="shared" si="674"/>
        <v>0</v>
      </c>
      <c r="EI290" s="122">
        <f t="shared" si="675"/>
        <v>0</v>
      </c>
      <c r="EJ290" s="122">
        <f t="shared" si="676"/>
        <v>0</v>
      </c>
      <c r="EK290" s="122">
        <f t="shared" si="677"/>
        <v>0</v>
      </c>
      <c r="EL290" s="122">
        <f t="shared" si="678"/>
        <v>0</v>
      </c>
      <c r="EM290" s="122">
        <f t="shared" si="679"/>
        <v>0</v>
      </c>
      <c r="EN290" s="122">
        <f t="shared" si="680"/>
        <v>0</v>
      </c>
      <c r="EO290" s="122">
        <f t="shared" si="681"/>
        <v>0</v>
      </c>
      <c r="EP290" s="122">
        <f t="shared" si="682"/>
        <v>0</v>
      </c>
      <c r="EQ290" s="122">
        <f t="shared" si="683"/>
        <v>0</v>
      </c>
      <c r="ER290" s="122">
        <f t="shared" si="684"/>
        <v>0</v>
      </c>
      <c r="ES290" s="469">
        <f t="shared" si="685"/>
        <v>0</v>
      </c>
      <c r="ET290" s="466">
        <f t="shared" si="686"/>
        <v>0</v>
      </c>
      <c r="EU290" s="122">
        <f t="shared" si="687"/>
        <v>0</v>
      </c>
      <c r="EV290" s="122">
        <f t="shared" si="688"/>
        <v>0</v>
      </c>
      <c r="EW290" s="122">
        <f t="shared" si="689"/>
        <v>0</v>
      </c>
      <c r="EX290" s="122">
        <f t="shared" si="690"/>
        <v>0</v>
      </c>
      <c r="EY290" s="122">
        <f t="shared" si="691"/>
        <v>0</v>
      </c>
      <c r="EZ290" s="122">
        <f t="shared" si="692"/>
        <v>0</v>
      </c>
      <c r="FA290" s="122">
        <f t="shared" si="693"/>
        <v>0</v>
      </c>
      <c r="FB290" s="122">
        <f t="shared" si="694"/>
        <v>0</v>
      </c>
      <c r="FC290" s="122">
        <f t="shared" si="695"/>
        <v>0</v>
      </c>
      <c r="FD290" s="122">
        <f t="shared" si="696"/>
        <v>0</v>
      </c>
      <c r="FE290" s="469">
        <f t="shared" si="697"/>
        <v>0</v>
      </c>
      <c r="FF290" s="466">
        <f t="shared" si="698"/>
        <v>0</v>
      </c>
      <c r="FG290" s="466">
        <f t="shared" si="699"/>
        <v>0</v>
      </c>
      <c r="FH290" s="466">
        <f t="shared" si="700"/>
        <v>0</v>
      </c>
      <c r="FI290" s="466">
        <f t="shared" si="701"/>
        <v>0</v>
      </c>
      <c r="FJ290" s="466">
        <f t="shared" si="702"/>
        <v>0</v>
      </c>
      <c r="FK290" s="466">
        <f t="shared" si="703"/>
        <v>0</v>
      </c>
      <c r="FL290" s="466">
        <f t="shared" si="704"/>
        <v>0</v>
      </c>
      <c r="FM290" s="466">
        <f t="shared" si="705"/>
        <v>0</v>
      </c>
      <c r="FN290" s="466">
        <f t="shared" si="706"/>
        <v>0</v>
      </c>
      <c r="FO290" s="466">
        <f t="shared" si="707"/>
        <v>0</v>
      </c>
      <c r="FP290" s="466">
        <f t="shared" si="708"/>
        <v>0</v>
      </c>
      <c r="FQ290" s="468">
        <f t="shared" si="709"/>
        <v>0</v>
      </c>
      <c r="FR290" s="466">
        <f t="shared" si="710"/>
        <v>0</v>
      </c>
      <c r="FS290" s="466">
        <f t="shared" si="711"/>
        <v>0</v>
      </c>
      <c r="FT290" s="466">
        <f t="shared" si="712"/>
        <v>0</v>
      </c>
      <c r="FU290" s="466">
        <f t="shared" si="713"/>
        <v>0</v>
      </c>
      <c r="FV290" s="466">
        <f t="shared" si="714"/>
        <v>0</v>
      </c>
      <c r="FW290" s="466">
        <f t="shared" si="715"/>
        <v>0</v>
      </c>
      <c r="FX290" s="466">
        <f t="shared" si="716"/>
        <v>0</v>
      </c>
      <c r="FY290" s="466">
        <f t="shared" si="717"/>
        <v>0</v>
      </c>
      <c r="FZ290" s="466">
        <f t="shared" si="718"/>
        <v>0</v>
      </c>
      <c r="GA290" s="466">
        <f t="shared" si="719"/>
        <v>0</v>
      </c>
      <c r="GB290" s="466">
        <f t="shared" si="720"/>
        <v>0</v>
      </c>
      <c r="GC290" s="468">
        <f t="shared" si="721"/>
        <v>0</v>
      </c>
    </row>
    <row r="291" spans="1:185">
      <c r="A291" s="97">
        <v>288</v>
      </c>
      <c r="B291" s="97" t="s">
        <v>11</v>
      </c>
      <c r="C291" s="97" t="s">
        <v>214</v>
      </c>
      <c r="D291" s="97" t="s">
        <v>936</v>
      </c>
      <c r="E291" s="321">
        <v>1.0617455310200001E-2</v>
      </c>
      <c r="F291" s="122">
        <v>6.3423764458460001E-3</v>
      </c>
      <c r="G291" s="122">
        <v>3.4194111461618999E-2</v>
      </c>
      <c r="H291" s="122">
        <v>9.7415152471079999E-3</v>
      </c>
      <c r="I291" s="122">
        <v>6.0716792849630002E-3</v>
      </c>
      <c r="J291" s="122">
        <v>3.3530574237645001E-2</v>
      </c>
      <c r="K291" s="122">
        <v>9.1310115667720005E-3</v>
      </c>
      <c r="L291" s="122">
        <v>5.8830115667719996E-3</v>
      </c>
      <c r="M291" s="122">
        <v>3.2759436382754997E-2</v>
      </c>
      <c r="N291" s="122">
        <v>7.7401249211360001E-3</v>
      </c>
      <c r="O291" s="122">
        <v>5.4531772870660003E-3</v>
      </c>
      <c r="P291" s="475">
        <v>3.1793789695058E-2</v>
      </c>
      <c r="Q291" s="474">
        <v>1</v>
      </c>
      <c r="R291" s="97">
        <v>1.0617455310200001E-2</v>
      </c>
      <c r="S291" s="97">
        <v>6.3423764458460001E-3</v>
      </c>
      <c r="T291" s="97">
        <v>3.4194111461618999E-2</v>
      </c>
      <c r="U291" s="97">
        <v>9.7415152471079999E-3</v>
      </c>
      <c r="V291" s="97">
        <v>6.0716792849630002E-3</v>
      </c>
      <c r="W291" s="97">
        <v>3.3530574237645001E-2</v>
      </c>
      <c r="X291" s="97">
        <v>9.1310115667720005E-3</v>
      </c>
      <c r="Y291" s="97">
        <v>5.8830115667719996E-3</v>
      </c>
      <c r="Z291" s="97">
        <v>3.2759436382754997E-2</v>
      </c>
      <c r="AA291" s="97">
        <v>7.7401249211360001E-3</v>
      </c>
      <c r="AB291" s="97">
        <v>5.4531772870660003E-3</v>
      </c>
      <c r="AC291" s="97">
        <v>3.1793789695058E-2</v>
      </c>
      <c r="AD291" s="321">
        <v>0</v>
      </c>
      <c r="AE291" s="97">
        <v>0</v>
      </c>
      <c r="AF291" s="97">
        <v>0</v>
      </c>
      <c r="AG291" s="97">
        <v>0</v>
      </c>
      <c r="AH291" s="97">
        <v>0</v>
      </c>
      <c r="AI291" s="97">
        <v>0</v>
      </c>
      <c r="AJ291" s="97">
        <v>0</v>
      </c>
      <c r="AK291" s="97">
        <v>0</v>
      </c>
      <c r="AL291" s="97">
        <v>0</v>
      </c>
      <c r="AM291" s="97">
        <v>0</v>
      </c>
      <c r="AN291" s="97">
        <v>0</v>
      </c>
      <c r="AO291" s="97">
        <v>0</v>
      </c>
      <c r="AP291" s="466">
        <f t="shared" si="578"/>
        <v>0</v>
      </c>
      <c r="AQ291" s="122">
        <f t="shared" si="579"/>
        <v>0</v>
      </c>
      <c r="AR291" s="473">
        <f t="shared" si="580"/>
        <v>0</v>
      </c>
      <c r="AS291" s="122">
        <f t="shared" si="581"/>
        <v>0</v>
      </c>
      <c r="AT291" s="122">
        <f t="shared" si="582"/>
        <v>0</v>
      </c>
      <c r="AU291" s="122">
        <f t="shared" si="583"/>
        <v>0</v>
      </c>
      <c r="AV291" s="122">
        <f t="shared" si="584"/>
        <v>0</v>
      </c>
      <c r="AW291" s="122">
        <f t="shared" si="585"/>
        <v>0</v>
      </c>
      <c r="AX291" s="122">
        <f t="shared" si="586"/>
        <v>0</v>
      </c>
      <c r="AY291" s="122">
        <f t="shared" si="587"/>
        <v>0</v>
      </c>
      <c r="AZ291" s="122">
        <f t="shared" si="588"/>
        <v>0</v>
      </c>
      <c r="BA291" s="469">
        <f t="shared" si="589"/>
        <v>0</v>
      </c>
      <c r="BB291" s="97">
        <f t="shared" si="590"/>
        <v>1.6385092978151979E-3</v>
      </c>
      <c r="BC291" s="97">
        <f t="shared" si="591"/>
        <v>9.7876962729283421E-4</v>
      </c>
      <c r="BD291" s="97">
        <f t="shared" si="592"/>
        <v>5.2769112676714029E-3</v>
      </c>
      <c r="BE291" s="97">
        <f t="shared" si="593"/>
        <v>1.5033322807453666E-3</v>
      </c>
      <c r="BF291" s="97">
        <f t="shared" si="594"/>
        <v>9.3699503987612338E-4</v>
      </c>
      <c r="BG291" s="97">
        <f t="shared" si="595"/>
        <v>5.1745127287405714E-3</v>
      </c>
      <c r="BH291" s="97">
        <f t="shared" si="596"/>
        <v>1.4091179961210701E-3</v>
      </c>
      <c r="BI291" s="97">
        <f t="shared" si="597"/>
        <v>9.0787941834329219E-4</v>
      </c>
      <c r="BJ291" s="97">
        <f t="shared" si="598"/>
        <v>5.0555090213342683E-3</v>
      </c>
      <c r="BK291" s="97">
        <f t="shared" si="599"/>
        <v>1.1944732781073099E-3</v>
      </c>
      <c r="BL291" s="97">
        <f t="shared" si="600"/>
        <v>8.4154643711177417E-4</v>
      </c>
      <c r="BM291" s="469">
        <f t="shared" si="601"/>
        <v>4.9064882786073391E-3</v>
      </c>
      <c r="BN291" s="467">
        <f t="shared" si="602"/>
        <v>0</v>
      </c>
      <c r="BO291" s="97">
        <f t="shared" si="603"/>
        <v>0</v>
      </c>
      <c r="BP291" s="97">
        <f t="shared" si="604"/>
        <v>0</v>
      </c>
      <c r="BQ291" s="97">
        <f t="shared" si="605"/>
        <v>0</v>
      </c>
      <c r="BR291" s="97">
        <f t="shared" si="606"/>
        <v>0</v>
      </c>
      <c r="BS291" s="97">
        <f t="shared" si="607"/>
        <v>0</v>
      </c>
      <c r="BT291" s="97">
        <f t="shared" si="608"/>
        <v>0</v>
      </c>
      <c r="BU291" s="97">
        <f t="shared" si="609"/>
        <v>0</v>
      </c>
      <c r="BV291" s="97">
        <f t="shared" si="610"/>
        <v>0</v>
      </c>
      <c r="BW291" s="97">
        <f t="shared" si="611"/>
        <v>0</v>
      </c>
      <c r="BX291" s="97">
        <f t="shared" si="612"/>
        <v>0</v>
      </c>
      <c r="BY291" s="469">
        <f t="shared" si="613"/>
        <v>0</v>
      </c>
      <c r="BZ291" s="470">
        <f t="shared" si="614"/>
        <v>0</v>
      </c>
      <c r="CA291" s="470">
        <f t="shared" si="615"/>
        <v>0</v>
      </c>
      <c r="CB291" s="470">
        <f t="shared" si="616"/>
        <v>0</v>
      </c>
      <c r="CC291" s="470">
        <f t="shared" si="617"/>
        <v>0</v>
      </c>
      <c r="CD291" s="470">
        <f t="shared" si="618"/>
        <v>0</v>
      </c>
      <c r="CE291" s="470">
        <f t="shared" si="619"/>
        <v>0</v>
      </c>
      <c r="CF291" s="470">
        <f t="shared" si="620"/>
        <v>0</v>
      </c>
      <c r="CG291" s="470">
        <f t="shared" si="621"/>
        <v>0</v>
      </c>
      <c r="CH291" s="470">
        <f t="shared" si="622"/>
        <v>0</v>
      </c>
      <c r="CI291" s="470">
        <f t="shared" si="623"/>
        <v>0</v>
      </c>
      <c r="CJ291" s="470">
        <f t="shared" si="624"/>
        <v>0</v>
      </c>
      <c r="CK291" s="472">
        <f t="shared" si="625"/>
        <v>0</v>
      </c>
      <c r="CL291" s="470">
        <f t="shared" si="626"/>
        <v>1.0617455310200001E-2</v>
      </c>
      <c r="CM291" s="116">
        <f t="shared" si="627"/>
        <v>6.3423764458460001E-3</v>
      </c>
      <c r="CN291" s="116">
        <f t="shared" si="628"/>
        <v>3.4194111461618999E-2</v>
      </c>
      <c r="CO291" s="116">
        <f t="shared" si="629"/>
        <v>9.7415152471079999E-3</v>
      </c>
      <c r="CP291" s="116">
        <f t="shared" si="630"/>
        <v>6.0716792849630002E-3</v>
      </c>
      <c r="CQ291" s="116">
        <f t="shared" si="631"/>
        <v>3.3530574237645001E-2</v>
      </c>
      <c r="CR291" s="116">
        <f t="shared" si="632"/>
        <v>9.1310115667720005E-3</v>
      </c>
      <c r="CS291" s="116">
        <f t="shared" si="633"/>
        <v>5.8830115667719996E-3</v>
      </c>
      <c r="CT291" s="116">
        <f t="shared" si="634"/>
        <v>3.2759436382754997E-2</v>
      </c>
      <c r="CU291" s="116">
        <f t="shared" si="635"/>
        <v>7.7401249211360001E-3</v>
      </c>
      <c r="CV291" s="116">
        <f t="shared" si="636"/>
        <v>5.4531772870660003E-3</v>
      </c>
      <c r="CW291" s="471">
        <f t="shared" si="637"/>
        <v>3.1793789695058E-2</v>
      </c>
      <c r="CX291" s="470">
        <f t="shared" si="638"/>
        <v>0</v>
      </c>
      <c r="CY291" s="116">
        <f t="shared" si="639"/>
        <v>0</v>
      </c>
      <c r="CZ291" s="116">
        <f t="shared" si="640"/>
        <v>0</v>
      </c>
      <c r="DA291" s="116">
        <f t="shared" si="641"/>
        <v>0</v>
      </c>
      <c r="DB291" s="116">
        <f t="shared" si="642"/>
        <v>0</v>
      </c>
      <c r="DC291" s="116">
        <f t="shared" si="643"/>
        <v>0</v>
      </c>
      <c r="DD291" s="116">
        <f t="shared" si="644"/>
        <v>0</v>
      </c>
      <c r="DE291" s="116">
        <f t="shared" si="645"/>
        <v>0</v>
      </c>
      <c r="DF291" s="116">
        <f t="shared" si="646"/>
        <v>0</v>
      </c>
      <c r="DG291" s="116">
        <f t="shared" si="647"/>
        <v>0</v>
      </c>
      <c r="DH291" s="116">
        <f t="shared" si="648"/>
        <v>0</v>
      </c>
      <c r="DI291" s="471">
        <f t="shared" si="649"/>
        <v>0</v>
      </c>
      <c r="DJ291" s="470">
        <f t="shared" si="650"/>
        <v>0</v>
      </c>
      <c r="DK291" s="116">
        <f t="shared" si="651"/>
        <v>0</v>
      </c>
      <c r="DL291" s="116">
        <f t="shared" si="652"/>
        <v>0</v>
      </c>
      <c r="DM291" s="116">
        <f t="shared" si="653"/>
        <v>0</v>
      </c>
      <c r="DN291" s="116">
        <f t="shared" si="654"/>
        <v>0</v>
      </c>
      <c r="DO291" s="116">
        <f t="shared" si="655"/>
        <v>0</v>
      </c>
      <c r="DP291" s="116">
        <f t="shared" si="656"/>
        <v>0</v>
      </c>
      <c r="DQ291" s="116">
        <f t="shared" si="657"/>
        <v>0</v>
      </c>
      <c r="DR291" s="116">
        <f t="shared" si="658"/>
        <v>0</v>
      </c>
      <c r="DS291" s="116">
        <f t="shared" si="659"/>
        <v>0</v>
      </c>
      <c r="DT291" s="116">
        <f t="shared" si="660"/>
        <v>0</v>
      </c>
      <c r="DU291" s="471">
        <f t="shared" si="661"/>
        <v>0</v>
      </c>
      <c r="DV291" s="470">
        <f t="shared" si="662"/>
        <v>0</v>
      </c>
      <c r="DW291" s="470">
        <f t="shared" si="663"/>
        <v>0</v>
      </c>
      <c r="DX291" s="470">
        <f t="shared" si="664"/>
        <v>0</v>
      </c>
      <c r="DY291" s="470">
        <f t="shared" si="665"/>
        <v>0</v>
      </c>
      <c r="DZ291" s="470">
        <f t="shared" si="666"/>
        <v>0</v>
      </c>
      <c r="EA291" s="470">
        <f t="shared" si="667"/>
        <v>0</v>
      </c>
      <c r="EB291" s="470">
        <f t="shared" si="668"/>
        <v>0</v>
      </c>
      <c r="EC291" s="470">
        <f t="shared" si="669"/>
        <v>0</v>
      </c>
      <c r="ED291" s="470">
        <f t="shared" si="670"/>
        <v>0</v>
      </c>
      <c r="EE291" s="470">
        <f t="shared" si="671"/>
        <v>0</v>
      </c>
      <c r="EF291" s="470">
        <f t="shared" si="672"/>
        <v>0</v>
      </c>
      <c r="EG291" s="470">
        <f t="shared" si="673"/>
        <v>0</v>
      </c>
      <c r="EH291" s="466">
        <f t="shared" si="674"/>
        <v>0</v>
      </c>
      <c r="EI291" s="122">
        <f t="shared" si="675"/>
        <v>0</v>
      </c>
      <c r="EJ291" s="122">
        <f t="shared" si="676"/>
        <v>0</v>
      </c>
      <c r="EK291" s="122">
        <f t="shared" si="677"/>
        <v>0</v>
      </c>
      <c r="EL291" s="122">
        <f t="shared" si="678"/>
        <v>0</v>
      </c>
      <c r="EM291" s="122">
        <f t="shared" si="679"/>
        <v>0</v>
      </c>
      <c r="EN291" s="122">
        <f t="shared" si="680"/>
        <v>0</v>
      </c>
      <c r="EO291" s="122">
        <f t="shared" si="681"/>
        <v>0</v>
      </c>
      <c r="EP291" s="122">
        <f t="shared" si="682"/>
        <v>0</v>
      </c>
      <c r="EQ291" s="122">
        <f t="shared" si="683"/>
        <v>0</v>
      </c>
      <c r="ER291" s="122">
        <f t="shared" si="684"/>
        <v>0</v>
      </c>
      <c r="ES291" s="469">
        <f t="shared" si="685"/>
        <v>0</v>
      </c>
      <c r="ET291" s="466">
        <f t="shared" si="686"/>
        <v>0</v>
      </c>
      <c r="EU291" s="122">
        <f t="shared" si="687"/>
        <v>0</v>
      </c>
      <c r="EV291" s="122">
        <f t="shared" si="688"/>
        <v>0</v>
      </c>
      <c r="EW291" s="122">
        <f t="shared" si="689"/>
        <v>0</v>
      </c>
      <c r="EX291" s="122">
        <f t="shared" si="690"/>
        <v>0</v>
      </c>
      <c r="EY291" s="122">
        <f t="shared" si="691"/>
        <v>0</v>
      </c>
      <c r="EZ291" s="122">
        <f t="shared" si="692"/>
        <v>0</v>
      </c>
      <c r="FA291" s="122">
        <f t="shared" si="693"/>
        <v>0</v>
      </c>
      <c r="FB291" s="122">
        <f t="shared" si="694"/>
        <v>0</v>
      </c>
      <c r="FC291" s="122">
        <f t="shared" si="695"/>
        <v>0</v>
      </c>
      <c r="FD291" s="122">
        <f t="shared" si="696"/>
        <v>0</v>
      </c>
      <c r="FE291" s="469">
        <f t="shared" si="697"/>
        <v>0</v>
      </c>
      <c r="FF291" s="466">
        <f t="shared" si="698"/>
        <v>0</v>
      </c>
      <c r="FG291" s="466">
        <f t="shared" si="699"/>
        <v>0</v>
      </c>
      <c r="FH291" s="466">
        <f t="shared" si="700"/>
        <v>0</v>
      </c>
      <c r="FI291" s="466">
        <f t="shared" si="701"/>
        <v>0</v>
      </c>
      <c r="FJ291" s="466">
        <f t="shared" si="702"/>
        <v>0</v>
      </c>
      <c r="FK291" s="466">
        <f t="shared" si="703"/>
        <v>0</v>
      </c>
      <c r="FL291" s="466">
        <f t="shared" si="704"/>
        <v>0</v>
      </c>
      <c r="FM291" s="466">
        <f t="shared" si="705"/>
        <v>0</v>
      </c>
      <c r="FN291" s="466">
        <f t="shared" si="706"/>
        <v>0</v>
      </c>
      <c r="FO291" s="466">
        <f t="shared" si="707"/>
        <v>0</v>
      </c>
      <c r="FP291" s="466">
        <f t="shared" si="708"/>
        <v>0</v>
      </c>
      <c r="FQ291" s="468">
        <f t="shared" si="709"/>
        <v>0</v>
      </c>
      <c r="FR291" s="466">
        <f t="shared" si="710"/>
        <v>0</v>
      </c>
      <c r="FS291" s="466">
        <f t="shared" si="711"/>
        <v>0</v>
      </c>
      <c r="FT291" s="466">
        <f t="shared" si="712"/>
        <v>0</v>
      </c>
      <c r="FU291" s="466">
        <f t="shared" si="713"/>
        <v>0</v>
      </c>
      <c r="FV291" s="466">
        <f t="shared" si="714"/>
        <v>0</v>
      </c>
      <c r="FW291" s="466">
        <f t="shared" si="715"/>
        <v>0</v>
      </c>
      <c r="FX291" s="466">
        <f t="shared" si="716"/>
        <v>0</v>
      </c>
      <c r="FY291" s="466">
        <f t="shared" si="717"/>
        <v>0</v>
      </c>
      <c r="FZ291" s="466">
        <f t="shared" si="718"/>
        <v>0</v>
      </c>
      <c r="GA291" s="466">
        <f t="shared" si="719"/>
        <v>0</v>
      </c>
      <c r="GB291" s="466">
        <f t="shared" si="720"/>
        <v>0</v>
      </c>
      <c r="GC291" s="468">
        <f t="shared" si="721"/>
        <v>0</v>
      </c>
    </row>
    <row r="292" spans="1:185">
      <c r="A292" s="97">
        <v>289</v>
      </c>
      <c r="B292" s="97" t="s">
        <v>11</v>
      </c>
      <c r="C292" s="97" t="s">
        <v>214</v>
      </c>
      <c r="D292" s="97" t="s">
        <v>936</v>
      </c>
      <c r="E292" s="321">
        <v>1.2582786817832E-2</v>
      </c>
      <c r="F292" s="122">
        <v>0</v>
      </c>
      <c r="G292" s="122">
        <v>6.9085912448235004E-2</v>
      </c>
      <c r="H292" s="122">
        <v>1.1668615282779999E-2</v>
      </c>
      <c r="I292" s="122">
        <v>0</v>
      </c>
      <c r="J292" s="122">
        <v>6.6516990974786E-2</v>
      </c>
      <c r="K292" s="122">
        <v>1.1019450067206E-2</v>
      </c>
      <c r="L292" s="122">
        <v>0</v>
      </c>
      <c r="M292" s="122">
        <v>6.4146311234929004E-2</v>
      </c>
      <c r="N292" s="122">
        <v>9.0142488671020003E-3</v>
      </c>
      <c r="O292" s="122">
        <v>0</v>
      </c>
      <c r="P292" s="475">
        <v>6.0232534682303003E-2</v>
      </c>
      <c r="Q292" s="474">
        <v>1</v>
      </c>
      <c r="R292" s="97">
        <v>1.2582786817832E-2</v>
      </c>
      <c r="S292" s="97">
        <v>0</v>
      </c>
      <c r="T292" s="97">
        <v>6.9085912448235004E-2</v>
      </c>
      <c r="U292" s="97">
        <v>1.1668615282779999E-2</v>
      </c>
      <c r="V292" s="97">
        <v>0</v>
      </c>
      <c r="W292" s="97">
        <v>6.6516990974786E-2</v>
      </c>
      <c r="X292" s="97">
        <v>1.1019450067206E-2</v>
      </c>
      <c r="Y292" s="97">
        <v>0</v>
      </c>
      <c r="Z292" s="97">
        <v>6.4146311234929004E-2</v>
      </c>
      <c r="AA292" s="97">
        <v>9.0142488671020003E-3</v>
      </c>
      <c r="AB292" s="97">
        <v>0</v>
      </c>
      <c r="AC292" s="97">
        <v>6.0232534682303003E-2</v>
      </c>
      <c r="AD292" s="321">
        <v>0</v>
      </c>
      <c r="AE292" s="97">
        <v>0</v>
      </c>
      <c r="AF292" s="97">
        <v>0</v>
      </c>
      <c r="AG292" s="97">
        <v>0</v>
      </c>
      <c r="AH292" s="97">
        <v>0</v>
      </c>
      <c r="AI292" s="97">
        <v>0</v>
      </c>
      <c r="AJ292" s="97">
        <v>0</v>
      </c>
      <c r="AK292" s="97">
        <v>0</v>
      </c>
      <c r="AL292" s="97">
        <v>0</v>
      </c>
      <c r="AM292" s="97">
        <v>0</v>
      </c>
      <c r="AN292" s="97">
        <v>0</v>
      </c>
      <c r="AO292" s="97">
        <v>0</v>
      </c>
      <c r="AP292" s="466">
        <f t="shared" si="578"/>
        <v>0</v>
      </c>
      <c r="AQ292" s="122">
        <f t="shared" si="579"/>
        <v>0</v>
      </c>
      <c r="AR292" s="473">
        <f t="shared" si="580"/>
        <v>0</v>
      </c>
      <c r="AS292" s="122">
        <f t="shared" si="581"/>
        <v>0</v>
      </c>
      <c r="AT292" s="122">
        <f t="shared" si="582"/>
        <v>0</v>
      </c>
      <c r="AU292" s="122">
        <f t="shared" si="583"/>
        <v>0</v>
      </c>
      <c r="AV292" s="122">
        <f t="shared" si="584"/>
        <v>0</v>
      </c>
      <c r="AW292" s="122">
        <f t="shared" si="585"/>
        <v>0</v>
      </c>
      <c r="AX292" s="122">
        <f t="shared" si="586"/>
        <v>0</v>
      </c>
      <c r="AY292" s="122">
        <f t="shared" si="587"/>
        <v>0</v>
      </c>
      <c r="AZ292" s="122">
        <f t="shared" si="588"/>
        <v>0</v>
      </c>
      <c r="BA292" s="469">
        <f t="shared" si="589"/>
        <v>0</v>
      </c>
      <c r="BB292" s="97">
        <f t="shared" si="590"/>
        <v>1.9418036234763183E-3</v>
      </c>
      <c r="BC292" s="97">
        <f t="shared" si="591"/>
        <v>0</v>
      </c>
      <c r="BD292" s="97">
        <f t="shared" si="592"/>
        <v>1.066149153326151E-2</v>
      </c>
      <c r="BE292" s="97">
        <f t="shared" si="593"/>
        <v>1.8007266406947931E-3</v>
      </c>
      <c r="BF292" s="97">
        <f t="shared" si="594"/>
        <v>0</v>
      </c>
      <c r="BG292" s="97">
        <f t="shared" si="595"/>
        <v>1.0265049862764473E-2</v>
      </c>
      <c r="BH292" s="97">
        <f t="shared" si="596"/>
        <v>1.7005460220380457E-3</v>
      </c>
      <c r="BI292" s="97">
        <f t="shared" si="597"/>
        <v>0</v>
      </c>
      <c r="BJ292" s="97">
        <f t="shared" si="598"/>
        <v>9.8992012971325441E-3</v>
      </c>
      <c r="BK292" s="97">
        <f t="shared" si="599"/>
        <v>1.3910989168353296E-3</v>
      </c>
      <c r="BL292" s="97">
        <f t="shared" si="600"/>
        <v>0</v>
      </c>
      <c r="BM292" s="469">
        <f t="shared" si="601"/>
        <v>9.2952186022500702E-3</v>
      </c>
      <c r="BN292" s="467">
        <f t="shared" si="602"/>
        <v>0</v>
      </c>
      <c r="BO292" s="97">
        <f t="shared" si="603"/>
        <v>0</v>
      </c>
      <c r="BP292" s="97">
        <f t="shared" si="604"/>
        <v>0</v>
      </c>
      <c r="BQ292" s="97">
        <f t="shared" si="605"/>
        <v>0</v>
      </c>
      <c r="BR292" s="97">
        <f t="shared" si="606"/>
        <v>0</v>
      </c>
      <c r="BS292" s="97">
        <f t="shared" si="607"/>
        <v>0</v>
      </c>
      <c r="BT292" s="97">
        <f t="shared" si="608"/>
        <v>0</v>
      </c>
      <c r="BU292" s="97">
        <f t="shared" si="609"/>
        <v>0</v>
      </c>
      <c r="BV292" s="97">
        <f t="shared" si="610"/>
        <v>0</v>
      </c>
      <c r="BW292" s="97">
        <f t="shared" si="611"/>
        <v>0</v>
      </c>
      <c r="BX292" s="97">
        <f t="shared" si="612"/>
        <v>0</v>
      </c>
      <c r="BY292" s="469">
        <f t="shared" si="613"/>
        <v>0</v>
      </c>
      <c r="BZ292" s="470">
        <f t="shared" si="614"/>
        <v>0</v>
      </c>
      <c r="CA292" s="470">
        <f t="shared" si="615"/>
        <v>0</v>
      </c>
      <c r="CB292" s="470">
        <f t="shared" si="616"/>
        <v>0</v>
      </c>
      <c r="CC292" s="470">
        <f t="shared" si="617"/>
        <v>0</v>
      </c>
      <c r="CD292" s="470">
        <f t="shared" si="618"/>
        <v>0</v>
      </c>
      <c r="CE292" s="470">
        <f t="shared" si="619"/>
        <v>0</v>
      </c>
      <c r="CF292" s="470">
        <f t="shared" si="620"/>
        <v>0</v>
      </c>
      <c r="CG292" s="470">
        <f t="shared" si="621"/>
        <v>0</v>
      </c>
      <c r="CH292" s="470">
        <f t="shared" si="622"/>
        <v>0</v>
      </c>
      <c r="CI292" s="470">
        <f t="shared" si="623"/>
        <v>0</v>
      </c>
      <c r="CJ292" s="470">
        <f t="shared" si="624"/>
        <v>0</v>
      </c>
      <c r="CK292" s="472">
        <f t="shared" si="625"/>
        <v>0</v>
      </c>
      <c r="CL292" s="470">
        <f t="shared" si="626"/>
        <v>1.2582786817832E-2</v>
      </c>
      <c r="CM292" s="116">
        <f t="shared" si="627"/>
        <v>0</v>
      </c>
      <c r="CN292" s="116">
        <f t="shared" si="628"/>
        <v>6.9085912448235004E-2</v>
      </c>
      <c r="CO292" s="116">
        <f t="shared" si="629"/>
        <v>1.1668615282779999E-2</v>
      </c>
      <c r="CP292" s="116">
        <f t="shared" si="630"/>
        <v>0</v>
      </c>
      <c r="CQ292" s="116">
        <f t="shared" si="631"/>
        <v>6.6516990974786E-2</v>
      </c>
      <c r="CR292" s="116">
        <f t="shared" si="632"/>
        <v>1.1019450067206E-2</v>
      </c>
      <c r="CS292" s="116">
        <f t="shared" si="633"/>
        <v>0</v>
      </c>
      <c r="CT292" s="116">
        <f t="shared" si="634"/>
        <v>6.4146311234929004E-2</v>
      </c>
      <c r="CU292" s="116">
        <f t="shared" si="635"/>
        <v>9.0142488671020003E-3</v>
      </c>
      <c r="CV292" s="116">
        <f t="shared" si="636"/>
        <v>0</v>
      </c>
      <c r="CW292" s="471">
        <f t="shared" si="637"/>
        <v>6.0232534682303003E-2</v>
      </c>
      <c r="CX292" s="470">
        <f t="shared" si="638"/>
        <v>0</v>
      </c>
      <c r="CY292" s="116">
        <f t="shared" si="639"/>
        <v>0</v>
      </c>
      <c r="CZ292" s="116">
        <f t="shared" si="640"/>
        <v>0</v>
      </c>
      <c r="DA292" s="116">
        <f t="shared" si="641"/>
        <v>0</v>
      </c>
      <c r="DB292" s="116">
        <f t="shared" si="642"/>
        <v>0</v>
      </c>
      <c r="DC292" s="116">
        <f t="shared" si="643"/>
        <v>0</v>
      </c>
      <c r="DD292" s="116">
        <f t="shared" si="644"/>
        <v>0</v>
      </c>
      <c r="DE292" s="116">
        <f t="shared" si="645"/>
        <v>0</v>
      </c>
      <c r="DF292" s="116">
        <f t="shared" si="646"/>
        <v>0</v>
      </c>
      <c r="DG292" s="116">
        <f t="shared" si="647"/>
        <v>0</v>
      </c>
      <c r="DH292" s="116">
        <f t="shared" si="648"/>
        <v>0</v>
      </c>
      <c r="DI292" s="471">
        <f t="shared" si="649"/>
        <v>0</v>
      </c>
      <c r="DJ292" s="470">
        <f t="shared" si="650"/>
        <v>0</v>
      </c>
      <c r="DK292" s="116">
        <f t="shared" si="651"/>
        <v>0</v>
      </c>
      <c r="DL292" s="116">
        <f t="shared" si="652"/>
        <v>0</v>
      </c>
      <c r="DM292" s="116">
        <f t="shared" si="653"/>
        <v>0</v>
      </c>
      <c r="DN292" s="116">
        <f t="shared" si="654"/>
        <v>0</v>
      </c>
      <c r="DO292" s="116">
        <f t="shared" si="655"/>
        <v>0</v>
      </c>
      <c r="DP292" s="116">
        <f t="shared" si="656"/>
        <v>0</v>
      </c>
      <c r="DQ292" s="116">
        <f t="shared" si="657"/>
        <v>0</v>
      </c>
      <c r="DR292" s="116">
        <f t="shared" si="658"/>
        <v>0</v>
      </c>
      <c r="DS292" s="116">
        <f t="shared" si="659"/>
        <v>0</v>
      </c>
      <c r="DT292" s="116">
        <f t="shared" si="660"/>
        <v>0</v>
      </c>
      <c r="DU292" s="471">
        <f t="shared" si="661"/>
        <v>0</v>
      </c>
      <c r="DV292" s="470">
        <f t="shared" si="662"/>
        <v>0</v>
      </c>
      <c r="DW292" s="470">
        <f t="shared" si="663"/>
        <v>0</v>
      </c>
      <c r="DX292" s="470">
        <f t="shared" si="664"/>
        <v>0</v>
      </c>
      <c r="DY292" s="470">
        <f t="shared" si="665"/>
        <v>0</v>
      </c>
      <c r="DZ292" s="470">
        <f t="shared" si="666"/>
        <v>0</v>
      </c>
      <c r="EA292" s="470">
        <f t="shared" si="667"/>
        <v>0</v>
      </c>
      <c r="EB292" s="470">
        <f t="shared" si="668"/>
        <v>0</v>
      </c>
      <c r="EC292" s="470">
        <f t="shared" si="669"/>
        <v>0</v>
      </c>
      <c r="ED292" s="470">
        <f t="shared" si="670"/>
        <v>0</v>
      </c>
      <c r="EE292" s="470">
        <f t="shared" si="671"/>
        <v>0</v>
      </c>
      <c r="EF292" s="470">
        <f t="shared" si="672"/>
        <v>0</v>
      </c>
      <c r="EG292" s="470">
        <f t="shared" si="673"/>
        <v>0</v>
      </c>
      <c r="EH292" s="466">
        <f t="shared" si="674"/>
        <v>0</v>
      </c>
      <c r="EI292" s="122">
        <f t="shared" si="675"/>
        <v>0</v>
      </c>
      <c r="EJ292" s="122">
        <f t="shared" si="676"/>
        <v>0</v>
      </c>
      <c r="EK292" s="122">
        <f t="shared" si="677"/>
        <v>0</v>
      </c>
      <c r="EL292" s="122">
        <f t="shared" si="678"/>
        <v>0</v>
      </c>
      <c r="EM292" s="122">
        <f t="shared" si="679"/>
        <v>0</v>
      </c>
      <c r="EN292" s="122">
        <f t="shared" si="680"/>
        <v>0</v>
      </c>
      <c r="EO292" s="122">
        <f t="shared" si="681"/>
        <v>0</v>
      </c>
      <c r="EP292" s="122">
        <f t="shared" si="682"/>
        <v>0</v>
      </c>
      <c r="EQ292" s="122">
        <f t="shared" si="683"/>
        <v>0</v>
      </c>
      <c r="ER292" s="122">
        <f t="shared" si="684"/>
        <v>0</v>
      </c>
      <c r="ES292" s="469">
        <f t="shared" si="685"/>
        <v>0</v>
      </c>
      <c r="ET292" s="466">
        <f t="shared" si="686"/>
        <v>0</v>
      </c>
      <c r="EU292" s="122">
        <f t="shared" si="687"/>
        <v>0</v>
      </c>
      <c r="EV292" s="122">
        <f t="shared" si="688"/>
        <v>0</v>
      </c>
      <c r="EW292" s="122">
        <f t="shared" si="689"/>
        <v>0</v>
      </c>
      <c r="EX292" s="122">
        <f t="shared" si="690"/>
        <v>0</v>
      </c>
      <c r="EY292" s="122">
        <f t="shared" si="691"/>
        <v>0</v>
      </c>
      <c r="EZ292" s="122">
        <f t="shared" si="692"/>
        <v>0</v>
      </c>
      <c r="FA292" s="122">
        <f t="shared" si="693"/>
        <v>0</v>
      </c>
      <c r="FB292" s="122">
        <f t="shared" si="694"/>
        <v>0</v>
      </c>
      <c r="FC292" s="122">
        <f t="shared" si="695"/>
        <v>0</v>
      </c>
      <c r="FD292" s="122">
        <f t="shared" si="696"/>
        <v>0</v>
      </c>
      <c r="FE292" s="469">
        <f t="shared" si="697"/>
        <v>0</v>
      </c>
      <c r="FF292" s="466">
        <f t="shared" si="698"/>
        <v>0</v>
      </c>
      <c r="FG292" s="466">
        <f t="shared" si="699"/>
        <v>0</v>
      </c>
      <c r="FH292" s="466">
        <f t="shared" si="700"/>
        <v>0</v>
      </c>
      <c r="FI292" s="466">
        <f t="shared" si="701"/>
        <v>0</v>
      </c>
      <c r="FJ292" s="466">
        <f t="shared" si="702"/>
        <v>0</v>
      </c>
      <c r="FK292" s="466">
        <f t="shared" si="703"/>
        <v>0</v>
      </c>
      <c r="FL292" s="466">
        <f t="shared" si="704"/>
        <v>0</v>
      </c>
      <c r="FM292" s="466">
        <f t="shared" si="705"/>
        <v>0</v>
      </c>
      <c r="FN292" s="466">
        <f t="shared" si="706"/>
        <v>0</v>
      </c>
      <c r="FO292" s="466">
        <f t="shared" si="707"/>
        <v>0</v>
      </c>
      <c r="FP292" s="466">
        <f t="shared" si="708"/>
        <v>0</v>
      </c>
      <c r="FQ292" s="468">
        <f t="shared" si="709"/>
        <v>0</v>
      </c>
      <c r="FR292" s="466">
        <f t="shared" si="710"/>
        <v>0</v>
      </c>
      <c r="FS292" s="466">
        <f t="shared" si="711"/>
        <v>0</v>
      </c>
      <c r="FT292" s="466">
        <f t="shared" si="712"/>
        <v>0</v>
      </c>
      <c r="FU292" s="466">
        <f t="shared" si="713"/>
        <v>0</v>
      </c>
      <c r="FV292" s="466">
        <f t="shared" si="714"/>
        <v>0</v>
      </c>
      <c r="FW292" s="466">
        <f t="shared" si="715"/>
        <v>0</v>
      </c>
      <c r="FX292" s="466">
        <f t="shared" si="716"/>
        <v>0</v>
      </c>
      <c r="FY292" s="466">
        <f t="shared" si="717"/>
        <v>0</v>
      </c>
      <c r="FZ292" s="466">
        <f t="shared" si="718"/>
        <v>0</v>
      </c>
      <c r="GA292" s="466">
        <f t="shared" si="719"/>
        <v>0</v>
      </c>
      <c r="GB292" s="466">
        <f t="shared" si="720"/>
        <v>0</v>
      </c>
      <c r="GC292" s="468">
        <f t="shared" si="721"/>
        <v>0</v>
      </c>
    </row>
    <row r="293" spans="1:185">
      <c r="A293" s="97">
        <v>290</v>
      </c>
      <c r="B293" s="97" t="s">
        <v>11</v>
      </c>
      <c r="C293" s="97" t="s">
        <v>214</v>
      </c>
      <c r="D293" s="97" t="s">
        <v>936</v>
      </c>
      <c r="E293" s="321">
        <v>1.5025098579654001E-2</v>
      </c>
      <c r="F293" s="122">
        <v>1.093279795662E-3</v>
      </c>
      <c r="G293" s="122">
        <v>0.16620097184131699</v>
      </c>
      <c r="H293" s="122">
        <v>1.4869722425776E-2</v>
      </c>
      <c r="I293" s="122">
        <v>1.016750209966E-3</v>
      </c>
      <c r="J293" s="122">
        <v>0.16458256522081599</v>
      </c>
      <c r="K293" s="122">
        <v>1.4758739458719999E-2</v>
      </c>
      <c r="L293" s="122">
        <v>9.6208622018200004E-4</v>
      </c>
      <c r="M293" s="122">
        <v>0.16270171428347699</v>
      </c>
      <c r="N293" s="122">
        <v>1.4388056348751999E-2</v>
      </c>
      <c r="O293" s="122">
        <v>7.79508494307E-4</v>
      </c>
      <c r="P293" s="475">
        <v>0.16034644477339199</v>
      </c>
      <c r="Q293" s="474">
        <v>35</v>
      </c>
      <c r="R293" s="97">
        <v>0.52587845028790603</v>
      </c>
      <c r="S293" s="97">
        <v>3.8264792848164003E-2</v>
      </c>
      <c r="T293" s="97">
        <v>5.8170340144460901</v>
      </c>
      <c r="U293" s="97">
        <v>0.52044028490215</v>
      </c>
      <c r="V293" s="97">
        <v>3.5586257348792998E-2</v>
      </c>
      <c r="W293" s="97">
        <v>5.7603897827285504</v>
      </c>
      <c r="X293" s="97">
        <v>0.51655588105518302</v>
      </c>
      <c r="Y293" s="97">
        <v>3.3673017706384999E-2</v>
      </c>
      <c r="Z293" s="97">
        <v>5.6945599999216796</v>
      </c>
      <c r="AA293" s="97">
        <v>0.50358197220630896</v>
      </c>
      <c r="AB293" s="97">
        <v>2.7282797300740999E-2</v>
      </c>
      <c r="AC293" s="97">
        <v>5.61212556706871</v>
      </c>
      <c r="AD293" s="321">
        <v>0</v>
      </c>
      <c r="AE293" s="97">
        <v>0</v>
      </c>
      <c r="AF293" s="97">
        <v>0</v>
      </c>
      <c r="AG293" s="97">
        <v>0</v>
      </c>
      <c r="AH293" s="97">
        <v>0</v>
      </c>
      <c r="AI293" s="97">
        <v>0</v>
      </c>
      <c r="AJ293" s="97">
        <v>0</v>
      </c>
      <c r="AK293" s="97">
        <v>0</v>
      </c>
      <c r="AL293" s="97">
        <v>0</v>
      </c>
      <c r="AM293" s="97">
        <v>0</v>
      </c>
      <c r="AN293" s="97">
        <v>0</v>
      </c>
      <c r="AO293" s="97">
        <v>0</v>
      </c>
      <c r="AP293" s="466">
        <f t="shared" si="578"/>
        <v>0</v>
      </c>
      <c r="AQ293" s="122">
        <f t="shared" si="579"/>
        <v>0</v>
      </c>
      <c r="AR293" s="473">
        <f t="shared" si="580"/>
        <v>0</v>
      </c>
      <c r="AS293" s="122">
        <f t="shared" si="581"/>
        <v>0</v>
      </c>
      <c r="AT293" s="122">
        <f t="shared" si="582"/>
        <v>0</v>
      </c>
      <c r="AU293" s="122">
        <f t="shared" si="583"/>
        <v>0</v>
      </c>
      <c r="AV293" s="122">
        <f t="shared" si="584"/>
        <v>0</v>
      </c>
      <c r="AW293" s="122">
        <f t="shared" si="585"/>
        <v>0</v>
      </c>
      <c r="AX293" s="122">
        <f t="shared" si="586"/>
        <v>0</v>
      </c>
      <c r="AY293" s="122">
        <f t="shared" si="587"/>
        <v>0</v>
      </c>
      <c r="AZ293" s="122">
        <f t="shared" si="588"/>
        <v>0</v>
      </c>
      <c r="BA293" s="469">
        <f t="shared" si="589"/>
        <v>0</v>
      </c>
      <c r="BB293" s="97">
        <f t="shared" si="590"/>
        <v>2.3187066019201602E-3</v>
      </c>
      <c r="BC293" s="97">
        <f t="shared" si="591"/>
        <v>1.6871736757721685E-4</v>
      </c>
      <c r="BD293" s="97">
        <f t="shared" si="592"/>
        <v>2.5648503310045017E-2</v>
      </c>
      <c r="BE293" s="97">
        <f t="shared" si="593"/>
        <v>2.2947286085733647E-3</v>
      </c>
      <c r="BF293" s="97">
        <f t="shared" si="594"/>
        <v>1.5690715184686415E-4</v>
      </c>
      <c r="BG293" s="97">
        <f t="shared" si="595"/>
        <v>2.5398747203910148E-2</v>
      </c>
      <c r="BH293" s="97">
        <f t="shared" si="596"/>
        <v>2.2776014704684669E-3</v>
      </c>
      <c r="BI293" s="97">
        <f t="shared" si="597"/>
        <v>1.4847128346786442E-4</v>
      </c>
      <c r="BJ293" s="97">
        <f t="shared" si="598"/>
        <v>2.5108490107591242E-2</v>
      </c>
      <c r="BK293" s="97">
        <f t="shared" si="599"/>
        <v>2.2203968291979611E-3</v>
      </c>
      <c r="BL293" s="97">
        <f t="shared" si="600"/>
        <v>1.2029548308255468E-4</v>
      </c>
      <c r="BM293" s="469">
        <f t="shared" si="601"/>
        <v>2.474501968286268E-2</v>
      </c>
      <c r="BN293" s="467">
        <f t="shared" si="602"/>
        <v>0</v>
      </c>
      <c r="BO293" s="97">
        <f t="shared" si="603"/>
        <v>0</v>
      </c>
      <c r="BP293" s="97">
        <f t="shared" si="604"/>
        <v>0</v>
      </c>
      <c r="BQ293" s="97">
        <f t="shared" si="605"/>
        <v>0</v>
      </c>
      <c r="BR293" s="97">
        <f t="shared" si="606"/>
        <v>0</v>
      </c>
      <c r="BS293" s="97">
        <f t="shared" si="607"/>
        <v>0</v>
      </c>
      <c r="BT293" s="97">
        <f t="shared" si="608"/>
        <v>0</v>
      </c>
      <c r="BU293" s="97">
        <f t="shared" si="609"/>
        <v>0</v>
      </c>
      <c r="BV293" s="97">
        <f t="shared" si="610"/>
        <v>0</v>
      </c>
      <c r="BW293" s="97">
        <f t="shared" si="611"/>
        <v>0</v>
      </c>
      <c r="BX293" s="97">
        <f t="shared" si="612"/>
        <v>0</v>
      </c>
      <c r="BY293" s="469">
        <f t="shared" si="613"/>
        <v>0</v>
      </c>
      <c r="BZ293" s="470">
        <f t="shared" si="614"/>
        <v>0</v>
      </c>
      <c r="CA293" s="470">
        <f t="shared" si="615"/>
        <v>0</v>
      </c>
      <c r="CB293" s="470">
        <f t="shared" si="616"/>
        <v>0</v>
      </c>
      <c r="CC293" s="470">
        <f t="shared" si="617"/>
        <v>0</v>
      </c>
      <c r="CD293" s="470">
        <f t="shared" si="618"/>
        <v>0</v>
      </c>
      <c r="CE293" s="470">
        <f t="shared" si="619"/>
        <v>0</v>
      </c>
      <c r="CF293" s="470">
        <f t="shared" si="620"/>
        <v>0</v>
      </c>
      <c r="CG293" s="470">
        <f t="shared" si="621"/>
        <v>0</v>
      </c>
      <c r="CH293" s="470">
        <f t="shared" si="622"/>
        <v>0</v>
      </c>
      <c r="CI293" s="470">
        <f t="shared" si="623"/>
        <v>0</v>
      </c>
      <c r="CJ293" s="470">
        <f t="shared" si="624"/>
        <v>0</v>
      </c>
      <c r="CK293" s="472">
        <f t="shared" si="625"/>
        <v>0</v>
      </c>
      <c r="CL293" s="470">
        <f t="shared" si="626"/>
        <v>0.52587845028790603</v>
      </c>
      <c r="CM293" s="116">
        <f t="shared" si="627"/>
        <v>3.8264792848164003E-2</v>
      </c>
      <c r="CN293" s="116">
        <f t="shared" si="628"/>
        <v>5.8170340144460901</v>
      </c>
      <c r="CO293" s="116">
        <f t="shared" si="629"/>
        <v>0.52044028490215</v>
      </c>
      <c r="CP293" s="116">
        <f t="shared" si="630"/>
        <v>3.5586257348792998E-2</v>
      </c>
      <c r="CQ293" s="116">
        <f t="shared" si="631"/>
        <v>5.7603897827285504</v>
      </c>
      <c r="CR293" s="116">
        <f t="shared" si="632"/>
        <v>0.51655588105518302</v>
      </c>
      <c r="CS293" s="116">
        <f t="shared" si="633"/>
        <v>3.3673017706384999E-2</v>
      </c>
      <c r="CT293" s="116">
        <f t="shared" si="634"/>
        <v>5.6945599999216796</v>
      </c>
      <c r="CU293" s="116">
        <f t="shared" si="635"/>
        <v>0.50358197220630896</v>
      </c>
      <c r="CV293" s="116">
        <f t="shared" si="636"/>
        <v>2.7282797300740999E-2</v>
      </c>
      <c r="CW293" s="471">
        <f t="shared" si="637"/>
        <v>5.61212556706871</v>
      </c>
      <c r="CX293" s="470">
        <f t="shared" si="638"/>
        <v>0</v>
      </c>
      <c r="CY293" s="116">
        <f t="shared" si="639"/>
        <v>0</v>
      </c>
      <c r="CZ293" s="116">
        <f t="shared" si="640"/>
        <v>0</v>
      </c>
      <c r="DA293" s="116">
        <f t="shared" si="641"/>
        <v>0</v>
      </c>
      <c r="DB293" s="116">
        <f t="shared" si="642"/>
        <v>0</v>
      </c>
      <c r="DC293" s="116">
        <f t="shared" si="643"/>
        <v>0</v>
      </c>
      <c r="DD293" s="116">
        <f t="shared" si="644"/>
        <v>0</v>
      </c>
      <c r="DE293" s="116">
        <f t="shared" si="645"/>
        <v>0</v>
      </c>
      <c r="DF293" s="116">
        <f t="shared" si="646"/>
        <v>0</v>
      </c>
      <c r="DG293" s="116">
        <f t="shared" si="647"/>
        <v>0</v>
      </c>
      <c r="DH293" s="116">
        <f t="shared" si="648"/>
        <v>0</v>
      </c>
      <c r="DI293" s="471">
        <f t="shared" si="649"/>
        <v>0</v>
      </c>
      <c r="DJ293" s="470">
        <f t="shared" si="650"/>
        <v>0</v>
      </c>
      <c r="DK293" s="116">
        <f t="shared" si="651"/>
        <v>0</v>
      </c>
      <c r="DL293" s="116">
        <f t="shared" si="652"/>
        <v>0</v>
      </c>
      <c r="DM293" s="116">
        <f t="shared" si="653"/>
        <v>0</v>
      </c>
      <c r="DN293" s="116">
        <f t="shared" si="654"/>
        <v>0</v>
      </c>
      <c r="DO293" s="116">
        <f t="shared" si="655"/>
        <v>0</v>
      </c>
      <c r="DP293" s="116">
        <f t="shared" si="656"/>
        <v>0</v>
      </c>
      <c r="DQ293" s="116">
        <f t="shared" si="657"/>
        <v>0</v>
      </c>
      <c r="DR293" s="116">
        <f t="shared" si="658"/>
        <v>0</v>
      </c>
      <c r="DS293" s="116">
        <f t="shared" si="659"/>
        <v>0</v>
      </c>
      <c r="DT293" s="116">
        <f t="shared" si="660"/>
        <v>0</v>
      </c>
      <c r="DU293" s="471">
        <f t="shared" si="661"/>
        <v>0</v>
      </c>
      <c r="DV293" s="470">
        <f t="shared" si="662"/>
        <v>0</v>
      </c>
      <c r="DW293" s="470">
        <f t="shared" si="663"/>
        <v>0</v>
      </c>
      <c r="DX293" s="470">
        <f t="shared" si="664"/>
        <v>0</v>
      </c>
      <c r="DY293" s="470">
        <f t="shared" si="665"/>
        <v>0</v>
      </c>
      <c r="DZ293" s="470">
        <f t="shared" si="666"/>
        <v>0</v>
      </c>
      <c r="EA293" s="470">
        <f t="shared" si="667"/>
        <v>0</v>
      </c>
      <c r="EB293" s="470">
        <f t="shared" si="668"/>
        <v>0</v>
      </c>
      <c r="EC293" s="470">
        <f t="shared" si="669"/>
        <v>0</v>
      </c>
      <c r="ED293" s="470">
        <f t="shared" si="670"/>
        <v>0</v>
      </c>
      <c r="EE293" s="470">
        <f t="shared" si="671"/>
        <v>0</v>
      </c>
      <c r="EF293" s="470">
        <f t="shared" si="672"/>
        <v>0</v>
      </c>
      <c r="EG293" s="470">
        <f t="shared" si="673"/>
        <v>0</v>
      </c>
      <c r="EH293" s="466">
        <f t="shared" si="674"/>
        <v>0</v>
      </c>
      <c r="EI293" s="122">
        <f t="shared" si="675"/>
        <v>0</v>
      </c>
      <c r="EJ293" s="122">
        <f t="shared" si="676"/>
        <v>0</v>
      </c>
      <c r="EK293" s="122">
        <f t="shared" si="677"/>
        <v>0</v>
      </c>
      <c r="EL293" s="122">
        <f t="shared" si="678"/>
        <v>0</v>
      </c>
      <c r="EM293" s="122">
        <f t="shared" si="679"/>
        <v>0</v>
      </c>
      <c r="EN293" s="122">
        <f t="shared" si="680"/>
        <v>0</v>
      </c>
      <c r="EO293" s="122">
        <f t="shared" si="681"/>
        <v>0</v>
      </c>
      <c r="EP293" s="122">
        <f t="shared" si="682"/>
        <v>0</v>
      </c>
      <c r="EQ293" s="122">
        <f t="shared" si="683"/>
        <v>0</v>
      </c>
      <c r="ER293" s="122">
        <f t="shared" si="684"/>
        <v>0</v>
      </c>
      <c r="ES293" s="469">
        <f t="shared" si="685"/>
        <v>0</v>
      </c>
      <c r="ET293" s="466">
        <f t="shared" si="686"/>
        <v>0</v>
      </c>
      <c r="EU293" s="122">
        <f t="shared" si="687"/>
        <v>0</v>
      </c>
      <c r="EV293" s="122">
        <f t="shared" si="688"/>
        <v>0</v>
      </c>
      <c r="EW293" s="122">
        <f t="shared" si="689"/>
        <v>0</v>
      </c>
      <c r="EX293" s="122">
        <f t="shared" si="690"/>
        <v>0</v>
      </c>
      <c r="EY293" s="122">
        <f t="shared" si="691"/>
        <v>0</v>
      </c>
      <c r="EZ293" s="122">
        <f t="shared" si="692"/>
        <v>0</v>
      </c>
      <c r="FA293" s="122">
        <f t="shared" si="693"/>
        <v>0</v>
      </c>
      <c r="FB293" s="122">
        <f t="shared" si="694"/>
        <v>0</v>
      </c>
      <c r="FC293" s="122">
        <f t="shared" si="695"/>
        <v>0</v>
      </c>
      <c r="FD293" s="122">
        <f t="shared" si="696"/>
        <v>0</v>
      </c>
      <c r="FE293" s="469">
        <f t="shared" si="697"/>
        <v>0</v>
      </c>
      <c r="FF293" s="466">
        <f t="shared" si="698"/>
        <v>0</v>
      </c>
      <c r="FG293" s="466">
        <f t="shared" si="699"/>
        <v>0</v>
      </c>
      <c r="FH293" s="466">
        <f t="shared" si="700"/>
        <v>0</v>
      </c>
      <c r="FI293" s="466">
        <f t="shared" si="701"/>
        <v>0</v>
      </c>
      <c r="FJ293" s="466">
        <f t="shared" si="702"/>
        <v>0</v>
      </c>
      <c r="FK293" s="466">
        <f t="shared" si="703"/>
        <v>0</v>
      </c>
      <c r="FL293" s="466">
        <f t="shared" si="704"/>
        <v>0</v>
      </c>
      <c r="FM293" s="466">
        <f t="shared" si="705"/>
        <v>0</v>
      </c>
      <c r="FN293" s="466">
        <f t="shared" si="706"/>
        <v>0</v>
      </c>
      <c r="FO293" s="466">
        <f t="shared" si="707"/>
        <v>0</v>
      </c>
      <c r="FP293" s="466">
        <f t="shared" si="708"/>
        <v>0</v>
      </c>
      <c r="FQ293" s="468">
        <f t="shared" si="709"/>
        <v>0</v>
      </c>
      <c r="FR293" s="466">
        <f t="shared" si="710"/>
        <v>0</v>
      </c>
      <c r="FS293" s="466">
        <f t="shared" si="711"/>
        <v>0</v>
      </c>
      <c r="FT293" s="466">
        <f t="shared" si="712"/>
        <v>0</v>
      </c>
      <c r="FU293" s="466">
        <f t="shared" si="713"/>
        <v>0</v>
      </c>
      <c r="FV293" s="466">
        <f t="shared" si="714"/>
        <v>0</v>
      </c>
      <c r="FW293" s="466">
        <f t="shared" si="715"/>
        <v>0</v>
      </c>
      <c r="FX293" s="466">
        <f t="shared" si="716"/>
        <v>0</v>
      </c>
      <c r="FY293" s="466">
        <f t="shared" si="717"/>
        <v>0</v>
      </c>
      <c r="FZ293" s="466">
        <f t="shared" si="718"/>
        <v>0</v>
      </c>
      <c r="GA293" s="466">
        <f t="shared" si="719"/>
        <v>0</v>
      </c>
      <c r="GB293" s="466">
        <f t="shared" si="720"/>
        <v>0</v>
      </c>
      <c r="GC293" s="468">
        <f t="shared" si="721"/>
        <v>0</v>
      </c>
    </row>
    <row r="294" spans="1:185">
      <c r="A294" s="97">
        <v>291</v>
      </c>
      <c r="B294" s="97" t="s">
        <v>11</v>
      </c>
      <c r="C294" s="97" t="s">
        <v>214</v>
      </c>
      <c r="D294" s="97" t="s">
        <v>936</v>
      </c>
      <c r="E294" s="321">
        <v>1.5372369147710001E-2</v>
      </c>
      <c r="F294" s="122">
        <v>0</v>
      </c>
      <c r="G294" s="122">
        <v>0.21836540771662699</v>
      </c>
      <c r="H294" s="122">
        <v>1.5372369147710001E-2</v>
      </c>
      <c r="I294" s="122">
        <v>0</v>
      </c>
      <c r="J294" s="122">
        <v>0.218244105824557</v>
      </c>
      <c r="K294" s="122">
        <v>1.5372369147710001E-2</v>
      </c>
      <c r="L294" s="122">
        <v>0</v>
      </c>
      <c r="M294" s="122">
        <v>0.218103133355394</v>
      </c>
      <c r="N294" s="122">
        <v>1.5372369147710001E-2</v>
      </c>
      <c r="O294" s="122">
        <v>0</v>
      </c>
      <c r="P294" s="475">
        <v>0.217926602535333</v>
      </c>
      <c r="Q294" s="474">
        <v>1</v>
      </c>
      <c r="R294" s="97">
        <v>1.5372369147710001E-2</v>
      </c>
      <c r="S294" s="97">
        <v>0</v>
      </c>
      <c r="T294" s="97">
        <v>0.21836540771662699</v>
      </c>
      <c r="U294" s="97">
        <v>1.5372369147710001E-2</v>
      </c>
      <c r="V294" s="97">
        <v>0</v>
      </c>
      <c r="W294" s="97">
        <v>0.218244105824557</v>
      </c>
      <c r="X294" s="97">
        <v>1.5372369147710001E-2</v>
      </c>
      <c r="Y294" s="97">
        <v>0</v>
      </c>
      <c r="Z294" s="97">
        <v>0.218103133355394</v>
      </c>
      <c r="AA294" s="97">
        <v>1.5372369147710001E-2</v>
      </c>
      <c r="AB294" s="97">
        <v>0</v>
      </c>
      <c r="AC294" s="97">
        <v>0.217926602535333</v>
      </c>
      <c r="AD294" s="321">
        <v>0</v>
      </c>
      <c r="AE294" s="97">
        <v>0</v>
      </c>
      <c r="AF294" s="97">
        <v>0</v>
      </c>
      <c r="AG294" s="97">
        <v>0</v>
      </c>
      <c r="AH294" s="97">
        <v>0</v>
      </c>
      <c r="AI294" s="97">
        <v>0</v>
      </c>
      <c r="AJ294" s="97">
        <v>0</v>
      </c>
      <c r="AK294" s="97">
        <v>0</v>
      </c>
      <c r="AL294" s="97">
        <v>0</v>
      </c>
      <c r="AM294" s="97">
        <v>0</v>
      </c>
      <c r="AN294" s="97">
        <v>0</v>
      </c>
      <c r="AO294" s="97">
        <v>0</v>
      </c>
      <c r="AP294" s="466">
        <f t="shared" si="578"/>
        <v>0</v>
      </c>
      <c r="AQ294" s="122">
        <f t="shared" si="579"/>
        <v>0</v>
      </c>
      <c r="AR294" s="473">
        <f t="shared" si="580"/>
        <v>0</v>
      </c>
      <c r="AS294" s="122">
        <f t="shared" si="581"/>
        <v>0</v>
      </c>
      <c r="AT294" s="122">
        <f t="shared" si="582"/>
        <v>0</v>
      </c>
      <c r="AU294" s="122">
        <f t="shared" si="583"/>
        <v>0</v>
      </c>
      <c r="AV294" s="122">
        <f t="shared" si="584"/>
        <v>0</v>
      </c>
      <c r="AW294" s="122">
        <f t="shared" si="585"/>
        <v>0</v>
      </c>
      <c r="AX294" s="122">
        <f t="shared" si="586"/>
        <v>0</v>
      </c>
      <c r="AY294" s="122">
        <f t="shared" si="587"/>
        <v>0</v>
      </c>
      <c r="AZ294" s="122">
        <f t="shared" si="588"/>
        <v>0</v>
      </c>
      <c r="BA294" s="469">
        <f t="shared" si="589"/>
        <v>0</v>
      </c>
      <c r="BB294" s="97">
        <f t="shared" si="590"/>
        <v>2.3722981676949357E-3</v>
      </c>
      <c r="BC294" s="97">
        <f t="shared" si="591"/>
        <v>0</v>
      </c>
      <c r="BD294" s="97">
        <f t="shared" si="592"/>
        <v>3.3698634975291464E-2</v>
      </c>
      <c r="BE294" s="97">
        <f t="shared" si="593"/>
        <v>2.3722981676949357E-3</v>
      </c>
      <c r="BF294" s="97">
        <f t="shared" si="594"/>
        <v>0</v>
      </c>
      <c r="BG294" s="97">
        <f t="shared" si="595"/>
        <v>3.3679915397747465E-2</v>
      </c>
      <c r="BH294" s="97">
        <f t="shared" si="596"/>
        <v>2.3722981676949357E-3</v>
      </c>
      <c r="BI294" s="97">
        <f t="shared" si="597"/>
        <v>0</v>
      </c>
      <c r="BJ294" s="97">
        <f t="shared" si="598"/>
        <v>3.3658160213034076E-2</v>
      </c>
      <c r="BK294" s="97">
        <f t="shared" si="599"/>
        <v>2.3722981676949357E-3</v>
      </c>
      <c r="BL294" s="97">
        <f t="shared" si="600"/>
        <v>0</v>
      </c>
      <c r="BM294" s="469">
        <f t="shared" si="601"/>
        <v>3.3630917584591552E-2</v>
      </c>
      <c r="BN294" s="467">
        <f t="shared" si="602"/>
        <v>0</v>
      </c>
      <c r="BO294" s="97">
        <f t="shared" si="603"/>
        <v>0</v>
      </c>
      <c r="BP294" s="97">
        <f t="shared" si="604"/>
        <v>0</v>
      </c>
      <c r="BQ294" s="97">
        <f t="shared" si="605"/>
        <v>0</v>
      </c>
      <c r="BR294" s="97">
        <f t="shared" si="606"/>
        <v>0</v>
      </c>
      <c r="BS294" s="97">
        <f t="shared" si="607"/>
        <v>0</v>
      </c>
      <c r="BT294" s="97">
        <f t="shared" si="608"/>
        <v>0</v>
      </c>
      <c r="BU294" s="97">
        <f t="shared" si="609"/>
        <v>0</v>
      </c>
      <c r="BV294" s="97">
        <f t="shared" si="610"/>
        <v>0</v>
      </c>
      <c r="BW294" s="97">
        <f t="shared" si="611"/>
        <v>0</v>
      </c>
      <c r="BX294" s="97">
        <f t="shared" si="612"/>
        <v>0</v>
      </c>
      <c r="BY294" s="469">
        <f t="shared" si="613"/>
        <v>0</v>
      </c>
      <c r="BZ294" s="470">
        <f t="shared" si="614"/>
        <v>0</v>
      </c>
      <c r="CA294" s="470">
        <f t="shared" si="615"/>
        <v>0</v>
      </c>
      <c r="CB294" s="470">
        <f t="shared" si="616"/>
        <v>0</v>
      </c>
      <c r="CC294" s="470">
        <f t="shared" si="617"/>
        <v>0</v>
      </c>
      <c r="CD294" s="470">
        <f t="shared" si="618"/>
        <v>0</v>
      </c>
      <c r="CE294" s="470">
        <f t="shared" si="619"/>
        <v>0</v>
      </c>
      <c r="CF294" s="470">
        <f t="shared" si="620"/>
        <v>0</v>
      </c>
      <c r="CG294" s="470">
        <f t="shared" si="621"/>
        <v>0</v>
      </c>
      <c r="CH294" s="470">
        <f t="shared" si="622"/>
        <v>0</v>
      </c>
      <c r="CI294" s="470">
        <f t="shared" si="623"/>
        <v>0</v>
      </c>
      <c r="CJ294" s="470">
        <f t="shared" si="624"/>
        <v>0</v>
      </c>
      <c r="CK294" s="472">
        <f t="shared" si="625"/>
        <v>0</v>
      </c>
      <c r="CL294" s="470">
        <f t="shared" si="626"/>
        <v>1.5372369147710001E-2</v>
      </c>
      <c r="CM294" s="116">
        <f t="shared" si="627"/>
        <v>0</v>
      </c>
      <c r="CN294" s="116">
        <f t="shared" si="628"/>
        <v>0.21836540771662699</v>
      </c>
      <c r="CO294" s="116">
        <f t="shared" si="629"/>
        <v>1.5372369147710001E-2</v>
      </c>
      <c r="CP294" s="116">
        <f t="shared" si="630"/>
        <v>0</v>
      </c>
      <c r="CQ294" s="116">
        <f t="shared" si="631"/>
        <v>0.218244105824557</v>
      </c>
      <c r="CR294" s="116">
        <f t="shared" si="632"/>
        <v>1.5372369147710001E-2</v>
      </c>
      <c r="CS294" s="116">
        <f t="shared" si="633"/>
        <v>0</v>
      </c>
      <c r="CT294" s="116">
        <f t="shared" si="634"/>
        <v>0.218103133355394</v>
      </c>
      <c r="CU294" s="116">
        <f t="shared" si="635"/>
        <v>1.5372369147710001E-2</v>
      </c>
      <c r="CV294" s="116">
        <f t="shared" si="636"/>
        <v>0</v>
      </c>
      <c r="CW294" s="471">
        <f t="shared" si="637"/>
        <v>0.217926602535333</v>
      </c>
      <c r="CX294" s="470">
        <f t="shared" si="638"/>
        <v>0</v>
      </c>
      <c r="CY294" s="116">
        <f t="shared" si="639"/>
        <v>0</v>
      </c>
      <c r="CZ294" s="116">
        <f t="shared" si="640"/>
        <v>0</v>
      </c>
      <c r="DA294" s="116">
        <f t="shared" si="641"/>
        <v>0</v>
      </c>
      <c r="DB294" s="116">
        <f t="shared" si="642"/>
        <v>0</v>
      </c>
      <c r="DC294" s="116">
        <f t="shared" si="643"/>
        <v>0</v>
      </c>
      <c r="DD294" s="116">
        <f t="shared" si="644"/>
        <v>0</v>
      </c>
      <c r="DE294" s="116">
        <f t="shared" si="645"/>
        <v>0</v>
      </c>
      <c r="DF294" s="116">
        <f t="shared" si="646"/>
        <v>0</v>
      </c>
      <c r="DG294" s="116">
        <f t="shared" si="647"/>
        <v>0</v>
      </c>
      <c r="DH294" s="116">
        <f t="shared" si="648"/>
        <v>0</v>
      </c>
      <c r="DI294" s="471">
        <f t="shared" si="649"/>
        <v>0</v>
      </c>
      <c r="DJ294" s="470">
        <f t="shared" si="650"/>
        <v>0</v>
      </c>
      <c r="DK294" s="116">
        <f t="shared" si="651"/>
        <v>0</v>
      </c>
      <c r="DL294" s="116">
        <f t="shared" si="652"/>
        <v>0</v>
      </c>
      <c r="DM294" s="116">
        <f t="shared" si="653"/>
        <v>0</v>
      </c>
      <c r="DN294" s="116">
        <f t="shared" si="654"/>
        <v>0</v>
      </c>
      <c r="DO294" s="116">
        <f t="shared" si="655"/>
        <v>0</v>
      </c>
      <c r="DP294" s="116">
        <f t="shared" si="656"/>
        <v>0</v>
      </c>
      <c r="DQ294" s="116">
        <f t="shared" si="657"/>
        <v>0</v>
      </c>
      <c r="DR294" s="116">
        <f t="shared" si="658"/>
        <v>0</v>
      </c>
      <c r="DS294" s="116">
        <f t="shared" si="659"/>
        <v>0</v>
      </c>
      <c r="DT294" s="116">
        <f t="shared" si="660"/>
        <v>0</v>
      </c>
      <c r="DU294" s="471">
        <f t="shared" si="661"/>
        <v>0</v>
      </c>
      <c r="DV294" s="470">
        <f t="shared" si="662"/>
        <v>0</v>
      </c>
      <c r="DW294" s="470">
        <f t="shared" si="663"/>
        <v>0</v>
      </c>
      <c r="DX294" s="470">
        <f t="shared" si="664"/>
        <v>0</v>
      </c>
      <c r="DY294" s="470">
        <f t="shared" si="665"/>
        <v>0</v>
      </c>
      <c r="DZ294" s="470">
        <f t="shared" si="666"/>
        <v>0</v>
      </c>
      <c r="EA294" s="470">
        <f t="shared" si="667"/>
        <v>0</v>
      </c>
      <c r="EB294" s="470">
        <f t="shared" si="668"/>
        <v>0</v>
      </c>
      <c r="EC294" s="470">
        <f t="shared" si="669"/>
        <v>0</v>
      </c>
      <c r="ED294" s="470">
        <f t="shared" si="670"/>
        <v>0</v>
      </c>
      <c r="EE294" s="470">
        <f t="shared" si="671"/>
        <v>0</v>
      </c>
      <c r="EF294" s="470">
        <f t="shared" si="672"/>
        <v>0</v>
      </c>
      <c r="EG294" s="470">
        <f t="shared" si="673"/>
        <v>0</v>
      </c>
      <c r="EH294" s="466">
        <f t="shared" si="674"/>
        <v>0</v>
      </c>
      <c r="EI294" s="122">
        <f t="shared" si="675"/>
        <v>0</v>
      </c>
      <c r="EJ294" s="122">
        <f t="shared" si="676"/>
        <v>0</v>
      </c>
      <c r="EK294" s="122">
        <f t="shared" si="677"/>
        <v>0</v>
      </c>
      <c r="EL294" s="122">
        <f t="shared" si="678"/>
        <v>0</v>
      </c>
      <c r="EM294" s="122">
        <f t="shared" si="679"/>
        <v>0</v>
      </c>
      <c r="EN294" s="122">
        <f t="shared" si="680"/>
        <v>0</v>
      </c>
      <c r="EO294" s="122">
        <f t="shared" si="681"/>
        <v>0</v>
      </c>
      <c r="EP294" s="122">
        <f t="shared" si="682"/>
        <v>0</v>
      </c>
      <c r="EQ294" s="122">
        <f t="shared" si="683"/>
        <v>0</v>
      </c>
      <c r="ER294" s="122">
        <f t="shared" si="684"/>
        <v>0</v>
      </c>
      <c r="ES294" s="469">
        <f t="shared" si="685"/>
        <v>0</v>
      </c>
      <c r="ET294" s="466">
        <f t="shared" si="686"/>
        <v>0</v>
      </c>
      <c r="EU294" s="122">
        <f t="shared" si="687"/>
        <v>0</v>
      </c>
      <c r="EV294" s="122">
        <f t="shared" si="688"/>
        <v>0</v>
      </c>
      <c r="EW294" s="122">
        <f t="shared" si="689"/>
        <v>0</v>
      </c>
      <c r="EX294" s="122">
        <f t="shared" si="690"/>
        <v>0</v>
      </c>
      <c r="EY294" s="122">
        <f t="shared" si="691"/>
        <v>0</v>
      </c>
      <c r="EZ294" s="122">
        <f t="shared" si="692"/>
        <v>0</v>
      </c>
      <c r="FA294" s="122">
        <f t="shared" si="693"/>
        <v>0</v>
      </c>
      <c r="FB294" s="122">
        <f t="shared" si="694"/>
        <v>0</v>
      </c>
      <c r="FC294" s="122">
        <f t="shared" si="695"/>
        <v>0</v>
      </c>
      <c r="FD294" s="122">
        <f t="shared" si="696"/>
        <v>0</v>
      </c>
      <c r="FE294" s="469">
        <f t="shared" si="697"/>
        <v>0</v>
      </c>
      <c r="FF294" s="466">
        <f t="shared" si="698"/>
        <v>0</v>
      </c>
      <c r="FG294" s="466">
        <f t="shared" si="699"/>
        <v>0</v>
      </c>
      <c r="FH294" s="466">
        <f t="shared" si="700"/>
        <v>0</v>
      </c>
      <c r="FI294" s="466">
        <f t="shared" si="701"/>
        <v>0</v>
      </c>
      <c r="FJ294" s="466">
        <f t="shared" si="702"/>
        <v>0</v>
      </c>
      <c r="FK294" s="466">
        <f t="shared" si="703"/>
        <v>0</v>
      </c>
      <c r="FL294" s="466">
        <f t="shared" si="704"/>
        <v>0</v>
      </c>
      <c r="FM294" s="466">
        <f t="shared" si="705"/>
        <v>0</v>
      </c>
      <c r="FN294" s="466">
        <f t="shared" si="706"/>
        <v>0</v>
      </c>
      <c r="FO294" s="466">
        <f t="shared" si="707"/>
        <v>0</v>
      </c>
      <c r="FP294" s="466">
        <f t="shared" si="708"/>
        <v>0</v>
      </c>
      <c r="FQ294" s="468">
        <f t="shared" si="709"/>
        <v>0</v>
      </c>
      <c r="FR294" s="466">
        <f t="shared" si="710"/>
        <v>0</v>
      </c>
      <c r="FS294" s="466">
        <f t="shared" si="711"/>
        <v>0</v>
      </c>
      <c r="FT294" s="466">
        <f t="shared" si="712"/>
        <v>0</v>
      </c>
      <c r="FU294" s="466">
        <f t="shared" si="713"/>
        <v>0</v>
      </c>
      <c r="FV294" s="466">
        <f t="shared" si="714"/>
        <v>0</v>
      </c>
      <c r="FW294" s="466">
        <f t="shared" si="715"/>
        <v>0</v>
      </c>
      <c r="FX294" s="466">
        <f t="shared" si="716"/>
        <v>0</v>
      </c>
      <c r="FY294" s="466">
        <f t="shared" si="717"/>
        <v>0</v>
      </c>
      <c r="FZ294" s="466">
        <f t="shared" si="718"/>
        <v>0</v>
      </c>
      <c r="GA294" s="466">
        <f t="shared" si="719"/>
        <v>0</v>
      </c>
      <c r="GB294" s="466">
        <f t="shared" si="720"/>
        <v>0</v>
      </c>
      <c r="GC294" s="468">
        <f t="shared" si="721"/>
        <v>0</v>
      </c>
    </row>
    <row r="295" spans="1:185">
      <c r="A295" s="97">
        <v>292</v>
      </c>
      <c r="B295" s="97" t="s">
        <v>11</v>
      </c>
      <c r="C295" s="97" t="s">
        <v>214</v>
      </c>
      <c r="D295" s="97" t="s">
        <v>936</v>
      </c>
      <c r="E295" s="321">
        <v>1.7210755296929999E-2</v>
      </c>
      <c r="F295" s="122">
        <v>0</v>
      </c>
      <c r="G295" s="122">
        <v>0.19124826265778599</v>
      </c>
      <c r="H295" s="122">
        <v>1.5790867984933999E-2</v>
      </c>
      <c r="I295" s="122">
        <v>0</v>
      </c>
      <c r="J295" s="122">
        <v>0.18061298548426599</v>
      </c>
      <c r="K295" s="122">
        <v>1.480124955536E-2</v>
      </c>
      <c r="L295" s="122">
        <v>0</v>
      </c>
      <c r="M295" s="122">
        <v>0.17221615765003701</v>
      </c>
      <c r="N295" s="122">
        <v>1.2546640611462E-2</v>
      </c>
      <c r="O295" s="122">
        <v>0</v>
      </c>
      <c r="P295" s="475">
        <v>0.15560916443933101</v>
      </c>
      <c r="Q295" s="474">
        <v>1</v>
      </c>
      <c r="R295" s="97">
        <v>1.7210755296929999E-2</v>
      </c>
      <c r="S295" s="97">
        <v>0</v>
      </c>
      <c r="T295" s="97">
        <v>0.19124826265778599</v>
      </c>
      <c r="U295" s="97">
        <v>1.5790867984933999E-2</v>
      </c>
      <c r="V295" s="97">
        <v>0</v>
      </c>
      <c r="W295" s="97">
        <v>0.18061298548426599</v>
      </c>
      <c r="X295" s="97">
        <v>1.480124955536E-2</v>
      </c>
      <c r="Y295" s="97">
        <v>0</v>
      </c>
      <c r="Z295" s="97">
        <v>0.17221615765003701</v>
      </c>
      <c r="AA295" s="97">
        <v>1.2546640611462E-2</v>
      </c>
      <c r="AB295" s="97">
        <v>0</v>
      </c>
      <c r="AC295" s="97">
        <v>0.15560916443933101</v>
      </c>
      <c r="AD295" s="321">
        <v>0</v>
      </c>
      <c r="AE295" s="97">
        <v>0</v>
      </c>
      <c r="AF295" s="97">
        <v>0</v>
      </c>
      <c r="AG295" s="97">
        <v>0</v>
      </c>
      <c r="AH295" s="97">
        <v>0</v>
      </c>
      <c r="AI295" s="97">
        <v>0</v>
      </c>
      <c r="AJ295" s="97">
        <v>0</v>
      </c>
      <c r="AK295" s="97">
        <v>0</v>
      </c>
      <c r="AL295" s="97">
        <v>0</v>
      </c>
      <c r="AM295" s="97">
        <v>0</v>
      </c>
      <c r="AN295" s="97">
        <v>0</v>
      </c>
      <c r="AO295" s="97">
        <v>0</v>
      </c>
      <c r="AP295" s="466">
        <f t="shared" si="578"/>
        <v>0</v>
      </c>
      <c r="AQ295" s="122">
        <f t="shared" si="579"/>
        <v>0</v>
      </c>
      <c r="AR295" s="473">
        <f t="shared" si="580"/>
        <v>0</v>
      </c>
      <c r="AS295" s="122">
        <f t="shared" si="581"/>
        <v>0</v>
      </c>
      <c r="AT295" s="122">
        <f t="shared" si="582"/>
        <v>0</v>
      </c>
      <c r="AU295" s="122">
        <f t="shared" si="583"/>
        <v>0</v>
      </c>
      <c r="AV295" s="122">
        <f t="shared" si="584"/>
        <v>0</v>
      </c>
      <c r="AW295" s="122">
        <f t="shared" si="585"/>
        <v>0</v>
      </c>
      <c r="AX295" s="122">
        <f t="shared" si="586"/>
        <v>0</v>
      </c>
      <c r="AY295" s="122">
        <f t="shared" si="587"/>
        <v>0</v>
      </c>
      <c r="AZ295" s="122">
        <f t="shared" si="588"/>
        <v>0</v>
      </c>
      <c r="BA295" s="469">
        <f t="shared" si="589"/>
        <v>0</v>
      </c>
      <c r="BB295" s="97">
        <f t="shared" si="590"/>
        <v>2.6560020035451192E-3</v>
      </c>
      <c r="BC295" s="97">
        <f t="shared" si="591"/>
        <v>0</v>
      </c>
      <c r="BD295" s="97">
        <f t="shared" si="592"/>
        <v>2.9513856889488769E-2</v>
      </c>
      <c r="BE295" s="97">
        <f t="shared" si="593"/>
        <v>2.4368818382527586E-3</v>
      </c>
      <c r="BF295" s="97">
        <f t="shared" si="594"/>
        <v>0</v>
      </c>
      <c r="BG295" s="97">
        <f t="shared" si="595"/>
        <v>2.7872597282121887E-2</v>
      </c>
      <c r="BH295" s="97">
        <f t="shared" si="596"/>
        <v>2.2841617230488337E-3</v>
      </c>
      <c r="BI295" s="97">
        <f t="shared" si="597"/>
        <v>0</v>
      </c>
      <c r="BJ295" s="97">
        <f t="shared" si="598"/>
        <v>2.6576780151126266E-2</v>
      </c>
      <c r="BK295" s="97">
        <f t="shared" si="599"/>
        <v>1.9362254605843965E-3</v>
      </c>
      <c r="BL295" s="97">
        <f t="shared" si="600"/>
        <v>0</v>
      </c>
      <c r="BM295" s="469">
        <f t="shared" si="601"/>
        <v>2.4013952054420758E-2</v>
      </c>
      <c r="BN295" s="467">
        <f t="shared" si="602"/>
        <v>0</v>
      </c>
      <c r="BO295" s="97">
        <f t="shared" si="603"/>
        <v>0</v>
      </c>
      <c r="BP295" s="97">
        <f t="shared" si="604"/>
        <v>0</v>
      </c>
      <c r="BQ295" s="97">
        <f t="shared" si="605"/>
        <v>0</v>
      </c>
      <c r="BR295" s="97">
        <f t="shared" si="606"/>
        <v>0</v>
      </c>
      <c r="BS295" s="97">
        <f t="shared" si="607"/>
        <v>0</v>
      </c>
      <c r="BT295" s="97">
        <f t="shared" si="608"/>
        <v>0</v>
      </c>
      <c r="BU295" s="97">
        <f t="shared" si="609"/>
        <v>0</v>
      </c>
      <c r="BV295" s="97">
        <f t="shared" si="610"/>
        <v>0</v>
      </c>
      <c r="BW295" s="97">
        <f t="shared" si="611"/>
        <v>0</v>
      </c>
      <c r="BX295" s="97">
        <f t="shared" si="612"/>
        <v>0</v>
      </c>
      <c r="BY295" s="469">
        <f t="shared" si="613"/>
        <v>0</v>
      </c>
      <c r="BZ295" s="470">
        <f t="shared" si="614"/>
        <v>0</v>
      </c>
      <c r="CA295" s="470">
        <f t="shared" si="615"/>
        <v>0</v>
      </c>
      <c r="CB295" s="470">
        <f t="shared" si="616"/>
        <v>0</v>
      </c>
      <c r="CC295" s="470">
        <f t="shared" si="617"/>
        <v>0</v>
      </c>
      <c r="CD295" s="470">
        <f t="shared" si="618"/>
        <v>0</v>
      </c>
      <c r="CE295" s="470">
        <f t="shared" si="619"/>
        <v>0</v>
      </c>
      <c r="CF295" s="470">
        <f t="shared" si="620"/>
        <v>0</v>
      </c>
      <c r="CG295" s="470">
        <f t="shared" si="621"/>
        <v>0</v>
      </c>
      <c r="CH295" s="470">
        <f t="shared" si="622"/>
        <v>0</v>
      </c>
      <c r="CI295" s="470">
        <f t="shared" si="623"/>
        <v>0</v>
      </c>
      <c r="CJ295" s="470">
        <f t="shared" si="624"/>
        <v>0</v>
      </c>
      <c r="CK295" s="472">
        <f t="shared" si="625"/>
        <v>0</v>
      </c>
      <c r="CL295" s="470">
        <f t="shared" si="626"/>
        <v>1.7210755296929999E-2</v>
      </c>
      <c r="CM295" s="116">
        <f t="shared" si="627"/>
        <v>0</v>
      </c>
      <c r="CN295" s="116">
        <f t="shared" si="628"/>
        <v>0.19124826265778599</v>
      </c>
      <c r="CO295" s="116">
        <f t="shared" si="629"/>
        <v>1.5790867984933999E-2</v>
      </c>
      <c r="CP295" s="116">
        <f t="shared" si="630"/>
        <v>0</v>
      </c>
      <c r="CQ295" s="116">
        <f t="shared" si="631"/>
        <v>0.18061298548426599</v>
      </c>
      <c r="CR295" s="116">
        <f t="shared" si="632"/>
        <v>1.480124955536E-2</v>
      </c>
      <c r="CS295" s="116">
        <f t="shared" si="633"/>
        <v>0</v>
      </c>
      <c r="CT295" s="116">
        <f t="shared" si="634"/>
        <v>0.17221615765003701</v>
      </c>
      <c r="CU295" s="116">
        <f t="shared" si="635"/>
        <v>1.2546640611462E-2</v>
      </c>
      <c r="CV295" s="116">
        <f t="shared" si="636"/>
        <v>0</v>
      </c>
      <c r="CW295" s="471">
        <f t="shared" si="637"/>
        <v>0.15560916443933101</v>
      </c>
      <c r="CX295" s="470">
        <f t="shared" si="638"/>
        <v>0</v>
      </c>
      <c r="CY295" s="116">
        <f t="shared" si="639"/>
        <v>0</v>
      </c>
      <c r="CZ295" s="116">
        <f t="shared" si="640"/>
        <v>0</v>
      </c>
      <c r="DA295" s="116">
        <f t="shared" si="641"/>
        <v>0</v>
      </c>
      <c r="DB295" s="116">
        <f t="shared" si="642"/>
        <v>0</v>
      </c>
      <c r="DC295" s="116">
        <f t="shared" si="643"/>
        <v>0</v>
      </c>
      <c r="DD295" s="116">
        <f t="shared" si="644"/>
        <v>0</v>
      </c>
      <c r="DE295" s="116">
        <f t="shared" si="645"/>
        <v>0</v>
      </c>
      <c r="DF295" s="116">
        <f t="shared" si="646"/>
        <v>0</v>
      </c>
      <c r="DG295" s="116">
        <f t="shared" si="647"/>
        <v>0</v>
      </c>
      <c r="DH295" s="116">
        <f t="shared" si="648"/>
        <v>0</v>
      </c>
      <c r="DI295" s="471">
        <f t="shared" si="649"/>
        <v>0</v>
      </c>
      <c r="DJ295" s="470">
        <f t="shared" si="650"/>
        <v>0</v>
      </c>
      <c r="DK295" s="116">
        <f t="shared" si="651"/>
        <v>0</v>
      </c>
      <c r="DL295" s="116">
        <f t="shared" si="652"/>
        <v>0</v>
      </c>
      <c r="DM295" s="116">
        <f t="shared" si="653"/>
        <v>0</v>
      </c>
      <c r="DN295" s="116">
        <f t="shared" si="654"/>
        <v>0</v>
      </c>
      <c r="DO295" s="116">
        <f t="shared" si="655"/>
        <v>0</v>
      </c>
      <c r="DP295" s="116">
        <f t="shared" si="656"/>
        <v>0</v>
      </c>
      <c r="DQ295" s="116">
        <f t="shared" si="657"/>
        <v>0</v>
      </c>
      <c r="DR295" s="116">
        <f t="shared" si="658"/>
        <v>0</v>
      </c>
      <c r="DS295" s="116">
        <f t="shared" si="659"/>
        <v>0</v>
      </c>
      <c r="DT295" s="116">
        <f t="shared" si="660"/>
        <v>0</v>
      </c>
      <c r="DU295" s="471">
        <f t="shared" si="661"/>
        <v>0</v>
      </c>
      <c r="DV295" s="470">
        <f t="shared" si="662"/>
        <v>0</v>
      </c>
      <c r="DW295" s="470">
        <f t="shared" si="663"/>
        <v>0</v>
      </c>
      <c r="DX295" s="470">
        <f t="shared" si="664"/>
        <v>0</v>
      </c>
      <c r="DY295" s="470">
        <f t="shared" si="665"/>
        <v>0</v>
      </c>
      <c r="DZ295" s="470">
        <f t="shared" si="666"/>
        <v>0</v>
      </c>
      <c r="EA295" s="470">
        <f t="shared" si="667"/>
        <v>0</v>
      </c>
      <c r="EB295" s="470">
        <f t="shared" si="668"/>
        <v>0</v>
      </c>
      <c r="EC295" s="470">
        <f t="shared" si="669"/>
        <v>0</v>
      </c>
      <c r="ED295" s="470">
        <f t="shared" si="670"/>
        <v>0</v>
      </c>
      <c r="EE295" s="470">
        <f t="shared" si="671"/>
        <v>0</v>
      </c>
      <c r="EF295" s="470">
        <f t="shared" si="672"/>
        <v>0</v>
      </c>
      <c r="EG295" s="470">
        <f t="shared" si="673"/>
        <v>0</v>
      </c>
      <c r="EH295" s="466">
        <f t="shared" si="674"/>
        <v>0</v>
      </c>
      <c r="EI295" s="122">
        <f t="shared" si="675"/>
        <v>0</v>
      </c>
      <c r="EJ295" s="122">
        <f t="shared" si="676"/>
        <v>0</v>
      </c>
      <c r="EK295" s="122">
        <f t="shared" si="677"/>
        <v>0</v>
      </c>
      <c r="EL295" s="122">
        <f t="shared" si="678"/>
        <v>0</v>
      </c>
      <c r="EM295" s="122">
        <f t="shared" si="679"/>
        <v>0</v>
      </c>
      <c r="EN295" s="122">
        <f t="shared" si="680"/>
        <v>0</v>
      </c>
      <c r="EO295" s="122">
        <f t="shared" si="681"/>
        <v>0</v>
      </c>
      <c r="EP295" s="122">
        <f t="shared" si="682"/>
        <v>0</v>
      </c>
      <c r="EQ295" s="122">
        <f t="shared" si="683"/>
        <v>0</v>
      </c>
      <c r="ER295" s="122">
        <f t="shared" si="684"/>
        <v>0</v>
      </c>
      <c r="ES295" s="469">
        <f t="shared" si="685"/>
        <v>0</v>
      </c>
      <c r="ET295" s="466">
        <f t="shared" si="686"/>
        <v>0</v>
      </c>
      <c r="EU295" s="122">
        <f t="shared" si="687"/>
        <v>0</v>
      </c>
      <c r="EV295" s="122">
        <f t="shared" si="688"/>
        <v>0</v>
      </c>
      <c r="EW295" s="122">
        <f t="shared" si="689"/>
        <v>0</v>
      </c>
      <c r="EX295" s="122">
        <f t="shared" si="690"/>
        <v>0</v>
      </c>
      <c r="EY295" s="122">
        <f t="shared" si="691"/>
        <v>0</v>
      </c>
      <c r="EZ295" s="122">
        <f t="shared" si="692"/>
        <v>0</v>
      </c>
      <c r="FA295" s="122">
        <f t="shared" si="693"/>
        <v>0</v>
      </c>
      <c r="FB295" s="122">
        <f t="shared" si="694"/>
        <v>0</v>
      </c>
      <c r="FC295" s="122">
        <f t="shared" si="695"/>
        <v>0</v>
      </c>
      <c r="FD295" s="122">
        <f t="shared" si="696"/>
        <v>0</v>
      </c>
      <c r="FE295" s="469">
        <f t="shared" si="697"/>
        <v>0</v>
      </c>
      <c r="FF295" s="466">
        <f t="shared" si="698"/>
        <v>0</v>
      </c>
      <c r="FG295" s="466">
        <f t="shared" si="699"/>
        <v>0</v>
      </c>
      <c r="FH295" s="466">
        <f t="shared" si="700"/>
        <v>0</v>
      </c>
      <c r="FI295" s="466">
        <f t="shared" si="701"/>
        <v>0</v>
      </c>
      <c r="FJ295" s="466">
        <f t="shared" si="702"/>
        <v>0</v>
      </c>
      <c r="FK295" s="466">
        <f t="shared" si="703"/>
        <v>0</v>
      </c>
      <c r="FL295" s="466">
        <f t="shared" si="704"/>
        <v>0</v>
      </c>
      <c r="FM295" s="466">
        <f t="shared" si="705"/>
        <v>0</v>
      </c>
      <c r="FN295" s="466">
        <f t="shared" si="706"/>
        <v>0</v>
      </c>
      <c r="FO295" s="466">
        <f t="shared" si="707"/>
        <v>0</v>
      </c>
      <c r="FP295" s="466">
        <f t="shared" si="708"/>
        <v>0</v>
      </c>
      <c r="FQ295" s="468">
        <f t="shared" si="709"/>
        <v>0</v>
      </c>
      <c r="FR295" s="466">
        <f t="shared" si="710"/>
        <v>0</v>
      </c>
      <c r="FS295" s="466">
        <f t="shared" si="711"/>
        <v>0</v>
      </c>
      <c r="FT295" s="466">
        <f t="shared" si="712"/>
        <v>0</v>
      </c>
      <c r="FU295" s="466">
        <f t="shared" si="713"/>
        <v>0</v>
      </c>
      <c r="FV295" s="466">
        <f t="shared" si="714"/>
        <v>0</v>
      </c>
      <c r="FW295" s="466">
        <f t="shared" si="715"/>
        <v>0</v>
      </c>
      <c r="FX295" s="466">
        <f t="shared" si="716"/>
        <v>0</v>
      </c>
      <c r="FY295" s="466">
        <f t="shared" si="717"/>
        <v>0</v>
      </c>
      <c r="FZ295" s="466">
        <f t="shared" si="718"/>
        <v>0</v>
      </c>
      <c r="GA295" s="466">
        <f t="shared" si="719"/>
        <v>0</v>
      </c>
      <c r="GB295" s="466">
        <f t="shared" si="720"/>
        <v>0</v>
      </c>
      <c r="GC295" s="468">
        <f t="shared" si="721"/>
        <v>0</v>
      </c>
    </row>
    <row r="296" spans="1:185">
      <c r="A296" s="97">
        <v>293</v>
      </c>
      <c r="B296" s="97" t="s">
        <v>11</v>
      </c>
      <c r="C296" s="97" t="s">
        <v>214</v>
      </c>
      <c r="D296" s="97" t="s">
        <v>936</v>
      </c>
      <c r="E296" s="321">
        <v>1.7257311980558E-2</v>
      </c>
      <c r="F296" s="122">
        <v>0</v>
      </c>
      <c r="G296" s="122">
        <v>2.2184794238845E-2</v>
      </c>
      <c r="H296" s="122">
        <v>1.6551576381144999E-2</v>
      </c>
      <c r="I296" s="122">
        <v>0</v>
      </c>
      <c r="J296" s="122">
        <v>2.1651249937401001E-2</v>
      </c>
      <c r="K296" s="122">
        <v>1.5940697717136E-2</v>
      </c>
      <c r="L296" s="122">
        <v>0</v>
      </c>
      <c r="M296" s="122">
        <v>2.1031184938424999E-2</v>
      </c>
      <c r="N296" s="122">
        <v>1.4980745530837E-2</v>
      </c>
      <c r="O296" s="122">
        <v>0</v>
      </c>
      <c r="P296" s="475">
        <v>2.0254717140065E-2</v>
      </c>
      <c r="Q296" s="474">
        <v>1</v>
      </c>
      <c r="R296" s="97">
        <v>1.7257311980558E-2</v>
      </c>
      <c r="S296" s="97">
        <v>0</v>
      </c>
      <c r="T296" s="97">
        <v>2.2184794238845E-2</v>
      </c>
      <c r="U296" s="97">
        <v>1.6551576381144999E-2</v>
      </c>
      <c r="V296" s="97">
        <v>0</v>
      </c>
      <c r="W296" s="97">
        <v>2.1651249937401001E-2</v>
      </c>
      <c r="X296" s="97">
        <v>1.5940697717136E-2</v>
      </c>
      <c r="Y296" s="97">
        <v>0</v>
      </c>
      <c r="Z296" s="97">
        <v>2.1031184938424999E-2</v>
      </c>
      <c r="AA296" s="97">
        <v>1.4980745530837E-2</v>
      </c>
      <c r="AB296" s="97">
        <v>0</v>
      </c>
      <c r="AC296" s="97">
        <v>2.0254717140065E-2</v>
      </c>
      <c r="AD296" s="321">
        <v>0</v>
      </c>
      <c r="AE296" s="97">
        <v>0</v>
      </c>
      <c r="AF296" s="97">
        <v>0</v>
      </c>
      <c r="AG296" s="97">
        <v>0</v>
      </c>
      <c r="AH296" s="97">
        <v>0</v>
      </c>
      <c r="AI296" s="97">
        <v>0</v>
      </c>
      <c r="AJ296" s="97">
        <v>0</v>
      </c>
      <c r="AK296" s="97">
        <v>0</v>
      </c>
      <c r="AL296" s="97">
        <v>0</v>
      </c>
      <c r="AM296" s="97">
        <v>0</v>
      </c>
      <c r="AN296" s="97">
        <v>0</v>
      </c>
      <c r="AO296" s="97">
        <v>0</v>
      </c>
      <c r="AP296" s="466">
        <f t="shared" si="578"/>
        <v>0</v>
      </c>
      <c r="AQ296" s="122">
        <f t="shared" si="579"/>
        <v>0</v>
      </c>
      <c r="AR296" s="473">
        <f t="shared" si="580"/>
        <v>0</v>
      </c>
      <c r="AS296" s="122">
        <f t="shared" si="581"/>
        <v>0</v>
      </c>
      <c r="AT296" s="122">
        <f t="shared" si="582"/>
        <v>0</v>
      </c>
      <c r="AU296" s="122">
        <f t="shared" si="583"/>
        <v>0</v>
      </c>
      <c r="AV296" s="122">
        <f t="shared" si="584"/>
        <v>0</v>
      </c>
      <c r="AW296" s="122">
        <f t="shared" si="585"/>
        <v>0</v>
      </c>
      <c r="AX296" s="122">
        <f t="shared" si="586"/>
        <v>0</v>
      </c>
      <c r="AY296" s="122">
        <f t="shared" si="587"/>
        <v>0</v>
      </c>
      <c r="AZ296" s="122">
        <f t="shared" si="588"/>
        <v>0</v>
      </c>
      <c r="BA296" s="469">
        <f t="shared" si="589"/>
        <v>0</v>
      </c>
      <c r="BB296" s="97">
        <f t="shared" si="590"/>
        <v>2.6631867344218893E-3</v>
      </c>
      <c r="BC296" s="97">
        <f t="shared" si="591"/>
        <v>0</v>
      </c>
      <c r="BD296" s="97">
        <f t="shared" si="592"/>
        <v>3.423606746481313E-3</v>
      </c>
      <c r="BE296" s="97">
        <f t="shared" si="593"/>
        <v>2.5542760484191431E-3</v>
      </c>
      <c r="BF296" s="97">
        <f t="shared" si="594"/>
        <v>0</v>
      </c>
      <c r="BG296" s="97">
        <f t="shared" si="595"/>
        <v>3.3412690042284722E-3</v>
      </c>
      <c r="BH296" s="97">
        <f t="shared" si="596"/>
        <v>2.4600038954811321E-3</v>
      </c>
      <c r="BI296" s="97">
        <f t="shared" si="597"/>
        <v>0</v>
      </c>
      <c r="BJ296" s="97">
        <f t="shared" si="598"/>
        <v>3.2455791956642753E-3</v>
      </c>
      <c r="BK296" s="97">
        <f t="shared" si="599"/>
        <v>2.31186194086439E-3</v>
      </c>
      <c r="BL296" s="97">
        <f t="shared" si="600"/>
        <v>0</v>
      </c>
      <c r="BM296" s="469">
        <f t="shared" si="601"/>
        <v>3.1257529595373639E-3</v>
      </c>
      <c r="BN296" s="467">
        <f t="shared" si="602"/>
        <v>0</v>
      </c>
      <c r="BO296" s="97">
        <f t="shared" si="603"/>
        <v>0</v>
      </c>
      <c r="BP296" s="97">
        <f t="shared" si="604"/>
        <v>0</v>
      </c>
      <c r="BQ296" s="97">
        <f t="shared" si="605"/>
        <v>0</v>
      </c>
      <c r="BR296" s="97">
        <f t="shared" si="606"/>
        <v>0</v>
      </c>
      <c r="BS296" s="97">
        <f t="shared" si="607"/>
        <v>0</v>
      </c>
      <c r="BT296" s="97">
        <f t="shared" si="608"/>
        <v>0</v>
      </c>
      <c r="BU296" s="97">
        <f t="shared" si="609"/>
        <v>0</v>
      </c>
      <c r="BV296" s="97">
        <f t="shared" si="610"/>
        <v>0</v>
      </c>
      <c r="BW296" s="97">
        <f t="shared" si="611"/>
        <v>0</v>
      </c>
      <c r="BX296" s="97">
        <f t="shared" si="612"/>
        <v>0</v>
      </c>
      <c r="BY296" s="469">
        <f t="shared" si="613"/>
        <v>0</v>
      </c>
      <c r="BZ296" s="470">
        <f t="shared" si="614"/>
        <v>0</v>
      </c>
      <c r="CA296" s="470">
        <f t="shared" si="615"/>
        <v>0</v>
      </c>
      <c r="CB296" s="470">
        <f t="shared" si="616"/>
        <v>0</v>
      </c>
      <c r="CC296" s="470">
        <f t="shared" si="617"/>
        <v>0</v>
      </c>
      <c r="CD296" s="470">
        <f t="shared" si="618"/>
        <v>0</v>
      </c>
      <c r="CE296" s="470">
        <f t="shared" si="619"/>
        <v>0</v>
      </c>
      <c r="CF296" s="470">
        <f t="shared" si="620"/>
        <v>0</v>
      </c>
      <c r="CG296" s="470">
        <f t="shared" si="621"/>
        <v>0</v>
      </c>
      <c r="CH296" s="470">
        <f t="shared" si="622"/>
        <v>0</v>
      </c>
      <c r="CI296" s="470">
        <f t="shared" si="623"/>
        <v>0</v>
      </c>
      <c r="CJ296" s="470">
        <f t="shared" si="624"/>
        <v>0</v>
      </c>
      <c r="CK296" s="472">
        <f t="shared" si="625"/>
        <v>0</v>
      </c>
      <c r="CL296" s="470">
        <f t="shared" si="626"/>
        <v>1.7257311980558E-2</v>
      </c>
      <c r="CM296" s="116">
        <f t="shared" si="627"/>
        <v>0</v>
      </c>
      <c r="CN296" s="116">
        <f t="shared" si="628"/>
        <v>2.2184794238845E-2</v>
      </c>
      <c r="CO296" s="116">
        <f t="shared" si="629"/>
        <v>1.6551576381144999E-2</v>
      </c>
      <c r="CP296" s="116">
        <f t="shared" si="630"/>
        <v>0</v>
      </c>
      <c r="CQ296" s="116">
        <f t="shared" si="631"/>
        <v>2.1651249937401001E-2</v>
      </c>
      <c r="CR296" s="116">
        <f t="shared" si="632"/>
        <v>1.5940697717136E-2</v>
      </c>
      <c r="CS296" s="116">
        <f t="shared" si="633"/>
        <v>0</v>
      </c>
      <c r="CT296" s="116">
        <f t="shared" si="634"/>
        <v>2.1031184938424999E-2</v>
      </c>
      <c r="CU296" s="116">
        <f t="shared" si="635"/>
        <v>1.4980745530837E-2</v>
      </c>
      <c r="CV296" s="116">
        <f t="shared" si="636"/>
        <v>0</v>
      </c>
      <c r="CW296" s="471">
        <f t="shared" si="637"/>
        <v>2.0254717140065E-2</v>
      </c>
      <c r="CX296" s="470">
        <f t="shared" si="638"/>
        <v>0</v>
      </c>
      <c r="CY296" s="116">
        <f t="shared" si="639"/>
        <v>0</v>
      </c>
      <c r="CZ296" s="116">
        <f t="shared" si="640"/>
        <v>0</v>
      </c>
      <c r="DA296" s="116">
        <f t="shared" si="641"/>
        <v>0</v>
      </c>
      <c r="DB296" s="116">
        <f t="shared" si="642"/>
        <v>0</v>
      </c>
      <c r="DC296" s="116">
        <f t="shared" si="643"/>
        <v>0</v>
      </c>
      <c r="DD296" s="116">
        <f t="shared" si="644"/>
        <v>0</v>
      </c>
      <c r="DE296" s="116">
        <f t="shared" si="645"/>
        <v>0</v>
      </c>
      <c r="DF296" s="116">
        <f t="shared" si="646"/>
        <v>0</v>
      </c>
      <c r="DG296" s="116">
        <f t="shared" si="647"/>
        <v>0</v>
      </c>
      <c r="DH296" s="116">
        <f t="shared" si="648"/>
        <v>0</v>
      </c>
      <c r="DI296" s="471">
        <f t="shared" si="649"/>
        <v>0</v>
      </c>
      <c r="DJ296" s="470">
        <f t="shared" si="650"/>
        <v>0</v>
      </c>
      <c r="DK296" s="116">
        <f t="shared" si="651"/>
        <v>0</v>
      </c>
      <c r="DL296" s="116">
        <f t="shared" si="652"/>
        <v>0</v>
      </c>
      <c r="DM296" s="116">
        <f t="shared" si="653"/>
        <v>0</v>
      </c>
      <c r="DN296" s="116">
        <f t="shared" si="654"/>
        <v>0</v>
      </c>
      <c r="DO296" s="116">
        <f t="shared" si="655"/>
        <v>0</v>
      </c>
      <c r="DP296" s="116">
        <f t="shared" si="656"/>
        <v>0</v>
      </c>
      <c r="DQ296" s="116">
        <f t="shared" si="657"/>
        <v>0</v>
      </c>
      <c r="DR296" s="116">
        <f t="shared" si="658"/>
        <v>0</v>
      </c>
      <c r="DS296" s="116">
        <f t="shared" si="659"/>
        <v>0</v>
      </c>
      <c r="DT296" s="116">
        <f t="shared" si="660"/>
        <v>0</v>
      </c>
      <c r="DU296" s="471">
        <f t="shared" si="661"/>
        <v>0</v>
      </c>
      <c r="DV296" s="470">
        <f t="shared" si="662"/>
        <v>0</v>
      </c>
      <c r="DW296" s="470">
        <f t="shared" si="663"/>
        <v>0</v>
      </c>
      <c r="DX296" s="470">
        <f t="shared" si="664"/>
        <v>0</v>
      </c>
      <c r="DY296" s="470">
        <f t="shared" si="665"/>
        <v>0</v>
      </c>
      <c r="DZ296" s="470">
        <f t="shared" si="666"/>
        <v>0</v>
      </c>
      <c r="EA296" s="470">
        <f t="shared" si="667"/>
        <v>0</v>
      </c>
      <c r="EB296" s="470">
        <f t="shared" si="668"/>
        <v>0</v>
      </c>
      <c r="EC296" s="470">
        <f t="shared" si="669"/>
        <v>0</v>
      </c>
      <c r="ED296" s="470">
        <f t="shared" si="670"/>
        <v>0</v>
      </c>
      <c r="EE296" s="470">
        <f t="shared" si="671"/>
        <v>0</v>
      </c>
      <c r="EF296" s="470">
        <f t="shared" si="672"/>
        <v>0</v>
      </c>
      <c r="EG296" s="470">
        <f t="shared" si="673"/>
        <v>0</v>
      </c>
      <c r="EH296" s="466">
        <f t="shared" si="674"/>
        <v>0</v>
      </c>
      <c r="EI296" s="122">
        <f t="shared" si="675"/>
        <v>0</v>
      </c>
      <c r="EJ296" s="122">
        <f t="shared" si="676"/>
        <v>0</v>
      </c>
      <c r="EK296" s="122">
        <f t="shared" si="677"/>
        <v>0</v>
      </c>
      <c r="EL296" s="122">
        <f t="shared" si="678"/>
        <v>0</v>
      </c>
      <c r="EM296" s="122">
        <f t="shared" si="679"/>
        <v>0</v>
      </c>
      <c r="EN296" s="122">
        <f t="shared" si="680"/>
        <v>0</v>
      </c>
      <c r="EO296" s="122">
        <f t="shared" si="681"/>
        <v>0</v>
      </c>
      <c r="EP296" s="122">
        <f t="shared" si="682"/>
        <v>0</v>
      </c>
      <c r="EQ296" s="122">
        <f t="shared" si="683"/>
        <v>0</v>
      </c>
      <c r="ER296" s="122">
        <f t="shared" si="684"/>
        <v>0</v>
      </c>
      <c r="ES296" s="469">
        <f t="shared" si="685"/>
        <v>0</v>
      </c>
      <c r="ET296" s="466">
        <f t="shared" si="686"/>
        <v>0</v>
      </c>
      <c r="EU296" s="122">
        <f t="shared" si="687"/>
        <v>0</v>
      </c>
      <c r="EV296" s="122">
        <f t="shared" si="688"/>
        <v>0</v>
      </c>
      <c r="EW296" s="122">
        <f t="shared" si="689"/>
        <v>0</v>
      </c>
      <c r="EX296" s="122">
        <f t="shared" si="690"/>
        <v>0</v>
      </c>
      <c r="EY296" s="122">
        <f t="shared" si="691"/>
        <v>0</v>
      </c>
      <c r="EZ296" s="122">
        <f t="shared" si="692"/>
        <v>0</v>
      </c>
      <c r="FA296" s="122">
        <f t="shared" si="693"/>
        <v>0</v>
      </c>
      <c r="FB296" s="122">
        <f t="shared" si="694"/>
        <v>0</v>
      </c>
      <c r="FC296" s="122">
        <f t="shared" si="695"/>
        <v>0</v>
      </c>
      <c r="FD296" s="122">
        <f t="shared" si="696"/>
        <v>0</v>
      </c>
      <c r="FE296" s="469">
        <f t="shared" si="697"/>
        <v>0</v>
      </c>
      <c r="FF296" s="466">
        <f t="shared" si="698"/>
        <v>0</v>
      </c>
      <c r="FG296" s="466">
        <f t="shared" si="699"/>
        <v>0</v>
      </c>
      <c r="FH296" s="466">
        <f t="shared" si="700"/>
        <v>0</v>
      </c>
      <c r="FI296" s="466">
        <f t="shared" si="701"/>
        <v>0</v>
      </c>
      <c r="FJ296" s="466">
        <f t="shared" si="702"/>
        <v>0</v>
      </c>
      <c r="FK296" s="466">
        <f t="shared" si="703"/>
        <v>0</v>
      </c>
      <c r="FL296" s="466">
        <f t="shared" si="704"/>
        <v>0</v>
      </c>
      <c r="FM296" s="466">
        <f t="shared" si="705"/>
        <v>0</v>
      </c>
      <c r="FN296" s="466">
        <f t="shared" si="706"/>
        <v>0</v>
      </c>
      <c r="FO296" s="466">
        <f t="shared" si="707"/>
        <v>0</v>
      </c>
      <c r="FP296" s="466">
        <f t="shared" si="708"/>
        <v>0</v>
      </c>
      <c r="FQ296" s="468">
        <f t="shared" si="709"/>
        <v>0</v>
      </c>
      <c r="FR296" s="466">
        <f t="shared" si="710"/>
        <v>0</v>
      </c>
      <c r="FS296" s="466">
        <f t="shared" si="711"/>
        <v>0</v>
      </c>
      <c r="FT296" s="466">
        <f t="shared" si="712"/>
        <v>0</v>
      </c>
      <c r="FU296" s="466">
        <f t="shared" si="713"/>
        <v>0</v>
      </c>
      <c r="FV296" s="466">
        <f t="shared" si="714"/>
        <v>0</v>
      </c>
      <c r="FW296" s="466">
        <f t="shared" si="715"/>
        <v>0</v>
      </c>
      <c r="FX296" s="466">
        <f t="shared" si="716"/>
        <v>0</v>
      </c>
      <c r="FY296" s="466">
        <f t="shared" si="717"/>
        <v>0</v>
      </c>
      <c r="FZ296" s="466">
        <f t="shared" si="718"/>
        <v>0</v>
      </c>
      <c r="GA296" s="466">
        <f t="shared" si="719"/>
        <v>0</v>
      </c>
      <c r="GB296" s="466">
        <f t="shared" si="720"/>
        <v>0</v>
      </c>
      <c r="GC296" s="468">
        <f t="shared" si="721"/>
        <v>0</v>
      </c>
    </row>
    <row r="297" spans="1:185">
      <c r="A297" s="97">
        <v>294</v>
      </c>
      <c r="B297" s="97" t="s">
        <v>11</v>
      </c>
      <c r="C297" s="97" t="s">
        <v>214</v>
      </c>
      <c r="D297" s="97" t="s">
        <v>936</v>
      </c>
      <c r="E297" s="321">
        <v>1.882294072679E-2</v>
      </c>
      <c r="F297" s="122">
        <v>0</v>
      </c>
      <c r="G297" s="122">
        <v>2.9190518649675999E-2</v>
      </c>
      <c r="H297" s="122">
        <v>1.8414559498429E-2</v>
      </c>
      <c r="I297" s="122">
        <v>0</v>
      </c>
      <c r="J297" s="122">
        <v>2.8430815301347001E-2</v>
      </c>
      <c r="K297" s="122">
        <v>1.8123787216458999E-2</v>
      </c>
      <c r="L297" s="122">
        <v>0</v>
      </c>
      <c r="M297" s="122">
        <v>2.7657870768654998E-2</v>
      </c>
      <c r="N297" s="122">
        <v>1.7192291320420001E-2</v>
      </c>
      <c r="O297" s="122">
        <v>0</v>
      </c>
      <c r="P297" s="475">
        <v>2.6443094002609E-2</v>
      </c>
      <c r="Q297" s="474">
        <v>2</v>
      </c>
      <c r="R297" s="97">
        <v>3.7645881453579E-2</v>
      </c>
      <c r="S297" s="97">
        <v>0</v>
      </c>
      <c r="T297" s="97">
        <v>5.8381037299351998E-2</v>
      </c>
      <c r="U297" s="97">
        <v>3.6829118996857001E-2</v>
      </c>
      <c r="V297" s="97">
        <v>0</v>
      </c>
      <c r="W297" s="97">
        <v>5.6861630602695001E-2</v>
      </c>
      <c r="X297" s="97">
        <v>3.6247574432917998E-2</v>
      </c>
      <c r="Y297" s="97">
        <v>0</v>
      </c>
      <c r="Z297" s="97">
        <v>5.5315741537309997E-2</v>
      </c>
      <c r="AA297" s="97">
        <v>3.4384582640841002E-2</v>
      </c>
      <c r="AB297" s="97">
        <v>0</v>
      </c>
      <c r="AC297" s="97">
        <v>5.2886188005217001E-2</v>
      </c>
      <c r="AD297" s="321">
        <v>0</v>
      </c>
      <c r="AE297" s="97">
        <v>0</v>
      </c>
      <c r="AF297" s="97">
        <v>0</v>
      </c>
      <c r="AG297" s="97">
        <v>0</v>
      </c>
      <c r="AH297" s="97">
        <v>0</v>
      </c>
      <c r="AI297" s="97">
        <v>0</v>
      </c>
      <c r="AJ297" s="97">
        <v>0</v>
      </c>
      <c r="AK297" s="97">
        <v>0</v>
      </c>
      <c r="AL297" s="97">
        <v>0</v>
      </c>
      <c r="AM297" s="97">
        <v>0</v>
      </c>
      <c r="AN297" s="97">
        <v>0</v>
      </c>
      <c r="AO297" s="97">
        <v>0</v>
      </c>
      <c r="AP297" s="466">
        <f t="shared" si="578"/>
        <v>0</v>
      </c>
      <c r="AQ297" s="122">
        <f t="shared" si="579"/>
        <v>0</v>
      </c>
      <c r="AR297" s="473">
        <f t="shared" si="580"/>
        <v>0</v>
      </c>
      <c r="AS297" s="122">
        <f t="shared" si="581"/>
        <v>0</v>
      </c>
      <c r="AT297" s="122">
        <f t="shared" si="582"/>
        <v>0</v>
      </c>
      <c r="AU297" s="122">
        <f t="shared" si="583"/>
        <v>0</v>
      </c>
      <c r="AV297" s="122">
        <f t="shared" si="584"/>
        <v>0</v>
      </c>
      <c r="AW297" s="122">
        <f t="shared" si="585"/>
        <v>0</v>
      </c>
      <c r="AX297" s="122">
        <f t="shared" si="586"/>
        <v>0</v>
      </c>
      <c r="AY297" s="122">
        <f t="shared" si="587"/>
        <v>0</v>
      </c>
      <c r="AZ297" s="122">
        <f t="shared" si="588"/>
        <v>0</v>
      </c>
      <c r="BA297" s="469">
        <f t="shared" si="589"/>
        <v>0</v>
      </c>
      <c r="BB297" s="97">
        <f t="shared" si="590"/>
        <v>2.9047980417154029E-3</v>
      </c>
      <c r="BC297" s="97">
        <f t="shared" si="591"/>
        <v>0</v>
      </c>
      <c r="BD297" s="97">
        <f t="shared" si="592"/>
        <v>4.5047457058372212E-3</v>
      </c>
      <c r="BE297" s="97">
        <f t="shared" si="593"/>
        <v>2.8417757430408931E-3</v>
      </c>
      <c r="BF297" s="97">
        <f t="shared" si="594"/>
        <v>0</v>
      </c>
      <c r="BG297" s="97">
        <f t="shared" si="595"/>
        <v>4.3875065968934273E-3</v>
      </c>
      <c r="BH297" s="97">
        <f t="shared" si="596"/>
        <v>2.7969031183266557E-3</v>
      </c>
      <c r="BI297" s="97">
        <f t="shared" si="597"/>
        <v>0</v>
      </c>
      <c r="BJ297" s="97">
        <f t="shared" si="598"/>
        <v>4.26822407895388E-3</v>
      </c>
      <c r="BK297" s="97">
        <f t="shared" si="599"/>
        <v>2.6531526016590379E-3</v>
      </c>
      <c r="BL297" s="97">
        <f t="shared" si="600"/>
        <v>0</v>
      </c>
      <c r="BM297" s="469">
        <f t="shared" si="601"/>
        <v>4.0807570289137377E-3</v>
      </c>
      <c r="BN297" s="467">
        <f t="shared" si="602"/>
        <v>0</v>
      </c>
      <c r="BO297" s="97">
        <f t="shared" si="603"/>
        <v>0</v>
      </c>
      <c r="BP297" s="97">
        <f t="shared" si="604"/>
        <v>0</v>
      </c>
      <c r="BQ297" s="97">
        <f t="shared" si="605"/>
        <v>0</v>
      </c>
      <c r="BR297" s="97">
        <f t="shared" si="606"/>
        <v>0</v>
      </c>
      <c r="BS297" s="97">
        <f t="shared" si="607"/>
        <v>0</v>
      </c>
      <c r="BT297" s="97">
        <f t="shared" si="608"/>
        <v>0</v>
      </c>
      <c r="BU297" s="97">
        <f t="shared" si="609"/>
        <v>0</v>
      </c>
      <c r="BV297" s="97">
        <f t="shared" si="610"/>
        <v>0</v>
      </c>
      <c r="BW297" s="97">
        <f t="shared" si="611"/>
        <v>0</v>
      </c>
      <c r="BX297" s="97">
        <f t="shared" si="612"/>
        <v>0</v>
      </c>
      <c r="BY297" s="469">
        <f t="shared" si="613"/>
        <v>0</v>
      </c>
      <c r="BZ297" s="470">
        <f t="shared" si="614"/>
        <v>0</v>
      </c>
      <c r="CA297" s="470">
        <f t="shared" si="615"/>
        <v>0</v>
      </c>
      <c r="CB297" s="470">
        <f t="shared" si="616"/>
        <v>0</v>
      </c>
      <c r="CC297" s="470">
        <f t="shared" si="617"/>
        <v>0</v>
      </c>
      <c r="CD297" s="470">
        <f t="shared" si="618"/>
        <v>0</v>
      </c>
      <c r="CE297" s="470">
        <f t="shared" si="619"/>
        <v>0</v>
      </c>
      <c r="CF297" s="470">
        <f t="shared" si="620"/>
        <v>0</v>
      </c>
      <c r="CG297" s="470">
        <f t="shared" si="621"/>
        <v>0</v>
      </c>
      <c r="CH297" s="470">
        <f t="shared" si="622"/>
        <v>0</v>
      </c>
      <c r="CI297" s="470">
        <f t="shared" si="623"/>
        <v>0</v>
      </c>
      <c r="CJ297" s="470">
        <f t="shared" si="624"/>
        <v>0</v>
      </c>
      <c r="CK297" s="472">
        <f t="shared" si="625"/>
        <v>0</v>
      </c>
      <c r="CL297" s="470">
        <f t="shared" si="626"/>
        <v>3.7645881453579E-2</v>
      </c>
      <c r="CM297" s="116">
        <f t="shared" si="627"/>
        <v>0</v>
      </c>
      <c r="CN297" s="116">
        <f t="shared" si="628"/>
        <v>5.8381037299351998E-2</v>
      </c>
      <c r="CO297" s="116">
        <f t="shared" si="629"/>
        <v>3.6829118996857001E-2</v>
      </c>
      <c r="CP297" s="116">
        <f t="shared" si="630"/>
        <v>0</v>
      </c>
      <c r="CQ297" s="116">
        <f t="shared" si="631"/>
        <v>5.6861630602695001E-2</v>
      </c>
      <c r="CR297" s="116">
        <f t="shared" si="632"/>
        <v>3.6247574432917998E-2</v>
      </c>
      <c r="CS297" s="116">
        <f t="shared" si="633"/>
        <v>0</v>
      </c>
      <c r="CT297" s="116">
        <f t="shared" si="634"/>
        <v>5.5315741537309997E-2</v>
      </c>
      <c r="CU297" s="116">
        <f t="shared" si="635"/>
        <v>3.4384582640841002E-2</v>
      </c>
      <c r="CV297" s="116">
        <f t="shared" si="636"/>
        <v>0</v>
      </c>
      <c r="CW297" s="471">
        <f t="shared" si="637"/>
        <v>5.2886188005217001E-2</v>
      </c>
      <c r="CX297" s="470">
        <f t="shared" si="638"/>
        <v>0</v>
      </c>
      <c r="CY297" s="116">
        <f t="shared" si="639"/>
        <v>0</v>
      </c>
      <c r="CZ297" s="116">
        <f t="shared" si="640"/>
        <v>0</v>
      </c>
      <c r="DA297" s="116">
        <f t="shared" si="641"/>
        <v>0</v>
      </c>
      <c r="DB297" s="116">
        <f t="shared" si="642"/>
        <v>0</v>
      </c>
      <c r="DC297" s="116">
        <f t="shared" si="643"/>
        <v>0</v>
      </c>
      <c r="DD297" s="116">
        <f t="shared" si="644"/>
        <v>0</v>
      </c>
      <c r="DE297" s="116">
        <f t="shared" si="645"/>
        <v>0</v>
      </c>
      <c r="DF297" s="116">
        <f t="shared" si="646"/>
        <v>0</v>
      </c>
      <c r="DG297" s="116">
        <f t="shared" si="647"/>
        <v>0</v>
      </c>
      <c r="DH297" s="116">
        <f t="shared" si="648"/>
        <v>0</v>
      </c>
      <c r="DI297" s="471">
        <f t="shared" si="649"/>
        <v>0</v>
      </c>
      <c r="DJ297" s="470">
        <f t="shared" si="650"/>
        <v>0</v>
      </c>
      <c r="DK297" s="116">
        <f t="shared" si="651"/>
        <v>0</v>
      </c>
      <c r="DL297" s="116">
        <f t="shared" si="652"/>
        <v>0</v>
      </c>
      <c r="DM297" s="116">
        <f t="shared" si="653"/>
        <v>0</v>
      </c>
      <c r="DN297" s="116">
        <f t="shared" si="654"/>
        <v>0</v>
      </c>
      <c r="DO297" s="116">
        <f t="shared" si="655"/>
        <v>0</v>
      </c>
      <c r="DP297" s="116">
        <f t="shared" si="656"/>
        <v>0</v>
      </c>
      <c r="DQ297" s="116">
        <f t="shared" si="657"/>
        <v>0</v>
      </c>
      <c r="DR297" s="116">
        <f t="shared" si="658"/>
        <v>0</v>
      </c>
      <c r="DS297" s="116">
        <f t="shared" si="659"/>
        <v>0</v>
      </c>
      <c r="DT297" s="116">
        <f t="shared" si="660"/>
        <v>0</v>
      </c>
      <c r="DU297" s="471">
        <f t="shared" si="661"/>
        <v>0</v>
      </c>
      <c r="DV297" s="470">
        <f t="shared" si="662"/>
        <v>0</v>
      </c>
      <c r="DW297" s="470">
        <f t="shared" si="663"/>
        <v>0</v>
      </c>
      <c r="DX297" s="470">
        <f t="shared" si="664"/>
        <v>0</v>
      </c>
      <c r="DY297" s="470">
        <f t="shared" si="665"/>
        <v>0</v>
      </c>
      <c r="DZ297" s="470">
        <f t="shared" si="666"/>
        <v>0</v>
      </c>
      <c r="EA297" s="470">
        <f t="shared" si="667"/>
        <v>0</v>
      </c>
      <c r="EB297" s="470">
        <f t="shared" si="668"/>
        <v>0</v>
      </c>
      <c r="EC297" s="470">
        <f t="shared" si="669"/>
        <v>0</v>
      </c>
      <c r="ED297" s="470">
        <f t="shared" si="670"/>
        <v>0</v>
      </c>
      <c r="EE297" s="470">
        <f t="shared" si="671"/>
        <v>0</v>
      </c>
      <c r="EF297" s="470">
        <f t="shared" si="672"/>
        <v>0</v>
      </c>
      <c r="EG297" s="470">
        <f t="shared" si="673"/>
        <v>0</v>
      </c>
      <c r="EH297" s="466">
        <f t="shared" si="674"/>
        <v>0</v>
      </c>
      <c r="EI297" s="122">
        <f t="shared" si="675"/>
        <v>0</v>
      </c>
      <c r="EJ297" s="122">
        <f t="shared" si="676"/>
        <v>0</v>
      </c>
      <c r="EK297" s="122">
        <f t="shared" si="677"/>
        <v>0</v>
      </c>
      <c r="EL297" s="122">
        <f t="shared" si="678"/>
        <v>0</v>
      </c>
      <c r="EM297" s="122">
        <f t="shared" si="679"/>
        <v>0</v>
      </c>
      <c r="EN297" s="122">
        <f t="shared" si="680"/>
        <v>0</v>
      </c>
      <c r="EO297" s="122">
        <f t="shared" si="681"/>
        <v>0</v>
      </c>
      <c r="EP297" s="122">
        <f t="shared" si="682"/>
        <v>0</v>
      </c>
      <c r="EQ297" s="122">
        <f t="shared" si="683"/>
        <v>0</v>
      </c>
      <c r="ER297" s="122">
        <f t="shared" si="684"/>
        <v>0</v>
      </c>
      <c r="ES297" s="469">
        <f t="shared" si="685"/>
        <v>0</v>
      </c>
      <c r="ET297" s="466">
        <f t="shared" si="686"/>
        <v>0</v>
      </c>
      <c r="EU297" s="122">
        <f t="shared" si="687"/>
        <v>0</v>
      </c>
      <c r="EV297" s="122">
        <f t="shared" si="688"/>
        <v>0</v>
      </c>
      <c r="EW297" s="122">
        <f t="shared" si="689"/>
        <v>0</v>
      </c>
      <c r="EX297" s="122">
        <f t="shared" si="690"/>
        <v>0</v>
      </c>
      <c r="EY297" s="122">
        <f t="shared" si="691"/>
        <v>0</v>
      </c>
      <c r="EZ297" s="122">
        <f t="shared" si="692"/>
        <v>0</v>
      </c>
      <c r="FA297" s="122">
        <f t="shared" si="693"/>
        <v>0</v>
      </c>
      <c r="FB297" s="122">
        <f t="shared" si="694"/>
        <v>0</v>
      </c>
      <c r="FC297" s="122">
        <f t="shared" si="695"/>
        <v>0</v>
      </c>
      <c r="FD297" s="122">
        <f t="shared" si="696"/>
        <v>0</v>
      </c>
      <c r="FE297" s="469">
        <f t="shared" si="697"/>
        <v>0</v>
      </c>
      <c r="FF297" s="466">
        <f t="shared" si="698"/>
        <v>0</v>
      </c>
      <c r="FG297" s="466">
        <f t="shared" si="699"/>
        <v>0</v>
      </c>
      <c r="FH297" s="466">
        <f t="shared" si="700"/>
        <v>0</v>
      </c>
      <c r="FI297" s="466">
        <f t="shared" si="701"/>
        <v>0</v>
      </c>
      <c r="FJ297" s="466">
        <f t="shared" si="702"/>
        <v>0</v>
      </c>
      <c r="FK297" s="466">
        <f t="shared" si="703"/>
        <v>0</v>
      </c>
      <c r="FL297" s="466">
        <f t="shared" si="704"/>
        <v>0</v>
      </c>
      <c r="FM297" s="466">
        <f t="shared" si="705"/>
        <v>0</v>
      </c>
      <c r="FN297" s="466">
        <f t="shared" si="706"/>
        <v>0</v>
      </c>
      <c r="FO297" s="466">
        <f t="shared" si="707"/>
        <v>0</v>
      </c>
      <c r="FP297" s="466">
        <f t="shared" si="708"/>
        <v>0</v>
      </c>
      <c r="FQ297" s="468">
        <f t="shared" si="709"/>
        <v>0</v>
      </c>
      <c r="FR297" s="466">
        <f t="shared" si="710"/>
        <v>0</v>
      </c>
      <c r="FS297" s="466">
        <f t="shared" si="711"/>
        <v>0</v>
      </c>
      <c r="FT297" s="466">
        <f t="shared" si="712"/>
        <v>0</v>
      </c>
      <c r="FU297" s="466">
        <f t="shared" si="713"/>
        <v>0</v>
      </c>
      <c r="FV297" s="466">
        <f t="shared" si="714"/>
        <v>0</v>
      </c>
      <c r="FW297" s="466">
        <f t="shared" si="715"/>
        <v>0</v>
      </c>
      <c r="FX297" s="466">
        <f t="shared" si="716"/>
        <v>0</v>
      </c>
      <c r="FY297" s="466">
        <f t="shared" si="717"/>
        <v>0</v>
      </c>
      <c r="FZ297" s="466">
        <f t="shared" si="718"/>
        <v>0</v>
      </c>
      <c r="GA297" s="466">
        <f t="shared" si="719"/>
        <v>0</v>
      </c>
      <c r="GB297" s="466">
        <f t="shared" si="720"/>
        <v>0</v>
      </c>
      <c r="GC297" s="468">
        <f t="shared" si="721"/>
        <v>0</v>
      </c>
    </row>
    <row r="298" spans="1:185">
      <c r="A298" s="97">
        <v>295</v>
      </c>
      <c r="B298" s="97" t="s">
        <v>11</v>
      </c>
      <c r="C298" s="97" t="s">
        <v>214</v>
      </c>
      <c r="D298" s="97" t="s">
        <v>936</v>
      </c>
      <c r="E298" s="321">
        <v>2.5552032234684999E-2</v>
      </c>
      <c r="F298" s="122">
        <v>0.218542501478804</v>
      </c>
      <c r="G298" s="122">
        <v>0.20736391358430001</v>
      </c>
      <c r="H298" s="122">
        <v>2.3443989575323999E-2</v>
      </c>
      <c r="I298" s="122">
        <v>0.198218048841275</v>
      </c>
      <c r="J298" s="122">
        <v>0.199956142979171</v>
      </c>
      <c r="K298" s="122">
        <v>2.1974747721828999E-2</v>
      </c>
      <c r="L298" s="122">
        <v>0.18062537747223201</v>
      </c>
      <c r="M298" s="122">
        <v>0.193521275718925</v>
      </c>
      <c r="N298" s="122">
        <v>1.8627431499086002E-2</v>
      </c>
      <c r="O298" s="122">
        <v>0.15297975103516301</v>
      </c>
      <c r="P298" s="475">
        <v>0.17804783156405199</v>
      </c>
      <c r="Q298" s="474">
        <v>3</v>
      </c>
      <c r="R298" s="97">
        <v>7.6656096704056001E-2</v>
      </c>
      <c r="S298" s="97">
        <v>0.65562750443641205</v>
      </c>
      <c r="T298" s="97">
        <v>0.62209174075289897</v>
      </c>
      <c r="U298" s="97">
        <v>7.0331968725971999E-2</v>
      </c>
      <c r="V298" s="97">
        <v>0.59465414652382598</v>
      </c>
      <c r="W298" s="97">
        <v>0.59986842893751402</v>
      </c>
      <c r="X298" s="97">
        <v>6.5924243165488006E-2</v>
      </c>
      <c r="Y298" s="97">
        <v>0.54187613241669497</v>
      </c>
      <c r="Z298" s="97">
        <v>0.58056382715677501</v>
      </c>
      <c r="AA298" s="97">
        <v>5.5882294497256998E-2</v>
      </c>
      <c r="AB298" s="97">
        <v>0.458939253105489</v>
      </c>
      <c r="AC298" s="97">
        <v>0.53414349469215605</v>
      </c>
      <c r="AD298" s="321">
        <v>0</v>
      </c>
      <c r="AE298" s="97">
        <v>0</v>
      </c>
      <c r="AF298" s="97">
        <v>0</v>
      </c>
      <c r="AG298" s="97">
        <v>0</v>
      </c>
      <c r="AH298" s="97">
        <v>0</v>
      </c>
      <c r="AI298" s="97">
        <v>0</v>
      </c>
      <c r="AJ298" s="97">
        <v>0</v>
      </c>
      <c r="AK298" s="97">
        <v>0</v>
      </c>
      <c r="AL298" s="97">
        <v>0</v>
      </c>
      <c r="AM298" s="97">
        <v>0</v>
      </c>
      <c r="AN298" s="97">
        <v>0</v>
      </c>
      <c r="AO298" s="97">
        <v>0</v>
      </c>
      <c r="AP298" s="466">
        <f t="shared" si="578"/>
        <v>0</v>
      </c>
      <c r="AQ298" s="122">
        <f t="shared" si="579"/>
        <v>0</v>
      </c>
      <c r="AR298" s="473">
        <f t="shared" si="580"/>
        <v>0</v>
      </c>
      <c r="AS298" s="122">
        <f t="shared" si="581"/>
        <v>0</v>
      </c>
      <c r="AT298" s="122">
        <f t="shared" si="582"/>
        <v>0</v>
      </c>
      <c r="AU298" s="122">
        <f t="shared" si="583"/>
        <v>0</v>
      </c>
      <c r="AV298" s="122">
        <f t="shared" si="584"/>
        <v>0</v>
      </c>
      <c r="AW298" s="122">
        <f t="shared" si="585"/>
        <v>0</v>
      </c>
      <c r="AX298" s="122">
        <f t="shared" si="586"/>
        <v>0</v>
      </c>
      <c r="AY298" s="122">
        <f t="shared" si="587"/>
        <v>0</v>
      </c>
      <c r="AZ298" s="122">
        <f t="shared" si="588"/>
        <v>0</v>
      </c>
      <c r="BA298" s="469">
        <f t="shared" si="589"/>
        <v>0</v>
      </c>
      <c r="BB298" s="97">
        <f t="shared" si="590"/>
        <v>3.9432463967504433E-3</v>
      </c>
      <c r="BC298" s="97">
        <f t="shared" si="591"/>
        <v>3.3725964478212314E-2</v>
      </c>
      <c r="BD298" s="97">
        <f t="shared" si="592"/>
        <v>3.2000859953026026E-2</v>
      </c>
      <c r="BE298" s="97">
        <f t="shared" si="593"/>
        <v>3.6179285690186112E-3</v>
      </c>
      <c r="BF298" s="97">
        <f t="shared" si="594"/>
        <v>3.0589449781738536E-2</v>
      </c>
      <c r="BG298" s="97">
        <f t="shared" si="595"/>
        <v>3.0857676331530064E-2</v>
      </c>
      <c r="BH298" s="97">
        <f t="shared" si="596"/>
        <v>3.3911919012053655E-3</v>
      </c>
      <c r="BI298" s="97">
        <f t="shared" si="597"/>
        <v>2.7874509641242554E-2</v>
      </c>
      <c r="BJ298" s="97">
        <f t="shared" si="598"/>
        <v>2.9864633316223878E-2</v>
      </c>
      <c r="BK298" s="97">
        <f t="shared" si="599"/>
        <v>2.8746266232311714E-3</v>
      </c>
      <c r="BL298" s="97">
        <f t="shared" si="600"/>
        <v>2.3608175134748655E-2</v>
      </c>
      <c r="BM298" s="469">
        <f t="shared" si="601"/>
        <v>2.7476737028812422E-2</v>
      </c>
      <c r="BN298" s="467">
        <f t="shared" si="602"/>
        <v>0</v>
      </c>
      <c r="BO298" s="97">
        <f t="shared" si="603"/>
        <v>0</v>
      </c>
      <c r="BP298" s="97">
        <f t="shared" si="604"/>
        <v>0</v>
      </c>
      <c r="BQ298" s="97">
        <f t="shared" si="605"/>
        <v>0</v>
      </c>
      <c r="BR298" s="97">
        <f t="shared" si="606"/>
        <v>0</v>
      </c>
      <c r="BS298" s="97">
        <f t="shared" si="607"/>
        <v>0</v>
      </c>
      <c r="BT298" s="97">
        <f t="shared" si="608"/>
        <v>0</v>
      </c>
      <c r="BU298" s="97">
        <f t="shared" si="609"/>
        <v>0</v>
      </c>
      <c r="BV298" s="97">
        <f t="shared" si="610"/>
        <v>0</v>
      </c>
      <c r="BW298" s="97">
        <f t="shared" si="611"/>
        <v>0</v>
      </c>
      <c r="BX298" s="97">
        <f t="shared" si="612"/>
        <v>0</v>
      </c>
      <c r="BY298" s="469">
        <f t="shared" si="613"/>
        <v>0</v>
      </c>
      <c r="BZ298" s="470">
        <f t="shared" si="614"/>
        <v>0</v>
      </c>
      <c r="CA298" s="470">
        <f t="shared" si="615"/>
        <v>0</v>
      </c>
      <c r="CB298" s="470">
        <f t="shared" si="616"/>
        <v>0</v>
      </c>
      <c r="CC298" s="470">
        <f t="shared" si="617"/>
        <v>0</v>
      </c>
      <c r="CD298" s="470">
        <f t="shared" si="618"/>
        <v>0</v>
      </c>
      <c r="CE298" s="470">
        <f t="shared" si="619"/>
        <v>0</v>
      </c>
      <c r="CF298" s="470">
        <f t="shared" si="620"/>
        <v>0</v>
      </c>
      <c r="CG298" s="470">
        <f t="shared" si="621"/>
        <v>0</v>
      </c>
      <c r="CH298" s="470">
        <f t="shared" si="622"/>
        <v>0</v>
      </c>
      <c r="CI298" s="470">
        <f t="shared" si="623"/>
        <v>0</v>
      </c>
      <c r="CJ298" s="470">
        <f t="shared" si="624"/>
        <v>0</v>
      </c>
      <c r="CK298" s="472">
        <f t="shared" si="625"/>
        <v>0</v>
      </c>
      <c r="CL298" s="470">
        <f t="shared" si="626"/>
        <v>7.6656096704056001E-2</v>
      </c>
      <c r="CM298" s="116">
        <f t="shared" si="627"/>
        <v>0.65562750443641205</v>
      </c>
      <c r="CN298" s="116">
        <f t="shared" si="628"/>
        <v>0.62209174075289897</v>
      </c>
      <c r="CO298" s="116">
        <f t="shared" si="629"/>
        <v>7.0331968725971999E-2</v>
      </c>
      <c r="CP298" s="116">
        <f t="shared" si="630"/>
        <v>0.59465414652382598</v>
      </c>
      <c r="CQ298" s="116">
        <f t="shared" si="631"/>
        <v>0.59986842893751402</v>
      </c>
      <c r="CR298" s="116">
        <f t="shared" si="632"/>
        <v>6.5924243165488006E-2</v>
      </c>
      <c r="CS298" s="116">
        <f t="shared" si="633"/>
        <v>0.54187613241669497</v>
      </c>
      <c r="CT298" s="116">
        <f t="shared" si="634"/>
        <v>0.58056382715677501</v>
      </c>
      <c r="CU298" s="116">
        <f t="shared" si="635"/>
        <v>5.5882294497256998E-2</v>
      </c>
      <c r="CV298" s="116">
        <f t="shared" si="636"/>
        <v>0.458939253105489</v>
      </c>
      <c r="CW298" s="471">
        <f t="shared" si="637"/>
        <v>0.53414349469215605</v>
      </c>
      <c r="CX298" s="470">
        <f t="shared" si="638"/>
        <v>0</v>
      </c>
      <c r="CY298" s="116">
        <f t="shared" si="639"/>
        <v>0</v>
      </c>
      <c r="CZ298" s="116">
        <f t="shared" si="640"/>
        <v>0</v>
      </c>
      <c r="DA298" s="116">
        <f t="shared" si="641"/>
        <v>0</v>
      </c>
      <c r="DB298" s="116">
        <f t="shared" si="642"/>
        <v>0</v>
      </c>
      <c r="DC298" s="116">
        <f t="shared" si="643"/>
        <v>0</v>
      </c>
      <c r="DD298" s="116">
        <f t="shared" si="644"/>
        <v>0</v>
      </c>
      <c r="DE298" s="116">
        <f t="shared" si="645"/>
        <v>0</v>
      </c>
      <c r="DF298" s="116">
        <f t="shared" si="646"/>
        <v>0</v>
      </c>
      <c r="DG298" s="116">
        <f t="shared" si="647"/>
        <v>0</v>
      </c>
      <c r="DH298" s="116">
        <f t="shared" si="648"/>
        <v>0</v>
      </c>
      <c r="DI298" s="471">
        <f t="shared" si="649"/>
        <v>0</v>
      </c>
      <c r="DJ298" s="470">
        <f t="shared" si="650"/>
        <v>0</v>
      </c>
      <c r="DK298" s="116">
        <f t="shared" si="651"/>
        <v>0</v>
      </c>
      <c r="DL298" s="116">
        <f t="shared" si="652"/>
        <v>0</v>
      </c>
      <c r="DM298" s="116">
        <f t="shared" si="653"/>
        <v>0</v>
      </c>
      <c r="DN298" s="116">
        <f t="shared" si="654"/>
        <v>0</v>
      </c>
      <c r="DO298" s="116">
        <f t="shared" si="655"/>
        <v>0</v>
      </c>
      <c r="DP298" s="116">
        <f t="shared" si="656"/>
        <v>0</v>
      </c>
      <c r="DQ298" s="116">
        <f t="shared" si="657"/>
        <v>0</v>
      </c>
      <c r="DR298" s="116">
        <f t="shared" si="658"/>
        <v>0</v>
      </c>
      <c r="DS298" s="116">
        <f t="shared" si="659"/>
        <v>0</v>
      </c>
      <c r="DT298" s="116">
        <f t="shared" si="660"/>
        <v>0</v>
      </c>
      <c r="DU298" s="471">
        <f t="shared" si="661"/>
        <v>0</v>
      </c>
      <c r="DV298" s="470">
        <f t="shared" si="662"/>
        <v>0</v>
      </c>
      <c r="DW298" s="470">
        <f t="shared" si="663"/>
        <v>0</v>
      </c>
      <c r="DX298" s="470">
        <f t="shared" si="664"/>
        <v>0</v>
      </c>
      <c r="DY298" s="470">
        <f t="shared" si="665"/>
        <v>0</v>
      </c>
      <c r="DZ298" s="470">
        <f t="shared" si="666"/>
        <v>0</v>
      </c>
      <c r="EA298" s="470">
        <f t="shared" si="667"/>
        <v>0</v>
      </c>
      <c r="EB298" s="470">
        <f t="shared" si="668"/>
        <v>0</v>
      </c>
      <c r="EC298" s="470">
        <f t="shared" si="669"/>
        <v>0</v>
      </c>
      <c r="ED298" s="470">
        <f t="shared" si="670"/>
        <v>0</v>
      </c>
      <c r="EE298" s="470">
        <f t="shared" si="671"/>
        <v>0</v>
      </c>
      <c r="EF298" s="470">
        <f t="shared" si="672"/>
        <v>0</v>
      </c>
      <c r="EG298" s="470">
        <f t="shared" si="673"/>
        <v>0</v>
      </c>
      <c r="EH298" s="466">
        <f t="shared" si="674"/>
        <v>0</v>
      </c>
      <c r="EI298" s="122">
        <f t="shared" si="675"/>
        <v>0</v>
      </c>
      <c r="EJ298" s="122">
        <f t="shared" si="676"/>
        <v>0</v>
      </c>
      <c r="EK298" s="122">
        <f t="shared" si="677"/>
        <v>0</v>
      </c>
      <c r="EL298" s="122">
        <f t="shared" si="678"/>
        <v>0</v>
      </c>
      <c r="EM298" s="122">
        <f t="shared" si="679"/>
        <v>0</v>
      </c>
      <c r="EN298" s="122">
        <f t="shared" si="680"/>
        <v>0</v>
      </c>
      <c r="EO298" s="122">
        <f t="shared" si="681"/>
        <v>0</v>
      </c>
      <c r="EP298" s="122">
        <f t="shared" si="682"/>
        <v>0</v>
      </c>
      <c r="EQ298" s="122">
        <f t="shared" si="683"/>
        <v>0</v>
      </c>
      <c r="ER298" s="122">
        <f t="shared" si="684"/>
        <v>0</v>
      </c>
      <c r="ES298" s="469">
        <f t="shared" si="685"/>
        <v>0</v>
      </c>
      <c r="ET298" s="466">
        <f t="shared" si="686"/>
        <v>0</v>
      </c>
      <c r="EU298" s="122">
        <f t="shared" si="687"/>
        <v>0</v>
      </c>
      <c r="EV298" s="122">
        <f t="shared" si="688"/>
        <v>0</v>
      </c>
      <c r="EW298" s="122">
        <f t="shared" si="689"/>
        <v>0</v>
      </c>
      <c r="EX298" s="122">
        <f t="shared" si="690"/>
        <v>0</v>
      </c>
      <c r="EY298" s="122">
        <f t="shared" si="691"/>
        <v>0</v>
      </c>
      <c r="EZ298" s="122">
        <f t="shared" si="692"/>
        <v>0</v>
      </c>
      <c r="FA298" s="122">
        <f t="shared" si="693"/>
        <v>0</v>
      </c>
      <c r="FB298" s="122">
        <f t="shared" si="694"/>
        <v>0</v>
      </c>
      <c r="FC298" s="122">
        <f t="shared" si="695"/>
        <v>0</v>
      </c>
      <c r="FD298" s="122">
        <f t="shared" si="696"/>
        <v>0</v>
      </c>
      <c r="FE298" s="469">
        <f t="shared" si="697"/>
        <v>0</v>
      </c>
      <c r="FF298" s="466">
        <f t="shared" si="698"/>
        <v>0</v>
      </c>
      <c r="FG298" s="466">
        <f t="shared" si="699"/>
        <v>0</v>
      </c>
      <c r="FH298" s="466">
        <f t="shared" si="700"/>
        <v>0</v>
      </c>
      <c r="FI298" s="466">
        <f t="shared" si="701"/>
        <v>0</v>
      </c>
      <c r="FJ298" s="466">
        <f t="shared" si="702"/>
        <v>0</v>
      </c>
      <c r="FK298" s="466">
        <f t="shared" si="703"/>
        <v>0</v>
      </c>
      <c r="FL298" s="466">
        <f t="shared" si="704"/>
        <v>0</v>
      </c>
      <c r="FM298" s="466">
        <f t="shared" si="705"/>
        <v>0</v>
      </c>
      <c r="FN298" s="466">
        <f t="shared" si="706"/>
        <v>0</v>
      </c>
      <c r="FO298" s="466">
        <f t="shared" si="707"/>
        <v>0</v>
      </c>
      <c r="FP298" s="466">
        <f t="shared" si="708"/>
        <v>0</v>
      </c>
      <c r="FQ298" s="468">
        <f t="shared" si="709"/>
        <v>0</v>
      </c>
      <c r="FR298" s="466">
        <f t="shared" si="710"/>
        <v>0</v>
      </c>
      <c r="FS298" s="466">
        <f t="shared" si="711"/>
        <v>0</v>
      </c>
      <c r="FT298" s="466">
        <f t="shared" si="712"/>
        <v>0</v>
      </c>
      <c r="FU298" s="466">
        <f t="shared" si="713"/>
        <v>0</v>
      </c>
      <c r="FV298" s="466">
        <f t="shared" si="714"/>
        <v>0</v>
      </c>
      <c r="FW298" s="466">
        <f t="shared" si="715"/>
        <v>0</v>
      </c>
      <c r="FX298" s="466">
        <f t="shared" si="716"/>
        <v>0</v>
      </c>
      <c r="FY298" s="466">
        <f t="shared" si="717"/>
        <v>0</v>
      </c>
      <c r="FZ298" s="466">
        <f t="shared" si="718"/>
        <v>0</v>
      </c>
      <c r="GA298" s="466">
        <f t="shared" si="719"/>
        <v>0</v>
      </c>
      <c r="GB298" s="466">
        <f t="shared" si="720"/>
        <v>0</v>
      </c>
      <c r="GC298" s="468">
        <f t="shared" si="721"/>
        <v>0</v>
      </c>
    </row>
    <row r="299" spans="1:185">
      <c r="A299" s="97">
        <v>296</v>
      </c>
      <c r="B299" s="97" t="s">
        <v>11</v>
      </c>
      <c r="C299" s="97" t="s">
        <v>214</v>
      </c>
      <c r="D299" s="97" t="s">
        <v>936</v>
      </c>
      <c r="E299" s="321">
        <v>2.9359835908273998E-2</v>
      </c>
      <c r="F299" s="122">
        <v>0</v>
      </c>
      <c r="G299" s="122">
        <v>0.16120046237921501</v>
      </c>
      <c r="H299" s="122">
        <v>2.7226768993152999E-2</v>
      </c>
      <c r="I299" s="122">
        <v>0</v>
      </c>
      <c r="J299" s="122">
        <v>0.15520631227450099</v>
      </c>
      <c r="K299" s="122">
        <v>2.5712050156813999E-2</v>
      </c>
      <c r="L299" s="122">
        <v>0</v>
      </c>
      <c r="M299" s="122">
        <v>0.14967472621483499</v>
      </c>
      <c r="N299" s="122">
        <v>2.1033247356571999E-2</v>
      </c>
      <c r="O299" s="122">
        <v>0</v>
      </c>
      <c r="P299" s="475">
        <v>0.140542580925374</v>
      </c>
      <c r="Q299" s="474">
        <v>1</v>
      </c>
      <c r="R299" s="97">
        <v>2.9359835908273998E-2</v>
      </c>
      <c r="S299" s="97">
        <v>0</v>
      </c>
      <c r="T299" s="97">
        <v>0.16120046237921501</v>
      </c>
      <c r="U299" s="97">
        <v>2.7226768993152999E-2</v>
      </c>
      <c r="V299" s="97">
        <v>0</v>
      </c>
      <c r="W299" s="97">
        <v>0.15520631227450099</v>
      </c>
      <c r="X299" s="97">
        <v>2.5712050156813999E-2</v>
      </c>
      <c r="Y299" s="97">
        <v>0</v>
      </c>
      <c r="Z299" s="97">
        <v>0.14967472621483499</v>
      </c>
      <c r="AA299" s="97">
        <v>2.1033247356571999E-2</v>
      </c>
      <c r="AB299" s="97">
        <v>0</v>
      </c>
      <c r="AC299" s="97">
        <v>0.140542580925374</v>
      </c>
      <c r="AD299" s="321">
        <v>0</v>
      </c>
      <c r="AE299" s="97">
        <v>0</v>
      </c>
      <c r="AF299" s="97">
        <v>0</v>
      </c>
      <c r="AG299" s="97">
        <v>0</v>
      </c>
      <c r="AH299" s="97">
        <v>0</v>
      </c>
      <c r="AI299" s="97">
        <v>0</v>
      </c>
      <c r="AJ299" s="97">
        <v>0</v>
      </c>
      <c r="AK299" s="97">
        <v>0</v>
      </c>
      <c r="AL299" s="97">
        <v>0</v>
      </c>
      <c r="AM299" s="97">
        <v>0</v>
      </c>
      <c r="AN299" s="97">
        <v>0</v>
      </c>
      <c r="AO299" s="97">
        <v>0</v>
      </c>
      <c r="AP299" s="466">
        <f t="shared" si="578"/>
        <v>0</v>
      </c>
      <c r="AQ299" s="122">
        <f t="shared" si="579"/>
        <v>0</v>
      </c>
      <c r="AR299" s="473">
        <f t="shared" si="580"/>
        <v>0</v>
      </c>
      <c r="AS299" s="122">
        <f t="shared" si="581"/>
        <v>0</v>
      </c>
      <c r="AT299" s="122">
        <f t="shared" si="582"/>
        <v>0</v>
      </c>
      <c r="AU299" s="122">
        <f t="shared" si="583"/>
        <v>0</v>
      </c>
      <c r="AV299" s="122">
        <f t="shared" si="584"/>
        <v>0</v>
      </c>
      <c r="AW299" s="122">
        <f t="shared" si="585"/>
        <v>0</v>
      </c>
      <c r="AX299" s="122">
        <f t="shared" si="586"/>
        <v>0</v>
      </c>
      <c r="AY299" s="122">
        <f t="shared" si="587"/>
        <v>0</v>
      </c>
      <c r="AZ299" s="122">
        <f t="shared" si="588"/>
        <v>0</v>
      </c>
      <c r="BA299" s="469">
        <f t="shared" si="589"/>
        <v>0</v>
      </c>
      <c r="BB299" s="97">
        <f t="shared" si="590"/>
        <v>4.5308751214446392E-3</v>
      </c>
      <c r="BC299" s="97">
        <f t="shared" si="591"/>
        <v>0</v>
      </c>
      <c r="BD299" s="97">
        <f t="shared" si="592"/>
        <v>2.487681357761019E-2</v>
      </c>
      <c r="BE299" s="97">
        <f t="shared" si="593"/>
        <v>4.2016954949544664E-3</v>
      </c>
      <c r="BF299" s="97">
        <f t="shared" si="594"/>
        <v>0</v>
      </c>
      <c r="BG299" s="97">
        <f t="shared" si="595"/>
        <v>2.3951783013117157E-2</v>
      </c>
      <c r="BH299" s="97">
        <f t="shared" si="596"/>
        <v>3.967940718088773E-3</v>
      </c>
      <c r="BI299" s="97">
        <f t="shared" si="597"/>
        <v>0</v>
      </c>
      <c r="BJ299" s="97">
        <f t="shared" si="598"/>
        <v>2.309813635997603E-2</v>
      </c>
      <c r="BK299" s="97">
        <f t="shared" si="599"/>
        <v>3.245897472615872E-3</v>
      </c>
      <c r="BL299" s="97">
        <f t="shared" si="600"/>
        <v>0</v>
      </c>
      <c r="BM299" s="469">
        <f t="shared" si="601"/>
        <v>2.1688843405250215E-2</v>
      </c>
      <c r="BN299" s="467">
        <f t="shared" si="602"/>
        <v>0</v>
      </c>
      <c r="BO299" s="97">
        <f t="shared" si="603"/>
        <v>0</v>
      </c>
      <c r="BP299" s="97">
        <f t="shared" si="604"/>
        <v>0</v>
      </c>
      <c r="BQ299" s="97">
        <f t="shared" si="605"/>
        <v>0</v>
      </c>
      <c r="BR299" s="97">
        <f t="shared" si="606"/>
        <v>0</v>
      </c>
      <c r="BS299" s="97">
        <f t="shared" si="607"/>
        <v>0</v>
      </c>
      <c r="BT299" s="97">
        <f t="shared" si="608"/>
        <v>0</v>
      </c>
      <c r="BU299" s="97">
        <f t="shared" si="609"/>
        <v>0</v>
      </c>
      <c r="BV299" s="97">
        <f t="shared" si="610"/>
        <v>0</v>
      </c>
      <c r="BW299" s="97">
        <f t="shared" si="611"/>
        <v>0</v>
      </c>
      <c r="BX299" s="97">
        <f t="shared" si="612"/>
        <v>0</v>
      </c>
      <c r="BY299" s="469">
        <f t="shared" si="613"/>
        <v>0</v>
      </c>
      <c r="BZ299" s="470">
        <f t="shared" si="614"/>
        <v>0</v>
      </c>
      <c r="CA299" s="470">
        <f t="shared" si="615"/>
        <v>0</v>
      </c>
      <c r="CB299" s="470">
        <f t="shared" si="616"/>
        <v>0</v>
      </c>
      <c r="CC299" s="470">
        <f t="shared" si="617"/>
        <v>0</v>
      </c>
      <c r="CD299" s="470">
        <f t="shared" si="618"/>
        <v>0</v>
      </c>
      <c r="CE299" s="470">
        <f t="shared" si="619"/>
        <v>0</v>
      </c>
      <c r="CF299" s="470">
        <f t="shared" si="620"/>
        <v>0</v>
      </c>
      <c r="CG299" s="470">
        <f t="shared" si="621"/>
        <v>0</v>
      </c>
      <c r="CH299" s="470">
        <f t="shared" si="622"/>
        <v>0</v>
      </c>
      <c r="CI299" s="470">
        <f t="shared" si="623"/>
        <v>0</v>
      </c>
      <c r="CJ299" s="470">
        <f t="shared" si="624"/>
        <v>0</v>
      </c>
      <c r="CK299" s="472">
        <f t="shared" si="625"/>
        <v>0</v>
      </c>
      <c r="CL299" s="470">
        <f t="shared" si="626"/>
        <v>2.9359835908273998E-2</v>
      </c>
      <c r="CM299" s="116">
        <f t="shared" si="627"/>
        <v>0</v>
      </c>
      <c r="CN299" s="116">
        <f t="shared" si="628"/>
        <v>0.16120046237921501</v>
      </c>
      <c r="CO299" s="116">
        <f t="shared" si="629"/>
        <v>2.7226768993152999E-2</v>
      </c>
      <c r="CP299" s="116">
        <f t="shared" si="630"/>
        <v>0</v>
      </c>
      <c r="CQ299" s="116">
        <f t="shared" si="631"/>
        <v>0.15520631227450099</v>
      </c>
      <c r="CR299" s="116">
        <f t="shared" si="632"/>
        <v>2.5712050156813999E-2</v>
      </c>
      <c r="CS299" s="116">
        <f t="shared" si="633"/>
        <v>0</v>
      </c>
      <c r="CT299" s="116">
        <f t="shared" si="634"/>
        <v>0.14967472621483499</v>
      </c>
      <c r="CU299" s="116">
        <f t="shared" si="635"/>
        <v>2.1033247356571999E-2</v>
      </c>
      <c r="CV299" s="116">
        <f t="shared" si="636"/>
        <v>0</v>
      </c>
      <c r="CW299" s="471">
        <f t="shared" si="637"/>
        <v>0.140542580925374</v>
      </c>
      <c r="CX299" s="470">
        <f t="shared" si="638"/>
        <v>0</v>
      </c>
      <c r="CY299" s="116">
        <f t="shared" si="639"/>
        <v>0</v>
      </c>
      <c r="CZ299" s="116">
        <f t="shared" si="640"/>
        <v>0</v>
      </c>
      <c r="DA299" s="116">
        <f t="shared" si="641"/>
        <v>0</v>
      </c>
      <c r="DB299" s="116">
        <f t="shared" si="642"/>
        <v>0</v>
      </c>
      <c r="DC299" s="116">
        <f t="shared" si="643"/>
        <v>0</v>
      </c>
      <c r="DD299" s="116">
        <f t="shared" si="644"/>
        <v>0</v>
      </c>
      <c r="DE299" s="116">
        <f t="shared" si="645"/>
        <v>0</v>
      </c>
      <c r="DF299" s="116">
        <f t="shared" si="646"/>
        <v>0</v>
      </c>
      <c r="DG299" s="116">
        <f t="shared" si="647"/>
        <v>0</v>
      </c>
      <c r="DH299" s="116">
        <f t="shared" si="648"/>
        <v>0</v>
      </c>
      <c r="DI299" s="471">
        <f t="shared" si="649"/>
        <v>0</v>
      </c>
      <c r="DJ299" s="470">
        <f t="shared" si="650"/>
        <v>0</v>
      </c>
      <c r="DK299" s="116">
        <f t="shared" si="651"/>
        <v>0</v>
      </c>
      <c r="DL299" s="116">
        <f t="shared" si="652"/>
        <v>0</v>
      </c>
      <c r="DM299" s="116">
        <f t="shared" si="653"/>
        <v>0</v>
      </c>
      <c r="DN299" s="116">
        <f t="shared" si="654"/>
        <v>0</v>
      </c>
      <c r="DO299" s="116">
        <f t="shared" si="655"/>
        <v>0</v>
      </c>
      <c r="DP299" s="116">
        <f t="shared" si="656"/>
        <v>0</v>
      </c>
      <c r="DQ299" s="116">
        <f t="shared" si="657"/>
        <v>0</v>
      </c>
      <c r="DR299" s="116">
        <f t="shared" si="658"/>
        <v>0</v>
      </c>
      <c r="DS299" s="116">
        <f t="shared" si="659"/>
        <v>0</v>
      </c>
      <c r="DT299" s="116">
        <f t="shared" si="660"/>
        <v>0</v>
      </c>
      <c r="DU299" s="471">
        <f t="shared" si="661"/>
        <v>0</v>
      </c>
      <c r="DV299" s="470">
        <f t="shared" si="662"/>
        <v>0</v>
      </c>
      <c r="DW299" s="470">
        <f t="shared" si="663"/>
        <v>0</v>
      </c>
      <c r="DX299" s="470">
        <f t="shared" si="664"/>
        <v>0</v>
      </c>
      <c r="DY299" s="470">
        <f t="shared" si="665"/>
        <v>0</v>
      </c>
      <c r="DZ299" s="470">
        <f t="shared" si="666"/>
        <v>0</v>
      </c>
      <c r="EA299" s="470">
        <f t="shared" si="667"/>
        <v>0</v>
      </c>
      <c r="EB299" s="470">
        <f t="shared" si="668"/>
        <v>0</v>
      </c>
      <c r="EC299" s="470">
        <f t="shared" si="669"/>
        <v>0</v>
      </c>
      <c r="ED299" s="470">
        <f t="shared" si="670"/>
        <v>0</v>
      </c>
      <c r="EE299" s="470">
        <f t="shared" si="671"/>
        <v>0</v>
      </c>
      <c r="EF299" s="470">
        <f t="shared" si="672"/>
        <v>0</v>
      </c>
      <c r="EG299" s="470">
        <f t="shared" si="673"/>
        <v>0</v>
      </c>
      <c r="EH299" s="466">
        <f t="shared" si="674"/>
        <v>0</v>
      </c>
      <c r="EI299" s="122">
        <f t="shared" si="675"/>
        <v>0</v>
      </c>
      <c r="EJ299" s="122">
        <f t="shared" si="676"/>
        <v>0</v>
      </c>
      <c r="EK299" s="122">
        <f t="shared" si="677"/>
        <v>0</v>
      </c>
      <c r="EL299" s="122">
        <f t="shared" si="678"/>
        <v>0</v>
      </c>
      <c r="EM299" s="122">
        <f t="shared" si="679"/>
        <v>0</v>
      </c>
      <c r="EN299" s="122">
        <f t="shared" si="680"/>
        <v>0</v>
      </c>
      <c r="EO299" s="122">
        <f t="shared" si="681"/>
        <v>0</v>
      </c>
      <c r="EP299" s="122">
        <f t="shared" si="682"/>
        <v>0</v>
      </c>
      <c r="EQ299" s="122">
        <f t="shared" si="683"/>
        <v>0</v>
      </c>
      <c r="ER299" s="122">
        <f t="shared" si="684"/>
        <v>0</v>
      </c>
      <c r="ES299" s="469">
        <f t="shared" si="685"/>
        <v>0</v>
      </c>
      <c r="ET299" s="466">
        <f t="shared" si="686"/>
        <v>0</v>
      </c>
      <c r="EU299" s="122">
        <f t="shared" si="687"/>
        <v>0</v>
      </c>
      <c r="EV299" s="122">
        <f t="shared" si="688"/>
        <v>0</v>
      </c>
      <c r="EW299" s="122">
        <f t="shared" si="689"/>
        <v>0</v>
      </c>
      <c r="EX299" s="122">
        <f t="shared" si="690"/>
        <v>0</v>
      </c>
      <c r="EY299" s="122">
        <f t="shared" si="691"/>
        <v>0</v>
      </c>
      <c r="EZ299" s="122">
        <f t="shared" si="692"/>
        <v>0</v>
      </c>
      <c r="FA299" s="122">
        <f t="shared" si="693"/>
        <v>0</v>
      </c>
      <c r="FB299" s="122">
        <f t="shared" si="694"/>
        <v>0</v>
      </c>
      <c r="FC299" s="122">
        <f t="shared" si="695"/>
        <v>0</v>
      </c>
      <c r="FD299" s="122">
        <f t="shared" si="696"/>
        <v>0</v>
      </c>
      <c r="FE299" s="469">
        <f t="shared" si="697"/>
        <v>0</v>
      </c>
      <c r="FF299" s="466">
        <f t="shared" si="698"/>
        <v>0</v>
      </c>
      <c r="FG299" s="466">
        <f t="shared" si="699"/>
        <v>0</v>
      </c>
      <c r="FH299" s="466">
        <f t="shared" si="700"/>
        <v>0</v>
      </c>
      <c r="FI299" s="466">
        <f t="shared" si="701"/>
        <v>0</v>
      </c>
      <c r="FJ299" s="466">
        <f t="shared" si="702"/>
        <v>0</v>
      </c>
      <c r="FK299" s="466">
        <f t="shared" si="703"/>
        <v>0</v>
      </c>
      <c r="FL299" s="466">
        <f t="shared" si="704"/>
        <v>0</v>
      </c>
      <c r="FM299" s="466">
        <f t="shared" si="705"/>
        <v>0</v>
      </c>
      <c r="FN299" s="466">
        <f t="shared" si="706"/>
        <v>0</v>
      </c>
      <c r="FO299" s="466">
        <f t="shared" si="707"/>
        <v>0</v>
      </c>
      <c r="FP299" s="466">
        <f t="shared" si="708"/>
        <v>0</v>
      </c>
      <c r="FQ299" s="468">
        <f t="shared" si="709"/>
        <v>0</v>
      </c>
      <c r="FR299" s="466">
        <f t="shared" si="710"/>
        <v>0</v>
      </c>
      <c r="FS299" s="466">
        <f t="shared" si="711"/>
        <v>0</v>
      </c>
      <c r="FT299" s="466">
        <f t="shared" si="712"/>
        <v>0</v>
      </c>
      <c r="FU299" s="466">
        <f t="shared" si="713"/>
        <v>0</v>
      </c>
      <c r="FV299" s="466">
        <f t="shared" si="714"/>
        <v>0</v>
      </c>
      <c r="FW299" s="466">
        <f t="shared" si="715"/>
        <v>0</v>
      </c>
      <c r="FX299" s="466">
        <f t="shared" si="716"/>
        <v>0</v>
      </c>
      <c r="FY299" s="466">
        <f t="shared" si="717"/>
        <v>0</v>
      </c>
      <c r="FZ299" s="466">
        <f t="shared" si="718"/>
        <v>0</v>
      </c>
      <c r="GA299" s="466">
        <f t="shared" si="719"/>
        <v>0</v>
      </c>
      <c r="GB299" s="466">
        <f t="shared" si="720"/>
        <v>0</v>
      </c>
      <c r="GC299" s="468">
        <f t="shared" si="721"/>
        <v>0</v>
      </c>
    </row>
    <row r="300" spans="1:185">
      <c r="A300" s="97">
        <v>297</v>
      </c>
      <c r="B300" s="97" t="s">
        <v>11</v>
      </c>
      <c r="C300" s="97" t="s">
        <v>214</v>
      </c>
      <c r="D300" s="97" t="s">
        <v>936</v>
      </c>
      <c r="E300" s="321">
        <v>3.1852365930599001E-2</v>
      </c>
      <c r="F300" s="122">
        <v>1.9027129337539E-2</v>
      </c>
      <c r="G300" s="122">
        <v>0.102582334384858</v>
      </c>
      <c r="H300" s="122">
        <v>2.9224545741324999E-2</v>
      </c>
      <c r="I300" s="122">
        <v>1.8215037854889999E-2</v>
      </c>
      <c r="J300" s="122">
        <v>0.100591722712934</v>
      </c>
      <c r="K300" s="122">
        <v>2.7393034700315001E-2</v>
      </c>
      <c r="L300" s="122">
        <v>1.7649034700315001E-2</v>
      </c>
      <c r="M300" s="122">
        <v>9.8278309148265006E-2</v>
      </c>
      <c r="N300" s="122">
        <v>2.3220374763406999E-2</v>
      </c>
      <c r="O300" s="122">
        <v>1.6359531861199001E-2</v>
      </c>
      <c r="P300" s="475">
        <v>9.5381369085173001E-2</v>
      </c>
      <c r="Q300" s="474">
        <v>1</v>
      </c>
      <c r="R300" s="97">
        <v>3.1852365930599001E-2</v>
      </c>
      <c r="S300" s="97">
        <v>1.9027129337539E-2</v>
      </c>
      <c r="T300" s="97">
        <v>0.102582334384858</v>
      </c>
      <c r="U300" s="97">
        <v>2.9224545741324999E-2</v>
      </c>
      <c r="V300" s="97">
        <v>1.8215037854889999E-2</v>
      </c>
      <c r="W300" s="97">
        <v>0.100591722712934</v>
      </c>
      <c r="X300" s="97">
        <v>2.7393034700315001E-2</v>
      </c>
      <c r="Y300" s="97">
        <v>1.7649034700315001E-2</v>
      </c>
      <c r="Z300" s="97">
        <v>9.8278309148265006E-2</v>
      </c>
      <c r="AA300" s="97">
        <v>2.3220374763406999E-2</v>
      </c>
      <c r="AB300" s="97">
        <v>1.6359531861199001E-2</v>
      </c>
      <c r="AC300" s="97">
        <v>9.5381369085173001E-2</v>
      </c>
      <c r="AD300" s="321">
        <v>0</v>
      </c>
      <c r="AE300" s="97">
        <v>0</v>
      </c>
      <c r="AF300" s="97">
        <v>0</v>
      </c>
      <c r="AG300" s="97">
        <v>0</v>
      </c>
      <c r="AH300" s="97">
        <v>0</v>
      </c>
      <c r="AI300" s="97">
        <v>0</v>
      </c>
      <c r="AJ300" s="97">
        <v>0</v>
      </c>
      <c r="AK300" s="97">
        <v>0</v>
      </c>
      <c r="AL300" s="97">
        <v>0</v>
      </c>
      <c r="AM300" s="97">
        <v>0</v>
      </c>
      <c r="AN300" s="97">
        <v>0</v>
      </c>
      <c r="AO300" s="97">
        <v>0</v>
      </c>
      <c r="AP300" s="466">
        <f t="shared" si="578"/>
        <v>0</v>
      </c>
      <c r="AQ300" s="122">
        <f t="shared" si="579"/>
        <v>0</v>
      </c>
      <c r="AR300" s="473">
        <f t="shared" si="580"/>
        <v>0</v>
      </c>
      <c r="AS300" s="122">
        <f t="shared" si="581"/>
        <v>0</v>
      </c>
      <c r="AT300" s="122">
        <f t="shared" si="582"/>
        <v>0</v>
      </c>
      <c r="AU300" s="122">
        <f t="shared" si="583"/>
        <v>0</v>
      </c>
      <c r="AV300" s="122">
        <f t="shared" si="584"/>
        <v>0</v>
      </c>
      <c r="AW300" s="122">
        <f t="shared" si="585"/>
        <v>0</v>
      </c>
      <c r="AX300" s="122">
        <f t="shared" si="586"/>
        <v>0</v>
      </c>
      <c r="AY300" s="122">
        <f t="shared" si="587"/>
        <v>0</v>
      </c>
      <c r="AZ300" s="122">
        <f t="shared" si="588"/>
        <v>0</v>
      </c>
      <c r="BA300" s="469">
        <f t="shared" si="589"/>
        <v>0</v>
      </c>
      <c r="BB300" s="97">
        <f t="shared" si="590"/>
        <v>4.9155278934454386E-3</v>
      </c>
      <c r="BC300" s="97">
        <f t="shared" si="591"/>
        <v>2.9363088818786572E-3</v>
      </c>
      <c r="BD300" s="97">
        <f t="shared" si="592"/>
        <v>1.5830733803014363E-2</v>
      </c>
      <c r="BE300" s="97">
        <f t="shared" si="593"/>
        <v>4.5099968422362543E-3</v>
      </c>
      <c r="BF300" s="97">
        <f t="shared" si="594"/>
        <v>2.8109851196285243E-3</v>
      </c>
      <c r="BG300" s="97">
        <f t="shared" si="595"/>
        <v>1.5523538186221557E-2</v>
      </c>
      <c r="BH300" s="97">
        <f t="shared" si="596"/>
        <v>4.227353988363056E-3</v>
      </c>
      <c r="BI300" s="97">
        <f t="shared" si="597"/>
        <v>2.7236382550297226E-3</v>
      </c>
      <c r="BJ300" s="97">
        <f t="shared" si="598"/>
        <v>1.5166527064002807E-2</v>
      </c>
      <c r="BK300" s="97">
        <f t="shared" si="599"/>
        <v>3.5834198343217753E-3</v>
      </c>
      <c r="BL300" s="97">
        <f t="shared" si="600"/>
        <v>2.5246393113354765E-3</v>
      </c>
      <c r="BM300" s="469">
        <f t="shared" si="601"/>
        <v>1.4719464835821863E-2</v>
      </c>
      <c r="BN300" s="467">
        <f t="shared" si="602"/>
        <v>0</v>
      </c>
      <c r="BO300" s="97">
        <f t="shared" si="603"/>
        <v>0</v>
      </c>
      <c r="BP300" s="97">
        <f t="shared" si="604"/>
        <v>0</v>
      </c>
      <c r="BQ300" s="97">
        <f t="shared" si="605"/>
        <v>0</v>
      </c>
      <c r="BR300" s="97">
        <f t="shared" si="606"/>
        <v>0</v>
      </c>
      <c r="BS300" s="97">
        <f t="shared" si="607"/>
        <v>0</v>
      </c>
      <c r="BT300" s="97">
        <f t="shared" si="608"/>
        <v>0</v>
      </c>
      <c r="BU300" s="97">
        <f t="shared" si="609"/>
        <v>0</v>
      </c>
      <c r="BV300" s="97">
        <f t="shared" si="610"/>
        <v>0</v>
      </c>
      <c r="BW300" s="97">
        <f t="shared" si="611"/>
        <v>0</v>
      </c>
      <c r="BX300" s="97">
        <f t="shared" si="612"/>
        <v>0</v>
      </c>
      <c r="BY300" s="469">
        <f t="shared" si="613"/>
        <v>0</v>
      </c>
      <c r="BZ300" s="470">
        <f t="shared" si="614"/>
        <v>0</v>
      </c>
      <c r="CA300" s="470">
        <f t="shared" si="615"/>
        <v>0</v>
      </c>
      <c r="CB300" s="470">
        <f t="shared" si="616"/>
        <v>0</v>
      </c>
      <c r="CC300" s="470">
        <f t="shared" si="617"/>
        <v>0</v>
      </c>
      <c r="CD300" s="470">
        <f t="shared" si="618"/>
        <v>0</v>
      </c>
      <c r="CE300" s="470">
        <f t="shared" si="619"/>
        <v>0</v>
      </c>
      <c r="CF300" s="470">
        <f t="shared" si="620"/>
        <v>0</v>
      </c>
      <c r="CG300" s="470">
        <f t="shared" si="621"/>
        <v>0</v>
      </c>
      <c r="CH300" s="470">
        <f t="shared" si="622"/>
        <v>0</v>
      </c>
      <c r="CI300" s="470">
        <f t="shared" si="623"/>
        <v>0</v>
      </c>
      <c r="CJ300" s="470">
        <f t="shared" si="624"/>
        <v>0</v>
      </c>
      <c r="CK300" s="472">
        <f t="shared" si="625"/>
        <v>0</v>
      </c>
      <c r="CL300" s="470">
        <f t="shared" si="626"/>
        <v>3.1852365930599001E-2</v>
      </c>
      <c r="CM300" s="116">
        <f t="shared" si="627"/>
        <v>1.9027129337539E-2</v>
      </c>
      <c r="CN300" s="116">
        <f t="shared" si="628"/>
        <v>0.102582334384858</v>
      </c>
      <c r="CO300" s="116">
        <f t="shared" si="629"/>
        <v>2.9224545741324999E-2</v>
      </c>
      <c r="CP300" s="116">
        <f t="shared" si="630"/>
        <v>1.8215037854889999E-2</v>
      </c>
      <c r="CQ300" s="116">
        <f t="shared" si="631"/>
        <v>0.100591722712934</v>
      </c>
      <c r="CR300" s="116">
        <f t="shared" si="632"/>
        <v>2.7393034700315001E-2</v>
      </c>
      <c r="CS300" s="116">
        <f t="shared" si="633"/>
        <v>1.7649034700315001E-2</v>
      </c>
      <c r="CT300" s="116">
        <f t="shared" si="634"/>
        <v>9.8278309148265006E-2</v>
      </c>
      <c r="CU300" s="116">
        <f t="shared" si="635"/>
        <v>2.3220374763406999E-2</v>
      </c>
      <c r="CV300" s="116">
        <f t="shared" si="636"/>
        <v>1.6359531861199001E-2</v>
      </c>
      <c r="CW300" s="471">
        <f t="shared" si="637"/>
        <v>9.5381369085173001E-2</v>
      </c>
      <c r="CX300" s="470">
        <f t="shared" si="638"/>
        <v>0</v>
      </c>
      <c r="CY300" s="116">
        <f t="shared" si="639"/>
        <v>0</v>
      </c>
      <c r="CZ300" s="116">
        <f t="shared" si="640"/>
        <v>0</v>
      </c>
      <c r="DA300" s="116">
        <f t="shared" si="641"/>
        <v>0</v>
      </c>
      <c r="DB300" s="116">
        <f t="shared" si="642"/>
        <v>0</v>
      </c>
      <c r="DC300" s="116">
        <f t="shared" si="643"/>
        <v>0</v>
      </c>
      <c r="DD300" s="116">
        <f t="shared" si="644"/>
        <v>0</v>
      </c>
      <c r="DE300" s="116">
        <f t="shared" si="645"/>
        <v>0</v>
      </c>
      <c r="DF300" s="116">
        <f t="shared" si="646"/>
        <v>0</v>
      </c>
      <c r="DG300" s="116">
        <f t="shared" si="647"/>
        <v>0</v>
      </c>
      <c r="DH300" s="116">
        <f t="shared" si="648"/>
        <v>0</v>
      </c>
      <c r="DI300" s="471">
        <f t="shared" si="649"/>
        <v>0</v>
      </c>
      <c r="DJ300" s="470">
        <f t="shared" si="650"/>
        <v>0</v>
      </c>
      <c r="DK300" s="116">
        <f t="shared" si="651"/>
        <v>0</v>
      </c>
      <c r="DL300" s="116">
        <f t="shared" si="652"/>
        <v>0</v>
      </c>
      <c r="DM300" s="116">
        <f t="shared" si="653"/>
        <v>0</v>
      </c>
      <c r="DN300" s="116">
        <f t="shared" si="654"/>
        <v>0</v>
      </c>
      <c r="DO300" s="116">
        <f t="shared" si="655"/>
        <v>0</v>
      </c>
      <c r="DP300" s="116">
        <f t="shared" si="656"/>
        <v>0</v>
      </c>
      <c r="DQ300" s="116">
        <f t="shared" si="657"/>
        <v>0</v>
      </c>
      <c r="DR300" s="116">
        <f t="shared" si="658"/>
        <v>0</v>
      </c>
      <c r="DS300" s="116">
        <f t="shared" si="659"/>
        <v>0</v>
      </c>
      <c r="DT300" s="116">
        <f t="shared" si="660"/>
        <v>0</v>
      </c>
      <c r="DU300" s="471">
        <f t="shared" si="661"/>
        <v>0</v>
      </c>
      <c r="DV300" s="470">
        <f t="shared" si="662"/>
        <v>0</v>
      </c>
      <c r="DW300" s="470">
        <f t="shared" si="663"/>
        <v>0</v>
      </c>
      <c r="DX300" s="470">
        <f t="shared" si="664"/>
        <v>0</v>
      </c>
      <c r="DY300" s="470">
        <f t="shared" si="665"/>
        <v>0</v>
      </c>
      <c r="DZ300" s="470">
        <f t="shared" si="666"/>
        <v>0</v>
      </c>
      <c r="EA300" s="470">
        <f t="shared" si="667"/>
        <v>0</v>
      </c>
      <c r="EB300" s="470">
        <f t="shared" si="668"/>
        <v>0</v>
      </c>
      <c r="EC300" s="470">
        <f t="shared" si="669"/>
        <v>0</v>
      </c>
      <c r="ED300" s="470">
        <f t="shared" si="670"/>
        <v>0</v>
      </c>
      <c r="EE300" s="470">
        <f t="shared" si="671"/>
        <v>0</v>
      </c>
      <c r="EF300" s="470">
        <f t="shared" si="672"/>
        <v>0</v>
      </c>
      <c r="EG300" s="470">
        <f t="shared" si="673"/>
        <v>0</v>
      </c>
      <c r="EH300" s="466">
        <f t="shared" si="674"/>
        <v>0</v>
      </c>
      <c r="EI300" s="122">
        <f t="shared" si="675"/>
        <v>0</v>
      </c>
      <c r="EJ300" s="122">
        <f t="shared" si="676"/>
        <v>0</v>
      </c>
      <c r="EK300" s="122">
        <f t="shared" si="677"/>
        <v>0</v>
      </c>
      <c r="EL300" s="122">
        <f t="shared" si="678"/>
        <v>0</v>
      </c>
      <c r="EM300" s="122">
        <f t="shared" si="679"/>
        <v>0</v>
      </c>
      <c r="EN300" s="122">
        <f t="shared" si="680"/>
        <v>0</v>
      </c>
      <c r="EO300" s="122">
        <f t="shared" si="681"/>
        <v>0</v>
      </c>
      <c r="EP300" s="122">
        <f t="shared" si="682"/>
        <v>0</v>
      </c>
      <c r="EQ300" s="122">
        <f t="shared" si="683"/>
        <v>0</v>
      </c>
      <c r="ER300" s="122">
        <f t="shared" si="684"/>
        <v>0</v>
      </c>
      <c r="ES300" s="469">
        <f t="shared" si="685"/>
        <v>0</v>
      </c>
      <c r="ET300" s="466">
        <f t="shared" si="686"/>
        <v>0</v>
      </c>
      <c r="EU300" s="122">
        <f t="shared" si="687"/>
        <v>0</v>
      </c>
      <c r="EV300" s="122">
        <f t="shared" si="688"/>
        <v>0</v>
      </c>
      <c r="EW300" s="122">
        <f t="shared" si="689"/>
        <v>0</v>
      </c>
      <c r="EX300" s="122">
        <f t="shared" si="690"/>
        <v>0</v>
      </c>
      <c r="EY300" s="122">
        <f t="shared" si="691"/>
        <v>0</v>
      </c>
      <c r="EZ300" s="122">
        <f t="shared" si="692"/>
        <v>0</v>
      </c>
      <c r="FA300" s="122">
        <f t="shared" si="693"/>
        <v>0</v>
      </c>
      <c r="FB300" s="122">
        <f t="shared" si="694"/>
        <v>0</v>
      </c>
      <c r="FC300" s="122">
        <f t="shared" si="695"/>
        <v>0</v>
      </c>
      <c r="FD300" s="122">
        <f t="shared" si="696"/>
        <v>0</v>
      </c>
      <c r="FE300" s="469">
        <f t="shared" si="697"/>
        <v>0</v>
      </c>
      <c r="FF300" s="466">
        <f t="shared" si="698"/>
        <v>0</v>
      </c>
      <c r="FG300" s="466">
        <f t="shared" si="699"/>
        <v>0</v>
      </c>
      <c r="FH300" s="466">
        <f t="shared" si="700"/>
        <v>0</v>
      </c>
      <c r="FI300" s="466">
        <f t="shared" si="701"/>
        <v>0</v>
      </c>
      <c r="FJ300" s="466">
        <f t="shared" si="702"/>
        <v>0</v>
      </c>
      <c r="FK300" s="466">
        <f t="shared" si="703"/>
        <v>0</v>
      </c>
      <c r="FL300" s="466">
        <f t="shared" si="704"/>
        <v>0</v>
      </c>
      <c r="FM300" s="466">
        <f t="shared" si="705"/>
        <v>0</v>
      </c>
      <c r="FN300" s="466">
        <f t="shared" si="706"/>
        <v>0</v>
      </c>
      <c r="FO300" s="466">
        <f t="shared" si="707"/>
        <v>0</v>
      </c>
      <c r="FP300" s="466">
        <f t="shared" si="708"/>
        <v>0</v>
      </c>
      <c r="FQ300" s="468">
        <f t="shared" si="709"/>
        <v>0</v>
      </c>
      <c r="FR300" s="466">
        <f t="shared" si="710"/>
        <v>0</v>
      </c>
      <c r="FS300" s="466">
        <f t="shared" si="711"/>
        <v>0</v>
      </c>
      <c r="FT300" s="466">
        <f t="shared" si="712"/>
        <v>0</v>
      </c>
      <c r="FU300" s="466">
        <f t="shared" si="713"/>
        <v>0</v>
      </c>
      <c r="FV300" s="466">
        <f t="shared" si="714"/>
        <v>0</v>
      </c>
      <c r="FW300" s="466">
        <f t="shared" si="715"/>
        <v>0</v>
      </c>
      <c r="FX300" s="466">
        <f t="shared" si="716"/>
        <v>0</v>
      </c>
      <c r="FY300" s="466">
        <f t="shared" si="717"/>
        <v>0</v>
      </c>
      <c r="FZ300" s="466">
        <f t="shared" si="718"/>
        <v>0</v>
      </c>
      <c r="GA300" s="466">
        <f t="shared" si="719"/>
        <v>0</v>
      </c>
      <c r="GB300" s="466">
        <f t="shared" si="720"/>
        <v>0</v>
      </c>
      <c r="GC300" s="468">
        <f t="shared" si="721"/>
        <v>0</v>
      </c>
    </row>
    <row r="301" spans="1:185">
      <c r="A301" s="97">
        <v>298</v>
      </c>
      <c r="B301" s="97" t="s">
        <v>11</v>
      </c>
      <c r="C301" s="97" t="s">
        <v>214</v>
      </c>
      <c r="D301" s="97" t="s">
        <v>936</v>
      </c>
      <c r="E301" s="321">
        <v>3.5058563352527002E-2</v>
      </c>
      <c r="F301" s="122">
        <v>2.5509861898779999E-3</v>
      </c>
      <c r="G301" s="122">
        <v>0.38780226762973902</v>
      </c>
      <c r="H301" s="122">
        <v>3.4696018993476997E-2</v>
      </c>
      <c r="I301" s="122">
        <v>2.3724171565860002E-3</v>
      </c>
      <c r="J301" s="122">
        <v>0.38402598551523698</v>
      </c>
      <c r="K301" s="122">
        <v>3.4437058737012E-2</v>
      </c>
      <c r="L301" s="122">
        <v>2.2448678470920001E-3</v>
      </c>
      <c r="M301" s="122">
        <v>0.379637333328112</v>
      </c>
      <c r="N301" s="122">
        <v>3.3572131480421E-2</v>
      </c>
      <c r="O301" s="122">
        <v>1.8188531533829999E-3</v>
      </c>
      <c r="P301" s="475">
        <v>0.37414170447124701</v>
      </c>
      <c r="Q301" s="474">
        <v>35</v>
      </c>
      <c r="R301" s="97">
        <v>1.22704971733844</v>
      </c>
      <c r="S301" s="97">
        <v>8.9284516645717002E-2</v>
      </c>
      <c r="T301" s="97">
        <v>13.573079367040799</v>
      </c>
      <c r="U301" s="97">
        <v>1.21436066477168</v>
      </c>
      <c r="V301" s="97">
        <v>8.3034600480516002E-2</v>
      </c>
      <c r="W301" s="97">
        <v>13.4409094930332</v>
      </c>
      <c r="X301" s="97">
        <v>1.2052970557954199</v>
      </c>
      <c r="Y301" s="97">
        <v>7.8570374648230995E-2</v>
      </c>
      <c r="Z301" s="97">
        <v>13.2873066664839</v>
      </c>
      <c r="AA301" s="97">
        <v>1.1750246018147199</v>
      </c>
      <c r="AB301" s="97">
        <v>6.3659860368396007E-2</v>
      </c>
      <c r="AC301" s="97">
        <v>13.0949596564936</v>
      </c>
      <c r="AD301" s="321">
        <v>0</v>
      </c>
      <c r="AE301" s="97">
        <v>0</v>
      </c>
      <c r="AF301" s="97">
        <v>0</v>
      </c>
      <c r="AG301" s="97">
        <v>0</v>
      </c>
      <c r="AH301" s="97">
        <v>0</v>
      </c>
      <c r="AI301" s="97">
        <v>0</v>
      </c>
      <c r="AJ301" s="97">
        <v>0</v>
      </c>
      <c r="AK301" s="97">
        <v>0</v>
      </c>
      <c r="AL301" s="97">
        <v>0</v>
      </c>
      <c r="AM301" s="97">
        <v>0</v>
      </c>
      <c r="AN301" s="97">
        <v>0</v>
      </c>
      <c r="AO301" s="97">
        <v>0</v>
      </c>
      <c r="AP301" s="466">
        <f t="shared" si="578"/>
        <v>0</v>
      </c>
      <c r="AQ301" s="122">
        <f t="shared" si="579"/>
        <v>0</v>
      </c>
      <c r="AR301" s="473">
        <f t="shared" si="580"/>
        <v>0</v>
      </c>
      <c r="AS301" s="122">
        <f t="shared" si="581"/>
        <v>0</v>
      </c>
      <c r="AT301" s="122">
        <f t="shared" si="582"/>
        <v>0</v>
      </c>
      <c r="AU301" s="122">
        <f t="shared" si="583"/>
        <v>0</v>
      </c>
      <c r="AV301" s="122">
        <f t="shared" si="584"/>
        <v>0</v>
      </c>
      <c r="AW301" s="122">
        <f t="shared" si="585"/>
        <v>0</v>
      </c>
      <c r="AX301" s="122">
        <f t="shared" si="586"/>
        <v>0</v>
      </c>
      <c r="AY301" s="122">
        <f t="shared" si="587"/>
        <v>0</v>
      </c>
      <c r="AZ301" s="122">
        <f t="shared" si="588"/>
        <v>0</v>
      </c>
      <c r="BA301" s="469">
        <f t="shared" si="589"/>
        <v>0</v>
      </c>
      <c r="BB301" s="97">
        <f t="shared" si="590"/>
        <v>5.4103154044805278E-3</v>
      </c>
      <c r="BC301" s="97">
        <f t="shared" si="591"/>
        <v>3.9367385768017263E-4</v>
      </c>
      <c r="BD301" s="97">
        <f t="shared" si="592"/>
        <v>5.9846507723438275E-2</v>
      </c>
      <c r="BE301" s="97">
        <f t="shared" si="593"/>
        <v>5.3543667533378003E-3</v>
      </c>
      <c r="BF301" s="97">
        <f t="shared" si="594"/>
        <v>3.6611668764247724E-4</v>
      </c>
      <c r="BG301" s="97">
        <f t="shared" si="595"/>
        <v>5.9263743475790283E-2</v>
      </c>
      <c r="BH301" s="97">
        <f t="shared" si="596"/>
        <v>5.3144034310928841E-3</v>
      </c>
      <c r="BI301" s="97">
        <f t="shared" si="597"/>
        <v>3.4643299475845316E-4</v>
      </c>
      <c r="BJ301" s="97">
        <f t="shared" si="598"/>
        <v>5.8586476917712745E-2</v>
      </c>
      <c r="BK301" s="97">
        <f t="shared" si="599"/>
        <v>5.1809259347951921E-3</v>
      </c>
      <c r="BL301" s="97">
        <f t="shared" si="600"/>
        <v>2.8068946052596088E-4</v>
      </c>
      <c r="BM301" s="469">
        <f t="shared" si="601"/>
        <v>5.7738379260012768E-2</v>
      </c>
      <c r="BN301" s="467">
        <f t="shared" si="602"/>
        <v>0</v>
      </c>
      <c r="BO301" s="97">
        <f t="shared" si="603"/>
        <v>0</v>
      </c>
      <c r="BP301" s="97">
        <f t="shared" si="604"/>
        <v>0</v>
      </c>
      <c r="BQ301" s="97">
        <f t="shared" si="605"/>
        <v>0</v>
      </c>
      <c r="BR301" s="97">
        <f t="shared" si="606"/>
        <v>0</v>
      </c>
      <c r="BS301" s="97">
        <f t="shared" si="607"/>
        <v>0</v>
      </c>
      <c r="BT301" s="97">
        <f t="shared" si="608"/>
        <v>0</v>
      </c>
      <c r="BU301" s="97">
        <f t="shared" si="609"/>
        <v>0</v>
      </c>
      <c r="BV301" s="97">
        <f t="shared" si="610"/>
        <v>0</v>
      </c>
      <c r="BW301" s="97">
        <f t="shared" si="611"/>
        <v>0</v>
      </c>
      <c r="BX301" s="97">
        <f t="shared" si="612"/>
        <v>0</v>
      </c>
      <c r="BY301" s="469">
        <f t="shared" si="613"/>
        <v>0</v>
      </c>
      <c r="BZ301" s="470">
        <f t="shared" si="614"/>
        <v>0</v>
      </c>
      <c r="CA301" s="470">
        <f t="shared" si="615"/>
        <v>0</v>
      </c>
      <c r="CB301" s="470">
        <f t="shared" si="616"/>
        <v>0</v>
      </c>
      <c r="CC301" s="470">
        <f t="shared" si="617"/>
        <v>0</v>
      </c>
      <c r="CD301" s="470">
        <f t="shared" si="618"/>
        <v>0</v>
      </c>
      <c r="CE301" s="470">
        <f t="shared" si="619"/>
        <v>0</v>
      </c>
      <c r="CF301" s="470">
        <f t="shared" si="620"/>
        <v>0</v>
      </c>
      <c r="CG301" s="470">
        <f t="shared" si="621"/>
        <v>0</v>
      </c>
      <c r="CH301" s="470">
        <f t="shared" si="622"/>
        <v>0</v>
      </c>
      <c r="CI301" s="470">
        <f t="shared" si="623"/>
        <v>0</v>
      </c>
      <c r="CJ301" s="470">
        <f t="shared" si="624"/>
        <v>0</v>
      </c>
      <c r="CK301" s="472">
        <f t="shared" si="625"/>
        <v>0</v>
      </c>
      <c r="CL301" s="470">
        <f t="shared" si="626"/>
        <v>1.22704971733844</v>
      </c>
      <c r="CM301" s="116">
        <f t="shared" si="627"/>
        <v>8.9284516645717002E-2</v>
      </c>
      <c r="CN301" s="116">
        <f t="shared" si="628"/>
        <v>13.573079367040799</v>
      </c>
      <c r="CO301" s="116">
        <f t="shared" si="629"/>
        <v>1.21436066477168</v>
      </c>
      <c r="CP301" s="116">
        <f t="shared" si="630"/>
        <v>8.3034600480516002E-2</v>
      </c>
      <c r="CQ301" s="116">
        <f t="shared" si="631"/>
        <v>13.4409094930332</v>
      </c>
      <c r="CR301" s="116">
        <f t="shared" si="632"/>
        <v>1.2052970557954199</v>
      </c>
      <c r="CS301" s="116">
        <f t="shared" si="633"/>
        <v>7.8570374648230995E-2</v>
      </c>
      <c r="CT301" s="116">
        <f t="shared" si="634"/>
        <v>13.2873066664839</v>
      </c>
      <c r="CU301" s="116">
        <f t="shared" si="635"/>
        <v>1.1750246018147199</v>
      </c>
      <c r="CV301" s="116">
        <f t="shared" si="636"/>
        <v>6.3659860368396007E-2</v>
      </c>
      <c r="CW301" s="471">
        <f t="shared" si="637"/>
        <v>13.0949596564936</v>
      </c>
      <c r="CX301" s="470">
        <f t="shared" si="638"/>
        <v>0</v>
      </c>
      <c r="CY301" s="116">
        <f t="shared" si="639"/>
        <v>0</v>
      </c>
      <c r="CZ301" s="116">
        <f t="shared" si="640"/>
        <v>0</v>
      </c>
      <c r="DA301" s="116">
        <f t="shared" si="641"/>
        <v>0</v>
      </c>
      <c r="DB301" s="116">
        <f t="shared" si="642"/>
        <v>0</v>
      </c>
      <c r="DC301" s="116">
        <f t="shared" si="643"/>
        <v>0</v>
      </c>
      <c r="DD301" s="116">
        <f t="shared" si="644"/>
        <v>0</v>
      </c>
      <c r="DE301" s="116">
        <f t="shared" si="645"/>
        <v>0</v>
      </c>
      <c r="DF301" s="116">
        <f t="shared" si="646"/>
        <v>0</v>
      </c>
      <c r="DG301" s="116">
        <f t="shared" si="647"/>
        <v>0</v>
      </c>
      <c r="DH301" s="116">
        <f t="shared" si="648"/>
        <v>0</v>
      </c>
      <c r="DI301" s="471">
        <f t="shared" si="649"/>
        <v>0</v>
      </c>
      <c r="DJ301" s="470">
        <f t="shared" si="650"/>
        <v>0</v>
      </c>
      <c r="DK301" s="116">
        <f t="shared" si="651"/>
        <v>0</v>
      </c>
      <c r="DL301" s="116">
        <f t="shared" si="652"/>
        <v>0</v>
      </c>
      <c r="DM301" s="116">
        <f t="shared" si="653"/>
        <v>0</v>
      </c>
      <c r="DN301" s="116">
        <f t="shared" si="654"/>
        <v>0</v>
      </c>
      <c r="DO301" s="116">
        <f t="shared" si="655"/>
        <v>0</v>
      </c>
      <c r="DP301" s="116">
        <f t="shared" si="656"/>
        <v>0</v>
      </c>
      <c r="DQ301" s="116">
        <f t="shared" si="657"/>
        <v>0</v>
      </c>
      <c r="DR301" s="116">
        <f t="shared" si="658"/>
        <v>0</v>
      </c>
      <c r="DS301" s="116">
        <f t="shared" si="659"/>
        <v>0</v>
      </c>
      <c r="DT301" s="116">
        <f t="shared" si="660"/>
        <v>0</v>
      </c>
      <c r="DU301" s="471">
        <f t="shared" si="661"/>
        <v>0</v>
      </c>
      <c r="DV301" s="470">
        <f t="shared" si="662"/>
        <v>0</v>
      </c>
      <c r="DW301" s="470">
        <f t="shared" si="663"/>
        <v>0</v>
      </c>
      <c r="DX301" s="470">
        <f t="shared" si="664"/>
        <v>0</v>
      </c>
      <c r="DY301" s="470">
        <f t="shared" si="665"/>
        <v>0</v>
      </c>
      <c r="DZ301" s="470">
        <f t="shared" si="666"/>
        <v>0</v>
      </c>
      <c r="EA301" s="470">
        <f t="shared" si="667"/>
        <v>0</v>
      </c>
      <c r="EB301" s="470">
        <f t="shared" si="668"/>
        <v>0</v>
      </c>
      <c r="EC301" s="470">
        <f t="shared" si="669"/>
        <v>0</v>
      </c>
      <c r="ED301" s="470">
        <f t="shared" si="670"/>
        <v>0</v>
      </c>
      <c r="EE301" s="470">
        <f t="shared" si="671"/>
        <v>0</v>
      </c>
      <c r="EF301" s="470">
        <f t="shared" si="672"/>
        <v>0</v>
      </c>
      <c r="EG301" s="470">
        <f t="shared" si="673"/>
        <v>0</v>
      </c>
      <c r="EH301" s="466">
        <f t="shared" si="674"/>
        <v>0</v>
      </c>
      <c r="EI301" s="122">
        <f t="shared" si="675"/>
        <v>0</v>
      </c>
      <c r="EJ301" s="122">
        <f t="shared" si="676"/>
        <v>0</v>
      </c>
      <c r="EK301" s="122">
        <f t="shared" si="677"/>
        <v>0</v>
      </c>
      <c r="EL301" s="122">
        <f t="shared" si="678"/>
        <v>0</v>
      </c>
      <c r="EM301" s="122">
        <f t="shared" si="679"/>
        <v>0</v>
      </c>
      <c r="EN301" s="122">
        <f t="shared" si="680"/>
        <v>0</v>
      </c>
      <c r="EO301" s="122">
        <f t="shared" si="681"/>
        <v>0</v>
      </c>
      <c r="EP301" s="122">
        <f t="shared" si="682"/>
        <v>0</v>
      </c>
      <c r="EQ301" s="122">
        <f t="shared" si="683"/>
        <v>0</v>
      </c>
      <c r="ER301" s="122">
        <f t="shared" si="684"/>
        <v>0</v>
      </c>
      <c r="ES301" s="469">
        <f t="shared" si="685"/>
        <v>0</v>
      </c>
      <c r="ET301" s="466">
        <f t="shared" si="686"/>
        <v>0</v>
      </c>
      <c r="EU301" s="122">
        <f t="shared" si="687"/>
        <v>0</v>
      </c>
      <c r="EV301" s="122">
        <f t="shared" si="688"/>
        <v>0</v>
      </c>
      <c r="EW301" s="122">
        <f t="shared" si="689"/>
        <v>0</v>
      </c>
      <c r="EX301" s="122">
        <f t="shared" si="690"/>
        <v>0</v>
      </c>
      <c r="EY301" s="122">
        <f t="shared" si="691"/>
        <v>0</v>
      </c>
      <c r="EZ301" s="122">
        <f t="shared" si="692"/>
        <v>0</v>
      </c>
      <c r="FA301" s="122">
        <f t="shared" si="693"/>
        <v>0</v>
      </c>
      <c r="FB301" s="122">
        <f t="shared" si="694"/>
        <v>0</v>
      </c>
      <c r="FC301" s="122">
        <f t="shared" si="695"/>
        <v>0</v>
      </c>
      <c r="FD301" s="122">
        <f t="shared" si="696"/>
        <v>0</v>
      </c>
      <c r="FE301" s="469">
        <f t="shared" si="697"/>
        <v>0</v>
      </c>
      <c r="FF301" s="466">
        <f t="shared" si="698"/>
        <v>0</v>
      </c>
      <c r="FG301" s="466">
        <f t="shared" si="699"/>
        <v>0</v>
      </c>
      <c r="FH301" s="466">
        <f t="shared" si="700"/>
        <v>0</v>
      </c>
      <c r="FI301" s="466">
        <f t="shared" si="701"/>
        <v>0</v>
      </c>
      <c r="FJ301" s="466">
        <f t="shared" si="702"/>
        <v>0</v>
      </c>
      <c r="FK301" s="466">
        <f t="shared" si="703"/>
        <v>0</v>
      </c>
      <c r="FL301" s="466">
        <f t="shared" si="704"/>
        <v>0</v>
      </c>
      <c r="FM301" s="466">
        <f t="shared" si="705"/>
        <v>0</v>
      </c>
      <c r="FN301" s="466">
        <f t="shared" si="706"/>
        <v>0</v>
      </c>
      <c r="FO301" s="466">
        <f t="shared" si="707"/>
        <v>0</v>
      </c>
      <c r="FP301" s="466">
        <f t="shared" si="708"/>
        <v>0</v>
      </c>
      <c r="FQ301" s="468">
        <f t="shared" si="709"/>
        <v>0</v>
      </c>
      <c r="FR301" s="466">
        <f t="shared" si="710"/>
        <v>0</v>
      </c>
      <c r="FS301" s="466">
        <f t="shared" si="711"/>
        <v>0</v>
      </c>
      <c r="FT301" s="466">
        <f t="shared" si="712"/>
        <v>0</v>
      </c>
      <c r="FU301" s="466">
        <f t="shared" si="713"/>
        <v>0</v>
      </c>
      <c r="FV301" s="466">
        <f t="shared" si="714"/>
        <v>0</v>
      </c>
      <c r="FW301" s="466">
        <f t="shared" si="715"/>
        <v>0</v>
      </c>
      <c r="FX301" s="466">
        <f t="shared" si="716"/>
        <v>0</v>
      </c>
      <c r="FY301" s="466">
        <f t="shared" si="717"/>
        <v>0</v>
      </c>
      <c r="FZ301" s="466">
        <f t="shared" si="718"/>
        <v>0</v>
      </c>
      <c r="GA301" s="466">
        <f t="shared" si="719"/>
        <v>0</v>
      </c>
      <c r="GB301" s="466">
        <f t="shared" si="720"/>
        <v>0</v>
      </c>
      <c r="GC301" s="468">
        <f t="shared" si="721"/>
        <v>0</v>
      </c>
    </row>
    <row r="302" spans="1:185">
      <c r="A302" s="97">
        <v>299</v>
      </c>
      <c r="B302" s="97" t="s">
        <v>11</v>
      </c>
      <c r="C302" s="97" t="s">
        <v>214</v>
      </c>
      <c r="D302" s="97" t="s">
        <v>936</v>
      </c>
      <c r="E302" s="321">
        <v>3.5868861344656E-2</v>
      </c>
      <c r="F302" s="122">
        <v>0</v>
      </c>
      <c r="G302" s="122">
        <v>0.50951928467213103</v>
      </c>
      <c r="H302" s="122">
        <v>3.5868861344656E-2</v>
      </c>
      <c r="I302" s="122">
        <v>0</v>
      </c>
      <c r="J302" s="122">
        <v>0.50923624692396596</v>
      </c>
      <c r="K302" s="122">
        <v>3.5868861344656E-2</v>
      </c>
      <c r="L302" s="122">
        <v>0</v>
      </c>
      <c r="M302" s="122">
        <v>0.50890731116258603</v>
      </c>
      <c r="N302" s="122">
        <v>3.5868861344656E-2</v>
      </c>
      <c r="O302" s="122">
        <v>0</v>
      </c>
      <c r="P302" s="475">
        <v>0.50849540591577602</v>
      </c>
      <c r="Q302" s="474">
        <v>2</v>
      </c>
      <c r="R302" s="97">
        <v>7.1737722689312999E-2</v>
      </c>
      <c r="S302" s="97">
        <v>0</v>
      </c>
      <c r="T302" s="97">
        <v>1.0190385693442601</v>
      </c>
      <c r="U302" s="97">
        <v>7.1737722689312999E-2</v>
      </c>
      <c r="V302" s="97">
        <v>0</v>
      </c>
      <c r="W302" s="97">
        <v>1.0184724938479299</v>
      </c>
      <c r="X302" s="97">
        <v>7.1737722689312999E-2</v>
      </c>
      <c r="Y302" s="97">
        <v>0</v>
      </c>
      <c r="Z302" s="97">
        <v>1.0178146223251701</v>
      </c>
      <c r="AA302" s="97">
        <v>7.1737722689312999E-2</v>
      </c>
      <c r="AB302" s="97">
        <v>0</v>
      </c>
      <c r="AC302" s="97">
        <v>1.01699081183155</v>
      </c>
      <c r="AD302" s="321">
        <v>0</v>
      </c>
      <c r="AE302" s="97">
        <v>0</v>
      </c>
      <c r="AF302" s="97">
        <v>0</v>
      </c>
      <c r="AG302" s="97">
        <v>0</v>
      </c>
      <c r="AH302" s="97">
        <v>0</v>
      </c>
      <c r="AI302" s="97">
        <v>0</v>
      </c>
      <c r="AJ302" s="97">
        <v>0</v>
      </c>
      <c r="AK302" s="97">
        <v>0</v>
      </c>
      <c r="AL302" s="97">
        <v>0</v>
      </c>
      <c r="AM302" s="97">
        <v>0</v>
      </c>
      <c r="AN302" s="97">
        <v>0</v>
      </c>
      <c r="AO302" s="97">
        <v>0</v>
      </c>
      <c r="AP302" s="466">
        <f t="shared" si="578"/>
        <v>0</v>
      </c>
      <c r="AQ302" s="122">
        <f t="shared" si="579"/>
        <v>0</v>
      </c>
      <c r="AR302" s="473">
        <f t="shared" si="580"/>
        <v>0</v>
      </c>
      <c r="AS302" s="122">
        <f t="shared" si="581"/>
        <v>0</v>
      </c>
      <c r="AT302" s="122">
        <f t="shared" si="582"/>
        <v>0</v>
      </c>
      <c r="AU302" s="122">
        <f t="shared" si="583"/>
        <v>0</v>
      </c>
      <c r="AV302" s="122">
        <f t="shared" si="584"/>
        <v>0</v>
      </c>
      <c r="AW302" s="122">
        <f t="shared" si="585"/>
        <v>0</v>
      </c>
      <c r="AX302" s="122">
        <f t="shared" si="586"/>
        <v>0</v>
      </c>
      <c r="AY302" s="122">
        <f t="shared" si="587"/>
        <v>0</v>
      </c>
      <c r="AZ302" s="122">
        <f t="shared" si="588"/>
        <v>0</v>
      </c>
      <c r="BA302" s="469">
        <f t="shared" si="589"/>
        <v>0</v>
      </c>
      <c r="BB302" s="97">
        <f t="shared" si="590"/>
        <v>5.5353623912880795E-3</v>
      </c>
      <c r="BC302" s="97">
        <f t="shared" si="591"/>
        <v>0</v>
      </c>
      <c r="BD302" s="97">
        <f t="shared" si="592"/>
        <v>7.8630148275680309E-2</v>
      </c>
      <c r="BE302" s="97">
        <f t="shared" si="593"/>
        <v>5.5353623912880795E-3</v>
      </c>
      <c r="BF302" s="97">
        <f t="shared" si="594"/>
        <v>0</v>
      </c>
      <c r="BG302" s="97">
        <f t="shared" si="595"/>
        <v>7.8586469261410691E-2</v>
      </c>
      <c r="BH302" s="97">
        <f t="shared" si="596"/>
        <v>5.5353623912880795E-3</v>
      </c>
      <c r="BI302" s="97">
        <f t="shared" si="597"/>
        <v>0</v>
      </c>
      <c r="BJ302" s="97">
        <f t="shared" si="598"/>
        <v>7.853570716374618E-2</v>
      </c>
      <c r="BK302" s="97">
        <f t="shared" si="599"/>
        <v>5.5353623912880795E-3</v>
      </c>
      <c r="BL302" s="97">
        <f t="shared" si="600"/>
        <v>0</v>
      </c>
      <c r="BM302" s="469">
        <f t="shared" si="601"/>
        <v>7.8472141030713469E-2</v>
      </c>
      <c r="BN302" s="467">
        <f t="shared" si="602"/>
        <v>0</v>
      </c>
      <c r="BO302" s="97">
        <f t="shared" si="603"/>
        <v>0</v>
      </c>
      <c r="BP302" s="97">
        <f t="shared" si="604"/>
        <v>0</v>
      </c>
      <c r="BQ302" s="97">
        <f t="shared" si="605"/>
        <v>0</v>
      </c>
      <c r="BR302" s="97">
        <f t="shared" si="606"/>
        <v>0</v>
      </c>
      <c r="BS302" s="97">
        <f t="shared" si="607"/>
        <v>0</v>
      </c>
      <c r="BT302" s="97">
        <f t="shared" si="608"/>
        <v>0</v>
      </c>
      <c r="BU302" s="97">
        <f t="shared" si="609"/>
        <v>0</v>
      </c>
      <c r="BV302" s="97">
        <f t="shared" si="610"/>
        <v>0</v>
      </c>
      <c r="BW302" s="97">
        <f t="shared" si="611"/>
        <v>0</v>
      </c>
      <c r="BX302" s="97">
        <f t="shared" si="612"/>
        <v>0</v>
      </c>
      <c r="BY302" s="469">
        <f t="shared" si="613"/>
        <v>0</v>
      </c>
      <c r="BZ302" s="470">
        <f t="shared" si="614"/>
        <v>0</v>
      </c>
      <c r="CA302" s="470">
        <f t="shared" si="615"/>
        <v>0</v>
      </c>
      <c r="CB302" s="470">
        <f t="shared" si="616"/>
        <v>0</v>
      </c>
      <c r="CC302" s="470">
        <f t="shared" si="617"/>
        <v>0</v>
      </c>
      <c r="CD302" s="470">
        <f t="shared" si="618"/>
        <v>0</v>
      </c>
      <c r="CE302" s="470">
        <f t="shared" si="619"/>
        <v>0</v>
      </c>
      <c r="CF302" s="470">
        <f t="shared" si="620"/>
        <v>0</v>
      </c>
      <c r="CG302" s="470">
        <f t="shared" si="621"/>
        <v>0</v>
      </c>
      <c r="CH302" s="470">
        <f t="shared" si="622"/>
        <v>0</v>
      </c>
      <c r="CI302" s="470">
        <f t="shared" si="623"/>
        <v>0</v>
      </c>
      <c r="CJ302" s="470">
        <f t="shared" si="624"/>
        <v>0</v>
      </c>
      <c r="CK302" s="472">
        <f t="shared" si="625"/>
        <v>0</v>
      </c>
      <c r="CL302" s="470">
        <f t="shared" si="626"/>
        <v>7.1737722689312999E-2</v>
      </c>
      <c r="CM302" s="116">
        <f t="shared" si="627"/>
        <v>0</v>
      </c>
      <c r="CN302" s="116">
        <f t="shared" si="628"/>
        <v>1.0190385693442601</v>
      </c>
      <c r="CO302" s="116">
        <f t="shared" si="629"/>
        <v>7.1737722689312999E-2</v>
      </c>
      <c r="CP302" s="116">
        <f t="shared" si="630"/>
        <v>0</v>
      </c>
      <c r="CQ302" s="116">
        <f t="shared" si="631"/>
        <v>1.0184724938479299</v>
      </c>
      <c r="CR302" s="116">
        <f t="shared" si="632"/>
        <v>7.1737722689312999E-2</v>
      </c>
      <c r="CS302" s="116">
        <f t="shared" si="633"/>
        <v>0</v>
      </c>
      <c r="CT302" s="116">
        <f t="shared" si="634"/>
        <v>1.0178146223251701</v>
      </c>
      <c r="CU302" s="116">
        <f t="shared" si="635"/>
        <v>7.1737722689312999E-2</v>
      </c>
      <c r="CV302" s="116">
        <f t="shared" si="636"/>
        <v>0</v>
      </c>
      <c r="CW302" s="471">
        <f t="shared" si="637"/>
        <v>1.01699081183155</v>
      </c>
      <c r="CX302" s="470">
        <f t="shared" si="638"/>
        <v>0</v>
      </c>
      <c r="CY302" s="116">
        <f t="shared" si="639"/>
        <v>0</v>
      </c>
      <c r="CZ302" s="116">
        <f t="shared" si="640"/>
        <v>0</v>
      </c>
      <c r="DA302" s="116">
        <f t="shared" si="641"/>
        <v>0</v>
      </c>
      <c r="DB302" s="116">
        <f t="shared" si="642"/>
        <v>0</v>
      </c>
      <c r="DC302" s="116">
        <f t="shared" si="643"/>
        <v>0</v>
      </c>
      <c r="DD302" s="116">
        <f t="shared" si="644"/>
        <v>0</v>
      </c>
      <c r="DE302" s="116">
        <f t="shared" si="645"/>
        <v>0</v>
      </c>
      <c r="DF302" s="116">
        <f t="shared" si="646"/>
        <v>0</v>
      </c>
      <c r="DG302" s="116">
        <f t="shared" si="647"/>
        <v>0</v>
      </c>
      <c r="DH302" s="116">
        <f t="shared" si="648"/>
        <v>0</v>
      </c>
      <c r="DI302" s="471">
        <f t="shared" si="649"/>
        <v>0</v>
      </c>
      <c r="DJ302" s="470">
        <f t="shared" si="650"/>
        <v>0</v>
      </c>
      <c r="DK302" s="116">
        <f t="shared" si="651"/>
        <v>0</v>
      </c>
      <c r="DL302" s="116">
        <f t="shared" si="652"/>
        <v>0</v>
      </c>
      <c r="DM302" s="116">
        <f t="shared" si="653"/>
        <v>0</v>
      </c>
      <c r="DN302" s="116">
        <f t="shared" si="654"/>
        <v>0</v>
      </c>
      <c r="DO302" s="116">
        <f t="shared" si="655"/>
        <v>0</v>
      </c>
      <c r="DP302" s="116">
        <f t="shared" si="656"/>
        <v>0</v>
      </c>
      <c r="DQ302" s="116">
        <f t="shared" si="657"/>
        <v>0</v>
      </c>
      <c r="DR302" s="116">
        <f t="shared" si="658"/>
        <v>0</v>
      </c>
      <c r="DS302" s="116">
        <f t="shared" si="659"/>
        <v>0</v>
      </c>
      <c r="DT302" s="116">
        <f t="shared" si="660"/>
        <v>0</v>
      </c>
      <c r="DU302" s="471">
        <f t="shared" si="661"/>
        <v>0</v>
      </c>
      <c r="DV302" s="470">
        <f t="shared" si="662"/>
        <v>0</v>
      </c>
      <c r="DW302" s="470">
        <f t="shared" si="663"/>
        <v>0</v>
      </c>
      <c r="DX302" s="470">
        <f t="shared" si="664"/>
        <v>0</v>
      </c>
      <c r="DY302" s="470">
        <f t="shared" si="665"/>
        <v>0</v>
      </c>
      <c r="DZ302" s="470">
        <f t="shared" si="666"/>
        <v>0</v>
      </c>
      <c r="EA302" s="470">
        <f t="shared" si="667"/>
        <v>0</v>
      </c>
      <c r="EB302" s="470">
        <f t="shared" si="668"/>
        <v>0</v>
      </c>
      <c r="EC302" s="470">
        <f t="shared" si="669"/>
        <v>0</v>
      </c>
      <c r="ED302" s="470">
        <f t="shared" si="670"/>
        <v>0</v>
      </c>
      <c r="EE302" s="470">
        <f t="shared" si="671"/>
        <v>0</v>
      </c>
      <c r="EF302" s="470">
        <f t="shared" si="672"/>
        <v>0</v>
      </c>
      <c r="EG302" s="470">
        <f t="shared" si="673"/>
        <v>0</v>
      </c>
      <c r="EH302" s="466">
        <f t="shared" si="674"/>
        <v>0</v>
      </c>
      <c r="EI302" s="122">
        <f t="shared" si="675"/>
        <v>0</v>
      </c>
      <c r="EJ302" s="122">
        <f t="shared" si="676"/>
        <v>0</v>
      </c>
      <c r="EK302" s="122">
        <f t="shared" si="677"/>
        <v>0</v>
      </c>
      <c r="EL302" s="122">
        <f t="shared" si="678"/>
        <v>0</v>
      </c>
      <c r="EM302" s="122">
        <f t="shared" si="679"/>
        <v>0</v>
      </c>
      <c r="EN302" s="122">
        <f t="shared" si="680"/>
        <v>0</v>
      </c>
      <c r="EO302" s="122">
        <f t="shared" si="681"/>
        <v>0</v>
      </c>
      <c r="EP302" s="122">
        <f t="shared" si="682"/>
        <v>0</v>
      </c>
      <c r="EQ302" s="122">
        <f t="shared" si="683"/>
        <v>0</v>
      </c>
      <c r="ER302" s="122">
        <f t="shared" si="684"/>
        <v>0</v>
      </c>
      <c r="ES302" s="469">
        <f t="shared" si="685"/>
        <v>0</v>
      </c>
      <c r="ET302" s="466">
        <f t="shared" si="686"/>
        <v>0</v>
      </c>
      <c r="EU302" s="122">
        <f t="shared" si="687"/>
        <v>0</v>
      </c>
      <c r="EV302" s="122">
        <f t="shared" si="688"/>
        <v>0</v>
      </c>
      <c r="EW302" s="122">
        <f t="shared" si="689"/>
        <v>0</v>
      </c>
      <c r="EX302" s="122">
        <f t="shared" si="690"/>
        <v>0</v>
      </c>
      <c r="EY302" s="122">
        <f t="shared" si="691"/>
        <v>0</v>
      </c>
      <c r="EZ302" s="122">
        <f t="shared" si="692"/>
        <v>0</v>
      </c>
      <c r="FA302" s="122">
        <f t="shared" si="693"/>
        <v>0</v>
      </c>
      <c r="FB302" s="122">
        <f t="shared" si="694"/>
        <v>0</v>
      </c>
      <c r="FC302" s="122">
        <f t="shared" si="695"/>
        <v>0</v>
      </c>
      <c r="FD302" s="122">
        <f t="shared" si="696"/>
        <v>0</v>
      </c>
      <c r="FE302" s="469">
        <f t="shared" si="697"/>
        <v>0</v>
      </c>
      <c r="FF302" s="466">
        <f t="shared" si="698"/>
        <v>0</v>
      </c>
      <c r="FG302" s="466">
        <f t="shared" si="699"/>
        <v>0</v>
      </c>
      <c r="FH302" s="466">
        <f t="shared" si="700"/>
        <v>0</v>
      </c>
      <c r="FI302" s="466">
        <f t="shared" si="701"/>
        <v>0</v>
      </c>
      <c r="FJ302" s="466">
        <f t="shared" si="702"/>
        <v>0</v>
      </c>
      <c r="FK302" s="466">
        <f t="shared" si="703"/>
        <v>0</v>
      </c>
      <c r="FL302" s="466">
        <f t="shared" si="704"/>
        <v>0</v>
      </c>
      <c r="FM302" s="466">
        <f t="shared" si="705"/>
        <v>0</v>
      </c>
      <c r="FN302" s="466">
        <f t="shared" si="706"/>
        <v>0</v>
      </c>
      <c r="FO302" s="466">
        <f t="shared" si="707"/>
        <v>0</v>
      </c>
      <c r="FP302" s="466">
        <f t="shared" si="708"/>
        <v>0</v>
      </c>
      <c r="FQ302" s="468">
        <f t="shared" si="709"/>
        <v>0</v>
      </c>
      <c r="FR302" s="466">
        <f t="shared" si="710"/>
        <v>0</v>
      </c>
      <c r="FS302" s="466">
        <f t="shared" si="711"/>
        <v>0</v>
      </c>
      <c r="FT302" s="466">
        <f t="shared" si="712"/>
        <v>0</v>
      </c>
      <c r="FU302" s="466">
        <f t="shared" si="713"/>
        <v>0</v>
      </c>
      <c r="FV302" s="466">
        <f t="shared" si="714"/>
        <v>0</v>
      </c>
      <c r="FW302" s="466">
        <f t="shared" si="715"/>
        <v>0</v>
      </c>
      <c r="FX302" s="466">
        <f t="shared" si="716"/>
        <v>0</v>
      </c>
      <c r="FY302" s="466">
        <f t="shared" si="717"/>
        <v>0</v>
      </c>
      <c r="FZ302" s="466">
        <f t="shared" si="718"/>
        <v>0</v>
      </c>
      <c r="GA302" s="466">
        <f t="shared" si="719"/>
        <v>0</v>
      </c>
      <c r="GB302" s="466">
        <f t="shared" si="720"/>
        <v>0</v>
      </c>
      <c r="GC302" s="468">
        <f t="shared" si="721"/>
        <v>0</v>
      </c>
    </row>
    <row r="303" spans="1:185">
      <c r="A303" s="97">
        <v>300</v>
      </c>
      <c r="B303" s="97" t="s">
        <v>11</v>
      </c>
      <c r="C303" s="97" t="s">
        <v>214</v>
      </c>
      <c r="D303" s="97" t="s">
        <v>936</v>
      </c>
      <c r="E303" s="321">
        <v>3.8282503622229E-2</v>
      </c>
      <c r="F303" s="122">
        <v>0</v>
      </c>
      <c r="G303" s="122">
        <v>0.107624304580027</v>
      </c>
      <c r="H303" s="122">
        <v>3.4728084607624998E-2</v>
      </c>
      <c r="I303" s="122">
        <v>0</v>
      </c>
      <c r="J303" s="122">
        <v>0.105035940054878</v>
      </c>
      <c r="K303" s="122">
        <v>3.1651410084231002E-2</v>
      </c>
      <c r="L303" s="122">
        <v>0</v>
      </c>
      <c r="M303" s="122">
        <v>0.10202784074186599</v>
      </c>
      <c r="N303" s="122">
        <v>2.6816635833183E-2</v>
      </c>
      <c r="O303" s="122">
        <v>0</v>
      </c>
      <c r="P303" s="475">
        <v>9.8260990081564997E-2</v>
      </c>
      <c r="Q303" s="474">
        <v>1</v>
      </c>
      <c r="R303" s="97">
        <v>3.8282503622229E-2</v>
      </c>
      <c r="S303" s="97">
        <v>0</v>
      </c>
      <c r="T303" s="97">
        <v>0.107624304580027</v>
      </c>
      <c r="U303" s="97">
        <v>3.4728084607624998E-2</v>
      </c>
      <c r="V303" s="97">
        <v>0</v>
      </c>
      <c r="W303" s="97">
        <v>0.105035940054878</v>
      </c>
      <c r="X303" s="97">
        <v>3.1651410084231002E-2</v>
      </c>
      <c r="Y303" s="97">
        <v>0</v>
      </c>
      <c r="Z303" s="97">
        <v>0.10202784074186599</v>
      </c>
      <c r="AA303" s="97">
        <v>2.6816635833183E-2</v>
      </c>
      <c r="AB303" s="97">
        <v>0</v>
      </c>
      <c r="AC303" s="97">
        <v>9.8260990081564997E-2</v>
      </c>
      <c r="AD303" s="321">
        <v>0</v>
      </c>
      <c r="AE303" s="97">
        <v>0</v>
      </c>
      <c r="AF303" s="97">
        <v>0</v>
      </c>
      <c r="AG303" s="97">
        <v>0</v>
      </c>
      <c r="AH303" s="97">
        <v>0</v>
      </c>
      <c r="AI303" s="97">
        <v>0</v>
      </c>
      <c r="AJ303" s="97">
        <v>0</v>
      </c>
      <c r="AK303" s="97">
        <v>0</v>
      </c>
      <c r="AL303" s="97">
        <v>0</v>
      </c>
      <c r="AM303" s="97">
        <v>0</v>
      </c>
      <c r="AN303" s="97">
        <v>0</v>
      </c>
      <c r="AO303" s="97">
        <v>0</v>
      </c>
      <c r="AP303" s="466">
        <f t="shared" si="578"/>
        <v>0</v>
      </c>
      <c r="AQ303" s="122">
        <f t="shared" si="579"/>
        <v>0</v>
      </c>
      <c r="AR303" s="473">
        <f t="shared" si="580"/>
        <v>0</v>
      </c>
      <c r="AS303" s="122">
        <f t="shared" si="581"/>
        <v>0</v>
      </c>
      <c r="AT303" s="122">
        <f t="shared" si="582"/>
        <v>0</v>
      </c>
      <c r="AU303" s="122">
        <f t="shared" si="583"/>
        <v>0</v>
      </c>
      <c r="AV303" s="122">
        <f t="shared" si="584"/>
        <v>0</v>
      </c>
      <c r="AW303" s="122">
        <f t="shared" si="585"/>
        <v>0</v>
      </c>
      <c r="AX303" s="122">
        <f t="shared" si="586"/>
        <v>0</v>
      </c>
      <c r="AY303" s="122">
        <f t="shared" si="587"/>
        <v>0</v>
      </c>
      <c r="AZ303" s="122">
        <f t="shared" si="588"/>
        <v>0</v>
      </c>
      <c r="BA303" s="469">
        <f t="shared" si="589"/>
        <v>0</v>
      </c>
      <c r="BB303" s="97">
        <f t="shared" si="590"/>
        <v>5.9078410312126501E-3</v>
      </c>
      <c r="BC303" s="97">
        <f t="shared" si="591"/>
        <v>0</v>
      </c>
      <c r="BD303" s="97">
        <f t="shared" si="592"/>
        <v>1.6608821847911053E-2</v>
      </c>
      <c r="BE303" s="97">
        <f t="shared" si="593"/>
        <v>5.3593151901700394E-3</v>
      </c>
      <c r="BF303" s="97">
        <f t="shared" si="594"/>
        <v>0</v>
      </c>
      <c r="BG303" s="97">
        <f t="shared" si="595"/>
        <v>1.6209379682468893E-2</v>
      </c>
      <c r="BH303" s="97">
        <f t="shared" si="596"/>
        <v>4.8845159406653823E-3</v>
      </c>
      <c r="BI303" s="97">
        <f t="shared" si="597"/>
        <v>0</v>
      </c>
      <c r="BJ303" s="97">
        <f t="shared" si="598"/>
        <v>1.574516311181974E-2</v>
      </c>
      <c r="BK303" s="97">
        <f t="shared" si="599"/>
        <v>4.1384028343008743E-3</v>
      </c>
      <c r="BL303" s="97">
        <f t="shared" si="600"/>
        <v>0</v>
      </c>
      <c r="BM303" s="469">
        <f t="shared" si="601"/>
        <v>1.5163854347142845E-2</v>
      </c>
      <c r="BN303" s="467">
        <f t="shared" si="602"/>
        <v>0</v>
      </c>
      <c r="BO303" s="97">
        <f t="shared" si="603"/>
        <v>0</v>
      </c>
      <c r="BP303" s="97">
        <f t="shared" si="604"/>
        <v>0</v>
      </c>
      <c r="BQ303" s="97">
        <f t="shared" si="605"/>
        <v>0</v>
      </c>
      <c r="BR303" s="97">
        <f t="shared" si="606"/>
        <v>0</v>
      </c>
      <c r="BS303" s="97">
        <f t="shared" si="607"/>
        <v>0</v>
      </c>
      <c r="BT303" s="97">
        <f t="shared" si="608"/>
        <v>0</v>
      </c>
      <c r="BU303" s="97">
        <f t="shared" si="609"/>
        <v>0</v>
      </c>
      <c r="BV303" s="97">
        <f t="shared" si="610"/>
        <v>0</v>
      </c>
      <c r="BW303" s="97">
        <f t="shared" si="611"/>
        <v>0</v>
      </c>
      <c r="BX303" s="97">
        <f t="shared" si="612"/>
        <v>0</v>
      </c>
      <c r="BY303" s="469">
        <f t="shared" si="613"/>
        <v>0</v>
      </c>
      <c r="BZ303" s="470">
        <f t="shared" si="614"/>
        <v>0</v>
      </c>
      <c r="CA303" s="470">
        <f t="shared" si="615"/>
        <v>0</v>
      </c>
      <c r="CB303" s="470">
        <f t="shared" si="616"/>
        <v>0</v>
      </c>
      <c r="CC303" s="470">
        <f t="shared" si="617"/>
        <v>0</v>
      </c>
      <c r="CD303" s="470">
        <f t="shared" si="618"/>
        <v>0</v>
      </c>
      <c r="CE303" s="470">
        <f t="shared" si="619"/>
        <v>0</v>
      </c>
      <c r="CF303" s="470">
        <f t="shared" si="620"/>
        <v>0</v>
      </c>
      <c r="CG303" s="470">
        <f t="shared" si="621"/>
        <v>0</v>
      </c>
      <c r="CH303" s="470">
        <f t="shared" si="622"/>
        <v>0</v>
      </c>
      <c r="CI303" s="470">
        <f t="shared" si="623"/>
        <v>0</v>
      </c>
      <c r="CJ303" s="470">
        <f t="shared" si="624"/>
        <v>0</v>
      </c>
      <c r="CK303" s="472">
        <f t="shared" si="625"/>
        <v>0</v>
      </c>
      <c r="CL303" s="470">
        <f t="shared" si="626"/>
        <v>3.8282503622229E-2</v>
      </c>
      <c r="CM303" s="116">
        <f t="shared" si="627"/>
        <v>0</v>
      </c>
      <c r="CN303" s="116">
        <f t="shared" si="628"/>
        <v>0.107624304580027</v>
      </c>
      <c r="CO303" s="116">
        <f t="shared" si="629"/>
        <v>3.4728084607624998E-2</v>
      </c>
      <c r="CP303" s="116">
        <f t="shared" si="630"/>
        <v>0</v>
      </c>
      <c r="CQ303" s="116">
        <f t="shared" si="631"/>
        <v>0.105035940054878</v>
      </c>
      <c r="CR303" s="116">
        <f t="shared" si="632"/>
        <v>3.1651410084231002E-2</v>
      </c>
      <c r="CS303" s="116">
        <f t="shared" si="633"/>
        <v>0</v>
      </c>
      <c r="CT303" s="116">
        <f t="shared" si="634"/>
        <v>0.10202784074186599</v>
      </c>
      <c r="CU303" s="116">
        <f t="shared" si="635"/>
        <v>2.6816635833183E-2</v>
      </c>
      <c r="CV303" s="116">
        <f t="shared" si="636"/>
        <v>0</v>
      </c>
      <c r="CW303" s="471">
        <f t="shared" si="637"/>
        <v>9.8260990081564997E-2</v>
      </c>
      <c r="CX303" s="470">
        <f t="shared" si="638"/>
        <v>0</v>
      </c>
      <c r="CY303" s="116">
        <f t="shared" si="639"/>
        <v>0</v>
      </c>
      <c r="CZ303" s="116">
        <f t="shared" si="640"/>
        <v>0</v>
      </c>
      <c r="DA303" s="116">
        <f t="shared" si="641"/>
        <v>0</v>
      </c>
      <c r="DB303" s="116">
        <f t="shared" si="642"/>
        <v>0</v>
      </c>
      <c r="DC303" s="116">
        <f t="shared" si="643"/>
        <v>0</v>
      </c>
      <c r="DD303" s="116">
        <f t="shared" si="644"/>
        <v>0</v>
      </c>
      <c r="DE303" s="116">
        <f t="shared" si="645"/>
        <v>0</v>
      </c>
      <c r="DF303" s="116">
        <f t="shared" si="646"/>
        <v>0</v>
      </c>
      <c r="DG303" s="116">
        <f t="shared" si="647"/>
        <v>0</v>
      </c>
      <c r="DH303" s="116">
        <f t="shared" si="648"/>
        <v>0</v>
      </c>
      <c r="DI303" s="471">
        <f t="shared" si="649"/>
        <v>0</v>
      </c>
      <c r="DJ303" s="470">
        <f t="shared" si="650"/>
        <v>0</v>
      </c>
      <c r="DK303" s="116">
        <f t="shared" si="651"/>
        <v>0</v>
      </c>
      <c r="DL303" s="116">
        <f t="shared" si="652"/>
        <v>0</v>
      </c>
      <c r="DM303" s="116">
        <f t="shared" si="653"/>
        <v>0</v>
      </c>
      <c r="DN303" s="116">
        <f t="shared" si="654"/>
        <v>0</v>
      </c>
      <c r="DO303" s="116">
        <f t="shared" si="655"/>
        <v>0</v>
      </c>
      <c r="DP303" s="116">
        <f t="shared" si="656"/>
        <v>0</v>
      </c>
      <c r="DQ303" s="116">
        <f t="shared" si="657"/>
        <v>0</v>
      </c>
      <c r="DR303" s="116">
        <f t="shared" si="658"/>
        <v>0</v>
      </c>
      <c r="DS303" s="116">
        <f t="shared" si="659"/>
        <v>0</v>
      </c>
      <c r="DT303" s="116">
        <f t="shared" si="660"/>
        <v>0</v>
      </c>
      <c r="DU303" s="471">
        <f t="shared" si="661"/>
        <v>0</v>
      </c>
      <c r="DV303" s="470">
        <f t="shared" si="662"/>
        <v>0</v>
      </c>
      <c r="DW303" s="470">
        <f t="shared" si="663"/>
        <v>0</v>
      </c>
      <c r="DX303" s="470">
        <f t="shared" si="664"/>
        <v>0</v>
      </c>
      <c r="DY303" s="470">
        <f t="shared" si="665"/>
        <v>0</v>
      </c>
      <c r="DZ303" s="470">
        <f t="shared" si="666"/>
        <v>0</v>
      </c>
      <c r="EA303" s="470">
        <f t="shared" si="667"/>
        <v>0</v>
      </c>
      <c r="EB303" s="470">
        <f t="shared" si="668"/>
        <v>0</v>
      </c>
      <c r="EC303" s="470">
        <f t="shared" si="669"/>
        <v>0</v>
      </c>
      <c r="ED303" s="470">
        <f t="shared" si="670"/>
        <v>0</v>
      </c>
      <c r="EE303" s="470">
        <f t="shared" si="671"/>
        <v>0</v>
      </c>
      <c r="EF303" s="470">
        <f t="shared" si="672"/>
        <v>0</v>
      </c>
      <c r="EG303" s="470">
        <f t="shared" si="673"/>
        <v>0</v>
      </c>
      <c r="EH303" s="466">
        <f t="shared" si="674"/>
        <v>0</v>
      </c>
      <c r="EI303" s="122">
        <f t="shared" si="675"/>
        <v>0</v>
      </c>
      <c r="EJ303" s="122">
        <f t="shared" si="676"/>
        <v>0</v>
      </c>
      <c r="EK303" s="122">
        <f t="shared" si="677"/>
        <v>0</v>
      </c>
      <c r="EL303" s="122">
        <f t="shared" si="678"/>
        <v>0</v>
      </c>
      <c r="EM303" s="122">
        <f t="shared" si="679"/>
        <v>0</v>
      </c>
      <c r="EN303" s="122">
        <f t="shared" si="680"/>
        <v>0</v>
      </c>
      <c r="EO303" s="122">
        <f t="shared" si="681"/>
        <v>0</v>
      </c>
      <c r="EP303" s="122">
        <f t="shared" si="682"/>
        <v>0</v>
      </c>
      <c r="EQ303" s="122">
        <f t="shared" si="683"/>
        <v>0</v>
      </c>
      <c r="ER303" s="122">
        <f t="shared" si="684"/>
        <v>0</v>
      </c>
      <c r="ES303" s="469">
        <f t="shared" si="685"/>
        <v>0</v>
      </c>
      <c r="ET303" s="466">
        <f t="shared" si="686"/>
        <v>0</v>
      </c>
      <c r="EU303" s="122">
        <f t="shared" si="687"/>
        <v>0</v>
      </c>
      <c r="EV303" s="122">
        <f t="shared" si="688"/>
        <v>0</v>
      </c>
      <c r="EW303" s="122">
        <f t="shared" si="689"/>
        <v>0</v>
      </c>
      <c r="EX303" s="122">
        <f t="shared" si="690"/>
        <v>0</v>
      </c>
      <c r="EY303" s="122">
        <f t="shared" si="691"/>
        <v>0</v>
      </c>
      <c r="EZ303" s="122">
        <f t="shared" si="692"/>
        <v>0</v>
      </c>
      <c r="FA303" s="122">
        <f t="shared" si="693"/>
        <v>0</v>
      </c>
      <c r="FB303" s="122">
        <f t="shared" si="694"/>
        <v>0</v>
      </c>
      <c r="FC303" s="122">
        <f t="shared" si="695"/>
        <v>0</v>
      </c>
      <c r="FD303" s="122">
        <f t="shared" si="696"/>
        <v>0</v>
      </c>
      <c r="FE303" s="469">
        <f t="shared" si="697"/>
        <v>0</v>
      </c>
      <c r="FF303" s="466">
        <f t="shared" si="698"/>
        <v>0</v>
      </c>
      <c r="FG303" s="466">
        <f t="shared" si="699"/>
        <v>0</v>
      </c>
      <c r="FH303" s="466">
        <f t="shared" si="700"/>
        <v>0</v>
      </c>
      <c r="FI303" s="466">
        <f t="shared" si="701"/>
        <v>0</v>
      </c>
      <c r="FJ303" s="466">
        <f t="shared" si="702"/>
        <v>0</v>
      </c>
      <c r="FK303" s="466">
        <f t="shared" si="703"/>
        <v>0</v>
      </c>
      <c r="FL303" s="466">
        <f t="shared" si="704"/>
        <v>0</v>
      </c>
      <c r="FM303" s="466">
        <f t="shared" si="705"/>
        <v>0</v>
      </c>
      <c r="FN303" s="466">
        <f t="shared" si="706"/>
        <v>0</v>
      </c>
      <c r="FO303" s="466">
        <f t="shared" si="707"/>
        <v>0</v>
      </c>
      <c r="FP303" s="466">
        <f t="shared" si="708"/>
        <v>0</v>
      </c>
      <c r="FQ303" s="468">
        <f t="shared" si="709"/>
        <v>0</v>
      </c>
      <c r="FR303" s="466">
        <f t="shared" si="710"/>
        <v>0</v>
      </c>
      <c r="FS303" s="466">
        <f t="shared" si="711"/>
        <v>0</v>
      </c>
      <c r="FT303" s="466">
        <f t="shared" si="712"/>
        <v>0</v>
      </c>
      <c r="FU303" s="466">
        <f t="shared" si="713"/>
        <v>0</v>
      </c>
      <c r="FV303" s="466">
        <f t="shared" si="714"/>
        <v>0</v>
      </c>
      <c r="FW303" s="466">
        <f t="shared" si="715"/>
        <v>0</v>
      </c>
      <c r="FX303" s="466">
        <f t="shared" si="716"/>
        <v>0</v>
      </c>
      <c r="FY303" s="466">
        <f t="shared" si="717"/>
        <v>0</v>
      </c>
      <c r="FZ303" s="466">
        <f t="shared" si="718"/>
        <v>0</v>
      </c>
      <c r="GA303" s="466">
        <f t="shared" si="719"/>
        <v>0</v>
      </c>
      <c r="GB303" s="466">
        <f t="shared" si="720"/>
        <v>0</v>
      </c>
      <c r="GC303" s="468">
        <f t="shared" si="721"/>
        <v>0</v>
      </c>
    </row>
    <row r="304" spans="1:185">
      <c r="A304" s="97">
        <v>301</v>
      </c>
      <c r="B304" s="97" t="s">
        <v>11</v>
      </c>
      <c r="C304" s="97" t="s">
        <v>214</v>
      </c>
      <c r="D304" s="97" t="s">
        <v>936</v>
      </c>
      <c r="E304" s="321">
        <v>3.9594256226455002E-2</v>
      </c>
      <c r="F304" s="122">
        <v>0.35634999082837099</v>
      </c>
      <c r="G304" s="122">
        <v>0.54900575864655499</v>
      </c>
      <c r="H304" s="122">
        <v>3.6327730087773E-2</v>
      </c>
      <c r="I304" s="122">
        <v>0.32695111658503001</v>
      </c>
      <c r="J304" s="122">
        <v>0.54163227611890696</v>
      </c>
      <c r="K304" s="122">
        <v>3.4051060354751E-2</v>
      </c>
      <c r="L304" s="122">
        <v>0.30646099211239902</v>
      </c>
      <c r="M304" s="122">
        <v>0.53306309372190996</v>
      </c>
      <c r="N304" s="122">
        <v>2.8864212789086002E-2</v>
      </c>
      <c r="O304" s="122">
        <v>0.25977914331388202</v>
      </c>
      <c r="P304" s="475">
        <v>0.52233245386878402</v>
      </c>
      <c r="Q304" s="474">
        <v>1</v>
      </c>
      <c r="R304" s="97">
        <v>3.9594256226455002E-2</v>
      </c>
      <c r="S304" s="97">
        <v>0.35634999082837099</v>
      </c>
      <c r="T304" s="97">
        <v>0.54900575864655499</v>
      </c>
      <c r="U304" s="97">
        <v>3.6327730087773E-2</v>
      </c>
      <c r="V304" s="97">
        <v>0.32695111658503001</v>
      </c>
      <c r="W304" s="97">
        <v>0.54163227611890696</v>
      </c>
      <c r="X304" s="97">
        <v>3.4051060354751E-2</v>
      </c>
      <c r="Y304" s="97">
        <v>0.30646099211239902</v>
      </c>
      <c r="Z304" s="97">
        <v>0.53306309372190996</v>
      </c>
      <c r="AA304" s="97">
        <v>2.8864212789086002E-2</v>
      </c>
      <c r="AB304" s="97">
        <v>0.25977914331388202</v>
      </c>
      <c r="AC304" s="97">
        <v>0.52233245386878402</v>
      </c>
      <c r="AD304" s="321">
        <v>0</v>
      </c>
      <c r="AE304" s="97">
        <v>0</v>
      </c>
      <c r="AF304" s="97">
        <v>0</v>
      </c>
      <c r="AG304" s="97">
        <v>0</v>
      </c>
      <c r="AH304" s="97">
        <v>0</v>
      </c>
      <c r="AI304" s="97">
        <v>0</v>
      </c>
      <c r="AJ304" s="97">
        <v>0</v>
      </c>
      <c r="AK304" s="97">
        <v>0</v>
      </c>
      <c r="AL304" s="97">
        <v>0</v>
      </c>
      <c r="AM304" s="97">
        <v>0</v>
      </c>
      <c r="AN304" s="97">
        <v>0</v>
      </c>
      <c r="AO304" s="97">
        <v>0</v>
      </c>
      <c r="AP304" s="466">
        <f t="shared" si="578"/>
        <v>0</v>
      </c>
      <c r="AQ304" s="122">
        <f t="shared" si="579"/>
        <v>0</v>
      </c>
      <c r="AR304" s="473">
        <f t="shared" si="580"/>
        <v>0</v>
      </c>
      <c r="AS304" s="122">
        <f t="shared" si="581"/>
        <v>0</v>
      </c>
      <c r="AT304" s="122">
        <f t="shared" si="582"/>
        <v>0</v>
      </c>
      <c r="AU304" s="122">
        <f t="shared" si="583"/>
        <v>0</v>
      </c>
      <c r="AV304" s="122">
        <f t="shared" si="584"/>
        <v>0</v>
      </c>
      <c r="AW304" s="122">
        <f t="shared" si="585"/>
        <v>0</v>
      </c>
      <c r="AX304" s="122">
        <f t="shared" si="586"/>
        <v>0</v>
      </c>
      <c r="AY304" s="122">
        <f t="shared" si="587"/>
        <v>0</v>
      </c>
      <c r="AZ304" s="122">
        <f t="shared" si="588"/>
        <v>0</v>
      </c>
      <c r="BA304" s="469">
        <f t="shared" si="589"/>
        <v>0</v>
      </c>
      <c r="BB304" s="97">
        <f t="shared" si="590"/>
        <v>6.1102736081025937E-3</v>
      </c>
      <c r="BC304" s="97">
        <f t="shared" si="591"/>
        <v>5.499272247350271E-2</v>
      </c>
      <c r="BD304" s="97">
        <f t="shared" si="592"/>
        <v>8.4723788687133345E-2</v>
      </c>
      <c r="BE304" s="97">
        <f t="shared" si="593"/>
        <v>5.6061760354342129E-3</v>
      </c>
      <c r="BF304" s="97">
        <f t="shared" si="594"/>
        <v>5.0455822869438685E-2</v>
      </c>
      <c r="BG304" s="97">
        <f t="shared" si="595"/>
        <v>8.3585896477949992E-2</v>
      </c>
      <c r="BH304" s="97">
        <f t="shared" si="596"/>
        <v>5.2548353029681846E-3</v>
      </c>
      <c r="BI304" s="97">
        <f t="shared" si="597"/>
        <v>4.7293741327212334E-2</v>
      </c>
      <c r="BJ304" s="97">
        <f t="shared" si="598"/>
        <v>8.226348120781786E-2</v>
      </c>
      <c r="BK304" s="97">
        <f t="shared" si="599"/>
        <v>4.4543894603068382E-3</v>
      </c>
      <c r="BL304" s="97">
        <f t="shared" si="600"/>
        <v>4.0089694683183408E-2</v>
      </c>
      <c r="BM304" s="469">
        <f t="shared" si="601"/>
        <v>8.0607505019817116E-2</v>
      </c>
      <c r="BN304" s="467">
        <f t="shared" si="602"/>
        <v>0</v>
      </c>
      <c r="BO304" s="97">
        <f t="shared" si="603"/>
        <v>0</v>
      </c>
      <c r="BP304" s="97">
        <f t="shared" si="604"/>
        <v>0</v>
      </c>
      <c r="BQ304" s="97">
        <f t="shared" si="605"/>
        <v>0</v>
      </c>
      <c r="BR304" s="97">
        <f t="shared" si="606"/>
        <v>0</v>
      </c>
      <c r="BS304" s="97">
        <f t="shared" si="607"/>
        <v>0</v>
      </c>
      <c r="BT304" s="97">
        <f t="shared" si="608"/>
        <v>0</v>
      </c>
      <c r="BU304" s="97">
        <f t="shared" si="609"/>
        <v>0</v>
      </c>
      <c r="BV304" s="97">
        <f t="shared" si="610"/>
        <v>0</v>
      </c>
      <c r="BW304" s="97">
        <f t="shared" si="611"/>
        <v>0</v>
      </c>
      <c r="BX304" s="97">
        <f t="shared" si="612"/>
        <v>0</v>
      </c>
      <c r="BY304" s="469">
        <f t="shared" si="613"/>
        <v>0</v>
      </c>
      <c r="BZ304" s="470">
        <f t="shared" si="614"/>
        <v>0</v>
      </c>
      <c r="CA304" s="470">
        <f t="shared" si="615"/>
        <v>0</v>
      </c>
      <c r="CB304" s="470">
        <f t="shared" si="616"/>
        <v>0</v>
      </c>
      <c r="CC304" s="470">
        <f t="shared" si="617"/>
        <v>0</v>
      </c>
      <c r="CD304" s="470">
        <f t="shared" si="618"/>
        <v>0</v>
      </c>
      <c r="CE304" s="470">
        <f t="shared" si="619"/>
        <v>0</v>
      </c>
      <c r="CF304" s="470">
        <f t="shared" si="620"/>
        <v>0</v>
      </c>
      <c r="CG304" s="470">
        <f t="shared" si="621"/>
        <v>0</v>
      </c>
      <c r="CH304" s="470">
        <f t="shared" si="622"/>
        <v>0</v>
      </c>
      <c r="CI304" s="470">
        <f t="shared" si="623"/>
        <v>0</v>
      </c>
      <c r="CJ304" s="470">
        <f t="shared" si="624"/>
        <v>0</v>
      </c>
      <c r="CK304" s="472">
        <f t="shared" si="625"/>
        <v>0</v>
      </c>
      <c r="CL304" s="470">
        <f t="shared" si="626"/>
        <v>3.9594256226455002E-2</v>
      </c>
      <c r="CM304" s="116">
        <f t="shared" si="627"/>
        <v>0.35634999082837099</v>
      </c>
      <c r="CN304" s="116">
        <f t="shared" si="628"/>
        <v>0.54900575864655499</v>
      </c>
      <c r="CO304" s="116">
        <f t="shared" si="629"/>
        <v>3.6327730087773E-2</v>
      </c>
      <c r="CP304" s="116">
        <f t="shared" si="630"/>
        <v>0.32695111658503001</v>
      </c>
      <c r="CQ304" s="116">
        <f t="shared" si="631"/>
        <v>0.54163227611890696</v>
      </c>
      <c r="CR304" s="116">
        <f t="shared" si="632"/>
        <v>3.4051060354751E-2</v>
      </c>
      <c r="CS304" s="116">
        <f t="shared" si="633"/>
        <v>0.30646099211239902</v>
      </c>
      <c r="CT304" s="116">
        <f t="shared" si="634"/>
        <v>0.53306309372190996</v>
      </c>
      <c r="CU304" s="116">
        <f t="shared" si="635"/>
        <v>2.8864212789086002E-2</v>
      </c>
      <c r="CV304" s="116">
        <f t="shared" si="636"/>
        <v>0.25977914331388202</v>
      </c>
      <c r="CW304" s="471">
        <f t="shared" si="637"/>
        <v>0.52233245386878402</v>
      </c>
      <c r="CX304" s="470">
        <f t="shared" si="638"/>
        <v>0</v>
      </c>
      <c r="CY304" s="116">
        <f t="shared" si="639"/>
        <v>0</v>
      </c>
      <c r="CZ304" s="116">
        <f t="shared" si="640"/>
        <v>0</v>
      </c>
      <c r="DA304" s="116">
        <f t="shared" si="641"/>
        <v>0</v>
      </c>
      <c r="DB304" s="116">
        <f t="shared" si="642"/>
        <v>0</v>
      </c>
      <c r="DC304" s="116">
        <f t="shared" si="643"/>
        <v>0</v>
      </c>
      <c r="DD304" s="116">
        <f t="shared" si="644"/>
        <v>0</v>
      </c>
      <c r="DE304" s="116">
        <f t="shared" si="645"/>
        <v>0</v>
      </c>
      <c r="DF304" s="116">
        <f t="shared" si="646"/>
        <v>0</v>
      </c>
      <c r="DG304" s="116">
        <f t="shared" si="647"/>
        <v>0</v>
      </c>
      <c r="DH304" s="116">
        <f t="shared" si="648"/>
        <v>0</v>
      </c>
      <c r="DI304" s="471">
        <f t="shared" si="649"/>
        <v>0</v>
      </c>
      <c r="DJ304" s="470">
        <f t="shared" si="650"/>
        <v>0</v>
      </c>
      <c r="DK304" s="116">
        <f t="shared" si="651"/>
        <v>0</v>
      </c>
      <c r="DL304" s="116">
        <f t="shared" si="652"/>
        <v>0</v>
      </c>
      <c r="DM304" s="116">
        <f t="shared" si="653"/>
        <v>0</v>
      </c>
      <c r="DN304" s="116">
        <f t="shared" si="654"/>
        <v>0</v>
      </c>
      <c r="DO304" s="116">
        <f t="shared" si="655"/>
        <v>0</v>
      </c>
      <c r="DP304" s="116">
        <f t="shared" si="656"/>
        <v>0</v>
      </c>
      <c r="DQ304" s="116">
        <f t="shared" si="657"/>
        <v>0</v>
      </c>
      <c r="DR304" s="116">
        <f t="shared" si="658"/>
        <v>0</v>
      </c>
      <c r="DS304" s="116">
        <f t="shared" si="659"/>
        <v>0</v>
      </c>
      <c r="DT304" s="116">
        <f t="shared" si="660"/>
        <v>0</v>
      </c>
      <c r="DU304" s="471">
        <f t="shared" si="661"/>
        <v>0</v>
      </c>
      <c r="DV304" s="470">
        <f t="shared" si="662"/>
        <v>0</v>
      </c>
      <c r="DW304" s="470">
        <f t="shared" si="663"/>
        <v>0</v>
      </c>
      <c r="DX304" s="470">
        <f t="shared" si="664"/>
        <v>0</v>
      </c>
      <c r="DY304" s="470">
        <f t="shared" si="665"/>
        <v>0</v>
      </c>
      <c r="DZ304" s="470">
        <f t="shared" si="666"/>
        <v>0</v>
      </c>
      <c r="EA304" s="470">
        <f t="shared" si="667"/>
        <v>0</v>
      </c>
      <c r="EB304" s="470">
        <f t="shared" si="668"/>
        <v>0</v>
      </c>
      <c r="EC304" s="470">
        <f t="shared" si="669"/>
        <v>0</v>
      </c>
      <c r="ED304" s="470">
        <f t="shared" si="670"/>
        <v>0</v>
      </c>
      <c r="EE304" s="470">
        <f t="shared" si="671"/>
        <v>0</v>
      </c>
      <c r="EF304" s="470">
        <f t="shared" si="672"/>
        <v>0</v>
      </c>
      <c r="EG304" s="470">
        <f t="shared" si="673"/>
        <v>0</v>
      </c>
      <c r="EH304" s="466">
        <f t="shared" si="674"/>
        <v>0</v>
      </c>
      <c r="EI304" s="122">
        <f t="shared" si="675"/>
        <v>0</v>
      </c>
      <c r="EJ304" s="122">
        <f t="shared" si="676"/>
        <v>0</v>
      </c>
      <c r="EK304" s="122">
        <f t="shared" si="677"/>
        <v>0</v>
      </c>
      <c r="EL304" s="122">
        <f t="shared" si="678"/>
        <v>0</v>
      </c>
      <c r="EM304" s="122">
        <f t="shared" si="679"/>
        <v>0</v>
      </c>
      <c r="EN304" s="122">
        <f t="shared" si="680"/>
        <v>0</v>
      </c>
      <c r="EO304" s="122">
        <f t="shared" si="681"/>
        <v>0</v>
      </c>
      <c r="EP304" s="122">
        <f t="shared" si="682"/>
        <v>0</v>
      </c>
      <c r="EQ304" s="122">
        <f t="shared" si="683"/>
        <v>0</v>
      </c>
      <c r="ER304" s="122">
        <f t="shared" si="684"/>
        <v>0</v>
      </c>
      <c r="ES304" s="469">
        <f t="shared" si="685"/>
        <v>0</v>
      </c>
      <c r="ET304" s="466">
        <f t="shared" si="686"/>
        <v>0</v>
      </c>
      <c r="EU304" s="122">
        <f t="shared" si="687"/>
        <v>0</v>
      </c>
      <c r="EV304" s="122">
        <f t="shared" si="688"/>
        <v>0</v>
      </c>
      <c r="EW304" s="122">
        <f t="shared" si="689"/>
        <v>0</v>
      </c>
      <c r="EX304" s="122">
        <f t="shared" si="690"/>
        <v>0</v>
      </c>
      <c r="EY304" s="122">
        <f t="shared" si="691"/>
        <v>0</v>
      </c>
      <c r="EZ304" s="122">
        <f t="shared" si="692"/>
        <v>0</v>
      </c>
      <c r="FA304" s="122">
        <f t="shared" si="693"/>
        <v>0</v>
      </c>
      <c r="FB304" s="122">
        <f t="shared" si="694"/>
        <v>0</v>
      </c>
      <c r="FC304" s="122">
        <f t="shared" si="695"/>
        <v>0</v>
      </c>
      <c r="FD304" s="122">
        <f t="shared" si="696"/>
        <v>0</v>
      </c>
      <c r="FE304" s="469">
        <f t="shared" si="697"/>
        <v>0</v>
      </c>
      <c r="FF304" s="466">
        <f t="shared" si="698"/>
        <v>0</v>
      </c>
      <c r="FG304" s="466">
        <f t="shared" si="699"/>
        <v>0</v>
      </c>
      <c r="FH304" s="466">
        <f t="shared" si="700"/>
        <v>0</v>
      </c>
      <c r="FI304" s="466">
        <f t="shared" si="701"/>
        <v>0</v>
      </c>
      <c r="FJ304" s="466">
        <f t="shared" si="702"/>
        <v>0</v>
      </c>
      <c r="FK304" s="466">
        <f t="shared" si="703"/>
        <v>0</v>
      </c>
      <c r="FL304" s="466">
        <f t="shared" si="704"/>
        <v>0</v>
      </c>
      <c r="FM304" s="466">
        <f t="shared" si="705"/>
        <v>0</v>
      </c>
      <c r="FN304" s="466">
        <f t="shared" si="706"/>
        <v>0</v>
      </c>
      <c r="FO304" s="466">
        <f t="shared" si="707"/>
        <v>0</v>
      </c>
      <c r="FP304" s="466">
        <f t="shared" si="708"/>
        <v>0</v>
      </c>
      <c r="FQ304" s="468">
        <f t="shared" si="709"/>
        <v>0</v>
      </c>
      <c r="FR304" s="466">
        <f t="shared" si="710"/>
        <v>0</v>
      </c>
      <c r="FS304" s="466">
        <f t="shared" si="711"/>
        <v>0</v>
      </c>
      <c r="FT304" s="466">
        <f t="shared" si="712"/>
        <v>0</v>
      </c>
      <c r="FU304" s="466">
        <f t="shared" si="713"/>
        <v>0</v>
      </c>
      <c r="FV304" s="466">
        <f t="shared" si="714"/>
        <v>0</v>
      </c>
      <c r="FW304" s="466">
        <f t="shared" si="715"/>
        <v>0</v>
      </c>
      <c r="FX304" s="466">
        <f t="shared" si="716"/>
        <v>0</v>
      </c>
      <c r="FY304" s="466">
        <f t="shared" si="717"/>
        <v>0</v>
      </c>
      <c r="FZ304" s="466">
        <f t="shared" si="718"/>
        <v>0</v>
      </c>
      <c r="GA304" s="466">
        <f t="shared" si="719"/>
        <v>0</v>
      </c>
      <c r="GB304" s="466">
        <f t="shared" si="720"/>
        <v>0</v>
      </c>
      <c r="GC304" s="468">
        <f t="shared" si="721"/>
        <v>0</v>
      </c>
    </row>
    <row r="305" spans="1:185">
      <c r="A305" s="97">
        <v>302</v>
      </c>
      <c r="B305" s="97" t="s">
        <v>11</v>
      </c>
      <c r="C305" s="97" t="s">
        <v>214</v>
      </c>
      <c r="D305" s="97" t="s">
        <v>936</v>
      </c>
      <c r="E305" s="321">
        <v>5.6468822180368999E-2</v>
      </c>
      <c r="F305" s="122">
        <v>0</v>
      </c>
      <c r="G305" s="122">
        <v>8.7571555949028004E-2</v>
      </c>
      <c r="H305" s="122">
        <v>5.5243678495285997E-2</v>
      </c>
      <c r="I305" s="122">
        <v>0</v>
      </c>
      <c r="J305" s="122">
        <v>8.5292445904042002E-2</v>
      </c>
      <c r="K305" s="122">
        <v>5.4371361649376997E-2</v>
      </c>
      <c r="L305" s="122">
        <v>0</v>
      </c>
      <c r="M305" s="122">
        <v>8.2973612305965005E-2</v>
      </c>
      <c r="N305" s="122">
        <v>5.1576873961260997E-2</v>
      </c>
      <c r="O305" s="122">
        <v>0</v>
      </c>
      <c r="P305" s="475">
        <v>7.9329282007826005E-2</v>
      </c>
      <c r="Q305" s="474">
        <v>5</v>
      </c>
      <c r="R305" s="97">
        <v>0.28234411090184403</v>
      </c>
      <c r="S305" s="97">
        <v>0</v>
      </c>
      <c r="T305" s="97">
        <v>0.43785777974514001</v>
      </c>
      <c r="U305" s="97">
        <v>0.27621839247642899</v>
      </c>
      <c r="V305" s="97">
        <v>0</v>
      </c>
      <c r="W305" s="97">
        <v>0.42646222952021001</v>
      </c>
      <c r="X305" s="97">
        <v>0.27185680824688302</v>
      </c>
      <c r="Y305" s="97">
        <v>0</v>
      </c>
      <c r="Z305" s="97">
        <v>0.41486806152982503</v>
      </c>
      <c r="AA305" s="97">
        <v>0.25788436980630702</v>
      </c>
      <c r="AB305" s="97">
        <v>0</v>
      </c>
      <c r="AC305" s="97">
        <v>0.39664641003912998</v>
      </c>
      <c r="AD305" s="321">
        <v>0</v>
      </c>
      <c r="AE305" s="97">
        <v>0</v>
      </c>
      <c r="AF305" s="97">
        <v>0</v>
      </c>
      <c r="AG305" s="97">
        <v>0</v>
      </c>
      <c r="AH305" s="97">
        <v>0</v>
      </c>
      <c r="AI305" s="97">
        <v>0</v>
      </c>
      <c r="AJ305" s="97">
        <v>0</v>
      </c>
      <c r="AK305" s="97">
        <v>0</v>
      </c>
      <c r="AL305" s="97">
        <v>0</v>
      </c>
      <c r="AM305" s="97">
        <v>0</v>
      </c>
      <c r="AN305" s="97">
        <v>0</v>
      </c>
      <c r="AO305" s="97">
        <v>0</v>
      </c>
      <c r="AP305" s="466">
        <f t="shared" si="578"/>
        <v>0</v>
      </c>
      <c r="AQ305" s="122">
        <f t="shared" si="579"/>
        <v>0</v>
      </c>
      <c r="AR305" s="473">
        <f t="shared" si="580"/>
        <v>0</v>
      </c>
      <c r="AS305" s="122">
        <f t="shared" si="581"/>
        <v>0</v>
      </c>
      <c r="AT305" s="122">
        <f t="shared" si="582"/>
        <v>0</v>
      </c>
      <c r="AU305" s="122">
        <f t="shared" si="583"/>
        <v>0</v>
      </c>
      <c r="AV305" s="122">
        <f t="shared" si="584"/>
        <v>0</v>
      </c>
      <c r="AW305" s="122">
        <f t="shared" si="585"/>
        <v>0</v>
      </c>
      <c r="AX305" s="122">
        <f t="shared" si="586"/>
        <v>0</v>
      </c>
      <c r="AY305" s="122">
        <f t="shared" si="587"/>
        <v>0</v>
      </c>
      <c r="AZ305" s="122">
        <f t="shared" si="588"/>
        <v>0</v>
      </c>
      <c r="BA305" s="469">
        <f t="shared" si="589"/>
        <v>0</v>
      </c>
      <c r="BB305" s="97">
        <f t="shared" si="590"/>
        <v>8.7143941251460553E-3</v>
      </c>
      <c r="BC305" s="97">
        <f t="shared" si="591"/>
        <v>0</v>
      </c>
      <c r="BD305" s="97">
        <f t="shared" si="592"/>
        <v>1.3514237117511665E-2</v>
      </c>
      <c r="BE305" s="97">
        <f t="shared" si="593"/>
        <v>8.525327229122524E-3</v>
      </c>
      <c r="BF305" s="97">
        <f t="shared" si="594"/>
        <v>0</v>
      </c>
      <c r="BG305" s="97">
        <f t="shared" si="595"/>
        <v>1.3162519790680435E-2</v>
      </c>
      <c r="BH305" s="97">
        <f t="shared" si="596"/>
        <v>8.390709354979967E-3</v>
      </c>
      <c r="BI305" s="97">
        <f t="shared" si="597"/>
        <v>0</v>
      </c>
      <c r="BJ305" s="97">
        <f t="shared" si="598"/>
        <v>1.2804672236861643E-2</v>
      </c>
      <c r="BK305" s="97">
        <f t="shared" si="599"/>
        <v>7.959457804977265E-3</v>
      </c>
      <c r="BL305" s="97">
        <f t="shared" si="600"/>
        <v>0</v>
      </c>
      <c r="BM305" s="469">
        <f t="shared" si="601"/>
        <v>1.2242271086741058E-2</v>
      </c>
      <c r="BN305" s="467">
        <f t="shared" si="602"/>
        <v>0</v>
      </c>
      <c r="BO305" s="97">
        <f t="shared" si="603"/>
        <v>0</v>
      </c>
      <c r="BP305" s="97">
        <f t="shared" si="604"/>
        <v>0</v>
      </c>
      <c r="BQ305" s="97">
        <f t="shared" si="605"/>
        <v>0</v>
      </c>
      <c r="BR305" s="97">
        <f t="shared" si="606"/>
        <v>0</v>
      </c>
      <c r="BS305" s="97">
        <f t="shared" si="607"/>
        <v>0</v>
      </c>
      <c r="BT305" s="97">
        <f t="shared" si="608"/>
        <v>0</v>
      </c>
      <c r="BU305" s="97">
        <f t="shared" si="609"/>
        <v>0</v>
      </c>
      <c r="BV305" s="97">
        <f t="shared" si="610"/>
        <v>0</v>
      </c>
      <c r="BW305" s="97">
        <f t="shared" si="611"/>
        <v>0</v>
      </c>
      <c r="BX305" s="97">
        <f t="shared" si="612"/>
        <v>0</v>
      </c>
      <c r="BY305" s="469">
        <f t="shared" si="613"/>
        <v>0</v>
      </c>
      <c r="BZ305" s="470">
        <f t="shared" si="614"/>
        <v>0</v>
      </c>
      <c r="CA305" s="470">
        <f t="shared" si="615"/>
        <v>0</v>
      </c>
      <c r="CB305" s="470">
        <f t="shared" si="616"/>
        <v>0</v>
      </c>
      <c r="CC305" s="470">
        <f t="shared" si="617"/>
        <v>0</v>
      </c>
      <c r="CD305" s="470">
        <f t="shared" si="618"/>
        <v>0</v>
      </c>
      <c r="CE305" s="470">
        <f t="shared" si="619"/>
        <v>0</v>
      </c>
      <c r="CF305" s="470">
        <f t="shared" si="620"/>
        <v>0</v>
      </c>
      <c r="CG305" s="470">
        <f t="shared" si="621"/>
        <v>0</v>
      </c>
      <c r="CH305" s="470">
        <f t="shared" si="622"/>
        <v>0</v>
      </c>
      <c r="CI305" s="470">
        <f t="shared" si="623"/>
        <v>0</v>
      </c>
      <c r="CJ305" s="470">
        <f t="shared" si="624"/>
        <v>0</v>
      </c>
      <c r="CK305" s="472">
        <f t="shared" si="625"/>
        <v>0</v>
      </c>
      <c r="CL305" s="470">
        <f t="shared" si="626"/>
        <v>0.28234411090184403</v>
      </c>
      <c r="CM305" s="116">
        <f t="shared" si="627"/>
        <v>0</v>
      </c>
      <c r="CN305" s="116">
        <f t="shared" si="628"/>
        <v>0.43785777974514001</v>
      </c>
      <c r="CO305" s="116">
        <f t="shared" si="629"/>
        <v>0.27621839247642899</v>
      </c>
      <c r="CP305" s="116">
        <f t="shared" si="630"/>
        <v>0</v>
      </c>
      <c r="CQ305" s="116">
        <f t="shared" si="631"/>
        <v>0.42646222952021001</v>
      </c>
      <c r="CR305" s="116">
        <f t="shared" si="632"/>
        <v>0.27185680824688302</v>
      </c>
      <c r="CS305" s="116">
        <f t="shared" si="633"/>
        <v>0</v>
      </c>
      <c r="CT305" s="116">
        <f t="shared" si="634"/>
        <v>0.41486806152982503</v>
      </c>
      <c r="CU305" s="116">
        <f t="shared" si="635"/>
        <v>0.25788436980630702</v>
      </c>
      <c r="CV305" s="116">
        <f t="shared" si="636"/>
        <v>0</v>
      </c>
      <c r="CW305" s="471">
        <f t="shared" si="637"/>
        <v>0.39664641003912998</v>
      </c>
      <c r="CX305" s="470">
        <f t="shared" si="638"/>
        <v>0</v>
      </c>
      <c r="CY305" s="116">
        <f t="shared" si="639"/>
        <v>0</v>
      </c>
      <c r="CZ305" s="116">
        <f t="shared" si="640"/>
        <v>0</v>
      </c>
      <c r="DA305" s="116">
        <f t="shared" si="641"/>
        <v>0</v>
      </c>
      <c r="DB305" s="116">
        <f t="shared" si="642"/>
        <v>0</v>
      </c>
      <c r="DC305" s="116">
        <f t="shared" si="643"/>
        <v>0</v>
      </c>
      <c r="DD305" s="116">
        <f t="shared" si="644"/>
        <v>0</v>
      </c>
      <c r="DE305" s="116">
        <f t="shared" si="645"/>
        <v>0</v>
      </c>
      <c r="DF305" s="116">
        <f t="shared" si="646"/>
        <v>0</v>
      </c>
      <c r="DG305" s="116">
        <f t="shared" si="647"/>
        <v>0</v>
      </c>
      <c r="DH305" s="116">
        <f t="shared" si="648"/>
        <v>0</v>
      </c>
      <c r="DI305" s="471">
        <f t="shared" si="649"/>
        <v>0</v>
      </c>
      <c r="DJ305" s="470">
        <f t="shared" si="650"/>
        <v>0</v>
      </c>
      <c r="DK305" s="116">
        <f t="shared" si="651"/>
        <v>0</v>
      </c>
      <c r="DL305" s="116">
        <f t="shared" si="652"/>
        <v>0</v>
      </c>
      <c r="DM305" s="116">
        <f t="shared" si="653"/>
        <v>0</v>
      </c>
      <c r="DN305" s="116">
        <f t="shared" si="654"/>
        <v>0</v>
      </c>
      <c r="DO305" s="116">
        <f t="shared" si="655"/>
        <v>0</v>
      </c>
      <c r="DP305" s="116">
        <f t="shared" si="656"/>
        <v>0</v>
      </c>
      <c r="DQ305" s="116">
        <f t="shared" si="657"/>
        <v>0</v>
      </c>
      <c r="DR305" s="116">
        <f t="shared" si="658"/>
        <v>0</v>
      </c>
      <c r="DS305" s="116">
        <f t="shared" si="659"/>
        <v>0</v>
      </c>
      <c r="DT305" s="116">
        <f t="shared" si="660"/>
        <v>0</v>
      </c>
      <c r="DU305" s="471">
        <f t="shared" si="661"/>
        <v>0</v>
      </c>
      <c r="DV305" s="470">
        <f t="shared" si="662"/>
        <v>0</v>
      </c>
      <c r="DW305" s="470">
        <f t="shared" si="663"/>
        <v>0</v>
      </c>
      <c r="DX305" s="470">
        <f t="shared" si="664"/>
        <v>0</v>
      </c>
      <c r="DY305" s="470">
        <f t="shared" si="665"/>
        <v>0</v>
      </c>
      <c r="DZ305" s="470">
        <f t="shared" si="666"/>
        <v>0</v>
      </c>
      <c r="EA305" s="470">
        <f t="shared" si="667"/>
        <v>0</v>
      </c>
      <c r="EB305" s="470">
        <f t="shared" si="668"/>
        <v>0</v>
      </c>
      <c r="EC305" s="470">
        <f t="shared" si="669"/>
        <v>0</v>
      </c>
      <c r="ED305" s="470">
        <f t="shared" si="670"/>
        <v>0</v>
      </c>
      <c r="EE305" s="470">
        <f t="shared" si="671"/>
        <v>0</v>
      </c>
      <c r="EF305" s="470">
        <f t="shared" si="672"/>
        <v>0</v>
      </c>
      <c r="EG305" s="470">
        <f t="shared" si="673"/>
        <v>0</v>
      </c>
      <c r="EH305" s="466">
        <f t="shared" si="674"/>
        <v>0</v>
      </c>
      <c r="EI305" s="122">
        <f t="shared" si="675"/>
        <v>0</v>
      </c>
      <c r="EJ305" s="122">
        <f t="shared" si="676"/>
        <v>0</v>
      </c>
      <c r="EK305" s="122">
        <f t="shared" si="677"/>
        <v>0</v>
      </c>
      <c r="EL305" s="122">
        <f t="shared" si="678"/>
        <v>0</v>
      </c>
      <c r="EM305" s="122">
        <f t="shared" si="679"/>
        <v>0</v>
      </c>
      <c r="EN305" s="122">
        <f t="shared" si="680"/>
        <v>0</v>
      </c>
      <c r="EO305" s="122">
        <f t="shared" si="681"/>
        <v>0</v>
      </c>
      <c r="EP305" s="122">
        <f t="shared" si="682"/>
        <v>0</v>
      </c>
      <c r="EQ305" s="122">
        <f t="shared" si="683"/>
        <v>0</v>
      </c>
      <c r="ER305" s="122">
        <f t="shared" si="684"/>
        <v>0</v>
      </c>
      <c r="ES305" s="469">
        <f t="shared" si="685"/>
        <v>0</v>
      </c>
      <c r="ET305" s="466">
        <f t="shared" si="686"/>
        <v>0</v>
      </c>
      <c r="EU305" s="122">
        <f t="shared" si="687"/>
        <v>0</v>
      </c>
      <c r="EV305" s="122">
        <f t="shared" si="688"/>
        <v>0</v>
      </c>
      <c r="EW305" s="122">
        <f t="shared" si="689"/>
        <v>0</v>
      </c>
      <c r="EX305" s="122">
        <f t="shared" si="690"/>
        <v>0</v>
      </c>
      <c r="EY305" s="122">
        <f t="shared" si="691"/>
        <v>0</v>
      </c>
      <c r="EZ305" s="122">
        <f t="shared" si="692"/>
        <v>0</v>
      </c>
      <c r="FA305" s="122">
        <f t="shared" si="693"/>
        <v>0</v>
      </c>
      <c r="FB305" s="122">
        <f t="shared" si="694"/>
        <v>0</v>
      </c>
      <c r="FC305" s="122">
        <f t="shared" si="695"/>
        <v>0</v>
      </c>
      <c r="FD305" s="122">
        <f t="shared" si="696"/>
        <v>0</v>
      </c>
      <c r="FE305" s="469">
        <f t="shared" si="697"/>
        <v>0</v>
      </c>
      <c r="FF305" s="466">
        <f t="shared" si="698"/>
        <v>0</v>
      </c>
      <c r="FG305" s="466">
        <f t="shared" si="699"/>
        <v>0</v>
      </c>
      <c r="FH305" s="466">
        <f t="shared" si="700"/>
        <v>0</v>
      </c>
      <c r="FI305" s="466">
        <f t="shared" si="701"/>
        <v>0</v>
      </c>
      <c r="FJ305" s="466">
        <f t="shared" si="702"/>
        <v>0</v>
      </c>
      <c r="FK305" s="466">
        <f t="shared" si="703"/>
        <v>0</v>
      </c>
      <c r="FL305" s="466">
        <f t="shared" si="704"/>
        <v>0</v>
      </c>
      <c r="FM305" s="466">
        <f t="shared" si="705"/>
        <v>0</v>
      </c>
      <c r="FN305" s="466">
        <f t="shared" si="706"/>
        <v>0</v>
      </c>
      <c r="FO305" s="466">
        <f t="shared" si="707"/>
        <v>0</v>
      </c>
      <c r="FP305" s="466">
        <f t="shared" si="708"/>
        <v>0</v>
      </c>
      <c r="FQ305" s="468">
        <f t="shared" si="709"/>
        <v>0</v>
      </c>
      <c r="FR305" s="466">
        <f t="shared" si="710"/>
        <v>0</v>
      </c>
      <c r="FS305" s="466">
        <f t="shared" si="711"/>
        <v>0</v>
      </c>
      <c r="FT305" s="466">
        <f t="shared" si="712"/>
        <v>0</v>
      </c>
      <c r="FU305" s="466">
        <f t="shared" si="713"/>
        <v>0</v>
      </c>
      <c r="FV305" s="466">
        <f t="shared" si="714"/>
        <v>0</v>
      </c>
      <c r="FW305" s="466">
        <f t="shared" si="715"/>
        <v>0</v>
      </c>
      <c r="FX305" s="466">
        <f t="shared" si="716"/>
        <v>0</v>
      </c>
      <c r="FY305" s="466">
        <f t="shared" si="717"/>
        <v>0</v>
      </c>
      <c r="FZ305" s="466">
        <f t="shared" si="718"/>
        <v>0</v>
      </c>
      <c r="GA305" s="466">
        <f t="shared" si="719"/>
        <v>0</v>
      </c>
      <c r="GB305" s="466">
        <f t="shared" si="720"/>
        <v>0</v>
      </c>
      <c r="GC305" s="468">
        <f t="shared" si="721"/>
        <v>0</v>
      </c>
    </row>
    <row r="306" spans="1:185">
      <c r="A306" s="97">
        <v>303</v>
      </c>
      <c r="B306" s="97" t="s">
        <v>11</v>
      </c>
      <c r="C306" s="97" t="s">
        <v>214</v>
      </c>
      <c r="D306" s="97" t="s">
        <v>936</v>
      </c>
      <c r="E306" s="321">
        <v>6.2913934089158005E-2</v>
      </c>
      <c r="F306" s="122">
        <v>0</v>
      </c>
      <c r="G306" s="122">
        <v>0.34542956224117599</v>
      </c>
      <c r="H306" s="122">
        <v>5.8343076413898E-2</v>
      </c>
      <c r="I306" s="122">
        <v>0</v>
      </c>
      <c r="J306" s="122">
        <v>0.33258495487393203</v>
      </c>
      <c r="K306" s="122">
        <v>5.5097250336030003E-2</v>
      </c>
      <c r="L306" s="122">
        <v>0</v>
      </c>
      <c r="M306" s="122">
        <v>0.32073155617464599</v>
      </c>
      <c r="N306" s="122">
        <v>4.5071244335511997E-2</v>
      </c>
      <c r="O306" s="122">
        <v>0</v>
      </c>
      <c r="P306" s="475">
        <v>0.30116267341151498</v>
      </c>
      <c r="Q306" s="474">
        <v>1</v>
      </c>
      <c r="R306" s="97">
        <v>6.2913934089158005E-2</v>
      </c>
      <c r="S306" s="97">
        <v>0</v>
      </c>
      <c r="T306" s="97">
        <v>0.34542956224117599</v>
      </c>
      <c r="U306" s="97">
        <v>5.8343076413898E-2</v>
      </c>
      <c r="V306" s="97">
        <v>0</v>
      </c>
      <c r="W306" s="97">
        <v>0.33258495487393203</v>
      </c>
      <c r="X306" s="97">
        <v>5.5097250336030003E-2</v>
      </c>
      <c r="Y306" s="97">
        <v>0</v>
      </c>
      <c r="Z306" s="97">
        <v>0.32073155617464599</v>
      </c>
      <c r="AA306" s="97">
        <v>4.5071244335511997E-2</v>
      </c>
      <c r="AB306" s="97">
        <v>0</v>
      </c>
      <c r="AC306" s="97">
        <v>0.30116267341151498</v>
      </c>
      <c r="AD306" s="321">
        <v>0</v>
      </c>
      <c r="AE306" s="97">
        <v>0</v>
      </c>
      <c r="AF306" s="97">
        <v>0</v>
      </c>
      <c r="AG306" s="97">
        <v>0</v>
      </c>
      <c r="AH306" s="97">
        <v>0</v>
      </c>
      <c r="AI306" s="97">
        <v>0</v>
      </c>
      <c r="AJ306" s="97">
        <v>0</v>
      </c>
      <c r="AK306" s="97">
        <v>0</v>
      </c>
      <c r="AL306" s="97">
        <v>0</v>
      </c>
      <c r="AM306" s="97">
        <v>0</v>
      </c>
      <c r="AN306" s="97">
        <v>0</v>
      </c>
      <c r="AO306" s="97">
        <v>0</v>
      </c>
      <c r="AP306" s="466">
        <f t="shared" si="578"/>
        <v>0</v>
      </c>
      <c r="AQ306" s="122">
        <f t="shared" si="579"/>
        <v>0</v>
      </c>
      <c r="AR306" s="473">
        <f t="shared" si="580"/>
        <v>0</v>
      </c>
      <c r="AS306" s="122">
        <f t="shared" si="581"/>
        <v>0</v>
      </c>
      <c r="AT306" s="122">
        <f t="shared" si="582"/>
        <v>0</v>
      </c>
      <c r="AU306" s="122">
        <f t="shared" si="583"/>
        <v>0</v>
      </c>
      <c r="AV306" s="122">
        <f t="shared" si="584"/>
        <v>0</v>
      </c>
      <c r="AW306" s="122">
        <f t="shared" si="585"/>
        <v>0</v>
      </c>
      <c r="AX306" s="122">
        <f t="shared" si="586"/>
        <v>0</v>
      </c>
      <c r="AY306" s="122">
        <f t="shared" si="587"/>
        <v>0</v>
      </c>
      <c r="AZ306" s="122">
        <f t="shared" si="588"/>
        <v>0</v>
      </c>
      <c r="BA306" s="469">
        <f t="shared" si="589"/>
        <v>0</v>
      </c>
      <c r="BB306" s="97">
        <f t="shared" si="590"/>
        <v>9.7090181173812833E-3</v>
      </c>
      <c r="BC306" s="97">
        <f t="shared" si="591"/>
        <v>0</v>
      </c>
      <c r="BD306" s="97">
        <f t="shared" si="592"/>
        <v>5.3307457666307699E-2</v>
      </c>
      <c r="BE306" s="97">
        <f t="shared" si="593"/>
        <v>9.0036332034736585E-3</v>
      </c>
      <c r="BF306" s="97">
        <f t="shared" si="594"/>
        <v>0</v>
      </c>
      <c r="BG306" s="97">
        <f t="shared" si="595"/>
        <v>5.1325249313822686E-2</v>
      </c>
      <c r="BH306" s="97">
        <f t="shared" si="596"/>
        <v>8.5027301101902302E-3</v>
      </c>
      <c r="BI306" s="97">
        <f t="shared" si="597"/>
        <v>0</v>
      </c>
      <c r="BJ306" s="97">
        <f t="shared" si="598"/>
        <v>4.9496006485662866E-2</v>
      </c>
      <c r="BK306" s="97">
        <f t="shared" si="599"/>
        <v>6.9554945841769564E-3</v>
      </c>
      <c r="BL306" s="97">
        <f t="shared" si="600"/>
        <v>0</v>
      </c>
      <c r="BM306" s="469">
        <f t="shared" si="601"/>
        <v>4.6476093011250344E-2</v>
      </c>
      <c r="BN306" s="467">
        <f t="shared" si="602"/>
        <v>0</v>
      </c>
      <c r="BO306" s="97">
        <f t="shared" si="603"/>
        <v>0</v>
      </c>
      <c r="BP306" s="97">
        <f t="shared" si="604"/>
        <v>0</v>
      </c>
      <c r="BQ306" s="97">
        <f t="shared" si="605"/>
        <v>0</v>
      </c>
      <c r="BR306" s="97">
        <f t="shared" si="606"/>
        <v>0</v>
      </c>
      <c r="BS306" s="97">
        <f t="shared" si="607"/>
        <v>0</v>
      </c>
      <c r="BT306" s="97">
        <f t="shared" si="608"/>
        <v>0</v>
      </c>
      <c r="BU306" s="97">
        <f t="shared" si="609"/>
        <v>0</v>
      </c>
      <c r="BV306" s="97">
        <f t="shared" si="610"/>
        <v>0</v>
      </c>
      <c r="BW306" s="97">
        <f t="shared" si="611"/>
        <v>0</v>
      </c>
      <c r="BX306" s="97">
        <f t="shared" si="612"/>
        <v>0</v>
      </c>
      <c r="BY306" s="469">
        <f t="shared" si="613"/>
        <v>0</v>
      </c>
      <c r="BZ306" s="470">
        <f t="shared" si="614"/>
        <v>0</v>
      </c>
      <c r="CA306" s="470">
        <f t="shared" si="615"/>
        <v>0</v>
      </c>
      <c r="CB306" s="470">
        <f t="shared" si="616"/>
        <v>0</v>
      </c>
      <c r="CC306" s="470">
        <f t="shared" si="617"/>
        <v>0</v>
      </c>
      <c r="CD306" s="470">
        <f t="shared" si="618"/>
        <v>0</v>
      </c>
      <c r="CE306" s="470">
        <f t="shared" si="619"/>
        <v>0</v>
      </c>
      <c r="CF306" s="470">
        <f t="shared" si="620"/>
        <v>0</v>
      </c>
      <c r="CG306" s="470">
        <f t="shared" si="621"/>
        <v>0</v>
      </c>
      <c r="CH306" s="470">
        <f t="shared" si="622"/>
        <v>0</v>
      </c>
      <c r="CI306" s="470">
        <f t="shared" si="623"/>
        <v>0</v>
      </c>
      <c r="CJ306" s="470">
        <f t="shared" si="624"/>
        <v>0</v>
      </c>
      <c r="CK306" s="472">
        <f t="shared" si="625"/>
        <v>0</v>
      </c>
      <c r="CL306" s="470">
        <f t="shared" si="626"/>
        <v>6.2913934089158005E-2</v>
      </c>
      <c r="CM306" s="116">
        <f t="shared" si="627"/>
        <v>0</v>
      </c>
      <c r="CN306" s="116">
        <f t="shared" si="628"/>
        <v>0.34542956224117599</v>
      </c>
      <c r="CO306" s="116">
        <f t="shared" si="629"/>
        <v>5.8343076413898E-2</v>
      </c>
      <c r="CP306" s="116">
        <f t="shared" si="630"/>
        <v>0</v>
      </c>
      <c r="CQ306" s="116">
        <f t="shared" si="631"/>
        <v>0.33258495487393203</v>
      </c>
      <c r="CR306" s="116">
        <f t="shared" si="632"/>
        <v>5.5097250336030003E-2</v>
      </c>
      <c r="CS306" s="116">
        <f t="shared" si="633"/>
        <v>0</v>
      </c>
      <c r="CT306" s="116">
        <f t="shared" si="634"/>
        <v>0.32073155617464599</v>
      </c>
      <c r="CU306" s="116">
        <f t="shared" si="635"/>
        <v>4.5071244335511997E-2</v>
      </c>
      <c r="CV306" s="116">
        <f t="shared" si="636"/>
        <v>0</v>
      </c>
      <c r="CW306" s="471">
        <f t="shared" si="637"/>
        <v>0.30116267341151498</v>
      </c>
      <c r="CX306" s="470">
        <f t="shared" si="638"/>
        <v>0</v>
      </c>
      <c r="CY306" s="116">
        <f t="shared" si="639"/>
        <v>0</v>
      </c>
      <c r="CZ306" s="116">
        <f t="shared" si="640"/>
        <v>0</v>
      </c>
      <c r="DA306" s="116">
        <f t="shared" si="641"/>
        <v>0</v>
      </c>
      <c r="DB306" s="116">
        <f t="shared" si="642"/>
        <v>0</v>
      </c>
      <c r="DC306" s="116">
        <f t="shared" si="643"/>
        <v>0</v>
      </c>
      <c r="DD306" s="116">
        <f t="shared" si="644"/>
        <v>0</v>
      </c>
      <c r="DE306" s="116">
        <f t="shared" si="645"/>
        <v>0</v>
      </c>
      <c r="DF306" s="116">
        <f t="shared" si="646"/>
        <v>0</v>
      </c>
      <c r="DG306" s="116">
        <f t="shared" si="647"/>
        <v>0</v>
      </c>
      <c r="DH306" s="116">
        <f t="shared" si="648"/>
        <v>0</v>
      </c>
      <c r="DI306" s="471">
        <f t="shared" si="649"/>
        <v>0</v>
      </c>
      <c r="DJ306" s="470">
        <f t="shared" si="650"/>
        <v>0</v>
      </c>
      <c r="DK306" s="116">
        <f t="shared" si="651"/>
        <v>0</v>
      </c>
      <c r="DL306" s="116">
        <f t="shared" si="652"/>
        <v>0</v>
      </c>
      <c r="DM306" s="116">
        <f t="shared" si="653"/>
        <v>0</v>
      </c>
      <c r="DN306" s="116">
        <f t="shared" si="654"/>
        <v>0</v>
      </c>
      <c r="DO306" s="116">
        <f t="shared" si="655"/>
        <v>0</v>
      </c>
      <c r="DP306" s="116">
        <f t="shared" si="656"/>
        <v>0</v>
      </c>
      <c r="DQ306" s="116">
        <f t="shared" si="657"/>
        <v>0</v>
      </c>
      <c r="DR306" s="116">
        <f t="shared" si="658"/>
        <v>0</v>
      </c>
      <c r="DS306" s="116">
        <f t="shared" si="659"/>
        <v>0</v>
      </c>
      <c r="DT306" s="116">
        <f t="shared" si="660"/>
        <v>0</v>
      </c>
      <c r="DU306" s="471">
        <f t="shared" si="661"/>
        <v>0</v>
      </c>
      <c r="DV306" s="470">
        <f t="shared" si="662"/>
        <v>0</v>
      </c>
      <c r="DW306" s="470">
        <f t="shared" si="663"/>
        <v>0</v>
      </c>
      <c r="DX306" s="470">
        <f t="shared" si="664"/>
        <v>0</v>
      </c>
      <c r="DY306" s="470">
        <f t="shared" si="665"/>
        <v>0</v>
      </c>
      <c r="DZ306" s="470">
        <f t="shared" si="666"/>
        <v>0</v>
      </c>
      <c r="EA306" s="470">
        <f t="shared" si="667"/>
        <v>0</v>
      </c>
      <c r="EB306" s="470">
        <f t="shared" si="668"/>
        <v>0</v>
      </c>
      <c r="EC306" s="470">
        <f t="shared" si="669"/>
        <v>0</v>
      </c>
      <c r="ED306" s="470">
        <f t="shared" si="670"/>
        <v>0</v>
      </c>
      <c r="EE306" s="470">
        <f t="shared" si="671"/>
        <v>0</v>
      </c>
      <c r="EF306" s="470">
        <f t="shared" si="672"/>
        <v>0</v>
      </c>
      <c r="EG306" s="470">
        <f t="shared" si="673"/>
        <v>0</v>
      </c>
      <c r="EH306" s="466">
        <f t="shared" si="674"/>
        <v>0</v>
      </c>
      <c r="EI306" s="122">
        <f t="shared" si="675"/>
        <v>0</v>
      </c>
      <c r="EJ306" s="122">
        <f t="shared" si="676"/>
        <v>0</v>
      </c>
      <c r="EK306" s="122">
        <f t="shared" si="677"/>
        <v>0</v>
      </c>
      <c r="EL306" s="122">
        <f t="shared" si="678"/>
        <v>0</v>
      </c>
      <c r="EM306" s="122">
        <f t="shared" si="679"/>
        <v>0</v>
      </c>
      <c r="EN306" s="122">
        <f t="shared" si="680"/>
        <v>0</v>
      </c>
      <c r="EO306" s="122">
        <f t="shared" si="681"/>
        <v>0</v>
      </c>
      <c r="EP306" s="122">
        <f t="shared" si="682"/>
        <v>0</v>
      </c>
      <c r="EQ306" s="122">
        <f t="shared" si="683"/>
        <v>0</v>
      </c>
      <c r="ER306" s="122">
        <f t="shared" si="684"/>
        <v>0</v>
      </c>
      <c r="ES306" s="469">
        <f t="shared" si="685"/>
        <v>0</v>
      </c>
      <c r="ET306" s="466">
        <f t="shared" si="686"/>
        <v>0</v>
      </c>
      <c r="EU306" s="122">
        <f t="shared" si="687"/>
        <v>0</v>
      </c>
      <c r="EV306" s="122">
        <f t="shared" si="688"/>
        <v>0</v>
      </c>
      <c r="EW306" s="122">
        <f t="shared" si="689"/>
        <v>0</v>
      </c>
      <c r="EX306" s="122">
        <f t="shared" si="690"/>
        <v>0</v>
      </c>
      <c r="EY306" s="122">
        <f t="shared" si="691"/>
        <v>0</v>
      </c>
      <c r="EZ306" s="122">
        <f t="shared" si="692"/>
        <v>0</v>
      </c>
      <c r="FA306" s="122">
        <f t="shared" si="693"/>
        <v>0</v>
      </c>
      <c r="FB306" s="122">
        <f t="shared" si="694"/>
        <v>0</v>
      </c>
      <c r="FC306" s="122">
        <f t="shared" si="695"/>
        <v>0</v>
      </c>
      <c r="FD306" s="122">
        <f t="shared" si="696"/>
        <v>0</v>
      </c>
      <c r="FE306" s="469">
        <f t="shared" si="697"/>
        <v>0</v>
      </c>
      <c r="FF306" s="466">
        <f t="shared" si="698"/>
        <v>0</v>
      </c>
      <c r="FG306" s="466">
        <f t="shared" si="699"/>
        <v>0</v>
      </c>
      <c r="FH306" s="466">
        <f t="shared" si="700"/>
        <v>0</v>
      </c>
      <c r="FI306" s="466">
        <f t="shared" si="701"/>
        <v>0</v>
      </c>
      <c r="FJ306" s="466">
        <f t="shared" si="702"/>
        <v>0</v>
      </c>
      <c r="FK306" s="466">
        <f t="shared" si="703"/>
        <v>0</v>
      </c>
      <c r="FL306" s="466">
        <f t="shared" si="704"/>
        <v>0</v>
      </c>
      <c r="FM306" s="466">
        <f t="shared" si="705"/>
        <v>0</v>
      </c>
      <c r="FN306" s="466">
        <f t="shared" si="706"/>
        <v>0</v>
      </c>
      <c r="FO306" s="466">
        <f t="shared" si="707"/>
        <v>0</v>
      </c>
      <c r="FP306" s="466">
        <f t="shared" si="708"/>
        <v>0</v>
      </c>
      <c r="FQ306" s="468">
        <f t="shared" si="709"/>
        <v>0</v>
      </c>
      <c r="FR306" s="466">
        <f t="shared" si="710"/>
        <v>0</v>
      </c>
      <c r="FS306" s="466">
        <f t="shared" si="711"/>
        <v>0</v>
      </c>
      <c r="FT306" s="466">
        <f t="shared" si="712"/>
        <v>0</v>
      </c>
      <c r="FU306" s="466">
        <f t="shared" si="713"/>
        <v>0</v>
      </c>
      <c r="FV306" s="466">
        <f t="shared" si="714"/>
        <v>0</v>
      </c>
      <c r="FW306" s="466">
        <f t="shared" si="715"/>
        <v>0</v>
      </c>
      <c r="FX306" s="466">
        <f t="shared" si="716"/>
        <v>0</v>
      </c>
      <c r="FY306" s="466">
        <f t="shared" si="717"/>
        <v>0</v>
      </c>
      <c r="FZ306" s="466">
        <f t="shared" si="718"/>
        <v>0</v>
      </c>
      <c r="GA306" s="466">
        <f t="shared" si="719"/>
        <v>0</v>
      </c>
      <c r="GB306" s="466">
        <f t="shared" si="720"/>
        <v>0</v>
      </c>
      <c r="GC306" s="468">
        <f t="shared" si="721"/>
        <v>0</v>
      </c>
    </row>
    <row r="307" spans="1:185">
      <c r="A307" s="97">
        <v>304</v>
      </c>
      <c r="B307" s="97" t="s">
        <v>11</v>
      </c>
      <c r="C307" s="97" t="s">
        <v>214</v>
      </c>
      <c r="D307" s="97" t="s">
        <v>936</v>
      </c>
      <c r="E307" s="321">
        <v>7.4322187171398005E-2</v>
      </c>
      <c r="F307" s="122">
        <v>4.4396635120925003E-2</v>
      </c>
      <c r="G307" s="122">
        <v>0.239358780231335</v>
      </c>
      <c r="H307" s="122">
        <v>6.8190606729758005E-2</v>
      </c>
      <c r="I307" s="122">
        <v>4.2501754994742E-2</v>
      </c>
      <c r="J307" s="122">
        <v>0.23471401966351199</v>
      </c>
      <c r="K307" s="122">
        <v>6.3917080967403006E-2</v>
      </c>
      <c r="L307" s="122">
        <v>4.1181080967403E-2</v>
      </c>
      <c r="M307" s="122">
        <v>0.22931605467928501</v>
      </c>
      <c r="N307" s="122">
        <v>5.418087444795E-2</v>
      </c>
      <c r="O307" s="122">
        <v>3.8172241009464002E-2</v>
      </c>
      <c r="P307" s="475">
        <v>0.222556527865405</v>
      </c>
      <c r="Q307" s="474">
        <v>1</v>
      </c>
      <c r="R307" s="97">
        <v>7.4322187171398005E-2</v>
      </c>
      <c r="S307" s="97">
        <v>4.4396635120925003E-2</v>
      </c>
      <c r="T307" s="97">
        <v>0.239358780231335</v>
      </c>
      <c r="U307" s="97">
        <v>6.8190606729758005E-2</v>
      </c>
      <c r="V307" s="97">
        <v>4.2501754994742E-2</v>
      </c>
      <c r="W307" s="97">
        <v>0.23471401966351199</v>
      </c>
      <c r="X307" s="97">
        <v>6.3917080967403006E-2</v>
      </c>
      <c r="Y307" s="97">
        <v>4.1181080967403E-2</v>
      </c>
      <c r="Z307" s="97">
        <v>0.22931605467928501</v>
      </c>
      <c r="AA307" s="97">
        <v>5.418087444795E-2</v>
      </c>
      <c r="AB307" s="97">
        <v>3.8172241009464002E-2</v>
      </c>
      <c r="AC307" s="97">
        <v>0.222556527865405</v>
      </c>
      <c r="AD307" s="321">
        <v>0</v>
      </c>
      <c r="AE307" s="97">
        <v>0</v>
      </c>
      <c r="AF307" s="97">
        <v>0</v>
      </c>
      <c r="AG307" s="97">
        <v>0</v>
      </c>
      <c r="AH307" s="97">
        <v>0</v>
      </c>
      <c r="AI307" s="97">
        <v>0</v>
      </c>
      <c r="AJ307" s="97">
        <v>0</v>
      </c>
      <c r="AK307" s="97">
        <v>0</v>
      </c>
      <c r="AL307" s="97">
        <v>0</v>
      </c>
      <c r="AM307" s="97">
        <v>0</v>
      </c>
      <c r="AN307" s="97">
        <v>0</v>
      </c>
      <c r="AO307" s="97">
        <v>0</v>
      </c>
      <c r="AP307" s="466">
        <f t="shared" si="578"/>
        <v>0</v>
      </c>
      <c r="AQ307" s="122">
        <f t="shared" si="579"/>
        <v>0</v>
      </c>
      <c r="AR307" s="473">
        <f t="shared" si="580"/>
        <v>0</v>
      </c>
      <c r="AS307" s="122">
        <f t="shared" si="581"/>
        <v>0</v>
      </c>
      <c r="AT307" s="122">
        <f t="shared" si="582"/>
        <v>0</v>
      </c>
      <c r="AU307" s="122">
        <f t="shared" si="583"/>
        <v>0</v>
      </c>
      <c r="AV307" s="122">
        <f t="shared" si="584"/>
        <v>0</v>
      </c>
      <c r="AW307" s="122">
        <f t="shared" si="585"/>
        <v>0</v>
      </c>
      <c r="AX307" s="122">
        <f t="shared" si="586"/>
        <v>0</v>
      </c>
      <c r="AY307" s="122">
        <f t="shared" si="587"/>
        <v>0</v>
      </c>
      <c r="AZ307" s="122">
        <f t="shared" si="588"/>
        <v>0</v>
      </c>
      <c r="BA307" s="469">
        <f t="shared" si="589"/>
        <v>0</v>
      </c>
      <c r="BB307" s="97">
        <f t="shared" si="590"/>
        <v>1.1469565084706075E-2</v>
      </c>
      <c r="BC307" s="97">
        <f t="shared" si="591"/>
        <v>6.8513873910503037E-3</v>
      </c>
      <c r="BD307" s="97">
        <f t="shared" si="592"/>
        <v>3.6938378873700127E-2</v>
      </c>
      <c r="BE307" s="97">
        <f t="shared" si="593"/>
        <v>1.0523325965217876E-2</v>
      </c>
      <c r="BF307" s="97">
        <f t="shared" si="594"/>
        <v>6.5589652791330178E-3</v>
      </c>
      <c r="BG307" s="97">
        <f t="shared" si="595"/>
        <v>3.6221589101183525E-2</v>
      </c>
      <c r="BH307" s="97">
        <f t="shared" si="596"/>
        <v>9.8638259728473371E-3</v>
      </c>
      <c r="BI307" s="97">
        <f t="shared" si="597"/>
        <v>6.3551559284028905E-3</v>
      </c>
      <c r="BJ307" s="97">
        <f t="shared" si="598"/>
        <v>3.5388563149339879E-2</v>
      </c>
      <c r="BK307" s="97">
        <f t="shared" si="599"/>
        <v>8.361312946750861E-3</v>
      </c>
      <c r="BL307" s="97">
        <f t="shared" si="600"/>
        <v>5.8908250597827271E-3</v>
      </c>
      <c r="BM307" s="469">
        <f t="shared" si="601"/>
        <v>3.4345417950251221E-2</v>
      </c>
      <c r="BN307" s="467">
        <f t="shared" si="602"/>
        <v>0</v>
      </c>
      <c r="BO307" s="97">
        <f t="shared" si="603"/>
        <v>0</v>
      </c>
      <c r="BP307" s="97">
        <f t="shared" si="604"/>
        <v>0</v>
      </c>
      <c r="BQ307" s="97">
        <f t="shared" si="605"/>
        <v>0</v>
      </c>
      <c r="BR307" s="97">
        <f t="shared" si="606"/>
        <v>0</v>
      </c>
      <c r="BS307" s="97">
        <f t="shared" si="607"/>
        <v>0</v>
      </c>
      <c r="BT307" s="97">
        <f t="shared" si="608"/>
        <v>0</v>
      </c>
      <c r="BU307" s="97">
        <f t="shared" si="609"/>
        <v>0</v>
      </c>
      <c r="BV307" s="97">
        <f t="shared" si="610"/>
        <v>0</v>
      </c>
      <c r="BW307" s="97">
        <f t="shared" si="611"/>
        <v>0</v>
      </c>
      <c r="BX307" s="97">
        <f t="shared" si="612"/>
        <v>0</v>
      </c>
      <c r="BY307" s="469">
        <f t="shared" si="613"/>
        <v>0</v>
      </c>
      <c r="BZ307" s="470">
        <f t="shared" si="614"/>
        <v>0</v>
      </c>
      <c r="CA307" s="470">
        <f t="shared" si="615"/>
        <v>0</v>
      </c>
      <c r="CB307" s="470">
        <f t="shared" si="616"/>
        <v>0</v>
      </c>
      <c r="CC307" s="470">
        <f t="shared" si="617"/>
        <v>0</v>
      </c>
      <c r="CD307" s="470">
        <f t="shared" si="618"/>
        <v>0</v>
      </c>
      <c r="CE307" s="470">
        <f t="shared" si="619"/>
        <v>0</v>
      </c>
      <c r="CF307" s="470">
        <f t="shared" si="620"/>
        <v>0</v>
      </c>
      <c r="CG307" s="470">
        <f t="shared" si="621"/>
        <v>0</v>
      </c>
      <c r="CH307" s="470">
        <f t="shared" si="622"/>
        <v>0</v>
      </c>
      <c r="CI307" s="470">
        <f t="shared" si="623"/>
        <v>0</v>
      </c>
      <c r="CJ307" s="470">
        <f t="shared" si="624"/>
        <v>0</v>
      </c>
      <c r="CK307" s="472">
        <f t="shared" si="625"/>
        <v>0</v>
      </c>
      <c r="CL307" s="470">
        <f t="shared" si="626"/>
        <v>7.4322187171398005E-2</v>
      </c>
      <c r="CM307" s="116">
        <f t="shared" si="627"/>
        <v>4.4396635120925003E-2</v>
      </c>
      <c r="CN307" s="116">
        <f t="shared" si="628"/>
        <v>0.239358780231335</v>
      </c>
      <c r="CO307" s="116">
        <f t="shared" si="629"/>
        <v>6.8190606729758005E-2</v>
      </c>
      <c r="CP307" s="116">
        <f t="shared" si="630"/>
        <v>4.2501754994742E-2</v>
      </c>
      <c r="CQ307" s="116">
        <f t="shared" si="631"/>
        <v>0.23471401966351199</v>
      </c>
      <c r="CR307" s="116">
        <f t="shared" si="632"/>
        <v>6.3917080967403006E-2</v>
      </c>
      <c r="CS307" s="116">
        <f t="shared" si="633"/>
        <v>4.1181080967403E-2</v>
      </c>
      <c r="CT307" s="116">
        <f t="shared" si="634"/>
        <v>0.22931605467928501</v>
      </c>
      <c r="CU307" s="116">
        <f t="shared" si="635"/>
        <v>5.418087444795E-2</v>
      </c>
      <c r="CV307" s="116">
        <f t="shared" si="636"/>
        <v>3.8172241009464002E-2</v>
      </c>
      <c r="CW307" s="471">
        <f t="shared" si="637"/>
        <v>0.222556527865405</v>
      </c>
      <c r="CX307" s="470">
        <f t="shared" si="638"/>
        <v>0</v>
      </c>
      <c r="CY307" s="116">
        <f t="shared" si="639"/>
        <v>0</v>
      </c>
      <c r="CZ307" s="116">
        <f t="shared" si="640"/>
        <v>0</v>
      </c>
      <c r="DA307" s="116">
        <f t="shared" si="641"/>
        <v>0</v>
      </c>
      <c r="DB307" s="116">
        <f t="shared" si="642"/>
        <v>0</v>
      </c>
      <c r="DC307" s="116">
        <f t="shared" si="643"/>
        <v>0</v>
      </c>
      <c r="DD307" s="116">
        <f t="shared" si="644"/>
        <v>0</v>
      </c>
      <c r="DE307" s="116">
        <f t="shared" si="645"/>
        <v>0</v>
      </c>
      <c r="DF307" s="116">
        <f t="shared" si="646"/>
        <v>0</v>
      </c>
      <c r="DG307" s="116">
        <f t="shared" si="647"/>
        <v>0</v>
      </c>
      <c r="DH307" s="116">
        <f t="shared" si="648"/>
        <v>0</v>
      </c>
      <c r="DI307" s="471">
        <f t="shared" si="649"/>
        <v>0</v>
      </c>
      <c r="DJ307" s="470">
        <f t="shared" si="650"/>
        <v>0</v>
      </c>
      <c r="DK307" s="116">
        <f t="shared" si="651"/>
        <v>0</v>
      </c>
      <c r="DL307" s="116">
        <f t="shared" si="652"/>
        <v>0</v>
      </c>
      <c r="DM307" s="116">
        <f t="shared" si="653"/>
        <v>0</v>
      </c>
      <c r="DN307" s="116">
        <f t="shared" si="654"/>
        <v>0</v>
      </c>
      <c r="DO307" s="116">
        <f t="shared" si="655"/>
        <v>0</v>
      </c>
      <c r="DP307" s="116">
        <f t="shared" si="656"/>
        <v>0</v>
      </c>
      <c r="DQ307" s="116">
        <f t="shared" si="657"/>
        <v>0</v>
      </c>
      <c r="DR307" s="116">
        <f t="shared" si="658"/>
        <v>0</v>
      </c>
      <c r="DS307" s="116">
        <f t="shared" si="659"/>
        <v>0</v>
      </c>
      <c r="DT307" s="116">
        <f t="shared" si="660"/>
        <v>0</v>
      </c>
      <c r="DU307" s="471">
        <f t="shared" si="661"/>
        <v>0</v>
      </c>
      <c r="DV307" s="470">
        <f t="shared" si="662"/>
        <v>0</v>
      </c>
      <c r="DW307" s="470">
        <f t="shared" si="663"/>
        <v>0</v>
      </c>
      <c r="DX307" s="470">
        <f t="shared" si="664"/>
        <v>0</v>
      </c>
      <c r="DY307" s="470">
        <f t="shared" si="665"/>
        <v>0</v>
      </c>
      <c r="DZ307" s="470">
        <f t="shared" si="666"/>
        <v>0</v>
      </c>
      <c r="EA307" s="470">
        <f t="shared" si="667"/>
        <v>0</v>
      </c>
      <c r="EB307" s="470">
        <f t="shared" si="668"/>
        <v>0</v>
      </c>
      <c r="EC307" s="470">
        <f t="shared" si="669"/>
        <v>0</v>
      </c>
      <c r="ED307" s="470">
        <f t="shared" si="670"/>
        <v>0</v>
      </c>
      <c r="EE307" s="470">
        <f t="shared" si="671"/>
        <v>0</v>
      </c>
      <c r="EF307" s="470">
        <f t="shared" si="672"/>
        <v>0</v>
      </c>
      <c r="EG307" s="470">
        <f t="shared" si="673"/>
        <v>0</v>
      </c>
      <c r="EH307" s="466">
        <f t="shared" si="674"/>
        <v>0</v>
      </c>
      <c r="EI307" s="122">
        <f t="shared" si="675"/>
        <v>0</v>
      </c>
      <c r="EJ307" s="122">
        <f t="shared" si="676"/>
        <v>0</v>
      </c>
      <c r="EK307" s="122">
        <f t="shared" si="677"/>
        <v>0</v>
      </c>
      <c r="EL307" s="122">
        <f t="shared" si="678"/>
        <v>0</v>
      </c>
      <c r="EM307" s="122">
        <f t="shared" si="679"/>
        <v>0</v>
      </c>
      <c r="EN307" s="122">
        <f t="shared" si="680"/>
        <v>0</v>
      </c>
      <c r="EO307" s="122">
        <f t="shared" si="681"/>
        <v>0</v>
      </c>
      <c r="EP307" s="122">
        <f t="shared" si="682"/>
        <v>0</v>
      </c>
      <c r="EQ307" s="122">
        <f t="shared" si="683"/>
        <v>0</v>
      </c>
      <c r="ER307" s="122">
        <f t="shared" si="684"/>
        <v>0</v>
      </c>
      <c r="ES307" s="469">
        <f t="shared" si="685"/>
        <v>0</v>
      </c>
      <c r="ET307" s="466">
        <f t="shared" si="686"/>
        <v>0</v>
      </c>
      <c r="EU307" s="122">
        <f t="shared" si="687"/>
        <v>0</v>
      </c>
      <c r="EV307" s="122">
        <f t="shared" si="688"/>
        <v>0</v>
      </c>
      <c r="EW307" s="122">
        <f t="shared" si="689"/>
        <v>0</v>
      </c>
      <c r="EX307" s="122">
        <f t="shared" si="690"/>
        <v>0</v>
      </c>
      <c r="EY307" s="122">
        <f t="shared" si="691"/>
        <v>0</v>
      </c>
      <c r="EZ307" s="122">
        <f t="shared" si="692"/>
        <v>0</v>
      </c>
      <c r="FA307" s="122">
        <f t="shared" si="693"/>
        <v>0</v>
      </c>
      <c r="FB307" s="122">
        <f t="shared" si="694"/>
        <v>0</v>
      </c>
      <c r="FC307" s="122">
        <f t="shared" si="695"/>
        <v>0</v>
      </c>
      <c r="FD307" s="122">
        <f t="shared" si="696"/>
        <v>0</v>
      </c>
      <c r="FE307" s="469">
        <f t="shared" si="697"/>
        <v>0</v>
      </c>
      <c r="FF307" s="466">
        <f t="shared" si="698"/>
        <v>0</v>
      </c>
      <c r="FG307" s="466">
        <f t="shared" si="699"/>
        <v>0</v>
      </c>
      <c r="FH307" s="466">
        <f t="shared" si="700"/>
        <v>0</v>
      </c>
      <c r="FI307" s="466">
        <f t="shared" si="701"/>
        <v>0</v>
      </c>
      <c r="FJ307" s="466">
        <f t="shared" si="702"/>
        <v>0</v>
      </c>
      <c r="FK307" s="466">
        <f t="shared" si="703"/>
        <v>0</v>
      </c>
      <c r="FL307" s="466">
        <f t="shared" si="704"/>
        <v>0</v>
      </c>
      <c r="FM307" s="466">
        <f t="shared" si="705"/>
        <v>0</v>
      </c>
      <c r="FN307" s="466">
        <f t="shared" si="706"/>
        <v>0</v>
      </c>
      <c r="FO307" s="466">
        <f t="shared" si="707"/>
        <v>0</v>
      </c>
      <c r="FP307" s="466">
        <f t="shared" si="708"/>
        <v>0</v>
      </c>
      <c r="FQ307" s="468">
        <f t="shared" si="709"/>
        <v>0</v>
      </c>
      <c r="FR307" s="466">
        <f t="shared" si="710"/>
        <v>0</v>
      </c>
      <c r="FS307" s="466">
        <f t="shared" si="711"/>
        <v>0</v>
      </c>
      <c r="FT307" s="466">
        <f t="shared" si="712"/>
        <v>0</v>
      </c>
      <c r="FU307" s="466">
        <f t="shared" si="713"/>
        <v>0</v>
      </c>
      <c r="FV307" s="466">
        <f t="shared" si="714"/>
        <v>0</v>
      </c>
      <c r="FW307" s="466">
        <f t="shared" si="715"/>
        <v>0</v>
      </c>
      <c r="FX307" s="466">
        <f t="shared" si="716"/>
        <v>0</v>
      </c>
      <c r="FY307" s="466">
        <f t="shared" si="717"/>
        <v>0</v>
      </c>
      <c r="FZ307" s="466">
        <f t="shared" si="718"/>
        <v>0</v>
      </c>
      <c r="GA307" s="466">
        <f t="shared" si="719"/>
        <v>0</v>
      </c>
      <c r="GB307" s="466">
        <f t="shared" si="720"/>
        <v>0</v>
      </c>
      <c r="GC307" s="468">
        <f t="shared" si="721"/>
        <v>0</v>
      </c>
    </row>
    <row r="308" spans="1:185">
      <c r="A308" s="97">
        <v>305</v>
      </c>
      <c r="B308" s="97" t="s">
        <v>11</v>
      </c>
      <c r="C308" s="97" t="s">
        <v>214</v>
      </c>
      <c r="D308" s="97" t="s">
        <v>936</v>
      </c>
      <c r="E308" s="321">
        <v>7.5125492898272E-2</v>
      </c>
      <c r="F308" s="122">
        <v>5.4663989783089997E-3</v>
      </c>
      <c r="G308" s="122">
        <v>0.83100485920658496</v>
      </c>
      <c r="H308" s="122">
        <v>7.4348612128878999E-2</v>
      </c>
      <c r="I308" s="122">
        <v>5.0837510498280003E-3</v>
      </c>
      <c r="J308" s="122">
        <v>0.82291282610408001</v>
      </c>
      <c r="K308" s="122">
        <v>7.3793697293597998E-2</v>
      </c>
      <c r="L308" s="122">
        <v>4.8104311009119997E-3</v>
      </c>
      <c r="M308" s="122">
        <v>0.81350857141738397</v>
      </c>
      <c r="N308" s="122">
        <v>7.1940281743758994E-2</v>
      </c>
      <c r="O308" s="122">
        <v>3.8975424715340001E-3</v>
      </c>
      <c r="P308" s="475">
        <v>0.80173222386695897</v>
      </c>
      <c r="Q308" s="474">
        <v>10</v>
      </c>
      <c r="R308" s="97">
        <v>0.75125492898272395</v>
      </c>
      <c r="S308" s="97">
        <v>5.4663989783091997E-2</v>
      </c>
      <c r="T308" s="97">
        <v>8.3100485920658507</v>
      </c>
      <c r="U308" s="97">
        <v>0.74348612128878799</v>
      </c>
      <c r="V308" s="97">
        <v>5.0837510498275E-2</v>
      </c>
      <c r="W308" s="97">
        <v>8.2291282610407901</v>
      </c>
      <c r="X308" s="97">
        <v>0.73793697293597604</v>
      </c>
      <c r="Y308" s="97">
        <v>4.8104311009120999E-2</v>
      </c>
      <c r="Z308" s="97">
        <v>8.1350857141738295</v>
      </c>
      <c r="AA308" s="97">
        <v>0.71940281743758605</v>
      </c>
      <c r="AB308" s="97">
        <v>3.8975424715344001E-2</v>
      </c>
      <c r="AC308" s="97">
        <v>8.0173222386695908</v>
      </c>
      <c r="AD308" s="321">
        <v>0</v>
      </c>
      <c r="AE308" s="97">
        <v>0</v>
      </c>
      <c r="AF308" s="97">
        <v>0</v>
      </c>
      <c r="AG308" s="97">
        <v>0</v>
      </c>
      <c r="AH308" s="97">
        <v>0</v>
      </c>
      <c r="AI308" s="97">
        <v>0</v>
      </c>
      <c r="AJ308" s="97">
        <v>0</v>
      </c>
      <c r="AK308" s="97">
        <v>0</v>
      </c>
      <c r="AL308" s="97">
        <v>0</v>
      </c>
      <c r="AM308" s="97">
        <v>0</v>
      </c>
      <c r="AN308" s="97">
        <v>0</v>
      </c>
      <c r="AO308" s="97">
        <v>0</v>
      </c>
      <c r="AP308" s="466">
        <f t="shared" si="578"/>
        <v>0</v>
      </c>
      <c r="AQ308" s="122">
        <f t="shared" si="579"/>
        <v>0</v>
      </c>
      <c r="AR308" s="473">
        <f t="shared" si="580"/>
        <v>0</v>
      </c>
      <c r="AS308" s="122">
        <f t="shared" si="581"/>
        <v>0</v>
      </c>
      <c r="AT308" s="122">
        <f t="shared" si="582"/>
        <v>0</v>
      </c>
      <c r="AU308" s="122">
        <f t="shared" si="583"/>
        <v>0</v>
      </c>
      <c r="AV308" s="122">
        <f t="shared" si="584"/>
        <v>0</v>
      </c>
      <c r="AW308" s="122">
        <f t="shared" si="585"/>
        <v>0</v>
      </c>
      <c r="AX308" s="122">
        <f t="shared" si="586"/>
        <v>0</v>
      </c>
      <c r="AY308" s="122">
        <f t="shared" si="587"/>
        <v>0</v>
      </c>
      <c r="AZ308" s="122">
        <f t="shared" si="588"/>
        <v>0</v>
      </c>
      <c r="BA308" s="469">
        <f t="shared" si="589"/>
        <v>0</v>
      </c>
      <c r="BB308" s="97">
        <f t="shared" si="590"/>
        <v>1.1593533009601108E-2</v>
      </c>
      <c r="BC308" s="97">
        <f t="shared" si="591"/>
        <v>8.4358683788592992E-4</v>
      </c>
      <c r="BD308" s="97">
        <f t="shared" si="592"/>
        <v>0.12824251655022509</v>
      </c>
      <c r="BE308" s="97">
        <f t="shared" si="593"/>
        <v>1.1473643042866669E-2</v>
      </c>
      <c r="BF308" s="97">
        <f t="shared" si="594"/>
        <v>7.8453575923401208E-4</v>
      </c>
      <c r="BG308" s="97">
        <f t="shared" si="595"/>
        <v>0.12699373601955075</v>
      </c>
      <c r="BH308" s="97">
        <f t="shared" si="596"/>
        <v>1.1388007352342027E-2</v>
      </c>
      <c r="BI308" s="97">
        <f t="shared" si="597"/>
        <v>7.4235641733963052E-4</v>
      </c>
      <c r="BJ308" s="97">
        <f t="shared" si="598"/>
        <v>0.12554245053795604</v>
      </c>
      <c r="BK308" s="97">
        <f t="shared" si="599"/>
        <v>1.110198414598965E-2</v>
      </c>
      <c r="BL308" s="97">
        <f t="shared" si="600"/>
        <v>6.0147741541261913E-4</v>
      </c>
      <c r="BM308" s="469">
        <f t="shared" si="601"/>
        <v>0.12372509841431326</v>
      </c>
      <c r="BN308" s="467">
        <f t="shared" si="602"/>
        <v>0</v>
      </c>
      <c r="BO308" s="97">
        <f t="shared" si="603"/>
        <v>0</v>
      </c>
      <c r="BP308" s="97">
        <f t="shared" si="604"/>
        <v>0</v>
      </c>
      <c r="BQ308" s="97">
        <f t="shared" si="605"/>
        <v>0</v>
      </c>
      <c r="BR308" s="97">
        <f t="shared" si="606"/>
        <v>0</v>
      </c>
      <c r="BS308" s="97">
        <f t="shared" si="607"/>
        <v>0</v>
      </c>
      <c r="BT308" s="97">
        <f t="shared" si="608"/>
        <v>0</v>
      </c>
      <c r="BU308" s="97">
        <f t="shared" si="609"/>
        <v>0</v>
      </c>
      <c r="BV308" s="97">
        <f t="shared" si="610"/>
        <v>0</v>
      </c>
      <c r="BW308" s="97">
        <f t="shared" si="611"/>
        <v>0</v>
      </c>
      <c r="BX308" s="97">
        <f t="shared" si="612"/>
        <v>0</v>
      </c>
      <c r="BY308" s="469">
        <f t="shared" si="613"/>
        <v>0</v>
      </c>
      <c r="BZ308" s="470">
        <f t="shared" si="614"/>
        <v>0</v>
      </c>
      <c r="CA308" s="470">
        <f t="shared" si="615"/>
        <v>0</v>
      </c>
      <c r="CB308" s="470">
        <f t="shared" si="616"/>
        <v>0</v>
      </c>
      <c r="CC308" s="470">
        <f t="shared" si="617"/>
        <v>0</v>
      </c>
      <c r="CD308" s="470">
        <f t="shared" si="618"/>
        <v>0</v>
      </c>
      <c r="CE308" s="470">
        <f t="shared" si="619"/>
        <v>0</v>
      </c>
      <c r="CF308" s="470">
        <f t="shared" si="620"/>
        <v>0</v>
      </c>
      <c r="CG308" s="470">
        <f t="shared" si="621"/>
        <v>0</v>
      </c>
      <c r="CH308" s="470">
        <f t="shared" si="622"/>
        <v>0</v>
      </c>
      <c r="CI308" s="470">
        <f t="shared" si="623"/>
        <v>0</v>
      </c>
      <c r="CJ308" s="470">
        <f t="shared" si="624"/>
        <v>0</v>
      </c>
      <c r="CK308" s="472">
        <f t="shared" si="625"/>
        <v>0</v>
      </c>
      <c r="CL308" s="470">
        <f t="shared" si="626"/>
        <v>0.75125492898272395</v>
      </c>
      <c r="CM308" s="116">
        <f t="shared" si="627"/>
        <v>5.4663989783091997E-2</v>
      </c>
      <c r="CN308" s="116">
        <f t="shared" si="628"/>
        <v>8.3100485920658507</v>
      </c>
      <c r="CO308" s="116">
        <f t="shared" si="629"/>
        <v>0.74348612128878799</v>
      </c>
      <c r="CP308" s="116">
        <f t="shared" si="630"/>
        <v>5.0837510498275E-2</v>
      </c>
      <c r="CQ308" s="116">
        <f t="shared" si="631"/>
        <v>8.2291282610407901</v>
      </c>
      <c r="CR308" s="116">
        <f t="shared" si="632"/>
        <v>0.73793697293597604</v>
      </c>
      <c r="CS308" s="116">
        <f t="shared" si="633"/>
        <v>4.8104311009120999E-2</v>
      </c>
      <c r="CT308" s="116">
        <f t="shared" si="634"/>
        <v>8.1350857141738295</v>
      </c>
      <c r="CU308" s="116">
        <f t="shared" si="635"/>
        <v>0.71940281743758605</v>
      </c>
      <c r="CV308" s="116">
        <f t="shared" si="636"/>
        <v>3.8975424715344001E-2</v>
      </c>
      <c r="CW308" s="471">
        <f t="shared" si="637"/>
        <v>8.0173222386695908</v>
      </c>
      <c r="CX308" s="470">
        <f t="shared" si="638"/>
        <v>0</v>
      </c>
      <c r="CY308" s="116">
        <f t="shared" si="639"/>
        <v>0</v>
      </c>
      <c r="CZ308" s="116">
        <f t="shared" si="640"/>
        <v>0</v>
      </c>
      <c r="DA308" s="116">
        <f t="shared" si="641"/>
        <v>0</v>
      </c>
      <c r="DB308" s="116">
        <f t="shared" si="642"/>
        <v>0</v>
      </c>
      <c r="DC308" s="116">
        <f t="shared" si="643"/>
        <v>0</v>
      </c>
      <c r="DD308" s="116">
        <f t="shared" si="644"/>
        <v>0</v>
      </c>
      <c r="DE308" s="116">
        <f t="shared" si="645"/>
        <v>0</v>
      </c>
      <c r="DF308" s="116">
        <f t="shared" si="646"/>
        <v>0</v>
      </c>
      <c r="DG308" s="116">
        <f t="shared" si="647"/>
        <v>0</v>
      </c>
      <c r="DH308" s="116">
        <f t="shared" si="648"/>
        <v>0</v>
      </c>
      <c r="DI308" s="471">
        <f t="shared" si="649"/>
        <v>0</v>
      </c>
      <c r="DJ308" s="470">
        <f t="shared" si="650"/>
        <v>0</v>
      </c>
      <c r="DK308" s="116">
        <f t="shared" si="651"/>
        <v>0</v>
      </c>
      <c r="DL308" s="116">
        <f t="shared" si="652"/>
        <v>0</v>
      </c>
      <c r="DM308" s="116">
        <f t="shared" si="653"/>
        <v>0</v>
      </c>
      <c r="DN308" s="116">
        <f t="shared" si="654"/>
        <v>0</v>
      </c>
      <c r="DO308" s="116">
        <f t="shared" si="655"/>
        <v>0</v>
      </c>
      <c r="DP308" s="116">
        <f t="shared" si="656"/>
        <v>0</v>
      </c>
      <c r="DQ308" s="116">
        <f t="shared" si="657"/>
        <v>0</v>
      </c>
      <c r="DR308" s="116">
        <f t="shared" si="658"/>
        <v>0</v>
      </c>
      <c r="DS308" s="116">
        <f t="shared" si="659"/>
        <v>0</v>
      </c>
      <c r="DT308" s="116">
        <f t="shared" si="660"/>
        <v>0</v>
      </c>
      <c r="DU308" s="471">
        <f t="shared" si="661"/>
        <v>0</v>
      </c>
      <c r="DV308" s="470">
        <f t="shared" si="662"/>
        <v>0</v>
      </c>
      <c r="DW308" s="470">
        <f t="shared" si="663"/>
        <v>0</v>
      </c>
      <c r="DX308" s="470">
        <f t="shared" si="664"/>
        <v>0</v>
      </c>
      <c r="DY308" s="470">
        <f t="shared" si="665"/>
        <v>0</v>
      </c>
      <c r="DZ308" s="470">
        <f t="shared" si="666"/>
        <v>0</v>
      </c>
      <c r="EA308" s="470">
        <f t="shared" si="667"/>
        <v>0</v>
      </c>
      <c r="EB308" s="470">
        <f t="shared" si="668"/>
        <v>0</v>
      </c>
      <c r="EC308" s="470">
        <f t="shared" si="669"/>
        <v>0</v>
      </c>
      <c r="ED308" s="470">
        <f t="shared" si="670"/>
        <v>0</v>
      </c>
      <c r="EE308" s="470">
        <f t="shared" si="671"/>
        <v>0</v>
      </c>
      <c r="EF308" s="470">
        <f t="shared" si="672"/>
        <v>0</v>
      </c>
      <c r="EG308" s="470">
        <f t="shared" si="673"/>
        <v>0</v>
      </c>
      <c r="EH308" s="466">
        <f t="shared" si="674"/>
        <v>0</v>
      </c>
      <c r="EI308" s="122">
        <f t="shared" si="675"/>
        <v>0</v>
      </c>
      <c r="EJ308" s="122">
        <f t="shared" si="676"/>
        <v>0</v>
      </c>
      <c r="EK308" s="122">
        <f t="shared" si="677"/>
        <v>0</v>
      </c>
      <c r="EL308" s="122">
        <f t="shared" si="678"/>
        <v>0</v>
      </c>
      <c r="EM308" s="122">
        <f t="shared" si="679"/>
        <v>0</v>
      </c>
      <c r="EN308" s="122">
        <f t="shared" si="680"/>
        <v>0</v>
      </c>
      <c r="EO308" s="122">
        <f t="shared" si="681"/>
        <v>0</v>
      </c>
      <c r="EP308" s="122">
        <f t="shared" si="682"/>
        <v>0</v>
      </c>
      <c r="EQ308" s="122">
        <f t="shared" si="683"/>
        <v>0</v>
      </c>
      <c r="ER308" s="122">
        <f t="shared" si="684"/>
        <v>0</v>
      </c>
      <c r="ES308" s="469">
        <f t="shared" si="685"/>
        <v>0</v>
      </c>
      <c r="ET308" s="466">
        <f t="shared" si="686"/>
        <v>0</v>
      </c>
      <c r="EU308" s="122">
        <f t="shared" si="687"/>
        <v>0</v>
      </c>
      <c r="EV308" s="122">
        <f t="shared" si="688"/>
        <v>0</v>
      </c>
      <c r="EW308" s="122">
        <f t="shared" si="689"/>
        <v>0</v>
      </c>
      <c r="EX308" s="122">
        <f t="shared" si="690"/>
        <v>0</v>
      </c>
      <c r="EY308" s="122">
        <f t="shared" si="691"/>
        <v>0</v>
      </c>
      <c r="EZ308" s="122">
        <f t="shared" si="692"/>
        <v>0</v>
      </c>
      <c r="FA308" s="122">
        <f t="shared" si="693"/>
        <v>0</v>
      </c>
      <c r="FB308" s="122">
        <f t="shared" si="694"/>
        <v>0</v>
      </c>
      <c r="FC308" s="122">
        <f t="shared" si="695"/>
        <v>0</v>
      </c>
      <c r="FD308" s="122">
        <f t="shared" si="696"/>
        <v>0</v>
      </c>
      <c r="FE308" s="469">
        <f t="shared" si="697"/>
        <v>0</v>
      </c>
      <c r="FF308" s="466">
        <f t="shared" si="698"/>
        <v>0</v>
      </c>
      <c r="FG308" s="466">
        <f t="shared" si="699"/>
        <v>0</v>
      </c>
      <c r="FH308" s="466">
        <f t="shared" si="700"/>
        <v>0</v>
      </c>
      <c r="FI308" s="466">
        <f t="shared" si="701"/>
        <v>0</v>
      </c>
      <c r="FJ308" s="466">
        <f t="shared" si="702"/>
        <v>0</v>
      </c>
      <c r="FK308" s="466">
        <f t="shared" si="703"/>
        <v>0</v>
      </c>
      <c r="FL308" s="466">
        <f t="shared" si="704"/>
        <v>0</v>
      </c>
      <c r="FM308" s="466">
        <f t="shared" si="705"/>
        <v>0</v>
      </c>
      <c r="FN308" s="466">
        <f t="shared" si="706"/>
        <v>0</v>
      </c>
      <c r="FO308" s="466">
        <f t="shared" si="707"/>
        <v>0</v>
      </c>
      <c r="FP308" s="466">
        <f t="shared" si="708"/>
        <v>0</v>
      </c>
      <c r="FQ308" s="468">
        <f t="shared" si="709"/>
        <v>0</v>
      </c>
      <c r="FR308" s="466">
        <f t="shared" si="710"/>
        <v>0</v>
      </c>
      <c r="FS308" s="466">
        <f t="shared" si="711"/>
        <v>0</v>
      </c>
      <c r="FT308" s="466">
        <f t="shared" si="712"/>
        <v>0</v>
      </c>
      <c r="FU308" s="466">
        <f t="shared" si="713"/>
        <v>0</v>
      </c>
      <c r="FV308" s="466">
        <f t="shared" si="714"/>
        <v>0</v>
      </c>
      <c r="FW308" s="466">
        <f t="shared" si="715"/>
        <v>0</v>
      </c>
      <c r="FX308" s="466">
        <f t="shared" si="716"/>
        <v>0</v>
      </c>
      <c r="FY308" s="466">
        <f t="shared" si="717"/>
        <v>0</v>
      </c>
      <c r="FZ308" s="466">
        <f t="shared" si="718"/>
        <v>0</v>
      </c>
      <c r="GA308" s="466">
        <f t="shared" si="719"/>
        <v>0</v>
      </c>
      <c r="GB308" s="466">
        <f t="shared" si="720"/>
        <v>0</v>
      </c>
      <c r="GC308" s="468">
        <f t="shared" si="721"/>
        <v>0</v>
      </c>
    </row>
    <row r="309" spans="1:185">
      <c r="A309" s="97">
        <v>306</v>
      </c>
      <c r="B309" s="97" t="s">
        <v>11</v>
      </c>
      <c r="C309" s="97" t="s">
        <v>214</v>
      </c>
      <c r="D309" s="97" t="s">
        <v>936</v>
      </c>
      <c r="E309" s="321">
        <v>7.6656096704056001E-2</v>
      </c>
      <c r="F309" s="122">
        <v>0.65562750443641205</v>
      </c>
      <c r="G309" s="122">
        <v>0.62209174075289897</v>
      </c>
      <c r="H309" s="122">
        <v>7.0331968725971E-2</v>
      </c>
      <c r="I309" s="122">
        <v>0.59465414652382598</v>
      </c>
      <c r="J309" s="122">
        <v>0.59986842893751402</v>
      </c>
      <c r="K309" s="122">
        <v>6.5924243165488006E-2</v>
      </c>
      <c r="L309" s="122">
        <v>0.54187613241669397</v>
      </c>
      <c r="M309" s="122">
        <v>0.58056382715677501</v>
      </c>
      <c r="N309" s="122">
        <v>5.5882294497256998E-2</v>
      </c>
      <c r="O309" s="122">
        <v>0.458939253105488</v>
      </c>
      <c r="P309" s="475">
        <v>0.53414349469215505</v>
      </c>
      <c r="Q309" s="474">
        <v>2</v>
      </c>
      <c r="R309" s="97">
        <v>0.153312193408112</v>
      </c>
      <c r="S309" s="97">
        <v>1.3112550088728201</v>
      </c>
      <c r="T309" s="97">
        <v>1.2441834815057899</v>
      </c>
      <c r="U309" s="97">
        <v>0.140663937451943</v>
      </c>
      <c r="V309" s="97">
        <v>1.18930829304765</v>
      </c>
      <c r="W309" s="97">
        <v>1.19973685787502</v>
      </c>
      <c r="X309" s="97">
        <v>0.13184848633097601</v>
      </c>
      <c r="Y309" s="97">
        <v>1.0837522648333799</v>
      </c>
      <c r="Z309" s="97">
        <v>1.16112765431355</v>
      </c>
      <c r="AA309" s="97">
        <v>0.111764588994514</v>
      </c>
      <c r="AB309" s="97">
        <v>0.917878506210977</v>
      </c>
      <c r="AC309" s="97">
        <v>1.0682869893843101</v>
      </c>
      <c r="AD309" s="321">
        <v>0</v>
      </c>
      <c r="AE309" s="97">
        <v>0</v>
      </c>
      <c r="AF309" s="97">
        <v>0</v>
      </c>
      <c r="AG309" s="97">
        <v>0</v>
      </c>
      <c r="AH309" s="97">
        <v>0</v>
      </c>
      <c r="AI309" s="97">
        <v>0</v>
      </c>
      <c r="AJ309" s="97">
        <v>0</v>
      </c>
      <c r="AK309" s="97">
        <v>0</v>
      </c>
      <c r="AL309" s="97">
        <v>0</v>
      </c>
      <c r="AM309" s="97">
        <v>0</v>
      </c>
      <c r="AN309" s="97">
        <v>0</v>
      </c>
      <c r="AO309" s="97">
        <v>0</v>
      </c>
      <c r="AP309" s="466">
        <f t="shared" si="578"/>
        <v>0</v>
      </c>
      <c r="AQ309" s="122">
        <f t="shared" si="579"/>
        <v>0</v>
      </c>
      <c r="AR309" s="473">
        <f t="shared" si="580"/>
        <v>0</v>
      </c>
      <c r="AS309" s="122">
        <f t="shared" si="581"/>
        <v>0</v>
      </c>
      <c r="AT309" s="122">
        <f t="shared" si="582"/>
        <v>0</v>
      </c>
      <c r="AU309" s="122">
        <f t="shared" si="583"/>
        <v>0</v>
      </c>
      <c r="AV309" s="122">
        <f t="shared" si="584"/>
        <v>0</v>
      </c>
      <c r="AW309" s="122">
        <f t="shared" si="585"/>
        <v>0</v>
      </c>
      <c r="AX309" s="122">
        <f t="shared" si="586"/>
        <v>0</v>
      </c>
      <c r="AY309" s="122">
        <f t="shared" si="587"/>
        <v>0</v>
      </c>
      <c r="AZ309" s="122">
        <f t="shared" si="588"/>
        <v>0</v>
      </c>
      <c r="BA309" s="469">
        <f t="shared" si="589"/>
        <v>0</v>
      </c>
      <c r="BB309" s="97">
        <f t="shared" si="590"/>
        <v>1.1829739190251487E-2</v>
      </c>
      <c r="BC309" s="97">
        <f t="shared" si="591"/>
        <v>0.10117789343463696</v>
      </c>
      <c r="BD309" s="97">
        <f t="shared" si="592"/>
        <v>9.6002579859077911E-2</v>
      </c>
      <c r="BE309" s="97">
        <f t="shared" si="593"/>
        <v>1.0853785707055679E-2</v>
      </c>
      <c r="BF309" s="97">
        <f t="shared" si="594"/>
        <v>9.1768349345215758E-2</v>
      </c>
      <c r="BG309" s="97">
        <f t="shared" si="595"/>
        <v>9.2573028994590342E-2</v>
      </c>
      <c r="BH309" s="97">
        <f t="shared" si="596"/>
        <v>1.0173575703616253E-2</v>
      </c>
      <c r="BI309" s="97">
        <f t="shared" si="597"/>
        <v>8.3623528923727361E-2</v>
      </c>
      <c r="BJ309" s="97">
        <f t="shared" si="598"/>
        <v>8.9593899948671632E-2</v>
      </c>
      <c r="BK309" s="97">
        <f t="shared" si="599"/>
        <v>8.62387986969336E-3</v>
      </c>
      <c r="BL309" s="97">
        <f t="shared" si="600"/>
        <v>7.0824525404245803E-2</v>
      </c>
      <c r="BM309" s="469">
        <f t="shared" si="601"/>
        <v>8.2430211086437125E-2</v>
      </c>
      <c r="BN309" s="467">
        <f t="shared" si="602"/>
        <v>0</v>
      </c>
      <c r="BO309" s="97">
        <f t="shared" si="603"/>
        <v>0</v>
      </c>
      <c r="BP309" s="97">
        <f t="shared" si="604"/>
        <v>0</v>
      </c>
      <c r="BQ309" s="97">
        <f t="shared" si="605"/>
        <v>0</v>
      </c>
      <c r="BR309" s="97">
        <f t="shared" si="606"/>
        <v>0</v>
      </c>
      <c r="BS309" s="97">
        <f t="shared" si="607"/>
        <v>0</v>
      </c>
      <c r="BT309" s="97">
        <f t="shared" si="608"/>
        <v>0</v>
      </c>
      <c r="BU309" s="97">
        <f t="shared" si="609"/>
        <v>0</v>
      </c>
      <c r="BV309" s="97">
        <f t="shared" si="610"/>
        <v>0</v>
      </c>
      <c r="BW309" s="97">
        <f t="shared" si="611"/>
        <v>0</v>
      </c>
      <c r="BX309" s="97">
        <f t="shared" si="612"/>
        <v>0</v>
      </c>
      <c r="BY309" s="469">
        <f t="shared" si="613"/>
        <v>0</v>
      </c>
      <c r="BZ309" s="470">
        <f t="shared" si="614"/>
        <v>0</v>
      </c>
      <c r="CA309" s="470">
        <f t="shared" si="615"/>
        <v>0</v>
      </c>
      <c r="CB309" s="470">
        <f t="shared" si="616"/>
        <v>0</v>
      </c>
      <c r="CC309" s="470">
        <f t="shared" si="617"/>
        <v>0</v>
      </c>
      <c r="CD309" s="470">
        <f t="shared" si="618"/>
        <v>0</v>
      </c>
      <c r="CE309" s="470">
        <f t="shared" si="619"/>
        <v>0</v>
      </c>
      <c r="CF309" s="470">
        <f t="shared" si="620"/>
        <v>0</v>
      </c>
      <c r="CG309" s="470">
        <f t="shared" si="621"/>
        <v>0</v>
      </c>
      <c r="CH309" s="470">
        <f t="shared" si="622"/>
        <v>0</v>
      </c>
      <c r="CI309" s="470">
        <f t="shared" si="623"/>
        <v>0</v>
      </c>
      <c r="CJ309" s="470">
        <f t="shared" si="624"/>
        <v>0</v>
      </c>
      <c r="CK309" s="472">
        <f t="shared" si="625"/>
        <v>0</v>
      </c>
      <c r="CL309" s="470">
        <f t="shared" si="626"/>
        <v>0.153312193408112</v>
      </c>
      <c r="CM309" s="116">
        <f t="shared" si="627"/>
        <v>1.3112550088728201</v>
      </c>
      <c r="CN309" s="116">
        <f t="shared" si="628"/>
        <v>1.2441834815057899</v>
      </c>
      <c r="CO309" s="116">
        <f t="shared" si="629"/>
        <v>0.140663937451943</v>
      </c>
      <c r="CP309" s="116">
        <f t="shared" si="630"/>
        <v>1.18930829304765</v>
      </c>
      <c r="CQ309" s="116">
        <f t="shared" si="631"/>
        <v>1.19973685787502</v>
      </c>
      <c r="CR309" s="116">
        <f t="shared" si="632"/>
        <v>0.13184848633097601</v>
      </c>
      <c r="CS309" s="116">
        <f t="shared" si="633"/>
        <v>1.0837522648333799</v>
      </c>
      <c r="CT309" s="116">
        <f t="shared" si="634"/>
        <v>1.16112765431355</v>
      </c>
      <c r="CU309" s="116">
        <f t="shared" si="635"/>
        <v>0.111764588994514</v>
      </c>
      <c r="CV309" s="116">
        <f t="shared" si="636"/>
        <v>0.917878506210977</v>
      </c>
      <c r="CW309" s="471">
        <f t="shared" si="637"/>
        <v>1.0682869893843101</v>
      </c>
      <c r="CX309" s="470">
        <f t="shared" si="638"/>
        <v>0</v>
      </c>
      <c r="CY309" s="116">
        <f t="shared" si="639"/>
        <v>0</v>
      </c>
      <c r="CZ309" s="116">
        <f t="shared" si="640"/>
        <v>0</v>
      </c>
      <c r="DA309" s="116">
        <f t="shared" si="641"/>
        <v>0</v>
      </c>
      <c r="DB309" s="116">
        <f t="shared" si="642"/>
        <v>0</v>
      </c>
      <c r="DC309" s="116">
        <f t="shared" si="643"/>
        <v>0</v>
      </c>
      <c r="DD309" s="116">
        <f t="shared" si="644"/>
        <v>0</v>
      </c>
      <c r="DE309" s="116">
        <f t="shared" si="645"/>
        <v>0</v>
      </c>
      <c r="DF309" s="116">
        <f t="shared" si="646"/>
        <v>0</v>
      </c>
      <c r="DG309" s="116">
        <f t="shared" si="647"/>
        <v>0</v>
      </c>
      <c r="DH309" s="116">
        <f t="shared" si="648"/>
        <v>0</v>
      </c>
      <c r="DI309" s="471">
        <f t="shared" si="649"/>
        <v>0</v>
      </c>
      <c r="DJ309" s="470">
        <f t="shared" si="650"/>
        <v>0</v>
      </c>
      <c r="DK309" s="116">
        <f t="shared" si="651"/>
        <v>0</v>
      </c>
      <c r="DL309" s="116">
        <f t="shared" si="652"/>
        <v>0</v>
      </c>
      <c r="DM309" s="116">
        <f t="shared" si="653"/>
        <v>0</v>
      </c>
      <c r="DN309" s="116">
        <f t="shared" si="654"/>
        <v>0</v>
      </c>
      <c r="DO309" s="116">
        <f t="shared" si="655"/>
        <v>0</v>
      </c>
      <c r="DP309" s="116">
        <f t="shared" si="656"/>
        <v>0</v>
      </c>
      <c r="DQ309" s="116">
        <f t="shared" si="657"/>
        <v>0</v>
      </c>
      <c r="DR309" s="116">
        <f t="shared" si="658"/>
        <v>0</v>
      </c>
      <c r="DS309" s="116">
        <f t="shared" si="659"/>
        <v>0</v>
      </c>
      <c r="DT309" s="116">
        <f t="shared" si="660"/>
        <v>0</v>
      </c>
      <c r="DU309" s="471">
        <f t="shared" si="661"/>
        <v>0</v>
      </c>
      <c r="DV309" s="470">
        <f t="shared" si="662"/>
        <v>0</v>
      </c>
      <c r="DW309" s="470">
        <f t="shared" si="663"/>
        <v>0</v>
      </c>
      <c r="DX309" s="470">
        <f t="shared" si="664"/>
        <v>0</v>
      </c>
      <c r="DY309" s="470">
        <f t="shared" si="665"/>
        <v>0</v>
      </c>
      <c r="DZ309" s="470">
        <f t="shared" si="666"/>
        <v>0</v>
      </c>
      <c r="EA309" s="470">
        <f t="shared" si="667"/>
        <v>0</v>
      </c>
      <c r="EB309" s="470">
        <f t="shared" si="668"/>
        <v>0</v>
      </c>
      <c r="EC309" s="470">
        <f t="shared" si="669"/>
        <v>0</v>
      </c>
      <c r="ED309" s="470">
        <f t="shared" si="670"/>
        <v>0</v>
      </c>
      <c r="EE309" s="470">
        <f t="shared" si="671"/>
        <v>0</v>
      </c>
      <c r="EF309" s="470">
        <f t="shared" si="672"/>
        <v>0</v>
      </c>
      <c r="EG309" s="470">
        <f t="shared" si="673"/>
        <v>0</v>
      </c>
      <c r="EH309" s="466">
        <f t="shared" si="674"/>
        <v>0</v>
      </c>
      <c r="EI309" s="122">
        <f t="shared" si="675"/>
        <v>0</v>
      </c>
      <c r="EJ309" s="122">
        <f t="shared" si="676"/>
        <v>0</v>
      </c>
      <c r="EK309" s="122">
        <f t="shared" si="677"/>
        <v>0</v>
      </c>
      <c r="EL309" s="122">
        <f t="shared" si="678"/>
        <v>0</v>
      </c>
      <c r="EM309" s="122">
        <f t="shared" si="679"/>
        <v>0</v>
      </c>
      <c r="EN309" s="122">
        <f t="shared" si="680"/>
        <v>0</v>
      </c>
      <c r="EO309" s="122">
        <f t="shared" si="681"/>
        <v>0</v>
      </c>
      <c r="EP309" s="122">
        <f t="shared" si="682"/>
        <v>0</v>
      </c>
      <c r="EQ309" s="122">
        <f t="shared" si="683"/>
        <v>0</v>
      </c>
      <c r="ER309" s="122">
        <f t="shared" si="684"/>
        <v>0</v>
      </c>
      <c r="ES309" s="469">
        <f t="shared" si="685"/>
        <v>0</v>
      </c>
      <c r="ET309" s="466">
        <f t="shared" si="686"/>
        <v>0</v>
      </c>
      <c r="EU309" s="122">
        <f t="shared" si="687"/>
        <v>0</v>
      </c>
      <c r="EV309" s="122">
        <f t="shared" si="688"/>
        <v>0</v>
      </c>
      <c r="EW309" s="122">
        <f t="shared" si="689"/>
        <v>0</v>
      </c>
      <c r="EX309" s="122">
        <f t="shared" si="690"/>
        <v>0</v>
      </c>
      <c r="EY309" s="122">
        <f t="shared" si="691"/>
        <v>0</v>
      </c>
      <c r="EZ309" s="122">
        <f t="shared" si="692"/>
        <v>0</v>
      </c>
      <c r="FA309" s="122">
        <f t="shared" si="693"/>
        <v>0</v>
      </c>
      <c r="FB309" s="122">
        <f t="shared" si="694"/>
        <v>0</v>
      </c>
      <c r="FC309" s="122">
        <f t="shared" si="695"/>
        <v>0</v>
      </c>
      <c r="FD309" s="122">
        <f t="shared" si="696"/>
        <v>0</v>
      </c>
      <c r="FE309" s="469">
        <f t="shared" si="697"/>
        <v>0</v>
      </c>
      <c r="FF309" s="466">
        <f t="shared" si="698"/>
        <v>0</v>
      </c>
      <c r="FG309" s="466">
        <f t="shared" si="699"/>
        <v>0</v>
      </c>
      <c r="FH309" s="466">
        <f t="shared" si="700"/>
        <v>0</v>
      </c>
      <c r="FI309" s="466">
        <f t="shared" si="701"/>
        <v>0</v>
      </c>
      <c r="FJ309" s="466">
        <f t="shared" si="702"/>
        <v>0</v>
      </c>
      <c r="FK309" s="466">
        <f t="shared" si="703"/>
        <v>0</v>
      </c>
      <c r="FL309" s="466">
        <f t="shared" si="704"/>
        <v>0</v>
      </c>
      <c r="FM309" s="466">
        <f t="shared" si="705"/>
        <v>0</v>
      </c>
      <c r="FN309" s="466">
        <f t="shared" si="706"/>
        <v>0</v>
      </c>
      <c r="FO309" s="466">
        <f t="shared" si="707"/>
        <v>0</v>
      </c>
      <c r="FP309" s="466">
        <f t="shared" si="708"/>
        <v>0</v>
      </c>
      <c r="FQ309" s="468">
        <f t="shared" si="709"/>
        <v>0</v>
      </c>
      <c r="FR309" s="466">
        <f t="shared" si="710"/>
        <v>0</v>
      </c>
      <c r="FS309" s="466">
        <f t="shared" si="711"/>
        <v>0</v>
      </c>
      <c r="FT309" s="466">
        <f t="shared" si="712"/>
        <v>0</v>
      </c>
      <c r="FU309" s="466">
        <f t="shared" si="713"/>
        <v>0</v>
      </c>
      <c r="FV309" s="466">
        <f t="shared" si="714"/>
        <v>0</v>
      </c>
      <c r="FW309" s="466">
        <f t="shared" si="715"/>
        <v>0</v>
      </c>
      <c r="FX309" s="466">
        <f t="shared" si="716"/>
        <v>0</v>
      </c>
      <c r="FY309" s="466">
        <f t="shared" si="717"/>
        <v>0</v>
      </c>
      <c r="FZ309" s="466">
        <f t="shared" si="718"/>
        <v>0</v>
      </c>
      <c r="GA309" s="466">
        <f t="shared" si="719"/>
        <v>0</v>
      </c>
      <c r="GB309" s="466">
        <f t="shared" si="720"/>
        <v>0</v>
      </c>
      <c r="GC309" s="468">
        <f t="shared" si="721"/>
        <v>0</v>
      </c>
    </row>
    <row r="310" spans="1:185">
      <c r="A310" s="97">
        <v>307</v>
      </c>
      <c r="B310" s="97" t="s">
        <v>11</v>
      </c>
      <c r="C310" s="97" t="s">
        <v>214</v>
      </c>
      <c r="D310" s="97" t="s">
        <v>936</v>
      </c>
      <c r="E310" s="321">
        <v>8.4844834770975E-2</v>
      </c>
      <c r="F310" s="122">
        <v>0.76360712320365098</v>
      </c>
      <c r="G310" s="122">
        <v>1.1764409113854699</v>
      </c>
      <c r="H310" s="122">
        <v>7.7845135902369994E-2</v>
      </c>
      <c r="I310" s="122">
        <v>0.70060953553935001</v>
      </c>
      <c r="J310" s="122">
        <v>1.16064059168337</v>
      </c>
      <c r="K310" s="122">
        <v>7.2966557903039006E-2</v>
      </c>
      <c r="L310" s="122">
        <v>0.65670212595513999</v>
      </c>
      <c r="M310" s="122">
        <v>1.1422780579755201</v>
      </c>
      <c r="N310" s="122">
        <v>6.1851884548040997E-2</v>
      </c>
      <c r="O310" s="122">
        <v>0.55666959281546202</v>
      </c>
      <c r="P310" s="475">
        <v>1.1192838297188199</v>
      </c>
      <c r="Q310" s="474">
        <v>2</v>
      </c>
      <c r="R310" s="97">
        <v>0.169689669541951</v>
      </c>
      <c r="S310" s="97">
        <v>1.5272142464073</v>
      </c>
      <c r="T310" s="97">
        <v>2.35288182277095</v>
      </c>
      <c r="U310" s="97">
        <v>0.15569027180473999</v>
      </c>
      <c r="V310" s="97">
        <v>1.4012190710787</v>
      </c>
      <c r="W310" s="97">
        <v>2.3212811833667399</v>
      </c>
      <c r="X310" s="97">
        <v>0.14593311580607801</v>
      </c>
      <c r="Y310" s="97">
        <v>1.31340425191028</v>
      </c>
      <c r="Z310" s="97">
        <v>2.2845561159510401</v>
      </c>
      <c r="AA310" s="97">
        <v>0.12370376909608199</v>
      </c>
      <c r="AB310" s="97">
        <v>1.11333918563092</v>
      </c>
      <c r="AC310" s="97">
        <v>2.2385676594376398</v>
      </c>
      <c r="AD310" s="321">
        <v>0</v>
      </c>
      <c r="AE310" s="97">
        <v>0</v>
      </c>
      <c r="AF310" s="97">
        <v>0</v>
      </c>
      <c r="AG310" s="97">
        <v>0</v>
      </c>
      <c r="AH310" s="97">
        <v>0</v>
      </c>
      <c r="AI310" s="97">
        <v>0</v>
      </c>
      <c r="AJ310" s="97">
        <v>0</v>
      </c>
      <c r="AK310" s="97">
        <v>0</v>
      </c>
      <c r="AL310" s="97">
        <v>0</v>
      </c>
      <c r="AM310" s="97">
        <v>0</v>
      </c>
      <c r="AN310" s="97">
        <v>0</v>
      </c>
      <c r="AO310" s="97">
        <v>0</v>
      </c>
      <c r="AP310" s="466">
        <f t="shared" si="578"/>
        <v>0</v>
      </c>
      <c r="AQ310" s="122">
        <f t="shared" si="579"/>
        <v>0</v>
      </c>
      <c r="AR310" s="473">
        <f t="shared" si="580"/>
        <v>0</v>
      </c>
      <c r="AS310" s="122">
        <f t="shared" si="581"/>
        <v>0</v>
      </c>
      <c r="AT310" s="122">
        <f t="shared" si="582"/>
        <v>0</v>
      </c>
      <c r="AU310" s="122">
        <f t="shared" si="583"/>
        <v>0</v>
      </c>
      <c r="AV310" s="122">
        <f t="shared" si="584"/>
        <v>0</v>
      </c>
      <c r="AW310" s="122">
        <f t="shared" si="585"/>
        <v>0</v>
      </c>
      <c r="AX310" s="122">
        <f t="shared" si="586"/>
        <v>0</v>
      </c>
      <c r="AY310" s="122">
        <f t="shared" si="587"/>
        <v>0</v>
      </c>
      <c r="AZ310" s="122">
        <f t="shared" si="588"/>
        <v>0</v>
      </c>
      <c r="BA310" s="469">
        <f t="shared" si="589"/>
        <v>0</v>
      </c>
      <c r="BB310" s="97">
        <f t="shared" si="590"/>
        <v>1.309344344593413E-2</v>
      </c>
      <c r="BC310" s="97">
        <f t="shared" si="591"/>
        <v>0.11784154815750564</v>
      </c>
      <c r="BD310" s="97">
        <f t="shared" si="592"/>
        <v>0.18155097575814211</v>
      </c>
      <c r="BE310" s="97">
        <f t="shared" si="593"/>
        <v>1.2013234361644632E-2</v>
      </c>
      <c r="BF310" s="97">
        <f t="shared" si="594"/>
        <v>0.10811962043451145</v>
      </c>
      <c r="BG310" s="97">
        <f t="shared" si="595"/>
        <v>0.17911263530989249</v>
      </c>
      <c r="BH310" s="97">
        <f t="shared" si="596"/>
        <v>1.1260361363503429E-2</v>
      </c>
      <c r="BI310" s="97">
        <f t="shared" si="597"/>
        <v>0.10134373141545487</v>
      </c>
      <c r="BJ310" s="97">
        <f t="shared" si="598"/>
        <v>0.17627888830246663</v>
      </c>
      <c r="BK310" s="97">
        <f t="shared" si="599"/>
        <v>9.5451202720860159E-3</v>
      </c>
      <c r="BL310" s="97">
        <f t="shared" si="600"/>
        <v>8.5906488606821679E-2</v>
      </c>
      <c r="BM310" s="469">
        <f t="shared" si="601"/>
        <v>0.17273036789960763</v>
      </c>
      <c r="BN310" s="467">
        <f t="shared" si="602"/>
        <v>0</v>
      </c>
      <c r="BO310" s="97">
        <f t="shared" si="603"/>
        <v>0</v>
      </c>
      <c r="BP310" s="97">
        <f t="shared" si="604"/>
        <v>0</v>
      </c>
      <c r="BQ310" s="97">
        <f t="shared" si="605"/>
        <v>0</v>
      </c>
      <c r="BR310" s="97">
        <f t="shared" si="606"/>
        <v>0</v>
      </c>
      <c r="BS310" s="97">
        <f t="shared" si="607"/>
        <v>0</v>
      </c>
      <c r="BT310" s="97">
        <f t="shared" si="608"/>
        <v>0</v>
      </c>
      <c r="BU310" s="97">
        <f t="shared" si="609"/>
        <v>0</v>
      </c>
      <c r="BV310" s="97">
        <f t="shared" si="610"/>
        <v>0</v>
      </c>
      <c r="BW310" s="97">
        <f t="shared" si="611"/>
        <v>0</v>
      </c>
      <c r="BX310" s="97">
        <f t="shared" si="612"/>
        <v>0</v>
      </c>
      <c r="BY310" s="469">
        <f t="shared" si="613"/>
        <v>0</v>
      </c>
      <c r="BZ310" s="470">
        <f t="shared" si="614"/>
        <v>0</v>
      </c>
      <c r="CA310" s="470">
        <f t="shared" si="615"/>
        <v>0</v>
      </c>
      <c r="CB310" s="470">
        <f t="shared" si="616"/>
        <v>0</v>
      </c>
      <c r="CC310" s="470">
        <f t="shared" si="617"/>
        <v>0</v>
      </c>
      <c r="CD310" s="470">
        <f t="shared" si="618"/>
        <v>0</v>
      </c>
      <c r="CE310" s="470">
        <f t="shared" si="619"/>
        <v>0</v>
      </c>
      <c r="CF310" s="470">
        <f t="shared" si="620"/>
        <v>0</v>
      </c>
      <c r="CG310" s="470">
        <f t="shared" si="621"/>
        <v>0</v>
      </c>
      <c r="CH310" s="470">
        <f t="shared" si="622"/>
        <v>0</v>
      </c>
      <c r="CI310" s="470">
        <f t="shared" si="623"/>
        <v>0</v>
      </c>
      <c r="CJ310" s="470">
        <f t="shared" si="624"/>
        <v>0</v>
      </c>
      <c r="CK310" s="472">
        <f t="shared" si="625"/>
        <v>0</v>
      </c>
      <c r="CL310" s="470">
        <f t="shared" si="626"/>
        <v>0.169689669541951</v>
      </c>
      <c r="CM310" s="116">
        <f t="shared" si="627"/>
        <v>1.5272142464073</v>
      </c>
      <c r="CN310" s="116">
        <f t="shared" si="628"/>
        <v>2.35288182277095</v>
      </c>
      <c r="CO310" s="116">
        <f t="shared" si="629"/>
        <v>0.15569027180473999</v>
      </c>
      <c r="CP310" s="116">
        <f t="shared" si="630"/>
        <v>1.4012190710787</v>
      </c>
      <c r="CQ310" s="116">
        <f t="shared" si="631"/>
        <v>2.3212811833667399</v>
      </c>
      <c r="CR310" s="116">
        <f t="shared" si="632"/>
        <v>0.14593311580607801</v>
      </c>
      <c r="CS310" s="116">
        <f t="shared" si="633"/>
        <v>1.31340425191028</v>
      </c>
      <c r="CT310" s="116">
        <f t="shared" si="634"/>
        <v>2.2845561159510401</v>
      </c>
      <c r="CU310" s="116">
        <f t="shared" si="635"/>
        <v>0.12370376909608199</v>
      </c>
      <c r="CV310" s="116">
        <f t="shared" si="636"/>
        <v>1.11333918563092</v>
      </c>
      <c r="CW310" s="471">
        <f t="shared" si="637"/>
        <v>2.2385676594376398</v>
      </c>
      <c r="CX310" s="470">
        <f t="shared" si="638"/>
        <v>0</v>
      </c>
      <c r="CY310" s="116">
        <f t="shared" si="639"/>
        <v>0</v>
      </c>
      <c r="CZ310" s="116">
        <f t="shared" si="640"/>
        <v>0</v>
      </c>
      <c r="DA310" s="116">
        <f t="shared" si="641"/>
        <v>0</v>
      </c>
      <c r="DB310" s="116">
        <f t="shared" si="642"/>
        <v>0</v>
      </c>
      <c r="DC310" s="116">
        <f t="shared" si="643"/>
        <v>0</v>
      </c>
      <c r="DD310" s="116">
        <f t="shared" si="644"/>
        <v>0</v>
      </c>
      <c r="DE310" s="116">
        <f t="shared" si="645"/>
        <v>0</v>
      </c>
      <c r="DF310" s="116">
        <f t="shared" si="646"/>
        <v>0</v>
      </c>
      <c r="DG310" s="116">
        <f t="shared" si="647"/>
        <v>0</v>
      </c>
      <c r="DH310" s="116">
        <f t="shared" si="648"/>
        <v>0</v>
      </c>
      <c r="DI310" s="471">
        <f t="shared" si="649"/>
        <v>0</v>
      </c>
      <c r="DJ310" s="470">
        <f t="shared" si="650"/>
        <v>0</v>
      </c>
      <c r="DK310" s="116">
        <f t="shared" si="651"/>
        <v>0</v>
      </c>
      <c r="DL310" s="116">
        <f t="shared" si="652"/>
        <v>0</v>
      </c>
      <c r="DM310" s="116">
        <f t="shared" si="653"/>
        <v>0</v>
      </c>
      <c r="DN310" s="116">
        <f t="shared" si="654"/>
        <v>0</v>
      </c>
      <c r="DO310" s="116">
        <f t="shared" si="655"/>
        <v>0</v>
      </c>
      <c r="DP310" s="116">
        <f t="shared" si="656"/>
        <v>0</v>
      </c>
      <c r="DQ310" s="116">
        <f t="shared" si="657"/>
        <v>0</v>
      </c>
      <c r="DR310" s="116">
        <f t="shared" si="658"/>
        <v>0</v>
      </c>
      <c r="DS310" s="116">
        <f t="shared" si="659"/>
        <v>0</v>
      </c>
      <c r="DT310" s="116">
        <f t="shared" si="660"/>
        <v>0</v>
      </c>
      <c r="DU310" s="471">
        <f t="shared" si="661"/>
        <v>0</v>
      </c>
      <c r="DV310" s="470">
        <f t="shared" si="662"/>
        <v>0</v>
      </c>
      <c r="DW310" s="470">
        <f t="shared" si="663"/>
        <v>0</v>
      </c>
      <c r="DX310" s="470">
        <f t="shared" si="664"/>
        <v>0</v>
      </c>
      <c r="DY310" s="470">
        <f t="shared" si="665"/>
        <v>0</v>
      </c>
      <c r="DZ310" s="470">
        <f t="shared" si="666"/>
        <v>0</v>
      </c>
      <c r="EA310" s="470">
        <f t="shared" si="667"/>
        <v>0</v>
      </c>
      <c r="EB310" s="470">
        <f t="shared" si="668"/>
        <v>0</v>
      </c>
      <c r="EC310" s="470">
        <f t="shared" si="669"/>
        <v>0</v>
      </c>
      <c r="ED310" s="470">
        <f t="shared" si="670"/>
        <v>0</v>
      </c>
      <c r="EE310" s="470">
        <f t="shared" si="671"/>
        <v>0</v>
      </c>
      <c r="EF310" s="470">
        <f t="shared" si="672"/>
        <v>0</v>
      </c>
      <c r="EG310" s="470">
        <f t="shared" si="673"/>
        <v>0</v>
      </c>
      <c r="EH310" s="466">
        <f t="shared" si="674"/>
        <v>0</v>
      </c>
      <c r="EI310" s="122">
        <f t="shared" si="675"/>
        <v>0</v>
      </c>
      <c r="EJ310" s="122">
        <f t="shared" si="676"/>
        <v>0</v>
      </c>
      <c r="EK310" s="122">
        <f t="shared" si="677"/>
        <v>0</v>
      </c>
      <c r="EL310" s="122">
        <f t="shared" si="678"/>
        <v>0</v>
      </c>
      <c r="EM310" s="122">
        <f t="shared" si="679"/>
        <v>0</v>
      </c>
      <c r="EN310" s="122">
        <f t="shared" si="680"/>
        <v>0</v>
      </c>
      <c r="EO310" s="122">
        <f t="shared" si="681"/>
        <v>0</v>
      </c>
      <c r="EP310" s="122">
        <f t="shared" si="682"/>
        <v>0</v>
      </c>
      <c r="EQ310" s="122">
        <f t="shared" si="683"/>
        <v>0</v>
      </c>
      <c r="ER310" s="122">
        <f t="shared" si="684"/>
        <v>0</v>
      </c>
      <c r="ES310" s="469">
        <f t="shared" si="685"/>
        <v>0</v>
      </c>
      <c r="ET310" s="466">
        <f t="shared" si="686"/>
        <v>0</v>
      </c>
      <c r="EU310" s="122">
        <f t="shared" si="687"/>
        <v>0</v>
      </c>
      <c r="EV310" s="122">
        <f t="shared" si="688"/>
        <v>0</v>
      </c>
      <c r="EW310" s="122">
        <f t="shared" si="689"/>
        <v>0</v>
      </c>
      <c r="EX310" s="122">
        <f t="shared" si="690"/>
        <v>0</v>
      </c>
      <c r="EY310" s="122">
        <f t="shared" si="691"/>
        <v>0</v>
      </c>
      <c r="EZ310" s="122">
        <f t="shared" si="692"/>
        <v>0</v>
      </c>
      <c r="FA310" s="122">
        <f t="shared" si="693"/>
        <v>0</v>
      </c>
      <c r="FB310" s="122">
        <f t="shared" si="694"/>
        <v>0</v>
      </c>
      <c r="FC310" s="122">
        <f t="shared" si="695"/>
        <v>0</v>
      </c>
      <c r="FD310" s="122">
        <f t="shared" si="696"/>
        <v>0</v>
      </c>
      <c r="FE310" s="469">
        <f t="shared" si="697"/>
        <v>0</v>
      </c>
      <c r="FF310" s="466">
        <f t="shared" si="698"/>
        <v>0</v>
      </c>
      <c r="FG310" s="466">
        <f t="shared" si="699"/>
        <v>0</v>
      </c>
      <c r="FH310" s="466">
        <f t="shared" si="700"/>
        <v>0</v>
      </c>
      <c r="FI310" s="466">
        <f t="shared" si="701"/>
        <v>0</v>
      </c>
      <c r="FJ310" s="466">
        <f t="shared" si="702"/>
        <v>0</v>
      </c>
      <c r="FK310" s="466">
        <f t="shared" si="703"/>
        <v>0</v>
      </c>
      <c r="FL310" s="466">
        <f t="shared" si="704"/>
        <v>0</v>
      </c>
      <c r="FM310" s="466">
        <f t="shared" si="705"/>
        <v>0</v>
      </c>
      <c r="FN310" s="466">
        <f t="shared" si="706"/>
        <v>0</v>
      </c>
      <c r="FO310" s="466">
        <f t="shared" si="707"/>
        <v>0</v>
      </c>
      <c r="FP310" s="466">
        <f t="shared" si="708"/>
        <v>0</v>
      </c>
      <c r="FQ310" s="468">
        <f t="shared" si="709"/>
        <v>0</v>
      </c>
      <c r="FR310" s="466">
        <f t="shared" si="710"/>
        <v>0</v>
      </c>
      <c r="FS310" s="466">
        <f t="shared" si="711"/>
        <v>0</v>
      </c>
      <c r="FT310" s="466">
        <f t="shared" si="712"/>
        <v>0</v>
      </c>
      <c r="FU310" s="466">
        <f t="shared" si="713"/>
        <v>0</v>
      </c>
      <c r="FV310" s="466">
        <f t="shared" si="714"/>
        <v>0</v>
      </c>
      <c r="FW310" s="466">
        <f t="shared" si="715"/>
        <v>0</v>
      </c>
      <c r="FX310" s="466">
        <f t="shared" si="716"/>
        <v>0</v>
      </c>
      <c r="FY310" s="466">
        <f t="shared" si="717"/>
        <v>0</v>
      </c>
      <c r="FZ310" s="466">
        <f t="shared" si="718"/>
        <v>0</v>
      </c>
      <c r="GA310" s="466">
        <f t="shared" si="719"/>
        <v>0</v>
      </c>
      <c r="GB310" s="466">
        <f t="shared" si="720"/>
        <v>0</v>
      </c>
      <c r="GC310" s="468">
        <f t="shared" si="721"/>
        <v>0</v>
      </c>
    </row>
    <row r="311" spans="1:185">
      <c r="A311" s="97">
        <v>308</v>
      </c>
      <c r="B311" s="97" t="s">
        <v>11</v>
      </c>
      <c r="C311" s="97" t="s">
        <v>214</v>
      </c>
      <c r="D311" s="97" t="s">
        <v>936</v>
      </c>
      <c r="E311" s="321">
        <v>8.6053776484651998E-2</v>
      </c>
      <c r="F311" s="122">
        <v>0</v>
      </c>
      <c r="G311" s="122">
        <v>0.95624131328892803</v>
      </c>
      <c r="H311" s="122">
        <v>7.8954339924667993E-2</v>
      </c>
      <c r="I311" s="122">
        <v>0</v>
      </c>
      <c r="J311" s="122">
        <v>0.90306492742132904</v>
      </c>
      <c r="K311" s="122">
        <v>7.4006247776799997E-2</v>
      </c>
      <c r="L311" s="122">
        <v>0</v>
      </c>
      <c r="M311" s="122">
        <v>0.86108078825018697</v>
      </c>
      <c r="N311" s="122">
        <v>6.2733203057311004E-2</v>
      </c>
      <c r="O311" s="122">
        <v>0</v>
      </c>
      <c r="P311" s="475">
        <v>0.77804582219665497</v>
      </c>
      <c r="Q311" s="474">
        <v>2</v>
      </c>
      <c r="R311" s="97">
        <v>0.172107552969303</v>
      </c>
      <c r="S311" s="97">
        <v>0</v>
      </c>
      <c r="T311" s="97">
        <v>1.9124826265778501</v>
      </c>
      <c r="U311" s="97">
        <v>0.15790867984933599</v>
      </c>
      <c r="V311" s="97">
        <v>0</v>
      </c>
      <c r="W311" s="97">
        <v>1.8061298548426501</v>
      </c>
      <c r="X311" s="97">
        <v>0.14801249555360099</v>
      </c>
      <c r="Y311" s="97">
        <v>0</v>
      </c>
      <c r="Z311" s="97">
        <v>1.7221615765003699</v>
      </c>
      <c r="AA311" s="97">
        <v>0.12546640611462201</v>
      </c>
      <c r="AB311" s="97">
        <v>0</v>
      </c>
      <c r="AC311" s="97">
        <v>1.5560916443933099</v>
      </c>
      <c r="AD311" s="321">
        <v>0</v>
      </c>
      <c r="AE311" s="97">
        <v>0</v>
      </c>
      <c r="AF311" s="97">
        <v>0</v>
      </c>
      <c r="AG311" s="97">
        <v>0</v>
      </c>
      <c r="AH311" s="97">
        <v>0</v>
      </c>
      <c r="AI311" s="97">
        <v>0</v>
      </c>
      <c r="AJ311" s="97">
        <v>0</v>
      </c>
      <c r="AK311" s="97">
        <v>0</v>
      </c>
      <c r="AL311" s="97">
        <v>0</v>
      </c>
      <c r="AM311" s="97">
        <v>0</v>
      </c>
      <c r="AN311" s="97">
        <v>0</v>
      </c>
      <c r="AO311" s="97">
        <v>0</v>
      </c>
      <c r="AP311" s="466">
        <f t="shared" si="578"/>
        <v>0</v>
      </c>
      <c r="AQ311" s="122">
        <f t="shared" si="579"/>
        <v>0</v>
      </c>
      <c r="AR311" s="473">
        <f t="shared" si="580"/>
        <v>0</v>
      </c>
      <c r="AS311" s="122">
        <f t="shared" si="581"/>
        <v>0</v>
      </c>
      <c r="AT311" s="122">
        <f t="shared" si="582"/>
        <v>0</v>
      </c>
      <c r="AU311" s="122">
        <f t="shared" si="583"/>
        <v>0</v>
      </c>
      <c r="AV311" s="122">
        <f t="shared" si="584"/>
        <v>0</v>
      </c>
      <c r="AW311" s="122">
        <f t="shared" si="585"/>
        <v>0</v>
      </c>
      <c r="AX311" s="122">
        <f t="shared" si="586"/>
        <v>0</v>
      </c>
      <c r="AY311" s="122">
        <f t="shared" si="587"/>
        <v>0</v>
      </c>
      <c r="AZ311" s="122">
        <f t="shared" si="588"/>
        <v>0</v>
      </c>
      <c r="BA311" s="469">
        <f t="shared" si="589"/>
        <v>0</v>
      </c>
      <c r="BB311" s="97">
        <f t="shared" si="590"/>
        <v>1.3280010017725906E-2</v>
      </c>
      <c r="BC311" s="97">
        <f t="shared" si="591"/>
        <v>0</v>
      </c>
      <c r="BD311" s="97">
        <f t="shared" si="592"/>
        <v>0.14756928444744355</v>
      </c>
      <c r="BE311" s="97">
        <f t="shared" si="593"/>
        <v>1.2184409191263484E-2</v>
      </c>
      <c r="BF311" s="97">
        <f t="shared" si="594"/>
        <v>0</v>
      </c>
      <c r="BG311" s="97">
        <f t="shared" si="595"/>
        <v>0.13936298641060932</v>
      </c>
      <c r="BH311" s="97">
        <f t="shared" si="596"/>
        <v>1.1420808615244166E-2</v>
      </c>
      <c r="BI311" s="97">
        <f t="shared" si="597"/>
        <v>0</v>
      </c>
      <c r="BJ311" s="97">
        <f t="shared" si="598"/>
        <v>0.13288390075563161</v>
      </c>
      <c r="BK311" s="97">
        <f t="shared" si="599"/>
        <v>9.6811273029221382E-3</v>
      </c>
      <c r="BL311" s="97">
        <f t="shared" si="600"/>
        <v>0</v>
      </c>
      <c r="BM311" s="469">
        <f t="shared" si="601"/>
        <v>0.12006976027210377</v>
      </c>
      <c r="BN311" s="467">
        <f t="shared" si="602"/>
        <v>0</v>
      </c>
      <c r="BO311" s="97">
        <f t="shared" si="603"/>
        <v>0</v>
      </c>
      <c r="BP311" s="97">
        <f t="shared" si="604"/>
        <v>0</v>
      </c>
      <c r="BQ311" s="97">
        <f t="shared" si="605"/>
        <v>0</v>
      </c>
      <c r="BR311" s="97">
        <f t="shared" si="606"/>
        <v>0</v>
      </c>
      <c r="BS311" s="97">
        <f t="shared" si="607"/>
        <v>0</v>
      </c>
      <c r="BT311" s="97">
        <f t="shared" si="608"/>
        <v>0</v>
      </c>
      <c r="BU311" s="97">
        <f t="shared" si="609"/>
        <v>0</v>
      </c>
      <c r="BV311" s="97">
        <f t="shared" si="610"/>
        <v>0</v>
      </c>
      <c r="BW311" s="97">
        <f t="shared" si="611"/>
        <v>0</v>
      </c>
      <c r="BX311" s="97">
        <f t="shared" si="612"/>
        <v>0</v>
      </c>
      <c r="BY311" s="469">
        <f t="shared" si="613"/>
        <v>0</v>
      </c>
      <c r="BZ311" s="470">
        <f t="shared" si="614"/>
        <v>0</v>
      </c>
      <c r="CA311" s="470">
        <f t="shared" si="615"/>
        <v>0</v>
      </c>
      <c r="CB311" s="470">
        <f t="shared" si="616"/>
        <v>0</v>
      </c>
      <c r="CC311" s="470">
        <f t="shared" si="617"/>
        <v>0</v>
      </c>
      <c r="CD311" s="470">
        <f t="shared" si="618"/>
        <v>0</v>
      </c>
      <c r="CE311" s="470">
        <f t="shared" si="619"/>
        <v>0</v>
      </c>
      <c r="CF311" s="470">
        <f t="shared" si="620"/>
        <v>0</v>
      </c>
      <c r="CG311" s="470">
        <f t="shared" si="621"/>
        <v>0</v>
      </c>
      <c r="CH311" s="470">
        <f t="shared" si="622"/>
        <v>0</v>
      </c>
      <c r="CI311" s="470">
        <f t="shared" si="623"/>
        <v>0</v>
      </c>
      <c r="CJ311" s="470">
        <f t="shared" si="624"/>
        <v>0</v>
      </c>
      <c r="CK311" s="472">
        <f t="shared" si="625"/>
        <v>0</v>
      </c>
      <c r="CL311" s="470">
        <f t="shared" si="626"/>
        <v>0.172107552969303</v>
      </c>
      <c r="CM311" s="116">
        <f t="shared" si="627"/>
        <v>0</v>
      </c>
      <c r="CN311" s="116">
        <f t="shared" si="628"/>
        <v>1.9124826265778501</v>
      </c>
      <c r="CO311" s="116">
        <f t="shared" si="629"/>
        <v>0.15790867984933599</v>
      </c>
      <c r="CP311" s="116">
        <f t="shared" si="630"/>
        <v>0</v>
      </c>
      <c r="CQ311" s="116">
        <f t="shared" si="631"/>
        <v>1.8061298548426501</v>
      </c>
      <c r="CR311" s="116">
        <f t="shared" si="632"/>
        <v>0.14801249555360099</v>
      </c>
      <c r="CS311" s="116">
        <f t="shared" si="633"/>
        <v>0</v>
      </c>
      <c r="CT311" s="116">
        <f t="shared" si="634"/>
        <v>1.7221615765003699</v>
      </c>
      <c r="CU311" s="116">
        <f t="shared" si="635"/>
        <v>0.12546640611462201</v>
      </c>
      <c r="CV311" s="116">
        <f t="shared" si="636"/>
        <v>0</v>
      </c>
      <c r="CW311" s="471">
        <f t="shared" si="637"/>
        <v>1.5560916443933099</v>
      </c>
      <c r="CX311" s="470">
        <f t="shared" si="638"/>
        <v>0</v>
      </c>
      <c r="CY311" s="116">
        <f t="shared" si="639"/>
        <v>0</v>
      </c>
      <c r="CZ311" s="116">
        <f t="shared" si="640"/>
        <v>0</v>
      </c>
      <c r="DA311" s="116">
        <f t="shared" si="641"/>
        <v>0</v>
      </c>
      <c r="DB311" s="116">
        <f t="shared" si="642"/>
        <v>0</v>
      </c>
      <c r="DC311" s="116">
        <f t="shared" si="643"/>
        <v>0</v>
      </c>
      <c r="DD311" s="116">
        <f t="shared" si="644"/>
        <v>0</v>
      </c>
      <c r="DE311" s="116">
        <f t="shared" si="645"/>
        <v>0</v>
      </c>
      <c r="DF311" s="116">
        <f t="shared" si="646"/>
        <v>0</v>
      </c>
      <c r="DG311" s="116">
        <f t="shared" si="647"/>
        <v>0</v>
      </c>
      <c r="DH311" s="116">
        <f t="shared" si="648"/>
        <v>0</v>
      </c>
      <c r="DI311" s="471">
        <f t="shared" si="649"/>
        <v>0</v>
      </c>
      <c r="DJ311" s="470">
        <f t="shared" si="650"/>
        <v>0</v>
      </c>
      <c r="DK311" s="116">
        <f t="shared" si="651"/>
        <v>0</v>
      </c>
      <c r="DL311" s="116">
        <f t="shared" si="652"/>
        <v>0</v>
      </c>
      <c r="DM311" s="116">
        <f t="shared" si="653"/>
        <v>0</v>
      </c>
      <c r="DN311" s="116">
        <f t="shared" si="654"/>
        <v>0</v>
      </c>
      <c r="DO311" s="116">
        <f t="shared" si="655"/>
        <v>0</v>
      </c>
      <c r="DP311" s="116">
        <f t="shared" si="656"/>
        <v>0</v>
      </c>
      <c r="DQ311" s="116">
        <f t="shared" si="657"/>
        <v>0</v>
      </c>
      <c r="DR311" s="116">
        <f t="shared" si="658"/>
        <v>0</v>
      </c>
      <c r="DS311" s="116">
        <f t="shared" si="659"/>
        <v>0</v>
      </c>
      <c r="DT311" s="116">
        <f t="shared" si="660"/>
        <v>0</v>
      </c>
      <c r="DU311" s="471">
        <f t="shared" si="661"/>
        <v>0</v>
      </c>
      <c r="DV311" s="470">
        <f t="shared" si="662"/>
        <v>0</v>
      </c>
      <c r="DW311" s="470">
        <f t="shared" si="663"/>
        <v>0</v>
      </c>
      <c r="DX311" s="470">
        <f t="shared" si="664"/>
        <v>0</v>
      </c>
      <c r="DY311" s="470">
        <f t="shared" si="665"/>
        <v>0</v>
      </c>
      <c r="DZ311" s="470">
        <f t="shared" si="666"/>
        <v>0</v>
      </c>
      <c r="EA311" s="470">
        <f t="shared" si="667"/>
        <v>0</v>
      </c>
      <c r="EB311" s="470">
        <f t="shared" si="668"/>
        <v>0</v>
      </c>
      <c r="EC311" s="470">
        <f t="shared" si="669"/>
        <v>0</v>
      </c>
      <c r="ED311" s="470">
        <f t="shared" si="670"/>
        <v>0</v>
      </c>
      <c r="EE311" s="470">
        <f t="shared" si="671"/>
        <v>0</v>
      </c>
      <c r="EF311" s="470">
        <f t="shared" si="672"/>
        <v>0</v>
      </c>
      <c r="EG311" s="470">
        <f t="shared" si="673"/>
        <v>0</v>
      </c>
      <c r="EH311" s="466">
        <f t="shared" si="674"/>
        <v>0</v>
      </c>
      <c r="EI311" s="122">
        <f t="shared" si="675"/>
        <v>0</v>
      </c>
      <c r="EJ311" s="122">
        <f t="shared" si="676"/>
        <v>0</v>
      </c>
      <c r="EK311" s="122">
        <f t="shared" si="677"/>
        <v>0</v>
      </c>
      <c r="EL311" s="122">
        <f t="shared" si="678"/>
        <v>0</v>
      </c>
      <c r="EM311" s="122">
        <f t="shared" si="679"/>
        <v>0</v>
      </c>
      <c r="EN311" s="122">
        <f t="shared" si="680"/>
        <v>0</v>
      </c>
      <c r="EO311" s="122">
        <f t="shared" si="681"/>
        <v>0</v>
      </c>
      <c r="EP311" s="122">
        <f t="shared" si="682"/>
        <v>0</v>
      </c>
      <c r="EQ311" s="122">
        <f t="shared" si="683"/>
        <v>0</v>
      </c>
      <c r="ER311" s="122">
        <f t="shared" si="684"/>
        <v>0</v>
      </c>
      <c r="ES311" s="469">
        <f t="shared" si="685"/>
        <v>0</v>
      </c>
      <c r="ET311" s="466">
        <f t="shared" si="686"/>
        <v>0</v>
      </c>
      <c r="EU311" s="122">
        <f t="shared" si="687"/>
        <v>0</v>
      </c>
      <c r="EV311" s="122">
        <f t="shared" si="688"/>
        <v>0</v>
      </c>
      <c r="EW311" s="122">
        <f t="shared" si="689"/>
        <v>0</v>
      </c>
      <c r="EX311" s="122">
        <f t="shared" si="690"/>
        <v>0</v>
      </c>
      <c r="EY311" s="122">
        <f t="shared" si="691"/>
        <v>0</v>
      </c>
      <c r="EZ311" s="122">
        <f t="shared" si="692"/>
        <v>0</v>
      </c>
      <c r="FA311" s="122">
        <f t="shared" si="693"/>
        <v>0</v>
      </c>
      <c r="FB311" s="122">
        <f t="shared" si="694"/>
        <v>0</v>
      </c>
      <c r="FC311" s="122">
        <f t="shared" si="695"/>
        <v>0</v>
      </c>
      <c r="FD311" s="122">
        <f t="shared" si="696"/>
        <v>0</v>
      </c>
      <c r="FE311" s="469">
        <f t="shared" si="697"/>
        <v>0</v>
      </c>
      <c r="FF311" s="466">
        <f t="shared" si="698"/>
        <v>0</v>
      </c>
      <c r="FG311" s="466">
        <f t="shared" si="699"/>
        <v>0</v>
      </c>
      <c r="FH311" s="466">
        <f t="shared" si="700"/>
        <v>0</v>
      </c>
      <c r="FI311" s="466">
        <f t="shared" si="701"/>
        <v>0</v>
      </c>
      <c r="FJ311" s="466">
        <f t="shared" si="702"/>
        <v>0</v>
      </c>
      <c r="FK311" s="466">
        <f t="shared" si="703"/>
        <v>0</v>
      </c>
      <c r="FL311" s="466">
        <f t="shared" si="704"/>
        <v>0</v>
      </c>
      <c r="FM311" s="466">
        <f t="shared" si="705"/>
        <v>0</v>
      </c>
      <c r="FN311" s="466">
        <f t="shared" si="706"/>
        <v>0</v>
      </c>
      <c r="FO311" s="466">
        <f t="shared" si="707"/>
        <v>0</v>
      </c>
      <c r="FP311" s="466">
        <f t="shared" si="708"/>
        <v>0</v>
      </c>
      <c r="FQ311" s="468">
        <f t="shared" si="709"/>
        <v>0</v>
      </c>
      <c r="FR311" s="466">
        <f t="shared" si="710"/>
        <v>0</v>
      </c>
      <c r="FS311" s="466">
        <f t="shared" si="711"/>
        <v>0</v>
      </c>
      <c r="FT311" s="466">
        <f t="shared" si="712"/>
        <v>0</v>
      </c>
      <c r="FU311" s="466">
        <f t="shared" si="713"/>
        <v>0</v>
      </c>
      <c r="FV311" s="466">
        <f t="shared" si="714"/>
        <v>0</v>
      </c>
      <c r="FW311" s="466">
        <f t="shared" si="715"/>
        <v>0</v>
      </c>
      <c r="FX311" s="466">
        <f t="shared" si="716"/>
        <v>0</v>
      </c>
      <c r="FY311" s="466">
        <f t="shared" si="717"/>
        <v>0</v>
      </c>
      <c r="FZ311" s="466">
        <f t="shared" si="718"/>
        <v>0</v>
      </c>
      <c r="GA311" s="466">
        <f t="shared" si="719"/>
        <v>0</v>
      </c>
      <c r="GB311" s="466">
        <f t="shared" si="720"/>
        <v>0</v>
      </c>
      <c r="GC311" s="468">
        <f t="shared" si="721"/>
        <v>0</v>
      </c>
    </row>
    <row r="312" spans="1:185">
      <c r="A312" s="97">
        <v>309</v>
      </c>
      <c r="B312" s="97" t="s">
        <v>11</v>
      </c>
      <c r="C312" s="97" t="s">
        <v>214</v>
      </c>
      <c r="D312" s="97" t="s">
        <v>936</v>
      </c>
      <c r="E312" s="321">
        <v>0.131760585087527</v>
      </c>
      <c r="F312" s="122">
        <v>0</v>
      </c>
      <c r="G312" s="122">
        <v>0.20433363054773199</v>
      </c>
      <c r="H312" s="122">
        <v>0.12890191648900001</v>
      </c>
      <c r="I312" s="122">
        <v>0</v>
      </c>
      <c r="J312" s="122">
        <v>0.19901570710943101</v>
      </c>
      <c r="K312" s="122">
        <v>0.126866510515212</v>
      </c>
      <c r="L312" s="122">
        <v>0</v>
      </c>
      <c r="M312" s="122">
        <v>0.19360509538058501</v>
      </c>
      <c r="N312" s="122">
        <v>0.120346039242943</v>
      </c>
      <c r="O312" s="122">
        <v>0</v>
      </c>
      <c r="P312" s="475">
        <v>0.18510165801826001</v>
      </c>
      <c r="Q312" s="474">
        <v>5</v>
      </c>
      <c r="R312" s="97">
        <v>0.65880292543763497</v>
      </c>
      <c r="S312" s="97">
        <v>0</v>
      </c>
      <c r="T312" s="97">
        <v>1.02166815273865</v>
      </c>
      <c r="U312" s="97">
        <v>0.64450958244500101</v>
      </c>
      <c r="V312" s="97">
        <v>0</v>
      </c>
      <c r="W312" s="97">
        <v>0.99507853554715697</v>
      </c>
      <c r="X312" s="97">
        <v>0.63433255257606003</v>
      </c>
      <c r="Y312" s="97">
        <v>0</v>
      </c>
      <c r="Z312" s="97">
        <v>0.96802547690292595</v>
      </c>
      <c r="AA312" s="97">
        <v>0.60173019621471602</v>
      </c>
      <c r="AB312" s="97">
        <v>0</v>
      </c>
      <c r="AC312" s="97">
        <v>0.92550829009130198</v>
      </c>
      <c r="AD312" s="321">
        <v>0</v>
      </c>
      <c r="AE312" s="97">
        <v>0</v>
      </c>
      <c r="AF312" s="97">
        <v>0</v>
      </c>
      <c r="AG312" s="97">
        <v>0</v>
      </c>
      <c r="AH312" s="97">
        <v>0</v>
      </c>
      <c r="AI312" s="97">
        <v>0</v>
      </c>
      <c r="AJ312" s="97">
        <v>0</v>
      </c>
      <c r="AK312" s="97">
        <v>0</v>
      </c>
      <c r="AL312" s="97">
        <v>0</v>
      </c>
      <c r="AM312" s="97">
        <v>0</v>
      </c>
      <c r="AN312" s="97">
        <v>0</v>
      </c>
      <c r="AO312" s="97">
        <v>0</v>
      </c>
      <c r="AP312" s="466">
        <f t="shared" si="578"/>
        <v>0</v>
      </c>
      <c r="AQ312" s="122">
        <f t="shared" si="579"/>
        <v>0</v>
      </c>
      <c r="AR312" s="473">
        <f t="shared" si="580"/>
        <v>0</v>
      </c>
      <c r="AS312" s="122">
        <f t="shared" si="581"/>
        <v>0</v>
      </c>
      <c r="AT312" s="122">
        <f t="shared" si="582"/>
        <v>0</v>
      </c>
      <c r="AU312" s="122">
        <f t="shared" si="583"/>
        <v>0</v>
      </c>
      <c r="AV312" s="122">
        <f t="shared" si="584"/>
        <v>0</v>
      </c>
      <c r="AW312" s="122">
        <f t="shared" si="585"/>
        <v>0</v>
      </c>
      <c r="AX312" s="122">
        <f t="shared" si="586"/>
        <v>0</v>
      </c>
      <c r="AY312" s="122">
        <f t="shared" si="587"/>
        <v>0</v>
      </c>
      <c r="AZ312" s="122">
        <f t="shared" si="588"/>
        <v>0</v>
      </c>
      <c r="BA312" s="469">
        <f t="shared" si="589"/>
        <v>0</v>
      </c>
      <c r="BB312" s="97">
        <f t="shared" si="590"/>
        <v>2.033358629200736E-2</v>
      </c>
      <c r="BC312" s="97">
        <f t="shared" si="591"/>
        <v>0</v>
      </c>
      <c r="BD312" s="97">
        <f t="shared" si="592"/>
        <v>3.1533219940860543E-2</v>
      </c>
      <c r="BE312" s="97">
        <f t="shared" si="593"/>
        <v>1.9892430201285789E-2</v>
      </c>
      <c r="BF312" s="97">
        <f t="shared" si="594"/>
        <v>0</v>
      </c>
      <c r="BG312" s="97">
        <f t="shared" si="595"/>
        <v>3.0712546178254297E-2</v>
      </c>
      <c r="BH312" s="97">
        <f t="shared" si="596"/>
        <v>1.9578321828286435E-2</v>
      </c>
      <c r="BI312" s="97">
        <f t="shared" si="597"/>
        <v>0</v>
      </c>
      <c r="BJ312" s="97">
        <f t="shared" si="598"/>
        <v>2.9877568552677165E-2</v>
      </c>
      <c r="BK312" s="97">
        <f t="shared" si="599"/>
        <v>1.8572068211613724E-2</v>
      </c>
      <c r="BL312" s="97">
        <f t="shared" si="600"/>
        <v>0</v>
      </c>
      <c r="BM312" s="469">
        <f t="shared" si="601"/>
        <v>2.85652992023957E-2</v>
      </c>
      <c r="BN312" s="467">
        <f t="shared" si="602"/>
        <v>0</v>
      </c>
      <c r="BO312" s="97">
        <f t="shared" si="603"/>
        <v>0</v>
      </c>
      <c r="BP312" s="97">
        <f t="shared" si="604"/>
        <v>0</v>
      </c>
      <c r="BQ312" s="97">
        <f t="shared" si="605"/>
        <v>0</v>
      </c>
      <c r="BR312" s="97">
        <f t="shared" si="606"/>
        <v>0</v>
      </c>
      <c r="BS312" s="97">
        <f t="shared" si="607"/>
        <v>0</v>
      </c>
      <c r="BT312" s="97">
        <f t="shared" si="608"/>
        <v>0</v>
      </c>
      <c r="BU312" s="97">
        <f t="shared" si="609"/>
        <v>0</v>
      </c>
      <c r="BV312" s="97">
        <f t="shared" si="610"/>
        <v>0</v>
      </c>
      <c r="BW312" s="97">
        <f t="shared" si="611"/>
        <v>0</v>
      </c>
      <c r="BX312" s="97">
        <f t="shared" si="612"/>
        <v>0</v>
      </c>
      <c r="BY312" s="469">
        <f t="shared" si="613"/>
        <v>0</v>
      </c>
      <c r="BZ312" s="470">
        <f t="shared" si="614"/>
        <v>0</v>
      </c>
      <c r="CA312" s="470">
        <f t="shared" si="615"/>
        <v>0</v>
      </c>
      <c r="CB312" s="470">
        <f t="shared" si="616"/>
        <v>0</v>
      </c>
      <c r="CC312" s="470">
        <f t="shared" si="617"/>
        <v>0</v>
      </c>
      <c r="CD312" s="470">
        <f t="shared" si="618"/>
        <v>0</v>
      </c>
      <c r="CE312" s="470">
        <f t="shared" si="619"/>
        <v>0</v>
      </c>
      <c r="CF312" s="470">
        <f t="shared" si="620"/>
        <v>0</v>
      </c>
      <c r="CG312" s="470">
        <f t="shared" si="621"/>
        <v>0</v>
      </c>
      <c r="CH312" s="470">
        <f t="shared" si="622"/>
        <v>0</v>
      </c>
      <c r="CI312" s="470">
        <f t="shared" si="623"/>
        <v>0</v>
      </c>
      <c r="CJ312" s="470">
        <f t="shared" si="624"/>
        <v>0</v>
      </c>
      <c r="CK312" s="472">
        <f t="shared" si="625"/>
        <v>0</v>
      </c>
      <c r="CL312" s="470">
        <f t="shared" si="626"/>
        <v>0.65880292543763497</v>
      </c>
      <c r="CM312" s="116">
        <f t="shared" si="627"/>
        <v>0</v>
      </c>
      <c r="CN312" s="116">
        <f t="shared" si="628"/>
        <v>1.02166815273865</v>
      </c>
      <c r="CO312" s="116">
        <f t="shared" si="629"/>
        <v>0.64450958244500101</v>
      </c>
      <c r="CP312" s="116">
        <f t="shared" si="630"/>
        <v>0</v>
      </c>
      <c r="CQ312" s="116">
        <f t="shared" si="631"/>
        <v>0.99507853554715697</v>
      </c>
      <c r="CR312" s="116">
        <f t="shared" si="632"/>
        <v>0.63433255257606003</v>
      </c>
      <c r="CS312" s="116">
        <f t="shared" si="633"/>
        <v>0</v>
      </c>
      <c r="CT312" s="116">
        <f t="shared" si="634"/>
        <v>0.96802547690292595</v>
      </c>
      <c r="CU312" s="116">
        <f t="shared" si="635"/>
        <v>0.60173019621471602</v>
      </c>
      <c r="CV312" s="116">
        <f t="shared" si="636"/>
        <v>0</v>
      </c>
      <c r="CW312" s="471">
        <f t="shared" si="637"/>
        <v>0.92550829009130198</v>
      </c>
      <c r="CX312" s="470">
        <f t="shared" si="638"/>
        <v>0</v>
      </c>
      <c r="CY312" s="116">
        <f t="shared" si="639"/>
        <v>0</v>
      </c>
      <c r="CZ312" s="116">
        <f t="shared" si="640"/>
        <v>0</v>
      </c>
      <c r="DA312" s="116">
        <f t="shared" si="641"/>
        <v>0</v>
      </c>
      <c r="DB312" s="116">
        <f t="shared" si="642"/>
        <v>0</v>
      </c>
      <c r="DC312" s="116">
        <f t="shared" si="643"/>
        <v>0</v>
      </c>
      <c r="DD312" s="116">
        <f t="shared" si="644"/>
        <v>0</v>
      </c>
      <c r="DE312" s="116">
        <f t="shared" si="645"/>
        <v>0</v>
      </c>
      <c r="DF312" s="116">
        <f t="shared" si="646"/>
        <v>0</v>
      </c>
      <c r="DG312" s="116">
        <f t="shared" si="647"/>
        <v>0</v>
      </c>
      <c r="DH312" s="116">
        <f t="shared" si="648"/>
        <v>0</v>
      </c>
      <c r="DI312" s="471">
        <f t="shared" si="649"/>
        <v>0</v>
      </c>
      <c r="DJ312" s="470">
        <f t="shared" si="650"/>
        <v>0</v>
      </c>
      <c r="DK312" s="116">
        <f t="shared" si="651"/>
        <v>0</v>
      </c>
      <c r="DL312" s="116">
        <f t="shared" si="652"/>
        <v>0</v>
      </c>
      <c r="DM312" s="116">
        <f t="shared" si="653"/>
        <v>0</v>
      </c>
      <c r="DN312" s="116">
        <f t="shared" si="654"/>
        <v>0</v>
      </c>
      <c r="DO312" s="116">
        <f t="shared" si="655"/>
        <v>0</v>
      </c>
      <c r="DP312" s="116">
        <f t="shared" si="656"/>
        <v>0</v>
      </c>
      <c r="DQ312" s="116">
        <f t="shared" si="657"/>
        <v>0</v>
      </c>
      <c r="DR312" s="116">
        <f t="shared" si="658"/>
        <v>0</v>
      </c>
      <c r="DS312" s="116">
        <f t="shared" si="659"/>
        <v>0</v>
      </c>
      <c r="DT312" s="116">
        <f t="shared" si="660"/>
        <v>0</v>
      </c>
      <c r="DU312" s="471">
        <f t="shared" si="661"/>
        <v>0</v>
      </c>
      <c r="DV312" s="470">
        <f t="shared" si="662"/>
        <v>0</v>
      </c>
      <c r="DW312" s="470">
        <f t="shared" si="663"/>
        <v>0</v>
      </c>
      <c r="DX312" s="470">
        <f t="shared" si="664"/>
        <v>0</v>
      </c>
      <c r="DY312" s="470">
        <f t="shared" si="665"/>
        <v>0</v>
      </c>
      <c r="DZ312" s="470">
        <f t="shared" si="666"/>
        <v>0</v>
      </c>
      <c r="EA312" s="470">
        <f t="shared" si="667"/>
        <v>0</v>
      </c>
      <c r="EB312" s="470">
        <f t="shared" si="668"/>
        <v>0</v>
      </c>
      <c r="EC312" s="470">
        <f t="shared" si="669"/>
        <v>0</v>
      </c>
      <c r="ED312" s="470">
        <f t="shared" si="670"/>
        <v>0</v>
      </c>
      <c r="EE312" s="470">
        <f t="shared" si="671"/>
        <v>0</v>
      </c>
      <c r="EF312" s="470">
        <f t="shared" si="672"/>
        <v>0</v>
      </c>
      <c r="EG312" s="470">
        <f t="shared" si="673"/>
        <v>0</v>
      </c>
      <c r="EH312" s="466">
        <f t="shared" si="674"/>
        <v>0</v>
      </c>
      <c r="EI312" s="122">
        <f t="shared" si="675"/>
        <v>0</v>
      </c>
      <c r="EJ312" s="122">
        <f t="shared" si="676"/>
        <v>0</v>
      </c>
      <c r="EK312" s="122">
        <f t="shared" si="677"/>
        <v>0</v>
      </c>
      <c r="EL312" s="122">
        <f t="shared" si="678"/>
        <v>0</v>
      </c>
      <c r="EM312" s="122">
        <f t="shared" si="679"/>
        <v>0</v>
      </c>
      <c r="EN312" s="122">
        <f t="shared" si="680"/>
        <v>0</v>
      </c>
      <c r="EO312" s="122">
        <f t="shared" si="681"/>
        <v>0</v>
      </c>
      <c r="EP312" s="122">
        <f t="shared" si="682"/>
        <v>0</v>
      </c>
      <c r="EQ312" s="122">
        <f t="shared" si="683"/>
        <v>0</v>
      </c>
      <c r="ER312" s="122">
        <f t="shared" si="684"/>
        <v>0</v>
      </c>
      <c r="ES312" s="469">
        <f t="shared" si="685"/>
        <v>0</v>
      </c>
      <c r="ET312" s="466">
        <f t="shared" si="686"/>
        <v>0</v>
      </c>
      <c r="EU312" s="122">
        <f t="shared" si="687"/>
        <v>0</v>
      </c>
      <c r="EV312" s="122">
        <f t="shared" si="688"/>
        <v>0</v>
      </c>
      <c r="EW312" s="122">
        <f t="shared" si="689"/>
        <v>0</v>
      </c>
      <c r="EX312" s="122">
        <f t="shared" si="690"/>
        <v>0</v>
      </c>
      <c r="EY312" s="122">
        <f t="shared" si="691"/>
        <v>0</v>
      </c>
      <c r="EZ312" s="122">
        <f t="shared" si="692"/>
        <v>0</v>
      </c>
      <c r="FA312" s="122">
        <f t="shared" si="693"/>
        <v>0</v>
      </c>
      <c r="FB312" s="122">
        <f t="shared" si="694"/>
        <v>0</v>
      </c>
      <c r="FC312" s="122">
        <f t="shared" si="695"/>
        <v>0</v>
      </c>
      <c r="FD312" s="122">
        <f t="shared" si="696"/>
        <v>0</v>
      </c>
      <c r="FE312" s="469">
        <f t="shared" si="697"/>
        <v>0</v>
      </c>
      <c r="FF312" s="466">
        <f t="shared" si="698"/>
        <v>0</v>
      </c>
      <c r="FG312" s="466">
        <f t="shared" si="699"/>
        <v>0</v>
      </c>
      <c r="FH312" s="466">
        <f t="shared" si="700"/>
        <v>0</v>
      </c>
      <c r="FI312" s="466">
        <f t="shared" si="701"/>
        <v>0</v>
      </c>
      <c r="FJ312" s="466">
        <f t="shared" si="702"/>
        <v>0</v>
      </c>
      <c r="FK312" s="466">
        <f t="shared" si="703"/>
        <v>0</v>
      </c>
      <c r="FL312" s="466">
        <f t="shared" si="704"/>
        <v>0</v>
      </c>
      <c r="FM312" s="466">
        <f t="shared" si="705"/>
        <v>0</v>
      </c>
      <c r="FN312" s="466">
        <f t="shared" si="706"/>
        <v>0</v>
      </c>
      <c r="FO312" s="466">
        <f t="shared" si="707"/>
        <v>0</v>
      </c>
      <c r="FP312" s="466">
        <f t="shared" si="708"/>
        <v>0</v>
      </c>
      <c r="FQ312" s="468">
        <f t="shared" si="709"/>
        <v>0</v>
      </c>
      <c r="FR312" s="466">
        <f t="shared" si="710"/>
        <v>0</v>
      </c>
      <c r="FS312" s="466">
        <f t="shared" si="711"/>
        <v>0</v>
      </c>
      <c r="FT312" s="466">
        <f t="shared" si="712"/>
        <v>0</v>
      </c>
      <c r="FU312" s="466">
        <f t="shared" si="713"/>
        <v>0</v>
      </c>
      <c r="FV312" s="466">
        <f t="shared" si="714"/>
        <v>0</v>
      </c>
      <c r="FW312" s="466">
        <f t="shared" si="715"/>
        <v>0</v>
      </c>
      <c r="FX312" s="466">
        <f t="shared" si="716"/>
        <v>0</v>
      </c>
      <c r="FY312" s="466">
        <f t="shared" si="717"/>
        <v>0</v>
      </c>
      <c r="FZ312" s="466">
        <f t="shared" si="718"/>
        <v>0</v>
      </c>
      <c r="GA312" s="466">
        <f t="shared" si="719"/>
        <v>0</v>
      </c>
      <c r="GB312" s="466">
        <f t="shared" si="720"/>
        <v>0</v>
      </c>
      <c r="GC312" s="468">
        <f t="shared" si="721"/>
        <v>0</v>
      </c>
    </row>
    <row r="313" spans="1:185">
      <c r="A313" s="97">
        <v>310</v>
      </c>
      <c r="B313" s="97" t="s">
        <v>11</v>
      </c>
      <c r="C313" s="97" t="s">
        <v>214</v>
      </c>
      <c r="D313" s="97" t="s">
        <v>936</v>
      </c>
      <c r="E313" s="321">
        <v>0.142255129069392</v>
      </c>
      <c r="F313" s="122">
        <v>0</v>
      </c>
      <c r="G313" s="122">
        <v>1.0402698587869901</v>
      </c>
      <c r="H313" s="122">
        <v>0.142255129069392</v>
      </c>
      <c r="I313" s="122">
        <v>0</v>
      </c>
      <c r="J313" s="122">
        <v>1.04015070974674</v>
      </c>
      <c r="K313" s="122">
        <v>0.142255129069392</v>
      </c>
      <c r="L313" s="122">
        <v>0</v>
      </c>
      <c r="M313" s="122">
        <v>1.04001223924051</v>
      </c>
      <c r="N313" s="122">
        <v>0.142255129069392</v>
      </c>
      <c r="O313" s="122">
        <v>0</v>
      </c>
      <c r="P313" s="475">
        <v>1.03983884146885</v>
      </c>
      <c r="Q313" s="474">
        <v>2</v>
      </c>
      <c r="R313" s="97">
        <v>0.284510258138784</v>
      </c>
      <c r="S313" s="97">
        <v>0</v>
      </c>
      <c r="T313" s="97">
        <v>2.0805397175739899</v>
      </c>
      <c r="U313" s="97">
        <v>0.284510258138784</v>
      </c>
      <c r="V313" s="97">
        <v>0</v>
      </c>
      <c r="W313" s="97">
        <v>2.0803014194934901</v>
      </c>
      <c r="X313" s="97">
        <v>0.284510258138784</v>
      </c>
      <c r="Y313" s="97">
        <v>0</v>
      </c>
      <c r="Z313" s="97">
        <v>2.0800244784810298</v>
      </c>
      <c r="AA313" s="97">
        <v>0.284510258138784</v>
      </c>
      <c r="AB313" s="97">
        <v>0</v>
      </c>
      <c r="AC313" s="97">
        <v>2.0796776829376999</v>
      </c>
      <c r="AD313" s="321">
        <v>0</v>
      </c>
      <c r="AE313" s="97">
        <v>0</v>
      </c>
      <c r="AF313" s="97">
        <v>0</v>
      </c>
      <c r="AG313" s="97">
        <v>0</v>
      </c>
      <c r="AH313" s="97">
        <v>0</v>
      </c>
      <c r="AI313" s="97">
        <v>0</v>
      </c>
      <c r="AJ313" s="97">
        <v>0</v>
      </c>
      <c r="AK313" s="97">
        <v>0</v>
      </c>
      <c r="AL313" s="97">
        <v>0</v>
      </c>
      <c r="AM313" s="97">
        <v>0</v>
      </c>
      <c r="AN313" s="97">
        <v>0</v>
      </c>
      <c r="AO313" s="97">
        <v>0</v>
      </c>
      <c r="AP313" s="466">
        <f t="shared" si="578"/>
        <v>0</v>
      </c>
      <c r="AQ313" s="122">
        <f t="shared" si="579"/>
        <v>0</v>
      </c>
      <c r="AR313" s="473">
        <f t="shared" si="580"/>
        <v>0</v>
      </c>
      <c r="AS313" s="122">
        <f t="shared" si="581"/>
        <v>0</v>
      </c>
      <c r="AT313" s="122">
        <f t="shared" si="582"/>
        <v>0</v>
      </c>
      <c r="AU313" s="122">
        <f t="shared" si="583"/>
        <v>0</v>
      </c>
      <c r="AV313" s="122">
        <f t="shared" si="584"/>
        <v>0</v>
      </c>
      <c r="AW313" s="122">
        <f t="shared" si="585"/>
        <v>0</v>
      </c>
      <c r="AX313" s="122">
        <f t="shared" si="586"/>
        <v>0</v>
      </c>
      <c r="AY313" s="122">
        <f t="shared" si="587"/>
        <v>0</v>
      </c>
      <c r="AZ313" s="122">
        <f t="shared" si="588"/>
        <v>0</v>
      </c>
      <c r="BA313" s="469">
        <f t="shared" si="589"/>
        <v>0</v>
      </c>
      <c r="BB313" s="97">
        <f t="shared" si="590"/>
        <v>2.1953127640497613E-2</v>
      </c>
      <c r="BC313" s="97">
        <f t="shared" si="591"/>
        <v>0</v>
      </c>
      <c r="BD313" s="97">
        <f t="shared" si="592"/>
        <v>0.1605367563188056</v>
      </c>
      <c r="BE313" s="97">
        <f t="shared" si="593"/>
        <v>2.1953127640497613E-2</v>
      </c>
      <c r="BF313" s="97">
        <f t="shared" si="594"/>
        <v>0</v>
      </c>
      <c r="BG313" s="97">
        <f t="shared" si="595"/>
        <v>0.16051836897413854</v>
      </c>
      <c r="BH313" s="97">
        <f t="shared" si="596"/>
        <v>2.1953127640497613E-2</v>
      </c>
      <c r="BI313" s="97">
        <f t="shared" si="597"/>
        <v>0</v>
      </c>
      <c r="BJ313" s="97">
        <f t="shared" si="598"/>
        <v>0.16049699989790492</v>
      </c>
      <c r="BK313" s="97">
        <f t="shared" si="599"/>
        <v>2.1953127640497613E-2</v>
      </c>
      <c r="BL313" s="97">
        <f t="shared" si="600"/>
        <v>0</v>
      </c>
      <c r="BM313" s="469">
        <f t="shared" si="601"/>
        <v>0.16047024076845395</v>
      </c>
      <c r="BN313" s="467">
        <f t="shared" si="602"/>
        <v>0</v>
      </c>
      <c r="BO313" s="97">
        <f t="shared" si="603"/>
        <v>0</v>
      </c>
      <c r="BP313" s="97">
        <f t="shared" si="604"/>
        <v>0</v>
      </c>
      <c r="BQ313" s="97">
        <f t="shared" si="605"/>
        <v>0</v>
      </c>
      <c r="BR313" s="97">
        <f t="shared" si="606"/>
        <v>0</v>
      </c>
      <c r="BS313" s="97">
        <f t="shared" si="607"/>
        <v>0</v>
      </c>
      <c r="BT313" s="97">
        <f t="shared" si="608"/>
        <v>0</v>
      </c>
      <c r="BU313" s="97">
        <f t="shared" si="609"/>
        <v>0</v>
      </c>
      <c r="BV313" s="97">
        <f t="shared" si="610"/>
        <v>0</v>
      </c>
      <c r="BW313" s="97">
        <f t="shared" si="611"/>
        <v>0</v>
      </c>
      <c r="BX313" s="97">
        <f t="shared" si="612"/>
        <v>0</v>
      </c>
      <c r="BY313" s="469">
        <f t="shared" si="613"/>
        <v>0</v>
      </c>
      <c r="BZ313" s="470">
        <f t="shared" si="614"/>
        <v>0</v>
      </c>
      <c r="CA313" s="470">
        <f t="shared" si="615"/>
        <v>0</v>
      </c>
      <c r="CB313" s="470">
        <f t="shared" si="616"/>
        <v>0</v>
      </c>
      <c r="CC313" s="470">
        <f t="shared" si="617"/>
        <v>0</v>
      </c>
      <c r="CD313" s="470">
        <f t="shared" si="618"/>
        <v>0</v>
      </c>
      <c r="CE313" s="470">
        <f t="shared" si="619"/>
        <v>0</v>
      </c>
      <c r="CF313" s="470">
        <f t="shared" si="620"/>
        <v>0</v>
      </c>
      <c r="CG313" s="470">
        <f t="shared" si="621"/>
        <v>0</v>
      </c>
      <c r="CH313" s="470">
        <f t="shared" si="622"/>
        <v>0</v>
      </c>
      <c r="CI313" s="470">
        <f t="shared" si="623"/>
        <v>0</v>
      </c>
      <c r="CJ313" s="470">
        <f t="shared" si="624"/>
        <v>0</v>
      </c>
      <c r="CK313" s="472">
        <f t="shared" si="625"/>
        <v>0</v>
      </c>
      <c r="CL313" s="470">
        <f t="shared" si="626"/>
        <v>0.284510258138784</v>
      </c>
      <c r="CM313" s="116">
        <f t="shared" si="627"/>
        <v>0</v>
      </c>
      <c r="CN313" s="116">
        <f t="shared" si="628"/>
        <v>2.0805397175739899</v>
      </c>
      <c r="CO313" s="116">
        <f t="shared" si="629"/>
        <v>0.284510258138784</v>
      </c>
      <c r="CP313" s="116">
        <f t="shared" si="630"/>
        <v>0</v>
      </c>
      <c r="CQ313" s="116">
        <f t="shared" si="631"/>
        <v>2.0803014194934901</v>
      </c>
      <c r="CR313" s="116">
        <f t="shared" si="632"/>
        <v>0.284510258138784</v>
      </c>
      <c r="CS313" s="116">
        <f t="shared" si="633"/>
        <v>0</v>
      </c>
      <c r="CT313" s="116">
        <f t="shared" si="634"/>
        <v>2.0800244784810298</v>
      </c>
      <c r="CU313" s="116">
        <f t="shared" si="635"/>
        <v>0.284510258138784</v>
      </c>
      <c r="CV313" s="116">
        <f t="shared" si="636"/>
        <v>0</v>
      </c>
      <c r="CW313" s="471">
        <f t="shared" si="637"/>
        <v>2.0796776829376999</v>
      </c>
      <c r="CX313" s="470">
        <f t="shared" si="638"/>
        <v>0</v>
      </c>
      <c r="CY313" s="116">
        <f t="shared" si="639"/>
        <v>0</v>
      </c>
      <c r="CZ313" s="116">
        <f t="shared" si="640"/>
        <v>0</v>
      </c>
      <c r="DA313" s="116">
        <f t="shared" si="641"/>
        <v>0</v>
      </c>
      <c r="DB313" s="116">
        <f t="shared" si="642"/>
        <v>0</v>
      </c>
      <c r="DC313" s="116">
        <f t="shared" si="643"/>
        <v>0</v>
      </c>
      <c r="DD313" s="116">
        <f t="shared" si="644"/>
        <v>0</v>
      </c>
      <c r="DE313" s="116">
        <f t="shared" si="645"/>
        <v>0</v>
      </c>
      <c r="DF313" s="116">
        <f t="shared" si="646"/>
        <v>0</v>
      </c>
      <c r="DG313" s="116">
        <f t="shared" si="647"/>
        <v>0</v>
      </c>
      <c r="DH313" s="116">
        <f t="shared" si="648"/>
        <v>0</v>
      </c>
      <c r="DI313" s="471">
        <f t="shared" si="649"/>
        <v>0</v>
      </c>
      <c r="DJ313" s="470">
        <f t="shared" si="650"/>
        <v>0</v>
      </c>
      <c r="DK313" s="116">
        <f t="shared" si="651"/>
        <v>0</v>
      </c>
      <c r="DL313" s="116">
        <f t="shared" si="652"/>
        <v>0</v>
      </c>
      <c r="DM313" s="116">
        <f t="shared" si="653"/>
        <v>0</v>
      </c>
      <c r="DN313" s="116">
        <f t="shared" si="654"/>
        <v>0</v>
      </c>
      <c r="DO313" s="116">
        <f t="shared" si="655"/>
        <v>0</v>
      </c>
      <c r="DP313" s="116">
        <f t="shared" si="656"/>
        <v>0</v>
      </c>
      <c r="DQ313" s="116">
        <f t="shared" si="657"/>
        <v>0</v>
      </c>
      <c r="DR313" s="116">
        <f t="shared" si="658"/>
        <v>0</v>
      </c>
      <c r="DS313" s="116">
        <f t="shared" si="659"/>
        <v>0</v>
      </c>
      <c r="DT313" s="116">
        <f t="shared" si="660"/>
        <v>0</v>
      </c>
      <c r="DU313" s="471">
        <f t="shared" si="661"/>
        <v>0</v>
      </c>
      <c r="DV313" s="470">
        <f t="shared" si="662"/>
        <v>0</v>
      </c>
      <c r="DW313" s="470">
        <f t="shared" si="663"/>
        <v>0</v>
      </c>
      <c r="DX313" s="470">
        <f t="shared" si="664"/>
        <v>0</v>
      </c>
      <c r="DY313" s="470">
        <f t="shared" si="665"/>
        <v>0</v>
      </c>
      <c r="DZ313" s="470">
        <f t="shared" si="666"/>
        <v>0</v>
      </c>
      <c r="EA313" s="470">
        <f t="shared" si="667"/>
        <v>0</v>
      </c>
      <c r="EB313" s="470">
        <f t="shared" si="668"/>
        <v>0</v>
      </c>
      <c r="EC313" s="470">
        <f t="shared" si="669"/>
        <v>0</v>
      </c>
      <c r="ED313" s="470">
        <f t="shared" si="670"/>
        <v>0</v>
      </c>
      <c r="EE313" s="470">
        <f t="shared" si="671"/>
        <v>0</v>
      </c>
      <c r="EF313" s="470">
        <f t="shared" si="672"/>
        <v>0</v>
      </c>
      <c r="EG313" s="470">
        <f t="shared" si="673"/>
        <v>0</v>
      </c>
      <c r="EH313" s="466">
        <f t="shared" si="674"/>
        <v>0</v>
      </c>
      <c r="EI313" s="122">
        <f t="shared" si="675"/>
        <v>0</v>
      </c>
      <c r="EJ313" s="122">
        <f t="shared" si="676"/>
        <v>0</v>
      </c>
      <c r="EK313" s="122">
        <f t="shared" si="677"/>
        <v>0</v>
      </c>
      <c r="EL313" s="122">
        <f t="shared" si="678"/>
        <v>0</v>
      </c>
      <c r="EM313" s="122">
        <f t="shared" si="679"/>
        <v>0</v>
      </c>
      <c r="EN313" s="122">
        <f t="shared" si="680"/>
        <v>0</v>
      </c>
      <c r="EO313" s="122">
        <f t="shared" si="681"/>
        <v>0</v>
      </c>
      <c r="EP313" s="122">
        <f t="shared" si="682"/>
        <v>0</v>
      </c>
      <c r="EQ313" s="122">
        <f t="shared" si="683"/>
        <v>0</v>
      </c>
      <c r="ER313" s="122">
        <f t="shared" si="684"/>
        <v>0</v>
      </c>
      <c r="ES313" s="469">
        <f t="shared" si="685"/>
        <v>0</v>
      </c>
      <c r="ET313" s="466">
        <f t="shared" si="686"/>
        <v>0</v>
      </c>
      <c r="EU313" s="122">
        <f t="shared" si="687"/>
        <v>0</v>
      </c>
      <c r="EV313" s="122">
        <f t="shared" si="688"/>
        <v>0</v>
      </c>
      <c r="EW313" s="122">
        <f t="shared" si="689"/>
        <v>0</v>
      </c>
      <c r="EX313" s="122">
        <f t="shared" si="690"/>
        <v>0</v>
      </c>
      <c r="EY313" s="122">
        <f t="shared" si="691"/>
        <v>0</v>
      </c>
      <c r="EZ313" s="122">
        <f t="shared" si="692"/>
        <v>0</v>
      </c>
      <c r="FA313" s="122">
        <f t="shared" si="693"/>
        <v>0</v>
      </c>
      <c r="FB313" s="122">
        <f t="shared" si="694"/>
        <v>0</v>
      </c>
      <c r="FC313" s="122">
        <f t="shared" si="695"/>
        <v>0</v>
      </c>
      <c r="FD313" s="122">
        <f t="shared" si="696"/>
        <v>0</v>
      </c>
      <c r="FE313" s="469">
        <f t="shared" si="697"/>
        <v>0</v>
      </c>
      <c r="FF313" s="466">
        <f t="shared" si="698"/>
        <v>0</v>
      </c>
      <c r="FG313" s="466">
        <f t="shared" si="699"/>
        <v>0</v>
      </c>
      <c r="FH313" s="466">
        <f t="shared" si="700"/>
        <v>0</v>
      </c>
      <c r="FI313" s="466">
        <f t="shared" si="701"/>
        <v>0</v>
      </c>
      <c r="FJ313" s="466">
        <f t="shared" si="702"/>
        <v>0</v>
      </c>
      <c r="FK313" s="466">
        <f t="shared" si="703"/>
        <v>0</v>
      </c>
      <c r="FL313" s="466">
        <f t="shared" si="704"/>
        <v>0</v>
      </c>
      <c r="FM313" s="466">
        <f t="shared" si="705"/>
        <v>0</v>
      </c>
      <c r="FN313" s="466">
        <f t="shared" si="706"/>
        <v>0</v>
      </c>
      <c r="FO313" s="466">
        <f t="shared" si="707"/>
        <v>0</v>
      </c>
      <c r="FP313" s="466">
        <f t="shared" si="708"/>
        <v>0</v>
      </c>
      <c r="FQ313" s="468">
        <f t="shared" si="709"/>
        <v>0</v>
      </c>
      <c r="FR313" s="466">
        <f t="shared" si="710"/>
        <v>0</v>
      </c>
      <c r="FS313" s="466">
        <f t="shared" si="711"/>
        <v>0</v>
      </c>
      <c r="FT313" s="466">
        <f t="shared" si="712"/>
        <v>0</v>
      </c>
      <c r="FU313" s="466">
        <f t="shared" si="713"/>
        <v>0</v>
      </c>
      <c r="FV313" s="466">
        <f t="shared" si="714"/>
        <v>0</v>
      </c>
      <c r="FW313" s="466">
        <f t="shared" si="715"/>
        <v>0</v>
      </c>
      <c r="FX313" s="466">
        <f t="shared" si="716"/>
        <v>0</v>
      </c>
      <c r="FY313" s="466">
        <f t="shared" si="717"/>
        <v>0</v>
      </c>
      <c r="FZ313" s="466">
        <f t="shared" si="718"/>
        <v>0</v>
      </c>
      <c r="GA313" s="466">
        <f t="shared" si="719"/>
        <v>0</v>
      </c>
      <c r="GB313" s="466">
        <f t="shared" si="720"/>
        <v>0</v>
      </c>
      <c r="GC313" s="468">
        <f t="shared" si="721"/>
        <v>0</v>
      </c>
    </row>
    <row r="314" spans="1:185">
      <c r="A314" s="97">
        <v>311</v>
      </c>
      <c r="B314" s="97" t="s">
        <v>11</v>
      </c>
      <c r="C314" s="97" t="s">
        <v>214</v>
      </c>
      <c r="D314" s="97" t="s">
        <v>936</v>
      </c>
      <c r="E314" s="321">
        <v>0.150250985796545</v>
      </c>
      <c r="F314" s="122">
        <v>1.0932797956617999E-2</v>
      </c>
      <c r="G314" s="122">
        <v>1.6620097184131699</v>
      </c>
      <c r="H314" s="122">
        <v>0.148697224257757</v>
      </c>
      <c r="I314" s="122">
        <v>1.0167502099655E-2</v>
      </c>
      <c r="J314" s="122">
        <v>1.64582565220815</v>
      </c>
      <c r="K314" s="122">
        <v>0.147587394587195</v>
      </c>
      <c r="L314" s="122">
        <v>9.6208622018239993E-3</v>
      </c>
      <c r="M314" s="122">
        <v>1.62701714283476</v>
      </c>
      <c r="N314" s="122">
        <v>0.14388056348751699</v>
      </c>
      <c r="O314" s="122">
        <v>7.7950849430690004E-3</v>
      </c>
      <c r="P314" s="475">
        <v>1.6034644477339099</v>
      </c>
      <c r="Q314" s="474">
        <v>1</v>
      </c>
      <c r="R314" s="97">
        <v>0.150250985796545</v>
      </c>
      <c r="S314" s="97">
        <v>1.0932797956617999E-2</v>
      </c>
      <c r="T314" s="97">
        <v>1.6620097184131699</v>
      </c>
      <c r="U314" s="97">
        <v>0.148697224257757</v>
      </c>
      <c r="V314" s="97">
        <v>1.0167502099655E-2</v>
      </c>
      <c r="W314" s="97">
        <v>1.64582565220815</v>
      </c>
      <c r="X314" s="97">
        <v>0.147587394587195</v>
      </c>
      <c r="Y314" s="97">
        <v>9.6208622018239993E-3</v>
      </c>
      <c r="Z314" s="97">
        <v>1.62701714283476</v>
      </c>
      <c r="AA314" s="97">
        <v>0.14388056348751699</v>
      </c>
      <c r="AB314" s="97">
        <v>7.7950849430690004E-3</v>
      </c>
      <c r="AC314" s="97">
        <v>1.6034644477339099</v>
      </c>
      <c r="AD314" s="321">
        <v>0</v>
      </c>
      <c r="AE314" s="97">
        <v>0</v>
      </c>
      <c r="AF314" s="97">
        <v>0</v>
      </c>
      <c r="AG314" s="97">
        <v>0</v>
      </c>
      <c r="AH314" s="97">
        <v>0</v>
      </c>
      <c r="AI314" s="97">
        <v>0</v>
      </c>
      <c r="AJ314" s="97">
        <v>0</v>
      </c>
      <c r="AK314" s="97">
        <v>0</v>
      </c>
      <c r="AL314" s="97">
        <v>0</v>
      </c>
      <c r="AM314" s="97">
        <v>0</v>
      </c>
      <c r="AN314" s="97">
        <v>0</v>
      </c>
      <c r="AO314" s="97">
        <v>0</v>
      </c>
      <c r="AP314" s="466">
        <f t="shared" si="578"/>
        <v>0</v>
      </c>
      <c r="AQ314" s="122">
        <f t="shared" si="579"/>
        <v>0</v>
      </c>
      <c r="AR314" s="473">
        <f t="shared" si="580"/>
        <v>0</v>
      </c>
      <c r="AS314" s="122">
        <f t="shared" si="581"/>
        <v>0</v>
      </c>
      <c r="AT314" s="122">
        <f t="shared" si="582"/>
        <v>0</v>
      </c>
      <c r="AU314" s="122">
        <f t="shared" si="583"/>
        <v>0</v>
      </c>
      <c r="AV314" s="122">
        <f t="shared" si="584"/>
        <v>0</v>
      </c>
      <c r="AW314" s="122">
        <f t="shared" si="585"/>
        <v>0</v>
      </c>
      <c r="AX314" s="122">
        <f t="shared" si="586"/>
        <v>0</v>
      </c>
      <c r="AY314" s="122">
        <f t="shared" si="587"/>
        <v>0</v>
      </c>
      <c r="AZ314" s="122">
        <f t="shared" si="588"/>
        <v>0</v>
      </c>
      <c r="BA314" s="469">
        <f t="shared" si="589"/>
        <v>0</v>
      </c>
      <c r="BB314" s="97">
        <f t="shared" si="590"/>
        <v>2.3187066019202368E-2</v>
      </c>
      <c r="BC314" s="97">
        <f t="shared" si="591"/>
        <v>1.6871736757718598E-3</v>
      </c>
      <c r="BD314" s="97">
        <f t="shared" si="592"/>
        <v>0.25648503310045018</v>
      </c>
      <c r="BE314" s="97">
        <f t="shared" si="593"/>
        <v>2.2947286085733185E-2</v>
      </c>
      <c r="BF314" s="97">
        <f t="shared" si="594"/>
        <v>1.5690715184678698E-3</v>
      </c>
      <c r="BG314" s="97">
        <f t="shared" si="595"/>
        <v>0.25398747203909994</v>
      </c>
      <c r="BH314" s="97">
        <f t="shared" si="596"/>
        <v>2.2776014704683902E-2</v>
      </c>
      <c r="BI314" s="97">
        <f t="shared" si="597"/>
        <v>1.484712834679261E-3</v>
      </c>
      <c r="BJ314" s="97">
        <f t="shared" si="598"/>
        <v>0.25108490107591086</v>
      </c>
      <c r="BK314" s="97">
        <f t="shared" si="599"/>
        <v>2.2203968291979147E-2</v>
      </c>
      <c r="BL314" s="97">
        <f t="shared" si="600"/>
        <v>1.2029548308253926E-3</v>
      </c>
      <c r="BM314" s="469">
        <f t="shared" si="601"/>
        <v>0.24745019682862524</v>
      </c>
      <c r="BN314" s="467">
        <f t="shared" si="602"/>
        <v>0</v>
      </c>
      <c r="BO314" s="97">
        <f t="shared" si="603"/>
        <v>0</v>
      </c>
      <c r="BP314" s="97">
        <f t="shared" si="604"/>
        <v>0</v>
      </c>
      <c r="BQ314" s="97">
        <f t="shared" si="605"/>
        <v>0</v>
      </c>
      <c r="BR314" s="97">
        <f t="shared" si="606"/>
        <v>0</v>
      </c>
      <c r="BS314" s="97">
        <f t="shared" si="607"/>
        <v>0</v>
      </c>
      <c r="BT314" s="97">
        <f t="shared" si="608"/>
        <v>0</v>
      </c>
      <c r="BU314" s="97">
        <f t="shared" si="609"/>
        <v>0</v>
      </c>
      <c r="BV314" s="97">
        <f t="shared" si="610"/>
        <v>0</v>
      </c>
      <c r="BW314" s="97">
        <f t="shared" si="611"/>
        <v>0</v>
      </c>
      <c r="BX314" s="97">
        <f t="shared" si="612"/>
        <v>0</v>
      </c>
      <c r="BY314" s="469">
        <f t="shared" si="613"/>
        <v>0</v>
      </c>
      <c r="BZ314" s="470">
        <f t="shared" si="614"/>
        <v>0</v>
      </c>
      <c r="CA314" s="470">
        <f t="shared" si="615"/>
        <v>0</v>
      </c>
      <c r="CB314" s="470">
        <f t="shared" si="616"/>
        <v>0</v>
      </c>
      <c r="CC314" s="470">
        <f t="shared" si="617"/>
        <v>0</v>
      </c>
      <c r="CD314" s="470">
        <f t="shared" si="618"/>
        <v>0</v>
      </c>
      <c r="CE314" s="470">
        <f t="shared" si="619"/>
        <v>0</v>
      </c>
      <c r="CF314" s="470">
        <f t="shared" si="620"/>
        <v>0</v>
      </c>
      <c r="CG314" s="470">
        <f t="shared" si="621"/>
        <v>0</v>
      </c>
      <c r="CH314" s="470">
        <f t="shared" si="622"/>
        <v>0</v>
      </c>
      <c r="CI314" s="470">
        <f t="shared" si="623"/>
        <v>0</v>
      </c>
      <c r="CJ314" s="470">
        <f t="shared" si="624"/>
        <v>0</v>
      </c>
      <c r="CK314" s="472">
        <f t="shared" si="625"/>
        <v>0</v>
      </c>
      <c r="CL314" s="470">
        <f t="shared" si="626"/>
        <v>0.150250985796545</v>
      </c>
      <c r="CM314" s="116">
        <f t="shared" si="627"/>
        <v>1.0932797956617999E-2</v>
      </c>
      <c r="CN314" s="116">
        <f t="shared" si="628"/>
        <v>1.6620097184131699</v>
      </c>
      <c r="CO314" s="116">
        <f t="shared" si="629"/>
        <v>0.148697224257757</v>
      </c>
      <c r="CP314" s="116">
        <f t="shared" si="630"/>
        <v>1.0167502099655E-2</v>
      </c>
      <c r="CQ314" s="116">
        <f t="shared" si="631"/>
        <v>1.64582565220815</v>
      </c>
      <c r="CR314" s="116">
        <f t="shared" si="632"/>
        <v>0.147587394587195</v>
      </c>
      <c r="CS314" s="116">
        <f t="shared" si="633"/>
        <v>9.6208622018239993E-3</v>
      </c>
      <c r="CT314" s="116">
        <f t="shared" si="634"/>
        <v>1.62701714283476</v>
      </c>
      <c r="CU314" s="116">
        <f t="shared" si="635"/>
        <v>0.14388056348751699</v>
      </c>
      <c r="CV314" s="116">
        <f t="shared" si="636"/>
        <v>7.7950849430690004E-3</v>
      </c>
      <c r="CW314" s="471">
        <f t="shared" si="637"/>
        <v>1.6034644477339099</v>
      </c>
      <c r="CX314" s="470">
        <f t="shared" si="638"/>
        <v>0</v>
      </c>
      <c r="CY314" s="116">
        <f t="shared" si="639"/>
        <v>0</v>
      </c>
      <c r="CZ314" s="116">
        <f t="shared" si="640"/>
        <v>0</v>
      </c>
      <c r="DA314" s="116">
        <f t="shared" si="641"/>
        <v>0</v>
      </c>
      <c r="DB314" s="116">
        <f t="shared" si="642"/>
        <v>0</v>
      </c>
      <c r="DC314" s="116">
        <f t="shared" si="643"/>
        <v>0</v>
      </c>
      <c r="DD314" s="116">
        <f t="shared" si="644"/>
        <v>0</v>
      </c>
      <c r="DE314" s="116">
        <f t="shared" si="645"/>
        <v>0</v>
      </c>
      <c r="DF314" s="116">
        <f t="shared" si="646"/>
        <v>0</v>
      </c>
      <c r="DG314" s="116">
        <f t="shared" si="647"/>
        <v>0</v>
      </c>
      <c r="DH314" s="116">
        <f t="shared" si="648"/>
        <v>0</v>
      </c>
      <c r="DI314" s="471">
        <f t="shared" si="649"/>
        <v>0</v>
      </c>
      <c r="DJ314" s="470">
        <f t="shared" si="650"/>
        <v>0</v>
      </c>
      <c r="DK314" s="116">
        <f t="shared" si="651"/>
        <v>0</v>
      </c>
      <c r="DL314" s="116">
        <f t="shared" si="652"/>
        <v>0</v>
      </c>
      <c r="DM314" s="116">
        <f t="shared" si="653"/>
        <v>0</v>
      </c>
      <c r="DN314" s="116">
        <f t="shared" si="654"/>
        <v>0</v>
      </c>
      <c r="DO314" s="116">
        <f t="shared" si="655"/>
        <v>0</v>
      </c>
      <c r="DP314" s="116">
        <f t="shared" si="656"/>
        <v>0</v>
      </c>
      <c r="DQ314" s="116">
        <f t="shared" si="657"/>
        <v>0</v>
      </c>
      <c r="DR314" s="116">
        <f t="shared" si="658"/>
        <v>0</v>
      </c>
      <c r="DS314" s="116">
        <f t="shared" si="659"/>
        <v>0</v>
      </c>
      <c r="DT314" s="116">
        <f t="shared" si="660"/>
        <v>0</v>
      </c>
      <c r="DU314" s="471">
        <f t="shared" si="661"/>
        <v>0</v>
      </c>
      <c r="DV314" s="470">
        <f t="shared" si="662"/>
        <v>0</v>
      </c>
      <c r="DW314" s="470">
        <f t="shared" si="663"/>
        <v>0</v>
      </c>
      <c r="DX314" s="470">
        <f t="shared" si="664"/>
        <v>0</v>
      </c>
      <c r="DY314" s="470">
        <f t="shared" si="665"/>
        <v>0</v>
      </c>
      <c r="DZ314" s="470">
        <f t="shared" si="666"/>
        <v>0</v>
      </c>
      <c r="EA314" s="470">
        <f t="shared" si="667"/>
        <v>0</v>
      </c>
      <c r="EB314" s="470">
        <f t="shared" si="668"/>
        <v>0</v>
      </c>
      <c r="EC314" s="470">
        <f t="shared" si="669"/>
        <v>0</v>
      </c>
      <c r="ED314" s="470">
        <f t="shared" si="670"/>
        <v>0</v>
      </c>
      <c r="EE314" s="470">
        <f t="shared" si="671"/>
        <v>0</v>
      </c>
      <c r="EF314" s="470">
        <f t="shared" si="672"/>
        <v>0</v>
      </c>
      <c r="EG314" s="470">
        <f t="shared" si="673"/>
        <v>0</v>
      </c>
      <c r="EH314" s="466">
        <f t="shared" si="674"/>
        <v>0</v>
      </c>
      <c r="EI314" s="122">
        <f t="shared" si="675"/>
        <v>0</v>
      </c>
      <c r="EJ314" s="122">
        <f t="shared" si="676"/>
        <v>0</v>
      </c>
      <c r="EK314" s="122">
        <f t="shared" si="677"/>
        <v>0</v>
      </c>
      <c r="EL314" s="122">
        <f t="shared" si="678"/>
        <v>0</v>
      </c>
      <c r="EM314" s="122">
        <f t="shared" si="679"/>
        <v>0</v>
      </c>
      <c r="EN314" s="122">
        <f t="shared" si="680"/>
        <v>0</v>
      </c>
      <c r="EO314" s="122">
        <f t="shared" si="681"/>
        <v>0</v>
      </c>
      <c r="EP314" s="122">
        <f t="shared" si="682"/>
        <v>0</v>
      </c>
      <c r="EQ314" s="122">
        <f t="shared" si="683"/>
        <v>0</v>
      </c>
      <c r="ER314" s="122">
        <f t="shared" si="684"/>
        <v>0</v>
      </c>
      <c r="ES314" s="469">
        <f t="shared" si="685"/>
        <v>0</v>
      </c>
      <c r="ET314" s="466">
        <f t="shared" si="686"/>
        <v>0</v>
      </c>
      <c r="EU314" s="122">
        <f t="shared" si="687"/>
        <v>0</v>
      </c>
      <c r="EV314" s="122">
        <f t="shared" si="688"/>
        <v>0</v>
      </c>
      <c r="EW314" s="122">
        <f t="shared" si="689"/>
        <v>0</v>
      </c>
      <c r="EX314" s="122">
        <f t="shared" si="690"/>
        <v>0</v>
      </c>
      <c r="EY314" s="122">
        <f t="shared" si="691"/>
        <v>0</v>
      </c>
      <c r="EZ314" s="122">
        <f t="shared" si="692"/>
        <v>0</v>
      </c>
      <c r="FA314" s="122">
        <f t="shared" si="693"/>
        <v>0</v>
      </c>
      <c r="FB314" s="122">
        <f t="shared" si="694"/>
        <v>0</v>
      </c>
      <c r="FC314" s="122">
        <f t="shared" si="695"/>
        <v>0</v>
      </c>
      <c r="FD314" s="122">
        <f t="shared" si="696"/>
        <v>0</v>
      </c>
      <c r="FE314" s="469">
        <f t="shared" si="697"/>
        <v>0</v>
      </c>
      <c r="FF314" s="466">
        <f t="shared" si="698"/>
        <v>0</v>
      </c>
      <c r="FG314" s="466">
        <f t="shared" si="699"/>
        <v>0</v>
      </c>
      <c r="FH314" s="466">
        <f t="shared" si="700"/>
        <v>0</v>
      </c>
      <c r="FI314" s="466">
        <f t="shared" si="701"/>
        <v>0</v>
      </c>
      <c r="FJ314" s="466">
        <f t="shared" si="702"/>
        <v>0</v>
      </c>
      <c r="FK314" s="466">
        <f t="shared" si="703"/>
        <v>0</v>
      </c>
      <c r="FL314" s="466">
        <f t="shared" si="704"/>
        <v>0</v>
      </c>
      <c r="FM314" s="466">
        <f t="shared" si="705"/>
        <v>0</v>
      </c>
      <c r="FN314" s="466">
        <f t="shared" si="706"/>
        <v>0</v>
      </c>
      <c r="FO314" s="466">
        <f t="shared" si="707"/>
        <v>0</v>
      </c>
      <c r="FP314" s="466">
        <f t="shared" si="708"/>
        <v>0</v>
      </c>
      <c r="FQ314" s="468">
        <f t="shared" si="709"/>
        <v>0</v>
      </c>
      <c r="FR314" s="466">
        <f t="shared" si="710"/>
        <v>0</v>
      </c>
      <c r="FS314" s="466">
        <f t="shared" si="711"/>
        <v>0</v>
      </c>
      <c r="FT314" s="466">
        <f t="shared" si="712"/>
        <v>0</v>
      </c>
      <c r="FU314" s="466">
        <f t="shared" si="713"/>
        <v>0</v>
      </c>
      <c r="FV314" s="466">
        <f t="shared" si="714"/>
        <v>0</v>
      </c>
      <c r="FW314" s="466">
        <f t="shared" si="715"/>
        <v>0</v>
      </c>
      <c r="FX314" s="466">
        <f t="shared" si="716"/>
        <v>0</v>
      </c>
      <c r="FY314" s="466">
        <f t="shared" si="717"/>
        <v>0</v>
      </c>
      <c r="FZ314" s="466">
        <f t="shared" si="718"/>
        <v>0</v>
      </c>
      <c r="GA314" s="466">
        <f t="shared" si="719"/>
        <v>0</v>
      </c>
      <c r="GB314" s="466">
        <f t="shared" si="720"/>
        <v>0</v>
      </c>
      <c r="GC314" s="468">
        <f t="shared" si="721"/>
        <v>0</v>
      </c>
    </row>
    <row r="315" spans="1:185">
      <c r="A315" s="97">
        <v>312</v>
      </c>
      <c r="B315" s="97" t="s">
        <v>11</v>
      </c>
      <c r="C315" s="97" t="s">
        <v>214</v>
      </c>
      <c r="D315" s="97" t="s">
        <v>936</v>
      </c>
      <c r="E315" s="321">
        <v>0.15926182965299701</v>
      </c>
      <c r="F315" s="122">
        <v>9.5135646687697001E-2</v>
      </c>
      <c r="G315" s="122">
        <v>0.51291167192428999</v>
      </c>
      <c r="H315" s="122">
        <v>0.14612272870662399</v>
      </c>
      <c r="I315" s="122">
        <v>9.1075189274448007E-2</v>
      </c>
      <c r="J315" s="122">
        <v>0.50295861356466798</v>
      </c>
      <c r="K315" s="122">
        <v>0.136965173501577</v>
      </c>
      <c r="L315" s="122">
        <v>8.8245173501576998E-2</v>
      </c>
      <c r="M315" s="122">
        <v>0.49139154574132399</v>
      </c>
      <c r="N315" s="122">
        <v>0.116101873817035</v>
      </c>
      <c r="O315" s="122">
        <v>8.1797659305994003E-2</v>
      </c>
      <c r="P315" s="475">
        <v>0.47690684542586698</v>
      </c>
      <c r="Q315" s="474">
        <v>5</v>
      </c>
      <c r="R315" s="97">
        <v>0.796309148264984</v>
      </c>
      <c r="S315" s="97">
        <v>0.47567823343848498</v>
      </c>
      <c r="T315" s="97">
        <v>2.5645583596214401</v>
      </c>
      <c r="U315" s="97">
        <v>0.73061364353312197</v>
      </c>
      <c r="V315" s="97">
        <v>0.45537594637223899</v>
      </c>
      <c r="W315" s="97">
        <v>2.5147930678233399</v>
      </c>
      <c r="X315" s="97">
        <v>0.68482586750788599</v>
      </c>
      <c r="Y315" s="97">
        <v>0.441225867507886</v>
      </c>
      <c r="Z315" s="97">
        <v>2.45695772870662</v>
      </c>
      <c r="AA315" s="97">
        <v>0.58050936908517303</v>
      </c>
      <c r="AB315" s="97">
        <v>0.40898829652996799</v>
      </c>
      <c r="AC315" s="97">
        <v>2.3845342271293299</v>
      </c>
      <c r="AD315" s="321">
        <v>0</v>
      </c>
      <c r="AE315" s="97">
        <v>0</v>
      </c>
      <c r="AF315" s="97">
        <v>0</v>
      </c>
      <c r="AG315" s="97">
        <v>0</v>
      </c>
      <c r="AH315" s="97">
        <v>0</v>
      </c>
      <c r="AI315" s="97">
        <v>0</v>
      </c>
      <c r="AJ315" s="97">
        <v>0</v>
      </c>
      <c r="AK315" s="97">
        <v>0</v>
      </c>
      <c r="AL315" s="97">
        <v>0</v>
      </c>
      <c r="AM315" s="97">
        <v>0</v>
      </c>
      <c r="AN315" s="97">
        <v>0</v>
      </c>
      <c r="AO315" s="97">
        <v>0</v>
      </c>
      <c r="AP315" s="466">
        <f t="shared" si="578"/>
        <v>0</v>
      </c>
      <c r="AQ315" s="122">
        <f t="shared" si="579"/>
        <v>0</v>
      </c>
      <c r="AR315" s="473">
        <f t="shared" si="580"/>
        <v>0</v>
      </c>
      <c r="AS315" s="122">
        <f t="shared" si="581"/>
        <v>0</v>
      </c>
      <c r="AT315" s="122">
        <f t="shared" si="582"/>
        <v>0</v>
      </c>
      <c r="AU315" s="122">
        <f t="shared" si="583"/>
        <v>0</v>
      </c>
      <c r="AV315" s="122">
        <f t="shared" si="584"/>
        <v>0</v>
      </c>
      <c r="AW315" s="122">
        <f t="shared" si="585"/>
        <v>0</v>
      </c>
      <c r="AX315" s="122">
        <f t="shared" si="586"/>
        <v>0</v>
      </c>
      <c r="AY315" s="122">
        <f t="shared" si="587"/>
        <v>0</v>
      </c>
      <c r="AZ315" s="122">
        <f t="shared" si="588"/>
        <v>0</v>
      </c>
      <c r="BA315" s="469">
        <f t="shared" si="589"/>
        <v>0</v>
      </c>
      <c r="BB315" s="97">
        <f t="shared" si="590"/>
        <v>2.4577639467227502E-2</v>
      </c>
      <c r="BC315" s="97">
        <f t="shared" si="591"/>
        <v>1.4681544409393595E-2</v>
      </c>
      <c r="BD315" s="97">
        <f t="shared" si="592"/>
        <v>7.9153669015071815E-2</v>
      </c>
      <c r="BE315" s="97">
        <f t="shared" si="593"/>
        <v>2.2549984211181113E-2</v>
      </c>
      <c r="BF315" s="97">
        <f t="shared" si="594"/>
        <v>1.4054925598142313E-2</v>
      </c>
      <c r="BG315" s="97">
        <f t="shared" si="595"/>
        <v>7.7617690931107486E-2</v>
      </c>
      <c r="BH315" s="97">
        <f t="shared" si="596"/>
        <v>2.1136769941815584E-2</v>
      </c>
      <c r="BI315" s="97">
        <f t="shared" si="597"/>
        <v>1.3618191275148921E-2</v>
      </c>
      <c r="BJ315" s="97">
        <f t="shared" si="598"/>
        <v>7.5832635320013872E-2</v>
      </c>
      <c r="BK315" s="97">
        <f t="shared" si="599"/>
        <v>1.7917099171608879E-2</v>
      </c>
      <c r="BL315" s="97">
        <f t="shared" si="600"/>
        <v>1.262319655667723E-2</v>
      </c>
      <c r="BM315" s="469">
        <f t="shared" si="601"/>
        <v>7.3597324179109622E-2</v>
      </c>
      <c r="BN315" s="467">
        <f t="shared" si="602"/>
        <v>0</v>
      </c>
      <c r="BO315" s="97">
        <f t="shared" si="603"/>
        <v>0</v>
      </c>
      <c r="BP315" s="97">
        <f t="shared" si="604"/>
        <v>0</v>
      </c>
      <c r="BQ315" s="97">
        <f t="shared" si="605"/>
        <v>0</v>
      </c>
      <c r="BR315" s="97">
        <f t="shared" si="606"/>
        <v>0</v>
      </c>
      <c r="BS315" s="97">
        <f t="shared" si="607"/>
        <v>0</v>
      </c>
      <c r="BT315" s="97">
        <f t="shared" si="608"/>
        <v>0</v>
      </c>
      <c r="BU315" s="97">
        <f t="shared" si="609"/>
        <v>0</v>
      </c>
      <c r="BV315" s="97">
        <f t="shared" si="610"/>
        <v>0</v>
      </c>
      <c r="BW315" s="97">
        <f t="shared" si="611"/>
        <v>0</v>
      </c>
      <c r="BX315" s="97">
        <f t="shared" si="612"/>
        <v>0</v>
      </c>
      <c r="BY315" s="469">
        <f t="shared" si="613"/>
        <v>0</v>
      </c>
      <c r="BZ315" s="470">
        <f t="shared" si="614"/>
        <v>0</v>
      </c>
      <c r="CA315" s="470">
        <f t="shared" si="615"/>
        <v>0</v>
      </c>
      <c r="CB315" s="470">
        <f t="shared" si="616"/>
        <v>0</v>
      </c>
      <c r="CC315" s="470">
        <f t="shared" si="617"/>
        <v>0</v>
      </c>
      <c r="CD315" s="470">
        <f t="shared" si="618"/>
        <v>0</v>
      </c>
      <c r="CE315" s="470">
        <f t="shared" si="619"/>
        <v>0</v>
      </c>
      <c r="CF315" s="470">
        <f t="shared" si="620"/>
        <v>0</v>
      </c>
      <c r="CG315" s="470">
        <f t="shared" si="621"/>
        <v>0</v>
      </c>
      <c r="CH315" s="470">
        <f t="shared" si="622"/>
        <v>0</v>
      </c>
      <c r="CI315" s="470">
        <f t="shared" si="623"/>
        <v>0</v>
      </c>
      <c r="CJ315" s="470">
        <f t="shared" si="624"/>
        <v>0</v>
      </c>
      <c r="CK315" s="472">
        <f t="shared" si="625"/>
        <v>0</v>
      </c>
      <c r="CL315" s="470">
        <f t="shared" si="626"/>
        <v>0.796309148264984</v>
      </c>
      <c r="CM315" s="116">
        <f t="shared" si="627"/>
        <v>0.47567823343848498</v>
      </c>
      <c r="CN315" s="116">
        <f t="shared" si="628"/>
        <v>2.5645583596214401</v>
      </c>
      <c r="CO315" s="116">
        <f t="shared" si="629"/>
        <v>0.73061364353312197</v>
      </c>
      <c r="CP315" s="116">
        <f t="shared" si="630"/>
        <v>0.45537594637223899</v>
      </c>
      <c r="CQ315" s="116">
        <f t="shared" si="631"/>
        <v>2.5147930678233399</v>
      </c>
      <c r="CR315" s="116">
        <f t="shared" si="632"/>
        <v>0.68482586750788599</v>
      </c>
      <c r="CS315" s="116">
        <f t="shared" si="633"/>
        <v>0.441225867507886</v>
      </c>
      <c r="CT315" s="116">
        <f t="shared" si="634"/>
        <v>2.45695772870662</v>
      </c>
      <c r="CU315" s="116">
        <f t="shared" si="635"/>
        <v>0.58050936908517303</v>
      </c>
      <c r="CV315" s="116">
        <f t="shared" si="636"/>
        <v>0.40898829652996799</v>
      </c>
      <c r="CW315" s="471">
        <f t="shared" si="637"/>
        <v>2.3845342271293299</v>
      </c>
      <c r="CX315" s="470">
        <f t="shared" si="638"/>
        <v>0</v>
      </c>
      <c r="CY315" s="116">
        <f t="shared" si="639"/>
        <v>0</v>
      </c>
      <c r="CZ315" s="116">
        <f t="shared" si="640"/>
        <v>0</v>
      </c>
      <c r="DA315" s="116">
        <f t="shared" si="641"/>
        <v>0</v>
      </c>
      <c r="DB315" s="116">
        <f t="shared" si="642"/>
        <v>0</v>
      </c>
      <c r="DC315" s="116">
        <f t="shared" si="643"/>
        <v>0</v>
      </c>
      <c r="DD315" s="116">
        <f t="shared" si="644"/>
        <v>0</v>
      </c>
      <c r="DE315" s="116">
        <f t="shared" si="645"/>
        <v>0</v>
      </c>
      <c r="DF315" s="116">
        <f t="shared" si="646"/>
        <v>0</v>
      </c>
      <c r="DG315" s="116">
        <f t="shared" si="647"/>
        <v>0</v>
      </c>
      <c r="DH315" s="116">
        <f t="shared" si="648"/>
        <v>0</v>
      </c>
      <c r="DI315" s="471">
        <f t="shared" si="649"/>
        <v>0</v>
      </c>
      <c r="DJ315" s="470">
        <f t="shared" si="650"/>
        <v>0</v>
      </c>
      <c r="DK315" s="116">
        <f t="shared" si="651"/>
        <v>0</v>
      </c>
      <c r="DL315" s="116">
        <f t="shared" si="652"/>
        <v>0</v>
      </c>
      <c r="DM315" s="116">
        <f t="shared" si="653"/>
        <v>0</v>
      </c>
      <c r="DN315" s="116">
        <f t="shared" si="654"/>
        <v>0</v>
      </c>
      <c r="DO315" s="116">
        <f t="shared" si="655"/>
        <v>0</v>
      </c>
      <c r="DP315" s="116">
        <f t="shared" si="656"/>
        <v>0</v>
      </c>
      <c r="DQ315" s="116">
        <f t="shared" si="657"/>
        <v>0</v>
      </c>
      <c r="DR315" s="116">
        <f t="shared" si="658"/>
        <v>0</v>
      </c>
      <c r="DS315" s="116">
        <f t="shared" si="659"/>
        <v>0</v>
      </c>
      <c r="DT315" s="116">
        <f t="shared" si="660"/>
        <v>0</v>
      </c>
      <c r="DU315" s="471">
        <f t="shared" si="661"/>
        <v>0</v>
      </c>
      <c r="DV315" s="470">
        <f t="shared" si="662"/>
        <v>0</v>
      </c>
      <c r="DW315" s="470">
        <f t="shared" si="663"/>
        <v>0</v>
      </c>
      <c r="DX315" s="470">
        <f t="shared" si="664"/>
        <v>0</v>
      </c>
      <c r="DY315" s="470">
        <f t="shared" si="665"/>
        <v>0</v>
      </c>
      <c r="DZ315" s="470">
        <f t="shared" si="666"/>
        <v>0</v>
      </c>
      <c r="EA315" s="470">
        <f t="shared" si="667"/>
        <v>0</v>
      </c>
      <c r="EB315" s="470">
        <f t="shared" si="668"/>
        <v>0</v>
      </c>
      <c r="EC315" s="470">
        <f t="shared" si="669"/>
        <v>0</v>
      </c>
      <c r="ED315" s="470">
        <f t="shared" si="670"/>
        <v>0</v>
      </c>
      <c r="EE315" s="470">
        <f t="shared" si="671"/>
        <v>0</v>
      </c>
      <c r="EF315" s="470">
        <f t="shared" si="672"/>
        <v>0</v>
      </c>
      <c r="EG315" s="470">
        <f t="shared" si="673"/>
        <v>0</v>
      </c>
      <c r="EH315" s="466">
        <f t="shared" si="674"/>
        <v>0</v>
      </c>
      <c r="EI315" s="122">
        <f t="shared" si="675"/>
        <v>0</v>
      </c>
      <c r="EJ315" s="122">
        <f t="shared" si="676"/>
        <v>0</v>
      </c>
      <c r="EK315" s="122">
        <f t="shared" si="677"/>
        <v>0</v>
      </c>
      <c r="EL315" s="122">
        <f t="shared" si="678"/>
        <v>0</v>
      </c>
      <c r="EM315" s="122">
        <f t="shared" si="679"/>
        <v>0</v>
      </c>
      <c r="EN315" s="122">
        <f t="shared" si="680"/>
        <v>0</v>
      </c>
      <c r="EO315" s="122">
        <f t="shared" si="681"/>
        <v>0</v>
      </c>
      <c r="EP315" s="122">
        <f t="shared" si="682"/>
        <v>0</v>
      </c>
      <c r="EQ315" s="122">
        <f t="shared" si="683"/>
        <v>0</v>
      </c>
      <c r="ER315" s="122">
        <f t="shared" si="684"/>
        <v>0</v>
      </c>
      <c r="ES315" s="469">
        <f t="shared" si="685"/>
        <v>0</v>
      </c>
      <c r="ET315" s="466">
        <f t="shared" si="686"/>
        <v>0</v>
      </c>
      <c r="EU315" s="122">
        <f t="shared" si="687"/>
        <v>0</v>
      </c>
      <c r="EV315" s="122">
        <f t="shared" si="688"/>
        <v>0</v>
      </c>
      <c r="EW315" s="122">
        <f t="shared" si="689"/>
        <v>0</v>
      </c>
      <c r="EX315" s="122">
        <f t="shared" si="690"/>
        <v>0</v>
      </c>
      <c r="EY315" s="122">
        <f t="shared" si="691"/>
        <v>0</v>
      </c>
      <c r="EZ315" s="122">
        <f t="shared" si="692"/>
        <v>0</v>
      </c>
      <c r="FA315" s="122">
        <f t="shared" si="693"/>
        <v>0</v>
      </c>
      <c r="FB315" s="122">
        <f t="shared" si="694"/>
        <v>0</v>
      </c>
      <c r="FC315" s="122">
        <f t="shared" si="695"/>
        <v>0</v>
      </c>
      <c r="FD315" s="122">
        <f t="shared" si="696"/>
        <v>0</v>
      </c>
      <c r="FE315" s="469">
        <f t="shared" si="697"/>
        <v>0</v>
      </c>
      <c r="FF315" s="466">
        <f t="shared" si="698"/>
        <v>0</v>
      </c>
      <c r="FG315" s="466">
        <f t="shared" si="699"/>
        <v>0</v>
      </c>
      <c r="FH315" s="466">
        <f t="shared" si="700"/>
        <v>0</v>
      </c>
      <c r="FI315" s="466">
        <f t="shared" si="701"/>
        <v>0</v>
      </c>
      <c r="FJ315" s="466">
        <f t="shared" si="702"/>
        <v>0</v>
      </c>
      <c r="FK315" s="466">
        <f t="shared" si="703"/>
        <v>0</v>
      </c>
      <c r="FL315" s="466">
        <f t="shared" si="704"/>
        <v>0</v>
      </c>
      <c r="FM315" s="466">
        <f t="shared" si="705"/>
        <v>0</v>
      </c>
      <c r="FN315" s="466">
        <f t="shared" si="706"/>
        <v>0</v>
      </c>
      <c r="FO315" s="466">
        <f t="shared" si="707"/>
        <v>0</v>
      </c>
      <c r="FP315" s="466">
        <f t="shared" si="708"/>
        <v>0</v>
      </c>
      <c r="FQ315" s="468">
        <f t="shared" si="709"/>
        <v>0</v>
      </c>
      <c r="FR315" s="466">
        <f t="shared" si="710"/>
        <v>0</v>
      </c>
      <c r="FS315" s="466">
        <f t="shared" si="711"/>
        <v>0</v>
      </c>
      <c r="FT315" s="466">
        <f t="shared" si="712"/>
        <v>0</v>
      </c>
      <c r="FU315" s="466">
        <f t="shared" si="713"/>
        <v>0</v>
      </c>
      <c r="FV315" s="466">
        <f t="shared" si="714"/>
        <v>0</v>
      </c>
      <c r="FW315" s="466">
        <f t="shared" si="715"/>
        <v>0</v>
      </c>
      <c r="FX315" s="466">
        <f t="shared" si="716"/>
        <v>0</v>
      </c>
      <c r="FY315" s="466">
        <f t="shared" si="717"/>
        <v>0</v>
      </c>
      <c r="FZ315" s="466">
        <f t="shared" si="718"/>
        <v>0</v>
      </c>
      <c r="GA315" s="466">
        <f t="shared" si="719"/>
        <v>0</v>
      </c>
      <c r="GB315" s="466">
        <f t="shared" si="720"/>
        <v>0</v>
      </c>
      <c r="GC315" s="468">
        <f t="shared" si="721"/>
        <v>0</v>
      </c>
    </row>
    <row r="316" spans="1:185">
      <c r="A316" s="97">
        <v>313</v>
      </c>
      <c r="B316" s="97" t="s">
        <v>11</v>
      </c>
      <c r="C316" s="97" t="s">
        <v>214</v>
      </c>
      <c r="D316" s="97" t="s">
        <v>936</v>
      </c>
      <c r="E316" s="321">
        <v>0.169689669541951</v>
      </c>
      <c r="F316" s="122">
        <v>1.5272142464073</v>
      </c>
      <c r="G316" s="122">
        <v>2.3528818227709398</v>
      </c>
      <c r="H316" s="122">
        <v>0.15569027180473999</v>
      </c>
      <c r="I316" s="122">
        <v>1.4012190710787</v>
      </c>
      <c r="J316" s="122">
        <v>2.3212811833667399</v>
      </c>
      <c r="K316" s="122">
        <v>0.14593311580607801</v>
      </c>
      <c r="L316" s="122">
        <v>1.31340425191028</v>
      </c>
      <c r="M316" s="122">
        <v>2.2845561159510401</v>
      </c>
      <c r="N316" s="122">
        <v>0.12370376909608199</v>
      </c>
      <c r="O316" s="122">
        <v>1.11333918563092</v>
      </c>
      <c r="P316" s="475">
        <v>2.2385676594376398</v>
      </c>
      <c r="Q316" s="474">
        <v>2</v>
      </c>
      <c r="R316" s="97">
        <v>0.339379339083902</v>
      </c>
      <c r="S316" s="97">
        <v>3.0544284928145999</v>
      </c>
      <c r="T316" s="97">
        <v>4.7057636455418903</v>
      </c>
      <c r="U316" s="97">
        <v>0.31138054360947998</v>
      </c>
      <c r="V316" s="97">
        <v>2.8024381421573898</v>
      </c>
      <c r="W316" s="97">
        <v>4.6425623667334799</v>
      </c>
      <c r="X316" s="97">
        <v>0.29186623161215502</v>
      </c>
      <c r="Y316" s="97">
        <v>2.62680850382056</v>
      </c>
      <c r="Z316" s="97">
        <v>4.5691122319020803</v>
      </c>
      <c r="AA316" s="97">
        <v>0.24740753819216399</v>
      </c>
      <c r="AB316" s="97">
        <v>2.2266783712618401</v>
      </c>
      <c r="AC316" s="97">
        <v>4.4771353188752796</v>
      </c>
      <c r="AD316" s="321">
        <v>0</v>
      </c>
      <c r="AE316" s="97">
        <v>0</v>
      </c>
      <c r="AF316" s="97">
        <v>0</v>
      </c>
      <c r="AG316" s="97">
        <v>0</v>
      </c>
      <c r="AH316" s="97">
        <v>0</v>
      </c>
      <c r="AI316" s="97">
        <v>0</v>
      </c>
      <c r="AJ316" s="97">
        <v>0</v>
      </c>
      <c r="AK316" s="97">
        <v>0</v>
      </c>
      <c r="AL316" s="97">
        <v>0</v>
      </c>
      <c r="AM316" s="97">
        <v>0</v>
      </c>
      <c r="AN316" s="97">
        <v>0</v>
      </c>
      <c r="AO316" s="97">
        <v>0</v>
      </c>
      <c r="AP316" s="466">
        <f t="shared" si="578"/>
        <v>0</v>
      </c>
      <c r="AQ316" s="122">
        <f t="shared" si="579"/>
        <v>0</v>
      </c>
      <c r="AR316" s="473">
        <f t="shared" si="580"/>
        <v>0</v>
      </c>
      <c r="AS316" s="122">
        <f t="shared" si="581"/>
        <v>0</v>
      </c>
      <c r="AT316" s="122">
        <f t="shared" si="582"/>
        <v>0</v>
      </c>
      <c r="AU316" s="122">
        <f t="shared" si="583"/>
        <v>0</v>
      </c>
      <c r="AV316" s="122">
        <f t="shared" si="584"/>
        <v>0</v>
      </c>
      <c r="AW316" s="122">
        <f t="shared" si="585"/>
        <v>0</v>
      </c>
      <c r="AX316" s="122">
        <f t="shared" si="586"/>
        <v>0</v>
      </c>
      <c r="AY316" s="122">
        <f t="shared" si="587"/>
        <v>0</v>
      </c>
      <c r="AZ316" s="122">
        <f t="shared" si="588"/>
        <v>0</v>
      </c>
      <c r="BA316" s="469">
        <f t="shared" si="589"/>
        <v>0</v>
      </c>
      <c r="BB316" s="97">
        <f t="shared" si="590"/>
        <v>2.6186886891868412E-2</v>
      </c>
      <c r="BC316" s="97">
        <f t="shared" si="591"/>
        <v>0.23568309631501097</v>
      </c>
      <c r="BD316" s="97">
        <f t="shared" si="592"/>
        <v>0.36310195151628422</v>
      </c>
      <c r="BE316" s="97">
        <f t="shared" si="593"/>
        <v>2.4026468723289264E-2</v>
      </c>
      <c r="BF316" s="97">
        <f t="shared" si="594"/>
        <v>0.21623924086902291</v>
      </c>
      <c r="BG316" s="97">
        <f t="shared" si="595"/>
        <v>0.35822527061978499</v>
      </c>
      <c r="BH316" s="97">
        <f t="shared" si="596"/>
        <v>2.2520722727006857E-2</v>
      </c>
      <c r="BI316" s="97">
        <f t="shared" si="597"/>
        <v>0.20268746283090974</v>
      </c>
      <c r="BJ316" s="97">
        <f t="shared" si="598"/>
        <v>0.35255777660493326</v>
      </c>
      <c r="BK316" s="97">
        <f t="shared" si="599"/>
        <v>1.9090240544172032E-2</v>
      </c>
      <c r="BL316" s="97">
        <f t="shared" si="600"/>
        <v>0.17181297721364275</v>
      </c>
      <c r="BM316" s="469">
        <f t="shared" si="601"/>
        <v>0.34546073579921527</v>
      </c>
      <c r="BN316" s="467">
        <f t="shared" si="602"/>
        <v>0</v>
      </c>
      <c r="BO316" s="97">
        <f t="shared" si="603"/>
        <v>0</v>
      </c>
      <c r="BP316" s="97">
        <f t="shared" si="604"/>
        <v>0</v>
      </c>
      <c r="BQ316" s="97">
        <f t="shared" si="605"/>
        <v>0</v>
      </c>
      <c r="BR316" s="97">
        <f t="shared" si="606"/>
        <v>0</v>
      </c>
      <c r="BS316" s="97">
        <f t="shared" si="607"/>
        <v>0</v>
      </c>
      <c r="BT316" s="97">
        <f t="shared" si="608"/>
        <v>0</v>
      </c>
      <c r="BU316" s="97">
        <f t="shared" si="609"/>
        <v>0</v>
      </c>
      <c r="BV316" s="97">
        <f t="shared" si="610"/>
        <v>0</v>
      </c>
      <c r="BW316" s="97">
        <f t="shared" si="611"/>
        <v>0</v>
      </c>
      <c r="BX316" s="97">
        <f t="shared" si="612"/>
        <v>0</v>
      </c>
      <c r="BY316" s="469">
        <f t="shared" si="613"/>
        <v>0</v>
      </c>
      <c r="BZ316" s="470">
        <f t="shared" si="614"/>
        <v>0</v>
      </c>
      <c r="CA316" s="470">
        <f t="shared" si="615"/>
        <v>0</v>
      </c>
      <c r="CB316" s="470">
        <f t="shared" si="616"/>
        <v>0</v>
      </c>
      <c r="CC316" s="470">
        <f t="shared" si="617"/>
        <v>0</v>
      </c>
      <c r="CD316" s="470">
        <f t="shared" si="618"/>
        <v>0</v>
      </c>
      <c r="CE316" s="470">
        <f t="shared" si="619"/>
        <v>0</v>
      </c>
      <c r="CF316" s="470">
        <f t="shared" si="620"/>
        <v>0</v>
      </c>
      <c r="CG316" s="470">
        <f t="shared" si="621"/>
        <v>0</v>
      </c>
      <c r="CH316" s="470">
        <f t="shared" si="622"/>
        <v>0</v>
      </c>
      <c r="CI316" s="470">
        <f t="shared" si="623"/>
        <v>0</v>
      </c>
      <c r="CJ316" s="470">
        <f t="shared" si="624"/>
        <v>0</v>
      </c>
      <c r="CK316" s="472">
        <f t="shared" si="625"/>
        <v>0</v>
      </c>
      <c r="CL316" s="470">
        <f t="shared" si="626"/>
        <v>0.339379339083902</v>
      </c>
      <c r="CM316" s="116">
        <f t="shared" si="627"/>
        <v>3.0544284928145999</v>
      </c>
      <c r="CN316" s="116">
        <f t="shared" si="628"/>
        <v>4.7057636455418903</v>
      </c>
      <c r="CO316" s="116">
        <f t="shared" si="629"/>
        <v>0.31138054360947998</v>
      </c>
      <c r="CP316" s="116">
        <f t="shared" si="630"/>
        <v>2.8024381421573898</v>
      </c>
      <c r="CQ316" s="116">
        <f t="shared" si="631"/>
        <v>4.6425623667334799</v>
      </c>
      <c r="CR316" s="116">
        <f t="shared" si="632"/>
        <v>0.29186623161215502</v>
      </c>
      <c r="CS316" s="116">
        <f t="shared" si="633"/>
        <v>2.62680850382056</v>
      </c>
      <c r="CT316" s="116">
        <f t="shared" si="634"/>
        <v>4.5691122319020803</v>
      </c>
      <c r="CU316" s="116">
        <f t="shared" si="635"/>
        <v>0.24740753819216399</v>
      </c>
      <c r="CV316" s="116">
        <f t="shared" si="636"/>
        <v>2.2266783712618401</v>
      </c>
      <c r="CW316" s="471">
        <f t="shared" si="637"/>
        <v>4.4771353188752796</v>
      </c>
      <c r="CX316" s="470">
        <f t="shared" si="638"/>
        <v>0</v>
      </c>
      <c r="CY316" s="116">
        <f t="shared" si="639"/>
        <v>0</v>
      </c>
      <c r="CZ316" s="116">
        <f t="shared" si="640"/>
        <v>0</v>
      </c>
      <c r="DA316" s="116">
        <f t="shared" si="641"/>
        <v>0</v>
      </c>
      <c r="DB316" s="116">
        <f t="shared" si="642"/>
        <v>0</v>
      </c>
      <c r="DC316" s="116">
        <f t="shared" si="643"/>
        <v>0</v>
      </c>
      <c r="DD316" s="116">
        <f t="shared" si="644"/>
        <v>0</v>
      </c>
      <c r="DE316" s="116">
        <f t="shared" si="645"/>
        <v>0</v>
      </c>
      <c r="DF316" s="116">
        <f t="shared" si="646"/>
        <v>0</v>
      </c>
      <c r="DG316" s="116">
        <f t="shared" si="647"/>
        <v>0</v>
      </c>
      <c r="DH316" s="116">
        <f t="shared" si="648"/>
        <v>0</v>
      </c>
      <c r="DI316" s="471">
        <f t="shared" si="649"/>
        <v>0</v>
      </c>
      <c r="DJ316" s="470">
        <f t="shared" si="650"/>
        <v>0</v>
      </c>
      <c r="DK316" s="116">
        <f t="shared" si="651"/>
        <v>0</v>
      </c>
      <c r="DL316" s="116">
        <f t="shared" si="652"/>
        <v>0</v>
      </c>
      <c r="DM316" s="116">
        <f t="shared" si="653"/>
        <v>0</v>
      </c>
      <c r="DN316" s="116">
        <f t="shared" si="654"/>
        <v>0</v>
      </c>
      <c r="DO316" s="116">
        <f t="shared" si="655"/>
        <v>0</v>
      </c>
      <c r="DP316" s="116">
        <f t="shared" si="656"/>
        <v>0</v>
      </c>
      <c r="DQ316" s="116">
        <f t="shared" si="657"/>
        <v>0</v>
      </c>
      <c r="DR316" s="116">
        <f t="shared" si="658"/>
        <v>0</v>
      </c>
      <c r="DS316" s="116">
        <f t="shared" si="659"/>
        <v>0</v>
      </c>
      <c r="DT316" s="116">
        <f t="shared" si="660"/>
        <v>0</v>
      </c>
      <c r="DU316" s="471">
        <f t="shared" si="661"/>
        <v>0</v>
      </c>
      <c r="DV316" s="470">
        <f t="shared" si="662"/>
        <v>0</v>
      </c>
      <c r="DW316" s="470">
        <f t="shared" si="663"/>
        <v>0</v>
      </c>
      <c r="DX316" s="470">
        <f t="shared" si="664"/>
        <v>0</v>
      </c>
      <c r="DY316" s="470">
        <f t="shared" si="665"/>
        <v>0</v>
      </c>
      <c r="DZ316" s="470">
        <f t="shared" si="666"/>
        <v>0</v>
      </c>
      <c r="EA316" s="470">
        <f t="shared" si="667"/>
        <v>0</v>
      </c>
      <c r="EB316" s="470">
        <f t="shared" si="668"/>
        <v>0</v>
      </c>
      <c r="EC316" s="470">
        <f t="shared" si="669"/>
        <v>0</v>
      </c>
      <c r="ED316" s="470">
        <f t="shared" si="670"/>
        <v>0</v>
      </c>
      <c r="EE316" s="470">
        <f t="shared" si="671"/>
        <v>0</v>
      </c>
      <c r="EF316" s="470">
        <f t="shared" si="672"/>
        <v>0</v>
      </c>
      <c r="EG316" s="470">
        <f t="shared" si="673"/>
        <v>0</v>
      </c>
      <c r="EH316" s="466">
        <f t="shared" si="674"/>
        <v>0</v>
      </c>
      <c r="EI316" s="122">
        <f t="shared" si="675"/>
        <v>0</v>
      </c>
      <c r="EJ316" s="122">
        <f t="shared" si="676"/>
        <v>0</v>
      </c>
      <c r="EK316" s="122">
        <f t="shared" si="677"/>
        <v>0</v>
      </c>
      <c r="EL316" s="122">
        <f t="shared" si="678"/>
        <v>0</v>
      </c>
      <c r="EM316" s="122">
        <f t="shared" si="679"/>
        <v>0</v>
      </c>
      <c r="EN316" s="122">
        <f t="shared" si="680"/>
        <v>0</v>
      </c>
      <c r="EO316" s="122">
        <f t="shared" si="681"/>
        <v>0</v>
      </c>
      <c r="EP316" s="122">
        <f t="shared" si="682"/>
        <v>0</v>
      </c>
      <c r="EQ316" s="122">
        <f t="shared" si="683"/>
        <v>0</v>
      </c>
      <c r="ER316" s="122">
        <f t="shared" si="684"/>
        <v>0</v>
      </c>
      <c r="ES316" s="469">
        <f t="shared" si="685"/>
        <v>0</v>
      </c>
      <c r="ET316" s="466">
        <f t="shared" si="686"/>
        <v>0</v>
      </c>
      <c r="EU316" s="122">
        <f t="shared" si="687"/>
        <v>0</v>
      </c>
      <c r="EV316" s="122">
        <f t="shared" si="688"/>
        <v>0</v>
      </c>
      <c r="EW316" s="122">
        <f t="shared" si="689"/>
        <v>0</v>
      </c>
      <c r="EX316" s="122">
        <f t="shared" si="690"/>
        <v>0</v>
      </c>
      <c r="EY316" s="122">
        <f t="shared" si="691"/>
        <v>0</v>
      </c>
      <c r="EZ316" s="122">
        <f t="shared" si="692"/>
        <v>0</v>
      </c>
      <c r="FA316" s="122">
        <f t="shared" si="693"/>
        <v>0</v>
      </c>
      <c r="FB316" s="122">
        <f t="shared" si="694"/>
        <v>0</v>
      </c>
      <c r="FC316" s="122">
        <f t="shared" si="695"/>
        <v>0</v>
      </c>
      <c r="FD316" s="122">
        <f t="shared" si="696"/>
        <v>0</v>
      </c>
      <c r="FE316" s="469">
        <f t="shared" si="697"/>
        <v>0</v>
      </c>
      <c r="FF316" s="466">
        <f t="shared" si="698"/>
        <v>0</v>
      </c>
      <c r="FG316" s="466">
        <f t="shared" si="699"/>
        <v>0</v>
      </c>
      <c r="FH316" s="466">
        <f t="shared" si="700"/>
        <v>0</v>
      </c>
      <c r="FI316" s="466">
        <f t="shared" si="701"/>
        <v>0</v>
      </c>
      <c r="FJ316" s="466">
        <f t="shared" si="702"/>
        <v>0</v>
      </c>
      <c r="FK316" s="466">
        <f t="shared" si="703"/>
        <v>0</v>
      </c>
      <c r="FL316" s="466">
        <f t="shared" si="704"/>
        <v>0</v>
      </c>
      <c r="FM316" s="466">
        <f t="shared" si="705"/>
        <v>0</v>
      </c>
      <c r="FN316" s="466">
        <f t="shared" si="706"/>
        <v>0</v>
      </c>
      <c r="FO316" s="466">
        <f t="shared" si="707"/>
        <v>0</v>
      </c>
      <c r="FP316" s="466">
        <f t="shared" si="708"/>
        <v>0</v>
      </c>
      <c r="FQ316" s="468">
        <f t="shared" si="709"/>
        <v>0</v>
      </c>
      <c r="FR316" s="466">
        <f t="shared" si="710"/>
        <v>0</v>
      </c>
      <c r="FS316" s="466">
        <f t="shared" si="711"/>
        <v>0</v>
      </c>
      <c r="FT316" s="466">
        <f t="shared" si="712"/>
        <v>0</v>
      </c>
      <c r="FU316" s="466">
        <f t="shared" si="713"/>
        <v>0</v>
      </c>
      <c r="FV316" s="466">
        <f t="shared" si="714"/>
        <v>0</v>
      </c>
      <c r="FW316" s="466">
        <f t="shared" si="715"/>
        <v>0</v>
      </c>
      <c r="FX316" s="466">
        <f t="shared" si="716"/>
        <v>0</v>
      </c>
      <c r="FY316" s="466">
        <f t="shared" si="717"/>
        <v>0</v>
      </c>
      <c r="FZ316" s="466">
        <f t="shared" si="718"/>
        <v>0</v>
      </c>
      <c r="GA316" s="466">
        <f t="shared" si="719"/>
        <v>0</v>
      </c>
      <c r="GB316" s="466">
        <f t="shared" si="720"/>
        <v>0</v>
      </c>
      <c r="GC316" s="468">
        <f t="shared" si="721"/>
        <v>0</v>
      </c>
    </row>
    <row r="317" spans="1:185">
      <c r="A317" s="97">
        <v>314</v>
      </c>
      <c r="B317" s="97" t="s">
        <v>11</v>
      </c>
      <c r="C317" s="97" t="s">
        <v>214</v>
      </c>
      <c r="D317" s="97" t="s">
        <v>936</v>
      </c>
      <c r="E317" s="321">
        <v>0.178864225642798</v>
      </c>
      <c r="F317" s="122">
        <v>1.5297975103516199</v>
      </c>
      <c r="G317" s="122">
        <v>1.4515473950900899</v>
      </c>
      <c r="H317" s="122">
        <v>0.16410792702726701</v>
      </c>
      <c r="I317" s="122">
        <v>1.3875263418889201</v>
      </c>
      <c r="J317" s="122">
        <v>1.3996930008541899</v>
      </c>
      <c r="K317" s="122">
        <v>0.15382323405280601</v>
      </c>
      <c r="L317" s="122">
        <v>1.2643776423056201</v>
      </c>
      <c r="M317" s="122">
        <v>1.35464893003247</v>
      </c>
      <c r="N317" s="122">
        <v>0.13039202049359899</v>
      </c>
      <c r="O317" s="122">
        <v>1.07085825724613</v>
      </c>
      <c r="P317" s="475">
        <v>1.24633482094836</v>
      </c>
      <c r="Q317" s="474">
        <v>2</v>
      </c>
      <c r="R317" s="97">
        <v>0.35772845128559499</v>
      </c>
      <c r="S317" s="97">
        <v>3.0595950207032501</v>
      </c>
      <c r="T317" s="97">
        <v>2.90309479018019</v>
      </c>
      <c r="U317" s="97">
        <v>0.32821585405453302</v>
      </c>
      <c r="V317" s="97">
        <v>2.77505268377785</v>
      </c>
      <c r="W317" s="97">
        <v>2.79938600170839</v>
      </c>
      <c r="X317" s="97">
        <v>0.30764646810561203</v>
      </c>
      <c r="Y317" s="97">
        <v>2.5287552846112402</v>
      </c>
      <c r="Z317" s="97">
        <v>2.70929786006494</v>
      </c>
      <c r="AA317" s="97">
        <v>0.26078404098719898</v>
      </c>
      <c r="AB317" s="97">
        <v>2.1417165144922699</v>
      </c>
      <c r="AC317" s="97">
        <v>2.49266964189672</v>
      </c>
      <c r="AD317" s="321">
        <v>0</v>
      </c>
      <c r="AE317" s="97">
        <v>0</v>
      </c>
      <c r="AF317" s="97">
        <v>0</v>
      </c>
      <c r="AG317" s="97">
        <v>0</v>
      </c>
      <c r="AH317" s="97">
        <v>0</v>
      </c>
      <c r="AI317" s="97">
        <v>0</v>
      </c>
      <c r="AJ317" s="97">
        <v>0</v>
      </c>
      <c r="AK317" s="97">
        <v>0</v>
      </c>
      <c r="AL317" s="97">
        <v>0</v>
      </c>
      <c r="AM317" s="97">
        <v>0</v>
      </c>
      <c r="AN317" s="97">
        <v>0</v>
      </c>
      <c r="AO317" s="97">
        <v>0</v>
      </c>
      <c r="AP317" s="466">
        <f t="shared" si="578"/>
        <v>0</v>
      </c>
      <c r="AQ317" s="122">
        <f t="shared" si="579"/>
        <v>0</v>
      </c>
      <c r="AR317" s="473">
        <f t="shared" si="580"/>
        <v>0</v>
      </c>
      <c r="AS317" s="122">
        <f t="shared" si="581"/>
        <v>0</v>
      </c>
      <c r="AT317" s="122">
        <f t="shared" si="582"/>
        <v>0</v>
      </c>
      <c r="AU317" s="122">
        <f t="shared" si="583"/>
        <v>0</v>
      </c>
      <c r="AV317" s="122">
        <f t="shared" si="584"/>
        <v>0</v>
      </c>
      <c r="AW317" s="122">
        <f t="shared" si="585"/>
        <v>0</v>
      </c>
      <c r="AX317" s="122">
        <f t="shared" si="586"/>
        <v>0</v>
      </c>
      <c r="AY317" s="122">
        <f t="shared" si="587"/>
        <v>0</v>
      </c>
      <c r="AZ317" s="122">
        <f t="shared" si="588"/>
        <v>0</v>
      </c>
      <c r="BA317" s="469">
        <f t="shared" si="589"/>
        <v>0</v>
      </c>
      <c r="BB317" s="97">
        <f t="shared" si="590"/>
        <v>2.7602724777253569E-2</v>
      </c>
      <c r="BC317" s="97">
        <f t="shared" si="591"/>
        <v>0.23608175134748496</v>
      </c>
      <c r="BD317" s="97">
        <f t="shared" si="592"/>
        <v>0.22400601967118064</v>
      </c>
      <c r="BE317" s="97">
        <f t="shared" si="593"/>
        <v>2.5325499983130127E-2</v>
      </c>
      <c r="BF317" s="97">
        <f t="shared" si="594"/>
        <v>0.21412614847216901</v>
      </c>
      <c r="BG317" s="97">
        <f t="shared" si="595"/>
        <v>0.21600373432070935</v>
      </c>
      <c r="BH317" s="97">
        <f t="shared" si="596"/>
        <v>2.3738343308438031E-2</v>
      </c>
      <c r="BI317" s="97">
        <f t="shared" si="597"/>
        <v>0.19512156748869727</v>
      </c>
      <c r="BJ317" s="97">
        <f t="shared" si="598"/>
        <v>0.2090524332135664</v>
      </c>
      <c r="BK317" s="97">
        <f t="shared" si="599"/>
        <v>2.0122386362617734E-2</v>
      </c>
      <c r="BL317" s="97">
        <f t="shared" si="600"/>
        <v>0.16525722594323888</v>
      </c>
      <c r="BM317" s="469">
        <f t="shared" si="601"/>
        <v>0.19233715920168634</v>
      </c>
      <c r="BN317" s="467">
        <f t="shared" si="602"/>
        <v>0</v>
      </c>
      <c r="BO317" s="97">
        <f t="shared" si="603"/>
        <v>0</v>
      </c>
      <c r="BP317" s="97">
        <f t="shared" si="604"/>
        <v>0</v>
      </c>
      <c r="BQ317" s="97">
        <f t="shared" si="605"/>
        <v>0</v>
      </c>
      <c r="BR317" s="97">
        <f t="shared" si="606"/>
        <v>0</v>
      </c>
      <c r="BS317" s="97">
        <f t="shared" si="607"/>
        <v>0</v>
      </c>
      <c r="BT317" s="97">
        <f t="shared" si="608"/>
        <v>0</v>
      </c>
      <c r="BU317" s="97">
        <f t="shared" si="609"/>
        <v>0</v>
      </c>
      <c r="BV317" s="97">
        <f t="shared" si="610"/>
        <v>0</v>
      </c>
      <c r="BW317" s="97">
        <f t="shared" si="611"/>
        <v>0</v>
      </c>
      <c r="BX317" s="97">
        <f t="shared" si="612"/>
        <v>0</v>
      </c>
      <c r="BY317" s="469">
        <f t="shared" si="613"/>
        <v>0</v>
      </c>
      <c r="BZ317" s="470">
        <f t="shared" si="614"/>
        <v>0</v>
      </c>
      <c r="CA317" s="470">
        <f t="shared" si="615"/>
        <v>0</v>
      </c>
      <c r="CB317" s="470">
        <f t="shared" si="616"/>
        <v>0</v>
      </c>
      <c r="CC317" s="470">
        <f t="shared" si="617"/>
        <v>0</v>
      </c>
      <c r="CD317" s="470">
        <f t="shared" si="618"/>
        <v>0</v>
      </c>
      <c r="CE317" s="470">
        <f t="shared" si="619"/>
        <v>0</v>
      </c>
      <c r="CF317" s="470">
        <f t="shared" si="620"/>
        <v>0</v>
      </c>
      <c r="CG317" s="470">
        <f t="shared" si="621"/>
        <v>0</v>
      </c>
      <c r="CH317" s="470">
        <f t="shared" si="622"/>
        <v>0</v>
      </c>
      <c r="CI317" s="470">
        <f t="shared" si="623"/>
        <v>0</v>
      </c>
      <c r="CJ317" s="470">
        <f t="shared" si="624"/>
        <v>0</v>
      </c>
      <c r="CK317" s="472">
        <f t="shared" si="625"/>
        <v>0</v>
      </c>
      <c r="CL317" s="470">
        <f t="shared" si="626"/>
        <v>0.35772845128559499</v>
      </c>
      <c r="CM317" s="116">
        <f t="shared" si="627"/>
        <v>3.0595950207032501</v>
      </c>
      <c r="CN317" s="116">
        <f t="shared" si="628"/>
        <v>2.90309479018019</v>
      </c>
      <c r="CO317" s="116">
        <f t="shared" si="629"/>
        <v>0.32821585405453302</v>
      </c>
      <c r="CP317" s="116">
        <f t="shared" si="630"/>
        <v>2.77505268377785</v>
      </c>
      <c r="CQ317" s="116">
        <f t="shared" si="631"/>
        <v>2.79938600170839</v>
      </c>
      <c r="CR317" s="116">
        <f t="shared" si="632"/>
        <v>0.30764646810561203</v>
      </c>
      <c r="CS317" s="116">
        <f t="shared" si="633"/>
        <v>2.5287552846112402</v>
      </c>
      <c r="CT317" s="116">
        <f t="shared" si="634"/>
        <v>2.70929786006494</v>
      </c>
      <c r="CU317" s="116">
        <f t="shared" si="635"/>
        <v>0.26078404098719898</v>
      </c>
      <c r="CV317" s="116">
        <f t="shared" si="636"/>
        <v>2.1417165144922699</v>
      </c>
      <c r="CW317" s="471">
        <f t="shared" si="637"/>
        <v>2.49266964189672</v>
      </c>
      <c r="CX317" s="470">
        <f t="shared" si="638"/>
        <v>0</v>
      </c>
      <c r="CY317" s="116">
        <f t="shared" si="639"/>
        <v>0</v>
      </c>
      <c r="CZ317" s="116">
        <f t="shared" si="640"/>
        <v>0</v>
      </c>
      <c r="DA317" s="116">
        <f t="shared" si="641"/>
        <v>0</v>
      </c>
      <c r="DB317" s="116">
        <f t="shared" si="642"/>
        <v>0</v>
      </c>
      <c r="DC317" s="116">
        <f t="shared" si="643"/>
        <v>0</v>
      </c>
      <c r="DD317" s="116">
        <f t="shared" si="644"/>
        <v>0</v>
      </c>
      <c r="DE317" s="116">
        <f t="shared" si="645"/>
        <v>0</v>
      </c>
      <c r="DF317" s="116">
        <f t="shared" si="646"/>
        <v>0</v>
      </c>
      <c r="DG317" s="116">
        <f t="shared" si="647"/>
        <v>0</v>
      </c>
      <c r="DH317" s="116">
        <f t="shared" si="648"/>
        <v>0</v>
      </c>
      <c r="DI317" s="471">
        <f t="shared" si="649"/>
        <v>0</v>
      </c>
      <c r="DJ317" s="470">
        <f t="shared" si="650"/>
        <v>0</v>
      </c>
      <c r="DK317" s="116">
        <f t="shared" si="651"/>
        <v>0</v>
      </c>
      <c r="DL317" s="116">
        <f t="shared" si="652"/>
        <v>0</v>
      </c>
      <c r="DM317" s="116">
        <f t="shared" si="653"/>
        <v>0</v>
      </c>
      <c r="DN317" s="116">
        <f t="shared" si="654"/>
        <v>0</v>
      </c>
      <c r="DO317" s="116">
        <f t="shared" si="655"/>
        <v>0</v>
      </c>
      <c r="DP317" s="116">
        <f t="shared" si="656"/>
        <v>0</v>
      </c>
      <c r="DQ317" s="116">
        <f t="shared" si="657"/>
        <v>0</v>
      </c>
      <c r="DR317" s="116">
        <f t="shared" si="658"/>
        <v>0</v>
      </c>
      <c r="DS317" s="116">
        <f t="shared" si="659"/>
        <v>0</v>
      </c>
      <c r="DT317" s="116">
        <f t="shared" si="660"/>
        <v>0</v>
      </c>
      <c r="DU317" s="471">
        <f t="shared" si="661"/>
        <v>0</v>
      </c>
      <c r="DV317" s="470">
        <f t="shared" si="662"/>
        <v>0</v>
      </c>
      <c r="DW317" s="470">
        <f t="shared" si="663"/>
        <v>0</v>
      </c>
      <c r="DX317" s="470">
        <f t="shared" si="664"/>
        <v>0</v>
      </c>
      <c r="DY317" s="470">
        <f t="shared" si="665"/>
        <v>0</v>
      </c>
      <c r="DZ317" s="470">
        <f t="shared" si="666"/>
        <v>0</v>
      </c>
      <c r="EA317" s="470">
        <f t="shared" si="667"/>
        <v>0</v>
      </c>
      <c r="EB317" s="470">
        <f t="shared" si="668"/>
        <v>0</v>
      </c>
      <c r="EC317" s="470">
        <f t="shared" si="669"/>
        <v>0</v>
      </c>
      <c r="ED317" s="470">
        <f t="shared" si="670"/>
        <v>0</v>
      </c>
      <c r="EE317" s="470">
        <f t="shared" si="671"/>
        <v>0</v>
      </c>
      <c r="EF317" s="470">
        <f t="shared" si="672"/>
        <v>0</v>
      </c>
      <c r="EG317" s="470">
        <f t="shared" si="673"/>
        <v>0</v>
      </c>
      <c r="EH317" s="466">
        <f t="shared" si="674"/>
        <v>0</v>
      </c>
      <c r="EI317" s="122">
        <f t="shared" si="675"/>
        <v>0</v>
      </c>
      <c r="EJ317" s="122">
        <f t="shared" si="676"/>
        <v>0</v>
      </c>
      <c r="EK317" s="122">
        <f t="shared" si="677"/>
        <v>0</v>
      </c>
      <c r="EL317" s="122">
        <f t="shared" si="678"/>
        <v>0</v>
      </c>
      <c r="EM317" s="122">
        <f t="shared" si="679"/>
        <v>0</v>
      </c>
      <c r="EN317" s="122">
        <f t="shared" si="680"/>
        <v>0</v>
      </c>
      <c r="EO317" s="122">
        <f t="shared" si="681"/>
        <v>0</v>
      </c>
      <c r="EP317" s="122">
        <f t="shared" si="682"/>
        <v>0</v>
      </c>
      <c r="EQ317" s="122">
        <f t="shared" si="683"/>
        <v>0</v>
      </c>
      <c r="ER317" s="122">
        <f t="shared" si="684"/>
        <v>0</v>
      </c>
      <c r="ES317" s="469">
        <f t="shared" si="685"/>
        <v>0</v>
      </c>
      <c r="ET317" s="466">
        <f t="shared" si="686"/>
        <v>0</v>
      </c>
      <c r="EU317" s="122">
        <f t="shared" si="687"/>
        <v>0</v>
      </c>
      <c r="EV317" s="122">
        <f t="shared" si="688"/>
        <v>0</v>
      </c>
      <c r="EW317" s="122">
        <f t="shared" si="689"/>
        <v>0</v>
      </c>
      <c r="EX317" s="122">
        <f t="shared" si="690"/>
        <v>0</v>
      </c>
      <c r="EY317" s="122">
        <f t="shared" si="691"/>
        <v>0</v>
      </c>
      <c r="EZ317" s="122">
        <f t="shared" si="692"/>
        <v>0</v>
      </c>
      <c r="FA317" s="122">
        <f t="shared" si="693"/>
        <v>0</v>
      </c>
      <c r="FB317" s="122">
        <f t="shared" si="694"/>
        <v>0</v>
      </c>
      <c r="FC317" s="122">
        <f t="shared" si="695"/>
        <v>0</v>
      </c>
      <c r="FD317" s="122">
        <f t="shared" si="696"/>
        <v>0</v>
      </c>
      <c r="FE317" s="469">
        <f t="shared" si="697"/>
        <v>0</v>
      </c>
      <c r="FF317" s="466">
        <f t="shared" si="698"/>
        <v>0</v>
      </c>
      <c r="FG317" s="466">
        <f t="shared" si="699"/>
        <v>0</v>
      </c>
      <c r="FH317" s="466">
        <f t="shared" si="700"/>
        <v>0</v>
      </c>
      <c r="FI317" s="466">
        <f t="shared" si="701"/>
        <v>0</v>
      </c>
      <c r="FJ317" s="466">
        <f t="shared" si="702"/>
        <v>0</v>
      </c>
      <c r="FK317" s="466">
        <f t="shared" si="703"/>
        <v>0</v>
      </c>
      <c r="FL317" s="466">
        <f t="shared" si="704"/>
        <v>0</v>
      </c>
      <c r="FM317" s="466">
        <f t="shared" si="705"/>
        <v>0</v>
      </c>
      <c r="FN317" s="466">
        <f t="shared" si="706"/>
        <v>0</v>
      </c>
      <c r="FO317" s="466">
        <f t="shared" si="707"/>
        <v>0</v>
      </c>
      <c r="FP317" s="466">
        <f t="shared" si="708"/>
        <v>0</v>
      </c>
      <c r="FQ317" s="468">
        <f t="shared" si="709"/>
        <v>0</v>
      </c>
      <c r="FR317" s="466">
        <f t="shared" si="710"/>
        <v>0</v>
      </c>
      <c r="FS317" s="466">
        <f t="shared" si="711"/>
        <v>0</v>
      </c>
      <c r="FT317" s="466">
        <f t="shared" si="712"/>
        <v>0</v>
      </c>
      <c r="FU317" s="466">
        <f t="shared" si="713"/>
        <v>0</v>
      </c>
      <c r="FV317" s="466">
        <f t="shared" si="714"/>
        <v>0</v>
      </c>
      <c r="FW317" s="466">
        <f t="shared" si="715"/>
        <v>0</v>
      </c>
      <c r="FX317" s="466">
        <f t="shared" si="716"/>
        <v>0</v>
      </c>
      <c r="FY317" s="466">
        <f t="shared" si="717"/>
        <v>0</v>
      </c>
      <c r="FZ317" s="466">
        <f t="shared" si="718"/>
        <v>0</v>
      </c>
      <c r="GA317" s="466">
        <f t="shared" si="719"/>
        <v>0</v>
      </c>
      <c r="GB317" s="466">
        <f t="shared" si="720"/>
        <v>0</v>
      </c>
      <c r="GC317" s="468">
        <f t="shared" si="721"/>
        <v>0</v>
      </c>
    </row>
    <row r="318" spans="1:185">
      <c r="A318" s="97">
        <v>315</v>
      </c>
      <c r="B318" s="97" t="s">
        <v>11</v>
      </c>
      <c r="C318" s="97" t="s">
        <v>214</v>
      </c>
      <c r="D318" s="97" t="s">
        <v>936</v>
      </c>
      <c r="E318" s="321">
        <v>0.179344306723282</v>
      </c>
      <c r="F318" s="122">
        <v>0</v>
      </c>
      <c r="G318" s="122">
        <v>2.5475964233606501</v>
      </c>
      <c r="H318" s="122">
        <v>0.179344306723282</v>
      </c>
      <c r="I318" s="122">
        <v>0</v>
      </c>
      <c r="J318" s="122">
        <v>2.54618123461983</v>
      </c>
      <c r="K318" s="122">
        <v>0.179344306723282</v>
      </c>
      <c r="L318" s="122">
        <v>0</v>
      </c>
      <c r="M318" s="122">
        <v>2.54453655581292</v>
      </c>
      <c r="N318" s="122">
        <v>0.179344306723282</v>
      </c>
      <c r="O318" s="122">
        <v>0</v>
      </c>
      <c r="P318" s="475">
        <v>2.5424770295788801</v>
      </c>
      <c r="Q318" s="474">
        <v>3</v>
      </c>
      <c r="R318" s="97">
        <v>0.53803292016984505</v>
      </c>
      <c r="S318" s="97">
        <v>0</v>
      </c>
      <c r="T318" s="97">
        <v>7.64278927008196</v>
      </c>
      <c r="U318" s="97">
        <v>0.53803292016984505</v>
      </c>
      <c r="V318" s="97">
        <v>0</v>
      </c>
      <c r="W318" s="97">
        <v>7.6385437038594901</v>
      </c>
      <c r="X318" s="97">
        <v>0.53803292016984505</v>
      </c>
      <c r="Y318" s="97">
        <v>0</v>
      </c>
      <c r="Z318" s="97">
        <v>7.6336096674387797</v>
      </c>
      <c r="AA318" s="97">
        <v>0.53803292016984505</v>
      </c>
      <c r="AB318" s="97">
        <v>0</v>
      </c>
      <c r="AC318" s="97">
        <v>7.6274310887366399</v>
      </c>
      <c r="AD318" s="321">
        <v>0</v>
      </c>
      <c r="AE318" s="97">
        <v>0</v>
      </c>
      <c r="AF318" s="97">
        <v>0</v>
      </c>
      <c r="AG318" s="97">
        <v>0</v>
      </c>
      <c r="AH318" s="97">
        <v>0</v>
      </c>
      <c r="AI318" s="97">
        <v>0</v>
      </c>
      <c r="AJ318" s="97">
        <v>0</v>
      </c>
      <c r="AK318" s="97">
        <v>0</v>
      </c>
      <c r="AL318" s="97">
        <v>0</v>
      </c>
      <c r="AM318" s="97">
        <v>0</v>
      </c>
      <c r="AN318" s="97">
        <v>0</v>
      </c>
      <c r="AO318" s="97">
        <v>0</v>
      </c>
      <c r="AP318" s="466">
        <f t="shared" si="578"/>
        <v>0</v>
      </c>
      <c r="AQ318" s="122">
        <f t="shared" si="579"/>
        <v>0</v>
      </c>
      <c r="AR318" s="473">
        <f t="shared" si="580"/>
        <v>0</v>
      </c>
      <c r="AS318" s="122">
        <f t="shared" si="581"/>
        <v>0</v>
      </c>
      <c r="AT318" s="122">
        <f t="shared" si="582"/>
        <v>0</v>
      </c>
      <c r="AU318" s="122">
        <f t="shared" si="583"/>
        <v>0</v>
      </c>
      <c r="AV318" s="122">
        <f t="shared" si="584"/>
        <v>0</v>
      </c>
      <c r="AW318" s="122">
        <f t="shared" si="585"/>
        <v>0</v>
      </c>
      <c r="AX318" s="122">
        <f t="shared" si="586"/>
        <v>0</v>
      </c>
      <c r="AY318" s="122">
        <f t="shared" si="587"/>
        <v>0</v>
      </c>
      <c r="AZ318" s="122">
        <f t="shared" si="588"/>
        <v>0</v>
      </c>
      <c r="BA318" s="469">
        <f t="shared" si="589"/>
        <v>0</v>
      </c>
      <c r="BB318" s="97">
        <f t="shared" si="590"/>
        <v>2.7676811956440707E-2</v>
      </c>
      <c r="BC318" s="97">
        <f t="shared" si="591"/>
        <v>0</v>
      </c>
      <c r="BD318" s="97">
        <f t="shared" si="592"/>
        <v>0.39315074137840073</v>
      </c>
      <c r="BE318" s="97">
        <f t="shared" si="593"/>
        <v>2.7676811956440707E-2</v>
      </c>
      <c r="BF318" s="97">
        <f t="shared" si="594"/>
        <v>0</v>
      </c>
      <c r="BG318" s="97">
        <f t="shared" si="595"/>
        <v>0.39293234630705348</v>
      </c>
      <c r="BH318" s="97">
        <f t="shared" si="596"/>
        <v>2.7676811956440707E-2</v>
      </c>
      <c r="BI318" s="97">
        <f t="shared" si="597"/>
        <v>0</v>
      </c>
      <c r="BJ318" s="97">
        <f t="shared" si="598"/>
        <v>0.39267853581872936</v>
      </c>
      <c r="BK318" s="97">
        <f t="shared" si="599"/>
        <v>2.7676811956440707E-2</v>
      </c>
      <c r="BL318" s="97">
        <f t="shared" si="600"/>
        <v>0</v>
      </c>
      <c r="BM318" s="469">
        <f t="shared" si="601"/>
        <v>0.39236070515356736</v>
      </c>
      <c r="BN318" s="467">
        <f t="shared" si="602"/>
        <v>0</v>
      </c>
      <c r="BO318" s="97">
        <f t="shared" si="603"/>
        <v>0</v>
      </c>
      <c r="BP318" s="97">
        <f t="shared" si="604"/>
        <v>0</v>
      </c>
      <c r="BQ318" s="97">
        <f t="shared" si="605"/>
        <v>0</v>
      </c>
      <c r="BR318" s="97">
        <f t="shared" si="606"/>
        <v>0</v>
      </c>
      <c r="BS318" s="97">
        <f t="shared" si="607"/>
        <v>0</v>
      </c>
      <c r="BT318" s="97">
        <f t="shared" si="608"/>
        <v>0</v>
      </c>
      <c r="BU318" s="97">
        <f t="shared" si="609"/>
        <v>0</v>
      </c>
      <c r="BV318" s="97">
        <f t="shared" si="610"/>
        <v>0</v>
      </c>
      <c r="BW318" s="97">
        <f t="shared" si="611"/>
        <v>0</v>
      </c>
      <c r="BX318" s="97">
        <f t="shared" si="612"/>
        <v>0</v>
      </c>
      <c r="BY318" s="469">
        <f t="shared" si="613"/>
        <v>0</v>
      </c>
      <c r="BZ318" s="470">
        <f t="shared" si="614"/>
        <v>0</v>
      </c>
      <c r="CA318" s="470">
        <f t="shared" si="615"/>
        <v>0</v>
      </c>
      <c r="CB318" s="470">
        <f t="shared" si="616"/>
        <v>0</v>
      </c>
      <c r="CC318" s="470">
        <f t="shared" si="617"/>
        <v>0</v>
      </c>
      <c r="CD318" s="470">
        <f t="shared" si="618"/>
        <v>0</v>
      </c>
      <c r="CE318" s="470">
        <f t="shared" si="619"/>
        <v>0</v>
      </c>
      <c r="CF318" s="470">
        <f t="shared" si="620"/>
        <v>0</v>
      </c>
      <c r="CG318" s="470">
        <f t="shared" si="621"/>
        <v>0</v>
      </c>
      <c r="CH318" s="470">
        <f t="shared" si="622"/>
        <v>0</v>
      </c>
      <c r="CI318" s="470">
        <f t="shared" si="623"/>
        <v>0</v>
      </c>
      <c r="CJ318" s="470">
        <f t="shared" si="624"/>
        <v>0</v>
      </c>
      <c r="CK318" s="472">
        <f t="shared" si="625"/>
        <v>0</v>
      </c>
      <c r="CL318" s="470">
        <f t="shared" si="626"/>
        <v>0.53803292016984505</v>
      </c>
      <c r="CM318" s="116">
        <f t="shared" si="627"/>
        <v>0</v>
      </c>
      <c r="CN318" s="116">
        <f t="shared" si="628"/>
        <v>7.64278927008196</v>
      </c>
      <c r="CO318" s="116">
        <f t="shared" si="629"/>
        <v>0.53803292016984505</v>
      </c>
      <c r="CP318" s="116">
        <f t="shared" si="630"/>
        <v>0</v>
      </c>
      <c r="CQ318" s="116">
        <f t="shared" si="631"/>
        <v>7.6385437038594901</v>
      </c>
      <c r="CR318" s="116">
        <f t="shared" si="632"/>
        <v>0.53803292016984505</v>
      </c>
      <c r="CS318" s="116">
        <f t="shared" si="633"/>
        <v>0</v>
      </c>
      <c r="CT318" s="116">
        <f t="shared" si="634"/>
        <v>7.6336096674387797</v>
      </c>
      <c r="CU318" s="116">
        <f t="shared" si="635"/>
        <v>0.53803292016984505</v>
      </c>
      <c r="CV318" s="116">
        <f t="shared" si="636"/>
        <v>0</v>
      </c>
      <c r="CW318" s="471">
        <f t="shared" si="637"/>
        <v>7.6274310887366399</v>
      </c>
      <c r="CX318" s="470">
        <f t="shared" si="638"/>
        <v>0</v>
      </c>
      <c r="CY318" s="116">
        <f t="shared" si="639"/>
        <v>0</v>
      </c>
      <c r="CZ318" s="116">
        <f t="shared" si="640"/>
        <v>0</v>
      </c>
      <c r="DA318" s="116">
        <f t="shared" si="641"/>
        <v>0</v>
      </c>
      <c r="DB318" s="116">
        <f t="shared" si="642"/>
        <v>0</v>
      </c>
      <c r="DC318" s="116">
        <f t="shared" si="643"/>
        <v>0</v>
      </c>
      <c r="DD318" s="116">
        <f t="shared" si="644"/>
        <v>0</v>
      </c>
      <c r="DE318" s="116">
        <f t="shared" si="645"/>
        <v>0</v>
      </c>
      <c r="DF318" s="116">
        <f t="shared" si="646"/>
        <v>0</v>
      </c>
      <c r="DG318" s="116">
        <f t="shared" si="647"/>
        <v>0</v>
      </c>
      <c r="DH318" s="116">
        <f t="shared" si="648"/>
        <v>0</v>
      </c>
      <c r="DI318" s="471">
        <f t="shared" si="649"/>
        <v>0</v>
      </c>
      <c r="DJ318" s="470">
        <f t="shared" si="650"/>
        <v>0</v>
      </c>
      <c r="DK318" s="116">
        <f t="shared" si="651"/>
        <v>0</v>
      </c>
      <c r="DL318" s="116">
        <f t="shared" si="652"/>
        <v>0</v>
      </c>
      <c r="DM318" s="116">
        <f t="shared" si="653"/>
        <v>0</v>
      </c>
      <c r="DN318" s="116">
        <f t="shared" si="654"/>
        <v>0</v>
      </c>
      <c r="DO318" s="116">
        <f t="shared" si="655"/>
        <v>0</v>
      </c>
      <c r="DP318" s="116">
        <f t="shared" si="656"/>
        <v>0</v>
      </c>
      <c r="DQ318" s="116">
        <f t="shared" si="657"/>
        <v>0</v>
      </c>
      <c r="DR318" s="116">
        <f t="shared" si="658"/>
        <v>0</v>
      </c>
      <c r="DS318" s="116">
        <f t="shared" si="659"/>
        <v>0</v>
      </c>
      <c r="DT318" s="116">
        <f t="shared" si="660"/>
        <v>0</v>
      </c>
      <c r="DU318" s="471">
        <f t="shared" si="661"/>
        <v>0</v>
      </c>
      <c r="DV318" s="470">
        <f t="shared" si="662"/>
        <v>0</v>
      </c>
      <c r="DW318" s="470">
        <f t="shared" si="663"/>
        <v>0</v>
      </c>
      <c r="DX318" s="470">
        <f t="shared" si="664"/>
        <v>0</v>
      </c>
      <c r="DY318" s="470">
        <f t="shared" si="665"/>
        <v>0</v>
      </c>
      <c r="DZ318" s="470">
        <f t="shared" si="666"/>
        <v>0</v>
      </c>
      <c r="EA318" s="470">
        <f t="shared" si="667"/>
        <v>0</v>
      </c>
      <c r="EB318" s="470">
        <f t="shared" si="668"/>
        <v>0</v>
      </c>
      <c r="EC318" s="470">
        <f t="shared" si="669"/>
        <v>0</v>
      </c>
      <c r="ED318" s="470">
        <f t="shared" si="670"/>
        <v>0</v>
      </c>
      <c r="EE318" s="470">
        <f t="shared" si="671"/>
        <v>0</v>
      </c>
      <c r="EF318" s="470">
        <f t="shared" si="672"/>
        <v>0</v>
      </c>
      <c r="EG318" s="470">
        <f t="shared" si="673"/>
        <v>0</v>
      </c>
      <c r="EH318" s="466">
        <f t="shared" si="674"/>
        <v>0</v>
      </c>
      <c r="EI318" s="122">
        <f t="shared" si="675"/>
        <v>0</v>
      </c>
      <c r="EJ318" s="122">
        <f t="shared" si="676"/>
        <v>0</v>
      </c>
      <c r="EK318" s="122">
        <f t="shared" si="677"/>
        <v>0</v>
      </c>
      <c r="EL318" s="122">
        <f t="shared" si="678"/>
        <v>0</v>
      </c>
      <c r="EM318" s="122">
        <f t="shared" si="679"/>
        <v>0</v>
      </c>
      <c r="EN318" s="122">
        <f t="shared" si="680"/>
        <v>0</v>
      </c>
      <c r="EO318" s="122">
        <f t="shared" si="681"/>
        <v>0</v>
      </c>
      <c r="EP318" s="122">
        <f t="shared" si="682"/>
        <v>0</v>
      </c>
      <c r="EQ318" s="122">
        <f t="shared" si="683"/>
        <v>0</v>
      </c>
      <c r="ER318" s="122">
        <f t="shared" si="684"/>
        <v>0</v>
      </c>
      <c r="ES318" s="469">
        <f t="shared" si="685"/>
        <v>0</v>
      </c>
      <c r="ET318" s="466">
        <f t="shared" si="686"/>
        <v>0</v>
      </c>
      <c r="EU318" s="122">
        <f t="shared" si="687"/>
        <v>0</v>
      </c>
      <c r="EV318" s="122">
        <f t="shared" si="688"/>
        <v>0</v>
      </c>
      <c r="EW318" s="122">
        <f t="shared" si="689"/>
        <v>0</v>
      </c>
      <c r="EX318" s="122">
        <f t="shared" si="690"/>
        <v>0</v>
      </c>
      <c r="EY318" s="122">
        <f t="shared" si="691"/>
        <v>0</v>
      </c>
      <c r="EZ318" s="122">
        <f t="shared" si="692"/>
        <v>0</v>
      </c>
      <c r="FA318" s="122">
        <f t="shared" si="693"/>
        <v>0</v>
      </c>
      <c r="FB318" s="122">
        <f t="shared" si="694"/>
        <v>0</v>
      </c>
      <c r="FC318" s="122">
        <f t="shared" si="695"/>
        <v>0</v>
      </c>
      <c r="FD318" s="122">
        <f t="shared" si="696"/>
        <v>0</v>
      </c>
      <c r="FE318" s="469">
        <f t="shared" si="697"/>
        <v>0</v>
      </c>
      <c r="FF318" s="466">
        <f t="shared" si="698"/>
        <v>0</v>
      </c>
      <c r="FG318" s="466">
        <f t="shared" si="699"/>
        <v>0</v>
      </c>
      <c r="FH318" s="466">
        <f t="shared" si="700"/>
        <v>0</v>
      </c>
      <c r="FI318" s="466">
        <f t="shared" si="701"/>
        <v>0</v>
      </c>
      <c r="FJ318" s="466">
        <f t="shared" si="702"/>
        <v>0</v>
      </c>
      <c r="FK318" s="466">
        <f t="shared" si="703"/>
        <v>0</v>
      </c>
      <c r="FL318" s="466">
        <f t="shared" si="704"/>
        <v>0</v>
      </c>
      <c r="FM318" s="466">
        <f t="shared" si="705"/>
        <v>0</v>
      </c>
      <c r="FN318" s="466">
        <f t="shared" si="706"/>
        <v>0</v>
      </c>
      <c r="FO318" s="466">
        <f t="shared" si="707"/>
        <v>0</v>
      </c>
      <c r="FP318" s="466">
        <f t="shared" si="708"/>
        <v>0</v>
      </c>
      <c r="FQ318" s="468">
        <f t="shared" si="709"/>
        <v>0</v>
      </c>
      <c r="FR318" s="466">
        <f t="shared" si="710"/>
        <v>0</v>
      </c>
      <c r="FS318" s="466">
        <f t="shared" si="711"/>
        <v>0</v>
      </c>
      <c r="FT318" s="466">
        <f t="shared" si="712"/>
        <v>0</v>
      </c>
      <c r="FU318" s="466">
        <f t="shared" si="713"/>
        <v>0</v>
      </c>
      <c r="FV318" s="466">
        <f t="shared" si="714"/>
        <v>0</v>
      </c>
      <c r="FW318" s="466">
        <f t="shared" si="715"/>
        <v>0</v>
      </c>
      <c r="FX318" s="466">
        <f t="shared" si="716"/>
        <v>0</v>
      </c>
      <c r="FY318" s="466">
        <f t="shared" si="717"/>
        <v>0</v>
      </c>
      <c r="FZ318" s="466">
        <f t="shared" si="718"/>
        <v>0</v>
      </c>
      <c r="GA318" s="466">
        <f t="shared" si="719"/>
        <v>0</v>
      </c>
      <c r="GB318" s="466">
        <f t="shared" si="720"/>
        <v>0</v>
      </c>
      <c r="GC318" s="468">
        <f t="shared" si="721"/>
        <v>0</v>
      </c>
    </row>
    <row r="319" spans="1:185">
      <c r="A319" s="97">
        <v>316</v>
      </c>
      <c r="B319" s="97" t="s">
        <v>11</v>
      </c>
      <c r="C319" s="97" t="s">
        <v>214</v>
      </c>
      <c r="D319" s="97" t="s">
        <v>936</v>
      </c>
      <c r="E319" s="321">
        <v>0.25885967970837198</v>
      </c>
      <c r="F319" s="122">
        <v>0</v>
      </c>
      <c r="G319" s="122">
        <v>0.332771913582673</v>
      </c>
      <c r="H319" s="122">
        <v>0.248273645717171</v>
      </c>
      <c r="I319" s="122">
        <v>0</v>
      </c>
      <c r="J319" s="122">
        <v>0.324768749061009</v>
      </c>
      <c r="K319" s="122">
        <v>0.239110465757045</v>
      </c>
      <c r="L319" s="122">
        <v>0</v>
      </c>
      <c r="M319" s="122">
        <v>0.315467774076374</v>
      </c>
      <c r="N319" s="122">
        <v>0.22471118296256101</v>
      </c>
      <c r="O319" s="122">
        <v>0</v>
      </c>
      <c r="P319" s="475">
        <v>0.30382075710098</v>
      </c>
      <c r="Q319" s="474">
        <v>1</v>
      </c>
      <c r="R319" s="97">
        <v>0.25885967970837198</v>
      </c>
      <c r="S319" s="97">
        <v>0</v>
      </c>
      <c r="T319" s="97">
        <v>0.332771913582673</v>
      </c>
      <c r="U319" s="97">
        <v>0.248273645717171</v>
      </c>
      <c r="V319" s="97">
        <v>0</v>
      </c>
      <c r="W319" s="97">
        <v>0.324768749061009</v>
      </c>
      <c r="X319" s="97">
        <v>0.239110465757045</v>
      </c>
      <c r="Y319" s="97">
        <v>0</v>
      </c>
      <c r="Z319" s="97">
        <v>0.315467774076374</v>
      </c>
      <c r="AA319" s="97">
        <v>0.22471118296256101</v>
      </c>
      <c r="AB319" s="97">
        <v>0</v>
      </c>
      <c r="AC319" s="97">
        <v>0.30382075710098</v>
      </c>
      <c r="AD319" s="321">
        <v>0</v>
      </c>
      <c r="AE319" s="97">
        <v>0</v>
      </c>
      <c r="AF319" s="97">
        <v>0</v>
      </c>
      <c r="AG319" s="97">
        <v>0</v>
      </c>
      <c r="AH319" s="97">
        <v>0</v>
      </c>
      <c r="AI319" s="97">
        <v>0</v>
      </c>
      <c r="AJ319" s="97">
        <v>0</v>
      </c>
      <c r="AK319" s="97">
        <v>0</v>
      </c>
      <c r="AL319" s="97">
        <v>0</v>
      </c>
      <c r="AM319" s="97">
        <v>0</v>
      </c>
      <c r="AN319" s="97">
        <v>0</v>
      </c>
      <c r="AO319" s="97">
        <v>0</v>
      </c>
      <c r="AP319" s="466">
        <f t="shared" si="578"/>
        <v>0</v>
      </c>
      <c r="AQ319" s="122">
        <f t="shared" si="579"/>
        <v>0</v>
      </c>
      <c r="AR319" s="473">
        <f t="shared" si="580"/>
        <v>0</v>
      </c>
      <c r="AS319" s="122">
        <f t="shared" si="581"/>
        <v>0</v>
      </c>
      <c r="AT319" s="122">
        <f t="shared" si="582"/>
        <v>0</v>
      </c>
      <c r="AU319" s="122">
        <f t="shared" si="583"/>
        <v>0</v>
      </c>
      <c r="AV319" s="122">
        <f t="shared" si="584"/>
        <v>0</v>
      </c>
      <c r="AW319" s="122">
        <f t="shared" si="585"/>
        <v>0</v>
      </c>
      <c r="AX319" s="122">
        <f t="shared" si="586"/>
        <v>0</v>
      </c>
      <c r="AY319" s="122">
        <f t="shared" si="587"/>
        <v>0</v>
      </c>
      <c r="AZ319" s="122">
        <f t="shared" si="588"/>
        <v>0</v>
      </c>
      <c r="BA319" s="469">
        <f t="shared" si="589"/>
        <v>0</v>
      </c>
      <c r="BB319" s="97">
        <f t="shared" si="590"/>
        <v>3.9947801016328652E-2</v>
      </c>
      <c r="BC319" s="97">
        <f t="shared" si="591"/>
        <v>0</v>
      </c>
      <c r="BD319" s="97">
        <f t="shared" si="592"/>
        <v>5.1354101197219386E-2</v>
      </c>
      <c r="BE319" s="97">
        <f t="shared" si="593"/>
        <v>3.8314140726286527E-2</v>
      </c>
      <c r="BF319" s="97">
        <f t="shared" si="594"/>
        <v>0</v>
      </c>
      <c r="BG319" s="97">
        <f t="shared" si="595"/>
        <v>5.0119035063426146E-2</v>
      </c>
      <c r="BH319" s="97">
        <f t="shared" si="596"/>
        <v>3.6900058432217754E-2</v>
      </c>
      <c r="BI319" s="97">
        <f t="shared" si="597"/>
        <v>0</v>
      </c>
      <c r="BJ319" s="97">
        <f t="shared" si="598"/>
        <v>4.8683687934963985E-2</v>
      </c>
      <c r="BK319" s="97">
        <f t="shared" si="599"/>
        <v>3.4677929112966771E-2</v>
      </c>
      <c r="BL319" s="97">
        <f t="shared" si="600"/>
        <v>0</v>
      </c>
      <c r="BM319" s="469">
        <f t="shared" si="601"/>
        <v>4.6886294393061231E-2</v>
      </c>
      <c r="BN319" s="467">
        <f t="shared" si="602"/>
        <v>0</v>
      </c>
      <c r="BO319" s="97">
        <f t="shared" si="603"/>
        <v>0</v>
      </c>
      <c r="BP319" s="97">
        <f t="shared" si="604"/>
        <v>0</v>
      </c>
      <c r="BQ319" s="97">
        <f t="shared" si="605"/>
        <v>0</v>
      </c>
      <c r="BR319" s="97">
        <f t="shared" si="606"/>
        <v>0</v>
      </c>
      <c r="BS319" s="97">
        <f t="shared" si="607"/>
        <v>0</v>
      </c>
      <c r="BT319" s="97">
        <f t="shared" si="608"/>
        <v>0</v>
      </c>
      <c r="BU319" s="97">
        <f t="shared" si="609"/>
        <v>0</v>
      </c>
      <c r="BV319" s="97">
        <f t="shared" si="610"/>
        <v>0</v>
      </c>
      <c r="BW319" s="97">
        <f t="shared" si="611"/>
        <v>0</v>
      </c>
      <c r="BX319" s="97">
        <f t="shared" si="612"/>
        <v>0</v>
      </c>
      <c r="BY319" s="469">
        <f t="shared" si="613"/>
        <v>0</v>
      </c>
      <c r="BZ319" s="470">
        <f t="shared" si="614"/>
        <v>0</v>
      </c>
      <c r="CA319" s="470">
        <f t="shared" si="615"/>
        <v>0</v>
      </c>
      <c r="CB319" s="470">
        <f t="shared" si="616"/>
        <v>0</v>
      </c>
      <c r="CC319" s="470">
        <f t="shared" si="617"/>
        <v>0</v>
      </c>
      <c r="CD319" s="470">
        <f t="shared" si="618"/>
        <v>0</v>
      </c>
      <c r="CE319" s="470">
        <f t="shared" si="619"/>
        <v>0</v>
      </c>
      <c r="CF319" s="470">
        <f t="shared" si="620"/>
        <v>0</v>
      </c>
      <c r="CG319" s="470">
        <f t="shared" si="621"/>
        <v>0</v>
      </c>
      <c r="CH319" s="470">
        <f t="shared" si="622"/>
        <v>0</v>
      </c>
      <c r="CI319" s="470">
        <f t="shared" si="623"/>
        <v>0</v>
      </c>
      <c r="CJ319" s="470">
        <f t="shared" si="624"/>
        <v>0</v>
      </c>
      <c r="CK319" s="472">
        <f t="shared" si="625"/>
        <v>0</v>
      </c>
      <c r="CL319" s="470">
        <f t="shared" si="626"/>
        <v>0.25885967970837198</v>
      </c>
      <c r="CM319" s="116">
        <f t="shared" si="627"/>
        <v>0</v>
      </c>
      <c r="CN319" s="116">
        <f t="shared" si="628"/>
        <v>0.332771913582673</v>
      </c>
      <c r="CO319" s="116">
        <f t="shared" si="629"/>
        <v>0.248273645717171</v>
      </c>
      <c r="CP319" s="116">
        <f t="shared" si="630"/>
        <v>0</v>
      </c>
      <c r="CQ319" s="116">
        <f t="shared" si="631"/>
        <v>0.324768749061009</v>
      </c>
      <c r="CR319" s="116">
        <f t="shared" si="632"/>
        <v>0.239110465757045</v>
      </c>
      <c r="CS319" s="116">
        <f t="shared" si="633"/>
        <v>0</v>
      </c>
      <c r="CT319" s="116">
        <f t="shared" si="634"/>
        <v>0.315467774076374</v>
      </c>
      <c r="CU319" s="116">
        <f t="shared" si="635"/>
        <v>0.22471118296256101</v>
      </c>
      <c r="CV319" s="116">
        <f t="shared" si="636"/>
        <v>0</v>
      </c>
      <c r="CW319" s="471">
        <f t="shared" si="637"/>
        <v>0.30382075710098</v>
      </c>
      <c r="CX319" s="470">
        <f t="shared" si="638"/>
        <v>0</v>
      </c>
      <c r="CY319" s="116">
        <f t="shared" si="639"/>
        <v>0</v>
      </c>
      <c r="CZ319" s="116">
        <f t="shared" si="640"/>
        <v>0</v>
      </c>
      <c r="DA319" s="116">
        <f t="shared" si="641"/>
        <v>0</v>
      </c>
      <c r="DB319" s="116">
        <f t="shared" si="642"/>
        <v>0</v>
      </c>
      <c r="DC319" s="116">
        <f t="shared" si="643"/>
        <v>0</v>
      </c>
      <c r="DD319" s="116">
        <f t="shared" si="644"/>
        <v>0</v>
      </c>
      <c r="DE319" s="116">
        <f t="shared" si="645"/>
        <v>0</v>
      </c>
      <c r="DF319" s="116">
        <f t="shared" si="646"/>
        <v>0</v>
      </c>
      <c r="DG319" s="116">
        <f t="shared" si="647"/>
        <v>0</v>
      </c>
      <c r="DH319" s="116">
        <f t="shared" si="648"/>
        <v>0</v>
      </c>
      <c r="DI319" s="471">
        <f t="shared" si="649"/>
        <v>0</v>
      </c>
      <c r="DJ319" s="470">
        <f t="shared" si="650"/>
        <v>0</v>
      </c>
      <c r="DK319" s="116">
        <f t="shared" si="651"/>
        <v>0</v>
      </c>
      <c r="DL319" s="116">
        <f t="shared" si="652"/>
        <v>0</v>
      </c>
      <c r="DM319" s="116">
        <f t="shared" si="653"/>
        <v>0</v>
      </c>
      <c r="DN319" s="116">
        <f t="shared" si="654"/>
        <v>0</v>
      </c>
      <c r="DO319" s="116">
        <f t="shared" si="655"/>
        <v>0</v>
      </c>
      <c r="DP319" s="116">
        <f t="shared" si="656"/>
        <v>0</v>
      </c>
      <c r="DQ319" s="116">
        <f t="shared" si="657"/>
        <v>0</v>
      </c>
      <c r="DR319" s="116">
        <f t="shared" si="658"/>
        <v>0</v>
      </c>
      <c r="DS319" s="116">
        <f t="shared" si="659"/>
        <v>0</v>
      </c>
      <c r="DT319" s="116">
        <f t="shared" si="660"/>
        <v>0</v>
      </c>
      <c r="DU319" s="471">
        <f t="shared" si="661"/>
        <v>0</v>
      </c>
      <c r="DV319" s="470">
        <f t="shared" si="662"/>
        <v>0</v>
      </c>
      <c r="DW319" s="470">
        <f t="shared" si="663"/>
        <v>0</v>
      </c>
      <c r="DX319" s="470">
        <f t="shared" si="664"/>
        <v>0</v>
      </c>
      <c r="DY319" s="470">
        <f t="shared" si="665"/>
        <v>0</v>
      </c>
      <c r="DZ319" s="470">
        <f t="shared" si="666"/>
        <v>0</v>
      </c>
      <c r="EA319" s="470">
        <f t="shared" si="667"/>
        <v>0</v>
      </c>
      <c r="EB319" s="470">
        <f t="shared" si="668"/>
        <v>0</v>
      </c>
      <c r="EC319" s="470">
        <f t="shared" si="669"/>
        <v>0</v>
      </c>
      <c r="ED319" s="470">
        <f t="shared" si="670"/>
        <v>0</v>
      </c>
      <c r="EE319" s="470">
        <f t="shared" si="671"/>
        <v>0</v>
      </c>
      <c r="EF319" s="470">
        <f t="shared" si="672"/>
        <v>0</v>
      </c>
      <c r="EG319" s="470">
        <f t="shared" si="673"/>
        <v>0</v>
      </c>
      <c r="EH319" s="466">
        <f t="shared" si="674"/>
        <v>0</v>
      </c>
      <c r="EI319" s="122">
        <f t="shared" si="675"/>
        <v>0</v>
      </c>
      <c r="EJ319" s="122">
        <f t="shared" si="676"/>
        <v>0</v>
      </c>
      <c r="EK319" s="122">
        <f t="shared" si="677"/>
        <v>0</v>
      </c>
      <c r="EL319" s="122">
        <f t="shared" si="678"/>
        <v>0</v>
      </c>
      <c r="EM319" s="122">
        <f t="shared" si="679"/>
        <v>0</v>
      </c>
      <c r="EN319" s="122">
        <f t="shared" si="680"/>
        <v>0</v>
      </c>
      <c r="EO319" s="122">
        <f t="shared" si="681"/>
        <v>0</v>
      </c>
      <c r="EP319" s="122">
        <f t="shared" si="682"/>
        <v>0</v>
      </c>
      <c r="EQ319" s="122">
        <f t="shared" si="683"/>
        <v>0</v>
      </c>
      <c r="ER319" s="122">
        <f t="shared" si="684"/>
        <v>0</v>
      </c>
      <c r="ES319" s="469">
        <f t="shared" si="685"/>
        <v>0</v>
      </c>
      <c r="ET319" s="466">
        <f t="shared" si="686"/>
        <v>0</v>
      </c>
      <c r="EU319" s="122">
        <f t="shared" si="687"/>
        <v>0</v>
      </c>
      <c r="EV319" s="122">
        <f t="shared" si="688"/>
        <v>0</v>
      </c>
      <c r="EW319" s="122">
        <f t="shared" si="689"/>
        <v>0</v>
      </c>
      <c r="EX319" s="122">
        <f t="shared" si="690"/>
        <v>0</v>
      </c>
      <c r="EY319" s="122">
        <f t="shared" si="691"/>
        <v>0</v>
      </c>
      <c r="EZ319" s="122">
        <f t="shared" si="692"/>
        <v>0</v>
      </c>
      <c r="FA319" s="122">
        <f t="shared" si="693"/>
        <v>0</v>
      </c>
      <c r="FB319" s="122">
        <f t="shared" si="694"/>
        <v>0</v>
      </c>
      <c r="FC319" s="122">
        <f t="shared" si="695"/>
        <v>0</v>
      </c>
      <c r="FD319" s="122">
        <f t="shared" si="696"/>
        <v>0</v>
      </c>
      <c r="FE319" s="469">
        <f t="shared" si="697"/>
        <v>0</v>
      </c>
      <c r="FF319" s="466">
        <f t="shared" si="698"/>
        <v>0</v>
      </c>
      <c r="FG319" s="466">
        <f t="shared" si="699"/>
        <v>0</v>
      </c>
      <c r="FH319" s="466">
        <f t="shared" si="700"/>
        <v>0</v>
      </c>
      <c r="FI319" s="466">
        <f t="shared" si="701"/>
        <v>0</v>
      </c>
      <c r="FJ319" s="466">
        <f t="shared" si="702"/>
        <v>0</v>
      </c>
      <c r="FK319" s="466">
        <f t="shared" si="703"/>
        <v>0</v>
      </c>
      <c r="FL319" s="466">
        <f t="shared" si="704"/>
        <v>0</v>
      </c>
      <c r="FM319" s="466">
        <f t="shared" si="705"/>
        <v>0</v>
      </c>
      <c r="FN319" s="466">
        <f t="shared" si="706"/>
        <v>0</v>
      </c>
      <c r="FO319" s="466">
        <f t="shared" si="707"/>
        <v>0</v>
      </c>
      <c r="FP319" s="466">
        <f t="shared" si="708"/>
        <v>0</v>
      </c>
      <c r="FQ319" s="468">
        <f t="shared" si="709"/>
        <v>0</v>
      </c>
      <c r="FR319" s="466">
        <f t="shared" si="710"/>
        <v>0</v>
      </c>
      <c r="FS319" s="466">
        <f t="shared" si="711"/>
        <v>0</v>
      </c>
      <c r="FT319" s="466">
        <f t="shared" si="712"/>
        <v>0</v>
      </c>
      <c r="FU319" s="466">
        <f t="shared" si="713"/>
        <v>0</v>
      </c>
      <c r="FV319" s="466">
        <f t="shared" si="714"/>
        <v>0</v>
      </c>
      <c r="FW319" s="466">
        <f t="shared" si="715"/>
        <v>0</v>
      </c>
      <c r="FX319" s="466">
        <f t="shared" si="716"/>
        <v>0</v>
      </c>
      <c r="FY319" s="466">
        <f t="shared" si="717"/>
        <v>0</v>
      </c>
      <c r="FZ319" s="466">
        <f t="shared" si="718"/>
        <v>0</v>
      </c>
      <c r="GA319" s="466">
        <f t="shared" si="719"/>
        <v>0</v>
      </c>
      <c r="GB319" s="466">
        <f t="shared" si="720"/>
        <v>0</v>
      </c>
      <c r="GC319" s="468">
        <f t="shared" si="721"/>
        <v>0</v>
      </c>
    </row>
    <row r="320" spans="1:185">
      <c r="A320" s="97">
        <v>317</v>
      </c>
      <c r="B320" s="97" t="s">
        <v>11</v>
      </c>
      <c r="C320" s="97" t="s">
        <v>214</v>
      </c>
      <c r="D320" s="97" t="s">
        <v>936</v>
      </c>
      <c r="E320" s="321">
        <v>0.28234411090184403</v>
      </c>
      <c r="F320" s="122">
        <v>0</v>
      </c>
      <c r="G320" s="122">
        <v>0.43785777974514001</v>
      </c>
      <c r="H320" s="122">
        <v>0.27621839247642899</v>
      </c>
      <c r="I320" s="122">
        <v>0</v>
      </c>
      <c r="J320" s="122">
        <v>0.42646222952021001</v>
      </c>
      <c r="K320" s="122">
        <v>0.27185680824688302</v>
      </c>
      <c r="L320" s="122">
        <v>0</v>
      </c>
      <c r="M320" s="122">
        <v>0.41486806152982603</v>
      </c>
      <c r="N320" s="122">
        <v>0.25788436980630702</v>
      </c>
      <c r="O320" s="122">
        <v>0</v>
      </c>
      <c r="P320" s="475">
        <v>0.39664641003912998</v>
      </c>
      <c r="Q320" s="474">
        <v>7</v>
      </c>
      <c r="R320" s="97">
        <v>1.9764087763128999</v>
      </c>
      <c r="S320" s="97">
        <v>0</v>
      </c>
      <c r="T320" s="97">
        <v>3.0650044582159701</v>
      </c>
      <c r="U320" s="97">
        <v>1.933528747335</v>
      </c>
      <c r="V320" s="97">
        <v>0</v>
      </c>
      <c r="W320" s="97">
        <v>2.9852356066414698</v>
      </c>
      <c r="X320" s="97">
        <v>1.90299765772818</v>
      </c>
      <c r="Y320" s="97">
        <v>0</v>
      </c>
      <c r="Z320" s="97">
        <v>2.9040764307087699</v>
      </c>
      <c r="AA320" s="97">
        <v>1.8051905886441399</v>
      </c>
      <c r="AB320" s="97">
        <v>0</v>
      </c>
      <c r="AC320" s="97">
        <v>2.7765248702738998</v>
      </c>
      <c r="AD320" s="321">
        <v>0</v>
      </c>
      <c r="AE320" s="97">
        <v>0</v>
      </c>
      <c r="AF320" s="97">
        <v>0</v>
      </c>
      <c r="AG320" s="97">
        <v>0</v>
      </c>
      <c r="AH320" s="97">
        <v>0</v>
      </c>
      <c r="AI320" s="97">
        <v>0</v>
      </c>
      <c r="AJ320" s="97">
        <v>0</v>
      </c>
      <c r="AK320" s="97">
        <v>0</v>
      </c>
      <c r="AL320" s="97">
        <v>0</v>
      </c>
      <c r="AM320" s="97">
        <v>0</v>
      </c>
      <c r="AN320" s="97">
        <v>0</v>
      </c>
      <c r="AO320" s="97">
        <v>0</v>
      </c>
      <c r="AP320" s="466">
        <f t="shared" si="578"/>
        <v>0</v>
      </c>
      <c r="AQ320" s="122">
        <f t="shared" si="579"/>
        <v>0</v>
      </c>
      <c r="AR320" s="473">
        <f t="shared" si="580"/>
        <v>0</v>
      </c>
      <c r="AS320" s="122">
        <f t="shared" si="581"/>
        <v>0</v>
      </c>
      <c r="AT320" s="122">
        <f t="shared" si="582"/>
        <v>0</v>
      </c>
      <c r="AU320" s="122">
        <f t="shared" si="583"/>
        <v>0</v>
      </c>
      <c r="AV320" s="122">
        <f t="shared" si="584"/>
        <v>0</v>
      </c>
      <c r="AW320" s="122">
        <f t="shared" si="585"/>
        <v>0</v>
      </c>
      <c r="AX320" s="122">
        <f t="shared" si="586"/>
        <v>0</v>
      </c>
      <c r="AY320" s="122">
        <f t="shared" si="587"/>
        <v>0</v>
      </c>
      <c r="AZ320" s="122">
        <f t="shared" si="588"/>
        <v>0</v>
      </c>
      <c r="BA320" s="469">
        <f t="shared" si="589"/>
        <v>0</v>
      </c>
      <c r="BB320" s="97">
        <f t="shared" si="590"/>
        <v>4.3571970625730122E-2</v>
      </c>
      <c r="BC320" s="97">
        <f t="shared" si="591"/>
        <v>0</v>
      </c>
      <c r="BD320" s="97">
        <f t="shared" si="592"/>
        <v>6.7571185587558327E-2</v>
      </c>
      <c r="BE320" s="97">
        <f t="shared" si="593"/>
        <v>4.2626636145612462E-2</v>
      </c>
      <c r="BF320" s="97">
        <f t="shared" si="594"/>
        <v>0</v>
      </c>
      <c r="BG320" s="97">
        <f t="shared" si="595"/>
        <v>6.5812598953402177E-2</v>
      </c>
      <c r="BH320" s="97">
        <f t="shared" si="596"/>
        <v>4.1953546774899528E-2</v>
      </c>
      <c r="BI320" s="97">
        <f t="shared" si="597"/>
        <v>0</v>
      </c>
      <c r="BJ320" s="97">
        <f t="shared" si="598"/>
        <v>6.4023361184308375E-2</v>
      </c>
      <c r="BK320" s="97">
        <f t="shared" si="599"/>
        <v>3.9797289024886641E-2</v>
      </c>
      <c r="BL320" s="97">
        <f t="shared" si="600"/>
        <v>0</v>
      </c>
      <c r="BM320" s="469">
        <f t="shared" si="601"/>
        <v>6.1211355433705289E-2</v>
      </c>
      <c r="BN320" s="467">
        <f t="shared" si="602"/>
        <v>0</v>
      </c>
      <c r="BO320" s="97">
        <f t="shared" si="603"/>
        <v>0</v>
      </c>
      <c r="BP320" s="97">
        <f t="shared" si="604"/>
        <v>0</v>
      </c>
      <c r="BQ320" s="97">
        <f t="shared" si="605"/>
        <v>0</v>
      </c>
      <c r="BR320" s="97">
        <f t="shared" si="606"/>
        <v>0</v>
      </c>
      <c r="BS320" s="97">
        <f t="shared" si="607"/>
        <v>0</v>
      </c>
      <c r="BT320" s="97">
        <f t="shared" si="608"/>
        <v>0</v>
      </c>
      <c r="BU320" s="97">
        <f t="shared" si="609"/>
        <v>0</v>
      </c>
      <c r="BV320" s="97">
        <f t="shared" si="610"/>
        <v>0</v>
      </c>
      <c r="BW320" s="97">
        <f t="shared" si="611"/>
        <v>0</v>
      </c>
      <c r="BX320" s="97">
        <f t="shared" si="612"/>
        <v>0</v>
      </c>
      <c r="BY320" s="469">
        <f t="shared" si="613"/>
        <v>0</v>
      </c>
      <c r="BZ320" s="470">
        <f t="shared" si="614"/>
        <v>0</v>
      </c>
      <c r="CA320" s="470">
        <f t="shared" si="615"/>
        <v>0</v>
      </c>
      <c r="CB320" s="470">
        <f t="shared" si="616"/>
        <v>0</v>
      </c>
      <c r="CC320" s="470">
        <f t="shared" si="617"/>
        <v>0</v>
      </c>
      <c r="CD320" s="470">
        <f t="shared" si="618"/>
        <v>0</v>
      </c>
      <c r="CE320" s="470">
        <f t="shared" si="619"/>
        <v>0</v>
      </c>
      <c r="CF320" s="470">
        <f t="shared" si="620"/>
        <v>0</v>
      </c>
      <c r="CG320" s="470">
        <f t="shared" si="621"/>
        <v>0</v>
      </c>
      <c r="CH320" s="470">
        <f t="shared" si="622"/>
        <v>0</v>
      </c>
      <c r="CI320" s="470">
        <f t="shared" si="623"/>
        <v>0</v>
      </c>
      <c r="CJ320" s="470">
        <f t="shared" si="624"/>
        <v>0</v>
      </c>
      <c r="CK320" s="472">
        <f t="shared" si="625"/>
        <v>0</v>
      </c>
      <c r="CL320" s="470">
        <f t="shared" si="626"/>
        <v>1.9764087763128999</v>
      </c>
      <c r="CM320" s="116">
        <f t="shared" si="627"/>
        <v>0</v>
      </c>
      <c r="CN320" s="116">
        <f t="shared" si="628"/>
        <v>3.0650044582159701</v>
      </c>
      <c r="CO320" s="116">
        <f t="shared" si="629"/>
        <v>1.933528747335</v>
      </c>
      <c r="CP320" s="116">
        <f t="shared" si="630"/>
        <v>0</v>
      </c>
      <c r="CQ320" s="116">
        <f t="shared" si="631"/>
        <v>2.9852356066414698</v>
      </c>
      <c r="CR320" s="116">
        <f t="shared" si="632"/>
        <v>1.90299765772818</v>
      </c>
      <c r="CS320" s="116">
        <f t="shared" si="633"/>
        <v>0</v>
      </c>
      <c r="CT320" s="116">
        <f t="shared" si="634"/>
        <v>2.9040764307087699</v>
      </c>
      <c r="CU320" s="116">
        <f t="shared" si="635"/>
        <v>1.8051905886441399</v>
      </c>
      <c r="CV320" s="116">
        <f t="shared" si="636"/>
        <v>0</v>
      </c>
      <c r="CW320" s="471">
        <f t="shared" si="637"/>
        <v>2.7765248702738998</v>
      </c>
      <c r="CX320" s="470">
        <f t="shared" si="638"/>
        <v>0</v>
      </c>
      <c r="CY320" s="116">
        <f t="shared" si="639"/>
        <v>0</v>
      </c>
      <c r="CZ320" s="116">
        <f t="shared" si="640"/>
        <v>0</v>
      </c>
      <c r="DA320" s="116">
        <f t="shared" si="641"/>
        <v>0</v>
      </c>
      <c r="DB320" s="116">
        <f t="shared" si="642"/>
        <v>0</v>
      </c>
      <c r="DC320" s="116">
        <f t="shared" si="643"/>
        <v>0</v>
      </c>
      <c r="DD320" s="116">
        <f t="shared" si="644"/>
        <v>0</v>
      </c>
      <c r="DE320" s="116">
        <f t="shared" si="645"/>
        <v>0</v>
      </c>
      <c r="DF320" s="116">
        <f t="shared" si="646"/>
        <v>0</v>
      </c>
      <c r="DG320" s="116">
        <f t="shared" si="647"/>
        <v>0</v>
      </c>
      <c r="DH320" s="116">
        <f t="shared" si="648"/>
        <v>0</v>
      </c>
      <c r="DI320" s="471">
        <f t="shared" si="649"/>
        <v>0</v>
      </c>
      <c r="DJ320" s="470">
        <f t="shared" si="650"/>
        <v>0</v>
      </c>
      <c r="DK320" s="116">
        <f t="shared" si="651"/>
        <v>0</v>
      </c>
      <c r="DL320" s="116">
        <f t="shared" si="652"/>
        <v>0</v>
      </c>
      <c r="DM320" s="116">
        <f t="shared" si="653"/>
        <v>0</v>
      </c>
      <c r="DN320" s="116">
        <f t="shared" si="654"/>
        <v>0</v>
      </c>
      <c r="DO320" s="116">
        <f t="shared" si="655"/>
        <v>0</v>
      </c>
      <c r="DP320" s="116">
        <f t="shared" si="656"/>
        <v>0</v>
      </c>
      <c r="DQ320" s="116">
        <f t="shared" si="657"/>
        <v>0</v>
      </c>
      <c r="DR320" s="116">
        <f t="shared" si="658"/>
        <v>0</v>
      </c>
      <c r="DS320" s="116">
        <f t="shared" si="659"/>
        <v>0</v>
      </c>
      <c r="DT320" s="116">
        <f t="shared" si="660"/>
        <v>0</v>
      </c>
      <c r="DU320" s="471">
        <f t="shared" si="661"/>
        <v>0</v>
      </c>
      <c r="DV320" s="470">
        <f t="shared" si="662"/>
        <v>0</v>
      </c>
      <c r="DW320" s="470">
        <f t="shared" si="663"/>
        <v>0</v>
      </c>
      <c r="DX320" s="470">
        <f t="shared" si="664"/>
        <v>0</v>
      </c>
      <c r="DY320" s="470">
        <f t="shared" si="665"/>
        <v>0</v>
      </c>
      <c r="DZ320" s="470">
        <f t="shared" si="666"/>
        <v>0</v>
      </c>
      <c r="EA320" s="470">
        <f t="shared" si="667"/>
        <v>0</v>
      </c>
      <c r="EB320" s="470">
        <f t="shared" si="668"/>
        <v>0</v>
      </c>
      <c r="EC320" s="470">
        <f t="shared" si="669"/>
        <v>0</v>
      </c>
      <c r="ED320" s="470">
        <f t="shared" si="670"/>
        <v>0</v>
      </c>
      <c r="EE320" s="470">
        <f t="shared" si="671"/>
        <v>0</v>
      </c>
      <c r="EF320" s="470">
        <f t="shared" si="672"/>
        <v>0</v>
      </c>
      <c r="EG320" s="470">
        <f t="shared" si="673"/>
        <v>0</v>
      </c>
      <c r="EH320" s="466">
        <f t="shared" si="674"/>
        <v>0</v>
      </c>
      <c r="EI320" s="122">
        <f t="shared" si="675"/>
        <v>0</v>
      </c>
      <c r="EJ320" s="122">
        <f t="shared" si="676"/>
        <v>0</v>
      </c>
      <c r="EK320" s="122">
        <f t="shared" si="677"/>
        <v>0</v>
      </c>
      <c r="EL320" s="122">
        <f t="shared" si="678"/>
        <v>0</v>
      </c>
      <c r="EM320" s="122">
        <f t="shared" si="679"/>
        <v>0</v>
      </c>
      <c r="EN320" s="122">
        <f t="shared" si="680"/>
        <v>0</v>
      </c>
      <c r="EO320" s="122">
        <f t="shared" si="681"/>
        <v>0</v>
      </c>
      <c r="EP320" s="122">
        <f t="shared" si="682"/>
        <v>0</v>
      </c>
      <c r="EQ320" s="122">
        <f t="shared" si="683"/>
        <v>0</v>
      </c>
      <c r="ER320" s="122">
        <f t="shared" si="684"/>
        <v>0</v>
      </c>
      <c r="ES320" s="469">
        <f t="shared" si="685"/>
        <v>0</v>
      </c>
      <c r="ET320" s="466">
        <f t="shared" si="686"/>
        <v>0</v>
      </c>
      <c r="EU320" s="122">
        <f t="shared" si="687"/>
        <v>0</v>
      </c>
      <c r="EV320" s="122">
        <f t="shared" si="688"/>
        <v>0</v>
      </c>
      <c r="EW320" s="122">
        <f t="shared" si="689"/>
        <v>0</v>
      </c>
      <c r="EX320" s="122">
        <f t="shared" si="690"/>
        <v>0</v>
      </c>
      <c r="EY320" s="122">
        <f t="shared" si="691"/>
        <v>0</v>
      </c>
      <c r="EZ320" s="122">
        <f t="shared" si="692"/>
        <v>0</v>
      </c>
      <c r="FA320" s="122">
        <f t="shared" si="693"/>
        <v>0</v>
      </c>
      <c r="FB320" s="122">
        <f t="shared" si="694"/>
        <v>0</v>
      </c>
      <c r="FC320" s="122">
        <f t="shared" si="695"/>
        <v>0</v>
      </c>
      <c r="FD320" s="122">
        <f t="shared" si="696"/>
        <v>0</v>
      </c>
      <c r="FE320" s="469">
        <f t="shared" si="697"/>
        <v>0</v>
      </c>
      <c r="FF320" s="466">
        <f t="shared" si="698"/>
        <v>0</v>
      </c>
      <c r="FG320" s="466">
        <f t="shared" si="699"/>
        <v>0</v>
      </c>
      <c r="FH320" s="466">
        <f t="shared" si="700"/>
        <v>0</v>
      </c>
      <c r="FI320" s="466">
        <f t="shared" si="701"/>
        <v>0</v>
      </c>
      <c r="FJ320" s="466">
        <f t="shared" si="702"/>
        <v>0</v>
      </c>
      <c r="FK320" s="466">
        <f t="shared" si="703"/>
        <v>0</v>
      </c>
      <c r="FL320" s="466">
        <f t="shared" si="704"/>
        <v>0</v>
      </c>
      <c r="FM320" s="466">
        <f t="shared" si="705"/>
        <v>0</v>
      </c>
      <c r="FN320" s="466">
        <f t="shared" si="706"/>
        <v>0</v>
      </c>
      <c r="FO320" s="466">
        <f t="shared" si="707"/>
        <v>0</v>
      </c>
      <c r="FP320" s="466">
        <f t="shared" si="708"/>
        <v>0</v>
      </c>
      <c r="FQ320" s="468">
        <f t="shared" si="709"/>
        <v>0</v>
      </c>
      <c r="FR320" s="466">
        <f t="shared" si="710"/>
        <v>0</v>
      </c>
      <c r="FS320" s="466">
        <f t="shared" si="711"/>
        <v>0</v>
      </c>
      <c r="FT320" s="466">
        <f t="shared" si="712"/>
        <v>0</v>
      </c>
      <c r="FU320" s="466">
        <f t="shared" si="713"/>
        <v>0</v>
      </c>
      <c r="FV320" s="466">
        <f t="shared" si="714"/>
        <v>0</v>
      </c>
      <c r="FW320" s="466">
        <f t="shared" si="715"/>
        <v>0</v>
      </c>
      <c r="FX320" s="466">
        <f t="shared" si="716"/>
        <v>0</v>
      </c>
      <c r="FY320" s="466">
        <f t="shared" si="717"/>
        <v>0</v>
      </c>
      <c r="FZ320" s="466">
        <f t="shared" si="718"/>
        <v>0</v>
      </c>
      <c r="GA320" s="466">
        <f t="shared" si="719"/>
        <v>0</v>
      </c>
      <c r="GB320" s="466">
        <f t="shared" si="720"/>
        <v>0</v>
      </c>
      <c r="GC320" s="468">
        <f t="shared" si="721"/>
        <v>0</v>
      </c>
    </row>
    <row r="321" spans="1:185">
      <c r="A321" s="97">
        <v>318</v>
      </c>
      <c r="B321" s="97" t="s">
        <v>11</v>
      </c>
      <c r="C321" s="97" t="s">
        <v>214</v>
      </c>
      <c r="D321" s="97" t="s">
        <v>936</v>
      </c>
      <c r="E321" s="321">
        <v>0.350585633525271</v>
      </c>
      <c r="F321" s="122">
        <v>2.5509861898776E-2</v>
      </c>
      <c r="G321" s="122">
        <v>3.8780226762973902</v>
      </c>
      <c r="H321" s="122">
        <v>0.34696018993476702</v>
      </c>
      <c r="I321" s="122">
        <v>2.3724171565861998E-2</v>
      </c>
      <c r="J321" s="122">
        <v>3.8402598551523601</v>
      </c>
      <c r="K321" s="122">
        <v>0.34437058737012199</v>
      </c>
      <c r="L321" s="122">
        <v>2.2448678470923002E-2</v>
      </c>
      <c r="M321" s="122">
        <v>3.79637333328112</v>
      </c>
      <c r="N321" s="122">
        <v>0.33572131480420597</v>
      </c>
      <c r="O321" s="122">
        <v>1.8188531533827001E-2</v>
      </c>
      <c r="P321" s="475">
        <v>3.7414170447124699</v>
      </c>
      <c r="Q321" s="474">
        <v>1</v>
      </c>
      <c r="R321" s="97">
        <v>0.350585633525271</v>
      </c>
      <c r="S321" s="97">
        <v>2.5509861898776E-2</v>
      </c>
      <c r="T321" s="97">
        <v>3.8780226762973902</v>
      </c>
      <c r="U321" s="97">
        <v>0.34696018993476702</v>
      </c>
      <c r="V321" s="97">
        <v>2.3724171565861998E-2</v>
      </c>
      <c r="W321" s="97">
        <v>3.8402598551523601</v>
      </c>
      <c r="X321" s="97">
        <v>0.34437058737012199</v>
      </c>
      <c r="Y321" s="97">
        <v>2.2448678470923002E-2</v>
      </c>
      <c r="Z321" s="97">
        <v>3.79637333328112</v>
      </c>
      <c r="AA321" s="97">
        <v>0.33572131480420597</v>
      </c>
      <c r="AB321" s="97">
        <v>1.8188531533827001E-2</v>
      </c>
      <c r="AC321" s="97">
        <v>3.7414170447124699</v>
      </c>
      <c r="AD321" s="321">
        <v>0</v>
      </c>
      <c r="AE321" s="97">
        <v>0</v>
      </c>
      <c r="AF321" s="97">
        <v>0</v>
      </c>
      <c r="AG321" s="97">
        <v>0</v>
      </c>
      <c r="AH321" s="97">
        <v>0</v>
      </c>
      <c r="AI321" s="97">
        <v>0</v>
      </c>
      <c r="AJ321" s="97">
        <v>0</v>
      </c>
      <c r="AK321" s="97">
        <v>0</v>
      </c>
      <c r="AL321" s="97">
        <v>0</v>
      </c>
      <c r="AM321" s="97">
        <v>0</v>
      </c>
      <c r="AN321" s="97">
        <v>0</v>
      </c>
      <c r="AO321" s="97">
        <v>0</v>
      </c>
      <c r="AP321" s="466">
        <f t="shared" si="578"/>
        <v>0</v>
      </c>
      <c r="AQ321" s="122">
        <f t="shared" si="579"/>
        <v>0</v>
      </c>
      <c r="AR321" s="473">
        <f t="shared" si="580"/>
        <v>0</v>
      </c>
      <c r="AS321" s="122">
        <f t="shared" si="581"/>
        <v>0</v>
      </c>
      <c r="AT321" s="122">
        <f t="shared" si="582"/>
        <v>0</v>
      </c>
      <c r="AU321" s="122">
        <f t="shared" si="583"/>
        <v>0</v>
      </c>
      <c r="AV321" s="122">
        <f t="shared" si="584"/>
        <v>0</v>
      </c>
      <c r="AW321" s="122">
        <f t="shared" si="585"/>
        <v>0</v>
      </c>
      <c r="AX321" s="122">
        <f t="shared" si="586"/>
        <v>0</v>
      </c>
      <c r="AY321" s="122">
        <f t="shared" si="587"/>
        <v>0</v>
      </c>
      <c r="AZ321" s="122">
        <f t="shared" si="588"/>
        <v>0</v>
      </c>
      <c r="BA321" s="469">
        <f t="shared" si="589"/>
        <v>0</v>
      </c>
      <c r="BB321" s="97">
        <f t="shared" si="590"/>
        <v>5.4103154044805431E-2</v>
      </c>
      <c r="BC321" s="97">
        <f t="shared" si="591"/>
        <v>3.936738576801109E-3</v>
      </c>
      <c r="BD321" s="97">
        <f t="shared" si="592"/>
        <v>0.59846507723438269</v>
      </c>
      <c r="BE321" s="97">
        <f t="shared" si="593"/>
        <v>5.354366753337754E-2</v>
      </c>
      <c r="BF321" s="97">
        <f t="shared" si="594"/>
        <v>3.6611668764250805E-3</v>
      </c>
      <c r="BG321" s="97">
        <f t="shared" si="595"/>
        <v>0.59263743475790143</v>
      </c>
      <c r="BH321" s="97">
        <f t="shared" si="596"/>
        <v>5.314403431092915E-2</v>
      </c>
      <c r="BI321" s="97">
        <f t="shared" si="597"/>
        <v>3.4643299475849948E-3</v>
      </c>
      <c r="BJ321" s="97">
        <f t="shared" si="598"/>
        <v>0.58586476917712738</v>
      </c>
      <c r="BK321" s="97">
        <f t="shared" si="599"/>
        <v>5.1809259347951289E-2</v>
      </c>
      <c r="BL321" s="97">
        <f t="shared" si="600"/>
        <v>2.8068946052591469E-3</v>
      </c>
      <c r="BM321" s="469">
        <f t="shared" si="601"/>
        <v>0.57738379260012773</v>
      </c>
      <c r="BN321" s="467">
        <f t="shared" si="602"/>
        <v>0</v>
      </c>
      <c r="BO321" s="97">
        <f t="shared" si="603"/>
        <v>0</v>
      </c>
      <c r="BP321" s="97">
        <f t="shared" si="604"/>
        <v>0</v>
      </c>
      <c r="BQ321" s="97">
        <f t="shared" si="605"/>
        <v>0</v>
      </c>
      <c r="BR321" s="97">
        <f t="shared" si="606"/>
        <v>0</v>
      </c>
      <c r="BS321" s="97">
        <f t="shared" si="607"/>
        <v>0</v>
      </c>
      <c r="BT321" s="97">
        <f t="shared" si="608"/>
        <v>0</v>
      </c>
      <c r="BU321" s="97">
        <f t="shared" si="609"/>
        <v>0</v>
      </c>
      <c r="BV321" s="97">
        <f t="shared" si="610"/>
        <v>0</v>
      </c>
      <c r="BW321" s="97">
        <f t="shared" si="611"/>
        <v>0</v>
      </c>
      <c r="BX321" s="97">
        <f t="shared" si="612"/>
        <v>0</v>
      </c>
      <c r="BY321" s="469">
        <f t="shared" si="613"/>
        <v>0</v>
      </c>
      <c r="BZ321" s="470">
        <f t="shared" si="614"/>
        <v>0</v>
      </c>
      <c r="CA321" s="470">
        <f t="shared" si="615"/>
        <v>0</v>
      </c>
      <c r="CB321" s="470">
        <f t="shared" si="616"/>
        <v>0</v>
      </c>
      <c r="CC321" s="470">
        <f t="shared" si="617"/>
        <v>0</v>
      </c>
      <c r="CD321" s="470">
        <f t="shared" si="618"/>
        <v>0</v>
      </c>
      <c r="CE321" s="470">
        <f t="shared" si="619"/>
        <v>0</v>
      </c>
      <c r="CF321" s="470">
        <f t="shared" si="620"/>
        <v>0</v>
      </c>
      <c r="CG321" s="470">
        <f t="shared" si="621"/>
        <v>0</v>
      </c>
      <c r="CH321" s="470">
        <f t="shared" si="622"/>
        <v>0</v>
      </c>
      <c r="CI321" s="470">
        <f t="shared" si="623"/>
        <v>0</v>
      </c>
      <c r="CJ321" s="470">
        <f t="shared" si="624"/>
        <v>0</v>
      </c>
      <c r="CK321" s="472">
        <f t="shared" si="625"/>
        <v>0</v>
      </c>
      <c r="CL321" s="470">
        <f t="shared" si="626"/>
        <v>0.350585633525271</v>
      </c>
      <c r="CM321" s="116">
        <f t="shared" si="627"/>
        <v>2.5509861898776E-2</v>
      </c>
      <c r="CN321" s="116">
        <f t="shared" si="628"/>
        <v>3.8780226762973902</v>
      </c>
      <c r="CO321" s="116">
        <f t="shared" si="629"/>
        <v>0.34696018993476702</v>
      </c>
      <c r="CP321" s="116">
        <f t="shared" si="630"/>
        <v>2.3724171565861998E-2</v>
      </c>
      <c r="CQ321" s="116">
        <f t="shared" si="631"/>
        <v>3.8402598551523601</v>
      </c>
      <c r="CR321" s="116">
        <f t="shared" si="632"/>
        <v>0.34437058737012199</v>
      </c>
      <c r="CS321" s="116">
        <f t="shared" si="633"/>
        <v>2.2448678470923002E-2</v>
      </c>
      <c r="CT321" s="116">
        <f t="shared" si="634"/>
        <v>3.79637333328112</v>
      </c>
      <c r="CU321" s="116">
        <f t="shared" si="635"/>
        <v>0.33572131480420597</v>
      </c>
      <c r="CV321" s="116">
        <f t="shared" si="636"/>
        <v>1.8188531533827001E-2</v>
      </c>
      <c r="CW321" s="471">
        <f t="shared" si="637"/>
        <v>3.7414170447124699</v>
      </c>
      <c r="CX321" s="470">
        <f t="shared" si="638"/>
        <v>0</v>
      </c>
      <c r="CY321" s="116">
        <f t="shared" si="639"/>
        <v>0</v>
      </c>
      <c r="CZ321" s="116">
        <f t="shared" si="640"/>
        <v>0</v>
      </c>
      <c r="DA321" s="116">
        <f t="shared" si="641"/>
        <v>0</v>
      </c>
      <c r="DB321" s="116">
        <f t="shared" si="642"/>
        <v>0</v>
      </c>
      <c r="DC321" s="116">
        <f t="shared" si="643"/>
        <v>0</v>
      </c>
      <c r="DD321" s="116">
        <f t="shared" si="644"/>
        <v>0</v>
      </c>
      <c r="DE321" s="116">
        <f t="shared" si="645"/>
        <v>0</v>
      </c>
      <c r="DF321" s="116">
        <f t="shared" si="646"/>
        <v>0</v>
      </c>
      <c r="DG321" s="116">
        <f t="shared" si="647"/>
        <v>0</v>
      </c>
      <c r="DH321" s="116">
        <f t="shared" si="648"/>
        <v>0</v>
      </c>
      <c r="DI321" s="471">
        <f t="shared" si="649"/>
        <v>0</v>
      </c>
      <c r="DJ321" s="470">
        <f t="shared" si="650"/>
        <v>0</v>
      </c>
      <c r="DK321" s="116">
        <f t="shared" si="651"/>
        <v>0</v>
      </c>
      <c r="DL321" s="116">
        <f t="shared" si="652"/>
        <v>0</v>
      </c>
      <c r="DM321" s="116">
        <f t="shared" si="653"/>
        <v>0</v>
      </c>
      <c r="DN321" s="116">
        <f t="shared" si="654"/>
        <v>0</v>
      </c>
      <c r="DO321" s="116">
        <f t="shared" si="655"/>
        <v>0</v>
      </c>
      <c r="DP321" s="116">
        <f t="shared" si="656"/>
        <v>0</v>
      </c>
      <c r="DQ321" s="116">
        <f t="shared" si="657"/>
        <v>0</v>
      </c>
      <c r="DR321" s="116">
        <f t="shared" si="658"/>
        <v>0</v>
      </c>
      <c r="DS321" s="116">
        <f t="shared" si="659"/>
        <v>0</v>
      </c>
      <c r="DT321" s="116">
        <f t="shared" si="660"/>
        <v>0</v>
      </c>
      <c r="DU321" s="471">
        <f t="shared" si="661"/>
        <v>0</v>
      </c>
      <c r="DV321" s="470">
        <f t="shared" si="662"/>
        <v>0</v>
      </c>
      <c r="DW321" s="470">
        <f t="shared" si="663"/>
        <v>0</v>
      </c>
      <c r="DX321" s="470">
        <f t="shared" si="664"/>
        <v>0</v>
      </c>
      <c r="DY321" s="470">
        <f t="shared" si="665"/>
        <v>0</v>
      </c>
      <c r="DZ321" s="470">
        <f t="shared" si="666"/>
        <v>0</v>
      </c>
      <c r="EA321" s="470">
        <f t="shared" si="667"/>
        <v>0</v>
      </c>
      <c r="EB321" s="470">
        <f t="shared" si="668"/>
        <v>0</v>
      </c>
      <c r="EC321" s="470">
        <f t="shared" si="669"/>
        <v>0</v>
      </c>
      <c r="ED321" s="470">
        <f t="shared" si="670"/>
        <v>0</v>
      </c>
      <c r="EE321" s="470">
        <f t="shared" si="671"/>
        <v>0</v>
      </c>
      <c r="EF321" s="470">
        <f t="shared" si="672"/>
        <v>0</v>
      </c>
      <c r="EG321" s="470">
        <f t="shared" si="673"/>
        <v>0</v>
      </c>
      <c r="EH321" s="466">
        <f t="shared" si="674"/>
        <v>0</v>
      </c>
      <c r="EI321" s="122">
        <f t="shared" si="675"/>
        <v>0</v>
      </c>
      <c r="EJ321" s="122">
        <f t="shared" si="676"/>
        <v>0</v>
      </c>
      <c r="EK321" s="122">
        <f t="shared" si="677"/>
        <v>0</v>
      </c>
      <c r="EL321" s="122">
        <f t="shared" si="678"/>
        <v>0</v>
      </c>
      <c r="EM321" s="122">
        <f t="shared" si="679"/>
        <v>0</v>
      </c>
      <c r="EN321" s="122">
        <f t="shared" si="680"/>
        <v>0</v>
      </c>
      <c r="EO321" s="122">
        <f t="shared" si="681"/>
        <v>0</v>
      </c>
      <c r="EP321" s="122">
        <f t="shared" si="682"/>
        <v>0</v>
      </c>
      <c r="EQ321" s="122">
        <f t="shared" si="683"/>
        <v>0</v>
      </c>
      <c r="ER321" s="122">
        <f t="shared" si="684"/>
        <v>0</v>
      </c>
      <c r="ES321" s="469">
        <f t="shared" si="685"/>
        <v>0</v>
      </c>
      <c r="ET321" s="466">
        <f t="shared" si="686"/>
        <v>0</v>
      </c>
      <c r="EU321" s="122">
        <f t="shared" si="687"/>
        <v>0</v>
      </c>
      <c r="EV321" s="122">
        <f t="shared" si="688"/>
        <v>0</v>
      </c>
      <c r="EW321" s="122">
        <f t="shared" si="689"/>
        <v>0</v>
      </c>
      <c r="EX321" s="122">
        <f t="shared" si="690"/>
        <v>0</v>
      </c>
      <c r="EY321" s="122">
        <f t="shared" si="691"/>
        <v>0</v>
      </c>
      <c r="EZ321" s="122">
        <f t="shared" si="692"/>
        <v>0</v>
      </c>
      <c r="FA321" s="122">
        <f t="shared" si="693"/>
        <v>0</v>
      </c>
      <c r="FB321" s="122">
        <f t="shared" si="694"/>
        <v>0</v>
      </c>
      <c r="FC321" s="122">
        <f t="shared" si="695"/>
        <v>0</v>
      </c>
      <c r="FD321" s="122">
        <f t="shared" si="696"/>
        <v>0</v>
      </c>
      <c r="FE321" s="469">
        <f t="shared" si="697"/>
        <v>0</v>
      </c>
      <c r="FF321" s="466">
        <f t="shared" si="698"/>
        <v>0</v>
      </c>
      <c r="FG321" s="466">
        <f t="shared" si="699"/>
        <v>0</v>
      </c>
      <c r="FH321" s="466">
        <f t="shared" si="700"/>
        <v>0</v>
      </c>
      <c r="FI321" s="466">
        <f t="shared" si="701"/>
        <v>0</v>
      </c>
      <c r="FJ321" s="466">
        <f t="shared" si="702"/>
        <v>0</v>
      </c>
      <c r="FK321" s="466">
        <f t="shared" si="703"/>
        <v>0</v>
      </c>
      <c r="FL321" s="466">
        <f t="shared" si="704"/>
        <v>0</v>
      </c>
      <c r="FM321" s="466">
        <f t="shared" si="705"/>
        <v>0</v>
      </c>
      <c r="FN321" s="466">
        <f t="shared" si="706"/>
        <v>0</v>
      </c>
      <c r="FO321" s="466">
        <f t="shared" si="707"/>
        <v>0</v>
      </c>
      <c r="FP321" s="466">
        <f t="shared" si="708"/>
        <v>0</v>
      </c>
      <c r="FQ321" s="468">
        <f t="shared" si="709"/>
        <v>0</v>
      </c>
      <c r="FR321" s="466">
        <f t="shared" si="710"/>
        <v>0</v>
      </c>
      <c r="FS321" s="466">
        <f t="shared" si="711"/>
        <v>0</v>
      </c>
      <c r="FT321" s="466">
        <f t="shared" si="712"/>
        <v>0</v>
      </c>
      <c r="FU321" s="466">
        <f t="shared" si="713"/>
        <v>0</v>
      </c>
      <c r="FV321" s="466">
        <f t="shared" si="714"/>
        <v>0</v>
      </c>
      <c r="FW321" s="466">
        <f t="shared" si="715"/>
        <v>0</v>
      </c>
      <c r="FX321" s="466">
        <f t="shared" si="716"/>
        <v>0</v>
      </c>
      <c r="FY321" s="466">
        <f t="shared" si="717"/>
        <v>0</v>
      </c>
      <c r="FZ321" s="466">
        <f t="shared" si="718"/>
        <v>0</v>
      </c>
      <c r="GA321" s="466">
        <f t="shared" si="719"/>
        <v>0</v>
      </c>
      <c r="GB321" s="466">
        <f t="shared" si="720"/>
        <v>0</v>
      </c>
      <c r="GC321" s="468">
        <f t="shared" si="721"/>
        <v>0</v>
      </c>
    </row>
    <row r="322" spans="1:185">
      <c r="A322" s="97">
        <v>319</v>
      </c>
      <c r="B322" s="97" t="s">
        <v>11</v>
      </c>
      <c r="C322" s="97" t="s">
        <v>214</v>
      </c>
      <c r="D322" s="97" t="s">
        <v>936</v>
      </c>
      <c r="E322" s="321">
        <v>0.368801899219935</v>
      </c>
      <c r="F322" s="122">
        <v>0</v>
      </c>
      <c r="G322" s="122">
        <v>4.09817705695255</v>
      </c>
      <c r="H322" s="122">
        <v>0.33837574253429098</v>
      </c>
      <c r="I322" s="122">
        <v>0</v>
      </c>
      <c r="J322" s="122">
        <v>3.8702782603771202</v>
      </c>
      <c r="K322" s="122">
        <v>0.317169633329145</v>
      </c>
      <c r="L322" s="122">
        <v>0</v>
      </c>
      <c r="M322" s="122">
        <v>3.6903462353579402</v>
      </c>
      <c r="N322" s="122">
        <v>0.26885658453133299</v>
      </c>
      <c r="O322" s="122">
        <v>0</v>
      </c>
      <c r="P322" s="475">
        <v>3.3344820951285201</v>
      </c>
      <c r="Q322" s="474">
        <v>1</v>
      </c>
      <c r="R322" s="97">
        <v>0.368801899219935</v>
      </c>
      <c r="S322" s="97">
        <v>0</v>
      </c>
      <c r="T322" s="97">
        <v>4.09817705695255</v>
      </c>
      <c r="U322" s="97">
        <v>0.33837574253429098</v>
      </c>
      <c r="V322" s="97">
        <v>0</v>
      </c>
      <c r="W322" s="97">
        <v>3.8702782603771202</v>
      </c>
      <c r="X322" s="97">
        <v>0.317169633329145</v>
      </c>
      <c r="Y322" s="97">
        <v>0</v>
      </c>
      <c r="Z322" s="97">
        <v>3.6903462353579402</v>
      </c>
      <c r="AA322" s="97">
        <v>0.26885658453133299</v>
      </c>
      <c r="AB322" s="97">
        <v>0</v>
      </c>
      <c r="AC322" s="97">
        <v>3.3344820951285201</v>
      </c>
      <c r="AD322" s="321">
        <v>0</v>
      </c>
      <c r="AE322" s="97">
        <v>0</v>
      </c>
      <c r="AF322" s="97">
        <v>0</v>
      </c>
      <c r="AG322" s="97">
        <v>0</v>
      </c>
      <c r="AH322" s="97">
        <v>0</v>
      </c>
      <c r="AI322" s="97">
        <v>0</v>
      </c>
      <c r="AJ322" s="97">
        <v>0</v>
      </c>
      <c r="AK322" s="97">
        <v>0</v>
      </c>
      <c r="AL322" s="97">
        <v>0</v>
      </c>
      <c r="AM322" s="97">
        <v>0</v>
      </c>
      <c r="AN322" s="97">
        <v>0</v>
      </c>
      <c r="AO322" s="97">
        <v>0</v>
      </c>
      <c r="AP322" s="466">
        <f t="shared" si="578"/>
        <v>0</v>
      </c>
      <c r="AQ322" s="122">
        <f t="shared" si="579"/>
        <v>0</v>
      </c>
      <c r="AR322" s="473">
        <f t="shared" si="580"/>
        <v>0</v>
      </c>
      <c r="AS322" s="122">
        <f t="shared" si="581"/>
        <v>0</v>
      </c>
      <c r="AT322" s="122">
        <f t="shared" si="582"/>
        <v>0</v>
      </c>
      <c r="AU322" s="122">
        <f t="shared" si="583"/>
        <v>0</v>
      </c>
      <c r="AV322" s="122">
        <f t="shared" si="584"/>
        <v>0</v>
      </c>
      <c r="AW322" s="122">
        <f t="shared" si="585"/>
        <v>0</v>
      </c>
      <c r="AX322" s="122">
        <f t="shared" si="586"/>
        <v>0</v>
      </c>
      <c r="AY322" s="122">
        <f t="shared" si="587"/>
        <v>0</v>
      </c>
      <c r="AZ322" s="122">
        <f t="shared" si="588"/>
        <v>0</v>
      </c>
      <c r="BA322" s="469">
        <f t="shared" si="589"/>
        <v>0</v>
      </c>
      <c r="BB322" s="97">
        <f t="shared" si="590"/>
        <v>5.6914328647396414E-2</v>
      </c>
      <c r="BC322" s="97">
        <f t="shared" si="591"/>
        <v>0</v>
      </c>
      <c r="BD322" s="97">
        <f t="shared" si="592"/>
        <v>0.63243979048904408</v>
      </c>
      <c r="BE322" s="97">
        <f t="shared" si="593"/>
        <v>5.22188965339863E-2</v>
      </c>
      <c r="BF322" s="97">
        <f t="shared" si="594"/>
        <v>0</v>
      </c>
      <c r="BG322" s="97">
        <f t="shared" si="595"/>
        <v>0.59726994175975356</v>
      </c>
      <c r="BH322" s="97">
        <f t="shared" si="596"/>
        <v>4.8946322636761047E-2</v>
      </c>
      <c r="BI322" s="97">
        <f t="shared" si="597"/>
        <v>0</v>
      </c>
      <c r="BJ322" s="97">
        <f t="shared" si="598"/>
        <v>0.56950243180984916</v>
      </c>
      <c r="BK322" s="97">
        <f t="shared" si="599"/>
        <v>4.1490545583952036E-2</v>
      </c>
      <c r="BL322" s="97">
        <f t="shared" si="600"/>
        <v>0</v>
      </c>
      <c r="BM322" s="469">
        <f t="shared" si="601"/>
        <v>0.51458468688044456</v>
      </c>
      <c r="BN322" s="467">
        <f t="shared" si="602"/>
        <v>0</v>
      </c>
      <c r="BO322" s="97">
        <f t="shared" si="603"/>
        <v>0</v>
      </c>
      <c r="BP322" s="97">
        <f t="shared" si="604"/>
        <v>0</v>
      </c>
      <c r="BQ322" s="97">
        <f t="shared" si="605"/>
        <v>0</v>
      </c>
      <c r="BR322" s="97">
        <f t="shared" si="606"/>
        <v>0</v>
      </c>
      <c r="BS322" s="97">
        <f t="shared" si="607"/>
        <v>0</v>
      </c>
      <c r="BT322" s="97">
        <f t="shared" si="608"/>
        <v>0</v>
      </c>
      <c r="BU322" s="97">
        <f t="shared" si="609"/>
        <v>0</v>
      </c>
      <c r="BV322" s="97">
        <f t="shared" si="610"/>
        <v>0</v>
      </c>
      <c r="BW322" s="97">
        <f t="shared" si="611"/>
        <v>0</v>
      </c>
      <c r="BX322" s="97">
        <f t="shared" si="612"/>
        <v>0</v>
      </c>
      <c r="BY322" s="469">
        <f t="shared" si="613"/>
        <v>0</v>
      </c>
      <c r="BZ322" s="470">
        <f t="shared" si="614"/>
        <v>0</v>
      </c>
      <c r="CA322" s="470">
        <f t="shared" si="615"/>
        <v>0</v>
      </c>
      <c r="CB322" s="470">
        <f t="shared" si="616"/>
        <v>0</v>
      </c>
      <c r="CC322" s="470">
        <f t="shared" si="617"/>
        <v>0</v>
      </c>
      <c r="CD322" s="470">
        <f t="shared" si="618"/>
        <v>0</v>
      </c>
      <c r="CE322" s="470">
        <f t="shared" si="619"/>
        <v>0</v>
      </c>
      <c r="CF322" s="470">
        <f t="shared" si="620"/>
        <v>0</v>
      </c>
      <c r="CG322" s="470">
        <f t="shared" si="621"/>
        <v>0</v>
      </c>
      <c r="CH322" s="470">
        <f t="shared" si="622"/>
        <v>0</v>
      </c>
      <c r="CI322" s="470">
        <f t="shared" si="623"/>
        <v>0</v>
      </c>
      <c r="CJ322" s="470">
        <f t="shared" si="624"/>
        <v>0</v>
      </c>
      <c r="CK322" s="472">
        <f t="shared" si="625"/>
        <v>0</v>
      </c>
      <c r="CL322" s="470">
        <f t="shared" si="626"/>
        <v>0.368801899219935</v>
      </c>
      <c r="CM322" s="116">
        <f t="shared" si="627"/>
        <v>0</v>
      </c>
      <c r="CN322" s="116">
        <f t="shared" si="628"/>
        <v>4.09817705695255</v>
      </c>
      <c r="CO322" s="116">
        <f t="shared" si="629"/>
        <v>0.33837574253429098</v>
      </c>
      <c r="CP322" s="116">
        <f t="shared" si="630"/>
        <v>0</v>
      </c>
      <c r="CQ322" s="116">
        <f t="shared" si="631"/>
        <v>3.8702782603771202</v>
      </c>
      <c r="CR322" s="116">
        <f t="shared" si="632"/>
        <v>0.317169633329145</v>
      </c>
      <c r="CS322" s="116">
        <f t="shared" si="633"/>
        <v>0</v>
      </c>
      <c r="CT322" s="116">
        <f t="shared" si="634"/>
        <v>3.6903462353579402</v>
      </c>
      <c r="CU322" s="116">
        <f t="shared" si="635"/>
        <v>0.26885658453133299</v>
      </c>
      <c r="CV322" s="116">
        <f t="shared" si="636"/>
        <v>0</v>
      </c>
      <c r="CW322" s="471">
        <f t="shared" si="637"/>
        <v>3.3344820951285201</v>
      </c>
      <c r="CX322" s="470">
        <f t="shared" si="638"/>
        <v>0</v>
      </c>
      <c r="CY322" s="116">
        <f t="shared" si="639"/>
        <v>0</v>
      </c>
      <c r="CZ322" s="116">
        <f t="shared" si="640"/>
        <v>0</v>
      </c>
      <c r="DA322" s="116">
        <f t="shared" si="641"/>
        <v>0</v>
      </c>
      <c r="DB322" s="116">
        <f t="shared" si="642"/>
        <v>0</v>
      </c>
      <c r="DC322" s="116">
        <f t="shared" si="643"/>
        <v>0</v>
      </c>
      <c r="DD322" s="116">
        <f t="shared" si="644"/>
        <v>0</v>
      </c>
      <c r="DE322" s="116">
        <f t="shared" si="645"/>
        <v>0</v>
      </c>
      <c r="DF322" s="116">
        <f t="shared" si="646"/>
        <v>0</v>
      </c>
      <c r="DG322" s="116">
        <f t="shared" si="647"/>
        <v>0</v>
      </c>
      <c r="DH322" s="116">
        <f t="shared" si="648"/>
        <v>0</v>
      </c>
      <c r="DI322" s="471">
        <f t="shared" si="649"/>
        <v>0</v>
      </c>
      <c r="DJ322" s="470">
        <f t="shared" si="650"/>
        <v>0</v>
      </c>
      <c r="DK322" s="116">
        <f t="shared" si="651"/>
        <v>0</v>
      </c>
      <c r="DL322" s="116">
        <f t="shared" si="652"/>
        <v>0</v>
      </c>
      <c r="DM322" s="116">
        <f t="shared" si="653"/>
        <v>0</v>
      </c>
      <c r="DN322" s="116">
        <f t="shared" si="654"/>
        <v>0</v>
      </c>
      <c r="DO322" s="116">
        <f t="shared" si="655"/>
        <v>0</v>
      </c>
      <c r="DP322" s="116">
        <f t="shared" si="656"/>
        <v>0</v>
      </c>
      <c r="DQ322" s="116">
        <f t="shared" si="657"/>
        <v>0</v>
      </c>
      <c r="DR322" s="116">
        <f t="shared" si="658"/>
        <v>0</v>
      </c>
      <c r="DS322" s="116">
        <f t="shared" si="659"/>
        <v>0</v>
      </c>
      <c r="DT322" s="116">
        <f t="shared" si="660"/>
        <v>0</v>
      </c>
      <c r="DU322" s="471">
        <f t="shared" si="661"/>
        <v>0</v>
      </c>
      <c r="DV322" s="470">
        <f t="shared" si="662"/>
        <v>0</v>
      </c>
      <c r="DW322" s="470">
        <f t="shared" si="663"/>
        <v>0</v>
      </c>
      <c r="DX322" s="470">
        <f t="shared" si="664"/>
        <v>0</v>
      </c>
      <c r="DY322" s="470">
        <f t="shared" si="665"/>
        <v>0</v>
      </c>
      <c r="DZ322" s="470">
        <f t="shared" si="666"/>
        <v>0</v>
      </c>
      <c r="EA322" s="470">
        <f t="shared" si="667"/>
        <v>0</v>
      </c>
      <c r="EB322" s="470">
        <f t="shared" si="668"/>
        <v>0</v>
      </c>
      <c r="EC322" s="470">
        <f t="shared" si="669"/>
        <v>0</v>
      </c>
      <c r="ED322" s="470">
        <f t="shared" si="670"/>
        <v>0</v>
      </c>
      <c r="EE322" s="470">
        <f t="shared" si="671"/>
        <v>0</v>
      </c>
      <c r="EF322" s="470">
        <f t="shared" si="672"/>
        <v>0</v>
      </c>
      <c r="EG322" s="470">
        <f t="shared" si="673"/>
        <v>0</v>
      </c>
      <c r="EH322" s="466">
        <f t="shared" si="674"/>
        <v>0</v>
      </c>
      <c r="EI322" s="122">
        <f t="shared" si="675"/>
        <v>0</v>
      </c>
      <c r="EJ322" s="122">
        <f t="shared" si="676"/>
        <v>0</v>
      </c>
      <c r="EK322" s="122">
        <f t="shared" si="677"/>
        <v>0</v>
      </c>
      <c r="EL322" s="122">
        <f t="shared" si="678"/>
        <v>0</v>
      </c>
      <c r="EM322" s="122">
        <f t="shared" si="679"/>
        <v>0</v>
      </c>
      <c r="EN322" s="122">
        <f t="shared" si="680"/>
        <v>0</v>
      </c>
      <c r="EO322" s="122">
        <f t="shared" si="681"/>
        <v>0</v>
      </c>
      <c r="EP322" s="122">
        <f t="shared" si="682"/>
        <v>0</v>
      </c>
      <c r="EQ322" s="122">
        <f t="shared" si="683"/>
        <v>0</v>
      </c>
      <c r="ER322" s="122">
        <f t="shared" si="684"/>
        <v>0</v>
      </c>
      <c r="ES322" s="469">
        <f t="shared" si="685"/>
        <v>0</v>
      </c>
      <c r="ET322" s="466">
        <f t="shared" si="686"/>
        <v>0</v>
      </c>
      <c r="EU322" s="122">
        <f t="shared" si="687"/>
        <v>0</v>
      </c>
      <c r="EV322" s="122">
        <f t="shared" si="688"/>
        <v>0</v>
      </c>
      <c r="EW322" s="122">
        <f t="shared" si="689"/>
        <v>0</v>
      </c>
      <c r="EX322" s="122">
        <f t="shared" si="690"/>
        <v>0</v>
      </c>
      <c r="EY322" s="122">
        <f t="shared" si="691"/>
        <v>0</v>
      </c>
      <c r="EZ322" s="122">
        <f t="shared" si="692"/>
        <v>0</v>
      </c>
      <c r="FA322" s="122">
        <f t="shared" si="693"/>
        <v>0</v>
      </c>
      <c r="FB322" s="122">
        <f t="shared" si="694"/>
        <v>0</v>
      </c>
      <c r="FC322" s="122">
        <f t="shared" si="695"/>
        <v>0</v>
      </c>
      <c r="FD322" s="122">
        <f t="shared" si="696"/>
        <v>0</v>
      </c>
      <c r="FE322" s="469">
        <f t="shared" si="697"/>
        <v>0</v>
      </c>
      <c r="FF322" s="466">
        <f t="shared" si="698"/>
        <v>0</v>
      </c>
      <c r="FG322" s="466">
        <f t="shared" si="699"/>
        <v>0</v>
      </c>
      <c r="FH322" s="466">
        <f t="shared" si="700"/>
        <v>0</v>
      </c>
      <c r="FI322" s="466">
        <f t="shared" si="701"/>
        <v>0</v>
      </c>
      <c r="FJ322" s="466">
        <f t="shared" si="702"/>
        <v>0</v>
      </c>
      <c r="FK322" s="466">
        <f t="shared" si="703"/>
        <v>0</v>
      </c>
      <c r="FL322" s="466">
        <f t="shared" si="704"/>
        <v>0</v>
      </c>
      <c r="FM322" s="466">
        <f t="shared" si="705"/>
        <v>0</v>
      </c>
      <c r="FN322" s="466">
        <f t="shared" si="706"/>
        <v>0</v>
      </c>
      <c r="FO322" s="466">
        <f t="shared" si="707"/>
        <v>0</v>
      </c>
      <c r="FP322" s="466">
        <f t="shared" si="708"/>
        <v>0</v>
      </c>
      <c r="FQ322" s="468">
        <f t="shared" si="709"/>
        <v>0</v>
      </c>
      <c r="FR322" s="466">
        <f t="shared" si="710"/>
        <v>0</v>
      </c>
      <c r="FS322" s="466">
        <f t="shared" si="711"/>
        <v>0</v>
      </c>
      <c r="FT322" s="466">
        <f t="shared" si="712"/>
        <v>0</v>
      </c>
      <c r="FU322" s="466">
        <f t="shared" si="713"/>
        <v>0</v>
      </c>
      <c r="FV322" s="466">
        <f t="shared" si="714"/>
        <v>0</v>
      </c>
      <c r="FW322" s="466">
        <f t="shared" si="715"/>
        <v>0</v>
      </c>
      <c r="FX322" s="466">
        <f t="shared" si="716"/>
        <v>0</v>
      </c>
      <c r="FY322" s="466">
        <f t="shared" si="717"/>
        <v>0</v>
      </c>
      <c r="FZ322" s="466">
        <f t="shared" si="718"/>
        <v>0</v>
      </c>
      <c r="GA322" s="466">
        <f t="shared" si="719"/>
        <v>0</v>
      </c>
      <c r="GB322" s="466">
        <f t="shared" si="720"/>
        <v>0</v>
      </c>
      <c r="GC322" s="468">
        <f t="shared" si="721"/>
        <v>0</v>
      </c>
    </row>
    <row r="323" spans="1:185">
      <c r="A323" s="97">
        <v>320</v>
      </c>
      <c r="B323" s="97" t="s">
        <v>11</v>
      </c>
      <c r="C323" s="97" t="s">
        <v>214</v>
      </c>
      <c r="D323" s="97" t="s">
        <v>936</v>
      </c>
      <c r="E323" s="321">
        <v>0.37161093585699201</v>
      </c>
      <c r="F323" s="122">
        <v>0.22198317560462699</v>
      </c>
      <c r="G323" s="122">
        <v>1.1967939011566699</v>
      </c>
      <c r="H323" s="122">
        <v>0.34095303364879098</v>
      </c>
      <c r="I323" s="122">
        <v>0.21250877497371201</v>
      </c>
      <c r="J323" s="122">
        <v>1.1735700983175601</v>
      </c>
      <c r="K323" s="122">
        <v>0.31958540483701298</v>
      </c>
      <c r="L323" s="122">
        <v>0.205905404837014</v>
      </c>
      <c r="M323" s="122">
        <v>1.1465802733964201</v>
      </c>
      <c r="N323" s="122">
        <v>0.270904372239748</v>
      </c>
      <c r="O323" s="122">
        <v>0.19086120504731899</v>
      </c>
      <c r="P323" s="475">
        <v>1.1127826393270199</v>
      </c>
      <c r="Q323" s="474">
        <v>4</v>
      </c>
      <c r="R323" s="97">
        <v>1.48644374342797</v>
      </c>
      <c r="S323" s="97">
        <v>0.88793270241850597</v>
      </c>
      <c r="T323" s="97">
        <v>4.7871756046267002</v>
      </c>
      <c r="U323" s="97">
        <v>1.3638121345951599</v>
      </c>
      <c r="V323" s="97">
        <v>0.85003509989484705</v>
      </c>
      <c r="W323" s="97">
        <v>4.6942803932702404</v>
      </c>
      <c r="X323" s="97">
        <v>1.2783416193480499</v>
      </c>
      <c r="Y323" s="97">
        <v>0.823621619348054</v>
      </c>
      <c r="Z323" s="97">
        <v>4.5863210935856902</v>
      </c>
      <c r="AA323" s="97">
        <v>1.08361748895899</v>
      </c>
      <c r="AB323" s="97">
        <v>0.76344482018927395</v>
      </c>
      <c r="AC323" s="97">
        <v>4.4511305573080904</v>
      </c>
      <c r="AD323" s="321">
        <v>0</v>
      </c>
      <c r="AE323" s="97">
        <v>0</v>
      </c>
      <c r="AF323" s="97">
        <v>0</v>
      </c>
      <c r="AG323" s="97">
        <v>0</v>
      </c>
      <c r="AH323" s="97">
        <v>0</v>
      </c>
      <c r="AI323" s="97">
        <v>0</v>
      </c>
      <c r="AJ323" s="97">
        <v>0</v>
      </c>
      <c r="AK323" s="97">
        <v>0</v>
      </c>
      <c r="AL323" s="97">
        <v>0</v>
      </c>
      <c r="AM323" s="97">
        <v>0</v>
      </c>
      <c r="AN323" s="97">
        <v>0</v>
      </c>
      <c r="AO323" s="97">
        <v>0</v>
      </c>
      <c r="AP323" s="466">
        <f t="shared" si="578"/>
        <v>0</v>
      </c>
      <c r="AQ323" s="122">
        <f t="shared" si="579"/>
        <v>0</v>
      </c>
      <c r="AR323" s="473">
        <f t="shared" si="580"/>
        <v>0</v>
      </c>
      <c r="AS323" s="122">
        <f t="shared" si="581"/>
        <v>0</v>
      </c>
      <c r="AT323" s="122">
        <f t="shared" si="582"/>
        <v>0</v>
      </c>
      <c r="AU323" s="122">
        <f t="shared" si="583"/>
        <v>0</v>
      </c>
      <c r="AV323" s="122">
        <f t="shared" si="584"/>
        <v>0</v>
      </c>
      <c r="AW323" s="122">
        <f t="shared" si="585"/>
        <v>0</v>
      </c>
      <c r="AX323" s="122">
        <f t="shared" si="586"/>
        <v>0</v>
      </c>
      <c r="AY323" s="122">
        <f t="shared" si="587"/>
        <v>0</v>
      </c>
      <c r="AZ323" s="122">
        <f t="shared" si="588"/>
        <v>0</v>
      </c>
      <c r="BA323" s="469">
        <f t="shared" si="589"/>
        <v>0</v>
      </c>
      <c r="BB323" s="97">
        <f t="shared" si="590"/>
        <v>5.7347825423530681E-2</v>
      </c>
      <c r="BC323" s="97">
        <f t="shared" si="591"/>
        <v>3.4256936955251824E-2</v>
      </c>
      <c r="BD323" s="97">
        <f t="shared" si="592"/>
        <v>0.18469189436849986</v>
      </c>
      <c r="BE323" s="97">
        <f t="shared" si="593"/>
        <v>5.2616629826089528E-2</v>
      </c>
      <c r="BF323" s="97">
        <f t="shared" si="594"/>
        <v>3.2794826395665395E-2</v>
      </c>
      <c r="BG323" s="97">
        <f t="shared" si="595"/>
        <v>0.18110794550591766</v>
      </c>
      <c r="BH323" s="97">
        <f t="shared" si="596"/>
        <v>4.9319129864236359E-2</v>
      </c>
      <c r="BI323" s="97">
        <f t="shared" si="597"/>
        <v>3.17757796420143E-2</v>
      </c>
      <c r="BJ323" s="97">
        <f t="shared" si="598"/>
        <v>0.17694281574669862</v>
      </c>
      <c r="BK323" s="97">
        <f t="shared" si="599"/>
        <v>4.1806564733753993E-2</v>
      </c>
      <c r="BL323" s="97">
        <f t="shared" si="600"/>
        <v>2.9454125298913482E-2</v>
      </c>
      <c r="BM323" s="469">
        <f t="shared" si="601"/>
        <v>0.17172708975125534</v>
      </c>
      <c r="BN323" s="467">
        <f t="shared" si="602"/>
        <v>0</v>
      </c>
      <c r="BO323" s="97">
        <f t="shared" si="603"/>
        <v>0</v>
      </c>
      <c r="BP323" s="97">
        <f t="shared" si="604"/>
        <v>0</v>
      </c>
      <c r="BQ323" s="97">
        <f t="shared" si="605"/>
        <v>0</v>
      </c>
      <c r="BR323" s="97">
        <f t="shared" si="606"/>
        <v>0</v>
      </c>
      <c r="BS323" s="97">
        <f t="shared" si="607"/>
        <v>0</v>
      </c>
      <c r="BT323" s="97">
        <f t="shared" si="608"/>
        <v>0</v>
      </c>
      <c r="BU323" s="97">
        <f t="shared" si="609"/>
        <v>0</v>
      </c>
      <c r="BV323" s="97">
        <f t="shared" si="610"/>
        <v>0</v>
      </c>
      <c r="BW323" s="97">
        <f t="shared" si="611"/>
        <v>0</v>
      </c>
      <c r="BX323" s="97">
        <f t="shared" si="612"/>
        <v>0</v>
      </c>
      <c r="BY323" s="469">
        <f t="shared" si="613"/>
        <v>0</v>
      </c>
      <c r="BZ323" s="470">
        <f t="shared" si="614"/>
        <v>0</v>
      </c>
      <c r="CA323" s="470">
        <f t="shared" si="615"/>
        <v>0</v>
      </c>
      <c r="CB323" s="470">
        <f t="shared" si="616"/>
        <v>0</v>
      </c>
      <c r="CC323" s="470">
        <f t="shared" si="617"/>
        <v>0</v>
      </c>
      <c r="CD323" s="470">
        <f t="shared" si="618"/>
        <v>0</v>
      </c>
      <c r="CE323" s="470">
        <f t="shared" si="619"/>
        <v>0</v>
      </c>
      <c r="CF323" s="470">
        <f t="shared" si="620"/>
        <v>0</v>
      </c>
      <c r="CG323" s="470">
        <f t="shared" si="621"/>
        <v>0</v>
      </c>
      <c r="CH323" s="470">
        <f t="shared" si="622"/>
        <v>0</v>
      </c>
      <c r="CI323" s="470">
        <f t="shared" si="623"/>
        <v>0</v>
      </c>
      <c r="CJ323" s="470">
        <f t="shared" si="624"/>
        <v>0</v>
      </c>
      <c r="CK323" s="472">
        <f t="shared" si="625"/>
        <v>0</v>
      </c>
      <c r="CL323" s="470">
        <f t="shared" si="626"/>
        <v>1.48644374342797</v>
      </c>
      <c r="CM323" s="116">
        <f t="shared" si="627"/>
        <v>0.88793270241850597</v>
      </c>
      <c r="CN323" s="116">
        <f t="shared" si="628"/>
        <v>4.7871756046267002</v>
      </c>
      <c r="CO323" s="116">
        <f t="shared" si="629"/>
        <v>1.3638121345951599</v>
      </c>
      <c r="CP323" s="116">
        <f t="shared" si="630"/>
        <v>0.85003509989484705</v>
      </c>
      <c r="CQ323" s="116">
        <f t="shared" si="631"/>
        <v>4.6942803932702404</v>
      </c>
      <c r="CR323" s="116">
        <f t="shared" si="632"/>
        <v>1.2783416193480499</v>
      </c>
      <c r="CS323" s="116">
        <f t="shared" si="633"/>
        <v>0.823621619348054</v>
      </c>
      <c r="CT323" s="116">
        <f t="shared" si="634"/>
        <v>4.5863210935856902</v>
      </c>
      <c r="CU323" s="116">
        <f t="shared" si="635"/>
        <v>1.08361748895899</v>
      </c>
      <c r="CV323" s="116">
        <f t="shared" si="636"/>
        <v>0.76344482018927395</v>
      </c>
      <c r="CW323" s="471">
        <f t="shared" si="637"/>
        <v>4.4511305573080904</v>
      </c>
      <c r="CX323" s="470">
        <f t="shared" si="638"/>
        <v>0</v>
      </c>
      <c r="CY323" s="116">
        <f t="shared" si="639"/>
        <v>0</v>
      </c>
      <c r="CZ323" s="116">
        <f t="shared" si="640"/>
        <v>0</v>
      </c>
      <c r="DA323" s="116">
        <f t="shared" si="641"/>
        <v>0</v>
      </c>
      <c r="DB323" s="116">
        <f t="shared" si="642"/>
        <v>0</v>
      </c>
      <c r="DC323" s="116">
        <f t="shared" si="643"/>
        <v>0</v>
      </c>
      <c r="DD323" s="116">
        <f t="shared" si="644"/>
        <v>0</v>
      </c>
      <c r="DE323" s="116">
        <f t="shared" si="645"/>
        <v>0</v>
      </c>
      <c r="DF323" s="116">
        <f t="shared" si="646"/>
        <v>0</v>
      </c>
      <c r="DG323" s="116">
        <f t="shared" si="647"/>
        <v>0</v>
      </c>
      <c r="DH323" s="116">
        <f t="shared" si="648"/>
        <v>0</v>
      </c>
      <c r="DI323" s="471">
        <f t="shared" si="649"/>
        <v>0</v>
      </c>
      <c r="DJ323" s="470">
        <f t="shared" si="650"/>
        <v>0</v>
      </c>
      <c r="DK323" s="116">
        <f t="shared" si="651"/>
        <v>0</v>
      </c>
      <c r="DL323" s="116">
        <f t="shared" si="652"/>
        <v>0</v>
      </c>
      <c r="DM323" s="116">
        <f t="shared" si="653"/>
        <v>0</v>
      </c>
      <c r="DN323" s="116">
        <f t="shared" si="654"/>
        <v>0</v>
      </c>
      <c r="DO323" s="116">
        <f t="shared" si="655"/>
        <v>0</v>
      </c>
      <c r="DP323" s="116">
        <f t="shared" si="656"/>
        <v>0</v>
      </c>
      <c r="DQ323" s="116">
        <f t="shared" si="657"/>
        <v>0</v>
      </c>
      <c r="DR323" s="116">
        <f t="shared" si="658"/>
        <v>0</v>
      </c>
      <c r="DS323" s="116">
        <f t="shared" si="659"/>
        <v>0</v>
      </c>
      <c r="DT323" s="116">
        <f t="shared" si="660"/>
        <v>0</v>
      </c>
      <c r="DU323" s="471">
        <f t="shared" si="661"/>
        <v>0</v>
      </c>
      <c r="DV323" s="470">
        <f t="shared" si="662"/>
        <v>0</v>
      </c>
      <c r="DW323" s="470">
        <f t="shared" si="663"/>
        <v>0</v>
      </c>
      <c r="DX323" s="470">
        <f t="shared" si="664"/>
        <v>0</v>
      </c>
      <c r="DY323" s="470">
        <f t="shared" si="665"/>
        <v>0</v>
      </c>
      <c r="DZ323" s="470">
        <f t="shared" si="666"/>
        <v>0</v>
      </c>
      <c r="EA323" s="470">
        <f t="shared" si="667"/>
        <v>0</v>
      </c>
      <c r="EB323" s="470">
        <f t="shared" si="668"/>
        <v>0</v>
      </c>
      <c r="EC323" s="470">
        <f t="shared" si="669"/>
        <v>0</v>
      </c>
      <c r="ED323" s="470">
        <f t="shared" si="670"/>
        <v>0</v>
      </c>
      <c r="EE323" s="470">
        <f t="shared" si="671"/>
        <v>0</v>
      </c>
      <c r="EF323" s="470">
        <f t="shared" si="672"/>
        <v>0</v>
      </c>
      <c r="EG323" s="470">
        <f t="shared" si="673"/>
        <v>0</v>
      </c>
      <c r="EH323" s="466">
        <f t="shared" si="674"/>
        <v>0</v>
      </c>
      <c r="EI323" s="122">
        <f t="shared" si="675"/>
        <v>0</v>
      </c>
      <c r="EJ323" s="122">
        <f t="shared" si="676"/>
        <v>0</v>
      </c>
      <c r="EK323" s="122">
        <f t="shared" si="677"/>
        <v>0</v>
      </c>
      <c r="EL323" s="122">
        <f t="shared" si="678"/>
        <v>0</v>
      </c>
      <c r="EM323" s="122">
        <f t="shared" si="679"/>
        <v>0</v>
      </c>
      <c r="EN323" s="122">
        <f t="shared" si="680"/>
        <v>0</v>
      </c>
      <c r="EO323" s="122">
        <f t="shared" si="681"/>
        <v>0</v>
      </c>
      <c r="EP323" s="122">
        <f t="shared" si="682"/>
        <v>0</v>
      </c>
      <c r="EQ323" s="122">
        <f t="shared" si="683"/>
        <v>0</v>
      </c>
      <c r="ER323" s="122">
        <f t="shared" si="684"/>
        <v>0</v>
      </c>
      <c r="ES323" s="469">
        <f t="shared" si="685"/>
        <v>0</v>
      </c>
      <c r="ET323" s="466">
        <f t="shared" si="686"/>
        <v>0</v>
      </c>
      <c r="EU323" s="122">
        <f t="shared" si="687"/>
        <v>0</v>
      </c>
      <c r="EV323" s="122">
        <f t="shared" si="688"/>
        <v>0</v>
      </c>
      <c r="EW323" s="122">
        <f t="shared" si="689"/>
        <v>0</v>
      </c>
      <c r="EX323" s="122">
        <f t="shared" si="690"/>
        <v>0</v>
      </c>
      <c r="EY323" s="122">
        <f t="shared" si="691"/>
        <v>0</v>
      </c>
      <c r="EZ323" s="122">
        <f t="shared" si="692"/>
        <v>0</v>
      </c>
      <c r="FA323" s="122">
        <f t="shared" si="693"/>
        <v>0</v>
      </c>
      <c r="FB323" s="122">
        <f t="shared" si="694"/>
        <v>0</v>
      </c>
      <c r="FC323" s="122">
        <f t="shared" si="695"/>
        <v>0</v>
      </c>
      <c r="FD323" s="122">
        <f t="shared" si="696"/>
        <v>0</v>
      </c>
      <c r="FE323" s="469">
        <f t="shared" si="697"/>
        <v>0</v>
      </c>
      <c r="FF323" s="466">
        <f t="shared" si="698"/>
        <v>0</v>
      </c>
      <c r="FG323" s="466">
        <f t="shared" si="699"/>
        <v>0</v>
      </c>
      <c r="FH323" s="466">
        <f t="shared" si="700"/>
        <v>0</v>
      </c>
      <c r="FI323" s="466">
        <f t="shared" si="701"/>
        <v>0</v>
      </c>
      <c r="FJ323" s="466">
        <f t="shared" si="702"/>
        <v>0</v>
      </c>
      <c r="FK323" s="466">
        <f t="shared" si="703"/>
        <v>0</v>
      </c>
      <c r="FL323" s="466">
        <f t="shared" si="704"/>
        <v>0</v>
      </c>
      <c r="FM323" s="466">
        <f t="shared" si="705"/>
        <v>0</v>
      </c>
      <c r="FN323" s="466">
        <f t="shared" si="706"/>
        <v>0</v>
      </c>
      <c r="FO323" s="466">
        <f t="shared" si="707"/>
        <v>0</v>
      </c>
      <c r="FP323" s="466">
        <f t="shared" si="708"/>
        <v>0</v>
      </c>
      <c r="FQ323" s="468">
        <f t="shared" si="709"/>
        <v>0</v>
      </c>
      <c r="FR323" s="466">
        <f t="shared" si="710"/>
        <v>0</v>
      </c>
      <c r="FS323" s="466">
        <f t="shared" si="711"/>
        <v>0</v>
      </c>
      <c r="FT323" s="466">
        <f t="shared" si="712"/>
        <v>0</v>
      </c>
      <c r="FU323" s="466">
        <f t="shared" si="713"/>
        <v>0</v>
      </c>
      <c r="FV323" s="466">
        <f t="shared" si="714"/>
        <v>0</v>
      </c>
      <c r="FW323" s="466">
        <f t="shared" si="715"/>
        <v>0</v>
      </c>
      <c r="FX323" s="466">
        <f t="shared" si="716"/>
        <v>0</v>
      </c>
      <c r="FY323" s="466">
        <f t="shared" si="717"/>
        <v>0</v>
      </c>
      <c r="FZ323" s="466">
        <f t="shared" si="718"/>
        <v>0</v>
      </c>
      <c r="GA323" s="466">
        <f t="shared" si="719"/>
        <v>0</v>
      </c>
      <c r="GB323" s="466">
        <f t="shared" si="720"/>
        <v>0</v>
      </c>
      <c r="GC323" s="468">
        <f t="shared" si="721"/>
        <v>0</v>
      </c>
    </row>
    <row r="324" spans="1:185">
      <c r="A324" s="97">
        <v>321</v>
      </c>
      <c r="B324" s="97" t="s">
        <v>11</v>
      </c>
      <c r="C324" s="97" t="s">
        <v>214</v>
      </c>
      <c r="D324" s="97" t="s">
        <v>936</v>
      </c>
      <c r="E324" s="321">
        <v>0.38328048352028099</v>
      </c>
      <c r="F324" s="122">
        <v>3.2781375221820599</v>
      </c>
      <c r="G324" s="122">
        <v>3.1104587037644902</v>
      </c>
      <c r="H324" s="122">
        <v>0.35165984362985803</v>
      </c>
      <c r="I324" s="122">
        <v>2.9732707326191301</v>
      </c>
      <c r="J324" s="122">
        <v>2.9993421446875699</v>
      </c>
      <c r="K324" s="122">
        <v>0.32962121582744103</v>
      </c>
      <c r="L324" s="122">
        <v>2.7093806620834702</v>
      </c>
      <c r="M324" s="122">
        <v>2.90281913578387</v>
      </c>
      <c r="N324" s="122">
        <v>0.27941147248628501</v>
      </c>
      <c r="O324" s="122">
        <v>2.2946962655274401</v>
      </c>
      <c r="P324" s="475">
        <v>2.6707174734607699</v>
      </c>
      <c r="Q324" s="474">
        <v>2</v>
      </c>
      <c r="R324" s="97">
        <v>0.76656096704056098</v>
      </c>
      <c r="S324" s="97">
        <v>6.5562750443641198</v>
      </c>
      <c r="T324" s="97">
        <v>6.2209174075289901</v>
      </c>
      <c r="U324" s="97">
        <v>0.70331968725971505</v>
      </c>
      <c r="V324" s="97">
        <v>5.9465414652382496</v>
      </c>
      <c r="W324" s="97">
        <v>5.9986842893751398</v>
      </c>
      <c r="X324" s="97">
        <v>0.65924243165488305</v>
      </c>
      <c r="Y324" s="97">
        <v>5.4187613241669403</v>
      </c>
      <c r="Z324" s="97">
        <v>5.8056382715677497</v>
      </c>
      <c r="AA324" s="97">
        <v>0.55882294497256901</v>
      </c>
      <c r="AB324" s="97">
        <v>4.5893925310548802</v>
      </c>
      <c r="AC324" s="97">
        <v>5.3414349469215496</v>
      </c>
      <c r="AD324" s="321">
        <v>0</v>
      </c>
      <c r="AE324" s="97">
        <v>0</v>
      </c>
      <c r="AF324" s="97">
        <v>0</v>
      </c>
      <c r="AG324" s="97">
        <v>0</v>
      </c>
      <c r="AH324" s="97">
        <v>0</v>
      </c>
      <c r="AI324" s="97">
        <v>0</v>
      </c>
      <c r="AJ324" s="97">
        <v>0</v>
      </c>
      <c r="AK324" s="97">
        <v>0</v>
      </c>
      <c r="AL324" s="97">
        <v>0</v>
      </c>
      <c r="AM324" s="97">
        <v>0</v>
      </c>
      <c r="AN324" s="97">
        <v>0</v>
      </c>
      <c r="AO324" s="97">
        <v>0</v>
      </c>
      <c r="AP324" s="466">
        <f t="shared" ref="AP324:AP387" si="722">IF(R324=0,0,AD324/R324)</f>
        <v>0</v>
      </c>
      <c r="AQ324" s="122">
        <f t="shared" ref="AQ324:AQ387" si="723">IF(S324=0,0,AE324/S324)</f>
        <v>0</v>
      </c>
      <c r="AR324" s="473">
        <f t="shared" ref="AR324:AR387" si="724">IF(T324=0,0,AF324/T324)</f>
        <v>0</v>
      </c>
      <c r="AS324" s="122">
        <f t="shared" ref="AS324:AS387" si="725">IF(U324=0,0,AG324/U324)</f>
        <v>0</v>
      </c>
      <c r="AT324" s="122">
        <f t="shared" ref="AT324:AT387" si="726">IF(V324=0,0,AH324/V324)</f>
        <v>0</v>
      </c>
      <c r="AU324" s="122">
        <f t="shared" ref="AU324:AU387" si="727">IF(W324=0,0,AI324/W324)</f>
        <v>0</v>
      </c>
      <c r="AV324" s="122">
        <f t="shared" ref="AV324:AV387" si="728">IF(X324=0,0,AJ324/X324)</f>
        <v>0</v>
      </c>
      <c r="AW324" s="122">
        <f t="shared" ref="AW324:AW387" si="729">IF(Y324=0,0,AK324/Y324)</f>
        <v>0</v>
      </c>
      <c r="AX324" s="122">
        <f t="shared" ref="AX324:AX387" si="730">IF(Z324=0,0,AL324/Z324)</f>
        <v>0</v>
      </c>
      <c r="AY324" s="122">
        <f t="shared" ref="AY324:AY387" si="731">IF(AA324=0,0,AM324/AA324)</f>
        <v>0</v>
      </c>
      <c r="AZ324" s="122">
        <f t="shared" ref="AZ324:AZ387" si="732">IF(AB324=0,0,AN324/AB324)</f>
        <v>0</v>
      </c>
      <c r="BA324" s="469">
        <f t="shared" ref="BA324:BA387" si="733">IF(AC324=0,0,AO324/AC324)</f>
        <v>0</v>
      </c>
      <c r="BB324" s="97">
        <f t="shared" ref="BB324:BB387" si="734">E324*277.78/1800</f>
        <v>5.9148695951257581E-2</v>
      </c>
      <c r="BC324" s="97">
        <f t="shared" ref="BC324:BC387" si="735">F324*277.78/1800</f>
        <v>0.50588946717318473</v>
      </c>
      <c r="BD324" s="97">
        <f t="shared" ref="BD324:BD387" si="736">G324*277.78/1800</f>
        <v>0.48001289929538887</v>
      </c>
      <c r="BE324" s="97">
        <f t="shared" ref="BE324:BE387" si="737">H324*277.78/1800</f>
        <v>5.4268928535278864E-2</v>
      </c>
      <c r="BF324" s="97">
        <f t="shared" ref="BF324:BF387" si="738">I324*277.78/1800</f>
        <v>0.4588417467260788</v>
      </c>
      <c r="BG324" s="97">
        <f t="shared" ref="BG324:BG387" si="739">J324*277.78/1800</f>
        <v>0.46286514497295173</v>
      </c>
      <c r="BH324" s="97">
        <f t="shared" ref="BH324:BH387" si="740">K324*277.78/1800</f>
        <v>5.0867878518081423E-2</v>
      </c>
      <c r="BI324" s="97">
        <f t="shared" ref="BI324:BI387" si="741">L324*277.78/1800</f>
        <v>0.41811764461863682</v>
      </c>
      <c r="BJ324" s="97">
        <f t="shared" ref="BJ324:BJ387" si="742">M324*277.78/1800</f>
        <v>0.44796949974335742</v>
      </c>
      <c r="BK324" s="97">
        <f t="shared" ref="BK324:BK387" si="743">N324*277.78/1800</f>
        <v>4.31193993484668E-2</v>
      </c>
      <c r="BL324" s="97">
        <f t="shared" ref="BL324:BL387" si="744">O324*277.78/1800</f>
        <v>0.35412262702122904</v>
      </c>
      <c r="BM324" s="469">
        <f t="shared" ref="BM324:BM387" si="745">P324*277.78/1800</f>
        <v>0.41215105543218478</v>
      </c>
      <c r="BN324" s="467">
        <f t="shared" ref="BN324:BN387" si="746">IF(BB324=0,0,1901.4*(BB324^(-0.563))*AP324)</f>
        <v>0</v>
      </c>
      <c r="BO324" s="97">
        <f t="shared" ref="BO324:BO387" si="747">IF(BC324=0,0,1901.4*(BC324^(-0.563))*AQ324)</f>
        <v>0</v>
      </c>
      <c r="BP324" s="97">
        <f t="shared" ref="BP324:BP387" si="748">IF(BD324=0,0,1901.4*(BD324^(-0.563))*AR324)</f>
        <v>0</v>
      </c>
      <c r="BQ324" s="97">
        <f t="shared" ref="BQ324:BQ387" si="749">IF(BE324=0,0,1901.4*(BE324^(-0.563))*AS324)</f>
        <v>0</v>
      </c>
      <c r="BR324" s="97">
        <f t="shared" ref="BR324:BR387" si="750">IF(BF324=0,0,1901.4*(BF324^(-0.563))*AT324)</f>
        <v>0</v>
      </c>
      <c r="BS324" s="97">
        <f t="shared" ref="BS324:BS387" si="751">IF(BG324=0,0,1901.4*(BG324^(-0.563))*AU324)</f>
        <v>0</v>
      </c>
      <c r="BT324" s="97">
        <f t="shared" ref="BT324:BT387" si="752">IF(BH324=0,0,1901.4*(BH324^(-0.563))*AV324)</f>
        <v>0</v>
      </c>
      <c r="BU324" s="97">
        <f t="shared" ref="BU324:BU387" si="753">IF(BI324=0,0,1901.4*(BI324^(-0.563))*AW324)</f>
        <v>0</v>
      </c>
      <c r="BV324" s="97">
        <f t="shared" ref="BV324:BV387" si="754">IF(BJ324=0,0,1901.4*(BJ324^(-0.563))*AX324)</f>
        <v>0</v>
      </c>
      <c r="BW324" s="97">
        <f t="shared" ref="BW324:BW387" si="755">IF(BK324=0,0,1901.4*(BK324^(-0.563))*AY324)</f>
        <v>0</v>
      </c>
      <c r="BX324" s="97">
        <f t="shared" ref="BX324:BX387" si="756">IF(BL324=0,0,1901.4*(BL324^(-0.563))*AZ324)</f>
        <v>0</v>
      </c>
      <c r="BY324" s="469">
        <f t="shared" ref="BY324:BY387" si="757">IF(BM324=0,0,1901.4*(BM324^(-0.563))*BA324)</f>
        <v>0</v>
      </c>
      <c r="BZ324" s="470">
        <f t="shared" ref="BZ324:BZ387" si="758">IF(BN324=0,0,BN324/1000000/R324/20)</f>
        <v>0</v>
      </c>
      <c r="CA324" s="470">
        <f t="shared" ref="CA324:CA387" si="759">IF(BO324=0,0,BO324/1000000/S324/20)</f>
        <v>0</v>
      </c>
      <c r="CB324" s="470">
        <f t="shared" ref="CB324:CB387" si="760">IF(BP324=0,0,BP324/1000000/T324/20)</f>
        <v>0</v>
      </c>
      <c r="CC324" s="470">
        <f t="shared" ref="CC324:CC387" si="761">IF(BQ324=0,0,BQ324/1000000/U324/20)</f>
        <v>0</v>
      </c>
      <c r="CD324" s="470">
        <f t="shared" ref="CD324:CD387" si="762">IF(BR324=0,0,BR324/1000000/V324/20)</f>
        <v>0</v>
      </c>
      <c r="CE324" s="470">
        <f t="shared" ref="CE324:CE387" si="763">IF(BS324=0,0,BS324/1000000/W324/20)</f>
        <v>0</v>
      </c>
      <c r="CF324" s="470">
        <f t="shared" ref="CF324:CF387" si="764">IF(BT324=0,0,BT324/1000000/X324/20)</f>
        <v>0</v>
      </c>
      <c r="CG324" s="470">
        <f t="shared" ref="CG324:CG387" si="765">IF(BU324=0,0,BU324/1000000/Y324/20)</f>
        <v>0</v>
      </c>
      <c r="CH324" s="470">
        <f t="shared" ref="CH324:CH387" si="766">IF(BV324=0,0,BV324/1000000/Z324/20)</f>
        <v>0</v>
      </c>
      <c r="CI324" s="470">
        <f t="shared" ref="CI324:CI387" si="767">IF(BW324=0,0,BW324/1000000/AA324/20)</f>
        <v>0</v>
      </c>
      <c r="CJ324" s="470">
        <f t="shared" ref="CJ324:CJ387" si="768">IF(BX324=0,0,BX324/1000000/AB324/20)</f>
        <v>0</v>
      </c>
      <c r="CK324" s="472">
        <f t="shared" ref="CK324:CK387" si="769">IF(BY324=0,0,BY324/1000000/AC324/20)</f>
        <v>0</v>
      </c>
      <c r="CL324" s="470">
        <f t="shared" ref="CL324:CL387" si="770">IF(BZ324&lt;=($CS$2/1000),R324,0)</f>
        <v>0.76656096704056098</v>
      </c>
      <c r="CM324" s="116">
        <f t="shared" ref="CM324:CM387" si="771">IF(CA324&lt;=($CS$2/1000),S324,0)</f>
        <v>6.5562750443641198</v>
      </c>
      <c r="CN324" s="116">
        <f t="shared" ref="CN324:CN387" si="772">IF(CB324&lt;=($CS$2/1000),T324,0)</f>
        <v>6.2209174075289901</v>
      </c>
      <c r="CO324" s="116">
        <f t="shared" ref="CO324:CO387" si="773">IF(CC324&lt;=($CS$2/1000),U324,0)</f>
        <v>0.70331968725971505</v>
      </c>
      <c r="CP324" s="116">
        <f t="shared" ref="CP324:CP387" si="774">IF(CD324&lt;=($CS$2/1000),V324,0)</f>
        <v>5.9465414652382496</v>
      </c>
      <c r="CQ324" s="116">
        <f t="shared" ref="CQ324:CQ387" si="775">IF(CE324&lt;=($CS$2/1000),W324,0)</f>
        <v>5.9986842893751398</v>
      </c>
      <c r="CR324" s="116">
        <f t="shared" ref="CR324:CR387" si="776">IF(CF324&lt;=($CS$2/1000),X324,0)</f>
        <v>0.65924243165488305</v>
      </c>
      <c r="CS324" s="116">
        <f t="shared" ref="CS324:CS387" si="777">IF(CG324&lt;=($CS$2/1000),Y324,0)</f>
        <v>5.4187613241669403</v>
      </c>
      <c r="CT324" s="116">
        <f t="shared" ref="CT324:CT387" si="778">IF(CH324&lt;=($CS$2/1000),Z324,0)</f>
        <v>5.8056382715677497</v>
      </c>
      <c r="CU324" s="116">
        <f t="shared" ref="CU324:CU387" si="779">IF(CI324&lt;=($CS$2/1000),AA324,0)</f>
        <v>0.55882294497256901</v>
      </c>
      <c r="CV324" s="116">
        <f t="shared" ref="CV324:CV387" si="780">IF(CJ324&lt;=($CS$2/1000),AB324,0)</f>
        <v>4.5893925310548802</v>
      </c>
      <c r="CW324" s="471">
        <f t="shared" ref="CW324:CW387" si="781">IF(CK324&lt;=($CS$2/1000),AC324,0)</f>
        <v>5.3414349469215496</v>
      </c>
      <c r="CX324" s="470">
        <f t="shared" ref="CX324:CX387" si="782">IF(AND(BZ324&gt;($DE$2/1000),BZ324&lt;($DG$2/1000)),R324,0)</f>
        <v>0</v>
      </c>
      <c r="CY324" s="116">
        <f t="shared" ref="CY324:CY387" si="783">IF(AND(CA324&gt;($DE$2/1000),CA324&lt;($DG$2/1000)),S324,0)</f>
        <v>0</v>
      </c>
      <c r="CZ324" s="116">
        <f t="shared" ref="CZ324:CZ387" si="784">IF(AND(CB324&gt;($DE$2/1000),CB324&lt;($DG$2/1000)),T324,0)</f>
        <v>0</v>
      </c>
      <c r="DA324" s="116">
        <f t="shared" ref="DA324:DA387" si="785">IF(AND(CC324&gt;($DE$2/1000),CC324&lt;($DG$2/1000)),U324,0)</f>
        <v>0</v>
      </c>
      <c r="DB324" s="116">
        <f t="shared" ref="DB324:DB387" si="786">IF(AND(CD324&gt;($DE$2/1000),CD324&lt;($DG$2/1000)),V324,0)</f>
        <v>0</v>
      </c>
      <c r="DC324" s="116">
        <f t="shared" ref="DC324:DC387" si="787">IF(AND(CE324&gt;($DE$2/1000),CE324&lt;($DG$2/1000)),W324,0)</f>
        <v>0</v>
      </c>
      <c r="DD324" s="116">
        <f t="shared" ref="DD324:DD387" si="788">IF(AND(CF324&gt;($DE$2/1000),CF324&lt;($DG$2/1000)),X324,0)</f>
        <v>0</v>
      </c>
      <c r="DE324" s="116">
        <f t="shared" ref="DE324:DE387" si="789">IF(AND(CG324&gt;($DE$2/1000),CG324&lt;($DG$2/1000)),Y324,0)</f>
        <v>0</v>
      </c>
      <c r="DF324" s="116">
        <f t="shared" ref="DF324:DF387" si="790">IF(AND(CH324&gt;($DE$2/1000),CH324&lt;($DG$2/1000)),Z324,0)</f>
        <v>0</v>
      </c>
      <c r="DG324" s="116">
        <f t="shared" ref="DG324:DG387" si="791">IF(AND(CI324&gt;($DE$2/1000),CI324&lt;($DG$2/1000)),AA324,0)</f>
        <v>0</v>
      </c>
      <c r="DH324" s="116">
        <f t="shared" ref="DH324:DH387" si="792">IF(AND(CJ324&gt;($DE$2/1000),CJ324&lt;($DG$2/1000)),AB324,0)</f>
        <v>0</v>
      </c>
      <c r="DI324" s="471">
        <f t="shared" ref="DI324:DI387" si="793">IF(AND(CK324&gt;($DE$2/1000),CK324&lt;($DG$2/1000)),AC324,0)</f>
        <v>0</v>
      </c>
      <c r="DJ324" s="470">
        <f t="shared" ref="DJ324:DJ387" si="794">IF(AND(BZ324&gt;($DQ$2/1000),BZ324&lt;($DS$2/1000)),R324,0)</f>
        <v>0</v>
      </c>
      <c r="DK324" s="116">
        <f t="shared" ref="DK324:DK387" si="795">IF(AND(CA324&gt;($DQ$2/1000),CA324&lt;($DS$2/1000)),S324,0)</f>
        <v>0</v>
      </c>
      <c r="DL324" s="116">
        <f t="shared" ref="DL324:DL387" si="796">IF(AND(CB324&gt;($DQ$2/1000),CB324&lt;($DS$2/1000)),T324,0)</f>
        <v>0</v>
      </c>
      <c r="DM324" s="116">
        <f t="shared" ref="DM324:DM387" si="797">IF(AND(CC324&gt;($DQ$2/1000),CC324&lt;($DS$2/1000)),U324,0)</f>
        <v>0</v>
      </c>
      <c r="DN324" s="116">
        <f t="shared" ref="DN324:DN387" si="798">IF(AND(CD324&gt;($DQ$2/1000),CD324&lt;($DS$2/1000)),V324,0)</f>
        <v>0</v>
      </c>
      <c r="DO324" s="116">
        <f t="shared" ref="DO324:DO387" si="799">IF(AND(CE324&gt;($DQ$2/1000),CE324&lt;($DS$2/1000)),W324,0)</f>
        <v>0</v>
      </c>
      <c r="DP324" s="116">
        <f t="shared" ref="DP324:DP387" si="800">IF(AND(CF324&gt;($DQ$2/1000),CF324&lt;($DS$2/1000)),X324,0)</f>
        <v>0</v>
      </c>
      <c r="DQ324" s="116">
        <f t="shared" ref="DQ324:DQ387" si="801">IF(AND(CG324&gt;($DQ$2/1000),CG324&lt;($DS$2/1000)),Y324,0)</f>
        <v>0</v>
      </c>
      <c r="DR324" s="116">
        <f t="shared" ref="DR324:DR387" si="802">IF(AND(CH324&gt;($DQ$2/1000),CH324&lt;($DS$2/1000)),Z324,0)</f>
        <v>0</v>
      </c>
      <c r="DS324" s="116">
        <f t="shared" ref="DS324:DS387" si="803">IF(AND(CI324&gt;($DQ$2/1000),CI324&lt;($DS$2/1000)),AA324,0)</f>
        <v>0</v>
      </c>
      <c r="DT324" s="116">
        <f t="shared" ref="DT324:DT387" si="804">IF(AND(CJ324&gt;($DQ$2/1000),CJ324&lt;($DS$2/1000)),AB324,0)</f>
        <v>0</v>
      </c>
      <c r="DU324" s="471">
        <f t="shared" ref="DU324:DU387" si="805">IF(AND(CK324&gt;($DQ$2/1000),CK324&lt;($DS$2/1000)),AC324,0)</f>
        <v>0</v>
      </c>
      <c r="DV324" s="470">
        <f t="shared" ref="DV324:DV387" si="806">IF(AND(BZ324&gt;($EC$2/1000),BZ324&lt;($EE$2/1000)),R324,0)</f>
        <v>0</v>
      </c>
      <c r="DW324" s="470">
        <f t="shared" ref="DW324:DW387" si="807">IF(AND(CA324&gt;($EC$2/1000),CA324&lt;($EE$2/1000)),S324,0)</f>
        <v>0</v>
      </c>
      <c r="DX324" s="470">
        <f t="shared" ref="DX324:DX387" si="808">IF(AND(CB324&gt;($EC$2/1000),CB324&lt;($EE$2/1000)),T324,0)</f>
        <v>0</v>
      </c>
      <c r="DY324" s="470">
        <f t="shared" ref="DY324:DY387" si="809">IF(AND(CC324&gt;($EC$2/1000),CC324&lt;($EE$2/1000)),U324,0)</f>
        <v>0</v>
      </c>
      <c r="DZ324" s="470">
        <f t="shared" ref="DZ324:DZ387" si="810">IF(AND(CD324&gt;($EC$2/1000),CD324&lt;($EE$2/1000)),V324,0)</f>
        <v>0</v>
      </c>
      <c r="EA324" s="470">
        <f t="shared" ref="EA324:EA387" si="811">IF(AND(CE324&gt;($EC$2/1000),CE324&lt;($EE$2/1000)),W324,0)</f>
        <v>0</v>
      </c>
      <c r="EB324" s="470">
        <f t="shared" ref="EB324:EB387" si="812">IF(AND(CF324&gt;($EC$2/1000),CF324&lt;($EE$2/1000)),X324,0)</f>
        <v>0</v>
      </c>
      <c r="EC324" s="470">
        <f t="shared" ref="EC324:EC387" si="813">IF(AND(CG324&gt;($EC$2/1000),CG324&lt;($EE$2/1000)),Y324,0)</f>
        <v>0</v>
      </c>
      <c r="ED324" s="470">
        <f t="shared" ref="ED324:ED387" si="814">IF(AND(CH324&gt;($EC$2/1000),CH324&lt;($EE$2/1000)),Z324,0)</f>
        <v>0</v>
      </c>
      <c r="EE324" s="470">
        <f t="shared" ref="EE324:EE387" si="815">IF(AND(CI324&gt;($EC$2/1000),CI324&lt;($EE$2/1000)),AA324,0)</f>
        <v>0</v>
      </c>
      <c r="EF324" s="470">
        <f t="shared" ref="EF324:EF387" si="816">IF(AND(CJ324&gt;($EC$2/1000),CJ324&lt;($EE$2/1000)),AB324,0)</f>
        <v>0</v>
      </c>
      <c r="EG324" s="470">
        <f t="shared" ref="EG324:EG387" si="817">IF(AND(CK324&gt;($EC$2/1000),CK324&lt;($EE$2/1000)),AC324,0)</f>
        <v>0</v>
      </c>
      <c r="EH324" s="466">
        <f t="shared" ref="EH324:EH387" si="818">IF(BB324=0,0,BN324/1000000/BB324)</f>
        <v>0</v>
      </c>
      <c r="EI324" s="122">
        <f t="shared" ref="EI324:EI387" si="819">IF(BC324=0,0,BO324/1000000/BC324)</f>
        <v>0</v>
      </c>
      <c r="EJ324" s="122">
        <f t="shared" ref="EJ324:EJ387" si="820">IF(BD324=0,0,BP324/1000000/BD324)</f>
        <v>0</v>
      </c>
      <c r="EK324" s="122">
        <f t="shared" ref="EK324:EK387" si="821">IF(BE324=0,0,BQ324/1000000/BE324)</f>
        <v>0</v>
      </c>
      <c r="EL324" s="122">
        <f t="shared" ref="EL324:EL387" si="822">IF(BF324=0,0,BR324/1000000/BF324)</f>
        <v>0</v>
      </c>
      <c r="EM324" s="122">
        <f t="shared" ref="EM324:EM387" si="823">IF(BG324=0,0,BS324/1000000/BG324)</f>
        <v>0</v>
      </c>
      <c r="EN324" s="122">
        <f t="shared" ref="EN324:EN387" si="824">IF(BH324=0,0,BT324/1000000/BH324)</f>
        <v>0</v>
      </c>
      <c r="EO324" s="122">
        <f t="shared" ref="EO324:EO387" si="825">IF(BI324=0,0,BU324/1000000/BI324)</f>
        <v>0</v>
      </c>
      <c r="EP324" s="122">
        <f t="shared" ref="EP324:EP387" si="826">IF(BJ324=0,0,BV324/1000000/BJ324)</f>
        <v>0</v>
      </c>
      <c r="EQ324" s="122">
        <f t="shared" ref="EQ324:EQ387" si="827">IF(BK324=0,0,BW324/1000000/BK324)</f>
        <v>0</v>
      </c>
      <c r="ER324" s="122">
        <f t="shared" ref="ER324:ER387" si="828">IF(BL324=0,0,BX324/1000000/BL324)</f>
        <v>0</v>
      </c>
      <c r="ES324" s="469">
        <f t="shared" ref="ES324:ES387" si="829">IF(BM324=0,0,BY324/1000000/BM324)</f>
        <v>0</v>
      </c>
      <c r="ET324" s="466">
        <f t="shared" ref="ET324:ET387" si="830">IF(CX324=0,0,EH324)</f>
        <v>0</v>
      </c>
      <c r="EU324" s="122">
        <f t="shared" ref="EU324:EU387" si="831">IF(CY324=0,0,EI324)</f>
        <v>0</v>
      </c>
      <c r="EV324" s="122">
        <f t="shared" ref="EV324:EV387" si="832">IF(CZ324=0,0,EJ324)</f>
        <v>0</v>
      </c>
      <c r="EW324" s="122">
        <f t="shared" ref="EW324:EW387" si="833">IF(DA324=0,0,EK324)</f>
        <v>0</v>
      </c>
      <c r="EX324" s="122">
        <f t="shared" ref="EX324:EX387" si="834">IF(DB324=0,0,EL324)</f>
        <v>0</v>
      </c>
      <c r="EY324" s="122">
        <f t="shared" ref="EY324:EY387" si="835">IF(DC324=0,0,EM324)</f>
        <v>0</v>
      </c>
      <c r="EZ324" s="122">
        <f t="shared" ref="EZ324:EZ387" si="836">IF(DD324=0,0,EN324)</f>
        <v>0</v>
      </c>
      <c r="FA324" s="122">
        <f t="shared" ref="FA324:FA387" si="837">IF(DE324=0,0,EO324)</f>
        <v>0</v>
      </c>
      <c r="FB324" s="122">
        <f t="shared" ref="FB324:FB387" si="838">IF(DF324=0,0,EP324)</f>
        <v>0</v>
      </c>
      <c r="FC324" s="122">
        <f t="shared" ref="FC324:FC387" si="839">IF(DG324=0,0,EQ324)</f>
        <v>0</v>
      </c>
      <c r="FD324" s="122">
        <f t="shared" ref="FD324:FD387" si="840">IF(DH324=0,0,ER324)</f>
        <v>0</v>
      </c>
      <c r="FE324" s="469">
        <f t="shared" ref="FE324:FE387" si="841">IF(DI324=0,0,ES324)</f>
        <v>0</v>
      </c>
      <c r="FF324" s="466">
        <f t="shared" ref="FF324:FF387" si="842">IF(DJ324=0,0,EH324)</f>
        <v>0</v>
      </c>
      <c r="FG324" s="466">
        <f t="shared" ref="FG324:FG387" si="843">IF(DK324=0,0,EI324)</f>
        <v>0</v>
      </c>
      <c r="FH324" s="466">
        <f t="shared" ref="FH324:FH387" si="844">IF(DL324=0,0,EJ324)</f>
        <v>0</v>
      </c>
      <c r="FI324" s="466">
        <f t="shared" ref="FI324:FI387" si="845">IF(DM324=0,0,EK324)</f>
        <v>0</v>
      </c>
      <c r="FJ324" s="466">
        <f t="shared" ref="FJ324:FJ387" si="846">IF(DN324=0,0,EL324)</f>
        <v>0</v>
      </c>
      <c r="FK324" s="466">
        <f t="shared" ref="FK324:FK387" si="847">IF(DO324=0,0,EM324)</f>
        <v>0</v>
      </c>
      <c r="FL324" s="466">
        <f t="shared" ref="FL324:FL387" si="848">IF(DP324=0,0,EN324)</f>
        <v>0</v>
      </c>
      <c r="FM324" s="466">
        <f t="shared" ref="FM324:FM387" si="849">IF(DQ324=0,0,EO324)</f>
        <v>0</v>
      </c>
      <c r="FN324" s="466">
        <f t="shared" ref="FN324:FN387" si="850">IF(DR324=0,0,EP324)</f>
        <v>0</v>
      </c>
      <c r="FO324" s="466">
        <f t="shared" ref="FO324:FO387" si="851">IF(DS324=0,0,EQ324)</f>
        <v>0</v>
      </c>
      <c r="FP324" s="466">
        <f t="shared" ref="FP324:FP387" si="852">IF(DT324=0,0,ER324)</f>
        <v>0</v>
      </c>
      <c r="FQ324" s="468">
        <f t="shared" ref="FQ324:FQ387" si="853">IF(DU324=0,0,ES324)</f>
        <v>0</v>
      </c>
      <c r="FR324" s="466">
        <f t="shared" ref="FR324:FR387" si="854">IF(DV324=0,0,EH324)</f>
        <v>0</v>
      </c>
      <c r="FS324" s="466">
        <f t="shared" ref="FS324:FS387" si="855">IF(DW324=0,0,EI324)</f>
        <v>0</v>
      </c>
      <c r="FT324" s="466">
        <f t="shared" ref="FT324:FT387" si="856">IF(DX324=0,0,EJ324)</f>
        <v>0</v>
      </c>
      <c r="FU324" s="466">
        <f t="shared" ref="FU324:FU387" si="857">IF(DY324=0,0,EK324)</f>
        <v>0</v>
      </c>
      <c r="FV324" s="466">
        <f t="shared" ref="FV324:FV387" si="858">IF(DZ324=0,0,EL324)</f>
        <v>0</v>
      </c>
      <c r="FW324" s="466">
        <f t="shared" ref="FW324:FW387" si="859">IF(EA324=0,0,EM324)</f>
        <v>0</v>
      </c>
      <c r="FX324" s="466">
        <f t="shared" ref="FX324:FX387" si="860">IF(EB324=0,0,EN324)</f>
        <v>0</v>
      </c>
      <c r="FY324" s="466">
        <f t="shared" ref="FY324:FY387" si="861">IF(EC324=0,0,EO324)</f>
        <v>0</v>
      </c>
      <c r="FZ324" s="466">
        <f t="shared" ref="FZ324:FZ387" si="862">IF(ED324=0,0,EP324)</f>
        <v>0</v>
      </c>
      <c r="GA324" s="466">
        <f t="shared" ref="GA324:GA387" si="863">IF(EE324=0,0,EQ324)</f>
        <v>0</v>
      </c>
      <c r="GB324" s="466">
        <f t="shared" ref="GB324:GB387" si="864">IF(EF324=0,0,ER324)</f>
        <v>0</v>
      </c>
      <c r="GC324" s="468">
        <f t="shared" ref="GC324:GC387" si="865">IF(EG324=0,0,ES324)</f>
        <v>0</v>
      </c>
    </row>
    <row r="325" spans="1:185">
      <c r="A325" s="97">
        <v>322</v>
      </c>
      <c r="B325" s="97" t="s">
        <v>11</v>
      </c>
      <c r="C325" s="97" t="s">
        <v>214</v>
      </c>
      <c r="D325" s="97" t="s">
        <v>936</v>
      </c>
      <c r="E325" s="321">
        <v>0.39594256226455199</v>
      </c>
      <c r="F325" s="122">
        <v>3.5634999082837</v>
      </c>
      <c r="G325" s="122">
        <v>5.4900575864655501</v>
      </c>
      <c r="H325" s="122">
        <v>0.36327730087772597</v>
      </c>
      <c r="I325" s="122">
        <v>3.2695111658503002</v>
      </c>
      <c r="J325" s="122">
        <v>5.4163227611890603</v>
      </c>
      <c r="K325" s="122">
        <v>0.340510603547515</v>
      </c>
      <c r="L325" s="122">
        <v>3.0646099211239801</v>
      </c>
      <c r="M325" s="122">
        <v>5.3306309372190999</v>
      </c>
      <c r="N325" s="122">
        <v>0.28864212789085802</v>
      </c>
      <c r="O325" s="122">
        <v>2.5977914331388199</v>
      </c>
      <c r="P325" s="475">
        <v>5.2233245386878302</v>
      </c>
      <c r="Q325" s="474">
        <v>2</v>
      </c>
      <c r="R325" s="97">
        <v>0.79188512452910398</v>
      </c>
      <c r="S325" s="97">
        <v>7.1269998165674098</v>
      </c>
      <c r="T325" s="97">
        <v>10.9801151729311</v>
      </c>
      <c r="U325" s="97">
        <v>0.72655460175545294</v>
      </c>
      <c r="V325" s="97">
        <v>6.5390223317006004</v>
      </c>
      <c r="W325" s="97">
        <v>10.832645522378099</v>
      </c>
      <c r="X325" s="97">
        <v>0.681021207095029</v>
      </c>
      <c r="Y325" s="97">
        <v>6.12921984224797</v>
      </c>
      <c r="Z325" s="97">
        <v>10.6612618744382</v>
      </c>
      <c r="AA325" s="97">
        <v>0.57728425578171705</v>
      </c>
      <c r="AB325" s="97">
        <v>5.1955828662776398</v>
      </c>
      <c r="AC325" s="97">
        <v>10.4466490773756</v>
      </c>
      <c r="AD325" s="321">
        <v>0</v>
      </c>
      <c r="AE325" s="97">
        <v>0</v>
      </c>
      <c r="AF325" s="97">
        <v>0</v>
      </c>
      <c r="AG325" s="97">
        <v>0</v>
      </c>
      <c r="AH325" s="97">
        <v>0</v>
      </c>
      <c r="AI325" s="97">
        <v>0</v>
      </c>
      <c r="AJ325" s="97">
        <v>0</v>
      </c>
      <c r="AK325" s="97">
        <v>0</v>
      </c>
      <c r="AL325" s="97">
        <v>0</v>
      </c>
      <c r="AM325" s="97">
        <v>0</v>
      </c>
      <c r="AN325" s="97">
        <v>0</v>
      </c>
      <c r="AO325" s="97">
        <v>0</v>
      </c>
      <c r="AP325" s="466">
        <f t="shared" si="722"/>
        <v>0</v>
      </c>
      <c r="AQ325" s="122">
        <f t="shared" si="723"/>
        <v>0</v>
      </c>
      <c r="AR325" s="473">
        <f t="shared" si="724"/>
        <v>0</v>
      </c>
      <c r="AS325" s="122">
        <f t="shared" si="725"/>
        <v>0</v>
      </c>
      <c r="AT325" s="122">
        <f t="shared" si="726"/>
        <v>0</v>
      </c>
      <c r="AU325" s="122">
        <f t="shared" si="727"/>
        <v>0</v>
      </c>
      <c r="AV325" s="122">
        <f t="shared" si="728"/>
        <v>0</v>
      </c>
      <c r="AW325" s="122">
        <f t="shared" si="729"/>
        <v>0</v>
      </c>
      <c r="AX325" s="122">
        <f t="shared" si="730"/>
        <v>0</v>
      </c>
      <c r="AY325" s="122">
        <f t="shared" si="731"/>
        <v>0</v>
      </c>
      <c r="AZ325" s="122">
        <f t="shared" si="732"/>
        <v>0</v>
      </c>
      <c r="BA325" s="469">
        <f t="shared" si="733"/>
        <v>0</v>
      </c>
      <c r="BB325" s="97">
        <f t="shared" si="734"/>
        <v>6.1102736081026246E-2</v>
      </c>
      <c r="BC325" s="97">
        <f t="shared" si="735"/>
        <v>0.54992722473502564</v>
      </c>
      <c r="BD325" s="97">
        <f t="shared" si="736"/>
        <v>0.8472378868713335</v>
      </c>
      <c r="BE325" s="97">
        <f t="shared" si="737"/>
        <v>5.606176035434151E-2</v>
      </c>
      <c r="BF325" s="97">
        <f t="shared" si="738"/>
        <v>0.50455822869438682</v>
      </c>
      <c r="BG325" s="97">
        <f t="shared" si="739"/>
        <v>0.83585896477949839</v>
      </c>
      <c r="BH325" s="97">
        <f t="shared" si="740"/>
        <v>5.2548353029682617E-2</v>
      </c>
      <c r="BI325" s="97">
        <f t="shared" si="741"/>
        <v>0.47293741327212174</v>
      </c>
      <c r="BJ325" s="97">
        <f t="shared" si="742"/>
        <v>0.82263481207817857</v>
      </c>
      <c r="BK325" s="97">
        <f t="shared" si="743"/>
        <v>4.4543894603068075E-2</v>
      </c>
      <c r="BL325" s="97">
        <f t="shared" si="744"/>
        <v>0.40089694683183408</v>
      </c>
      <c r="BM325" s="469">
        <f t="shared" si="745"/>
        <v>0.80607505019816961</v>
      </c>
      <c r="BN325" s="467">
        <f t="shared" si="746"/>
        <v>0</v>
      </c>
      <c r="BO325" s="97">
        <f t="shared" si="747"/>
        <v>0</v>
      </c>
      <c r="BP325" s="97">
        <f t="shared" si="748"/>
        <v>0</v>
      </c>
      <c r="BQ325" s="97">
        <f t="shared" si="749"/>
        <v>0</v>
      </c>
      <c r="BR325" s="97">
        <f t="shared" si="750"/>
        <v>0</v>
      </c>
      <c r="BS325" s="97">
        <f t="shared" si="751"/>
        <v>0</v>
      </c>
      <c r="BT325" s="97">
        <f t="shared" si="752"/>
        <v>0</v>
      </c>
      <c r="BU325" s="97">
        <f t="shared" si="753"/>
        <v>0</v>
      </c>
      <c r="BV325" s="97">
        <f t="shared" si="754"/>
        <v>0</v>
      </c>
      <c r="BW325" s="97">
        <f t="shared" si="755"/>
        <v>0</v>
      </c>
      <c r="BX325" s="97">
        <f t="shared" si="756"/>
        <v>0</v>
      </c>
      <c r="BY325" s="469">
        <f t="shared" si="757"/>
        <v>0</v>
      </c>
      <c r="BZ325" s="470">
        <f t="shared" si="758"/>
        <v>0</v>
      </c>
      <c r="CA325" s="470">
        <f t="shared" si="759"/>
        <v>0</v>
      </c>
      <c r="CB325" s="470">
        <f t="shared" si="760"/>
        <v>0</v>
      </c>
      <c r="CC325" s="470">
        <f t="shared" si="761"/>
        <v>0</v>
      </c>
      <c r="CD325" s="470">
        <f t="shared" si="762"/>
        <v>0</v>
      </c>
      <c r="CE325" s="470">
        <f t="shared" si="763"/>
        <v>0</v>
      </c>
      <c r="CF325" s="470">
        <f t="shared" si="764"/>
        <v>0</v>
      </c>
      <c r="CG325" s="470">
        <f t="shared" si="765"/>
        <v>0</v>
      </c>
      <c r="CH325" s="470">
        <f t="shared" si="766"/>
        <v>0</v>
      </c>
      <c r="CI325" s="470">
        <f t="shared" si="767"/>
        <v>0</v>
      </c>
      <c r="CJ325" s="470">
        <f t="shared" si="768"/>
        <v>0</v>
      </c>
      <c r="CK325" s="472">
        <f t="shared" si="769"/>
        <v>0</v>
      </c>
      <c r="CL325" s="470">
        <f t="shared" si="770"/>
        <v>0.79188512452910398</v>
      </c>
      <c r="CM325" s="116">
        <f t="shared" si="771"/>
        <v>7.1269998165674098</v>
      </c>
      <c r="CN325" s="116">
        <f t="shared" si="772"/>
        <v>10.9801151729311</v>
      </c>
      <c r="CO325" s="116">
        <f t="shared" si="773"/>
        <v>0.72655460175545294</v>
      </c>
      <c r="CP325" s="116">
        <f t="shared" si="774"/>
        <v>6.5390223317006004</v>
      </c>
      <c r="CQ325" s="116">
        <f t="shared" si="775"/>
        <v>10.832645522378099</v>
      </c>
      <c r="CR325" s="116">
        <f t="shared" si="776"/>
        <v>0.681021207095029</v>
      </c>
      <c r="CS325" s="116">
        <f t="shared" si="777"/>
        <v>6.12921984224797</v>
      </c>
      <c r="CT325" s="116">
        <f t="shared" si="778"/>
        <v>10.6612618744382</v>
      </c>
      <c r="CU325" s="116">
        <f t="shared" si="779"/>
        <v>0.57728425578171705</v>
      </c>
      <c r="CV325" s="116">
        <f t="shared" si="780"/>
        <v>5.1955828662776398</v>
      </c>
      <c r="CW325" s="471">
        <f t="shared" si="781"/>
        <v>10.4466490773756</v>
      </c>
      <c r="CX325" s="470">
        <f t="shared" si="782"/>
        <v>0</v>
      </c>
      <c r="CY325" s="116">
        <f t="shared" si="783"/>
        <v>0</v>
      </c>
      <c r="CZ325" s="116">
        <f t="shared" si="784"/>
        <v>0</v>
      </c>
      <c r="DA325" s="116">
        <f t="shared" si="785"/>
        <v>0</v>
      </c>
      <c r="DB325" s="116">
        <f t="shared" si="786"/>
        <v>0</v>
      </c>
      <c r="DC325" s="116">
        <f t="shared" si="787"/>
        <v>0</v>
      </c>
      <c r="DD325" s="116">
        <f t="shared" si="788"/>
        <v>0</v>
      </c>
      <c r="DE325" s="116">
        <f t="shared" si="789"/>
        <v>0</v>
      </c>
      <c r="DF325" s="116">
        <f t="shared" si="790"/>
        <v>0</v>
      </c>
      <c r="DG325" s="116">
        <f t="shared" si="791"/>
        <v>0</v>
      </c>
      <c r="DH325" s="116">
        <f t="shared" si="792"/>
        <v>0</v>
      </c>
      <c r="DI325" s="471">
        <f t="shared" si="793"/>
        <v>0</v>
      </c>
      <c r="DJ325" s="470">
        <f t="shared" si="794"/>
        <v>0</v>
      </c>
      <c r="DK325" s="116">
        <f t="shared" si="795"/>
        <v>0</v>
      </c>
      <c r="DL325" s="116">
        <f t="shared" si="796"/>
        <v>0</v>
      </c>
      <c r="DM325" s="116">
        <f t="shared" si="797"/>
        <v>0</v>
      </c>
      <c r="DN325" s="116">
        <f t="shared" si="798"/>
        <v>0</v>
      </c>
      <c r="DO325" s="116">
        <f t="shared" si="799"/>
        <v>0</v>
      </c>
      <c r="DP325" s="116">
        <f t="shared" si="800"/>
        <v>0</v>
      </c>
      <c r="DQ325" s="116">
        <f t="shared" si="801"/>
        <v>0</v>
      </c>
      <c r="DR325" s="116">
        <f t="shared" si="802"/>
        <v>0</v>
      </c>
      <c r="DS325" s="116">
        <f t="shared" si="803"/>
        <v>0</v>
      </c>
      <c r="DT325" s="116">
        <f t="shared" si="804"/>
        <v>0</v>
      </c>
      <c r="DU325" s="471">
        <f t="shared" si="805"/>
        <v>0</v>
      </c>
      <c r="DV325" s="470">
        <f t="shared" si="806"/>
        <v>0</v>
      </c>
      <c r="DW325" s="470">
        <f t="shared" si="807"/>
        <v>0</v>
      </c>
      <c r="DX325" s="470">
        <f t="shared" si="808"/>
        <v>0</v>
      </c>
      <c r="DY325" s="470">
        <f t="shared" si="809"/>
        <v>0</v>
      </c>
      <c r="DZ325" s="470">
        <f t="shared" si="810"/>
        <v>0</v>
      </c>
      <c r="EA325" s="470">
        <f t="shared" si="811"/>
        <v>0</v>
      </c>
      <c r="EB325" s="470">
        <f t="shared" si="812"/>
        <v>0</v>
      </c>
      <c r="EC325" s="470">
        <f t="shared" si="813"/>
        <v>0</v>
      </c>
      <c r="ED325" s="470">
        <f t="shared" si="814"/>
        <v>0</v>
      </c>
      <c r="EE325" s="470">
        <f t="shared" si="815"/>
        <v>0</v>
      </c>
      <c r="EF325" s="470">
        <f t="shared" si="816"/>
        <v>0</v>
      </c>
      <c r="EG325" s="470">
        <f t="shared" si="817"/>
        <v>0</v>
      </c>
      <c r="EH325" s="466">
        <f t="shared" si="818"/>
        <v>0</v>
      </c>
      <c r="EI325" s="122">
        <f t="shared" si="819"/>
        <v>0</v>
      </c>
      <c r="EJ325" s="122">
        <f t="shared" si="820"/>
        <v>0</v>
      </c>
      <c r="EK325" s="122">
        <f t="shared" si="821"/>
        <v>0</v>
      </c>
      <c r="EL325" s="122">
        <f t="shared" si="822"/>
        <v>0</v>
      </c>
      <c r="EM325" s="122">
        <f t="shared" si="823"/>
        <v>0</v>
      </c>
      <c r="EN325" s="122">
        <f t="shared" si="824"/>
        <v>0</v>
      </c>
      <c r="EO325" s="122">
        <f t="shared" si="825"/>
        <v>0</v>
      </c>
      <c r="EP325" s="122">
        <f t="shared" si="826"/>
        <v>0</v>
      </c>
      <c r="EQ325" s="122">
        <f t="shared" si="827"/>
        <v>0</v>
      </c>
      <c r="ER325" s="122">
        <f t="shared" si="828"/>
        <v>0</v>
      </c>
      <c r="ES325" s="469">
        <f t="shared" si="829"/>
        <v>0</v>
      </c>
      <c r="ET325" s="466">
        <f t="shared" si="830"/>
        <v>0</v>
      </c>
      <c r="EU325" s="122">
        <f t="shared" si="831"/>
        <v>0</v>
      </c>
      <c r="EV325" s="122">
        <f t="shared" si="832"/>
        <v>0</v>
      </c>
      <c r="EW325" s="122">
        <f t="shared" si="833"/>
        <v>0</v>
      </c>
      <c r="EX325" s="122">
        <f t="shared" si="834"/>
        <v>0</v>
      </c>
      <c r="EY325" s="122">
        <f t="shared" si="835"/>
        <v>0</v>
      </c>
      <c r="EZ325" s="122">
        <f t="shared" si="836"/>
        <v>0</v>
      </c>
      <c r="FA325" s="122">
        <f t="shared" si="837"/>
        <v>0</v>
      </c>
      <c r="FB325" s="122">
        <f t="shared" si="838"/>
        <v>0</v>
      </c>
      <c r="FC325" s="122">
        <f t="shared" si="839"/>
        <v>0</v>
      </c>
      <c r="FD325" s="122">
        <f t="shared" si="840"/>
        <v>0</v>
      </c>
      <c r="FE325" s="469">
        <f t="shared" si="841"/>
        <v>0</v>
      </c>
      <c r="FF325" s="466">
        <f t="shared" si="842"/>
        <v>0</v>
      </c>
      <c r="FG325" s="466">
        <f t="shared" si="843"/>
        <v>0</v>
      </c>
      <c r="FH325" s="466">
        <f t="shared" si="844"/>
        <v>0</v>
      </c>
      <c r="FI325" s="466">
        <f t="shared" si="845"/>
        <v>0</v>
      </c>
      <c r="FJ325" s="466">
        <f t="shared" si="846"/>
        <v>0</v>
      </c>
      <c r="FK325" s="466">
        <f t="shared" si="847"/>
        <v>0</v>
      </c>
      <c r="FL325" s="466">
        <f t="shared" si="848"/>
        <v>0</v>
      </c>
      <c r="FM325" s="466">
        <f t="shared" si="849"/>
        <v>0</v>
      </c>
      <c r="FN325" s="466">
        <f t="shared" si="850"/>
        <v>0</v>
      </c>
      <c r="FO325" s="466">
        <f t="shared" si="851"/>
        <v>0</v>
      </c>
      <c r="FP325" s="466">
        <f t="shared" si="852"/>
        <v>0</v>
      </c>
      <c r="FQ325" s="468">
        <f t="shared" si="853"/>
        <v>0</v>
      </c>
      <c r="FR325" s="466">
        <f t="shared" si="854"/>
        <v>0</v>
      </c>
      <c r="FS325" s="466">
        <f t="shared" si="855"/>
        <v>0</v>
      </c>
      <c r="FT325" s="466">
        <f t="shared" si="856"/>
        <v>0</v>
      </c>
      <c r="FU325" s="466">
        <f t="shared" si="857"/>
        <v>0</v>
      </c>
      <c r="FV325" s="466">
        <f t="shared" si="858"/>
        <v>0</v>
      </c>
      <c r="FW325" s="466">
        <f t="shared" si="859"/>
        <v>0</v>
      </c>
      <c r="FX325" s="466">
        <f t="shared" si="860"/>
        <v>0</v>
      </c>
      <c r="FY325" s="466">
        <f t="shared" si="861"/>
        <v>0</v>
      </c>
      <c r="FZ325" s="466">
        <f t="shared" si="862"/>
        <v>0</v>
      </c>
      <c r="GA325" s="466">
        <f t="shared" si="863"/>
        <v>0</v>
      </c>
      <c r="GB325" s="466">
        <f t="shared" si="864"/>
        <v>0</v>
      </c>
      <c r="GC325" s="468">
        <f t="shared" si="865"/>
        <v>0</v>
      </c>
    </row>
    <row r="326" spans="1:185">
      <c r="A326" s="97">
        <v>323</v>
      </c>
      <c r="B326" s="97" t="s">
        <v>11</v>
      </c>
      <c r="C326" s="97" t="s">
        <v>214</v>
      </c>
      <c r="D326" s="97" t="s">
        <v>936</v>
      </c>
      <c r="E326" s="321">
        <v>0.65880292543763497</v>
      </c>
      <c r="F326" s="122">
        <v>0</v>
      </c>
      <c r="G326" s="122">
        <v>1.02166815273865</v>
      </c>
      <c r="H326" s="122">
        <v>0.64450958244500201</v>
      </c>
      <c r="I326" s="122">
        <v>0</v>
      </c>
      <c r="J326" s="122">
        <v>0.99507853554715697</v>
      </c>
      <c r="K326" s="122">
        <v>0.63433255257606003</v>
      </c>
      <c r="L326" s="122">
        <v>0</v>
      </c>
      <c r="M326" s="122">
        <v>0.96802547690292595</v>
      </c>
      <c r="N326" s="122">
        <v>0.60173019621471602</v>
      </c>
      <c r="O326" s="122">
        <v>0</v>
      </c>
      <c r="P326" s="475">
        <v>0.92550829009130198</v>
      </c>
      <c r="Q326" s="474">
        <v>4</v>
      </c>
      <c r="R326" s="97">
        <v>2.6352117017505399</v>
      </c>
      <c r="S326" s="97">
        <v>0</v>
      </c>
      <c r="T326" s="97">
        <v>4.0866726109546301</v>
      </c>
      <c r="U326" s="97">
        <v>2.57803832978</v>
      </c>
      <c r="V326" s="97">
        <v>0</v>
      </c>
      <c r="W326" s="97">
        <v>3.9803141421886199</v>
      </c>
      <c r="X326" s="97">
        <v>2.5373302103042401</v>
      </c>
      <c r="Y326" s="97">
        <v>0</v>
      </c>
      <c r="Z326" s="97">
        <v>3.8721019076116998</v>
      </c>
      <c r="AA326" s="97">
        <v>2.4069207848588601</v>
      </c>
      <c r="AB326" s="97">
        <v>0</v>
      </c>
      <c r="AC326" s="97">
        <v>3.7020331603651999</v>
      </c>
      <c r="AD326" s="321">
        <v>0</v>
      </c>
      <c r="AE326" s="97">
        <v>0</v>
      </c>
      <c r="AF326" s="97">
        <v>0</v>
      </c>
      <c r="AG326" s="97">
        <v>0</v>
      </c>
      <c r="AH326" s="97">
        <v>0</v>
      </c>
      <c r="AI326" s="97">
        <v>0</v>
      </c>
      <c r="AJ326" s="97">
        <v>0</v>
      </c>
      <c r="AK326" s="97">
        <v>0</v>
      </c>
      <c r="AL326" s="97">
        <v>0</v>
      </c>
      <c r="AM326" s="97">
        <v>0</v>
      </c>
      <c r="AN326" s="97">
        <v>0</v>
      </c>
      <c r="AO326" s="97">
        <v>0</v>
      </c>
      <c r="AP326" s="466">
        <f t="shared" si="722"/>
        <v>0</v>
      </c>
      <c r="AQ326" s="122">
        <f t="shared" si="723"/>
        <v>0</v>
      </c>
      <c r="AR326" s="473">
        <f t="shared" si="724"/>
        <v>0</v>
      </c>
      <c r="AS326" s="122">
        <f t="shared" si="725"/>
        <v>0</v>
      </c>
      <c r="AT326" s="122">
        <f t="shared" si="726"/>
        <v>0</v>
      </c>
      <c r="AU326" s="122">
        <f t="shared" si="727"/>
        <v>0</v>
      </c>
      <c r="AV326" s="122">
        <f t="shared" si="728"/>
        <v>0</v>
      </c>
      <c r="AW326" s="122">
        <f t="shared" si="729"/>
        <v>0</v>
      </c>
      <c r="AX326" s="122">
        <f t="shared" si="730"/>
        <v>0</v>
      </c>
      <c r="AY326" s="122">
        <f t="shared" si="731"/>
        <v>0</v>
      </c>
      <c r="AZ326" s="122">
        <f t="shared" si="732"/>
        <v>0</v>
      </c>
      <c r="BA326" s="469">
        <f t="shared" si="733"/>
        <v>0</v>
      </c>
      <c r="BB326" s="97">
        <f t="shared" si="734"/>
        <v>0.10166793146003679</v>
      </c>
      <c r="BC326" s="97">
        <f t="shared" si="735"/>
        <v>0</v>
      </c>
      <c r="BD326" s="97">
        <f t="shared" si="736"/>
        <v>0.1576660997043012</v>
      </c>
      <c r="BE326" s="97">
        <f t="shared" si="737"/>
        <v>9.9462151006429245E-2</v>
      </c>
      <c r="BF326" s="97">
        <f t="shared" si="738"/>
        <v>0</v>
      </c>
      <c r="BG326" s="97">
        <f t="shared" si="739"/>
        <v>0.15356273089127181</v>
      </c>
      <c r="BH326" s="97">
        <f t="shared" si="740"/>
        <v>9.789160914143219E-2</v>
      </c>
      <c r="BI326" s="97">
        <f t="shared" si="741"/>
        <v>0</v>
      </c>
      <c r="BJ326" s="97">
        <f t="shared" si="742"/>
        <v>0.14938784276338599</v>
      </c>
      <c r="BK326" s="97">
        <f t="shared" si="743"/>
        <v>9.2860341058068771E-2</v>
      </c>
      <c r="BL326" s="97">
        <f t="shared" si="744"/>
        <v>0</v>
      </c>
      <c r="BM326" s="469">
        <f t="shared" si="745"/>
        <v>0.1428264960119788</v>
      </c>
      <c r="BN326" s="467">
        <f t="shared" si="746"/>
        <v>0</v>
      </c>
      <c r="BO326" s="97">
        <f t="shared" si="747"/>
        <v>0</v>
      </c>
      <c r="BP326" s="97">
        <f t="shared" si="748"/>
        <v>0</v>
      </c>
      <c r="BQ326" s="97">
        <f t="shared" si="749"/>
        <v>0</v>
      </c>
      <c r="BR326" s="97">
        <f t="shared" si="750"/>
        <v>0</v>
      </c>
      <c r="BS326" s="97">
        <f t="shared" si="751"/>
        <v>0</v>
      </c>
      <c r="BT326" s="97">
        <f t="shared" si="752"/>
        <v>0</v>
      </c>
      <c r="BU326" s="97">
        <f t="shared" si="753"/>
        <v>0</v>
      </c>
      <c r="BV326" s="97">
        <f t="shared" si="754"/>
        <v>0</v>
      </c>
      <c r="BW326" s="97">
        <f t="shared" si="755"/>
        <v>0</v>
      </c>
      <c r="BX326" s="97">
        <f t="shared" si="756"/>
        <v>0</v>
      </c>
      <c r="BY326" s="469">
        <f t="shared" si="757"/>
        <v>0</v>
      </c>
      <c r="BZ326" s="470">
        <f t="shared" si="758"/>
        <v>0</v>
      </c>
      <c r="CA326" s="470">
        <f t="shared" si="759"/>
        <v>0</v>
      </c>
      <c r="CB326" s="470">
        <f t="shared" si="760"/>
        <v>0</v>
      </c>
      <c r="CC326" s="470">
        <f t="shared" si="761"/>
        <v>0</v>
      </c>
      <c r="CD326" s="470">
        <f t="shared" si="762"/>
        <v>0</v>
      </c>
      <c r="CE326" s="470">
        <f t="shared" si="763"/>
        <v>0</v>
      </c>
      <c r="CF326" s="470">
        <f t="shared" si="764"/>
        <v>0</v>
      </c>
      <c r="CG326" s="470">
        <f t="shared" si="765"/>
        <v>0</v>
      </c>
      <c r="CH326" s="470">
        <f t="shared" si="766"/>
        <v>0</v>
      </c>
      <c r="CI326" s="470">
        <f t="shared" si="767"/>
        <v>0</v>
      </c>
      <c r="CJ326" s="470">
        <f t="shared" si="768"/>
        <v>0</v>
      </c>
      <c r="CK326" s="472">
        <f t="shared" si="769"/>
        <v>0</v>
      </c>
      <c r="CL326" s="470">
        <f t="shared" si="770"/>
        <v>2.6352117017505399</v>
      </c>
      <c r="CM326" s="116">
        <f t="shared" si="771"/>
        <v>0</v>
      </c>
      <c r="CN326" s="116">
        <f t="shared" si="772"/>
        <v>4.0866726109546301</v>
      </c>
      <c r="CO326" s="116">
        <f t="shared" si="773"/>
        <v>2.57803832978</v>
      </c>
      <c r="CP326" s="116">
        <f t="shared" si="774"/>
        <v>0</v>
      </c>
      <c r="CQ326" s="116">
        <f t="shared" si="775"/>
        <v>3.9803141421886199</v>
      </c>
      <c r="CR326" s="116">
        <f t="shared" si="776"/>
        <v>2.5373302103042401</v>
      </c>
      <c r="CS326" s="116">
        <f t="shared" si="777"/>
        <v>0</v>
      </c>
      <c r="CT326" s="116">
        <f t="shared" si="778"/>
        <v>3.8721019076116998</v>
      </c>
      <c r="CU326" s="116">
        <f t="shared" si="779"/>
        <v>2.4069207848588601</v>
      </c>
      <c r="CV326" s="116">
        <f t="shared" si="780"/>
        <v>0</v>
      </c>
      <c r="CW326" s="471">
        <f t="shared" si="781"/>
        <v>3.7020331603651999</v>
      </c>
      <c r="CX326" s="470">
        <f t="shared" si="782"/>
        <v>0</v>
      </c>
      <c r="CY326" s="116">
        <f t="shared" si="783"/>
        <v>0</v>
      </c>
      <c r="CZ326" s="116">
        <f t="shared" si="784"/>
        <v>0</v>
      </c>
      <c r="DA326" s="116">
        <f t="shared" si="785"/>
        <v>0</v>
      </c>
      <c r="DB326" s="116">
        <f t="shared" si="786"/>
        <v>0</v>
      </c>
      <c r="DC326" s="116">
        <f t="shared" si="787"/>
        <v>0</v>
      </c>
      <c r="DD326" s="116">
        <f t="shared" si="788"/>
        <v>0</v>
      </c>
      <c r="DE326" s="116">
        <f t="shared" si="789"/>
        <v>0</v>
      </c>
      <c r="DF326" s="116">
        <f t="shared" si="790"/>
        <v>0</v>
      </c>
      <c r="DG326" s="116">
        <f t="shared" si="791"/>
        <v>0</v>
      </c>
      <c r="DH326" s="116">
        <f t="shared" si="792"/>
        <v>0</v>
      </c>
      <c r="DI326" s="471">
        <f t="shared" si="793"/>
        <v>0</v>
      </c>
      <c r="DJ326" s="470">
        <f t="shared" si="794"/>
        <v>0</v>
      </c>
      <c r="DK326" s="116">
        <f t="shared" si="795"/>
        <v>0</v>
      </c>
      <c r="DL326" s="116">
        <f t="shared" si="796"/>
        <v>0</v>
      </c>
      <c r="DM326" s="116">
        <f t="shared" si="797"/>
        <v>0</v>
      </c>
      <c r="DN326" s="116">
        <f t="shared" si="798"/>
        <v>0</v>
      </c>
      <c r="DO326" s="116">
        <f t="shared" si="799"/>
        <v>0</v>
      </c>
      <c r="DP326" s="116">
        <f t="shared" si="800"/>
        <v>0</v>
      </c>
      <c r="DQ326" s="116">
        <f t="shared" si="801"/>
        <v>0</v>
      </c>
      <c r="DR326" s="116">
        <f t="shared" si="802"/>
        <v>0</v>
      </c>
      <c r="DS326" s="116">
        <f t="shared" si="803"/>
        <v>0</v>
      </c>
      <c r="DT326" s="116">
        <f t="shared" si="804"/>
        <v>0</v>
      </c>
      <c r="DU326" s="471">
        <f t="shared" si="805"/>
        <v>0</v>
      </c>
      <c r="DV326" s="470">
        <f t="shared" si="806"/>
        <v>0</v>
      </c>
      <c r="DW326" s="470">
        <f t="shared" si="807"/>
        <v>0</v>
      </c>
      <c r="DX326" s="470">
        <f t="shared" si="808"/>
        <v>0</v>
      </c>
      <c r="DY326" s="470">
        <f t="shared" si="809"/>
        <v>0</v>
      </c>
      <c r="DZ326" s="470">
        <f t="shared" si="810"/>
        <v>0</v>
      </c>
      <c r="EA326" s="470">
        <f t="shared" si="811"/>
        <v>0</v>
      </c>
      <c r="EB326" s="470">
        <f t="shared" si="812"/>
        <v>0</v>
      </c>
      <c r="EC326" s="470">
        <f t="shared" si="813"/>
        <v>0</v>
      </c>
      <c r="ED326" s="470">
        <f t="shared" si="814"/>
        <v>0</v>
      </c>
      <c r="EE326" s="470">
        <f t="shared" si="815"/>
        <v>0</v>
      </c>
      <c r="EF326" s="470">
        <f t="shared" si="816"/>
        <v>0</v>
      </c>
      <c r="EG326" s="470">
        <f t="shared" si="817"/>
        <v>0</v>
      </c>
      <c r="EH326" s="466">
        <f t="shared" si="818"/>
        <v>0</v>
      </c>
      <c r="EI326" s="122">
        <f t="shared" si="819"/>
        <v>0</v>
      </c>
      <c r="EJ326" s="122">
        <f t="shared" si="820"/>
        <v>0</v>
      </c>
      <c r="EK326" s="122">
        <f t="shared" si="821"/>
        <v>0</v>
      </c>
      <c r="EL326" s="122">
        <f t="shared" si="822"/>
        <v>0</v>
      </c>
      <c r="EM326" s="122">
        <f t="shared" si="823"/>
        <v>0</v>
      </c>
      <c r="EN326" s="122">
        <f t="shared" si="824"/>
        <v>0</v>
      </c>
      <c r="EO326" s="122">
        <f t="shared" si="825"/>
        <v>0</v>
      </c>
      <c r="EP326" s="122">
        <f t="shared" si="826"/>
        <v>0</v>
      </c>
      <c r="EQ326" s="122">
        <f t="shared" si="827"/>
        <v>0</v>
      </c>
      <c r="ER326" s="122">
        <f t="shared" si="828"/>
        <v>0</v>
      </c>
      <c r="ES326" s="469">
        <f t="shared" si="829"/>
        <v>0</v>
      </c>
      <c r="ET326" s="466">
        <f t="shared" si="830"/>
        <v>0</v>
      </c>
      <c r="EU326" s="122">
        <f t="shared" si="831"/>
        <v>0</v>
      </c>
      <c r="EV326" s="122">
        <f t="shared" si="832"/>
        <v>0</v>
      </c>
      <c r="EW326" s="122">
        <f t="shared" si="833"/>
        <v>0</v>
      </c>
      <c r="EX326" s="122">
        <f t="shared" si="834"/>
        <v>0</v>
      </c>
      <c r="EY326" s="122">
        <f t="shared" si="835"/>
        <v>0</v>
      </c>
      <c r="EZ326" s="122">
        <f t="shared" si="836"/>
        <v>0</v>
      </c>
      <c r="FA326" s="122">
        <f t="shared" si="837"/>
        <v>0</v>
      </c>
      <c r="FB326" s="122">
        <f t="shared" si="838"/>
        <v>0</v>
      </c>
      <c r="FC326" s="122">
        <f t="shared" si="839"/>
        <v>0</v>
      </c>
      <c r="FD326" s="122">
        <f t="shared" si="840"/>
        <v>0</v>
      </c>
      <c r="FE326" s="469">
        <f t="shared" si="841"/>
        <v>0</v>
      </c>
      <c r="FF326" s="466">
        <f t="shared" si="842"/>
        <v>0</v>
      </c>
      <c r="FG326" s="466">
        <f t="shared" si="843"/>
        <v>0</v>
      </c>
      <c r="FH326" s="466">
        <f t="shared" si="844"/>
        <v>0</v>
      </c>
      <c r="FI326" s="466">
        <f t="shared" si="845"/>
        <v>0</v>
      </c>
      <c r="FJ326" s="466">
        <f t="shared" si="846"/>
        <v>0</v>
      </c>
      <c r="FK326" s="466">
        <f t="shared" si="847"/>
        <v>0</v>
      </c>
      <c r="FL326" s="466">
        <f t="shared" si="848"/>
        <v>0</v>
      </c>
      <c r="FM326" s="466">
        <f t="shared" si="849"/>
        <v>0</v>
      </c>
      <c r="FN326" s="466">
        <f t="shared" si="850"/>
        <v>0</v>
      </c>
      <c r="FO326" s="466">
        <f t="shared" si="851"/>
        <v>0</v>
      </c>
      <c r="FP326" s="466">
        <f t="shared" si="852"/>
        <v>0</v>
      </c>
      <c r="FQ326" s="468">
        <f t="shared" si="853"/>
        <v>0</v>
      </c>
      <c r="FR326" s="466">
        <f t="shared" si="854"/>
        <v>0</v>
      </c>
      <c r="FS326" s="466">
        <f t="shared" si="855"/>
        <v>0</v>
      </c>
      <c r="FT326" s="466">
        <f t="shared" si="856"/>
        <v>0</v>
      </c>
      <c r="FU326" s="466">
        <f t="shared" si="857"/>
        <v>0</v>
      </c>
      <c r="FV326" s="466">
        <f t="shared" si="858"/>
        <v>0</v>
      </c>
      <c r="FW326" s="466">
        <f t="shared" si="859"/>
        <v>0</v>
      </c>
      <c r="FX326" s="466">
        <f t="shared" si="860"/>
        <v>0</v>
      </c>
      <c r="FY326" s="466">
        <f t="shared" si="861"/>
        <v>0</v>
      </c>
      <c r="FZ326" s="466">
        <f t="shared" si="862"/>
        <v>0</v>
      </c>
      <c r="GA326" s="466">
        <f t="shared" si="863"/>
        <v>0</v>
      </c>
      <c r="GB326" s="466">
        <f t="shared" si="864"/>
        <v>0</v>
      </c>
      <c r="GC326" s="468">
        <f t="shared" si="865"/>
        <v>0</v>
      </c>
    </row>
    <row r="327" spans="1:185">
      <c r="A327" s="97">
        <v>324</v>
      </c>
      <c r="B327" s="97" t="s">
        <v>11</v>
      </c>
      <c r="C327" s="97" t="s">
        <v>214</v>
      </c>
      <c r="D327" s="97" t="s">
        <v>936</v>
      </c>
      <c r="E327" s="321">
        <v>0.71127564534695997</v>
      </c>
      <c r="F327" s="122">
        <v>0</v>
      </c>
      <c r="G327" s="122">
        <v>5.2013492939349604</v>
      </c>
      <c r="H327" s="122">
        <v>0.71127564534695997</v>
      </c>
      <c r="I327" s="122">
        <v>0</v>
      </c>
      <c r="J327" s="122">
        <v>5.2007535487337302</v>
      </c>
      <c r="K327" s="122">
        <v>0.71127564534695997</v>
      </c>
      <c r="L327" s="122">
        <v>0</v>
      </c>
      <c r="M327" s="122">
        <v>5.2000611962025696</v>
      </c>
      <c r="N327" s="122">
        <v>0.71127564534695997</v>
      </c>
      <c r="O327" s="122">
        <v>0</v>
      </c>
      <c r="P327" s="475">
        <v>5.1991942073442399</v>
      </c>
      <c r="Q327" s="474">
        <v>1</v>
      </c>
      <c r="R327" s="97">
        <v>0.71127564534695997</v>
      </c>
      <c r="S327" s="97">
        <v>0</v>
      </c>
      <c r="T327" s="97">
        <v>5.2013492939349604</v>
      </c>
      <c r="U327" s="97">
        <v>0.71127564534695997</v>
      </c>
      <c r="V327" s="97">
        <v>0</v>
      </c>
      <c r="W327" s="97">
        <v>5.2007535487337302</v>
      </c>
      <c r="X327" s="97">
        <v>0.71127564534695997</v>
      </c>
      <c r="Y327" s="97">
        <v>0</v>
      </c>
      <c r="Z327" s="97">
        <v>5.2000611962025696</v>
      </c>
      <c r="AA327" s="97">
        <v>0.71127564534695997</v>
      </c>
      <c r="AB327" s="97">
        <v>0</v>
      </c>
      <c r="AC327" s="97">
        <v>5.1991942073442399</v>
      </c>
      <c r="AD327" s="321">
        <v>0</v>
      </c>
      <c r="AE327" s="97">
        <v>0</v>
      </c>
      <c r="AF327" s="97">
        <v>0</v>
      </c>
      <c r="AG327" s="97">
        <v>0</v>
      </c>
      <c r="AH327" s="97">
        <v>0</v>
      </c>
      <c r="AI327" s="97">
        <v>0</v>
      </c>
      <c r="AJ327" s="97">
        <v>0</v>
      </c>
      <c r="AK327" s="97">
        <v>0</v>
      </c>
      <c r="AL327" s="97">
        <v>0</v>
      </c>
      <c r="AM327" s="97">
        <v>0</v>
      </c>
      <c r="AN327" s="97">
        <v>0</v>
      </c>
      <c r="AO327" s="97">
        <v>0</v>
      </c>
      <c r="AP327" s="466">
        <f t="shared" si="722"/>
        <v>0</v>
      </c>
      <c r="AQ327" s="122">
        <f t="shared" si="723"/>
        <v>0</v>
      </c>
      <c r="AR327" s="473">
        <f t="shared" si="724"/>
        <v>0</v>
      </c>
      <c r="AS327" s="122">
        <f t="shared" si="725"/>
        <v>0</v>
      </c>
      <c r="AT327" s="122">
        <f t="shared" si="726"/>
        <v>0</v>
      </c>
      <c r="AU327" s="122">
        <f t="shared" si="727"/>
        <v>0</v>
      </c>
      <c r="AV327" s="122">
        <f t="shared" si="728"/>
        <v>0</v>
      </c>
      <c r="AW327" s="122">
        <f t="shared" si="729"/>
        <v>0</v>
      </c>
      <c r="AX327" s="122">
        <f t="shared" si="730"/>
        <v>0</v>
      </c>
      <c r="AY327" s="122">
        <f t="shared" si="731"/>
        <v>0</v>
      </c>
      <c r="AZ327" s="122">
        <f t="shared" si="732"/>
        <v>0</v>
      </c>
      <c r="BA327" s="469">
        <f t="shared" si="733"/>
        <v>0</v>
      </c>
      <c r="BB327" s="97">
        <f t="shared" si="734"/>
        <v>0.10976563820248807</v>
      </c>
      <c r="BC327" s="97">
        <f t="shared" si="735"/>
        <v>0</v>
      </c>
      <c r="BD327" s="97">
        <f t="shared" si="736"/>
        <v>0.80268378159402953</v>
      </c>
      <c r="BE327" s="97">
        <f t="shared" si="737"/>
        <v>0.10976563820248807</v>
      </c>
      <c r="BF327" s="97">
        <f t="shared" si="738"/>
        <v>0</v>
      </c>
      <c r="BG327" s="97">
        <f t="shared" si="739"/>
        <v>0.80259184487069746</v>
      </c>
      <c r="BH327" s="97">
        <f t="shared" si="740"/>
        <v>0.10976563820248807</v>
      </c>
      <c r="BI327" s="97">
        <f t="shared" si="741"/>
        <v>0</v>
      </c>
      <c r="BJ327" s="97">
        <f t="shared" si="742"/>
        <v>0.80248499948952767</v>
      </c>
      <c r="BK327" s="97">
        <f t="shared" si="743"/>
        <v>0.10976563820248807</v>
      </c>
      <c r="BL327" s="97">
        <f t="shared" si="744"/>
        <v>0</v>
      </c>
      <c r="BM327" s="469">
        <f t="shared" si="745"/>
        <v>0.80235120384226821</v>
      </c>
      <c r="BN327" s="467">
        <f t="shared" si="746"/>
        <v>0</v>
      </c>
      <c r="BO327" s="97">
        <f t="shared" si="747"/>
        <v>0</v>
      </c>
      <c r="BP327" s="97">
        <f t="shared" si="748"/>
        <v>0</v>
      </c>
      <c r="BQ327" s="97">
        <f t="shared" si="749"/>
        <v>0</v>
      </c>
      <c r="BR327" s="97">
        <f t="shared" si="750"/>
        <v>0</v>
      </c>
      <c r="BS327" s="97">
        <f t="shared" si="751"/>
        <v>0</v>
      </c>
      <c r="BT327" s="97">
        <f t="shared" si="752"/>
        <v>0</v>
      </c>
      <c r="BU327" s="97">
        <f t="shared" si="753"/>
        <v>0</v>
      </c>
      <c r="BV327" s="97">
        <f t="shared" si="754"/>
        <v>0</v>
      </c>
      <c r="BW327" s="97">
        <f t="shared" si="755"/>
        <v>0</v>
      </c>
      <c r="BX327" s="97">
        <f t="shared" si="756"/>
        <v>0</v>
      </c>
      <c r="BY327" s="469">
        <f t="shared" si="757"/>
        <v>0</v>
      </c>
      <c r="BZ327" s="470">
        <f t="shared" si="758"/>
        <v>0</v>
      </c>
      <c r="CA327" s="470">
        <f t="shared" si="759"/>
        <v>0</v>
      </c>
      <c r="CB327" s="470">
        <f t="shared" si="760"/>
        <v>0</v>
      </c>
      <c r="CC327" s="470">
        <f t="shared" si="761"/>
        <v>0</v>
      </c>
      <c r="CD327" s="470">
        <f t="shared" si="762"/>
        <v>0</v>
      </c>
      <c r="CE327" s="470">
        <f t="shared" si="763"/>
        <v>0</v>
      </c>
      <c r="CF327" s="470">
        <f t="shared" si="764"/>
        <v>0</v>
      </c>
      <c r="CG327" s="470">
        <f t="shared" si="765"/>
        <v>0</v>
      </c>
      <c r="CH327" s="470">
        <f t="shared" si="766"/>
        <v>0</v>
      </c>
      <c r="CI327" s="470">
        <f t="shared" si="767"/>
        <v>0</v>
      </c>
      <c r="CJ327" s="470">
        <f t="shared" si="768"/>
        <v>0</v>
      </c>
      <c r="CK327" s="472">
        <f t="shared" si="769"/>
        <v>0</v>
      </c>
      <c r="CL327" s="470">
        <f t="shared" si="770"/>
        <v>0.71127564534695997</v>
      </c>
      <c r="CM327" s="116">
        <f t="shared" si="771"/>
        <v>0</v>
      </c>
      <c r="CN327" s="116">
        <f t="shared" si="772"/>
        <v>5.2013492939349604</v>
      </c>
      <c r="CO327" s="116">
        <f t="shared" si="773"/>
        <v>0.71127564534695997</v>
      </c>
      <c r="CP327" s="116">
        <f t="shared" si="774"/>
        <v>0</v>
      </c>
      <c r="CQ327" s="116">
        <f t="shared" si="775"/>
        <v>5.2007535487337302</v>
      </c>
      <c r="CR327" s="116">
        <f t="shared" si="776"/>
        <v>0.71127564534695997</v>
      </c>
      <c r="CS327" s="116">
        <f t="shared" si="777"/>
        <v>0</v>
      </c>
      <c r="CT327" s="116">
        <f t="shared" si="778"/>
        <v>5.2000611962025696</v>
      </c>
      <c r="CU327" s="116">
        <f t="shared" si="779"/>
        <v>0.71127564534695997</v>
      </c>
      <c r="CV327" s="116">
        <f t="shared" si="780"/>
        <v>0</v>
      </c>
      <c r="CW327" s="471">
        <f t="shared" si="781"/>
        <v>5.1991942073442399</v>
      </c>
      <c r="CX327" s="470">
        <f t="shared" si="782"/>
        <v>0</v>
      </c>
      <c r="CY327" s="116">
        <f t="shared" si="783"/>
        <v>0</v>
      </c>
      <c r="CZ327" s="116">
        <f t="shared" si="784"/>
        <v>0</v>
      </c>
      <c r="DA327" s="116">
        <f t="shared" si="785"/>
        <v>0</v>
      </c>
      <c r="DB327" s="116">
        <f t="shared" si="786"/>
        <v>0</v>
      </c>
      <c r="DC327" s="116">
        <f t="shared" si="787"/>
        <v>0</v>
      </c>
      <c r="DD327" s="116">
        <f t="shared" si="788"/>
        <v>0</v>
      </c>
      <c r="DE327" s="116">
        <f t="shared" si="789"/>
        <v>0</v>
      </c>
      <c r="DF327" s="116">
        <f t="shared" si="790"/>
        <v>0</v>
      </c>
      <c r="DG327" s="116">
        <f t="shared" si="791"/>
        <v>0</v>
      </c>
      <c r="DH327" s="116">
        <f t="shared" si="792"/>
        <v>0</v>
      </c>
      <c r="DI327" s="471">
        <f t="shared" si="793"/>
        <v>0</v>
      </c>
      <c r="DJ327" s="470">
        <f t="shared" si="794"/>
        <v>0</v>
      </c>
      <c r="DK327" s="116">
        <f t="shared" si="795"/>
        <v>0</v>
      </c>
      <c r="DL327" s="116">
        <f t="shared" si="796"/>
        <v>0</v>
      </c>
      <c r="DM327" s="116">
        <f t="shared" si="797"/>
        <v>0</v>
      </c>
      <c r="DN327" s="116">
        <f t="shared" si="798"/>
        <v>0</v>
      </c>
      <c r="DO327" s="116">
        <f t="shared" si="799"/>
        <v>0</v>
      </c>
      <c r="DP327" s="116">
        <f t="shared" si="800"/>
        <v>0</v>
      </c>
      <c r="DQ327" s="116">
        <f t="shared" si="801"/>
        <v>0</v>
      </c>
      <c r="DR327" s="116">
        <f t="shared" si="802"/>
        <v>0</v>
      </c>
      <c r="DS327" s="116">
        <f t="shared" si="803"/>
        <v>0</v>
      </c>
      <c r="DT327" s="116">
        <f t="shared" si="804"/>
        <v>0</v>
      </c>
      <c r="DU327" s="471">
        <f t="shared" si="805"/>
        <v>0</v>
      </c>
      <c r="DV327" s="470">
        <f t="shared" si="806"/>
        <v>0</v>
      </c>
      <c r="DW327" s="470">
        <f t="shared" si="807"/>
        <v>0</v>
      </c>
      <c r="DX327" s="470">
        <f t="shared" si="808"/>
        <v>0</v>
      </c>
      <c r="DY327" s="470">
        <f t="shared" si="809"/>
        <v>0</v>
      </c>
      <c r="DZ327" s="470">
        <f t="shared" si="810"/>
        <v>0</v>
      </c>
      <c r="EA327" s="470">
        <f t="shared" si="811"/>
        <v>0</v>
      </c>
      <c r="EB327" s="470">
        <f t="shared" si="812"/>
        <v>0</v>
      </c>
      <c r="EC327" s="470">
        <f t="shared" si="813"/>
        <v>0</v>
      </c>
      <c r="ED327" s="470">
        <f t="shared" si="814"/>
        <v>0</v>
      </c>
      <c r="EE327" s="470">
        <f t="shared" si="815"/>
        <v>0</v>
      </c>
      <c r="EF327" s="470">
        <f t="shared" si="816"/>
        <v>0</v>
      </c>
      <c r="EG327" s="470">
        <f t="shared" si="817"/>
        <v>0</v>
      </c>
      <c r="EH327" s="466">
        <f t="shared" si="818"/>
        <v>0</v>
      </c>
      <c r="EI327" s="122">
        <f t="shared" si="819"/>
        <v>0</v>
      </c>
      <c r="EJ327" s="122">
        <f t="shared" si="820"/>
        <v>0</v>
      </c>
      <c r="EK327" s="122">
        <f t="shared" si="821"/>
        <v>0</v>
      </c>
      <c r="EL327" s="122">
        <f t="shared" si="822"/>
        <v>0</v>
      </c>
      <c r="EM327" s="122">
        <f t="shared" si="823"/>
        <v>0</v>
      </c>
      <c r="EN327" s="122">
        <f t="shared" si="824"/>
        <v>0</v>
      </c>
      <c r="EO327" s="122">
        <f t="shared" si="825"/>
        <v>0</v>
      </c>
      <c r="EP327" s="122">
        <f t="shared" si="826"/>
        <v>0</v>
      </c>
      <c r="EQ327" s="122">
        <f t="shared" si="827"/>
        <v>0</v>
      </c>
      <c r="ER327" s="122">
        <f t="shared" si="828"/>
        <v>0</v>
      </c>
      <c r="ES327" s="469">
        <f t="shared" si="829"/>
        <v>0</v>
      </c>
      <c r="ET327" s="466">
        <f t="shared" si="830"/>
        <v>0</v>
      </c>
      <c r="EU327" s="122">
        <f t="shared" si="831"/>
        <v>0</v>
      </c>
      <c r="EV327" s="122">
        <f t="shared" si="832"/>
        <v>0</v>
      </c>
      <c r="EW327" s="122">
        <f t="shared" si="833"/>
        <v>0</v>
      </c>
      <c r="EX327" s="122">
        <f t="shared" si="834"/>
        <v>0</v>
      </c>
      <c r="EY327" s="122">
        <f t="shared" si="835"/>
        <v>0</v>
      </c>
      <c r="EZ327" s="122">
        <f t="shared" si="836"/>
        <v>0</v>
      </c>
      <c r="FA327" s="122">
        <f t="shared" si="837"/>
        <v>0</v>
      </c>
      <c r="FB327" s="122">
        <f t="shared" si="838"/>
        <v>0</v>
      </c>
      <c r="FC327" s="122">
        <f t="shared" si="839"/>
        <v>0</v>
      </c>
      <c r="FD327" s="122">
        <f t="shared" si="840"/>
        <v>0</v>
      </c>
      <c r="FE327" s="469">
        <f t="shared" si="841"/>
        <v>0</v>
      </c>
      <c r="FF327" s="466">
        <f t="shared" si="842"/>
        <v>0</v>
      </c>
      <c r="FG327" s="466">
        <f t="shared" si="843"/>
        <v>0</v>
      </c>
      <c r="FH327" s="466">
        <f t="shared" si="844"/>
        <v>0</v>
      </c>
      <c r="FI327" s="466">
        <f t="shared" si="845"/>
        <v>0</v>
      </c>
      <c r="FJ327" s="466">
        <f t="shared" si="846"/>
        <v>0</v>
      </c>
      <c r="FK327" s="466">
        <f t="shared" si="847"/>
        <v>0</v>
      </c>
      <c r="FL327" s="466">
        <f t="shared" si="848"/>
        <v>0</v>
      </c>
      <c r="FM327" s="466">
        <f t="shared" si="849"/>
        <v>0</v>
      </c>
      <c r="FN327" s="466">
        <f t="shared" si="850"/>
        <v>0</v>
      </c>
      <c r="FO327" s="466">
        <f t="shared" si="851"/>
        <v>0</v>
      </c>
      <c r="FP327" s="466">
        <f t="shared" si="852"/>
        <v>0</v>
      </c>
      <c r="FQ327" s="468">
        <f t="shared" si="853"/>
        <v>0</v>
      </c>
      <c r="FR327" s="466">
        <f t="shared" si="854"/>
        <v>0</v>
      </c>
      <c r="FS327" s="466">
        <f t="shared" si="855"/>
        <v>0</v>
      </c>
      <c r="FT327" s="466">
        <f t="shared" si="856"/>
        <v>0</v>
      </c>
      <c r="FU327" s="466">
        <f t="shared" si="857"/>
        <v>0</v>
      </c>
      <c r="FV327" s="466">
        <f t="shared" si="858"/>
        <v>0</v>
      </c>
      <c r="FW327" s="466">
        <f t="shared" si="859"/>
        <v>0</v>
      </c>
      <c r="FX327" s="466">
        <f t="shared" si="860"/>
        <v>0</v>
      </c>
      <c r="FY327" s="466">
        <f t="shared" si="861"/>
        <v>0</v>
      </c>
      <c r="FZ327" s="466">
        <f t="shared" si="862"/>
        <v>0</v>
      </c>
      <c r="GA327" s="466">
        <f t="shared" si="863"/>
        <v>0</v>
      </c>
      <c r="GB327" s="466">
        <f t="shared" si="864"/>
        <v>0</v>
      </c>
      <c r="GC327" s="468">
        <f t="shared" si="865"/>
        <v>0</v>
      </c>
    </row>
    <row r="328" spans="1:185">
      <c r="A328" s="97">
        <v>325</v>
      </c>
      <c r="B328" s="97" t="s">
        <v>11</v>
      </c>
      <c r="C328" s="97" t="s">
        <v>214</v>
      </c>
      <c r="D328" s="97" t="s">
        <v>936</v>
      </c>
      <c r="E328" s="321">
        <v>0.75125492898272395</v>
      </c>
      <c r="F328" s="122">
        <v>5.4663989783091997E-2</v>
      </c>
      <c r="G328" s="122">
        <v>8.3100485920658507</v>
      </c>
      <c r="H328" s="122">
        <v>0.74348612128878699</v>
      </c>
      <c r="I328" s="122">
        <v>5.0837510498275E-2</v>
      </c>
      <c r="J328" s="122">
        <v>8.2291282610407901</v>
      </c>
      <c r="K328" s="122">
        <v>0.73793697293597604</v>
      </c>
      <c r="L328" s="122">
        <v>4.8104311009120999E-2</v>
      </c>
      <c r="M328" s="122">
        <v>8.1350857141738295</v>
      </c>
      <c r="N328" s="122">
        <v>0.71940281743758605</v>
      </c>
      <c r="O328" s="122">
        <v>3.8975424715344001E-2</v>
      </c>
      <c r="P328" s="475">
        <v>8.0173222386695908</v>
      </c>
      <c r="Q328" s="474">
        <v>1</v>
      </c>
      <c r="R328" s="97">
        <v>0.75125492898272395</v>
      </c>
      <c r="S328" s="97">
        <v>5.4663989783091997E-2</v>
      </c>
      <c r="T328" s="97">
        <v>8.3100485920658507</v>
      </c>
      <c r="U328" s="97">
        <v>0.74348612128878699</v>
      </c>
      <c r="V328" s="97">
        <v>5.0837510498275E-2</v>
      </c>
      <c r="W328" s="97">
        <v>8.2291282610407901</v>
      </c>
      <c r="X328" s="97">
        <v>0.73793697293597604</v>
      </c>
      <c r="Y328" s="97">
        <v>4.8104311009120999E-2</v>
      </c>
      <c r="Z328" s="97">
        <v>8.1350857141738295</v>
      </c>
      <c r="AA328" s="97">
        <v>0.71940281743758605</v>
      </c>
      <c r="AB328" s="97">
        <v>3.8975424715344001E-2</v>
      </c>
      <c r="AC328" s="97">
        <v>8.0173222386695908</v>
      </c>
      <c r="AD328" s="321">
        <v>0</v>
      </c>
      <c r="AE328" s="97">
        <v>0</v>
      </c>
      <c r="AF328" s="97">
        <v>0</v>
      </c>
      <c r="AG328" s="97">
        <v>0</v>
      </c>
      <c r="AH328" s="97">
        <v>0</v>
      </c>
      <c r="AI328" s="97">
        <v>0</v>
      </c>
      <c r="AJ328" s="97">
        <v>0</v>
      </c>
      <c r="AK328" s="97">
        <v>0</v>
      </c>
      <c r="AL328" s="97">
        <v>0</v>
      </c>
      <c r="AM328" s="97">
        <v>0</v>
      </c>
      <c r="AN328" s="97">
        <v>0</v>
      </c>
      <c r="AO328" s="97">
        <v>0</v>
      </c>
      <c r="AP328" s="466">
        <f t="shared" si="722"/>
        <v>0</v>
      </c>
      <c r="AQ328" s="122">
        <f t="shared" si="723"/>
        <v>0</v>
      </c>
      <c r="AR328" s="473">
        <f t="shared" si="724"/>
        <v>0</v>
      </c>
      <c r="AS328" s="122">
        <f t="shared" si="725"/>
        <v>0</v>
      </c>
      <c r="AT328" s="122">
        <f t="shared" si="726"/>
        <v>0</v>
      </c>
      <c r="AU328" s="122">
        <f t="shared" si="727"/>
        <v>0</v>
      </c>
      <c r="AV328" s="122">
        <f t="shared" si="728"/>
        <v>0</v>
      </c>
      <c r="AW328" s="122">
        <f t="shared" si="729"/>
        <v>0</v>
      </c>
      <c r="AX328" s="122">
        <f t="shared" si="730"/>
        <v>0</v>
      </c>
      <c r="AY328" s="122">
        <f t="shared" si="731"/>
        <v>0</v>
      </c>
      <c r="AZ328" s="122">
        <f t="shared" si="732"/>
        <v>0</v>
      </c>
      <c r="BA328" s="469">
        <f t="shared" si="733"/>
        <v>0</v>
      </c>
      <c r="BB328" s="97">
        <f t="shared" si="734"/>
        <v>0.11593533009601169</v>
      </c>
      <c r="BC328" s="97">
        <f t="shared" si="735"/>
        <v>8.4358683788596078E-3</v>
      </c>
      <c r="BD328" s="97">
        <f t="shared" si="736"/>
        <v>1.2824251655022509</v>
      </c>
      <c r="BE328" s="97">
        <f t="shared" si="737"/>
        <v>0.11473643042866624</v>
      </c>
      <c r="BF328" s="97">
        <f t="shared" si="738"/>
        <v>7.8453575923393484E-3</v>
      </c>
      <c r="BG328" s="97">
        <f t="shared" si="739"/>
        <v>1.2699373601955057</v>
      </c>
      <c r="BH328" s="97">
        <f t="shared" si="740"/>
        <v>0.11388007352341968</v>
      </c>
      <c r="BI328" s="97">
        <f t="shared" si="741"/>
        <v>7.4235641733964609E-3</v>
      </c>
      <c r="BJ328" s="97">
        <f t="shared" si="742"/>
        <v>1.255424505379559</v>
      </c>
      <c r="BK328" s="97">
        <f t="shared" si="743"/>
        <v>0.11101984145989591</v>
      </c>
      <c r="BL328" s="97">
        <f t="shared" si="744"/>
        <v>6.014774154126809E-3</v>
      </c>
      <c r="BM328" s="469">
        <f t="shared" si="745"/>
        <v>1.2372509841431325</v>
      </c>
      <c r="BN328" s="467">
        <f t="shared" si="746"/>
        <v>0</v>
      </c>
      <c r="BO328" s="97">
        <f t="shared" si="747"/>
        <v>0</v>
      </c>
      <c r="BP328" s="97">
        <f t="shared" si="748"/>
        <v>0</v>
      </c>
      <c r="BQ328" s="97">
        <f t="shared" si="749"/>
        <v>0</v>
      </c>
      <c r="BR328" s="97">
        <f t="shared" si="750"/>
        <v>0</v>
      </c>
      <c r="BS328" s="97">
        <f t="shared" si="751"/>
        <v>0</v>
      </c>
      <c r="BT328" s="97">
        <f t="shared" si="752"/>
        <v>0</v>
      </c>
      <c r="BU328" s="97">
        <f t="shared" si="753"/>
        <v>0</v>
      </c>
      <c r="BV328" s="97">
        <f t="shared" si="754"/>
        <v>0</v>
      </c>
      <c r="BW328" s="97">
        <f t="shared" si="755"/>
        <v>0</v>
      </c>
      <c r="BX328" s="97">
        <f t="shared" si="756"/>
        <v>0</v>
      </c>
      <c r="BY328" s="469">
        <f t="shared" si="757"/>
        <v>0</v>
      </c>
      <c r="BZ328" s="470">
        <f t="shared" si="758"/>
        <v>0</v>
      </c>
      <c r="CA328" s="470">
        <f t="shared" si="759"/>
        <v>0</v>
      </c>
      <c r="CB328" s="470">
        <f t="shared" si="760"/>
        <v>0</v>
      </c>
      <c r="CC328" s="470">
        <f t="shared" si="761"/>
        <v>0</v>
      </c>
      <c r="CD328" s="470">
        <f t="shared" si="762"/>
        <v>0</v>
      </c>
      <c r="CE328" s="470">
        <f t="shared" si="763"/>
        <v>0</v>
      </c>
      <c r="CF328" s="470">
        <f t="shared" si="764"/>
        <v>0</v>
      </c>
      <c r="CG328" s="470">
        <f t="shared" si="765"/>
        <v>0</v>
      </c>
      <c r="CH328" s="470">
        <f t="shared" si="766"/>
        <v>0</v>
      </c>
      <c r="CI328" s="470">
        <f t="shared" si="767"/>
        <v>0</v>
      </c>
      <c r="CJ328" s="470">
        <f t="shared" si="768"/>
        <v>0</v>
      </c>
      <c r="CK328" s="472">
        <f t="shared" si="769"/>
        <v>0</v>
      </c>
      <c r="CL328" s="470">
        <f t="shared" si="770"/>
        <v>0.75125492898272395</v>
      </c>
      <c r="CM328" s="116">
        <f t="shared" si="771"/>
        <v>5.4663989783091997E-2</v>
      </c>
      <c r="CN328" s="116">
        <f t="shared" si="772"/>
        <v>8.3100485920658507</v>
      </c>
      <c r="CO328" s="116">
        <f t="shared" si="773"/>
        <v>0.74348612128878699</v>
      </c>
      <c r="CP328" s="116">
        <f t="shared" si="774"/>
        <v>5.0837510498275E-2</v>
      </c>
      <c r="CQ328" s="116">
        <f t="shared" si="775"/>
        <v>8.2291282610407901</v>
      </c>
      <c r="CR328" s="116">
        <f t="shared" si="776"/>
        <v>0.73793697293597604</v>
      </c>
      <c r="CS328" s="116">
        <f t="shared" si="777"/>
        <v>4.8104311009120999E-2</v>
      </c>
      <c r="CT328" s="116">
        <f t="shared" si="778"/>
        <v>8.1350857141738295</v>
      </c>
      <c r="CU328" s="116">
        <f t="shared" si="779"/>
        <v>0.71940281743758605</v>
      </c>
      <c r="CV328" s="116">
        <f t="shared" si="780"/>
        <v>3.8975424715344001E-2</v>
      </c>
      <c r="CW328" s="471">
        <f t="shared" si="781"/>
        <v>8.0173222386695908</v>
      </c>
      <c r="CX328" s="470">
        <f t="shared" si="782"/>
        <v>0</v>
      </c>
      <c r="CY328" s="116">
        <f t="shared" si="783"/>
        <v>0</v>
      </c>
      <c r="CZ328" s="116">
        <f t="shared" si="784"/>
        <v>0</v>
      </c>
      <c r="DA328" s="116">
        <f t="shared" si="785"/>
        <v>0</v>
      </c>
      <c r="DB328" s="116">
        <f t="shared" si="786"/>
        <v>0</v>
      </c>
      <c r="DC328" s="116">
        <f t="shared" si="787"/>
        <v>0</v>
      </c>
      <c r="DD328" s="116">
        <f t="shared" si="788"/>
        <v>0</v>
      </c>
      <c r="DE328" s="116">
        <f t="shared" si="789"/>
        <v>0</v>
      </c>
      <c r="DF328" s="116">
        <f t="shared" si="790"/>
        <v>0</v>
      </c>
      <c r="DG328" s="116">
        <f t="shared" si="791"/>
        <v>0</v>
      </c>
      <c r="DH328" s="116">
        <f t="shared" si="792"/>
        <v>0</v>
      </c>
      <c r="DI328" s="471">
        <f t="shared" si="793"/>
        <v>0</v>
      </c>
      <c r="DJ328" s="470">
        <f t="shared" si="794"/>
        <v>0</v>
      </c>
      <c r="DK328" s="116">
        <f t="shared" si="795"/>
        <v>0</v>
      </c>
      <c r="DL328" s="116">
        <f t="shared" si="796"/>
        <v>0</v>
      </c>
      <c r="DM328" s="116">
        <f t="shared" si="797"/>
        <v>0</v>
      </c>
      <c r="DN328" s="116">
        <f t="shared" si="798"/>
        <v>0</v>
      </c>
      <c r="DO328" s="116">
        <f t="shared" si="799"/>
        <v>0</v>
      </c>
      <c r="DP328" s="116">
        <f t="shared" si="800"/>
        <v>0</v>
      </c>
      <c r="DQ328" s="116">
        <f t="shared" si="801"/>
        <v>0</v>
      </c>
      <c r="DR328" s="116">
        <f t="shared" si="802"/>
        <v>0</v>
      </c>
      <c r="DS328" s="116">
        <f t="shared" si="803"/>
        <v>0</v>
      </c>
      <c r="DT328" s="116">
        <f t="shared" si="804"/>
        <v>0</v>
      </c>
      <c r="DU328" s="471">
        <f t="shared" si="805"/>
        <v>0</v>
      </c>
      <c r="DV328" s="470">
        <f t="shared" si="806"/>
        <v>0</v>
      </c>
      <c r="DW328" s="470">
        <f t="shared" si="807"/>
        <v>0</v>
      </c>
      <c r="DX328" s="470">
        <f t="shared" si="808"/>
        <v>0</v>
      </c>
      <c r="DY328" s="470">
        <f t="shared" si="809"/>
        <v>0</v>
      </c>
      <c r="DZ328" s="470">
        <f t="shared" si="810"/>
        <v>0</v>
      </c>
      <c r="EA328" s="470">
        <f t="shared" si="811"/>
        <v>0</v>
      </c>
      <c r="EB328" s="470">
        <f t="shared" si="812"/>
        <v>0</v>
      </c>
      <c r="EC328" s="470">
        <f t="shared" si="813"/>
        <v>0</v>
      </c>
      <c r="ED328" s="470">
        <f t="shared" si="814"/>
        <v>0</v>
      </c>
      <c r="EE328" s="470">
        <f t="shared" si="815"/>
        <v>0</v>
      </c>
      <c r="EF328" s="470">
        <f t="shared" si="816"/>
        <v>0</v>
      </c>
      <c r="EG328" s="470">
        <f t="shared" si="817"/>
        <v>0</v>
      </c>
      <c r="EH328" s="466">
        <f t="shared" si="818"/>
        <v>0</v>
      </c>
      <c r="EI328" s="122">
        <f t="shared" si="819"/>
        <v>0</v>
      </c>
      <c r="EJ328" s="122">
        <f t="shared" si="820"/>
        <v>0</v>
      </c>
      <c r="EK328" s="122">
        <f t="shared" si="821"/>
        <v>0</v>
      </c>
      <c r="EL328" s="122">
        <f t="shared" si="822"/>
        <v>0</v>
      </c>
      <c r="EM328" s="122">
        <f t="shared" si="823"/>
        <v>0</v>
      </c>
      <c r="EN328" s="122">
        <f t="shared" si="824"/>
        <v>0</v>
      </c>
      <c r="EO328" s="122">
        <f t="shared" si="825"/>
        <v>0</v>
      </c>
      <c r="EP328" s="122">
        <f t="shared" si="826"/>
        <v>0</v>
      </c>
      <c r="EQ328" s="122">
        <f t="shared" si="827"/>
        <v>0</v>
      </c>
      <c r="ER328" s="122">
        <f t="shared" si="828"/>
        <v>0</v>
      </c>
      <c r="ES328" s="469">
        <f t="shared" si="829"/>
        <v>0</v>
      </c>
      <c r="ET328" s="466">
        <f t="shared" si="830"/>
        <v>0</v>
      </c>
      <c r="EU328" s="122">
        <f t="shared" si="831"/>
        <v>0</v>
      </c>
      <c r="EV328" s="122">
        <f t="shared" si="832"/>
        <v>0</v>
      </c>
      <c r="EW328" s="122">
        <f t="shared" si="833"/>
        <v>0</v>
      </c>
      <c r="EX328" s="122">
        <f t="shared" si="834"/>
        <v>0</v>
      </c>
      <c r="EY328" s="122">
        <f t="shared" si="835"/>
        <v>0</v>
      </c>
      <c r="EZ328" s="122">
        <f t="shared" si="836"/>
        <v>0</v>
      </c>
      <c r="FA328" s="122">
        <f t="shared" si="837"/>
        <v>0</v>
      </c>
      <c r="FB328" s="122">
        <f t="shared" si="838"/>
        <v>0</v>
      </c>
      <c r="FC328" s="122">
        <f t="shared" si="839"/>
        <v>0</v>
      </c>
      <c r="FD328" s="122">
        <f t="shared" si="840"/>
        <v>0</v>
      </c>
      <c r="FE328" s="469">
        <f t="shared" si="841"/>
        <v>0</v>
      </c>
      <c r="FF328" s="466">
        <f t="shared" si="842"/>
        <v>0</v>
      </c>
      <c r="FG328" s="466">
        <f t="shared" si="843"/>
        <v>0</v>
      </c>
      <c r="FH328" s="466">
        <f t="shared" si="844"/>
        <v>0</v>
      </c>
      <c r="FI328" s="466">
        <f t="shared" si="845"/>
        <v>0</v>
      </c>
      <c r="FJ328" s="466">
        <f t="shared" si="846"/>
        <v>0</v>
      </c>
      <c r="FK328" s="466">
        <f t="shared" si="847"/>
        <v>0</v>
      </c>
      <c r="FL328" s="466">
        <f t="shared" si="848"/>
        <v>0</v>
      </c>
      <c r="FM328" s="466">
        <f t="shared" si="849"/>
        <v>0</v>
      </c>
      <c r="FN328" s="466">
        <f t="shared" si="850"/>
        <v>0</v>
      </c>
      <c r="FO328" s="466">
        <f t="shared" si="851"/>
        <v>0</v>
      </c>
      <c r="FP328" s="466">
        <f t="shared" si="852"/>
        <v>0</v>
      </c>
      <c r="FQ328" s="468">
        <f t="shared" si="853"/>
        <v>0</v>
      </c>
      <c r="FR328" s="466">
        <f t="shared" si="854"/>
        <v>0</v>
      </c>
      <c r="FS328" s="466">
        <f t="shared" si="855"/>
        <v>0</v>
      </c>
      <c r="FT328" s="466">
        <f t="shared" si="856"/>
        <v>0</v>
      </c>
      <c r="FU328" s="466">
        <f t="shared" si="857"/>
        <v>0</v>
      </c>
      <c r="FV328" s="466">
        <f t="shared" si="858"/>
        <v>0</v>
      </c>
      <c r="FW328" s="466">
        <f t="shared" si="859"/>
        <v>0</v>
      </c>
      <c r="FX328" s="466">
        <f t="shared" si="860"/>
        <v>0</v>
      </c>
      <c r="FY328" s="466">
        <f t="shared" si="861"/>
        <v>0</v>
      </c>
      <c r="FZ328" s="466">
        <f t="shared" si="862"/>
        <v>0</v>
      </c>
      <c r="GA328" s="466">
        <f t="shared" si="863"/>
        <v>0</v>
      </c>
      <c r="GB328" s="466">
        <f t="shared" si="864"/>
        <v>0</v>
      </c>
      <c r="GC328" s="468">
        <f t="shared" si="865"/>
        <v>0</v>
      </c>
    </row>
    <row r="329" spans="1:185">
      <c r="A329" s="97">
        <v>326</v>
      </c>
      <c r="B329" s="97" t="s">
        <v>11</v>
      </c>
      <c r="C329" s="97" t="s">
        <v>214</v>
      </c>
      <c r="D329" s="97" t="s">
        <v>936</v>
      </c>
      <c r="E329" s="321">
        <v>0.796309148264983</v>
      </c>
      <c r="F329" s="122">
        <v>0.47567823343848498</v>
      </c>
      <c r="G329" s="122">
        <v>2.5645583596214401</v>
      </c>
      <c r="H329" s="122">
        <v>0.73061364353312197</v>
      </c>
      <c r="I329" s="122">
        <v>0.45537594637223899</v>
      </c>
      <c r="J329" s="122">
        <v>2.5147930678233301</v>
      </c>
      <c r="K329" s="122">
        <v>0.68482586750788499</v>
      </c>
      <c r="L329" s="122">
        <v>0.441225867507886</v>
      </c>
      <c r="M329" s="122">
        <v>2.45695772870662</v>
      </c>
      <c r="N329" s="122">
        <v>0.58050936908517303</v>
      </c>
      <c r="O329" s="122">
        <v>0.40898829652996799</v>
      </c>
      <c r="P329" s="475">
        <v>2.3845342271293299</v>
      </c>
      <c r="Q329" s="474">
        <v>4</v>
      </c>
      <c r="R329" s="97">
        <v>3.1852365930599298</v>
      </c>
      <c r="S329" s="97">
        <v>1.9027129337539399</v>
      </c>
      <c r="T329" s="97">
        <v>10.2582334384857</v>
      </c>
      <c r="U329" s="97">
        <v>2.9224545741324799</v>
      </c>
      <c r="V329" s="97">
        <v>1.82150378548895</v>
      </c>
      <c r="W329" s="97">
        <v>10.059172271293299</v>
      </c>
      <c r="X329" s="97">
        <v>2.73930347003154</v>
      </c>
      <c r="Y329" s="97">
        <v>1.76490347003154</v>
      </c>
      <c r="Z329" s="97">
        <v>9.82783091482648</v>
      </c>
      <c r="AA329" s="97">
        <v>2.3220374763406899</v>
      </c>
      <c r="AB329" s="97">
        <v>1.63595318611987</v>
      </c>
      <c r="AC329" s="97">
        <v>9.5381369085173304</v>
      </c>
      <c r="AD329" s="321">
        <v>0</v>
      </c>
      <c r="AE329" s="97">
        <v>0</v>
      </c>
      <c r="AF329" s="97">
        <v>0</v>
      </c>
      <c r="AG329" s="97">
        <v>0</v>
      </c>
      <c r="AH329" s="97">
        <v>0</v>
      </c>
      <c r="AI329" s="97">
        <v>0</v>
      </c>
      <c r="AJ329" s="97">
        <v>0</v>
      </c>
      <c r="AK329" s="97">
        <v>0</v>
      </c>
      <c r="AL329" s="97">
        <v>0</v>
      </c>
      <c r="AM329" s="97">
        <v>0</v>
      </c>
      <c r="AN329" s="97">
        <v>0</v>
      </c>
      <c r="AO329" s="97">
        <v>0</v>
      </c>
      <c r="AP329" s="466">
        <f t="shared" si="722"/>
        <v>0</v>
      </c>
      <c r="AQ329" s="122">
        <f t="shared" si="723"/>
        <v>0</v>
      </c>
      <c r="AR329" s="473">
        <f t="shared" si="724"/>
        <v>0</v>
      </c>
      <c r="AS329" s="122">
        <f t="shared" si="725"/>
        <v>0</v>
      </c>
      <c r="AT329" s="122">
        <f t="shared" si="726"/>
        <v>0</v>
      </c>
      <c r="AU329" s="122">
        <f t="shared" si="727"/>
        <v>0</v>
      </c>
      <c r="AV329" s="122">
        <f t="shared" si="728"/>
        <v>0</v>
      </c>
      <c r="AW329" s="122">
        <f t="shared" si="729"/>
        <v>0</v>
      </c>
      <c r="AX329" s="122">
        <f t="shared" si="730"/>
        <v>0</v>
      </c>
      <c r="AY329" s="122">
        <f t="shared" si="731"/>
        <v>0</v>
      </c>
      <c r="AZ329" s="122">
        <f t="shared" si="732"/>
        <v>0</v>
      </c>
      <c r="BA329" s="469">
        <f t="shared" si="733"/>
        <v>0</v>
      </c>
      <c r="BB329" s="97">
        <f t="shared" si="734"/>
        <v>0.12288819733613719</v>
      </c>
      <c r="BC329" s="97">
        <f t="shared" si="735"/>
        <v>7.3407722046967966E-2</v>
      </c>
      <c r="BD329" s="97">
        <f t="shared" si="736"/>
        <v>0.39576834507535752</v>
      </c>
      <c r="BE329" s="97">
        <f t="shared" si="737"/>
        <v>0.11274992105590589</v>
      </c>
      <c r="BF329" s="97">
        <f t="shared" si="738"/>
        <v>7.0274627990711408E-2</v>
      </c>
      <c r="BG329" s="97">
        <f t="shared" si="739"/>
        <v>0.38808845465553587</v>
      </c>
      <c r="BH329" s="97">
        <f t="shared" si="740"/>
        <v>0.10568384970907793</v>
      </c>
      <c r="BI329" s="97">
        <f t="shared" si="741"/>
        <v>6.8090956375744763E-2</v>
      </c>
      <c r="BJ329" s="97">
        <f t="shared" si="742"/>
        <v>0.37916317660006932</v>
      </c>
      <c r="BK329" s="97">
        <f t="shared" si="743"/>
        <v>8.9585495858044081E-2</v>
      </c>
      <c r="BL329" s="97">
        <f t="shared" si="744"/>
        <v>6.3115982783385829E-2</v>
      </c>
      <c r="BM329" s="469">
        <f t="shared" si="745"/>
        <v>0.36798662089554735</v>
      </c>
      <c r="BN329" s="467">
        <f t="shared" si="746"/>
        <v>0</v>
      </c>
      <c r="BO329" s="97">
        <f t="shared" si="747"/>
        <v>0</v>
      </c>
      <c r="BP329" s="97">
        <f t="shared" si="748"/>
        <v>0</v>
      </c>
      <c r="BQ329" s="97">
        <f t="shared" si="749"/>
        <v>0</v>
      </c>
      <c r="BR329" s="97">
        <f t="shared" si="750"/>
        <v>0</v>
      </c>
      <c r="BS329" s="97">
        <f t="shared" si="751"/>
        <v>0</v>
      </c>
      <c r="BT329" s="97">
        <f t="shared" si="752"/>
        <v>0</v>
      </c>
      <c r="BU329" s="97">
        <f t="shared" si="753"/>
        <v>0</v>
      </c>
      <c r="BV329" s="97">
        <f t="shared" si="754"/>
        <v>0</v>
      </c>
      <c r="BW329" s="97">
        <f t="shared" si="755"/>
        <v>0</v>
      </c>
      <c r="BX329" s="97">
        <f t="shared" si="756"/>
        <v>0</v>
      </c>
      <c r="BY329" s="469">
        <f t="shared" si="757"/>
        <v>0</v>
      </c>
      <c r="BZ329" s="470">
        <f t="shared" si="758"/>
        <v>0</v>
      </c>
      <c r="CA329" s="470">
        <f t="shared" si="759"/>
        <v>0</v>
      </c>
      <c r="CB329" s="470">
        <f t="shared" si="760"/>
        <v>0</v>
      </c>
      <c r="CC329" s="470">
        <f t="shared" si="761"/>
        <v>0</v>
      </c>
      <c r="CD329" s="470">
        <f t="shared" si="762"/>
        <v>0</v>
      </c>
      <c r="CE329" s="470">
        <f t="shared" si="763"/>
        <v>0</v>
      </c>
      <c r="CF329" s="470">
        <f t="shared" si="764"/>
        <v>0</v>
      </c>
      <c r="CG329" s="470">
        <f t="shared" si="765"/>
        <v>0</v>
      </c>
      <c r="CH329" s="470">
        <f t="shared" si="766"/>
        <v>0</v>
      </c>
      <c r="CI329" s="470">
        <f t="shared" si="767"/>
        <v>0</v>
      </c>
      <c r="CJ329" s="470">
        <f t="shared" si="768"/>
        <v>0</v>
      </c>
      <c r="CK329" s="472">
        <f t="shared" si="769"/>
        <v>0</v>
      </c>
      <c r="CL329" s="470">
        <f t="shared" si="770"/>
        <v>3.1852365930599298</v>
      </c>
      <c r="CM329" s="116">
        <f t="shared" si="771"/>
        <v>1.9027129337539399</v>
      </c>
      <c r="CN329" s="116">
        <f t="shared" si="772"/>
        <v>10.2582334384857</v>
      </c>
      <c r="CO329" s="116">
        <f t="shared" si="773"/>
        <v>2.9224545741324799</v>
      </c>
      <c r="CP329" s="116">
        <f t="shared" si="774"/>
        <v>1.82150378548895</v>
      </c>
      <c r="CQ329" s="116">
        <f t="shared" si="775"/>
        <v>10.059172271293299</v>
      </c>
      <c r="CR329" s="116">
        <f t="shared" si="776"/>
        <v>2.73930347003154</v>
      </c>
      <c r="CS329" s="116">
        <f t="shared" si="777"/>
        <v>1.76490347003154</v>
      </c>
      <c r="CT329" s="116">
        <f t="shared" si="778"/>
        <v>9.82783091482648</v>
      </c>
      <c r="CU329" s="116">
        <f t="shared" si="779"/>
        <v>2.3220374763406899</v>
      </c>
      <c r="CV329" s="116">
        <f t="shared" si="780"/>
        <v>1.63595318611987</v>
      </c>
      <c r="CW329" s="471">
        <f t="shared" si="781"/>
        <v>9.5381369085173304</v>
      </c>
      <c r="CX329" s="470">
        <f t="shared" si="782"/>
        <v>0</v>
      </c>
      <c r="CY329" s="116">
        <f t="shared" si="783"/>
        <v>0</v>
      </c>
      <c r="CZ329" s="116">
        <f t="shared" si="784"/>
        <v>0</v>
      </c>
      <c r="DA329" s="116">
        <f t="shared" si="785"/>
        <v>0</v>
      </c>
      <c r="DB329" s="116">
        <f t="shared" si="786"/>
        <v>0</v>
      </c>
      <c r="DC329" s="116">
        <f t="shared" si="787"/>
        <v>0</v>
      </c>
      <c r="DD329" s="116">
        <f t="shared" si="788"/>
        <v>0</v>
      </c>
      <c r="DE329" s="116">
        <f t="shared" si="789"/>
        <v>0</v>
      </c>
      <c r="DF329" s="116">
        <f t="shared" si="790"/>
        <v>0</v>
      </c>
      <c r="DG329" s="116">
        <f t="shared" si="791"/>
        <v>0</v>
      </c>
      <c r="DH329" s="116">
        <f t="shared" si="792"/>
        <v>0</v>
      </c>
      <c r="DI329" s="471">
        <f t="shared" si="793"/>
        <v>0</v>
      </c>
      <c r="DJ329" s="470">
        <f t="shared" si="794"/>
        <v>0</v>
      </c>
      <c r="DK329" s="116">
        <f t="shared" si="795"/>
        <v>0</v>
      </c>
      <c r="DL329" s="116">
        <f t="shared" si="796"/>
        <v>0</v>
      </c>
      <c r="DM329" s="116">
        <f t="shared" si="797"/>
        <v>0</v>
      </c>
      <c r="DN329" s="116">
        <f t="shared" si="798"/>
        <v>0</v>
      </c>
      <c r="DO329" s="116">
        <f t="shared" si="799"/>
        <v>0</v>
      </c>
      <c r="DP329" s="116">
        <f t="shared" si="800"/>
        <v>0</v>
      </c>
      <c r="DQ329" s="116">
        <f t="shared" si="801"/>
        <v>0</v>
      </c>
      <c r="DR329" s="116">
        <f t="shared" si="802"/>
        <v>0</v>
      </c>
      <c r="DS329" s="116">
        <f t="shared" si="803"/>
        <v>0</v>
      </c>
      <c r="DT329" s="116">
        <f t="shared" si="804"/>
        <v>0</v>
      </c>
      <c r="DU329" s="471">
        <f t="shared" si="805"/>
        <v>0</v>
      </c>
      <c r="DV329" s="470">
        <f t="shared" si="806"/>
        <v>0</v>
      </c>
      <c r="DW329" s="470">
        <f t="shared" si="807"/>
        <v>0</v>
      </c>
      <c r="DX329" s="470">
        <f t="shared" si="808"/>
        <v>0</v>
      </c>
      <c r="DY329" s="470">
        <f t="shared" si="809"/>
        <v>0</v>
      </c>
      <c r="DZ329" s="470">
        <f t="shared" si="810"/>
        <v>0</v>
      </c>
      <c r="EA329" s="470">
        <f t="shared" si="811"/>
        <v>0</v>
      </c>
      <c r="EB329" s="470">
        <f t="shared" si="812"/>
        <v>0</v>
      </c>
      <c r="EC329" s="470">
        <f t="shared" si="813"/>
        <v>0</v>
      </c>
      <c r="ED329" s="470">
        <f t="shared" si="814"/>
        <v>0</v>
      </c>
      <c r="EE329" s="470">
        <f t="shared" si="815"/>
        <v>0</v>
      </c>
      <c r="EF329" s="470">
        <f t="shared" si="816"/>
        <v>0</v>
      </c>
      <c r="EG329" s="470">
        <f t="shared" si="817"/>
        <v>0</v>
      </c>
      <c r="EH329" s="466">
        <f t="shared" si="818"/>
        <v>0</v>
      </c>
      <c r="EI329" s="122">
        <f t="shared" si="819"/>
        <v>0</v>
      </c>
      <c r="EJ329" s="122">
        <f t="shared" si="820"/>
        <v>0</v>
      </c>
      <c r="EK329" s="122">
        <f t="shared" si="821"/>
        <v>0</v>
      </c>
      <c r="EL329" s="122">
        <f t="shared" si="822"/>
        <v>0</v>
      </c>
      <c r="EM329" s="122">
        <f t="shared" si="823"/>
        <v>0</v>
      </c>
      <c r="EN329" s="122">
        <f t="shared" si="824"/>
        <v>0</v>
      </c>
      <c r="EO329" s="122">
        <f t="shared" si="825"/>
        <v>0</v>
      </c>
      <c r="EP329" s="122">
        <f t="shared" si="826"/>
        <v>0</v>
      </c>
      <c r="EQ329" s="122">
        <f t="shared" si="827"/>
        <v>0</v>
      </c>
      <c r="ER329" s="122">
        <f t="shared" si="828"/>
        <v>0</v>
      </c>
      <c r="ES329" s="469">
        <f t="shared" si="829"/>
        <v>0</v>
      </c>
      <c r="ET329" s="466">
        <f t="shared" si="830"/>
        <v>0</v>
      </c>
      <c r="EU329" s="122">
        <f t="shared" si="831"/>
        <v>0</v>
      </c>
      <c r="EV329" s="122">
        <f t="shared" si="832"/>
        <v>0</v>
      </c>
      <c r="EW329" s="122">
        <f t="shared" si="833"/>
        <v>0</v>
      </c>
      <c r="EX329" s="122">
        <f t="shared" si="834"/>
        <v>0</v>
      </c>
      <c r="EY329" s="122">
        <f t="shared" si="835"/>
        <v>0</v>
      </c>
      <c r="EZ329" s="122">
        <f t="shared" si="836"/>
        <v>0</v>
      </c>
      <c r="FA329" s="122">
        <f t="shared" si="837"/>
        <v>0</v>
      </c>
      <c r="FB329" s="122">
        <f t="shared" si="838"/>
        <v>0</v>
      </c>
      <c r="FC329" s="122">
        <f t="shared" si="839"/>
        <v>0</v>
      </c>
      <c r="FD329" s="122">
        <f t="shared" si="840"/>
        <v>0</v>
      </c>
      <c r="FE329" s="469">
        <f t="shared" si="841"/>
        <v>0</v>
      </c>
      <c r="FF329" s="466">
        <f t="shared" si="842"/>
        <v>0</v>
      </c>
      <c r="FG329" s="466">
        <f t="shared" si="843"/>
        <v>0</v>
      </c>
      <c r="FH329" s="466">
        <f t="shared" si="844"/>
        <v>0</v>
      </c>
      <c r="FI329" s="466">
        <f t="shared" si="845"/>
        <v>0</v>
      </c>
      <c r="FJ329" s="466">
        <f t="shared" si="846"/>
        <v>0</v>
      </c>
      <c r="FK329" s="466">
        <f t="shared" si="847"/>
        <v>0</v>
      </c>
      <c r="FL329" s="466">
        <f t="shared" si="848"/>
        <v>0</v>
      </c>
      <c r="FM329" s="466">
        <f t="shared" si="849"/>
        <v>0</v>
      </c>
      <c r="FN329" s="466">
        <f t="shared" si="850"/>
        <v>0</v>
      </c>
      <c r="FO329" s="466">
        <f t="shared" si="851"/>
        <v>0</v>
      </c>
      <c r="FP329" s="466">
        <f t="shared" si="852"/>
        <v>0</v>
      </c>
      <c r="FQ329" s="468">
        <f t="shared" si="853"/>
        <v>0</v>
      </c>
      <c r="FR329" s="466">
        <f t="shared" si="854"/>
        <v>0</v>
      </c>
      <c r="FS329" s="466">
        <f t="shared" si="855"/>
        <v>0</v>
      </c>
      <c r="FT329" s="466">
        <f t="shared" si="856"/>
        <v>0</v>
      </c>
      <c r="FU329" s="466">
        <f t="shared" si="857"/>
        <v>0</v>
      </c>
      <c r="FV329" s="466">
        <f t="shared" si="858"/>
        <v>0</v>
      </c>
      <c r="FW329" s="466">
        <f t="shared" si="859"/>
        <v>0</v>
      </c>
      <c r="FX329" s="466">
        <f t="shared" si="860"/>
        <v>0</v>
      </c>
      <c r="FY329" s="466">
        <f t="shared" si="861"/>
        <v>0</v>
      </c>
      <c r="FZ329" s="466">
        <f t="shared" si="862"/>
        <v>0</v>
      </c>
      <c r="GA329" s="466">
        <f t="shared" si="863"/>
        <v>0</v>
      </c>
      <c r="GB329" s="466">
        <f t="shared" si="864"/>
        <v>0</v>
      </c>
      <c r="GC329" s="468">
        <f t="shared" si="865"/>
        <v>0</v>
      </c>
    </row>
    <row r="330" spans="1:185">
      <c r="A330" s="97">
        <v>327</v>
      </c>
      <c r="B330" s="97" t="s">
        <v>11</v>
      </c>
      <c r="C330" s="97" t="s">
        <v>214</v>
      </c>
      <c r="D330" s="97" t="s">
        <v>936</v>
      </c>
      <c r="E330" s="321">
        <v>0.88266451929658296</v>
      </c>
      <c r="F330" s="122">
        <v>6.4225820561418998E-2</v>
      </c>
      <c r="G330" s="122">
        <v>9.7636431560979897</v>
      </c>
      <c r="H330" s="122">
        <v>0.87353679095280901</v>
      </c>
      <c r="I330" s="122">
        <v>5.973001312212E-2</v>
      </c>
      <c r="J330" s="122">
        <v>9.6685682323536994</v>
      </c>
      <c r="K330" s="122">
        <v>0.86701698499296997</v>
      </c>
      <c r="L330" s="122">
        <v>5.6518722094048998E-2</v>
      </c>
      <c r="M330" s="122">
        <v>9.5580757534076408</v>
      </c>
      <c r="N330" s="122">
        <v>0.84524083308710896</v>
      </c>
      <c r="O330" s="122">
        <v>4.5793010060292003E-2</v>
      </c>
      <c r="P330" s="475">
        <v>9.4197130785198997</v>
      </c>
      <c r="Q330" s="474">
        <v>1</v>
      </c>
      <c r="R330" s="97">
        <v>0.88266451929658296</v>
      </c>
      <c r="S330" s="97">
        <v>6.4225820561418998E-2</v>
      </c>
      <c r="T330" s="97">
        <v>9.7636431560979897</v>
      </c>
      <c r="U330" s="97">
        <v>0.87353679095280901</v>
      </c>
      <c r="V330" s="97">
        <v>5.973001312212E-2</v>
      </c>
      <c r="W330" s="97">
        <v>9.6685682323536994</v>
      </c>
      <c r="X330" s="97">
        <v>0.86701698499296997</v>
      </c>
      <c r="Y330" s="97">
        <v>5.6518722094048998E-2</v>
      </c>
      <c r="Z330" s="97">
        <v>9.5580757534076408</v>
      </c>
      <c r="AA330" s="97">
        <v>0.84524083308710896</v>
      </c>
      <c r="AB330" s="97">
        <v>4.5793010060292003E-2</v>
      </c>
      <c r="AC330" s="97">
        <v>9.4197130785198997</v>
      </c>
      <c r="AD330" s="321">
        <v>0</v>
      </c>
      <c r="AE330" s="97">
        <v>0</v>
      </c>
      <c r="AF330" s="97">
        <v>0</v>
      </c>
      <c r="AG330" s="97">
        <v>0</v>
      </c>
      <c r="AH330" s="97">
        <v>0</v>
      </c>
      <c r="AI330" s="97">
        <v>0</v>
      </c>
      <c r="AJ330" s="97">
        <v>0</v>
      </c>
      <c r="AK330" s="97">
        <v>0</v>
      </c>
      <c r="AL330" s="97">
        <v>0</v>
      </c>
      <c r="AM330" s="97">
        <v>0</v>
      </c>
      <c r="AN330" s="97">
        <v>0</v>
      </c>
      <c r="AO330" s="97">
        <v>0</v>
      </c>
      <c r="AP330" s="466">
        <f t="shared" si="722"/>
        <v>0</v>
      </c>
      <c r="AQ330" s="122">
        <f t="shared" si="723"/>
        <v>0</v>
      </c>
      <c r="AR330" s="473">
        <f t="shared" si="724"/>
        <v>0</v>
      </c>
      <c r="AS330" s="122">
        <f t="shared" si="725"/>
        <v>0</v>
      </c>
      <c r="AT330" s="122">
        <f t="shared" si="726"/>
        <v>0</v>
      </c>
      <c r="AU330" s="122">
        <f t="shared" si="727"/>
        <v>0</v>
      </c>
      <c r="AV330" s="122">
        <f t="shared" si="728"/>
        <v>0</v>
      </c>
      <c r="AW330" s="122">
        <f t="shared" si="729"/>
        <v>0</v>
      </c>
      <c r="AX330" s="122">
        <f t="shared" si="730"/>
        <v>0</v>
      </c>
      <c r="AY330" s="122">
        <f t="shared" si="731"/>
        <v>0</v>
      </c>
      <c r="AZ330" s="122">
        <f t="shared" si="732"/>
        <v>0</v>
      </c>
      <c r="BA330" s="469">
        <f t="shared" si="733"/>
        <v>0</v>
      </c>
      <c r="BB330" s="97">
        <f t="shared" si="734"/>
        <v>0.13621475009455822</v>
      </c>
      <c r="BC330" s="97">
        <f t="shared" si="735"/>
        <v>9.911471353083871E-3</v>
      </c>
      <c r="BD330" s="97">
        <f t="shared" si="736"/>
        <v>1.5067471088338329</v>
      </c>
      <c r="BE330" s="97">
        <f t="shared" si="737"/>
        <v>0.13480613877270625</v>
      </c>
      <c r="BF330" s="97">
        <f t="shared" si="738"/>
        <v>9.2176683583680506E-3</v>
      </c>
      <c r="BG330" s="97">
        <f t="shared" si="739"/>
        <v>1.4920749353240057</v>
      </c>
      <c r="BH330" s="97">
        <f t="shared" si="740"/>
        <v>0.1337999878285262</v>
      </c>
      <c r="BI330" s="97">
        <f t="shared" si="741"/>
        <v>8.72209479071385E-3</v>
      </c>
      <c r="BJ330" s="97">
        <f t="shared" si="742"/>
        <v>1.4750234904342079</v>
      </c>
      <c r="BK330" s="97">
        <f t="shared" si="743"/>
        <v>0.13043944367496507</v>
      </c>
      <c r="BL330" s="97">
        <f t="shared" si="744"/>
        <v>7.0668790747488398E-3</v>
      </c>
      <c r="BM330" s="469">
        <f t="shared" si="745"/>
        <v>1.4536710549729208</v>
      </c>
      <c r="BN330" s="467">
        <f t="shared" si="746"/>
        <v>0</v>
      </c>
      <c r="BO330" s="97">
        <f t="shared" si="747"/>
        <v>0</v>
      </c>
      <c r="BP330" s="97">
        <f t="shared" si="748"/>
        <v>0</v>
      </c>
      <c r="BQ330" s="97">
        <f t="shared" si="749"/>
        <v>0</v>
      </c>
      <c r="BR330" s="97">
        <f t="shared" si="750"/>
        <v>0</v>
      </c>
      <c r="BS330" s="97">
        <f t="shared" si="751"/>
        <v>0</v>
      </c>
      <c r="BT330" s="97">
        <f t="shared" si="752"/>
        <v>0</v>
      </c>
      <c r="BU330" s="97">
        <f t="shared" si="753"/>
        <v>0</v>
      </c>
      <c r="BV330" s="97">
        <f t="shared" si="754"/>
        <v>0</v>
      </c>
      <c r="BW330" s="97">
        <f t="shared" si="755"/>
        <v>0</v>
      </c>
      <c r="BX330" s="97">
        <f t="shared" si="756"/>
        <v>0</v>
      </c>
      <c r="BY330" s="469">
        <f t="shared" si="757"/>
        <v>0</v>
      </c>
      <c r="BZ330" s="470">
        <f t="shared" si="758"/>
        <v>0</v>
      </c>
      <c r="CA330" s="470">
        <f t="shared" si="759"/>
        <v>0</v>
      </c>
      <c r="CB330" s="470">
        <f t="shared" si="760"/>
        <v>0</v>
      </c>
      <c r="CC330" s="470">
        <f t="shared" si="761"/>
        <v>0</v>
      </c>
      <c r="CD330" s="470">
        <f t="shared" si="762"/>
        <v>0</v>
      </c>
      <c r="CE330" s="470">
        <f t="shared" si="763"/>
        <v>0</v>
      </c>
      <c r="CF330" s="470">
        <f t="shared" si="764"/>
        <v>0</v>
      </c>
      <c r="CG330" s="470">
        <f t="shared" si="765"/>
        <v>0</v>
      </c>
      <c r="CH330" s="470">
        <f t="shared" si="766"/>
        <v>0</v>
      </c>
      <c r="CI330" s="470">
        <f t="shared" si="767"/>
        <v>0</v>
      </c>
      <c r="CJ330" s="470">
        <f t="shared" si="768"/>
        <v>0</v>
      </c>
      <c r="CK330" s="472">
        <f t="shared" si="769"/>
        <v>0</v>
      </c>
      <c r="CL330" s="470">
        <f t="shared" si="770"/>
        <v>0.88266451929658296</v>
      </c>
      <c r="CM330" s="116">
        <f t="shared" si="771"/>
        <v>6.4225820561418998E-2</v>
      </c>
      <c r="CN330" s="116">
        <f t="shared" si="772"/>
        <v>9.7636431560979897</v>
      </c>
      <c r="CO330" s="116">
        <f t="shared" si="773"/>
        <v>0.87353679095280901</v>
      </c>
      <c r="CP330" s="116">
        <f t="shared" si="774"/>
        <v>5.973001312212E-2</v>
      </c>
      <c r="CQ330" s="116">
        <f t="shared" si="775"/>
        <v>9.6685682323536994</v>
      </c>
      <c r="CR330" s="116">
        <f t="shared" si="776"/>
        <v>0.86701698499296997</v>
      </c>
      <c r="CS330" s="116">
        <f t="shared" si="777"/>
        <v>5.6518722094048998E-2</v>
      </c>
      <c r="CT330" s="116">
        <f t="shared" si="778"/>
        <v>9.5580757534076408</v>
      </c>
      <c r="CU330" s="116">
        <f t="shared" si="779"/>
        <v>0.84524083308710896</v>
      </c>
      <c r="CV330" s="116">
        <f t="shared" si="780"/>
        <v>4.5793010060292003E-2</v>
      </c>
      <c r="CW330" s="471">
        <f t="shared" si="781"/>
        <v>9.4197130785198997</v>
      </c>
      <c r="CX330" s="470">
        <f t="shared" si="782"/>
        <v>0</v>
      </c>
      <c r="CY330" s="116">
        <f t="shared" si="783"/>
        <v>0</v>
      </c>
      <c r="CZ330" s="116">
        <f t="shared" si="784"/>
        <v>0</v>
      </c>
      <c r="DA330" s="116">
        <f t="shared" si="785"/>
        <v>0</v>
      </c>
      <c r="DB330" s="116">
        <f t="shared" si="786"/>
        <v>0</v>
      </c>
      <c r="DC330" s="116">
        <f t="shared" si="787"/>
        <v>0</v>
      </c>
      <c r="DD330" s="116">
        <f t="shared" si="788"/>
        <v>0</v>
      </c>
      <c r="DE330" s="116">
        <f t="shared" si="789"/>
        <v>0</v>
      </c>
      <c r="DF330" s="116">
        <f t="shared" si="790"/>
        <v>0</v>
      </c>
      <c r="DG330" s="116">
        <f t="shared" si="791"/>
        <v>0</v>
      </c>
      <c r="DH330" s="116">
        <f t="shared" si="792"/>
        <v>0</v>
      </c>
      <c r="DI330" s="471">
        <f t="shared" si="793"/>
        <v>0</v>
      </c>
      <c r="DJ330" s="470">
        <f t="shared" si="794"/>
        <v>0</v>
      </c>
      <c r="DK330" s="116">
        <f t="shared" si="795"/>
        <v>0</v>
      </c>
      <c r="DL330" s="116">
        <f t="shared" si="796"/>
        <v>0</v>
      </c>
      <c r="DM330" s="116">
        <f t="shared" si="797"/>
        <v>0</v>
      </c>
      <c r="DN330" s="116">
        <f t="shared" si="798"/>
        <v>0</v>
      </c>
      <c r="DO330" s="116">
        <f t="shared" si="799"/>
        <v>0</v>
      </c>
      <c r="DP330" s="116">
        <f t="shared" si="800"/>
        <v>0</v>
      </c>
      <c r="DQ330" s="116">
        <f t="shared" si="801"/>
        <v>0</v>
      </c>
      <c r="DR330" s="116">
        <f t="shared" si="802"/>
        <v>0</v>
      </c>
      <c r="DS330" s="116">
        <f t="shared" si="803"/>
        <v>0</v>
      </c>
      <c r="DT330" s="116">
        <f t="shared" si="804"/>
        <v>0</v>
      </c>
      <c r="DU330" s="471">
        <f t="shared" si="805"/>
        <v>0</v>
      </c>
      <c r="DV330" s="470">
        <f t="shared" si="806"/>
        <v>0</v>
      </c>
      <c r="DW330" s="470">
        <f t="shared" si="807"/>
        <v>0</v>
      </c>
      <c r="DX330" s="470">
        <f t="shared" si="808"/>
        <v>0</v>
      </c>
      <c r="DY330" s="470">
        <f t="shared" si="809"/>
        <v>0</v>
      </c>
      <c r="DZ330" s="470">
        <f t="shared" si="810"/>
        <v>0</v>
      </c>
      <c r="EA330" s="470">
        <f t="shared" si="811"/>
        <v>0</v>
      </c>
      <c r="EB330" s="470">
        <f t="shared" si="812"/>
        <v>0</v>
      </c>
      <c r="EC330" s="470">
        <f t="shared" si="813"/>
        <v>0</v>
      </c>
      <c r="ED330" s="470">
        <f t="shared" si="814"/>
        <v>0</v>
      </c>
      <c r="EE330" s="470">
        <f t="shared" si="815"/>
        <v>0</v>
      </c>
      <c r="EF330" s="470">
        <f t="shared" si="816"/>
        <v>0</v>
      </c>
      <c r="EG330" s="470">
        <f t="shared" si="817"/>
        <v>0</v>
      </c>
      <c r="EH330" s="466">
        <f t="shared" si="818"/>
        <v>0</v>
      </c>
      <c r="EI330" s="122">
        <f t="shared" si="819"/>
        <v>0</v>
      </c>
      <c r="EJ330" s="122">
        <f t="shared" si="820"/>
        <v>0</v>
      </c>
      <c r="EK330" s="122">
        <f t="shared" si="821"/>
        <v>0</v>
      </c>
      <c r="EL330" s="122">
        <f t="shared" si="822"/>
        <v>0</v>
      </c>
      <c r="EM330" s="122">
        <f t="shared" si="823"/>
        <v>0</v>
      </c>
      <c r="EN330" s="122">
        <f t="shared" si="824"/>
        <v>0</v>
      </c>
      <c r="EO330" s="122">
        <f t="shared" si="825"/>
        <v>0</v>
      </c>
      <c r="EP330" s="122">
        <f t="shared" si="826"/>
        <v>0</v>
      </c>
      <c r="EQ330" s="122">
        <f t="shared" si="827"/>
        <v>0</v>
      </c>
      <c r="ER330" s="122">
        <f t="shared" si="828"/>
        <v>0</v>
      </c>
      <c r="ES330" s="469">
        <f t="shared" si="829"/>
        <v>0</v>
      </c>
      <c r="ET330" s="466">
        <f t="shared" si="830"/>
        <v>0</v>
      </c>
      <c r="EU330" s="122">
        <f t="shared" si="831"/>
        <v>0</v>
      </c>
      <c r="EV330" s="122">
        <f t="shared" si="832"/>
        <v>0</v>
      </c>
      <c r="EW330" s="122">
        <f t="shared" si="833"/>
        <v>0</v>
      </c>
      <c r="EX330" s="122">
        <f t="shared" si="834"/>
        <v>0</v>
      </c>
      <c r="EY330" s="122">
        <f t="shared" si="835"/>
        <v>0</v>
      </c>
      <c r="EZ330" s="122">
        <f t="shared" si="836"/>
        <v>0</v>
      </c>
      <c r="FA330" s="122">
        <f t="shared" si="837"/>
        <v>0</v>
      </c>
      <c r="FB330" s="122">
        <f t="shared" si="838"/>
        <v>0</v>
      </c>
      <c r="FC330" s="122">
        <f t="shared" si="839"/>
        <v>0</v>
      </c>
      <c r="FD330" s="122">
        <f t="shared" si="840"/>
        <v>0</v>
      </c>
      <c r="FE330" s="469">
        <f t="shared" si="841"/>
        <v>0</v>
      </c>
      <c r="FF330" s="466">
        <f t="shared" si="842"/>
        <v>0</v>
      </c>
      <c r="FG330" s="466">
        <f t="shared" si="843"/>
        <v>0</v>
      </c>
      <c r="FH330" s="466">
        <f t="shared" si="844"/>
        <v>0</v>
      </c>
      <c r="FI330" s="466">
        <f t="shared" si="845"/>
        <v>0</v>
      </c>
      <c r="FJ330" s="466">
        <f t="shared" si="846"/>
        <v>0</v>
      </c>
      <c r="FK330" s="466">
        <f t="shared" si="847"/>
        <v>0</v>
      </c>
      <c r="FL330" s="466">
        <f t="shared" si="848"/>
        <v>0</v>
      </c>
      <c r="FM330" s="466">
        <f t="shared" si="849"/>
        <v>0</v>
      </c>
      <c r="FN330" s="466">
        <f t="shared" si="850"/>
        <v>0</v>
      </c>
      <c r="FO330" s="466">
        <f t="shared" si="851"/>
        <v>0</v>
      </c>
      <c r="FP330" s="466">
        <f t="shared" si="852"/>
        <v>0</v>
      </c>
      <c r="FQ330" s="468">
        <f t="shared" si="853"/>
        <v>0</v>
      </c>
      <c r="FR330" s="466">
        <f t="shared" si="854"/>
        <v>0</v>
      </c>
      <c r="FS330" s="466">
        <f t="shared" si="855"/>
        <v>0</v>
      </c>
      <c r="FT330" s="466">
        <f t="shared" si="856"/>
        <v>0</v>
      </c>
      <c r="FU330" s="466">
        <f t="shared" si="857"/>
        <v>0</v>
      </c>
      <c r="FV330" s="466">
        <f t="shared" si="858"/>
        <v>0</v>
      </c>
      <c r="FW330" s="466">
        <f t="shared" si="859"/>
        <v>0</v>
      </c>
      <c r="FX330" s="466">
        <f t="shared" si="860"/>
        <v>0</v>
      </c>
      <c r="FY330" s="466">
        <f t="shared" si="861"/>
        <v>0</v>
      </c>
      <c r="FZ330" s="466">
        <f t="shared" si="862"/>
        <v>0</v>
      </c>
      <c r="GA330" s="466">
        <f t="shared" si="863"/>
        <v>0</v>
      </c>
      <c r="GB330" s="466">
        <f t="shared" si="864"/>
        <v>0</v>
      </c>
      <c r="GC330" s="468">
        <f t="shared" si="865"/>
        <v>0</v>
      </c>
    </row>
    <row r="331" spans="1:185">
      <c r="A331" s="97">
        <v>328</v>
      </c>
      <c r="B331" s="97" t="s">
        <v>11</v>
      </c>
      <c r="C331" s="97" t="s">
        <v>214</v>
      </c>
      <c r="D331" s="97" t="s">
        <v>936</v>
      </c>
      <c r="E331" s="321">
        <v>1.1611055207138901</v>
      </c>
      <c r="F331" s="122">
        <v>0</v>
      </c>
      <c r="G331" s="122">
        <v>6.3750610662437399</v>
      </c>
      <c r="H331" s="122">
        <v>1.0767482450487</v>
      </c>
      <c r="I331" s="122">
        <v>0</v>
      </c>
      <c r="J331" s="122">
        <v>6.1380079437291899</v>
      </c>
      <c r="K331" s="122">
        <v>1.0168450354838701</v>
      </c>
      <c r="L331" s="122">
        <v>0</v>
      </c>
      <c r="M331" s="122">
        <v>5.9192480319827903</v>
      </c>
      <c r="N331" s="122">
        <v>0.83181049446448796</v>
      </c>
      <c r="O331" s="122">
        <v>0</v>
      </c>
      <c r="P331" s="475">
        <v>5.5580953217059896</v>
      </c>
      <c r="Q331" s="474">
        <v>1</v>
      </c>
      <c r="R331" s="97">
        <v>1.1611055207138901</v>
      </c>
      <c r="S331" s="97">
        <v>0</v>
      </c>
      <c r="T331" s="97">
        <v>6.3750610662437399</v>
      </c>
      <c r="U331" s="97">
        <v>1.0767482450487</v>
      </c>
      <c r="V331" s="97">
        <v>0</v>
      </c>
      <c r="W331" s="97">
        <v>6.1380079437291899</v>
      </c>
      <c r="X331" s="97">
        <v>1.0168450354838701</v>
      </c>
      <c r="Y331" s="97">
        <v>0</v>
      </c>
      <c r="Z331" s="97">
        <v>5.9192480319827903</v>
      </c>
      <c r="AA331" s="97">
        <v>0.83181049446448796</v>
      </c>
      <c r="AB331" s="97">
        <v>0</v>
      </c>
      <c r="AC331" s="97">
        <v>5.5580953217059896</v>
      </c>
      <c r="AD331" s="321">
        <v>0</v>
      </c>
      <c r="AE331" s="97">
        <v>0</v>
      </c>
      <c r="AF331" s="97">
        <v>0</v>
      </c>
      <c r="AG331" s="97">
        <v>0</v>
      </c>
      <c r="AH331" s="97">
        <v>0</v>
      </c>
      <c r="AI331" s="97">
        <v>0</v>
      </c>
      <c r="AJ331" s="97">
        <v>0</v>
      </c>
      <c r="AK331" s="97">
        <v>0</v>
      </c>
      <c r="AL331" s="97">
        <v>0</v>
      </c>
      <c r="AM331" s="97">
        <v>0</v>
      </c>
      <c r="AN331" s="97">
        <v>0</v>
      </c>
      <c r="AO331" s="97">
        <v>0</v>
      </c>
      <c r="AP331" s="466">
        <f t="shared" si="722"/>
        <v>0</v>
      </c>
      <c r="AQ331" s="122">
        <f t="shared" si="723"/>
        <v>0</v>
      </c>
      <c r="AR331" s="473">
        <f t="shared" si="724"/>
        <v>0</v>
      </c>
      <c r="AS331" s="122">
        <f t="shared" si="725"/>
        <v>0</v>
      </c>
      <c r="AT331" s="122">
        <f t="shared" si="726"/>
        <v>0</v>
      </c>
      <c r="AU331" s="122">
        <f t="shared" si="727"/>
        <v>0</v>
      </c>
      <c r="AV331" s="122">
        <f t="shared" si="728"/>
        <v>0</v>
      </c>
      <c r="AW331" s="122">
        <f t="shared" si="729"/>
        <v>0</v>
      </c>
      <c r="AX331" s="122">
        <f t="shared" si="730"/>
        <v>0</v>
      </c>
      <c r="AY331" s="122">
        <f t="shared" si="731"/>
        <v>0</v>
      </c>
      <c r="AZ331" s="122">
        <f t="shared" si="732"/>
        <v>0</v>
      </c>
      <c r="BA331" s="469">
        <f t="shared" si="733"/>
        <v>0</v>
      </c>
      <c r="BB331" s="97">
        <f t="shared" si="734"/>
        <v>0.17918438419105798</v>
      </c>
      <c r="BC331" s="97">
        <f t="shared" si="735"/>
        <v>0</v>
      </c>
      <c r="BD331" s="97">
        <f t="shared" si="736"/>
        <v>0.9838135905451032</v>
      </c>
      <c r="BE331" s="97">
        <f t="shared" si="737"/>
        <v>0.16616618194979327</v>
      </c>
      <c r="BF331" s="97">
        <f t="shared" si="738"/>
        <v>0</v>
      </c>
      <c r="BG331" s="97">
        <f t="shared" si="739"/>
        <v>0.94723102589394126</v>
      </c>
      <c r="BH331" s="97">
        <f t="shared" si="740"/>
        <v>0.15692178553150521</v>
      </c>
      <c r="BI331" s="97">
        <f t="shared" si="741"/>
        <v>0</v>
      </c>
      <c r="BJ331" s="97">
        <f t="shared" si="742"/>
        <v>0.91347151018009953</v>
      </c>
      <c r="BK331" s="97">
        <f t="shared" si="743"/>
        <v>0.12836684397352524</v>
      </c>
      <c r="BL331" s="97">
        <f t="shared" si="744"/>
        <v>0</v>
      </c>
      <c r="BM331" s="469">
        <f t="shared" si="745"/>
        <v>0.85773762136860532</v>
      </c>
      <c r="BN331" s="467">
        <f t="shared" si="746"/>
        <v>0</v>
      </c>
      <c r="BO331" s="97">
        <f t="shared" si="747"/>
        <v>0</v>
      </c>
      <c r="BP331" s="97">
        <f t="shared" si="748"/>
        <v>0</v>
      </c>
      <c r="BQ331" s="97">
        <f t="shared" si="749"/>
        <v>0</v>
      </c>
      <c r="BR331" s="97">
        <f t="shared" si="750"/>
        <v>0</v>
      </c>
      <c r="BS331" s="97">
        <f t="shared" si="751"/>
        <v>0</v>
      </c>
      <c r="BT331" s="97">
        <f t="shared" si="752"/>
        <v>0</v>
      </c>
      <c r="BU331" s="97">
        <f t="shared" si="753"/>
        <v>0</v>
      </c>
      <c r="BV331" s="97">
        <f t="shared" si="754"/>
        <v>0</v>
      </c>
      <c r="BW331" s="97">
        <f t="shared" si="755"/>
        <v>0</v>
      </c>
      <c r="BX331" s="97">
        <f t="shared" si="756"/>
        <v>0</v>
      </c>
      <c r="BY331" s="469">
        <f t="shared" si="757"/>
        <v>0</v>
      </c>
      <c r="BZ331" s="470">
        <f t="shared" si="758"/>
        <v>0</v>
      </c>
      <c r="CA331" s="470">
        <f t="shared" si="759"/>
        <v>0</v>
      </c>
      <c r="CB331" s="470">
        <f t="shared" si="760"/>
        <v>0</v>
      </c>
      <c r="CC331" s="470">
        <f t="shared" si="761"/>
        <v>0</v>
      </c>
      <c r="CD331" s="470">
        <f t="shared" si="762"/>
        <v>0</v>
      </c>
      <c r="CE331" s="470">
        <f t="shared" si="763"/>
        <v>0</v>
      </c>
      <c r="CF331" s="470">
        <f t="shared" si="764"/>
        <v>0</v>
      </c>
      <c r="CG331" s="470">
        <f t="shared" si="765"/>
        <v>0</v>
      </c>
      <c r="CH331" s="470">
        <f t="shared" si="766"/>
        <v>0</v>
      </c>
      <c r="CI331" s="470">
        <f t="shared" si="767"/>
        <v>0</v>
      </c>
      <c r="CJ331" s="470">
        <f t="shared" si="768"/>
        <v>0</v>
      </c>
      <c r="CK331" s="472">
        <f t="shared" si="769"/>
        <v>0</v>
      </c>
      <c r="CL331" s="470">
        <f t="shared" si="770"/>
        <v>1.1611055207138901</v>
      </c>
      <c r="CM331" s="116">
        <f t="shared" si="771"/>
        <v>0</v>
      </c>
      <c r="CN331" s="116">
        <f t="shared" si="772"/>
        <v>6.3750610662437399</v>
      </c>
      <c r="CO331" s="116">
        <f t="shared" si="773"/>
        <v>1.0767482450487</v>
      </c>
      <c r="CP331" s="116">
        <f t="shared" si="774"/>
        <v>0</v>
      </c>
      <c r="CQ331" s="116">
        <f t="shared" si="775"/>
        <v>6.1380079437291899</v>
      </c>
      <c r="CR331" s="116">
        <f t="shared" si="776"/>
        <v>1.0168450354838701</v>
      </c>
      <c r="CS331" s="116">
        <f t="shared" si="777"/>
        <v>0</v>
      </c>
      <c r="CT331" s="116">
        <f t="shared" si="778"/>
        <v>5.9192480319827903</v>
      </c>
      <c r="CU331" s="116">
        <f t="shared" si="779"/>
        <v>0.83181049446448796</v>
      </c>
      <c r="CV331" s="116">
        <f t="shared" si="780"/>
        <v>0</v>
      </c>
      <c r="CW331" s="471">
        <f t="shared" si="781"/>
        <v>5.5580953217059896</v>
      </c>
      <c r="CX331" s="470">
        <f t="shared" si="782"/>
        <v>0</v>
      </c>
      <c r="CY331" s="116">
        <f t="shared" si="783"/>
        <v>0</v>
      </c>
      <c r="CZ331" s="116">
        <f t="shared" si="784"/>
        <v>0</v>
      </c>
      <c r="DA331" s="116">
        <f t="shared" si="785"/>
        <v>0</v>
      </c>
      <c r="DB331" s="116">
        <f t="shared" si="786"/>
        <v>0</v>
      </c>
      <c r="DC331" s="116">
        <f t="shared" si="787"/>
        <v>0</v>
      </c>
      <c r="DD331" s="116">
        <f t="shared" si="788"/>
        <v>0</v>
      </c>
      <c r="DE331" s="116">
        <f t="shared" si="789"/>
        <v>0</v>
      </c>
      <c r="DF331" s="116">
        <f t="shared" si="790"/>
        <v>0</v>
      </c>
      <c r="DG331" s="116">
        <f t="shared" si="791"/>
        <v>0</v>
      </c>
      <c r="DH331" s="116">
        <f t="shared" si="792"/>
        <v>0</v>
      </c>
      <c r="DI331" s="471">
        <f t="shared" si="793"/>
        <v>0</v>
      </c>
      <c r="DJ331" s="470">
        <f t="shared" si="794"/>
        <v>0</v>
      </c>
      <c r="DK331" s="116">
        <f t="shared" si="795"/>
        <v>0</v>
      </c>
      <c r="DL331" s="116">
        <f t="shared" si="796"/>
        <v>0</v>
      </c>
      <c r="DM331" s="116">
        <f t="shared" si="797"/>
        <v>0</v>
      </c>
      <c r="DN331" s="116">
        <f t="shared" si="798"/>
        <v>0</v>
      </c>
      <c r="DO331" s="116">
        <f t="shared" si="799"/>
        <v>0</v>
      </c>
      <c r="DP331" s="116">
        <f t="shared" si="800"/>
        <v>0</v>
      </c>
      <c r="DQ331" s="116">
        <f t="shared" si="801"/>
        <v>0</v>
      </c>
      <c r="DR331" s="116">
        <f t="shared" si="802"/>
        <v>0</v>
      </c>
      <c r="DS331" s="116">
        <f t="shared" si="803"/>
        <v>0</v>
      </c>
      <c r="DT331" s="116">
        <f t="shared" si="804"/>
        <v>0</v>
      </c>
      <c r="DU331" s="471">
        <f t="shared" si="805"/>
        <v>0</v>
      </c>
      <c r="DV331" s="470">
        <f t="shared" si="806"/>
        <v>0</v>
      </c>
      <c r="DW331" s="470">
        <f t="shared" si="807"/>
        <v>0</v>
      </c>
      <c r="DX331" s="470">
        <f t="shared" si="808"/>
        <v>0</v>
      </c>
      <c r="DY331" s="470">
        <f t="shared" si="809"/>
        <v>0</v>
      </c>
      <c r="DZ331" s="470">
        <f t="shared" si="810"/>
        <v>0</v>
      </c>
      <c r="EA331" s="470">
        <f t="shared" si="811"/>
        <v>0</v>
      </c>
      <c r="EB331" s="470">
        <f t="shared" si="812"/>
        <v>0</v>
      </c>
      <c r="EC331" s="470">
        <f t="shared" si="813"/>
        <v>0</v>
      </c>
      <c r="ED331" s="470">
        <f t="shared" si="814"/>
        <v>0</v>
      </c>
      <c r="EE331" s="470">
        <f t="shared" si="815"/>
        <v>0</v>
      </c>
      <c r="EF331" s="470">
        <f t="shared" si="816"/>
        <v>0</v>
      </c>
      <c r="EG331" s="470">
        <f t="shared" si="817"/>
        <v>0</v>
      </c>
      <c r="EH331" s="466">
        <f t="shared" si="818"/>
        <v>0</v>
      </c>
      <c r="EI331" s="122">
        <f t="shared" si="819"/>
        <v>0</v>
      </c>
      <c r="EJ331" s="122">
        <f t="shared" si="820"/>
        <v>0</v>
      </c>
      <c r="EK331" s="122">
        <f t="shared" si="821"/>
        <v>0</v>
      </c>
      <c r="EL331" s="122">
        <f t="shared" si="822"/>
        <v>0</v>
      </c>
      <c r="EM331" s="122">
        <f t="shared" si="823"/>
        <v>0</v>
      </c>
      <c r="EN331" s="122">
        <f t="shared" si="824"/>
        <v>0</v>
      </c>
      <c r="EO331" s="122">
        <f t="shared" si="825"/>
        <v>0</v>
      </c>
      <c r="EP331" s="122">
        <f t="shared" si="826"/>
        <v>0</v>
      </c>
      <c r="EQ331" s="122">
        <f t="shared" si="827"/>
        <v>0</v>
      </c>
      <c r="ER331" s="122">
        <f t="shared" si="828"/>
        <v>0</v>
      </c>
      <c r="ES331" s="469">
        <f t="shared" si="829"/>
        <v>0</v>
      </c>
      <c r="ET331" s="466">
        <f t="shared" si="830"/>
        <v>0</v>
      </c>
      <c r="EU331" s="122">
        <f t="shared" si="831"/>
        <v>0</v>
      </c>
      <c r="EV331" s="122">
        <f t="shared" si="832"/>
        <v>0</v>
      </c>
      <c r="EW331" s="122">
        <f t="shared" si="833"/>
        <v>0</v>
      </c>
      <c r="EX331" s="122">
        <f t="shared" si="834"/>
        <v>0</v>
      </c>
      <c r="EY331" s="122">
        <f t="shared" si="835"/>
        <v>0</v>
      </c>
      <c r="EZ331" s="122">
        <f t="shared" si="836"/>
        <v>0</v>
      </c>
      <c r="FA331" s="122">
        <f t="shared" si="837"/>
        <v>0</v>
      </c>
      <c r="FB331" s="122">
        <f t="shared" si="838"/>
        <v>0</v>
      </c>
      <c r="FC331" s="122">
        <f t="shared" si="839"/>
        <v>0</v>
      </c>
      <c r="FD331" s="122">
        <f t="shared" si="840"/>
        <v>0</v>
      </c>
      <c r="FE331" s="469">
        <f t="shared" si="841"/>
        <v>0</v>
      </c>
      <c r="FF331" s="466">
        <f t="shared" si="842"/>
        <v>0</v>
      </c>
      <c r="FG331" s="466">
        <f t="shared" si="843"/>
        <v>0</v>
      </c>
      <c r="FH331" s="466">
        <f t="shared" si="844"/>
        <v>0</v>
      </c>
      <c r="FI331" s="466">
        <f t="shared" si="845"/>
        <v>0</v>
      </c>
      <c r="FJ331" s="466">
        <f t="shared" si="846"/>
        <v>0</v>
      </c>
      <c r="FK331" s="466">
        <f t="shared" si="847"/>
        <v>0</v>
      </c>
      <c r="FL331" s="466">
        <f t="shared" si="848"/>
        <v>0</v>
      </c>
      <c r="FM331" s="466">
        <f t="shared" si="849"/>
        <v>0</v>
      </c>
      <c r="FN331" s="466">
        <f t="shared" si="850"/>
        <v>0</v>
      </c>
      <c r="FO331" s="466">
        <f t="shared" si="851"/>
        <v>0</v>
      </c>
      <c r="FP331" s="466">
        <f t="shared" si="852"/>
        <v>0</v>
      </c>
      <c r="FQ331" s="468">
        <f t="shared" si="853"/>
        <v>0</v>
      </c>
      <c r="FR331" s="466">
        <f t="shared" si="854"/>
        <v>0</v>
      </c>
      <c r="FS331" s="466">
        <f t="shared" si="855"/>
        <v>0</v>
      </c>
      <c r="FT331" s="466">
        <f t="shared" si="856"/>
        <v>0</v>
      </c>
      <c r="FU331" s="466">
        <f t="shared" si="857"/>
        <v>0</v>
      </c>
      <c r="FV331" s="466">
        <f t="shared" si="858"/>
        <v>0</v>
      </c>
      <c r="FW331" s="466">
        <f t="shared" si="859"/>
        <v>0</v>
      </c>
      <c r="FX331" s="466">
        <f t="shared" si="860"/>
        <v>0</v>
      </c>
      <c r="FY331" s="466">
        <f t="shared" si="861"/>
        <v>0</v>
      </c>
      <c r="FZ331" s="466">
        <f t="shared" si="862"/>
        <v>0</v>
      </c>
      <c r="GA331" s="466">
        <f t="shared" si="863"/>
        <v>0</v>
      </c>
      <c r="GB331" s="466">
        <f t="shared" si="864"/>
        <v>0</v>
      </c>
      <c r="GC331" s="468">
        <f t="shared" si="865"/>
        <v>0</v>
      </c>
    </row>
    <row r="332" spans="1:185">
      <c r="A332" s="97">
        <v>329</v>
      </c>
      <c r="B332" s="97" t="s">
        <v>11</v>
      </c>
      <c r="C332" s="97" t="s">
        <v>214</v>
      </c>
      <c r="D332" s="97" t="s">
        <v>936</v>
      </c>
      <c r="E332" s="321">
        <v>1.41172055450921</v>
      </c>
      <c r="F332" s="122">
        <v>0</v>
      </c>
      <c r="G332" s="122">
        <v>2.1892888987256902</v>
      </c>
      <c r="H332" s="122">
        <v>1.38109196238214</v>
      </c>
      <c r="I332" s="122">
        <v>0</v>
      </c>
      <c r="J332" s="122">
        <v>2.1323111476010501</v>
      </c>
      <c r="K332" s="122">
        <v>1.35928404123441</v>
      </c>
      <c r="L332" s="122">
        <v>0</v>
      </c>
      <c r="M332" s="122">
        <v>2.0743403076491198</v>
      </c>
      <c r="N332" s="122">
        <v>1.2894218490315299</v>
      </c>
      <c r="O332" s="122">
        <v>0</v>
      </c>
      <c r="P332" s="475">
        <v>1.98323205019564</v>
      </c>
      <c r="Q332" s="474">
        <v>1</v>
      </c>
      <c r="R332" s="97">
        <v>1.41172055450921</v>
      </c>
      <c r="S332" s="97">
        <v>0</v>
      </c>
      <c r="T332" s="97">
        <v>2.1892888987256902</v>
      </c>
      <c r="U332" s="97">
        <v>1.38109196238214</v>
      </c>
      <c r="V332" s="97">
        <v>0</v>
      </c>
      <c r="W332" s="97">
        <v>2.1323111476010501</v>
      </c>
      <c r="X332" s="97">
        <v>1.35928404123441</v>
      </c>
      <c r="Y332" s="97">
        <v>0</v>
      </c>
      <c r="Z332" s="97">
        <v>2.0743403076491198</v>
      </c>
      <c r="AA332" s="97">
        <v>1.2894218490315299</v>
      </c>
      <c r="AB332" s="97">
        <v>0</v>
      </c>
      <c r="AC332" s="97">
        <v>1.98323205019564</v>
      </c>
      <c r="AD332" s="321">
        <v>0</v>
      </c>
      <c r="AE332" s="97">
        <v>0</v>
      </c>
      <c r="AF332" s="97">
        <v>0</v>
      </c>
      <c r="AG332" s="97">
        <v>0</v>
      </c>
      <c r="AH332" s="97">
        <v>0</v>
      </c>
      <c r="AI332" s="97">
        <v>0</v>
      </c>
      <c r="AJ332" s="97">
        <v>0</v>
      </c>
      <c r="AK332" s="97">
        <v>0</v>
      </c>
      <c r="AL332" s="97">
        <v>0</v>
      </c>
      <c r="AM332" s="97">
        <v>0</v>
      </c>
      <c r="AN332" s="97">
        <v>0</v>
      </c>
      <c r="AO332" s="97">
        <v>0</v>
      </c>
      <c r="AP332" s="466">
        <f t="shared" si="722"/>
        <v>0</v>
      </c>
      <c r="AQ332" s="122">
        <f t="shared" si="723"/>
        <v>0</v>
      </c>
      <c r="AR332" s="473">
        <f t="shared" si="724"/>
        <v>0</v>
      </c>
      <c r="AS332" s="122">
        <f t="shared" si="725"/>
        <v>0</v>
      </c>
      <c r="AT332" s="122">
        <f t="shared" si="726"/>
        <v>0</v>
      </c>
      <c r="AU332" s="122">
        <f t="shared" si="727"/>
        <v>0</v>
      </c>
      <c r="AV332" s="122">
        <f t="shared" si="728"/>
        <v>0</v>
      </c>
      <c r="AW332" s="122">
        <f t="shared" si="729"/>
        <v>0</v>
      </c>
      <c r="AX332" s="122">
        <f t="shared" si="730"/>
        <v>0</v>
      </c>
      <c r="AY332" s="122">
        <f t="shared" si="731"/>
        <v>0</v>
      </c>
      <c r="AZ332" s="122">
        <f t="shared" si="732"/>
        <v>0</v>
      </c>
      <c r="BA332" s="469">
        <f t="shared" si="733"/>
        <v>0</v>
      </c>
      <c r="BB332" s="97">
        <f t="shared" si="734"/>
        <v>0.21785985312864906</v>
      </c>
      <c r="BC332" s="97">
        <f t="shared" si="735"/>
        <v>0</v>
      </c>
      <c r="BD332" s="97">
        <f t="shared" si="736"/>
        <v>0.33785592793779012</v>
      </c>
      <c r="BE332" s="97">
        <f t="shared" si="737"/>
        <v>0.21313318072806156</v>
      </c>
      <c r="BF332" s="97">
        <f t="shared" si="738"/>
        <v>0</v>
      </c>
      <c r="BG332" s="97">
        <f t="shared" si="739"/>
        <v>0.3290629947670109</v>
      </c>
      <c r="BH332" s="97">
        <f t="shared" si="740"/>
        <v>0.20976773387449688</v>
      </c>
      <c r="BI332" s="97">
        <f t="shared" si="741"/>
        <v>0</v>
      </c>
      <c r="BJ332" s="97">
        <f t="shared" si="742"/>
        <v>0.32011680592154024</v>
      </c>
      <c r="BK332" s="97">
        <f t="shared" si="743"/>
        <v>0.19898644512443242</v>
      </c>
      <c r="BL332" s="97">
        <f t="shared" si="744"/>
        <v>0</v>
      </c>
      <c r="BM332" s="469">
        <f t="shared" si="745"/>
        <v>0.30605677716852492</v>
      </c>
      <c r="BN332" s="467">
        <f t="shared" si="746"/>
        <v>0</v>
      </c>
      <c r="BO332" s="97">
        <f t="shared" si="747"/>
        <v>0</v>
      </c>
      <c r="BP332" s="97">
        <f t="shared" si="748"/>
        <v>0</v>
      </c>
      <c r="BQ332" s="97">
        <f t="shared" si="749"/>
        <v>0</v>
      </c>
      <c r="BR332" s="97">
        <f t="shared" si="750"/>
        <v>0</v>
      </c>
      <c r="BS332" s="97">
        <f t="shared" si="751"/>
        <v>0</v>
      </c>
      <c r="BT332" s="97">
        <f t="shared" si="752"/>
        <v>0</v>
      </c>
      <c r="BU332" s="97">
        <f t="shared" si="753"/>
        <v>0</v>
      </c>
      <c r="BV332" s="97">
        <f t="shared" si="754"/>
        <v>0</v>
      </c>
      <c r="BW332" s="97">
        <f t="shared" si="755"/>
        <v>0</v>
      </c>
      <c r="BX332" s="97">
        <f t="shared" si="756"/>
        <v>0</v>
      </c>
      <c r="BY332" s="469">
        <f t="shared" si="757"/>
        <v>0</v>
      </c>
      <c r="BZ332" s="470">
        <f t="shared" si="758"/>
        <v>0</v>
      </c>
      <c r="CA332" s="470">
        <f t="shared" si="759"/>
        <v>0</v>
      </c>
      <c r="CB332" s="470">
        <f t="shared" si="760"/>
        <v>0</v>
      </c>
      <c r="CC332" s="470">
        <f t="shared" si="761"/>
        <v>0</v>
      </c>
      <c r="CD332" s="470">
        <f t="shared" si="762"/>
        <v>0</v>
      </c>
      <c r="CE332" s="470">
        <f t="shared" si="763"/>
        <v>0</v>
      </c>
      <c r="CF332" s="470">
        <f t="shared" si="764"/>
        <v>0</v>
      </c>
      <c r="CG332" s="470">
        <f t="shared" si="765"/>
        <v>0</v>
      </c>
      <c r="CH332" s="470">
        <f t="shared" si="766"/>
        <v>0</v>
      </c>
      <c r="CI332" s="470">
        <f t="shared" si="767"/>
        <v>0</v>
      </c>
      <c r="CJ332" s="470">
        <f t="shared" si="768"/>
        <v>0</v>
      </c>
      <c r="CK332" s="472">
        <f t="shared" si="769"/>
        <v>0</v>
      </c>
      <c r="CL332" s="470">
        <f t="shared" si="770"/>
        <v>1.41172055450921</v>
      </c>
      <c r="CM332" s="116">
        <f t="shared" si="771"/>
        <v>0</v>
      </c>
      <c r="CN332" s="116">
        <f t="shared" si="772"/>
        <v>2.1892888987256902</v>
      </c>
      <c r="CO332" s="116">
        <f t="shared" si="773"/>
        <v>1.38109196238214</v>
      </c>
      <c r="CP332" s="116">
        <f t="shared" si="774"/>
        <v>0</v>
      </c>
      <c r="CQ332" s="116">
        <f t="shared" si="775"/>
        <v>2.1323111476010501</v>
      </c>
      <c r="CR332" s="116">
        <f t="shared" si="776"/>
        <v>1.35928404123441</v>
      </c>
      <c r="CS332" s="116">
        <f t="shared" si="777"/>
        <v>0</v>
      </c>
      <c r="CT332" s="116">
        <f t="shared" si="778"/>
        <v>2.0743403076491198</v>
      </c>
      <c r="CU332" s="116">
        <f t="shared" si="779"/>
        <v>1.2894218490315299</v>
      </c>
      <c r="CV332" s="116">
        <f t="shared" si="780"/>
        <v>0</v>
      </c>
      <c r="CW332" s="471">
        <f t="shared" si="781"/>
        <v>1.98323205019564</v>
      </c>
      <c r="CX332" s="470">
        <f t="shared" si="782"/>
        <v>0</v>
      </c>
      <c r="CY332" s="116">
        <f t="shared" si="783"/>
        <v>0</v>
      </c>
      <c r="CZ332" s="116">
        <f t="shared" si="784"/>
        <v>0</v>
      </c>
      <c r="DA332" s="116">
        <f t="shared" si="785"/>
        <v>0</v>
      </c>
      <c r="DB332" s="116">
        <f t="shared" si="786"/>
        <v>0</v>
      </c>
      <c r="DC332" s="116">
        <f t="shared" si="787"/>
        <v>0</v>
      </c>
      <c r="DD332" s="116">
        <f t="shared" si="788"/>
        <v>0</v>
      </c>
      <c r="DE332" s="116">
        <f t="shared" si="789"/>
        <v>0</v>
      </c>
      <c r="DF332" s="116">
        <f t="shared" si="790"/>
        <v>0</v>
      </c>
      <c r="DG332" s="116">
        <f t="shared" si="791"/>
        <v>0</v>
      </c>
      <c r="DH332" s="116">
        <f t="shared" si="792"/>
        <v>0</v>
      </c>
      <c r="DI332" s="471">
        <f t="shared" si="793"/>
        <v>0</v>
      </c>
      <c r="DJ332" s="470">
        <f t="shared" si="794"/>
        <v>0</v>
      </c>
      <c r="DK332" s="116">
        <f t="shared" si="795"/>
        <v>0</v>
      </c>
      <c r="DL332" s="116">
        <f t="shared" si="796"/>
        <v>0</v>
      </c>
      <c r="DM332" s="116">
        <f t="shared" si="797"/>
        <v>0</v>
      </c>
      <c r="DN332" s="116">
        <f t="shared" si="798"/>
        <v>0</v>
      </c>
      <c r="DO332" s="116">
        <f t="shared" si="799"/>
        <v>0</v>
      </c>
      <c r="DP332" s="116">
        <f t="shared" si="800"/>
        <v>0</v>
      </c>
      <c r="DQ332" s="116">
        <f t="shared" si="801"/>
        <v>0</v>
      </c>
      <c r="DR332" s="116">
        <f t="shared" si="802"/>
        <v>0</v>
      </c>
      <c r="DS332" s="116">
        <f t="shared" si="803"/>
        <v>0</v>
      </c>
      <c r="DT332" s="116">
        <f t="shared" si="804"/>
        <v>0</v>
      </c>
      <c r="DU332" s="471">
        <f t="shared" si="805"/>
        <v>0</v>
      </c>
      <c r="DV332" s="470">
        <f t="shared" si="806"/>
        <v>0</v>
      </c>
      <c r="DW332" s="470">
        <f t="shared" si="807"/>
        <v>0</v>
      </c>
      <c r="DX332" s="470">
        <f t="shared" si="808"/>
        <v>0</v>
      </c>
      <c r="DY332" s="470">
        <f t="shared" si="809"/>
        <v>0</v>
      </c>
      <c r="DZ332" s="470">
        <f t="shared" si="810"/>
        <v>0</v>
      </c>
      <c r="EA332" s="470">
        <f t="shared" si="811"/>
        <v>0</v>
      </c>
      <c r="EB332" s="470">
        <f t="shared" si="812"/>
        <v>0</v>
      </c>
      <c r="EC332" s="470">
        <f t="shared" si="813"/>
        <v>0</v>
      </c>
      <c r="ED332" s="470">
        <f t="shared" si="814"/>
        <v>0</v>
      </c>
      <c r="EE332" s="470">
        <f t="shared" si="815"/>
        <v>0</v>
      </c>
      <c r="EF332" s="470">
        <f t="shared" si="816"/>
        <v>0</v>
      </c>
      <c r="EG332" s="470">
        <f t="shared" si="817"/>
        <v>0</v>
      </c>
      <c r="EH332" s="466">
        <f t="shared" si="818"/>
        <v>0</v>
      </c>
      <c r="EI332" s="122">
        <f t="shared" si="819"/>
        <v>0</v>
      </c>
      <c r="EJ332" s="122">
        <f t="shared" si="820"/>
        <v>0</v>
      </c>
      <c r="EK332" s="122">
        <f t="shared" si="821"/>
        <v>0</v>
      </c>
      <c r="EL332" s="122">
        <f t="shared" si="822"/>
        <v>0</v>
      </c>
      <c r="EM332" s="122">
        <f t="shared" si="823"/>
        <v>0</v>
      </c>
      <c r="EN332" s="122">
        <f t="shared" si="824"/>
        <v>0</v>
      </c>
      <c r="EO332" s="122">
        <f t="shared" si="825"/>
        <v>0</v>
      </c>
      <c r="EP332" s="122">
        <f t="shared" si="826"/>
        <v>0</v>
      </c>
      <c r="EQ332" s="122">
        <f t="shared" si="827"/>
        <v>0</v>
      </c>
      <c r="ER332" s="122">
        <f t="shared" si="828"/>
        <v>0</v>
      </c>
      <c r="ES332" s="469">
        <f t="shared" si="829"/>
        <v>0</v>
      </c>
      <c r="ET332" s="466">
        <f t="shared" si="830"/>
        <v>0</v>
      </c>
      <c r="EU332" s="122">
        <f t="shared" si="831"/>
        <v>0</v>
      </c>
      <c r="EV332" s="122">
        <f t="shared" si="832"/>
        <v>0</v>
      </c>
      <c r="EW332" s="122">
        <f t="shared" si="833"/>
        <v>0</v>
      </c>
      <c r="EX332" s="122">
        <f t="shared" si="834"/>
        <v>0</v>
      </c>
      <c r="EY332" s="122">
        <f t="shared" si="835"/>
        <v>0</v>
      </c>
      <c r="EZ332" s="122">
        <f t="shared" si="836"/>
        <v>0</v>
      </c>
      <c r="FA332" s="122">
        <f t="shared" si="837"/>
        <v>0</v>
      </c>
      <c r="FB332" s="122">
        <f t="shared" si="838"/>
        <v>0</v>
      </c>
      <c r="FC332" s="122">
        <f t="shared" si="839"/>
        <v>0</v>
      </c>
      <c r="FD332" s="122">
        <f t="shared" si="840"/>
        <v>0</v>
      </c>
      <c r="FE332" s="469">
        <f t="shared" si="841"/>
        <v>0</v>
      </c>
      <c r="FF332" s="466">
        <f t="shared" si="842"/>
        <v>0</v>
      </c>
      <c r="FG332" s="466">
        <f t="shared" si="843"/>
        <v>0</v>
      </c>
      <c r="FH332" s="466">
        <f t="shared" si="844"/>
        <v>0</v>
      </c>
      <c r="FI332" s="466">
        <f t="shared" si="845"/>
        <v>0</v>
      </c>
      <c r="FJ332" s="466">
        <f t="shared" si="846"/>
        <v>0</v>
      </c>
      <c r="FK332" s="466">
        <f t="shared" si="847"/>
        <v>0</v>
      </c>
      <c r="FL332" s="466">
        <f t="shared" si="848"/>
        <v>0</v>
      </c>
      <c r="FM332" s="466">
        <f t="shared" si="849"/>
        <v>0</v>
      </c>
      <c r="FN332" s="466">
        <f t="shared" si="850"/>
        <v>0</v>
      </c>
      <c r="FO332" s="466">
        <f t="shared" si="851"/>
        <v>0</v>
      </c>
      <c r="FP332" s="466">
        <f t="shared" si="852"/>
        <v>0</v>
      </c>
      <c r="FQ332" s="468">
        <f t="shared" si="853"/>
        <v>0</v>
      </c>
      <c r="FR332" s="466">
        <f t="shared" si="854"/>
        <v>0</v>
      </c>
      <c r="FS332" s="466">
        <f t="shared" si="855"/>
        <v>0</v>
      </c>
      <c r="FT332" s="466">
        <f t="shared" si="856"/>
        <v>0</v>
      </c>
      <c r="FU332" s="466">
        <f t="shared" si="857"/>
        <v>0</v>
      </c>
      <c r="FV332" s="466">
        <f t="shared" si="858"/>
        <v>0</v>
      </c>
      <c r="FW332" s="466">
        <f t="shared" si="859"/>
        <v>0</v>
      </c>
      <c r="FX332" s="466">
        <f t="shared" si="860"/>
        <v>0</v>
      </c>
      <c r="FY332" s="466">
        <f t="shared" si="861"/>
        <v>0</v>
      </c>
      <c r="FZ332" s="466">
        <f t="shared" si="862"/>
        <v>0</v>
      </c>
      <c r="GA332" s="466">
        <f t="shared" si="863"/>
        <v>0</v>
      </c>
      <c r="GB332" s="466">
        <f t="shared" si="864"/>
        <v>0</v>
      </c>
      <c r="GC332" s="468">
        <f t="shared" si="865"/>
        <v>0</v>
      </c>
    </row>
    <row r="333" spans="1:185">
      <c r="A333" s="97">
        <v>330</v>
      </c>
      <c r="B333" s="97" t="s">
        <v>11</v>
      </c>
      <c r="C333" s="97" t="s">
        <v>214</v>
      </c>
      <c r="D333" s="97" t="s">
        <v>936</v>
      </c>
      <c r="E333" s="321">
        <v>1.4524003763172399</v>
      </c>
      <c r="F333" s="122">
        <v>0</v>
      </c>
      <c r="G333" s="122">
        <v>16.139271279031501</v>
      </c>
      <c r="H333" s="122">
        <v>1.3325773452710701</v>
      </c>
      <c r="I333" s="122">
        <v>0</v>
      </c>
      <c r="J333" s="122">
        <v>15.2417696701501</v>
      </c>
      <c r="K333" s="122">
        <v>1.24906432363283</v>
      </c>
      <c r="L333" s="122">
        <v>0</v>
      </c>
      <c r="M333" s="122">
        <v>14.533168815864601</v>
      </c>
      <c r="N333" s="122">
        <v>1.05879987433527</v>
      </c>
      <c r="O333" s="122">
        <v>0</v>
      </c>
      <c r="P333" s="475">
        <v>13.1317193865632</v>
      </c>
      <c r="Q333" s="474">
        <v>1</v>
      </c>
      <c r="R333" s="97">
        <v>1.4524003763172399</v>
      </c>
      <c r="S333" s="97">
        <v>0</v>
      </c>
      <c r="T333" s="97">
        <v>16.139271279031501</v>
      </c>
      <c r="U333" s="97">
        <v>1.3325773452710701</v>
      </c>
      <c r="V333" s="97">
        <v>0</v>
      </c>
      <c r="W333" s="97">
        <v>15.2417696701501</v>
      </c>
      <c r="X333" s="97">
        <v>1.24906432363283</v>
      </c>
      <c r="Y333" s="97">
        <v>0</v>
      </c>
      <c r="Z333" s="97">
        <v>14.533168815864601</v>
      </c>
      <c r="AA333" s="97">
        <v>1.05879987433527</v>
      </c>
      <c r="AB333" s="97">
        <v>0</v>
      </c>
      <c r="AC333" s="97">
        <v>13.1317193865632</v>
      </c>
      <c r="AD333" s="321">
        <v>0</v>
      </c>
      <c r="AE333" s="97">
        <v>0</v>
      </c>
      <c r="AF333" s="97">
        <v>0</v>
      </c>
      <c r="AG333" s="97">
        <v>0</v>
      </c>
      <c r="AH333" s="97">
        <v>0</v>
      </c>
      <c r="AI333" s="97">
        <v>0</v>
      </c>
      <c r="AJ333" s="97">
        <v>0</v>
      </c>
      <c r="AK333" s="97">
        <v>0</v>
      </c>
      <c r="AL333" s="97">
        <v>0</v>
      </c>
      <c r="AM333" s="97">
        <v>0</v>
      </c>
      <c r="AN333" s="97">
        <v>0</v>
      </c>
      <c r="AO333" s="97">
        <v>0</v>
      </c>
      <c r="AP333" s="466">
        <f t="shared" si="722"/>
        <v>0</v>
      </c>
      <c r="AQ333" s="122">
        <f t="shared" si="723"/>
        <v>0</v>
      </c>
      <c r="AR333" s="473">
        <f t="shared" si="724"/>
        <v>0</v>
      </c>
      <c r="AS333" s="122">
        <f t="shared" si="725"/>
        <v>0</v>
      </c>
      <c r="AT333" s="122">
        <f t="shared" si="726"/>
        <v>0</v>
      </c>
      <c r="AU333" s="122">
        <f t="shared" si="727"/>
        <v>0</v>
      </c>
      <c r="AV333" s="122">
        <f t="shared" si="728"/>
        <v>0</v>
      </c>
      <c r="AW333" s="122">
        <f t="shared" si="729"/>
        <v>0</v>
      </c>
      <c r="AX333" s="122">
        <f t="shared" si="730"/>
        <v>0</v>
      </c>
      <c r="AY333" s="122">
        <f t="shared" si="731"/>
        <v>0</v>
      </c>
      <c r="AZ333" s="122">
        <f t="shared" si="732"/>
        <v>0</v>
      </c>
      <c r="BA333" s="469">
        <f t="shared" si="733"/>
        <v>0</v>
      </c>
      <c r="BB333" s="97">
        <f t="shared" si="734"/>
        <v>0.22413765362966825</v>
      </c>
      <c r="BC333" s="97">
        <f t="shared" si="735"/>
        <v>0</v>
      </c>
      <c r="BD333" s="97">
        <f t="shared" si="736"/>
        <v>2.490648208827428</v>
      </c>
      <c r="BE333" s="97">
        <f t="shared" si="737"/>
        <v>0.20564629720522098</v>
      </c>
      <c r="BF333" s="97">
        <f t="shared" si="738"/>
        <v>0</v>
      </c>
      <c r="BG333" s="97">
        <f t="shared" si="739"/>
        <v>2.3521437660968303</v>
      </c>
      <c r="BH333" s="97">
        <f t="shared" si="740"/>
        <v>0.19275838212151528</v>
      </c>
      <c r="BI333" s="97">
        <f t="shared" si="741"/>
        <v>0</v>
      </c>
      <c r="BJ333" s="97">
        <f t="shared" si="742"/>
        <v>2.2427909075949271</v>
      </c>
      <c r="BK333" s="97">
        <f t="shared" si="743"/>
        <v>0.16339634949602849</v>
      </c>
      <c r="BL333" s="97">
        <f t="shared" si="744"/>
        <v>0</v>
      </c>
      <c r="BM333" s="469">
        <f t="shared" si="745"/>
        <v>2.0265161173330695</v>
      </c>
      <c r="BN333" s="467">
        <f t="shared" si="746"/>
        <v>0</v>
      </c>
      <c r="BO333" s="97">
        <f t="shared" si="747"/>
        <v>0</v>
      </c>
      <c r="BP333" s="97">
        <f t="shared" si="748"/>
        <v>0</v>
      </c>
      <c r="BQ333" s="97">
        <f t="shared" si="749"/>
        <v>0</v>
      </c>
      <c r="BR333" s="97">
        <f t="shared" si="750"/>
        <v>0</v>
      </c>
      <c r="BS333" s="97">
        <f t="shared" si="751"/>
        <v>0</v>
      </c>
      <c r="BT333" s="97">
        <f t="shared" si="752"/>
        <v>0</v>
      </c>
      <c r="BU333" s="97">
        <f t="shared" si="753"/>
        <v>0</v>
      </c>
      <c r="BV333" s="97">
        <f t="shared" si="754"/>
        <v>0</v>
      </c>
      <c r="BW333" s="97">
        <f t="shared" si="755"/>
        <v>0</v>
      </c>
      <c r="BX333" s="97">
        <f t="shared" si="756"/>
        <v>0</v>
      </c>
      <c r="BY333" s="469">
        <f t="shared" si="757"/>
        <v>0</v>
      </c>
      <c r="BZ333" s="470">
        <f t="shared" si="758"/>
        <v>0</v>
      </c>
      <c r="CA333" s="470">
        <f t="shared" si="759"/>
        <v>0</v>
      </c>
      <c r="CB333" s="470">
        <f t="shared" si="760"/>
        <v>0</v>
      </c>
      <c r="CC333" s="470">
        <f t="shared" si="761"/>
        <v>0</v>
      </c>
      <c r="CD333" s="470">
        <f t="shared" si="762"/>
        <v>0</v>
      </c>
      <c r="CE333" s="470">
        <f t="shared" si="763"/>
        <v>0</v>
      </c>
      <c r="CF333" s="470">
        <f t="shared" si="764"/>
        <v>0</v>
      </c>
      <c r="CG333" s="470">
        <f t="shared" si="765"/>
        <v>0</v>
      </c>
      <c r="CH333" s="470">
        <f t="shared" si="766"/>
        <v>0</v>
      </c>
      <c r="CI333" s="470">
        <f t="shared" si="767"/>
        <v>0</v>
      </c>
      <c r="CJ333" s="470">
        <f t="shared" si="768"/>
        <v>0</v>
      </c>
      <c r="CK333" s="472">
        <f t="shared" si="769"/>
        <v>0</v>
      </c>
      <c r="CL333" s="470">
        <f t="shared" si="770"/>
        <v>1.4524003763172399</v>
      </c>
      <c r="CM333" s="116">
        <f t="shared" si="771"/>
        <v>0</v>
      </c>
      <c r="CN333" s="116">
        <f t="shared" si="772"/>
        <v>16.139271279031501</v>
      </c>
      <c r="CO333" s="116">
        <f t="shared" si="773"/>
        <v>1.3325773452710701</v>
      </c>
      <c r="CP333" s="116">
        <f t="shared" si="774"/>
        <v>0</v>
      </c>
      <c r="CQ333" s="116">
        <f t="shared" si="775"/>
        <v>15.2417696701501</v>
      </c>
      <c r="CR333" s="116">
        <f t="shared" si="776"/>
        <v>1.24906432363283</v>
      </c>
      <c r="CS333" s="116">
        <f t="shared" si="777"/>
        <v>0</v>
      </c>
      <c r="CT333" s="116">
        <f t="shared" si="778"/>
        <v>14.533168815864601</v>
      </c>
      <c r="CU333" s="116">
        <f t="shared" si="779"/>
        <v>1.05879987433527</v>
      </c>
      <c r="CV333" s="116">
        <f t="shared" si="780"/>
        <v>0</v>
      </c>
      <c r="CW333" s="471">
        <f t="shared" si="781"/>
        <v>13.1317193865632</v>
      </c>
      <c r="CX333" s="470">
        <f t="shared" si="782"/>
        <v>0</v>
      </c>
      <c r="CY333" s="116">
        <f t="shared" si="783"/>
        <v>0</v>
      </c>
      <c r="CZ333" s="116">
        <f t="shared" si="784"/>
        <v>0</v>
      </c>
      <c r="DA333" s="116">
        <f t="shared" si="785"/>
        <v>0</v>
      </c>
      <c r="DB333" s="116">
        <f t="shared" si="786"/>
        <v>0</v>
      </c>
      <c r="DC333" s="116">
        <f t="shared" si="787"/>
        <v>0</v>
      </c>
      <c r="DD333" s="116">
        <f t="shared" si="788"/>
        <v>0</v>
      </c>
      <c r="DE333" s="116">
        <f t="shared" si="789"/>
        <v>0</v>
      </c>
      <c r="DF333" s="116">
        <f t="shared" si="790"/>
        <v>0</v>
      </c>
      <c r="DG333" s="116">
        <f t="shared" si="791"/>
        <v>0</v>
      </c>
      <c r="DH333" s="116">
        <f t="shared" si="792"/>
        <v>0</v>
      </c>
      <c r="DI333" s="471">
        <f t="shared" si="793"/>
        <v>0</v>
      </c>
      <c r="DJ333" s="470">
        <f t="shared" si="794"/>
        <v>0</v>
      </c>
      <c r="DK333" s="116">
        <f t="shared" si="795"/>
        <v>0</v>
      </c>
      <c r="DL333" s="116">
        <f t="shared" si="796"/>
        <v>0</v>
      </c>
      <c r="DM333" s="116">
        <f t="shared" si="797"/>
        <v>0</v>
      </c>
      <c r="DN333" s="116">
        <f t="shared" si="798"/>
        <v>0</v>
      </c>
      <c r="DO333" s="116">
        <f t="shared" si="799"/>
        <v>0</v>
      </c>
      <c r="DP333" s="116">
        <f t="shared" si="800"/>
        <v>0</v>
      </c>
      <c r="DQ333" s="116">
        <f t="shared" si="801"/>
        <v>0</v>
      </c>
      <c r="DR333" s="116">
        <f t="shared" si="802"/>
        <v>0</v>
      </c>
      <c r="DS333" s="116">
        <f t="shared" si="803"/>
        <v>0</v>
      </c>
      <c r="DT333" s="116">
        <f t="shared" si="804"/>
        <v>0</v>
      </c>
      <c r="DU333" s="471">
        <f t="shared" si="805"/>
        <v>0</v>
      </c>
      <c r="DV333" s="470">
        <f t="shared" si="806"/>
        <v>0</v>
      </c>
      <c r="DW333" s="470">
        <f t="shared" si="807"/>
        <v>0</v>
      </c>
      <c r="DX333" s="470">
        <f t="shared" si="808"/>
        <v>0</v>
      </c>
      <c r="DY333" s="470">
        <f t="shared" si="809"/>
        <v>0</v>
      </c>
      <c r="DZ333" s="470">
        <f t="shared" si="810"/>
        <v>0</v>
      </c>
      <c r="EA333" s="470">
        <f t="shared" si="811"/>
        <v>0</v>
      </c>
      <c r="EB333" s="470">
        <f t="shared" si="812"/>
        <v>0</v>
      </c>
      <c r="EC333" s="470">
        <f t="shared" si="813"/>
        <v>0</v>
      </c>
      <c r="ED333" s="470">
        <f t="shared" si="814"/>
        <v>0</v>
      </c>
      <c r="EE333" s="470">
        <f t="shared" si="815"/>
        <v>0</v>
      </c>
      <c r="EF333" s="470">
        <f t="shared" si="816"/>
        <v>0</v>
      </c>
      <c r="EG333" s="470">
        <f t="shared" si="817"/>
        <v>0</v>
      </c>
      <c r="EH333" s="466">
        <f t="shared" si="818"/>
        <v>0</v>
      </c>
      <c r="EI333" s="122">
        <f t="shared" si="819"/>
        <v>0</v>
      </c>
      <c r="EJ333" s="122">
        <f t="shared" si="820"/>
        <v>0</v>
      </c>
      <c r="EK333" s="122">
        <f t="shared" si="821"/>
        <v>0</v>
      </c>
      <c r="EL333" s="122">
        <f t="shared" si="822"/>
        <v>0</v>
      </c>
      <c r="EM333" s="122">
        <f t="shared" si="823"/>
        <v>0</v>
      </c>
      <c r="EN333" s="122">
        <f t="shared" si="824"/>
        <v>0</v>
      </c>
      <c r="EO333" s="122">
        <f t="shared" si="825"/>
        <v>0</v>
      </c>
      <c r="EP333" s="122">
        <f t="shared" si="826"/>
        <v>0</v>
      </c>
      <c r="EQ333" s="122">
        <f t="shared" si="827"/>
        <v>0</v>
      </c>
      <c r="ER333" s="122">
        <f t="shared" si="828"/>
        <v>0</v>
      </c>
      <c r="ES333" s="469">
        <f t="shared" si="829"/>
        <v>0</v>
      </c>
      <c r="ET333" s="466">
        <f t="shared" si="830"/>
        <v>0</v>
      </c>
      <c r="EU333" s="122">
        <f t="shared" si="831"/>
        <v>0</v>
      </c>
      <c r="EV333" s="122">
        <f t="shared" si="832"/>
        <v>0</v>
      </c>
      <c r="EW333" s="122">
        <f t="shared" si="833"/>
        <v>0</v>
      </c>
      <c r="EX333" s="122">
        <f t="shared" si="834"/>
        <v>0</v>
      </c>
      <c r="EY333" s="122">
        <f t="shared" si="835"/>
        <v>0</v>
      </c>
      <c r="EZ333" s="122">
        <f t="shared" si="836"/>
        <v>0</v>
      </c>
      <c r="FA333" s="122">
        <f t="shared" si="837"/>
        <v>0</v>
      </c>
      <c r="FB333" s="122">
        <f t="shared" si="838"/>
        <v>0</v>
      </c>
      <c r="FC333" s="122">
        <f t="shared" si="839"/>
        <v>0</v>
      </c>
      <c r="FD333" s="122">
        <f t="shared" si="840"/>
        <v>0</v>
      </c>
      <c r="FE333" s="469">
        <f t="shared" si="841"/>
        <v>0</v>
      </c>
      <c r="FF333" s="466">
        <f t="shared" si="842"/>
        <v>0</v>
      </c>
      <c r="FG333" s="466">
        <f t="shared" si="843"/>
        <v>0</v>
      </c>
      <c r="FH333" s="466">
        <f t="shared" si="844"/>
        <v>0</v>
      </c>
      <c r="FI333" s="466">
        <f t="shared" si="845"/>
        <v>0</v>
      </c>
      <c r="FJ333" s="466">
        <f t="shared" si="846"/>
        <v>0</v>
      </c>
      <c r="FK333" s="466">
        <f t="shared" si="847"/>
        <v>0</v>
      </c>
      <c r="FL333" s="466">
        <f t="shared" si="848"/>
        <v>0</v>
      </c>
      <c r="FM333" s="466">
        <f t="shared" si="849"/>
        <v>0</v>
      </c>
      <c r="FN333" s="466">
        <f t="shared" si="850"/>
        <v>0</v>
      </c>
      <c r="FO333" s="466">
        <f t="shared" si="851"/>
        <v>0</v>
      </c>
      <c r="FP333" s="466">
        <f t="shared" si="852"/>
        <v>0</v>
      </c>
      <c r="FQ333" s="468">
        <f t="shared" si="853"/>
        <v>0</v>
      </c>
      <c r="FR333" s="466">
        <f t="shared" si="854"/>
        <v>0</v>
      </c>
      <c r="FS333" s="466">
        <f t="shared" si="855"/>
        <v>0</v>
      </c>
      <c r="FT333" s="466">
        <f t="shared" si="856"/>
        <v>0</v>
      </c>
      <c r="FU333" s="466">
        <f t="shared" si="857"/>
        <v>0</v>
      </c>
      <c r="FV333" s="466">
        <f t="shared" si="858"/>
        <v>0</v>
      </c>
      <c r="FW333" s="466">
        <f t="shared" si="859"/>
        <v>0</v>
      </c>
      <c r="FX333" s="466">
        <f t="shared" si="860"/>
        <v>0</v>
      </c>
      <c r="FY333" s="466">
        <f t="shared" si="861"/>
        <v>0</v>
      </c>
      <c r="FZ333" s="466">
        <f t="shared" si="862"/>
        <v>0</v>
      </c>
      <c r="GA333" s="466">
        <f t="shared" si="863"/>
        <v>0</v>
      </c>
      <c r="GB333" s="466">
        <f t="shared" si="864"/>
        <v>0</v>
      </c>
      <c r="GC333" s="468">
        <f t="shared" si="865"/>
        <v>0</v>
      </c>
    </row>
    <row r="334" spans="1:185">
      <c r="A334" s="97">
        <v>331</v>
      </c>
      <c r="B334" s="97" t="s">
        <v>11</v>
      </c>
      <c r="C334" s="97" t="s">
        <v>214</v>
      </c>
      <c r="D334" s="97" t="s">
        <v>936</v>
      </c>
      <c r="E334" s="321">
        <v>1.59261829652996</v>
      </c>
      <c r="F334" s="122">
        <v>0.95135646687697095</v>
      </c>
      <c r="G334" s="122">
        <v>5.1291167192428899</v>
      </c>
      <c r="H334" s="122">
        <v>1.4612272870662399</v>
      </c>
      <c r="I334" s="122">
        <v>0.91075189274447899</v>
      </c>
      <c r="J334" s="122">
        <v>5.0295861356466798</v>
      </c>
      <c r="K334" s="122">
        <v>1.36965173501577</v>
      </c>
      <c r="L334" s="122">
        <v>0.88245173501577201</v>
      </c>
      <c r="M334" s="122">
        <v>4.91391545741324</v>
      </c>
      <c r="N334" s="122">
        <v>1.1610187381703401</v>
      </c>
      <c r="O334" s="122">
        <v>0.81797659305993597</v>
      </c>
      <c r="P334" s="475">
        <v>4.7690684542586697</v>
      </c>
      <c r="Q334" s="474">
        <v>1</v>
      </c>
      <c r="R334" s="97">
        <v>1.59261829652996</v>
      </c>
      <c r="S334" s="97">
        <v>0.95135646687697095</v>
      </c>
      <c r="T334" s="97">
        <v>5.1291167192428899</v>
      </c>
      <c r="U334" s="97">
        <v>1.4612272870662399</v>
      </c>
      <c r="V334" s="97">
        <v>0.91075189274447899</v>
      </c>
      <c r="W334" s="97">
        <v>5.0295861356466798</v>
      </c>
      <c r="X334" s="97">
        <v>1.36965173501577</v>
      </c>
      <c r="Y334" s="97">
        <v>0.88245173501577201</v>
      </c>
      <c r="Z334" s="97">
        <v>4.91391545741324</v>
      </c>
      <c r="AA334" s="97">
        <v>1.1610187381703401</v>
      </c>
      <c r="AB334" s="97">
        <v>0.81797659305993597</v>
      </c>
      <c r="AC334" s="97">
        <v>4.7690684542586697</v>
      </c>
      <c r="AD334" s="321">
        <v>0</v>
      </c>
      <c r="AE334" s="97">
        <v>0</v>
      </c>
      <c r="AF334" s="97">
        <v>0</v>
      </c>
      <c r="AG334" s="97">
        <v>0</v>
      </c>
      <c r="AH334" s="97">
        <v>0</v>
      </c>
      <c r="AI334" s="97">
        <v>0</v>
      </c>
      <c r="AJ334" s="97">
        <v>0</v>
      </c>
      <c r="AK334" s="97">
        <v>0</v>
      </c>
      <c r="AL334" s="97">
        <v>0</v>
      </c>
      <c r="AM334" s="97">
        <v>0</v>
      </c>
      <c r="AN334" s="97">
        <v>0</v>
      </c>
      <c r="AO334" s="97">
        <v>0</v>
      </c>
      <c r="AP334" s="466">
        <f t="shared" si="722"/>
        <v>0</v>
      </c>
      <c r="AQ334" s="122">
        <f t="shared" si="723"/>
        <v>0</v>
      </c>
      <c r="AR334" s="473">
        <f t="shared" si="724"/>
        <v>0</v>
      </c>
      <c r="AS334" s="122">
        <f t="shared" si="725"/>
        <v>0</v>
      </c>
      <c r="AT334" s="122">
        <f t="shared" si="726"/>
        <v>0</v>
      </c>
      <c r="AU334" s="122">
        <f t="shared" si="727"/>
        <v>0</v>
      </c>
      <c r="AV334" s="122">
        <f t="shared" si="728"/>
        <v>0</v>
      </c>
      <c r="AW334" s="122">
        <f t="shared" si="729"/>
        <v>0</v>
      </c>
      <c r="AX334" s="122">
        <f t="shared" si="730"/>
        <v>0</v>
      </c>
      <c r="AY334" s="122">
        <f t="shared" si="731"/>
        <v>0</v>
      </c>
      <c r="AZ334" s="122">
        <f t="shared" si="732"/>
        <v>0</v>
      </c>
      <c r="BA334" s="469">
        <f t="shared" si="733"/>
        <v>0</v>
      </c>
      <c r="BB334" s="97">
        <f t="shared" si="734"/>
        <v>0.24577639467227347</v>
      </c>
      <c r="BC334" s="97">
        <f t="shared" si="735"/>
        <v>0.1468154440939361</v>
      </c>
      <c r="BD334" s="97">
        <f t="shared" si="736"/>
        <v>0.79153669015071648</v>
      </c>
      <c r="BE334" s="97">
        <f t="shared" si="737"/>
        <v>0.22549984211181115</v>
      </c>
      <c r="BF334" s="97">
        <f t="shared" si="738"/>
        <v>0.14054925598142295</v>
      </c>
      <c r="BG334" s="97">
        <f t="shared" si="739"/>
        <v>0.77617690931107475</v>
      </c>
      <c r="BH334" s="97">
        <f t="shared" si="740"/>
        <v>0.21136769941815586</v>
      </c>
      <c r="BI334" s="97">
        <f t="shared" si="741"/>
        <v>0.13618191275148953</v>
      </c>
      <c r="BJ334" s="97">
        <f t="shared" si="742"/>
        <v>0.75832635320013864</v>
      </c>
      <c r="BK334" s="97">
        <f t="shared" si="743"/>
        <v>0.17917099171608722</v>
      </c>
      <c r="BL334" s="97">
        <f t="shared" si="744"/>
        <v>0.12623196556677166</v>
      </c>
      <c r="BM334" s="469">
        <f t="shared" si="745"/>
        <v>0.73597324179109613</v>
      </c>
      <c r="BN334" s="467">
        <f t="shared" si="746"/>
        <v>0</v>
      </c>
      <c r="BO334" s="97">
        <f t="shared" si="747"/>
        <v>0</v>
      </c>
      <c r="BP334" s="97">
        <f t="shared" si="748"/>
        <v>0</v>
      </c>
      <c r="BQ334" s="97">
        <f t="shared" si="749"/>
        <v>0</v>
      </c>
      <c r="BR334" s="97">
        <f t="shared" si="750"/>
        <v>0</v>
      </c>
      <c r="BS334" s="97">
        <f t="shared" si="751"/>
        <v>0</v>
      </c>
      <c r="BT334" s="97">
        <f t="shared" si="752"/>
        <v>0</v>
      </c>
      <c r="BU334" s="97">
        <f t="shared" si="753"/>
        <v>0</v>
      </c>
      <c r="BV334" s="97">
        <f t="shared" si="754"/>
        <v>0</v>
      </c>
      <c r="BW334" s="97">
        <f t="shared" si="755"/>
        <v>0</v>
      </c>
      <c r="BX334" s="97">
        <f t="shared" si="756"/>
        <v>0</v>
      </c>
      <c r="BY334" s="469">
        <f t="shared" si="757"/>
        <v>0</v>
      </c>
      <c r="BZ334" s="470">
        <f t="shared" si="758"/>
        <v>0</v>
      </c>
      <c r="CA334" s="470">
        <f t="shared" si="759"/>
        <v>0</v>
      </c>
      <c r="CB334" s="470">
        <f t="shared" si="760"/>
        <v>0</v>
      </c>
      <c r="CC334" s="470">
        <f t="shared" si="761"/>
        <v>0</v>
      </c>
      <c r="CD334" s="470">
        <f t="shared" si="762"/>
        <v>0</v>
      </c>
      <c r="CE334" s="470">
        <f t="shared" si="763"/>
        <v>0</v>
      </c>
      <c r="CF334" s="470">
        <f t="shared" si="764"/>
        <v>0</v>
      </c>
      <c r="CG334" s="470">
        <f t="shared" si="765"/>
        <v>0</v>
      </c>
      <c r="CH334" s="470">
        <f t="shared" si="766"/>
        <v>0</v>
      </c>
      <c r="CI334" s="470">
        <f t="shared" si="767"/>
        <v>0</v>
      </c>
      <c r="CJ334" s="470">
        <f t="shared" si="768"/>
        <v>0</v>
      </c>
      <c r="CK334" s="472">
        <f t="shared" si="769"/>
        <v>0</v>
      </c>
      <c r="CL334" s="470">
        <f t="shared" si="770"/>
        <v>1.59261829652996</v>
      </c>
      <c r="CM334" s="116">
        <f t="shared" si="771"/>
        <v>0.95135646687697095</v>
      </c>
      <c r="CN334" s="116">
        <f t="shared" si="772"/>
        <v>5.1291167192428899</v>
      </c>
      <c r="CO334" s="116">
        <f t="shared" si="773"/>
        <v>1.4612272870662399</v>
      </c>
      <c r="CP334" s="116">
        <f t="shared" si="774"/>
        <v>0.91075189274447899</v>
      </c>
      <c r="CQ334" s="116">
        <f t="shared" si="775"/>
        <v>5.0295861356466798</v>
      </c>
      <c r="CR334" s="116">
        <f t="shared" si="776"/>
        <v>1.36965173501577</v>
      </c>
      <c r="CS334" s="116">
        <f t="shared" si="777"/>
        <v>0.88245173501577201</v>
      </c>
      <c r="CT334" s="116">
        <f t="shared" si="778"/>
        <v>4.91391545741324</v>
      </c>
      <c r="CU334" s="116">
        <f t="shared" si="779"/>
        <v>1.1610187381703401</v>
      </c>
      <c r="CV334" s="116">
        <f t="shared" si="780"/>
        <v>0.81797659305993597</v>
      </c>
      <c r="CW334" s="471">
        <f t="shared" si="781"/>
        <v>4.7690684542586697</v>
      </c>
      <c r="CX334" s="470">
        <f t="shared" si="782"/>
        <v>0</v>
      </c>
      <c r="CY334" s="116">
        <f t="shared" si="783"/>
        <v>0</v>
      </c>
      <c r="CZ334" s="116">
        <f t="shared" si="784"/>
        <v>0</v>
      </c>
      <c r="DA334" s="116">
        <f t="shared" si="785"/>
        <v>0</v>
      </c>
      <c r="DB334" s="116">
        <f t="shared" si="786"/>
        <v>0</v>
      </c>
      <c r="DC334" s="116">
        <f t="shared" si="787"/>
        <v>0</v>
      </c>
      <c r="DD334" s="116">
        <f t="shared" si="788"/>
        <v>0</v>
      </c>
      <c r="DE334" s="116">
        <f t="shared" si="789"/>
        <v>0</v>
      </c>
      <c r="DF334" s="116">
        <f t="shared" si="790"/>
        <v>0</v>
      </c>
      <c r="DG334" s="116">
        <f t="shared" si="791"/>
        <v>0</v>
      </c>
      <c r="DH334" s="116">
        <f t="shared" si="792"/>
        <v>0</v>
      </c>
      <c r="DI334" s="471">
        <f t="shared" si="793"/>
        <v>0</v>
      </c>
      <c r="DJ334" s="470">
        <f t="shared" si="794"/>
        <v>0</v>
      </c>
      <c r="DK334" s="116">
        <f t="shared" si="795"/>
        <v>0</v>
      </c>
      <c r="DL334" s="116">
        <f t="shared" si="796"/>
        <v>0</v>
      </c>
      <c r="DM334" s="116">
        <f t="shared" si="797"/>
        <v>0</v>
      </c>
      <c r="DN334" s="116">
        <f t="shared" si="798"/>
        <v>0</v>
      </c>
      <c r="DO334" s="116">
        <f t="shared" si="799"/>
        <v>0</v>
      </c>
      <c r="DP334" s="116">
        <f t="shared" si="800"/>
        <v>0</v>
      </c>
      <c r="DQ334" s="116">
        <f t="shared" si="801"/>
        <v>0</v>
      </c>
      <c r="DR334" s="116">
        <f t="shared" si="802"/>
        <v>0</v>
      </c>
      <c r="DS334" s="116">
        <f t="shared" si="803"/>
        <v>0</v>
      </c>
      <c r="DT334" s="116">
        <f t="shared" si="804"/>
        <v>0</v>
      </c>
      <c r="DU334" s="471">
        <f t="shared" si="805"/>
        <v>0</v>
      </c>
      <c r="DV334" s="470">
        <f t="shared" si="806"/>
        <v>0</v>
      </c>
      <c r="DW334" s="470">
        <f t="shared" si="807"/>
        <v>0</v>
      </c>
      <c r="DX334" s="470">
        <f t="shared" si="808"/>
        <v>0</v>
      </c>
      <c r="DY334" s="470">
        <f t="shared" si="809"/>
        <v>0</v>
      </c>
      <c r="DZ334" s="470">
        <f t="shared" si="810"/>
        <v>0</v>
      </c>
      <c r="EA334" s="470">
        <f t="shared" si="811"/>
        <v>0</v>
      </c>
      <c r="EB334" s="470">
        <f t="shared" si="812"/>
        <v>0</v>
      </c>
      <c r="EC334" s="470">
        <f t="shared" si="813"/>
        <v>0</v>
      </c>
      <c r="ED334" s="470">
        <f t="shared" si="814"/>
        <v>0</v>
      </c>
      <c r="EE334" s="470">
        <f t="shared" si="815"/>
        <v>0</v>
      </c>
      <c r="EF334" s="470">
        <f t="shared" si="816"/>
        <v>0</v>
      </c>
      <c r="EG334" s="470">
        <f t="shared" si="817"/>
        <v>0</v>
      </c>
      <c r="EH334" s="466">
        <f t="shared" si="818"/>
        <v>0</v>
      </c>
      <c r="EI334" s="122">
        <f t="shared" si="819"/>
        <v>0</v>
      </c>
      <c r="EJ334" s="122">
        <f t="shared" si="820"/>
        <v>0</v>
      </c>
      <c r="EK334" s="122">
        <f t="shared" si="821"/>
        <v>0</v>
      </c>
      <c r="EL334" s="122">
        <f t="shared" si="822"/>
        <v>0</v>
      </c>
      <c r="EM334" s="122">
        <f t="shared" si="823"/>
        <v>0</v>
      </c>
      <c r="EN334" s="122">
        <f t="shared" si="824"/>
        <v>0</v>
      </c>
      <c r="EO334" s="122">
        <f t="shared" si="825"/>
        <v>0</v>
      </c>
      <c r="EP334" s="122">
        <f t="shared" si="826"/>
        <v>0</v>
      </c>
      <c r="EQ334" s="122">
        <f t="shared" si="827"/>
        <v>0</v>
      </c>
      <c r="ER334" s="122">
        <f t="shared" si="828"/>
        <v>0</v>
      </c>
      <c r="ES334" s="469">
        <f t="shared" si="829"/>
        <v>0</v>
      </c>
      <c r="ET334" s="466">
        <f t="shared" si="830"/>
        <v>0</v>
      </c>
      <c r="EU334" s="122">
        <f t="shared" si="831"/>
        <v>0</v>
      </c>
      <c r="EV334" s="122">
        <f t="shared" si="832"/>
        <v>0</v>
      </c>
      <c r="EW334" s="122">
        <f t="shared" si="833"/>
        <v>0</v>
      </c>
      <c r="EX334" s="122">
        <f t="shared" si="834"/>
        <v>0</v>
      </c>
      <c r="EY334" s="122">
        <f t="shared" si="835"/>
        <v>0</v>
      </c>
      <c r="EZ334" s="122">
        <f t="shared" si="836"/>
        <v>0</v>
      </c>
      <c r="FA334" s="122">
        <f t="shared" si="837"/>
        <v>0</v>
      </c>
      <c r="FB334" s="122">
        <f t="shared" si="838"/>
        <v>0</v>
      </c>
      <c r="FC334" s="122">
        <f t="shared" si="839"/>
        <v>0</v>
      </c>
      <c r="FD334" s="122">
        <f t="shared" si="840"/>
        <v>0</v>
      </c>
      <c r="FE334" s="469">
        <f t="shared" si="841"/>
        <v>0</v>
      </c>
      <c r="FF334" s="466">
        <f t="shared" si="842"/>
        <v>0</v>
      </c>
      <c r="FG334" s="466">
        <f t="shared" si="843"/>
        <v>0</v>
      </c>
      <c r="FH334" s="466">
        <f t="shared" si="844"/>
        <v>0</v>
      </c>
      <c r="FI334" s="466">
        <f t="shared" si="845"/>
        <v>0</v>
      </c>
      <c r="FJ334" s="466">
        <f t="shared" si="846"/>
        <v>0</v>
      </c>
      <c r="FK334" s="466">
        <f t="shared" si="847"/>
        <v>0</v>
      </c>
      <c r="FL334" s="466">
        <f t="shared" si="848"/>
        <v>0</v>
      </c>
      <c r="FM334" s="466">
        <f t="shared" si="849"/>
        <v>0</v>
      </c>
      <c r="FN334" s="466">
        <f t="shared" si="850"/>
        <v>0</v>
      </c>
      <c r="FO334" s="466">
        <f t="shared" si="851"/>
        <v>0</v>
      </c>
      <c r="FP334" s="466">
        <f t="shared" si="852"/>
        <v>0</v>
      </c>
      <c r="FQ334" s="468">
        <f t="shared" si="853"/>
        <v>0</v>
      </c>
      <c r="FR334" s="466">
        <f t="shared" si="854"/>
        <v>0</v>
      </c>
      <c r="FS334" s="466">
        <f t="shared" si="855"/>
        <v>0</v>
      </c>
      <c r="FT334" s="466">
        <f t="shared" si="856"/>
        <v>0</v>
      </c>
      <c r="FU334" s="466">
        <f t="shared" si="857"/>
        <v>0</v>
      </c>
      <c r="FV334" s="466">
        <f t="shared" si="858"/>
        <v>0</v>
      </c>
      <c r="FW334" s="466">
        <f t="shared" si="859"/>
        <v>0</v>
      </c>
      <c r="FX334" s="466">
        <f t="shared" si="860"/>
        <v>0</v>
      </c>
      <c r="FY334" s="466">
        <f t="shared" si="861"/>
        <v>0</v>
      </c>
      <c r="FZ334" s="466">
        <f t="shared" si="862"/>
        <v>0</v>
      </c>
      <c r="GA334" s="466">
        <f t="shared" si="863"/>
        <v>0</v>
      </c>
      <c r="GB334" s="466">
        <f t="shared" si="864"/>
        <v>0</v>
      </c>
      <c r="GC334" s="468">
        <f t="shared" si="865"/>
        <v>0</v>
      </c>
    </row>
    <row r="335" spans="1:185">
      <c r="A335" s="97">
        <v>332</v>
      </c>
      <c r="B335" s="97" t="s">
        <v>11</v>
      </c>
      <c r="C335" s="97" t="s">
        <v>214</v>
      </c>
      <c r="D335" s="97" t="s">
        <v>936</v>
      </c>
      <c r="E335" s="321">
        <v>2.4108610676309299</v>
      </c>
      <c r="F335" s="122">
        <v>0</v>
      </c>
      <c r="G335" s="122">
        <v>13.2368559568358</v>
      </c>
      <c r="H335" s="122">
        <v>2.2357058659335101</v>
      </c>
      <c r="I335" s="122">
        <v>0</v>
      </c>
      <c r="J335" s="122">
        <v>12.744650783546099</v>
      </c>
      <c r="K335" s="122">
        <v>2.11132585637402</v>
      </c>
      <c r="L335" s="122">
        <v>0</v>
      </c>
      <c r="M335" s="122">
        <v>12.2904287124431</v>
      </c>
      <c r="N335" s="122">
        <v>1.7271294477338099</v>
      </c>
      <c r="O335" s="122">
        <v>0</v>
      </c>
      <c r="P335" s="475">
        <v>11.5405494007502</v>
      </c>
      <c r="Q335" s="474">
        <v>1</v>
      </c>
      <c r="R335" s="97">
        <v>2.4108610676309299</v>
      </c>
      <c r="S335" s="97">
        <v>0</v>
      </c>
      <c r="T335" s="97">
        <v>13.2368559568358</v>
      </c>
      <c r="U335" s="97">
        <v>2.2357058659335101</v>
      </c>
      <c r="V335" s="97">
        <v>0</v>
      </c>
      <c r="W335" s="97">
        <v>12.744650783546099</v>
      </c>
      <c r="X335" s="97">
        <v>2.11132585637402</v>
      </c>
      <c r="Y335" s="97">
        <v>0</v>
      </c>
      <c r="Z335" s="97">
        <v>12.2904287124431</v>
      </c>
      <c r="AA335" s="97">
        <v>1.7271294477338099</v>
      </c>
      <c r="AB335" s="97">
        <v>0</v>
      </c>
      <c r="AC335" s="97">
        <v>11.5405494007502</v>
      </c>
      <c r="AD335" s="321">
        <v>0</v>
      </c>
      <c r="AE335" s="97">
        <v>0</v>
      </c>
      <c r="AF335" s="97">
        <v>0</v>
      </c>
      <c r="AG335" s="97">
        <v>0</v>
      </c>
      <c r="AH335" s="97">
        <v>0</v>
      </c>
      <c r="AI335" s="97">
        <v>0</v>
      </c>
      <c r="AJ335" s="97">
        <v>0</v>
      </c>
      <c r="AK335" s="97">
        <v>0</v>
      </c>
      <c r="AL335" s="97">
        <v>0</v>
      </c>
      <c r="AM335" s="97">
        <v>0</v>
      </c>
      <c r="AN335" s="97">
        <v>0</v>
      </c>
      <c r="AO335" s="97">
        <v>0</v>
      </c>
      <c r="AP335" s="466">
        <f t="shared" si="722"/>
        <v>0</v>
      </c>
      <c r="AQ335" s="122">
        <f t="shared" si="723"/>
        <v>0</v>
      </c>
      <c r="AR335" s="473">
        <f t="shared" si="724"/>
        <v>0</v>
      </c>
      <c r="AS335" s="122">
        <f t="shared" si="725"/>
        <v>0</v>
      </c>
      <c r="AT335" s="122">
        <f t="shared" si="726"/>
        <v>0</v>
      </c>
      <c r="AU335" s="122">
        <f t="shared" si="727"/>
        <v>0</v>
      </c>
      <c r="AV335" s="122">
        <f t="shared" si="728"/>
        <v>0</v>
      </c>
      <c r="AW335" s="122">
        <f t="shared" si="729"/>
        <v>0</v>
      </c>
      <c r="AX335" s="122">
        <f t="shared" si="730"/>
        <v>0</v>
      </c>
      <c r="AY335" s="122">
        <f t="shared" si="731"/>
        <v>0</v>
      </c>
      <c r="AZ335" s="122">
        <f t="shared" si="732"/>
        <v>0</v>
      </c>
      <c r="BA335" s="469">
        <f t="shared" si="733"/>
        <v>0</v>
      </c>
      <c r="BB335" s="97">
        <f t="shared" si="734"/>
        <v>0.37204943742584423</v>
      </c>
      <c r="BC335" s="97">
        <f t="shared" si="735"/>
        <v>0</v>
      </c>
      <c r="BD335" s="97">
        <f t="shared" si="736"/>
        <v>2.0427410264943604</v>
      </c>
      <c r="BE335" s="97">
        <f t="shared" si="737"/>
        <v>0.34501909746611686</v>
      </c>
      <c r="BF335" s="97">
        <f t="shared" si="738"/>
        <v>0</v>
      </c>
      <c r="BG335" s="97">
        <f t="shared" si="739"/>
        <v>1.9667828303630195</v>
      </c>
      <c r="BH335" s="97">
        <f t="shared" si="740"/>
        <v>0.32582449799087509</v>
      </c>
      <c r="BI335" s="97">
        <f t="shared" si="741"/>
        <v>0</v>
      </c>
      <c r="BJ335" s="97">
        <f t="shared" si="742"/>
        <v>1.8966862709680246</v>
      </c>
      <c r="BK335" s="97">
        <f t="shared" si="743"/>
        <v>0.2665344544397209</v>
      </c>
      <c r="BL335" s="97">
        <f t="shared" si="744"/>
        <v>0</v>
      </c>
      <c r="BM335" s="469">
        <f t="shared" si="745"/>
        <v>1.7809632291891058</v>
      </c>
      <c r="BN335" s="467">
        <f t="shared" si="746"/>
        <v>0</v>
      </c>
      <c r="BO335" s="97">
        <f t="shared" si="747"/>
        <v>0</v>
      </c>
      <c r="BP335" s="97">
        <f t="shared" si="748"/>
        <v>0</v>
      </c>
      <c r="BQ335" s="97">
        <f t="shared" si="749"/>
        <v>0</v>
      </c>
      <c r="BR335" s="97">
        <f t="shared" si="750"/>
        <v>0</v>
      </c>
      <c r="BS335" s="97">
        <f t="shared" si="751"/>
        <v>0</v>
      </c>
      <c r="BT335" s="97">
        <f t="shared" si="752"/>
        <v>0</v>
      </c>
      <c r="BU335" s="97">
        <f t="shared" si="753"/>
        <v>0</v>
      </c>
      <c r="BV335" s="97">
        <f t="shared" si="754"/>
        <v>0</v>
      </c>
      <c r="BW335" s="97">
        <f t="shared" si="755"/>
        <v>0</v>
      </c>
      <c r="BX335" s="97">
        <f t="shared" si="756"/>
        <v>0</v>
      </c>
      <c r="BY335" s="469">
        <f t="shared" si="757"/>
        <v>0</v>
      </c>
      <c r="BZ335" s="470">
        <f t="shared" si="758"/>
        <v>0</v>
      </c>
      <c r="CA335" s="470">
        <f t="shared" si="759"/>
        <v>0</v>
      </c>
      <c r="CB335" s="470">
        <f t="shared" si="760"/>
        <v>0</v>
      </c>
      <c r="CC335" s="470">
        <f t="shared" si="761"/>
        <v>0</v>
      </c>
      <c r="CD335" s="470">
        <f t="shared" si="762"/>
        <v>0</v>
      </c>
      <c r="CE335" s="470">
        <f t="shared" si="763"/>
        <v>0</v>
      </c>
      <c r="CF335" s="470">
        <f t="shared" si="764"/>
        <v>0</v>
      </c>
      <c r="CG335" s="470">
        <f t="shared" si="765"/>
        <v>0</v>
      </c>
      <c r="CH335" s="470">
        <f t="shared" si="766"/>
        <v>0</v>
      </c>
      <c r="CI335" s="470">
        <f t="shared" si="767"/>
        <v>0</v>
      </c>
      <c r="CJ335" s="470">
        <f t="shared" si="768"/>
        <v>0</v>
      </c>
      <c r="CK335" s="472">
        <f t="shared" si="769"/>
        <v>0</v>
      </c>
      <c r="CL335" s="470">
        <f t="shared" si="770"/>
        <v>2.4108610676309299</v>
      </c>
      <c r="CM335" s="116">
        <f t="shared" si="771"/>
        <v>0</v>
      </c>
      <c r="CN335" s="116">
        <f t="shared" si="772"/>
        <v>13.2368559568358</v>
      </c>
      <c r="CO335" s="116">
        <f t="shared" si="773"/>
        <v>2.2357058659335101</v>
      </c>
      <c r="CP335" s="116">
        <f t="shared" si="774"/>
        <v>0</v>
      </c>
      <c r="CQ335" s="116">
        <f t="shared" si="775"/>
        <v>12.744650783546099</v>
      </c>
      <c r="CR335" s="116">
        <f t="shared" si="776"/>
        <v>2.11132585637402</v>
      </c>
      <c r="CS335" s="116">
        <f t="shared" si="777"/>
        <v>0</v>
      </c>
      <c r="CT335" s="116">
        <f t="shared" si="778"/>
        <v>12.2904287124431</v>
      </c>
      <c r="CU335" s="116">
        <f t="shared" si="779"/>
        <v>1.7271294477338099</v>
      </c>
      <c r="CV335" s="116">
        <f t="shared" si="780"/>
        <v>0</v>
      </c>
      <c r="CW335" s="471">
        <f t="shared" si="781"/>
        <v>11.5405494007502</v>
      </c>
      <c r="CX335" s="470">
        <f t="shared" si="782"/>
        <v>0</v>
      </c>
      <c r="CY335" s="116">
        <f t="shared" si="783"/>
        <v>0</v>
      </c>
      <c r="CZ335" s="116">
        <f t="shared" si="784"/>
        <v>0</v>
      </c>
      <c r="DA335" s="116">
        <f t="shared" si="785"/>
        <v>0</v>
      </c>
      <c r="DB335" s="116">
        <f t="shared" si="786"/>
        <v>0</v>
      </c>
      <c r="DC335" s="116">
        <f t="shared" si="787"/>
        <v>0</v>
      </c>
      <c r="DD335" s="116">
        <f t="shared" si="788"/>
        <v>0</v>
      </c>
      <c r="DE335" s="116">
        <f t="shared" si="789"/>
        <v>0</v>
      </c>
      <c r="DF335" s="116">
        <f t="shared" si="790"/>
        <v>0</v>
      </c>
      <c r="DG335" s="116">
        <f t="shared" si="791"/>
        <v>0</v>
      </c>
      <c r="DH335" s="116">
        <f t="shared" si="792"/>
        <v>0</v>
      </c>
      <c r="DI335" s="471">
        <f t="shared" si="793"/>
        <v>0</v>
      </c>
      <c r="DJ335" s="470">
        <f t="shared" si="794"/>
        <v>0</v>
      </c>
      <c r="DK335" s="116">
        <f t="shared" si="795"/>
        <v>0</v>
      </c>
      <c r="DL335" s="116">
        <f t="shared" si="796"/>
        <v>0</v>
      </c>
      <c r="DM335" s="116">
        <f t="shared" si="797"/>
        <v>0</v>
      </c>
      <c r="DN335" s="116">
        <f t="shared" si="798"/>
        <v>0</v>
      </c>
      <c r="DO335" s="116">
        <f t="shared" si="799"/>
        <v>0</v>
      </c>
      <c r="DP335" s="116">
        <f t="shared" si="800"/>
        <v>0</v>
      </c>
      <c r="DQ335" s="116">
        <f t="shared" si="801"/>
        <v>0</v>
      </c>
      <c r="DR335" s="116">
        <f t="shared" si="802"/>
        <v>0</v>
      </c>
      <c r="DS335" s="116">
        <f t="shared" si="803"/>
        <v>0</v>
      </c>
      <c r="DT335" s="116">
        <f t="shared" si="804"/>
        <v>0</v>
      </c>
      <c r="DU335" s="471">
        <f t="shared" si="805"/>
        <v>0</v>
      </c>
      <c r="DV335" s="470">
        <f t="shared" si="806"/>
        <v>0</v>
      </c>
      <c r="DW335" s="470">
        <f t="shared" si="807"/>
        <v>0</v>
      </c>
      <c r="DX335" s="470">
        <f t="shared" si="808"/>
        <v>0</v>
      </c>
      <c r="DY335" s="470">
        <f t="shared" si="809"/>
        <v>0</v>
      </c>
      <c r="DZ335" s="470">
        <f t="shared" si="810"/>
        <v>0</v>
      </c>
      <c r="EA335" s="470">
        <f t="shared" si="811"/>
        <v>0</v>
      </c>
      <c r="EB335" s="470">
        <f t="shared" si="812"/>
        <v>0</v>
      </c>
      <c r="EC335" s="470">
        <f t="shared" si="813"/>
        <v>0</v>
      </c>
      <c r="ED335" s="470">
        <f t="shared" si="814"/>
        <v>0</v>
      </c>
      <c r="EE335" s="470">
        <f t="shared" si="815"/>
        <v>0</v>
      </c>
      <c r="EF335" s="470">
        <f t="shared" si="816"/>
        <v>0</v>
      </c>
      <c r="EG335" s="470">
        <f t="shared" si="817"/>
        <v>0</v>
      </c>
      <c r="EH335" s="466">
        <f t="shared" si="818"/>
        <v>0</v>
      </c>
      <c r="EI335" s="122">
        <f t="shared" si="819"/>
        <v>0</v>
      </c>
      <c r="EJ335" s="122">
        <f t="shared" si="820"/>
        <v>0</v>
      </c>
      <c r="EK335" s="122">
        <f t="shared" si="821"/>
        <v>0</v>
      </c>
      <c r="EL335" s="122">
        <f t="shared" si="822"/>
        <v>0</v>
      </c>
      <c r="EM335" s="122">
        <f t="shared" si="823"/>
        <v>0</v>
      </c>
      <c r="EN335" s="122">
        <f t="shared" si="824"/>
        <v>0</v>
      </c>
      <c r="EO335" s="122">
        <f t="shared" si="825"/>
        <v>0</v>
      </c>
      <c r="EP335" s="122">
        <f t="shared" si="826"/>
        <v>0</v>
      </c>
      <c r="EQ335" s="122">
        <f t="shared" si="827"/>
        <v>0</v>
      </c>
      <c r="ER335" s="122">
        <f t="shared" si="828"/>
        <v>0</v>
      </c>
      <c r="ES335" s="469">
        <f t="shared" si="829"/>
        <v>0</v>
      </c>
      <c r="ET335" s="466">
        <f t="shared" si="830"/>
        <v>0</v>
      </c>
      <c r="EU335" s="122">
        <f t="shared" si="831"/>
        <v>0</v>
      </c>
      <c r="EV335" s="122">
        <f t="shared" si="832"/>
        <v>0</v>
      </c>
      <c r="EW335" s="122">
        <f t="shared" si="833"/>
        <v>0</v>
      </c>
      <c r="EX335" s="122">
        <f t="shared" si="834"/>
        <v>0</v>
      </c>
      <c r="EY335" s="122">
        <f t="shared" si="835"/>
        <v>0</v>
      </c>
      <c r="EZ335" s="122">
        <f t="shared" si="836"/>
        <v>0</v>
      </c>
      <c r="FA335" s="122">
        <f t="shared" si="837"/>
        <v>0</v>
      </c>
      <c r="FB335" s="122">
        <f t="shared" si="838"/>
        <v>0</v>
      </c>
      <c r="FC335" s="122">
        <f t="shared" si="839"/>
        <v>0</v>
      </c>
      <c r="FD335" s="122">
        <f t="shared" si="840"/>
        <v>0</v>
      </c>
      <c r="FE335" s="469">
        <f t="shared" si="841"/>
        <v>0</v>
      </c>
      <c r="FF335" s="466">
        <f t="shared" si="842"/>
        <v>0</v>
      </c>
      <c r="FG335" s="466">
        <f t="shared" si="843"/>
        <v>0</v>
      </c>
      <c r="FH335" s="466">
        <f t="shared" si="844"/>
        <v>0</v>
      </c>
      <c r="FI335" s="466">
        <f t="shared" si="845"/>
        <v>0</v>
      </c>
      <c r="FJ335" s="466">
        <f t="shared" si="846"/>
        <v>0</v>
      </c>
      <c r="FK335" s="466">
        <f t="shared" si="847"/>
        <v>0</v>
      </c>
      <c r="FL335" s="466">
        <f t="shared" si="848"/>
        <v>0</v>
      </c>
      <c r="FM335" s="466">
        <f t="shared" si="849"/>
        <v>0</v>
      </c>
      <c r="FN335" s="466">
        <f t="shared" si="850"/>
        <v>0</v>
      </c>
      <c r="FO335" s="466">
        <f t="shared" si="851"/>
        <v>0</v>
      </c>
      <c r="FP335" s="466">
        <f t="shared" si="852"/>
        <v>0</v>
      </c>
      <c r="FQ335" s="468">
        <f t="shared" si="853"/>
        <v>0</v>
      </c>
      <c r="FR335" s="466">
        <f t="shared" si="854"/>
        <v>0</v>
      </c>
      <c r="FS335" s="466">
        <f t="shared" si="855"/>
        <v>0</v>
      </c>
      <c r="FT335" s="466">
        <f t="shared" si="856"/>
        <v>0</v>
      </c>
      <c r="FU335" s="466">
        <f t="shared" si="857"/>
        <v>0</v>
      </c>
      <c r="FV335" s="466">
        <f t="shared" si="858"/>
        <v>0</v>
      </c>
      <c r="FW335" s="466">
        <f t="shared" si="859"/>
        <v>0</v>
      </c>
      <c r="FX335" s="466">
        <f t="shared" si="860"/>
        <v>0</v>
      </c>
      <c r="FY335" s="466">
        <f t="shared" si="861"/>
        <v>0</v>
      </c>
      <c r="FZ335" s="466">
        <f t="shared" si="862"/>
        <v>0</v>
      </c>
      <c r="GA335" s="466">
        <f t="shared" si="863"/>
        <v>0</v>
      </c>
      <c r="GB335" s="466">
        <f t="shared" si="864"/>
        <v>0</v>
      </c>
      <c r="GC335" s="468">
        <f t="shared" si="865"/>
        <v>0</v>
      </c>
    </row>
    <row r="336" spans="1:185">
      <c r="A336" s="97">
        <v>333</v>
      </c>
      <c r="B336" s="97" t="s">
        <v>11</v>
      </c>
      <c r="C336" s="97" t="s">
        <v>214</v>
      </c>
      <c r="D336" s="97" t="s">
        <v>936</v>
      </c>
      <c r="E336" s="321">
        <v>2.8234411090184302</v>
      </c>
      <c r="F336" s="122">
        <v>0</v>
      </c>
      <c r="G336" s="122">
        <v>4.3785777974513902</v>
      </c>
      <c r="H336" s="122">
        <v>2.7621839247642899</v>
      </c>
      <c r="I336" s="122">
        <v>0</v>
      </c>
      <c r="J336" s="122">
        <v>4.2646222952021002</v>
      </c>
      <c r="K336" s="122">
        <v>2.7185680824688299</v>
      </c>
      <c r="L336" s="122">
        <v>0</v>
      </c>
      <c r="M336" s="122">
        <v>4.1486806152982503</v>
      </c>
      <c r="N336" s="122">
        <v>2.57884369806307</v>
      </c>
      <c r="O336" s="122">
        <v>0</v>
      </c>
      <c r="P336" s="475">
        <v>3.9664641003912902</v>
      </c>
      <c r="Q336" s="474">
        <v>3</v>
      </c>
      <c r="R336" s="97">
        <v>8.4703233270553095</v>
      </c>
      <c r="S336" s="97">
        <v>0</v>
      </c>
      <c r="T336" s="97">
        <v>13.1357333923541</v>
      </c>
      <c r="U336" s="97">
        <v>8.2865517742928798</v>
      </c>
      <c r="V336" s="97">
        <v>0</v>
      </c>
      <c r="W336" s="97">
        <v>12.793866885606301</v>
      </c>
      <c r="X336" s="97">
        <v>8.15570424740649</v>
      </c>
      <c r="Y336" s="97">
        <v>0</v>
      </c>
      <c r="Z336" s="97">
        <v>12.446041845894699</v>
      </c>
      <c r="AA336" s="97">
        <v>7.7365310941891998</v>
      </c>
      <c r="AB336" s="97">
        <v>0</v>
      </c>
      <c r="AC336" s="97">
        <v>11.899392301173799</v>
      </c>
      <c r="AD336" s="321">
        <v>0</v>
      </c>
      <c r="AE336" s="97">
        <v>0</v>
      </c>
      <c r="AF336" s="97">
        <v>0</v>
      </c>
      <c r="AG336" s="97">
        <v>0</v>
      </c>
      <c r="AH336" s="97">
        <v>0</v>
      </c>
      <c r="AI336" s="97">
        <v>0</v>
      </c>
      <c r="AJ336" s="97">
        <v>0</v>
      </c>
      <c r="AK336" s="97">
        <v>0</v>
      </c>
      <c r="AL336" s="97">
        <v>0</v>
      </c>
      <c r="AM336" s="97">
        <v>0</v>
      </c>
      <c r="AN336" s="97">
        <v>0</v>
      </c>
      <c r="AO336" s="97">
        <v>0</v>
      </c>
      <c r="AP336" s="466">
        <f t="shared" si="722"/>
        <v>0</v>
      </c>
      <c r="AQ336" s="122">
        <f t="shared" si="723"/>
        <v>0</v>
      </c>
      <c r="AR336" s="473">
        <f t="shared" si="724"/>
        <v>0</v>
      </c>
      <c r="AS336" s="122">
        <f t="shared" si="725"/>
        <v>0</v>
      </c>
      <c r="AT336" s="122">
        <f t="shared" si="726"/>
        <v>0</v>
      </c>
      <c r="AU336" s="122">
        <f t="shared" si="727"/>
        <v>0</v>
      </c>
      <c r="AV336" s="122">
        <f t="shared" si="728"/>
        <v>0</v>
      </c>
      <c r="AW336" s="122">
        <f t="shared" si="729"/>
        <v>0</v>
      </c>
      <c r="AX336" s="122">
        <f t="shared" si="730"/>
        <v>0</v>
      </c>
      <c r="AY336" s="122">
        <f t="shared" si="731"/>
        <v>0</v>
      </c>
      <c r="AZ336" s="122">
        <f t="shared" si="732"/>
        <v>0</v>
      </c>
      <c r="BA336" s="469">
        <f t="shared" si="733"/>
        <v>0</v>
      </c>
      <c r="BB336" s="97">
        <f t="shared" si="734"/>
        <v>0.43571970625729972</v>
      </c>
      <c r="BC336" s="97">
        <f t="shared" si="735"/>
        <v>0</v>
      </c>
      <c r="BD336" s="97">
        <f t="shared" si="736"/>
        <v>0.67571185587558169</v>
      </c>
      <c r="BE336" s="97">
        <f t="shared" si="737"/>
        <v>0.42626636145612462</v>
      </c>
      <c r="BF336" s="97">
        <f t="shared" si="738"/>
        <v>0</v>
      </c>
      <c r="BG336" s="97">
        <f t="shared" si="739"/>
        <v>0.65812598953402179</v>
      </c>
      <c r="BH336" s="97">
        <f t="shared" si="740"/>
        <v>0.41953546774899525</v>
      </c>
      <c r="BI336" s="97">
        <f t="shared" si="741"/>
        <v>0</v>
      </c>
      <c r="BJ336" s="97">
        <f t="shared" si="742"/>
        <v>0.64023361184308214</v>
      </c>
      <c r="BK336" s="97">
        <f t="shared" si="743"/>
        <v>0.3979728902488664</v>
      </c>
      <c r="BL336" s="97">
        <f t="shared" si="744"/>
        <v>0</v>
      </c>
      <c r="BM336" s="469">
        <f t="shared" si="745"/>
        <v>0.61211355433705139</v>
      </c>
      <c r="BN336" s="467">
        <f t="shared" si="746"/>
        <v>0</v>
      </c>
      <c r="BO336" s="97">
        <f t="shared" si="747"/>
        <v>0</v>
      </c>
      <c r="BP336" s="97">
        <f t="shared" si="748"/>
        <v>0</v>
      </c>
      <c r="BQ336" s="97">
        <f t="shared" si="749"/>
        <v>0</v>
      </c>
      <c r="BR336" s="97">
        <f t="shared" si="750"/>
        <v>0</v>
      </c>
      <c r="BS336" s="97">
        <f t="shared" si="751"/>
        <v>0</v>
      </c>
      <c r="BT336" s="97">
        <f t="shared" si="752"/>
        <v>0</v>
      </c>
      <c r="BU336" s="97">
        <f t="shared" si="753"/>
        <v>0</v>
      </c>
      <c r="BV336" s="97">
        <f t="shared" si="754"/>
        <v>0</v>
      </c>
      <c r="BW336" s="97">
        <f t="shared" si="755"/>
        <v>0</v>
      </c>
      <c r="BX336" s="97">
        <f t="shared" si="756"/>
        <v>0</v>
      </c>
      <c r="BY336" s="469">
        <f t="shared" si="757"/>
        <v>0</v>
      </c>
      <c r="BZ336" s="470">
        <f t="shared" si="758"/>
        <v>0</v>
      </c>
      <c r="CA336" s="470">
        <f t="shared" si="759"/>
        <v>0</v>
      </c>
      <c r="CB336" s="470">
        <f t="shared" si="760"/>
        <v>0</v>
      </c>
      <c r="CC336" s="470">
        <f t="shared" si="761"/>
        <v>0</v>
      </c>
      <c r="CD336" s="470">
        <f t="shared" si="762"/>
        <v>0</v>
      </c>
      <c r="CE336" s="470">
        <f t="shared" si="763"/>
        <v>0</v>
      </c>
      <c r="CF336" s="470">
        <f t="shared" si="764"/>
        <v>0</v>
      </c>
      <c r="CG336" s="470">
        <f t="shared" si="765"/>
        <v>0</v>
      </c>
      <c r="CH336" s="470">
        <f t="shared" si="766"/>
        <v>0</v>
      </c>
      <c r="CI336" s="470">
        <f t="shared" si="767"/>
        <v>0</v>
      </c>
      <c r="CJ336" s="470">
        <f t="shared" si="768"/>
        <v>0</v>
      </c>
      <c r="CK336" s="472">
        <f t="shared" si="769"/>
        <v>0</v>
      </c>
      <c r="CL336" s="470">
        <f t="shared" si="770"/>
        <v>8.4703233270553095</v>
      </c>
      <c r="CM336" s="116">
        <f t="shared" si="771"/>
        <v>0</v>
      </c>
      <c r="CN336" s="116">
        <f t="shared" si="772"/>
        <v>13.1357333923541</v>
      </c>
      <c r="CO336" s="116">
        <f t="shared" si="773"/>
        <v>8.2865517742928798</v>
      </c>
      <c r="CP336" s="116">
        <f t="shared" si="774"/>
        <v>0</v>
      </c>
      <c r="CQ336" s="116">
        <f t="shared" si="775"/>
        <v>12.793866885606301</v>
      </c>
      <c r="CR336" s="116">
        <f t="shared" si="776"/>
        <v>8.15570424740649</v>
      </c>
      <c r="CS336" s="116">
        <f t="shared" si="777"/>
        <v>0</v>
      </c>
      <c r="CT336" s="116">
        <f t="shared" si="778"/>
        <v>12.446041845894699</v>
      </c>
      <c r="CU336" s="116">
        <f t="shared" si="779"/>
        <v>7.7365310941891998</v>
      </c>
      <c r="CV336" s="116">
        <f t="shared" si="780"/>
        <v>0</v>
      </c>
      <c r="CW336" s="471">
        <f t="shared" si="781"/>
        <v>11.899392301173799</v>
      </c>
      <c r="CX336" s="470">
        <f t="shared" si="782"/>
        <v>0</v>
      </c>
      <c r="CY336" s="116">
        <f t="shared" si="783"/>
        <v>0</v>
      </c>
      <c r="CZ336" s="116">
        <f t="shared" si="784"/>
        <v>0</v>
      </c>
      <c r="DA336" s="116">
        <f t="shared" si="785"/>
        <v>0</v>
      </c>
      <c r="DB336" s="116">
        <f t="shared" si="786"/>
        <v>0</v>
      </c>
      <c r="DC336" s="116">
        <f t="shared" si="787"/>
        <v>0</v>
      </c>
      <c r="DD336" s="116">
        <f t="shared" si="788"/>
        <v>0</v>
      </c>
      <c r="DE336" s="116">
        <f t="shared" si="789"/>
        <v>0</v>
      </c>
      <c r="DF336" s="116">
        <f t="shared" si="790"/>
        <v>0</v>
      </c>
      <c r="DG336" s="116">
        <f t="shared" si="791"/>
        <v>0</v>
      </c>
      <c r="DH336" s="116">
        <f t="shared" si="792"/>
        <v>0</v>
      </c>
      <c r="DI336" s="471">
        <f t="shared" si="793"/>
        <v>0</v>
      </c>
      <c r="DJ336" s="470">
        <f t="shared" si="794"/>
        <v>0</v>
      </c>
      <c r="DK336" s="116">
        <f t="shared" si="795"/>
        <v>0</v>
      </c>
      <c r="DL336" s="116">
        <f t="shared" si="796"/>
        <v>0</v>
      </c>
      <c r="DM336" s="116">
        <f t="shared" si="797"/>
        <v>0</v>
      </c>
      <c r="DN336" s="116">
        <f t="shared" si="798"/>
        <v>0</v>
      </c>
      <c r="DO336" s="116">
        <f t="shared" si="799"/>
        <v>0</v>
      </c>
      <c r="DP336" s="116">
        <f t="shared" si="800"/>
        <v>0</v>
      </c>
      <c r="DQ336" s="116">
        <f t="shared" si="801"/>
        <v>0</v>
      </c>
      <c r="DR336" s="116">
        <f t="shared" si="802"/>
        <v>0</v>
      </c>
      <c r="DS336" s="116">
        <f t="shared" si="803"/>
        <v>0</v>
      </c>
      <c r="DT336" s="116">
        <f t="shared" si="804"/>
        <v>0</v>
      </c>
      <c r="DU336" s="471">
        <f t="shared" si="805"/>
        <v>0</v>
      </c>
      <c r="DV336" s="470">
        <f t="shared" si="806"/>
        <v>0</v>
      </c>
      <c r="DW336" s="470">
        <f t="shared" si="807"/>
        <v>0</v>
      </c>
      <c r="DX336" s="470">
        <f t="shared" si="808"/>
        <v>0</v>
      </c>
      <c r="DY336" s="470">
        <f t="shared" si="809"/>
        <v>0</v>
      </c>
      <c r="DZ336" s="470">
        <f t="shared" si="810"/>
        <v>0</v>
      </c>
      <c r="EA336" s="470">
        <f t="shared" si="811"/>
        <v>0</v>
      </c>
      <c r="EB336" s="470">
        <f t="shared" si="812"/>
        <v>0</v>
      </c>
      <c r="EC336" s="470">
        <f t="shared" si="813"/>
        <v>0</v>
      </c>
      <c r="ED336" s="470">
        <f t="shared" si="814"/>
        <v>0</v>
      </c>
      <c r="EE336" s="470">
        <f t="shared" si="815"/>
        <v>0</v>
      </c>
      <c r="EF336" s="470">
        <f t="shared" si="816"/>
        <v>0</v>
      </c>
      <c r="EG336" s="470">
        <f t="shared" si="817"/>
        <v>0</v>
      </c>
      <c r="EH336" s="466">
        <f t="shared" si="818"/>
        <v>0</v>
      </c>
      <c r="EI336" s="122">
        <f t="shared" si="819"/>
        <v>0</v>
      </c>
      <c r="EJ336" s="122">
        <f t="shared" si="820"/>
        <v>0</v>
      </c>
      <c r="EK336" s="122">
        <f t="shared" si="821"/>
        <v>0</v>
      </c>
      <c r="EL336" s="122">
        <f t="shared" si="822"/>
        <v>0</v>
      </c>
      <c r="EM336" s="122">
        <f t="shared" si="823"/>
        <v>0</v>
      </c>
      <c r="EN336" s="122">
        <f t="shared" si="824"/>
        <v>0</v>
      </c>
      <c r="EO336" s="122">
        <f t="shared" si="825"/>
        <v>0</v>
      </c>
      <c r="EP336" s="122">
        <f t="shared" si="826"/>
        <v>0</v>
      </c>
      <c r="EQ336" s="122">
        <f t="shared" si="827"/>
        <v>0</v>
      </c>
      <c r="ER336" s="122">
        <f t="shared" si="828"/>
        <v>0</v>
      </c>
      <c r="ES336" s="469">
        <f t="shared" si="829"/>
        <v>0</v>
      </c>
      <c r="ET336" s="466">
        <f t="shared" si="830"/>
        <v>0</v>
      </c>
      <c r="EU336" s="122">
        <f t="shared" si="831"/>
        <v>0</v>
      </c>
      <c r="EV336" s="122">
        <f t="shared" si="832"/>
        <v>0</v>
      </c>
      <c r="EW336" s="122">
        <f t="shared" si="833"/>
        <v>0</v>
      </c>
      <c r="EX336" s="122">
        <f t="shared" si="834"/>
        <v>0</v>
      </c>
      <c r="EY336" s="122">
        <f t="shared" si="835"/>
        <v>0</v>
      </c>
      <c r="EZ336" s="122">
        <f t="shared" si="836"/>
        <v>0</v>
      </c>
      <c r="FA336" s="122">
        <f t="shared" si="837"/>
        <v>0</v>
      </c>
      <c r="FB336" s="122">
        <f t="shared" si="838"/>
        <v>0</v>
      </c>
      <c r="FC336" s="122">
        <f t="shared" si="839"/>
        <v>0</v>
      </c>
      <c r="FD336" s="122">
        <f t="shared" si="840"/>
        <v>0</v>
      </c>
      <c r="FE336" s="469">
        <f t="shared" si="841"/>
        <v>0</v>
      </c>
      <c r="FF336" s="466">
        <f t="shared" si="842"/>
        <v>0</v>
      </c>
      <c r="FG336" s="466">
        <f t="shared" si="843"/>
        <v>0</v>
      </c>
      <c r="FH336" s="466">
        <f t="shared" si="844"/>
        <v>0</v>
      </c>
      <c r="FI336" s="466">
        <f t="shared" si="845"/>
        <v>0</v>
      </c>
      <c r="FJ336" s="466">
        <f t="shared" si="846"/>
        <v>0</v>
      </c>
      <c r="FK336" s="466">
        <f t="shared" si="847"/>
        <v>0</v>
      </c>
      <c r="FL336" s="466">
        <f t="shared" si="848"/>
        <v>0</v>
      </c>
      <c r="FM336" s="466">
        <f t="shared" si="849"/>
        <v>0</v>
      </c>
      <c r="FN336" s="466">
        <f t="shared" si="850"/>
        <v>0</v>
      </c>
      <c r="FO336" s="466">
        <f t="shared" si="851"/>
        <v>0</v>
      </c>
      <c r="FP336" s="466">
        <f t="shared" si="852"/>
        <v>0</v>
      </c>
      <c r="FQ336" s="468">
        <f t="shared" si="853"/>
        <v>0</v>
      </c>
      <c r="FR336" s="466">
        <f t="shared" si="854"/>
        <v>0</v>
      </c>
      <c r="FS336" s="466">
        <f t="shared" si="855"/>
        <v>0</v>
      </c>
      <c r="FT336" s="466">
        <f t="shared" si="856"/>
        <v>0</v>
      </c>
      <c r="FU336" s="466">
        <f t="shared" si="857"/>
        <v>0</v>
      </c>
      <c r="FV336" s="466">
        <f t="shared" si="858"/>
        <v>0</v>
      </c>
      <c r="FW336" s="466">
        <f t="shared" si="859"/>
        <v>0</v>
      </c>
      <c r="FX336" s="466">
        <f t="shared" si="860"/>
        <v>0</v>
      </c>
      <c r="FY336" s="466">
        <f t="shared" si="861"/>
        <v>0</v>
      </c>
      <c r="FZ336" s="466">
        <f t="shared" si="862"/>
        <v>0</v>
      </c>
      <c r="GA336" s="466">
        <f t="shared" si="863"/>
        <v>0</v>
      </c>
      <c r="GB336" s="466">
        <f t="shared" si="864"/>
        <v>0</v>
      </c>
      <c r="GC336" s="468">
        <f t="shared" si="865"/>
        <v>0</v>
      </c>
    </row>
    <row r="337" spans="1:185">
      <c r="A337" s="97">
        <v>334</v>
      </c>
      <c r="B337" s="97" t="s">
        <v>11</v>
      </c>
      <c r="C337" s="97" t="s">
        <v>214</v>
      </c>
      <c r="D337" s="97" t="s">
        <v>936</v>
      </c>
      <c r="E337" s="321">
        <v>3.7161093585699199</v>
      </c>
      <c r="F337" s="122">
        <v>2.2198317560462599</v>
      </c>
      <c r="G337" s="122">
        <v>11.967939011566701</v>
      </c>
      <c r="H337" s="122">
        <v>3.4095303364878999</v>
      </c>
      <c r="I337" s="122">
        <v>2.1250877497371099</v>
      </c>
      <c r="J337" s="122">
        <v>11.7357009831755</v>
      </c>
      <c r="K337" s="122">
        <v>3.1958540483701299</v>
      </c>
      <c r="L337" s="122">
        <v>2.0590540483701298</v>
      </c>
      <c r="M337" s="122">
        <v>11.4658027339642</v>
      </c>
      <c r="N337" s="122">
        <v>2.7090437223974702</v>
      </c>
      <c r="O337" s="122">
        <v>1.9086120504731801</v>
      </c>
      <c r="P337" s="475">
        <v>11.127826393270199</v>
      </c>
      <c r="Q337" s="474">
        <v>1</v>
      </c>
      <c r="R337" s="97">
        <v>3.7161093585699199</v>
      </c>
      <c r="S337" s="97">
        <v>2.2198317560462599</v>
      </c>
      <c r="T337" s="97">
        <v>11.967939011566701</v>
      </c>
      <c r="U337" s="97">
        <v>3.4095303364878999</v>
      </c>
      <c r="V337" s="97">
        <v>2.1250877497371099</v>
      </c>
      <c r="W337" s="97">
        <v>11.7357009831755</v>
      </c>
      <c r="X337" s="97">
        <v>3.1958540483701299</v>
      </c>
      <c r="Y337" s="97">
        <v>2.0590540483701298</v>
      </c>
      <c r="Z337" s="97">
        <v>11.4658027339642</v>
      </c>
      <c r="AA337" s="97">
        <v>2.7090437223974702</v>
      </c>
      <c r="AB337" s="97">
        <v>1.9086120504731801</v>
      </c>
      <c r="AC337" s="97">
        <v>11.127826393270199</v>
      </c>
      <c r="AD337" s="321">
        <v>0</v>
      </c>
      <c r="AE337" s="97">
        <v>0</v>
      </c>
      <c r="AF337" s="97">
        <v>0</v>
      </c>
      <c r="AG337" s="97">
        <v>0</v>
      </c>
      <c r="AH337" s="97">
        <v>0</v>
      </c>
      <c r="AI337" s="97">
        <v>0</v>
      </c>
      <c r="AJ337" s="97">
        <v>0</v>
      </c>
      <c r="AK337" s="97">
        <v>0</v>
      </c>
      <c r="AL337" s="97">
        <v>0</v>
      </c>
      <c r="AM337" s="97">
        <v>0</v>
      </c>
      <c r="AN337" s="97">
        <v>0</v>
      </c>
      <c r="AO337" s="97">
        <v>0</v>
      </c>
      <c r="AP337" s="466">
        <f t="shared" si="722"/>
        <v>0</v>
      </c>
      <c r="AQ337" s="122">
        <f t="shared" si="723"/>
        <v>0</v>
      </c>
      <c r="AR337" s="473">
        <f t="shared" si="724"/>
        <v>0</v>
      </c>
      <c r="AS337" s="122">
        <f t="shared" si="725"/>
        <v>0</v>
      </c>
      <c r="AT337" s="122">
        <f t="shared" si="726"/>
        <v>0</v>
      </c>
      <c r="AU337" s="122">
        <f t="shared" si="727"/>
        <v>0</v>
      </c>
      <c r="AV337" s="122">
        <f t="shared" si="728"/>
        <v>0</v>
      </c>
      <c r="AW337" s="122">
        <f t="shared" si="729"/>
        <v>0</v>
      </c>
      <c r="AX337" s="122">
        <f t="shared" si="730"/>
        <v>0</v>
      </c>
      <c r="AY337" s="122">
        <f t="shared" si="731"/>
        <v>0</v>
      </c>
      <c r="AZ337" s="122">
        <f t="shared" si="732"/>
        <v>0</v>
      </c>
      <c r="BA337" s="469">
        <f t="shared" si="733"/>
        <v>0</v>
      </c>
      <c r="BB337" s="97">
        <f t="shared" si="734"/>
        <v>0.57347825423530685</v>
      </c>
      <c r="BC337" s="97">
        <f t="shared" si="735"/>
        <v>0.34256936955251666</v>
      </c>
      <c r="BD337" s="97">
        <f t="shared" si="736"/>
        <v>1.8469189436849989</v>
      </c>
      <c r="BE337" s="97">
        <f t="shared" si="737"/>
        <v>0.52616629826089378</v>
      </c>
      <c r="BF337" s="97">
        <f t="shared" si="738"/>
        <v>0.32794826395665244</v>
      </c>
      <c r="BG337" s="97">
        <f t="shared" si="739"/>
        <v>1.8110794550591611</v>
      </c>
      <c r="BH337" s="97">
        <f t="shared" si="740"/>
        <v>0.49319129864236366</v>
      </c>
      <c r="BI337" s="97">
        <f t="shared" si="741"/>
        <v>0.31775779642014146</v>
      </c>
      <c r="BJ337" s="97">
        <f t="shared" si="742"/>
        <v>1.7694281574669861</v>
      </c>
      <c r="BK337" s="97">
        <f t="shared" si="743"/>
        <v>0.41806564733753843</v>
      </c>
      <c r="BL337" s="97">
        <f t="shared" si="744"/>
        <v>0.29454125298913331</v>
      </c>
      <c r="BM337" s="469">
        <f t="shared" si="745"/>
        <v>1.717270897512553</v>
      </c>
      <c r="BN337" s="467">
        <f t="shared" si="746"/>
        <v>0</v>
      </c>
      <c r="BO337" s="97">
        <f t="shared" si="747"/>
        <v>0</v>
      </c>
      <c r="BP337" s="97">
        <f t="shared" si="748"/>
        <v>0</v>
      </c>
      <c r="BQ337" s="97">
        <f t="shared" si="749"/>
        <v>0</v>
      </c>
      <c r="BR337" s="97">
        <f t="shared" si="750"/>
        <v>0</v>
      </c>
      <c r="BS337" s="97">
        <f t="shared" si="751"/>
        <v>0</v>
      </c>
      <c r="BT337" s="97">
        <f t="shared" si="752"/>
        <v>0</v>
      </c>
      <c r="BU337" s="97">
        <f t="shared" si="753"/>
        <v>0</v>
      </c>
      <c r="BV337" s="97">
        <f t="shared" si="754"/>
        <v>0</v>
      </c>
      <c r="BW337" s="97">
        <f t="shared" si="755"/>
        <v>0</v>
      </c>
      <c r="BX337" s="97">
        <f t="shared" si="756"/>
        <v>0</v>
      </c>
      <c r="BY337" s="469">
        <f t="shared" si="757"/>
        <v>0</v>
      </c>
      <c r="BZ337" s="470">
        <f t="shared" si="758"/>
        <v>0</v>
      </c>
      <c r="CA337" s="470">
        <f t="shared" si="759"/>
        <v>0</v>
      </c>
      <c r="CB337" s="470">
        <f t="shared" si="760"/>
        <v>0</v>
      </c>
      <c r="CC337" s="470">
        <f t="shared" si="761"/>
        <v>0</v>
      </c>
      <c r="CD337" s="470">
        <f t="shared" si="762"/>
        <v>0</v>
      </c>
      <c r="CE337" s="470">
        <f t="shared" si="763"/>
        <v>0</v>
      </c>
      <c r="CF337" s="470">
        <f t="shared" si="764"/>
        <v>0</v>
      </c>
      <c r="CG337" s="470">
        <f t="shared" si="765"/>
        <v>0</v>
      </c>
      <c r="CH337" s="470">
        <f t="shared" si="766"/>
        <v>0</v>
      </c>
      <c r="CI337" s="470">
        <f t="shared" si="767"/>
        <v>0</v>
      </c>
      <c r="CJ337" s="470">
        <f t="shared" si="768"/>
        <v>0</v>
      </c>
      <c r="CK337" s="472">
        <f t="shared" si="769"/>
        <v>0</v>
      </c>
      <c r="CL337" s="470">
        <f t="shared" si="770"/>
        <v>3.7161093585699199</v>
      </c>
      <c r="CM337" s="116">
        <f t="shared" si="771"/>
        <v>2.2198317560462599</v>
      </c>
      <c r="CN337" s="116">
        <f t="shared" si="772"/>
        <v>11.967939011566701</v>
      </c>
      <c r="CO337" s="116">
        <f t="shared" si="773"/>
        <v>3.4095303364878999</v>
      </c>
      <c r="CP337" s="116">
        <f t="shared" si="774"/>
        <v>2.1250877497371099</v>
      </c>
      <c r="CQ337" s="116">
        <f t="shared" si="775"/>
        <v>11.7357009831755</v>
      </c>
      <c r="CR337" s="116">
        <f t="shared" si="776"/>
        <v>3.1958540483701299</v>
      </c>
      <c r="CS337" s="116">
        <f t="shared" si="777"/>
        <v>2.0590540483701298</v>
      </c>
      <c r="CT337" s="116">
        <f t="shared" si="778"/>
        <v>11.4658027339642</v>
      </c>
      <c r="CU337" s="116">
        <f t="shared" si="779"/>
        <v>2.7090437223974702</v>
      </c>
      <c r="CV337" s="116">
        <f t="shared" si="780"/>
        <v>1.9086120504731801</v>
      </c>
      <c r="CW337" s="471">
        <f t="shared" si="781"/>
        <v>11.127826393270199</v>
      </c>
      <c r="CX337" s="470">
        <f t="shared" si="782"/>
        <v>0</v>
      </c>
      <c r="CY337" s="116">
        <f t="shared" si="783"/>
        <v>0</v>
      </c>
      <c r="CZ337" s="116">
        <f t="shared" si="784"/>
        <v>0</v>
      </c>
      <c r="DA337" s="116">
        <f t="shared" si="785"/>
        <v>0</v>
      </c>
      <c r="DB337" s="116">
        <f t="shared" si="786"/>
        <v>0</v>
      </c>
      <c r="DC337" s="116">
        <f t="shared" si="787"/>
        <v>0</v>
      </c>
      <c r="DD337" s="116">
        <f t="shared" si="788"/>
        <v>0</v>
      </c>
      <c r="DE337" s="116">
        <f t="shared" si="789"/>
        <v>0</v>
      </c>
      <c r="DF337" s="116">
        <f t="shared" si="790"/>
        <v>0</v>
      </c>
      <c r="DG337" s="116">
        <f t="shared" si="791"/>
        <v>0</v>
      </c>
      <c r="DH337" s="116">
        <f t="shared" si="792"/>
        <v>0</v>
      </c>
      <c r="DI337" s="471">
        <f t="shared" si="793"/>
        <v>0</v>
      </c>
      <c r="DJ337" s="470">
        <f t="shared" si="794"/>
        <v>0</v>
      </c>
      <c r="DK337" s="116">
        <f t="shared" si="795"/>
        <v>0</v>
      </c>
      <c r="DL337" s="116">
        <f t="shared" si="796"/>
        <v>0</v>
      </c>
      <c r="DM337" s="116">
        <f t="shared" si="797"/>
        <v>0</v>
      </c>
      <c r="DN337" s="116">
        <f t="shared" si="798"/>
        <v>0</v>
      </c>
      <c r="DO337" s="116">
        <f t="shared" si="799"/>
        <v>0</v>
      </c>
      <c r="DP337" s="116">
        <f t="shared" si="800"/>
        <v>0</v>
      </c>
      <c r="DQ337" s="116">
        <f t="shared" si="801"/>
        <v>0</v>
      </c>
      <c r="DR337" s="116">
        <f t="shared" si="802"/>
        <v>0</v>
      </c>
      <c r="DS337" s="116">
        <f t="shared" si="803"/>
        <v>0</v>
      </c>
      <c r="DT337" s="116">
        <f t="shared" si="804"/>
        <v>0</v>
      </c>
      <c r="DU337" s="471">
        <f t="shared" si="805"/>
        <v>0</v>
      </c>
      <c r="DV337" s="470">
        <f t="shared" si="806"/>
        <v>0</v>
      </c>
      <c r="DW337" s="470">
        <f t="shared" si="807"/>
        <v>0</v>
      </c>
      <c r="DX337" s="470">
        <f t="shared" si="808"/>
        <v>0</v>
      </c>
      <c r="DY337" s="470">
        <f t="shared" si="809"/>
        <v>0</v>
      </c>
      <c r="DZ337" s="470">
        <f t="shared" si="810"/>
        <v>0</v>
      </c>
      <c r="EA337" s="470">
        <f t="shared" si="811"/>
        <v>0</v>
      </c>
      <c r="EB337" s="470">
        <f t="shared" si="812"/>
        <v>0</v>
      </c>
      <c r="EC337" s="470">
        <f t="shared" si="813"/>
        <v>0</v>
      </c>
      <c r="ED337" s="470">
        <f t="shared" si="814"/>
        <v>0</v>
      </c>
      <c r="EE337" s="470">
        <f t="shared" si="815"/>
        <v>0</v>
      </c>
      <c r="EF337" s="470">
        <f t="shared" si="816"/>
        <v>0</v>
      </c>
      <c r="EG337" s="470">
        <f t="shared" si="817"/>
        <v>0</v>
      </c>
      <c r="EH337" s="466">
        <f t="shared" si="818"/>
        <v>0</v>
      </c>
      <c r="EI337" s="122">
        <f t="shared" si="819"/>
        <v>0</v>
      </c>
      <c r="EJ337" s="122">
        <f t="shared" si="820"/>
        <v>0</v>
      </c>
      <c r="EK337" s="122">
        <f t="shared" si="821"/>
        <v>0</v>
      </c>
      <c r="EL337" s="122">
        <f t="shared" si="822"/>
        <v>0</v>
      </c>
      <c r="EM337" s="122">
        <f t="shared" si="823"/>
        <v>0</v>
      </c>
      <c r="EN337" s="122">
        <f t="shared" si="824"/>
        <v>0</v>
      </c>
      <c r="EO337" s="122">
        <f t="shared" si="825"/>
        <v>0</v>
      </c>
      <c r="EP337" s="122">
        <f t="shared" si="826"/>
        <v>0</v>
      </c>
      <c r="EQ337" s="122">
        <f t="shared" si="827"/>
        <v>0</v>
      </c>
      <c r="ER337" s="122">
        <f t="shared" si="828"/>
        <v>0</v>
      </c>
      <c r="ES337" s="469">
        <f t="shared" si="829"/>
        <v>0</v>
      </c>
      <c r="ET337" s="466">
        <f t="shared" si="830"/>
        <v>0</v>
      </c>
      <c r="EU337" s="122">
        <f t="shared" si="831"/>
        <v>0</v>
      </c>
      <c r="EV337" s="122">
        <f t="shared" si="832"/>
        <v>0</v>
      </c>
      <c r="EW337" s="122">
        <f t="shared" si="833"/>
        <v>0</v>
      </c>
      <c r="EX337" s="122">
        <f t="shared" si="834"/>
        <v>0</v>
      </c>
      <c r="EY337" s="122">
        <f t="shared" si="835"/>
        <v>0</v>
      </c>
      <c r="EZ337" s="122">
        <f t="shared" si="836"/>
        <v>0</v>
      </c>
      <c r="FA337" s="122">
        <f t="shared" si="837"/>
        <v>0</v>
      </c>
      <c r="FB337" s="122">
        <f t="shared" si="838"/>
        <v>0</v>
      </c>
      <c r="FC337" s="122">
        <f t="shared" si="839"/>
        <v>0</v>
      </c>
      <c r="FD337" s="122">
        <f t="shared" si="840"/>
        <v>0</v>
      </c>
      <c r="FE337" s="469">
        <f t="shared" si="841"/>
        <v>0</v>
      </c>
      <c r="FF337" s="466">
        <f t="shared" si="842"/>
        <v>0</v>
      </c>
      <c r="FG337" s="466">
        <f t="shared" si="843"/>
        <v>0</v>
      </c>
      <c r="FH337" s="466">
        <f t="shared" si="844"/>
        <v>0</v>
      </c>
      <c r="FI337" s="466">
        <f t="shared" si="845"/>
        <v>0</v>
      </c>
      <c r="FJ337" s="466">
        <f t="shared" si="846"/>
        <v>0</v>
      </c>
      <c r="FK337" s="466">
        <f t="shared" si="847"/>
        <v>0</v>
      </c>
      <c r="FL337" s="466">
        <f t="shared" si="848"/>
        <v>0</v>
      </c>
      <c r="FM337" s="466">
        <f t="shared" si="849"/>
        <v>0</v>
      </c>
      <c r="FN337" s="466">
        <f t="shared" si="850"/>
        <v>0</v>
      </c>
      <c r="FO337" s="466">
        <f t="shared" si="851"/>
        <v>0</v>
      </c>
      <c r="FP337" s="466">
        <f t="shared" si="852"/>
        <v>0</v>
      </c>
      <c r="FQ337" s="468">
        <f t="shared" si="853"/>
        <v>0</v>
      </c>
      <c r="FR337" s="466">
        <f t="shared" si="854"/>
        <v>0</v>
      </c>
      <c r="FS337" s="466">
        <f t="shared" si="855"/>
        <v>0</v>
      </c>
      <c r="FT337" s="466">
        <f t="shared" si="856"/>
        <v>0</v>
      </c>
      <c r="FU337" s="466">
        <f t="shared" si="857"/>
        <v>0</v>
      </c>
      <c r="FV337" s="466">
        <f t="shared" si="858"/>
        <v>0</v>
      </c>
      <c r="FW337" s="466">
        <f t="shared" si="859"/>
        <v>0</v>
      </c>
      <c r="FX337" s="466">
        <f t="shared" si="860"/>
        <v>0</v>
      </c>
      <c r="FY337" s="466">
        <f t="shared" si="861"/>
        <v>0</v>
      </c>
      <c r="FZ337" s="466">
        <f t="shared" si="862"/>
        <v>0</v>
      </c>
      <c r="GA337" s="466">
        <f t="shared" si="863"/>
        <v>0</v>
      </c>
      <c r="GB337" s="466">
        <f t="shared" si="864"/>
        <v>0</v>
      </c>
      <c r="GC337" s="468">
        <f t="shared" si="865"/>
        <v>0</v>
      </c>
    </row>
    <row r="338" spans="1:185">
      <c r="A338" s="97">
        <v>335</v>
      </c>
      <c r="B338" s="97" t="s">
        <v>11</v>
      </c>
      <c r="C338" s="97" t="s">
        <v>214</v>
      </c>
      <c r="D338" s="97" t="s">
        <v>936</v>
      </c>
      <c r="E338" s="321">
        <v>7.5585949856457404</v>
      </c>
      <c r="F338" s="122">
        <v>0</v>
      </c>
      <c r="G338" s="122">
        <v>41.5005387097534</v>
      </c>
      <c r="H338" s="122">
        <v>7.0094437935528697</v>
      </c>
      <c r="I338" s="122">
        <v>0</v>
      </c>
      <c r="J338" s="122">
        <v>39.9573641134699</v>
      </c>
      <c r="K338" s="122">
        <v>6.6194843184119803</v>
      </c>
      <c r="L338" s="122">
        <v>0</v>
      </c>
      <c r="M338" s="122">
        <v>38.5332751374998</v>
      </c>
      <c r="N338" s="122">
        <v>5.41494163993044</v>
      </c>
      <c r="O338" s="122">
        <v>0</v>
      </c>
      <c r="P338" s="475">
        <v>36.182233809858801</v>
      </c>
      <c r="Q338" s="474">
        <v>1</v>
      </c>
      <c r="R338" s="97">
        <v>7.5585949856457404</v>
      </c>
      <c r="S338" s="97">
        <v>0</v>
      </c>
      <c r="T338" s="97">
        <v>41.5005387097534</v>
      </c>
      <c r="U338" s="97">
        <v>7.0094437935528697</v>
      </c>
      <c r="V338" s="97">
        <v>0</v>
      </c>
      <c r="W338" s="97">
        <v>39.9573641134699</v>
      </c>
      <c r="X338" s="97">
        <v>6.6194843184119803</v>
      </c>
      <c r="Y338" s="97">
        <v>0</v>
      </c>
      <c r="Z338" s="97">
        <v>38.5332751374998</v>
      </c>
      <c r="AA338" s="97">
        <v>5.41494163993044</v>
      </c>
      <c r="AB338" s="97">
        <v>0</v>
      </c>
      <c r="AC338" s="97">
        <v>36.182233809858801</v>
      </c>
      <c r="AD338" s="321">
        <v>0</v>
      </c>
      <c r="AE338" s="97">
        <v>0</v>
      </c>
      <c r="AF338" s="97">
        <v>0</v>
      </c>
      <c r="AG338" s="97">
        <v>0</v>
      </c>
      <c r="AH338" s="97">
        <v>0</v>
      </c>
      <c r="AI338" s="97">
        <v>0</v>
      </c>
      <c r="AJ338" s="97">
        <v>0</v>
      </c>
      <c r="AK338" s="97">
        <v>0</v>
      </c>
      <c r="AL338" s="97">
        <v>0</v>
      </c>
      <c r="AM338" s="97">
        <v>0</v>
      </c>
      <c r="AN338" s="97">
        <v>0</v>
      </c>
      <c r="AO338" s="97">
        <v>0</v>
      </c>
      <c r="AP338" s="466">
        <f t="shared" si="722"/>
        <v>0</v>
      </c>
      <c r="AQ338" s="122">
        <f t="shared" si="723"/>
        <v>0</v>
      </c>
      <c r="AR338" s="473">
        <f t="shared" si="724"/>
        <v>0</v>
      </c>
      <c r="AS338" s="122">
        <f t="shared" si="725"/>
        <v>0</v>
      </c>
      <c r="AT338" s="122">
        <f t="shared" si="726"/>
        <v>0</v>
      </c>
      <c r="AU338" s="122">
        <f t="shared" si="727"/>
        <v>0</v>
      </c>
      <c r="AV338" s="122">
        <f t="shared" si="728"/>
        <v>0</v>
      </c>
      <c r="AW338" s="122">
        <f t="shared" si="729"/>
        <v>0</v>
      </c>
      <c r="AX338" s="122">
        <f t="shared" si="730"/>
        <v>0</v>
      </c>
      <c r="AY338" s="122">
        <f t="shared" si="731"/>
        <v>0</v>
      </c>
      <c r="AZ338" s="122">
        <f t="shared" si="732"/>
        <v>0</v>
      </c>
      <c r="BA338" s="469">
        <f t="shared" si="733"/>
        <v>0</v>
      </c>
      <c r="BB338" s="97">
        <f t="shared" si="734"/>
        <v>1.1664591750625963</v>
      </c>
      <c r="BC338" s="97">
        <f t="shared" si="735"/>
        <v>0</v>
      </c>
      <c r="BD338" s="97">
        <f t="shared" si="736"/>
        <v>6.4044553571084988</v>
      </c>
      <c r="BE338" s="97">
        <f t="shared" si="737"/>
        <v>1.0817129427628422</v>
      </c>
      <c r="BF338" s="97">
        <f t="shared" si="738"/>
        <v>0</v>
      </c>
      <c r="BG338" s="97">
        <f t="shared" si="739"/>
        <v>6.1663092241331485</v>
      </c>
      <c r="BH338" s="97">
        <f t="shared" si="740"/>
        <v>1.0215335299824886</v>
      </c>
      <c r="BI338" s="97">
        <f t="shared" si="741"/>
        <v>0</v>
      </c>
      <c r="BJ338" s="97">
        <f t="shared" si="742"/>
        <v>5.9465406487192745</v>
      </c>
      <c r="BK338" s="97">
        <f t="shared" si="743"/>
        <v>0.83564582707770974</v>
      </c>
      <c r="BL338" s="97">
        <f t="shared" si="744"/>
        <v>0</v>
      </c>
      <c r="BM338" s="469">
        <f t="shared" si="745"/>
        <v>5.5837227265014313</v>
      </c>
      <c r="BN338" s="467">
        <f t="shared" si="746"/>
        <v>0</v>
      </c>
      <c r="BO338" s="97">
        <f t="shared" si="747"/>
        <v>0</v>
      </c>
      <c r="BP338" s="97">
        <f t="shared" si="748"/>
        <v>0</v>
      </c>
      <c r="BQ338" s="97">
        <f t="shared" si="749"/>
        <v>0</v>
      </c>
      <c r="BR338" s="97">
        <f t="shared" si="750"/>
        <v>0</v>
      </c>
      <c r="BS338" s="97">
        <f t="shared" si="751"/>
        <v>0</v>
      </c>
      <c r="BT338" s="97">
        <f t="shared" si="752"/>
        <v>0</v>
      </c>
      <c r="BU338" s="97">
        <f t="shared" si="753"/>
        <v>0</v>
      </c>
      <c r="BV338" s="97">
        <f t="shared" si="754"/>
        <v>0</v>
      </c>
      <c r="BW338" s="97">
        <f t="shared" si="755"/>
        <v>0</v>
      </c>
      <c r="BX338" s="97">
        <f t="shared" si="756"/>
        <v>0</v>
      </c>
      <c r="BY338" s="469">
        <f t="shared" si="757"/>
        <v>0</v>
      </c>
      <c r="BZ338" s="470">
        <f t="shared" si="758"/>
        <v>0</v>
      </c>
      <c r="CA338" s="470">
        <f t="shared" si="759"/>
        <v>0</v>
      </c>
      <c r="CB338" s="470">
        <f t="shared" si="760"/>
        <v>0</v>
      </c>
      <c r="CC338" s="470">
        <f t="shared" si="761"/>
        <v>0</v>
      </c>
      <c r="CD338" s="470">
        <f t="shared" si="762"/>
        <v>0</v>
      </c>
      <c r="CE338" s="470">
        <f t="shared" si="763"/>
        <v>0</v>
      </c>
      <c r="CF338" s="470">
        <f t="shared" si="764"/>
        <v>0</v>
      </c>
      <c r="CG338" s="470">
        <f t="shared" si="765"/>
        <v>0</v>
      </c>
      <c r="CH338" s="470">
        <f t="shared" si="766"/>
        <v>0</v>
      </c>
      <c r="CI338" s="470">
        <f t="shared" si="767"/>
        <v>0</v>
      </c>
      <c r="CJ338" s="470">
        <f t="shared" si="768"/>
        <v>0</v>
      </c>
      <c r="CK338" s="472">
        <f t="shared" si="769"/>
        <v>0</v>
      </c>
      <c r="CL338" s="470">
        <f t="shared" si="770"/>
        <v>7.5585949856457404</v>
      </c>
      <c r="CM338" s="116">
        <f t="shared" si="771"/>
        <v>0</v>
      </c>
      <c r="CN338" s="116">
        <f t="shared" si="772"/>
        <v>41.5005387097534</v>
      </c>
      <c r="CO338" s="116">
        <f t="shared" si="773"/>
        <v>7.0094437935528697</v>
      </c>
      <c r="CP338" s="116">
        <f t="shared" si="774"/>
        <v>0</v>
      </c>
      <c r="CQ338" s="116">
        <f t="shared" si="775"/>
        <v>39.9573641134699</v>
      </c>
      <c r="CR338" s="116">
        <f t="shared" si="776"/>
        <v>6.6194843184119803</v>
      </c>
      <c r="CS338" s="116">
        <f t="shared" si="777"/>
        <v>0</v>
      </c>
      <c r="CT338" s="116">
        <f t="shared" si="778"/>
        <v>38.5332751374998</v>
      </c>
      <c r="CU338" s="116">
        <f t="shared" si="779"/>
        <v>5.41494163993044</v>
      </c>
      <c r="CV338" s="116">
        <f t="shared" si="780"/>
        <v>0</v>
      </c>
      <c r="CW338" s="471">
        <f t="shared" si="781"/>
        <v>36.182233809858801</v>
      </c>
      <c r="CX338" s="470">
        <f t="shared" si="782"/>
        <v>0</v>
      </c>
      <c r="CY338" s="116">
        <f t="shared" si="783"/>
        <v>0</v>
      </c>
      <c r="CZ338" s="116">
        <f t="shared" si="784"/>
        <v>0</v>
      </c>
      <c r="DA338" s="116">
        <f t="shared" si="785"/>
        <v>0</v>
      </c>
      <c r="DB338" s="116">
        <f t="shared" si="786"/>
        <v>0</v>
      </c>
      <c r="DC338" s="116">
        <f t="shared" si="787"/>
        <v>0</v>
      </c>
      <c r="DD338" s="116">
        <f t="shared" si="788"/>
        <v>0</v>
      </c>
      <c r="DE338" s="116">
        <f t="shared" si="789"/>
        <v>0</v>
      </c>
      <c r="DF338" s="116">
        <f t="shared" si="790"/>
        <v>0</v>
      </c>
      <c r="DG338" s="116">
        <f t="shared" si="791"/>
        <v>0</v>
      </c>
      <c r="DH338" s="116">
        <f t="shared" si="792"/>
        <v>0</v>
      </c>
      <c r="DI338" s="471">
        <f t="shared" si="793"/>
        <v>0</v>
      </c>
      <c r="DJ338" s="470">
        <f t="shared" si="794"/>
        <v>0</v>
      </c>
      <c r="DK338" s="116">
        <f t="shared" si="795"/>
        <v>0</v>
      </c>
      <c r="DL338" s="116">
        <f t="shared" si="796"/>
        <v>0</v>
      </c>
      <c r="DM338" s="116">
        <f t="shared" si="797"/>
        <v>0</v>
      </c>
      <c r="DN338" s="116">
        <f t="shared" si="798"/>
        <v>0</v>
      </c>
      <c r="DO338" s="116">
        <f t="shared" si="799"/>
        <v>0</v>
      </c>
      <c r="DP338" s="116">
        <f t="shared" si="800"/>
        <v>0</v>
      </c>
      <c r="DQ338" s="116">
        <f t="shared" si="801"/>
        <v>0</v>
      </c>
      <c r="DR338" s="116">
        <f t="shared" si="802"/>
        <v>0</v>
      </c>
      <c r="DS338" s="116">
        <f t="shared" si="803"/>
        <v>0</v>
      </c>
      <c r="DT338" s="116">
        <f t="shared" si="804"/>
        <v>0</v>
      </c>
      <c r="DU338" s="471">
        <f t="shared" si="805"/>
        <v>0</v>
      </c>
      <c r="DV338" s="470">
        <f t="shared" si="806"/>
        <v>0</v>
      </c>
      <c r="DW338" s="470">
        <f t="shared" si="807"/>
        <v>0</v>
      </c>
      <c r="DX338" s="470">
        <f t="shared" si="808"/>
        <v>0</v>
      </c>
      <c r="DY338" s="470">
        <f t="shared" si="809"/>
        <v>0</v>
      </c>
      <c r="DZ338" s="470">
        <f t="shared" si="810"/>
        <v>0</v>
      </c>
      <c r="EA338" s="470">
        <f t="shared" si="811"/>
        <v>0</v>
      </c>
      <c r="EB338" s="470">
        <f t="shared" si="812"/>
        <v>0</v>
      </c>
      <c r="EC338" s="470">
        <f t="shared" si="813"/>
        <v>0</v>
      </c>
      <c r="ED338" s="470">
        <f t="shared" si="814"/>
        <v>0</v>
      </c>
      <c r="EE338" s="470">
        <f t="shared" si="815"/>
        <v>0</v>
      </c>
      <c r="EF338" s="470">
        <f t="shared" si="816"/>
        <v>0</v>
      </c>
      <c r="EG338" s="470">
        <f t="shared" si="817"/>
        <v>0</v>
      </c>
      <c r="EH338" s="466">
        <f t="shared" si="818"/>
        <v>0</v>
      </c>
      <c r="EI338" s="122">
        <f t="shared" si="819"/>
        <v>0</v>
      </c>
      <c r="EJ338" s="122">
        <f t="shared" si="820"/>
        <v>0</v>
      </c>
      <c r="EK338" s="122">
        <f t="shared" si="821"/>
        <v>0</v>
      </c>
      <c r="EL338" s="122">
        <f t="shared" si="822"/>
        <v>0</v>
      </c>
      <c r="EM338" s="122">
        <f t="shared" si="823"/>
        <v>0</v>
      </c>
      <c r="EN338" s="122">
        <f t="shared" si="824"/>
        <v>0</v>
      </c>
      <c r="EO338" s="122">
        <f t="shared" si="825"/>
        <v>0</v>
      </c>
      <c r="EP338" s="122">
        <f t="shared" si="826"/>
        <v>0</v>
      </c>
      <c r="EQ338" s="122">
        <f t="shared" si="827"/>
        <v>0</v>
      </c>
      <c r="ER338" s="122">
        <f t="shared" si="828"/>
        <v>0</v>
      </c>
      <c r="ES338" s="469">
        <f t="shared" si="829"/>
        <v>0</v>
      </c>
      <c r="ET338" s="466">
        <f t="shared" si="830"/>
        <v>0</v>
      </c>
      <c r="EU338" s="122">
        <f t="shared" si="831"/>
        <v>0</v>
      </c>
      <c r="EV338" s="122">
        <f t="shared" si="832"/>
        <v>0</v>
      </c>
      <c r="EW338" s="122">
        <f t="shared" si="833"/>
        <v>0</v>
      </c>
      <c r="EX338" s="122">
        <f t="shared" si="834"/>
        <v>0</v>
      </c>
      <c r="EY338" s="122">
        <f t="shared" si="835"/>
        <v>0</v>
      </c>
      <c r="EZ338" s="122">
        <f t="shared" si="836"/>
        <v>0</v>
      </c>
      <c r="FA338" s="122">
        <f t="shared" si="837"/>
        <v>0</v>
      </c>
      <c r="FB338" s="122">
        <f t="shared" si="838"/>
        <v>0</v>
      </c>
      <c r="FC338" s="122">
        <f t="shared" si="839"/>
        <v>0</v>
      </c>
      <c r="FD338" s="122">
        <f t="shared" si="840"/>
        <v>0</v>
      </c>
      <c r="FE338" s="469">
        <f t="shared" si="841"/>
        <v>0</v>
      </c>
      <c r="FF338" s="466">
        <f t="shared" si="842"/>
        <v>0</v>
      </c>
      <c r="FG338" s="466">
        <f t="shared" si="843"/>
        <v>0</v>
      </c>
      <c r="FH338" s="466">
        <f t="shared" si="844"/>
        <v>0</v>
      </c>
      <c r="FI338" s="466">
        <f t="shared" si="845"/>
        <v>0</v>
      </c>
      <c r="FJ338" s="466">
        <f t="shared" si="846"/>
        <v>0</v>
      </c>
      <c r="FK338" s="466">
        <f t="shared" si="847"/>
        <v>0</v>
      </c>
      <c r="FL338" s="466">
        <f t="shared" si="848"/>
        <v>0</v>
      </c>
      <c r="FM338" s="466">
        <f t="shared" si="849"/>
        <v>0</v>
      </c>
      <c r="FN338" s="466">
        <f t="shared" si="850"/>
        <v>0</v>
      </c>
      <c r="FO338" s="466">
        <f t="shared" si="851"/>
        <v>0</v>
      </c>
      <c r="FP338" s="466">
        <f t="shared" si="852"/>
        <v>0</v>
      </c>
      <c r="FQ338" s="468">
        <f t="shared" si="853"/>
        <v>0</v>
      </c>
      <c r="FR338" s="466">
        <f t="shared" si="854"/>
        <v>0</v>
      </c>
      <c r="FS338" s="466">
        <f t="shared" si="855"/>
        <v>0</v>
      </c>
      <c r="FT338" s="466">
        <f t="shared" si="856"/>
        <v>0</v>
      </c>
      <c r="FU338" s="466">
        <f t="shared" si="857"/>
        <v>0</v>
      </c>
      <c r="FV338" s="466">
        <f t="shared" si="858"/>
        <v>0</v>
      </c>
      <c r="FW338" s="466">
        <f t="shared" si="859"/>
        <v>0</v>
      </c>
      <c r="FX338" s="466">
        <f t="shared" si="860"/>
        <v>0</v>
      </c>
      <c r="FY338" s="466">
        <f t="shared" si="861"/>
        <v>0</v>
      </c>
      <c r="FZ338" s="466">
        <f t="shared" si="862"/>
        <v>0</v>
      </c>
      <c r="GA338" s="466">
        <f t="shared" si="863"/>
        <v>0</v>
      </c>
      <c r="GB338" s="466">
        <f t="shared" si="864"/>
        <v>0</v>
      </c>
      <c r="GC338" s="468">
        <f t="shared" si="865"/>
        <v>0</v>
      </c>
    </row>
    <row r="339" spans="1:185">
      <c r="A339" s="97">
        <v>336</v>
      </c>
      <c r="B339" s="97" t="s">
        <v>11</v>
      </c>
      <c r="C339" s="97" t="s">
        <v>214</v>
      </c>
      <c r="D339" s="97" t="s">
        <v>936</v>
      </c>
      <c r="E339" s="321">
        <v>246.47029511003399</v>
      </c>
      <c r="F339" s="122">
        <v>0</v>
      </c>
      <c r="G339" s="122">
        <v>1762.5732121926601</v>
      </c>
      <c r="H339" s="122">
        <v>226.136495763456</v>
      </c>
      <c r="I339" s="122">
        <v>0</v>
      </c>
      <c r="J339" s="122">
        <v>1698.07657176971</v>
      </c>
      <c r="K339" s="122">
        <v>211.96445379462901</v>
      </c>
      <c r="L339" s="122">
        <v>0</v>
      </c>
      <c r="M339" s="122">
        <v>1651.9825867212901</v>
      </c>
      <c r="N339" s="122">
        <v>179.67684513521499</v>
      </c>
      <c r="O339" s="122">
        <v>0</v>
      </c>
      <c r="P339" s="475">
        <v>1421.9980693824</v>
      </c>
      <c r="Q339" s="474">
        <v>1</v>
      </c>
      <c r="R339" s="97">
        <v>246.47029511003399</v>
      </c>
      <c r="S339" s="97">
        <v>0</v>
      </c>
      <c r="T339" s="97">
        <v>1762.5732121926601</v>
      </c>
      <c r="U339" s="97">
        <v>226.136495763456</v>
      </c>
      <c r="V339" s="97">
        <v>0</v>
      </c>
      <c r="W339" s="97">
        <v>1698.07657176971</v>
      </c>
      <c r="X339" s="97">
        <v>211.96445379462901</v>
      </c>
      <c r="Y339" s="97">
        <v>0</v>
      </c>
      <c r="Z339" s="97">
        <v>1651.9825867212901</v>
      </c>
      <c r="AA339" s="97">
        <v>179.67684513521499</v>
      </c>
      <c r="AB339" s="97">
        <v>0</v>
      </c>
      <c r="AC339" s="97">
        <v>1421.9980693824</v>
      </c>
      <c r="AD339" s="321">
        <v>0</v>
      </c>
      <c r="AE339" s="97">
        <v>0</v>
      </c>
      <c r="AF339" s="97">
        <v>0</v>
      </c>
      <c r="AG339" s="97">
        <v>0</v>
      </c>
      <c r="AH339" s="97">
        <v>0</v>
      </c>
      <c r="AI339" s="97">
        <v>0</v>
      </c>
      <c r="AJ339" s="97">
        <v>0</v>
      </c>
      <c r="AK339" s="97">
        <v>0</v>
      </c>
      <c r="AL339" s="97">
        <v>0</v>
      </c>
      <c r="AM339" s="97">
        <v>0</v>
      </c>
      <c r="AN339" s="97">
        <v>0</v>
      </c>
      <c r="AO339" s="97">
        <v>0</v>
      </c>
      <c r="AP339" s="466">
        <f t="shared" si="722"/>
        <v>0</v>
      </c>
      <c r="AQ339" s="122">
        <f t="shared" si="723"/>
        <v>0</v>
      </c>
      <c r="AR339" s="473">
        <f t="shared" si="724"/>
        <v>0</v>
      </c>
      <c r="AS339" s="122">
        <f t="shared" si="725"/>
        <v>0</v>
      </c>
      <c r="AT339" s="122">
        <f t="shared" si="726"/>
        <v>0</v>
      </c>
      <c r="AU339" s="122">
        <f t="shared" si="727"/>
        <v>0</v>
      </c>
      <c r="AV339" s="122">
        <f t="shared" si="728"/>
        <v>0</v>
      </c>
      <c r="AW339" s="122">
        <f t="shared" si="729"/>
        <v>0</v>
      </c>
      <c r="AX339" s="122">
        <f t="shared" si="730"/>
        <v>0</v>
      </c>
      <c r="AY339" s="122">
        <f t="shared" si="731"/>
        <v>0</v>
      </c>
      <c r="AZ339" s="122">
        <f t="shared" si="732"/>
        <v>0</v>
      </c>
      <c r="BA339" s="469">
        <f t="shared" si="733"/>
        <v>0</v>
      </c>
      <c r="BB339" s="97">
        <f t="shared" si="734"/>
        <v>38.035843653147353</v>
      </c>
      <c r="BC339" s="97">
        <f t="shared" si="735"/>
        <v>0</v>
      </c>
      <c r="BD339" s="97">
        <f t="shared" si="736"/>
        <v>272.00421493493167</v>
      </c>
      <c r="BE339" s="97">
        <f t="shared" si="737"/>
        <v>34.897886551762667</v>
      </c>
      <c r="BF339" s="97">
        <f t="shared" si="738"/>
        <v>0</v>
      </c>
      <c r="BG339" s="97">
        <f t="shared" si="739"/>
        <v>262.05095005899443</v>
      </c>
      <c r="BH339" s="97">
        <f t="shared" si="740"/>
        <v>32.71082554170669</v>
      </c>
      <c r="BI339" s="97">
        <f t="shared" si="741"/>
        <v>0</v>
      </c>
      <c r="BJ339" s="97">
        <f t="shared" si="742"/>
        <v>254.9376238552444</v>
      </c>
      <c r="BK339" s="97">
        <f t="shared" si="743"/>
        <v>27.728130023144452</v>
      </c>
      <c r="BL339" s="97">
        <f t="shared" si="744"/>
        <v>0</v>
      </c>
      <c r="BM339" s="469">
        <f t="shared" si="745"/>
        <v>219.44590206280171</v>
      </c>
      <c r="BN339" s="467">
        <f t="shared" si="746"/>
        <v>0</v>
      </c>
      <c r="BO339" s="97">
        <f t="shared" si="747"/>
        <v>0</v>
      </c>
      <c r="BP339" s="97">
        <f t="shared" si="748"/>
        <v>0</v>
      </c>
      <c r="BQ339" s="97">
        <f t="shared" si="749"/>
        <v>0</v>
      </c>
      <c r="BR339" s="97">
        <f t="shared" si="750"/>
        <v>0</v>
      </c>
      <c r="BS339" s="97">
        <f t="shared" si="751"/>
        <v>0</v>
      </c>
      <c r="BT339" s="97">
        <f t="shared" si="752"/>
        <v>0</v>
      </c>
      <c r="BU339" s="97">
        <f t="shared" si="753"/>
        <v>0</v>
      </c>
      <c r="BV339" s="97">
        <f t="shared" si="754"/>
        <v>0</v>
      </c>
      <c r="BW339" s="97">
        <f t="shared" si="755"/>
        <v>0</v>
      </c>
      <c r="BX339" s="97">
        <f t="shared" si="756"/>
        <v>0</v>
      </c>
      <c r="BY339" s="469">
        <f t="shared" si="757"/>
        <v>0</v>
      </c>
      <c r="BZ339" s="470">
        <f t="shared" si="758"/>
        <v>0</v>
      </c>
      <c r="CA339" s="470">
        <f t="shared" si="759"/>
        <v>0</v>
      </c>
      <c r="CB339" s="470">
        <f t="shared" si="760"/>
        <v>0</v>
      </c>
      <c r="CC339" s="470">
        <f t="shared" si="761"/>
        <v>0</v>
      </c>
      <c r="CD339" s="470">
        <f t="shared" si="762"/>
        <v>0</v>
      </c>
      <c r="CE339" s="470">
        <f t="shared" si="763"/>
        <v>0</v>
      </c>
      <c r="CF339" s="470">
        <f t="shared" si="764"/>
        <v>0</v>
      </c>
      <c r="CG339" s="470">
        <f t="shared" si="765"/>
        <v>0</v>
      </c>
      <c r="CH339" s="470">
        <f t="shared" si="766"/>
        <v>0</v>
      </c>
      <c r="CI339" s="470">
        <f t="shared" si="767"/>
        <v>0</v>
      </c>
      <c r="CJ339" s="470">
        <f t="shared" si="768"/>
        <v>0</v>
      </c>
      <c r="CK339" s="472">
        <f t="shared" si="769"/>
        <v>0</v>
      </c>
      <c r="CL339" s="470">
        <f t="shared" si="770"/>
        <v>246.47029511003399</v>
      </c>
      <c r="CM339" s="116">
        <f t="shared" si="771"/>
        <v>0</v>
      </c>
      <c r="CN339" s="116">
        <f t="shared" si="772"/>
        <v>1762.5732121926601</v>
      </c>
      <c r="CO339" s="116">
        <f t="shared" si="773"/>
        <v>226.136495763456</v>
      </c>
      <c r="CP339" s="116">
        <f t="shared" si="774"/>
        <v>0</v>
      </c>
      <c r="CQ339" s="116">
        <f t="shared" si="775"/>
        <v>1698.07657176971</v>
      </c>
      <c r="CR339" s="116">
        <f t="shared" si="776"/>
        <v>211.96445379462901</v>
      </c>
      <c r="CS339" s="116">
        <f t="shared" si="777"/>
        <v>0</v>
      </c>
      <c r="CT339" s="116">
        <f t="shared" si="778"/>
        <v>1651.9825867212901</v>
      </c>
      <c r="CU339" s="116">
        <f t="shared" si="779"/>
        <v>179.67684513521499</v>
      </c>
      <c r="CV339" s="116">
        <f t="shared" si="780"/>
        <v>0</v>
      </c>
      <c r="CW339" s="471">
        <f t="shared" si="781"/>
        <v>1421.9980693824</v>
      </c>
      <c r="CX339" s="470">
        <f t="shared" si="782"/>
        <v>0</v>
      </c>
      <c r="CY339" s="116">
        <f t="shared" si="783"/>
        <v>0</v>
      </c>
      <c r="CZ339" s="116">
        <f t="shared" si="784"/>
        <v>0</v>
      </c>
      <c r="DA339" s="116">
        <f t="shared" si="785"/>
        <v>0</v>
      </c>
      <c r="DB339" s="116">
        <f t="shared" si="786"/>
        <v>0</v>
      </c>
      <c r="DC339" s="116">
        <f t="shared" si="787"/>
        <v>0</v>
      </c>
      <c r="DD339" s="116">
        <f t="shared" si="788"/>
        <v>0</v>
      </c>
      <c r="DE339" s="116">
        <f t="shared" si="789"/>
        <v>0</v>
      </c>
      <c r="DF339" s="116">
        <f t="shared" si="790"/>
        <v>0</v>
      </c>
      <c r="DG339" s="116">
        <f t="shared" si="791"/>
        <v>0</v>
      </c>
      <c r="DH339" s="116">
        <f t="shared" si="792"/>
        <v>0</v>
      </c>
      <c r="DI339" s="471">
        <f t="shared" si="793"/>
        <v>0</v>
      </c>
      <c r="DJ339" s="470">
        <f t="shared" si="794"/>
        <v>0</v>
      </c>
      <c r="DK339" s="116">
        <f t="shared" si="795"/>
        <v>0</v>
      </c>
      <c r="DL339" s="116">
        <f t="shared" si="796"/>
        <v>0</v>
      </c>
      <c r="DM339" s="116">
        <f t="shared" si="797"/>
        <v>0</v>
      </c>
      <c r="DN339" s="116">
        <f t="shared" si="798"/>
        <v>0</v>
      </c>
      <c r="DO339" s="116">
        <f t="shared" si="799"/>
        <v>0</v>
      </c>
      <c r="DP339" s="116">
        <f t="shared" si="800"/>
        <v>0</v>
      </c>
      <c r="DQ339" s="116">
        <f t="shared" si="801"/>
        <v>0</v>
      </c>
      <c r="DR339" s="116">
        <f t="shared" si="802"/>
        <v>0</v>
      </c>
      <c r="DS339" s="116">
        <f t="shared" si="803"/>
        <v>0</v>
      </c>
      <c r="DT339" s="116">
        <f t="shared" si="804"/>
        <v>0</v>
      </c>
      <c r="DU339" s="471">
        <f t="shared" si="805"/>
        <v>0</v>
      </c>
      <c r="DV339" s="470">
        <f t="shared" si="806"/>
        <v>0</v>
      </c>
      <c r="DW339" s="470">
        <f t="shared" si="807"/>
        <v>0</v>
      </c>
      <c r="DX339" s="470">
        <f t="shared" si="808"/>
        <v>0</v>
      </c>
      <c r="DY339" s="470">
        <f t="shared" si="809"/>
        <v>0</v>
      </c>
      <c r="DZ339" s="470">
        <f t="shared" si="810"/>
        <v>0</v>
      </c>
      <c r="EA339" s="470">
        <f t="shared" si="811"/>
        <v>0</v>
      </c>
      <c r="EB339" s="470">
        <f t="shared" si="812"/>
        <v>0</v>
      </c>
      <c r="EC339" s="470">
        <f t="shared" si="813"/>
        <v>0</v>
      </c>
      <c r="ED339" s="470">
        <f t="shared" si="814"/>
        <v>0</v>
      </c>
      <c r="EE339" s="470">
        <f t="shared" si="815"/>
        <v>0</v>
      </c>
      <c r="EF339" s="470">
        <f t="shared" si="816"/>
        <v>0</v>
      </c>
      <c r="EG339" s="470">
        <f t="shared" si="817"/>
        <v>0</v>
      </c>
      <c r="EH339" s="466">
        <f t="shared" si="818"/>
        <v>0</v>
      </c>
      <c r="EI339" s="122">
        <f t="shared" si="819"/>
        <v>0</v>
      </c>
      <c r="EJ339" s="122">
        <f t="shared" si="820"/>
        <v>0</v>
      </c>
      <c r="EK339" s="122">
        <f t="shared" si="821"/>
        <v>0</v>
      </c>
      <c r="EL339" s="122">
        <f t="shared" si="822"/>
        <v>0</v>
      </c>
      <c r="EM339" s="122">
        <f t="shared" si="823"/>
        <v>0</v>
      </c>
      <c r="EN339" s="122">
        <f t="shared" si="824"/>
        <v>0</v>
      </c>
      <c r="EO339" s="122">
        <f t="shared" si="825"/>
        <v>0</v>
      </c>
      <c r="EP339" s="122">
        <f t="shared" si="826"/>
        <v>0</v>
      </c>
      <c r="EQ339" s="122">
        <f t="shared" si="827"/>
        <v>0</v>
      </c>
      <c r="ER339" s="122">
        <f t="shared" si="828"/>
        <v>0</v>
      </c>
      <c r="ES339" s="469">
        <f t="shared" si="829"/>
        <v>0</v>
      </c>
      <c r="ET339" s="466">
        <f t="shared" si="830"/>
        <v>0</v>
      </c>
      <c r="EU339" s="122">
        <f t="shared" si="831"/>
        <v>0</v>
      </c>
      <c r="EV339" s="122">
        <f t="shared" si="832"/>
        <v>0</v>
      </c>
      <c r="EW339" s="122">
        <f t="shared" si="833"/>
        <v>0</v>
      </c>
      <c r="EX339" s="122">
        <f t="shared" si="834"/>
        <v>0</v>
      </c>
      <c r="EY339" s="122">
        <f t="shared" si="835"/>
        <v>0</v>
      </c>
      <c r="EZ339" s="122">
        <f t="shared" si="836"/>
        <v>0</v>
      </c>
      <c r="FA339" s="122">
        <f t="shared" si="837"/>
        <v>0</v>
      </c>
      <c r="FB339" s="122">
        <f t="shared" si="838"/>
        <v>0</v>
      </c>
      <c r="FC339" s="122">
        <f t="shared" si="839"/>
        <v>0</v>
      </c>
      <c r="FD339" s="122">
        <f t="shared" si="840"/>
        <v>0</v>
      </c>
      <c r="FE339" s="469">
        <f t="shared" si="841"/>
        <v>0</v>
      </c>
      <c r="FF339" s="466">
        <f t="shared" si="842"/>
        <v>0</v>
      </c>
      <c r="FG339" s="466">
        <f t="shared" si="843"/>
        <v>0</v>
      </c>
      <c r="FH339" s="466">
        <f t="shared" si="844"/>
        <v>0</v>
      </c>
      <c r="FI339" s="466">
        <f t="shared" si="845"/>
        <v>0</v>
      </c>
      <c r="FJ339" s="466">
        <f t="shared" si="846"/>
        <v>0</v>
      </c>
      <c r="FK339" s="466">
        <f t="shared" si="847"/>
        <v>0</v>
      </c>
      <c r="FL339" s="466">
        <f t="shared" si="848"/>
        <v>0</v>
      </c>
      <c r="FM339" s="466">
        <f t="shared" si="849"/>
        <v>0</v>
      </c>
      <c r="FN339" s="466">
        <f t="shared" si="850"/>
        <v>0</v>
      </c>
      <c r="FO339" s="466">
        <f t="shared" si="851"/>
        <v>0</v>
      </c>
      <c r="FP339" s="466">
        <f t="shared" si="852"/>
        <v>0</v>
      </c>
      <c r="FQ339" s="468">
        <f t="shared" si="853"/>
        <v>0</v>
      </c>
      <c r="FR339" s="466">
        <f t="shared" si="854"/>
        <v>0</v>
      </c>
      <c r="FS339" s="466">
        <f t="shared" si="855"/>
        <v>0</v>
      </c>
      <c r="FT339" s="466">
        <f t="shared" si="856"/>
        <v>0</v>
      </c>
      <c r="FU339" s="466">
        <f t="shared" si="857"/>
        <v>0</v>
      </c>
      <c r="FV339" s="466">
        <f t="shared" si="858"/>
        <v>0</v>
      </c>
      <c r="FW339" s="466">
        <f t="shared" si="859"/>
        <v>0</v>
      </c>
      <c r="FX339" s="466">
        <f t="shared" si="860"/>
        <v>0</v>
      </c>
      <c r="FY339" s="466">
        <f t="shared" si="861"/>
        <v>0</v>
      </c>
      <c r="FZ339" s="466">
        <f t="shared" si="862"/>
        <v>0</v>
      </c>
      <c r="GA339" s="466">
        <f t="shared" si="863"/>
        <v>0</v>
      </c>
      <c r="GB339" s="466">
        <f t="shared" si="864"/>
        <v>0</v>
      </c>
      <c r="GC339" s="468">
        <f t="shared" si="865"/>
        <v>0</v>
      </c>
    </row>
    <row r="340" spans="1:185">
      <c r="A340" s="97">
        <v>337</v>
      </c>
      <c r="B340" s="97" t="s">
        <v>11</v>
      </c>
      <c r="C340" s="97" t="s">
        <v>214</v>
      </c>
      <c r="D340" s="97" t="s">
        <v>935</v>
      </c>
      <c r="E340" s="321">
        <v>0</v>
      </c>
      <c r="F340" s="122">
        <v>0</v>
      </c>
      <c r="G340" s="122">
        <v>1.6136941862579999E-2</v>
      </c>
      <c r="H340" s="122">
        <v>0</v>
      </c>
      <c r="I340" s="122">
        <v>0</v>
      </c>
      <c r="J340" s="122">
        <v>1.5748848410784999E-2</v>
      </c>
      <c r="K340" s="122">
        <v>0</v>
      </c>
      <c r="L340" s="122">
        <v>0</v>
      </c>
      <c r="M340" s="122">
        <v>1.5297820885726E-2</v>
      </c>
      <c r="N340" s="122">
        <v>0</v>
      </c>
      <c r="O340" s="122">
        <v>0</v>
      </c>
      <c r="P340" s="475">
        <v>1.4733027920536001E-2</v>
      </c>
      <c r="Q340" s="474">
        <v>1</v>
      </c>
      <c r="R340" s="97">
        <v>0</v>
      </c>
      <c r="S340" s="97">
        <v>0</v>
      </c>
      <c r="T340" s="97">
        <v>1.6136941862579999E-2</v>
      </c>
      <c r="U340" s="97">
        <v>0</v>
      </c>
      <c r="V340" s="97">
        <v>0</v>
      </c>
      <c r="W340" s="97">
        <v>1.5748848410784999E-2</v>
      </c>
      <c r="X340" s="97">
        <v>0</v>
      </c>
      <c r="Y340" s="97">
        <v>0</v>
      </c>
      <c r="Z340" s="97">
        <v>1.5297820885726E-2</v>
      </c>
      <c r="AA340" s="97">
        <v>0</v>
      </c>
      <c r="AB340" s="97">
        <v>0</v>
      </c>
      <c r="AC340" s="97">
        <v>1.4733027920536001E-2</v>
      </c>
      <c r="AD340" s="321">
        <v>0</v>
      </c>
      <c r="AE340" s="97">
        <v>0</v>
      </c>
      <c r="AF340" s="97">
        <v>0.33021743263105202</v>
      </c>
      <c r="AG340" s="97">
        <v>0</v>
      </c>
      <c r="AH340" s="97">
        <v>0</v>
      </c>
      <c r="AI340" s="97">
        <v>0.32227570337627498</v>
      </c>
      <c r="AJ340" s="97">
        <v>0</v>
      </c>
      <c r="AK340" s="97">
        <v>0</v>
      </c>
      <c r="AL340" s="97">
        <v>0.31304612755775502</v>
      </c>
      <c r="AM340" s="97">
        <v>0</v>
      </c>
      <c r="AN340" s="97">
        <v>0</v>
      </c>
      <c r="AO340" s="97">
        <v>0.30148851599214999</v>
      </c>
      <c r="AP340" s="466">
        <f t="shared" si="722"/>
        <v>0</v>
      </c>
      <c r="AQ340" s="122">
        <f t="shared" si="723"/>
        <v>0</v>
      </c>
      <c r="AR340" s="473">
        <f t="shared" si="724"/>
        <v>20.463445641878042</v>
      </c>
      <c r="AS340" s="122">
        <f t="shared" si="725"/>
        <v>0</v>
      </c>
      <c r="AT340" s="122">
        <f t="shared" si="726"/>
        <v>0</v>
      </c>
      <c r="AU340" s="122">
        <f t="shared" si="727"/>
        <v>20.463445641877964</v>
      </c>
      <c r="AV340" s="122">
        <f t="shared" si="728"/>
        <v>0</v>
      </c>
      <c r="AW340" s="122">
        <f t="shared" si="729"/>
        <v>0</v>
      </c>
      <c r="AX340" s="122">
        <f t="shared" si="730"/>
        <v>20.463445734931454</v>
      </c>
      <c r="AY340" s="122">
        <f t="shared" si="731"/>
        <v>0</v>
      </c>
      <c r="AZ340" s="122">
        <f t="shared" si="732"/>
        <v>0</v>
      </c>
      <c r="BA340" s="469">
        <f t="shared" si="733"/>
        <v>20.463445641877367</v>
      </c>
      <c r="BB340" s="97">
        <f t="shared" si="734"/>
        <v>0</v>
      </c>
      <c r="BC340" s="97">
        <f t="shared" si="735"/>
        <v>0</v>
      </c>
      <c r="BD340" s="97">
        <f t="shared" si="736"/>
        <v>2.490288728104151E-3</v>
      </c>
      <c r="BE340" s="97">
        <f t="shared" si="737"/>
        <v>0</v>
      </c>
      <c r="BF340" s="97">
        <f t="shared" si="738"/>
        <v>0</v>
      </c>
      <c r="BG340" s="97">
        <f t="shared" si="739"/>
        <v>2.4303972841932535E-3</v>
      </c>
      <c r="BH340" s="97">
        <f t="shared" si="740"/>
        <v>0</v>
      </c>
      <c r="BI340" s="97">
        <f t="shared" si="741"/>
        <v>0</v>
      </c>
      <c r="BJ340" s="97">
        <f t="shared" si="742"/>
        <v>2.3607937142427599E-3</v>
      </c>
      <c r="BK340" s="97">
        <f t="shared" si="743"/>
        <v>0</v>
      </c>
      <c r="BL340" s="97">
        <f t="shared" si="744"/>
        <v>0</v>
      </c>
      <c r="BM340" s="469">
        <f t="shared" si="745"/>
        <v>2.2736336087591609E-3</v>
      </c>
      <c r="BN340" s="467">
        <f t="shared" si="746"/>
        <v>0</v>
      </c>
      <c r="BO340" s="97">
        <f t="shared" si="747"/>
        <v>0</v>
      </c>
      <c r="BP340" s="97">
        <f t="shared" si="748"/>
        <v>1137532.1215304104</v>
      </c>
      <c r="BQ340" s="97">
        <f t="shared" si="749"/>
        <v>0</v>
      </c>
      <c r="BR340" s="97">
        <f t="shared" si="750"/>
        <v>0</v>
      </c>
      <c r="BS340" s="97">
        <f t="shared" si="751"/>
        <v>1153230.0438327901</v>
      </c>
      <c r="BT340" s="97">
        <f t="shared" si="752"/>
        <v>0</v>
      </c>
      <c r="BU340" s="97">
        <f t="shared" si="753"/>
        <v>0</v>
      </c>
      <c r="BV340" s="97">
        <f t="shared" si="754"/>
        <v>1172250.9061606394</v>
      </c>
      <c r="BW340" s="97">
        <f t="shared" si="755"/>
        <v>0</v>
      </c>
      <c r="BX340" s="97">
        <f t="shared" si="756"/>
        <v>0</v>
      </c>
      <c r="BY340" s="469">
        <f t="shared" si="757"/>
        <v>1197343.1151943752</v>
      </c>
      <c r="BZ340" s="470">
        <f t="shared" si="758"/>
        <v>0</v>
      </c>
      <c r="CA340" s="470">
        <f t="shared" si="759"/>
        <v>0</v>
      </c>
      <c r="CB340" s="470">
        <f t="shared" si="760"/>
        <v>3.5246211184791987</v>
      </c>
      <c r="CC340" s="470">
        <f t="shared" si="761"/>
        <v>0</v>
      </c>
      <c r="CD340" s="470">
        <f t="shared" si="762"/>
        <v>0</v>
      </c>
      <c r="CE340" s="470">
        <f t="shared" si="763"/>
        <v>3.6613154617801911</v>
      </c>
      <c r="CF340" s="470">
        <f t="shared" si="764"/>
        <v>0</v>
      </c>
      <c r="CG340" s="470">
        <f t="shared" si="765"/>
        <v>0</v>
      </c>
      <c r="CH340" s="470">
        <f t="shared" si="766"/>
        <v>3.8314310087603274</v>
      </c>
      <c r="CI340" s="470">
        <f t="shared" si="767"/>
        <v>0</v>
      </c>
      <c r="CJ340" s="470">
        <f t="shared" si="768"/>
        <v>0</v>
      </c>
      <c r="CK340" s="472">
        <f t="shared" si="769"/>
        <v>4.0634658457594739</v>
      </c>
      <c r="CL340" s="470">
        <f t="shared" si="770"/>
        <v>0</v>
      </c>
      <c r="CM340" s="116">
        <f t="shared" si="771"/>
        <v>0</v>
      </c>
      <c r="CN340" s="116">
        <f t="shared" si="772"/>
        <v>0</v>
      </c>
      <c r="CO340" s="116">
        <f t="shared" si="773"/>
        <v>0</v>
      </c>
      <c r="CP340" s="116">
        <f t="shared" si="774"/>
        <v>0</v>
      </c>
      <c r="CQ340" s="116">
        <f t="shared" si="775"/>
        <v>0</v>
      </c>
      <c r="CR340" s="116">
        <f t="shared" si="776"/>
        <v>0</v>
      </c>
      <c r="CS340" s="116">
        <f t="shared" si="777"/>
        <v>0</v>
      </c>
      <c r="CT340" s="116">
        <f t="shared" si="778"/>
        <v>0</v>
      </c>
      <c r="CU340" s="116">
        <f t="shared" si="779"/>
        <v>0</v>
      </c>
      <c r="CV340" s="116">
        <f t="shared" si="780"/>
        <v>0</v>
      </c>
      <c r="CW340" s="471">
        <f t="shared" si="781"/>
        <v>0</v>
      </c>
      <c r="CX340" s="470">
        <f t="shared" si="782"/>
        <v>0</v>
      </c>
      <c r="CY340" s="116">
        <f t="shared" si="783"/>
        <v>0</v>
      </c>
      <c r="CZ340" s="116">
        <f t="shared" si="784"/>
        <v>0</v>
      </c>
      <c r="DA340" s="116">
        <f t="shared" si="785"/>
        <v>0</v>
      </c>
      <c r="DB340" s="116">
        <f t="shared" si="786"/>
        <v>0</v>
      </c>
      <c r="DC340" s="116">
        <f t="shared" si="787"/>
        <v>0</v>
      </c>
      <c r="DD340" s="116">
        <f t="shared" si="788"/>
        <v>0</v>
      </c>
      <c r="DE340" s="116">
        <f t="shared" si="789"/>
        <v>0</v>
      </c>
      <c r="DF340" s="116">
        <f t="shared" si="790"/>
        <v>0</v>
      </c>
      <c r="DG340" s="116">
        <f t="shared" si="791"/>
        <v>0</v>
      </c>
      <c r="DH340" s="116">
        <f t="shared" si="792"/>
        <v>0</v>
      </c>
      <c r="DI340" s="471">
        <f t="shared" si="793"/>
        <v>0</v>
      </c>
      <c r="DJ340" s="470">
        <f t="shared" si="794"/>
        <v>0</v>
      </c>
      <c r="DK340" s="116">
        <f t="shared" si="795"/>
        <v>0</v>
      </c>
      <c r="DL340" s="116">
        <f t="shared" si="796"/>
        <v>0</v>
      </c>
      <c r="DM340" s="116">
        <f t="shared" si="797"/>
        <v>0</v>
      </c>
      <c r="DN340" s="116">
        <f t="shared" si="798"/>
        <v>0</v>
      </c>
      <c r="DO340" s="116">
        <f t="shared" si="799"/>
        <v>0</v>
      </c>
      <c r="DP340" s="116">
        <f t="shared" si="800"/>
        <v>0</v>
      </c>
      <c r="DQ340" s="116">
        <f t="shared" si="801"/>
        <v>0</v>
      </c>
      <c r="DR340" s="116">
        <f t="shared" si="802"/>
        <v>0</v>
      </c>
      <c r="DS340" s="116">
        <f t="shared" si="803"/>
        <v>0</v>
      </c>
      <c r="DT340" s="116">
        <f t="shared" si="804"/>
        <v>0</v>
      </c>
      <c r="DU340" s="471">
        <f t="shared" si="805"/>
        <v>0</v>
      </c>
      <c r="DV340" s="470">
        <f t="shared" si="806"/>
        <v>0</v>
      </c>
      <c r="DW340" s="470">
        <f t="shared" si="807"/>
        <v>0</v>
      </c>
      <c r="DX340" s="470">
        <f t="shared" si="808"/>
        <v>0</v>
      </c>
      <c r="DY340" s="470">
        <f t="shared" si="809"/>
        <v>0</v>
      </c>
      <c r="DZ340" s="470">
        <f t="shared" si="810"/>
        <v>0</v>
      </c>
      <c r="EA340" s="470">
        <f t="shared" si="811"/>
        <v>0</v>
      </c>
      <c r="EB340" s="470">
        <f t="shared" si="812"/>
        <v>0</v>
      </c>
      <c r="EC340" s="470">
        <f t="shared" si="813"/>
        <v>0</v>
      </c>
      <c r="ED340" s="470">
        <f t="shared" si="814"/>
        <v>0</v>
      </c>
      <c r="EE340" s="470">
        <f t="shared" si="815"/>
        <v>0</v>
      </c>
      <c r="EF340" s="470">
        <f t="shared" si="816"/>
        <v>0</v>
      </c>
      <c r="EG340" s="470">
        <f t="shared" si="817"/>
        <v>0</v>
      </c>
      <c r="EH340" s="466">
        <f t="shared" si="818"/>
        <v>0</v>
      </c>
      <c r="EI340" s="122">
        <f t="shared" si="819"/>
        <v>0</v>
      </c>
      <c r="EJ340" s="122">
        <f t="shared" si="820"/>
        <v>456.78724265696292</v>
      </c>
      <c r="EK340" s="122">
        <f t="shared" si="821"/>
        <v>0</v>
      </c>
      <c r="EL340" s="122">
        <f t="shared" si="822"/>
        <v>0</v>
      </c>
      <c r="EM340" s="122">
        <f t="shared" si="823"/>
        <v>474.50268782521022</v>
      </c>
      <c r="EN340" s="122">
        <f t="shared" si="824"/>
        <v>0</v>
      </c>
      <c r="EO340" s="122">
        <f t="shared" si="825"/>
        <v>0</v>
      </c>
      <c r="EP340" s="122">
        <f t="shared" si="826"/>
        <v>496.54948633944775</v>
      </c>
      <c r="EQ340" s="122">
        <f t="shared" si="827"/>
        <v>0</v>
      </c>
      <c r="ER340" s="122">
        <f t="shared" si="828"/>
        <v>0</v>
      </c>
      <c r="ES340" s="469">
        <f t="shared" si="829"/>
        <v>526.62096064274272</v>
      </c>
      <c r="ET340" s="466">
        <f t="shared" si="830"/>
        <v>0</v>
      </c>
      <c r="EU340" s="122">
        <f t="shared" si="831"/>
        <v>0</v>
      </c>
      <c r="EV340" s="122">
        <f t="shared" si="832"/>
        <v>0</v>
      </c>
      <c r="EW340" s="122">
        <f t="shared" si="833"/>
        <v>0</v>
      </c>
      <c r="EX340" s="122">
        <f t="shared" si="834"/>
        <v>0</v>
      </c>
      <c r="EY340" s="122">
        <f t="shared" si="835"/>
        <v>0</v>
      </c>
      <c r="EZ340" s="122">
        <f t="shared" si="836"/>
        <v>0</v>
      </c>
      <c r="FA340" s="122">
        <f t="shared" si="837"/>
        <v>0</v>
      </c>
      <c r="FB340" s="122">
        <f t="shared" si="838"/>
        <v>0</v>
      </c>
      <c r="FC340" s="122">
        <f t="shared" si="839"/>
        <v>0</v>
      </c>
      <c r="FD340" s="122">
        <f t="shared" si="840"/>
        <v>0</v>
      </c>
      <c r="FE340" s="469">
        <f t="shared" si="841"/>
        <v>0</v>
      </c>
      <c r="FF340" s="466">
        <f t="shared" si="842"/>
        <v>0</v>
      </c>
      <c r="FG340" s="466">
        <f t="shared" si="843"/>
        <v>0</v>
      </c>
      <c r="FH340" s="466">
        <f t="shared" si="844"/>
        <v>0</v>
      </c>
      <c r="FI340" s="466">
        <f t="shared" si="845"/>
        <v>0</v>
      </c>
      <c r="FJ340" s="466">
        <f t="shared" si="846"/>
        <v>0</v>
      </c>
      <c r="FK340" s="466">
        <f t="shared" si="847"/>
        <v>0</v>
      </c>
      <c r="FL340" s="466">
        <f t="shared" si="848"/>
        <v>0</v>
      </c>
      <c r="FM340" s="466">
        <f t="shared" si="849"/>
        <v>0</v>
      </c>
      <c r="FN340" s="466">
        <f t="shared" si="850"/>
        <v>0</v>
      </c>
      <c r="FO340" s="466">
        <f t="shared" si="851"/>
        <v>0</v>
      </c>
      <c r="FP340" s="466">
        <f t="shared" si="852"/>
        <v>0</v>
      </c>
      <c r="FQ340" s="468">
        <f t="shared" si="853"/>
        <v>0</v>
      </c>
      <c r="FR340" s="466">
        <f t="shared" si="854"/>
        <v>0</v>
      </c>
      <c r="FS340" s="466">
        <f t="shared" si="855"/>
        <v>0</v>
      </c>
      <c r="FT340" s="466">
        <f t="shared" si="856"/>
        <v>0</v>
      </c>
      <c r="FU340" s="466">
        <f t="shared" si="857"/>
        <v>0</v>
      </c>
      <c r="FV340" s="466">
        <f t="shared" si="858"/>
        <v>0</v>
      </c>
      <c r="FW340" s="466">
        <f t="shared" si="859"/>
        <v>0</v>
      </c>
      <c r="FX340" s="466">
        <f t="shared" si="860"/>
        <v>0</v>
      </c>
      <c r="FY340" s="466">
        <f t="shared" si="861"/>
        <v>0</v>
      </c>
      <c r="FZ340" s="466">
        <f t="shared" si="862"/>
        <v>0</v>
      </c>
      <c r="GA340" s="466">
        <f t="shared" si="863"/>
        <v>0</v>
      </c>
      <c r="GB340" s="466">
        <f t="shared" si="864"/>
        <v>0</v>
      </c>
      <c r="GC340" s="468">
        <f t="shared" si="865"/>
        <v>0</v>
      </c>
    </row>
    <row r="341" spans="1:185">
      <c r="A341" s="97">
        <v>338</v>
      </c>
      <c r="B341" s="97" t="s">
        <v>11</v>
      </c>
      <c r="C341" s="97" t="s">
        <v>214</v>
      </c>
      <c r="D341" s="97" t="s">
        <v>935</v>
      </c>
      <c r="E341" s="321">
        <v>0</v>
      </c>
      <c r="F341" s="122">
        <v>0</v>
      </c>
      <c r="G341" s="122">
        <v>3.6511166597308999E-2</v>
      </c>
      <c r="H341" s="122">
        <v>0</v>
      </c>
      <c r="I341" s="122">
        <v>0</v>
      </c>
      <c r="J341" s="122">
        <v>3.5667264807878997E-2</v>
      </c>
      <c r="K341" s="122">
        <v>0</v>
      </c>
      <c r="L341" s="122">
        <v>0</v>
      </c>
      <c r="M341" s="122">
        <v>3.4686514079622997E-2</v>
      </c>
      <c r="N341" s="122">
        <v>0</v>
      </c>
      <c r="O341" s="122">
        <v>0</v>
      </c>
      <c r="P341" s="475">
        <v>3.3458382577334002E-2</v>
      </c>
      <c r="Q341" s="474">
        <v>2</v>
      </c>
      <c r="R341" s="97">
        <v>0</v>
      </c>
      <c r="S341" s="97">
        <v>0</v>
      </c>
      <c r="T341" s="97">
        <v>7.3022333194617997E-2</v>
      </c>
      <c r="U341" s="97">
        <v>0</v>
      </c>
      <c r="V341" s="97">
        <v>0</v>
      </c>
      <c r="W341" s="97">
        <v>7.1334529615757994E-2</v>
      </c>
      <c r="X341" s="97">
        <v>0</v>
      </c>
      <c r="Y341" s="97">
        <v>0</v>
      </c>
      <c r="Z341" s="97">
        <v>6.9373028159244995E-2</v>
      </c>
      <c r="AA341" s="97">
        <v>0</v>
      </c>
      <c r="AB341" s="97">
        <v>0</v>
      </c>
      <c r="AC341" s="97">
        <v>6.6916765154668004E-2</v>
      </c>
      <c r="AD341" s="321">
        <v>0</v>
      </c>
      <c r="AE341" s="97">
        <v>0</v>
      </c>
      <c r="AF341" s="97">
        <v>31.930923097087302</v>
      </c>
      <c r="AG341" s="97">
        <v>0</v>
      </c>
      <c r="AH341" s="97">
        <v>0</v>
      </c>
      <c r="AI341" s="97">
        <v>31.192886883756199</v>
      </c>
      <c r="AJ341" s="97">
        <v>0</v>
      </c>
      <c r="AK341" s="97">
        <v>0</v>
      </c>
      <c r="AL341" s="97">
        <v>30.335169792175201</v>
      </c>
      <c r="AM341" s="97">
        <v>0</v>
      </c>
      <c r="AN341" s="97">
        <v>0</v>
      </c>
      <c r="AO341" s="97">
        <v>29.261103946991302</v>
      </c>
      <c r="AP341" s="466">
        <f t="shared" si="722"/>
        <v>0</v>
      </c>
      <c r="AQ341" s="122">
        <f t="shared" si="723"/>
        <v>0</v>
      </c>
      <c r="AR341" s="473">
        <f t="shared" si="724"/>
        <v>437.27612772910857</v>
      </c>
      <c r="AS341" s="122">
        <f t="shared" si="725"/>
        <v>0</v>
      </c>
      <c r="AT341" s="122">
        <f t="shared" si="726"/>
        <v>0</v>
      </c>
      <c r="AU341" s="122">
        <f t="shared" si="727"/>
        <v>437.27612772911039</v>
      </c>
      <c r="AV341" s="122">
        <f t="shared" si="728"/>
        <v>0</v>
      </c>
      <c r="AW341" s="122">
        <f t="shared" si="729"/>
        <v>0</v>
      </c>
      <c r="AX341" s="122">
        <f t="shared" si="730"/>
        <v>437.27613738499588</v>
      </c>
      <c r="AY341" s="122">
        <f t="shared" si="731"/>
        <v>0</v>
      </c>
      <c r="AZ341" s="122">
        <f t="shared" si="732"/>
        <v>0</v>
      </c>
      <c r="BA341" s="469">
        <f t="shared" si="733"/>
        <v>437.2761277291076</v>
      </c>
      <c r="BB341" s="97">
        <f t="shared" si="734"/>
        <v>0</v>
      </c>
      <c r="BC341" s="97">
        <f t="shared" si="735"/>
        <v>0</v>
      </c>
      <c r="BD341" s="97">
        <f t="shared" si="736"/>
        <v>5.6344843652224967E-3</v>
      </c>
      <c r="BE341" s="97">
        <f t="shared" si="737"/>
        <v>0</v>
      </c>
      <c r="BF341" s="97">
        <f t="shared" si="738"/>
        <v>0</v>
      </c>
      <c r="BG341" s="97">
        <f t="shared" si="739"/>
        <v>5.5042515657403486E-3</v>
      </c>
      <c r="BH341" s="97">
        <f t="shared" si="740"/>
        <v>0</v>
      </c>
      <c r="BI341" s="97">
        <f t="shared" si="741"/>
        <v>0</v>
      </c>
      <c r="BJ341" s="97">
        <f t="shared" si="742"/>
        <v>5.3528999339098196E-3</v>
      </c>
      <c r="BK341" s="97">
        <f t="shared" si="743"/>
        <v>0</v>
      </c>
      <c r="BL341" s="97">
        <f t="shared" si="744"/>
        <v>0</v>
      </c>
      <c r="BM341" s="469">
        <f t="shared" si="745"/>
        <v>5.1633719512954651E-3</v>
      </c>
      <c r="BN341" s="467">
        <f t="shared" si="746"/>
        <v>0</v>
      </c>
      <c r="BO341" s="97">
        <f t="shared" si="747"/>
        <v>0</v>
      </c>
      <c r="BP341" s="97">
        <f t="shared" si="748"/>
        <v>15349645.707996184</v>
      </c>
      <c r="BQ341" s="97">
        <f t="shared" si="749"/>
        <v>0</v>
      </c>
      <c r="BR341" s="97">
        <f t="shared" si="750"/>
        <v>0</v>
      </c>
      <c r="BS341" s="97">
        <f t="shared" si="751"/>
        <v>15553070.100813467</v>
      </c>
      <c r="BT341" s="97">
        <f t="shared" si="752"/>
        <v>0</v>
      </c>
      <c r="BU341" s="97">
        <f t="shared" si="753"/>
        <v>0</v>
      </c>
      <c r="BV341" s="97">
        <f t="shared" si="754"/>
        <v>15799145.19779275</v>
      </c>
      <c r="BW341" s="97">
        <f t="shared" si="755"/>
        <v>0</v>
      </c>
      <c r="BX341" s="97">
        <f t="shared" si="756"/>
        <v>0</v>
      </c>
      <c r="BY341" s="469">
        <f t="shared" si="757"/>
        <v>16123070.297922436</v>
      </c>
      <c r="BZ341" s="470">
        <f t="shared" si="758"/>
        <v>0</v>
      </c>
      <c r="CA341" s="470">
        <f t="shared" si="759"/>
        <v>0</v>
      </c>
      <c r="CB341" s="470">
        <f t="shared" si="760"/>
        <v>10.510240522640206</v>
      </c>
      <c r="CC341" s="470">
        <f t="shared" si="761"/>
        <v>0</v>
      </c>
      <c r="CD341" s="470">
        <f t="shared" si="762"/>
        <v>0</v>
      </c>
      <c r="CE341" s="470">
        <f t="shared" si="763"/>
        <v>10.90150182849019</v>
      </c>
      <c r="CF341" s="470">
        <f t="shared" si="764"/>
        <v>0</v>
      </c>
      <c r="CG341" s="470">
        <f t="shared" si="765"/>
        <v>0</v>
      </c>
      <c r="CH341" s="470">
        <f t="shared" si="766"/>
        <v>11.387094968325437</v>
      </c>
      <c r="CI341" s="470">
        <f t="shared" si="767"/>
        <v>0</v>
      </c>
      <c r="CJ341" s="470">
        <f t="shared" si="768"/>
        <v>0</v>
      </c>
      <c r="CK341" s="472">
        <f t="shared" si="769"/>
        <v>12.047108269995114</v>
      </c>
      <c r="CL341" s="470">
        <f t="shared" si="770"/>
        <v>0</v>
      </c>
      <c r="CM341" s="116">
        <f t="shared" si="771"/>
        <v>0</v>
      </c>
      <c r="CN341" s="116">
        <f t="shared" si="772"/>
        <v>0</v>
      </c>
      <c r="CO341" s="116">
        <f t="shared" si="773"/>
        <v>0</v>
      </c>
      <c r="CP341" s="116">
        <f t="shared" si="774"/>
        <v>0</v>
      </c>
      <c r="CQ341" s="116">
        <f t="shared" si="775"/>
        <v>0</v>
      </c>
      <c r="CR341" s="116">
        <f t="shared" si="776"/>
        <v>0</v>
      </c>
      <c r="CS341" s="116">
        <f t="shared" si="777"/>
        <v>0</v>
      </c>
      <c r="CT341" s="116">
        <f t="shared" si="778"/>
        <v>0</v>
      </c>
      <c r="CU341" s="116">
        <f t="shared" si="779"/>
        <v>0</v>
      </c>
      <c r="CV341" s="116">
        <f t="shared" si="780"/>
        <v>0</v>
      </c>
      <c r="CW341" s="471">
        <f t="shared" si="781"/>
        <v>0</v>
      </c>
      <c r="CX341" s="470">
        <f t="shared" si="782"/>
        <v>0</v>
      </c>
      <c r="CY341" s="116">
        <f t="shared" si="783"/>
        <v>0</v>
      </c>
      <c r="CZ341" s="116">
        <f t="shared" si="784"/>
        <v>0</v>
      </c>
      <c r="DA341" s="116">
        <f t="shared" si="785"/>
        <v>0</v>
      </c>
      <c r="DB341" s="116">
        <f t="shared" si="786"/>
        <v>0</v>
      </c>
      <c r="DC341" s="116">
        <f t="shared" si="787"/>
        <v>0</v>
      </c>
      <c r="DD341" s="116">
        <f t="shared" si="788"/>
        <v>0</v>
      </c>
      <c r="DE341" s="116">
        <f t="shared" si="789"/>
        <v>0</v>
      </c>
      <c r="DF341" s="116">
        <f t="shared" si="790"/>
        <v>0</v>
      </c>
      <c r="DG341" s="116">
        <f t="shared" si="791"/>
        <v>0</v>
      </c>
      <c r="DH341" s="116">
        <f t="shared" si="792"/>
        <v>0</v>
      </c>
      <c r="DI341" s="471">
        <f t="shared" si="793"/>
        <v>0</v>
      </c>
      <c r="DJ341" s="470">
        <f t="shared" si="794"/>
        <v>0</v>
      </c>
      <c r="DK341" s="116">
        <f t="shared" si="795"/>
        <v>0</v>
      </c>
      <c r="DL341" s="116">
        <f t="shared" si="796"/>
        <v>0</v>
      </c>
      <c r="DM341" s="116">
        <f t="shared" si="797"/>
        <v>0</v>
      </c>
      <c r="DN341" s="116">
        <f t="shared" si="798"/>
        <v>0</v>
      </c>
      <c r="DO341" s="116">
        <f t="shared" si="799"/>
        <v>0</v>
      </c>
      <c r="DP341" s="116">
        <f t="shared" si="800"/>
        <v>0</v>
      </c>
      <c r="DQ341" s="116">
        <f t="shared" si="801"/>
        <v>0</v>
      </c>
      <c r="DR341" s="116">
        <f t="shared" si="802"/>
        <v>0</v>
      </c>
      <c r="DS341" s="116">
        <f t="shared" si="803"/>
        <v>0</v>
      </c>
      <c r="DT341" s="116">
        <f t="shared" si="804"/>
        <v>0</v>
      </c>
      <c r="DU341" s="471">
        <f t="shared" si="805"/>
        <v>0</v>
      </c>
      <c r="DV341" s="470">
        <f t="shared" si="806"/>
        <v>0</v>
      </c>
      <c r="DW341" s="470">
        <f t="shared" si="807"/>
        <v>0</v>
      </c>
      <c r="DX341" s="470">
        <f t="shared" si="808"/>
        <v>0</v>
      </c>
      <c r="DY341" s="470">
        <f t="shared" si="809"/>
        <v>0</v>
      </c>
      <c r="DZ341" s="470">
        <f t="shared" si="810"/>
        <v>0</v>
      </c>
      <c r="EA341" s="470">
        <f t="shared" si="811"/>
        <v>0</v>
      </c>
      <c r="EB341" s="470">
        <f t="shared" si="812"/>
        <v>0</v>
      </c>
      <c r="EC341" s="470">
        <f t="shared" si="813"/>
        <v>0</v>
      </c>
      <c r="ED341" s="470">
        <f t="shared" si="814"/>
        <v>0</v>
      </c>
      <c r="EE341" s="470">
        <f t="shared" si="815"/>
        <v>0</v>
      </c>
      <c r="EF341" s="470">
        <f t="shared" si="816"/>
        <v>0</v>
      </c>
      <c r="EG341" s="470">
        <f t="shared" si="817"/>
        <v>0</v>
      </c>
      <c r="EH341" s="466">
        <f t="shared" si="818"/>
        <v>0</v>
      </c>
      <c r="EI341" s="122">
        <f t="shared" si="819"/>
        <v>0</v>
      </c>
      <c r="EJ341" s="122">
        <f t="shared" si="820"/>
        <v>2724.2325496079447</v>
      </c>
      <c r="EK341" s="122">
        <f t="shared" si="821"/>
        <v>0</v>
      </c>
      <c r="EL341" s="122">
        <f t="shared" si="822"/>
        <v>0</v>
      </c>
      <c r="EM341" s="122">
        <f t="shared" si="823"/>
        <v>2825.6466687713073</v>
      </c>
      <c r="EN341" s="122">
        <f t="shared" si="824"/>
        <v>0</v>
      </c>
      <c r="EO341" s="122">
        <f t="shared" si="825"/>
        <v>0</v>
      </c>
      <c r="EP341" s="122">
        <f t="shared" si="826"/>
        <v>2951.5114036986815</v>
      </c>
      <c r="EQ341" s="122">
        <f t="shared" si="827"/>
        <v>0</v>
      </c>
      <c r="ER341" s="122">
        <f t="shared" si="828"/>
        <v>0</v>
      </c>
      <c r="ES341" s="469">
        <f t="shared" si="829"/>
        <v>3122.5854828988709</v>
      </c>
      <c r="ET341" s="466">
        <f t="shared" si="830"/>
        <v>0</v>
      </c>
      <c r="EU341" s="122">
        <f t="shared" si="831"/>
        <v>0</v>
      </c>
      <c r="EV341" s="122">
        <f t="shared" si="832"/>
        <v>0</v>
      </c>
      <c r="EW341" s="122">
        <f t="shared" si="833"/>
        <v>0</v>
      </c>
      <c r="EX341" s="122">
        <f t="shared" si="834"/>
        <v>0</v>
      </c>
      <c r="EY341" s="122">
        <f t="shared" si="835"/>
        <v>0</v>
      </c>
      <c r="EZ341" s="122">
        <f t="shared" si="836"/>
        <v>0</v>
      </c>
      <c r="FA341" s="122">
        <f t="shared" si="837"/>
        <v>0</v>
      </c>
      <c r="FB341" s="122">
        <f t="shared" si="838"/>
        <v>0</v>
      </c>
      <c r="FC341" s="122">
        <f t="shared" si="839"/>
        <v>0</v>
      </c>
      <c r="FD341" s="122">
        <f t="shared" si="840"/>
        <v>0</v>
      </c>
      <c r="FE341" s="469">
        <f t="shared" si="841"/>
        <v>0</v>
      </c>
      <c r="FF341" s="466">
        <f t="shared" si="842"/>
        <v>0</v>
      </c>
      <c r="FG341" s="466">
        <f t="shared" si="843"/>
        <v>0</v>
      </c>
      <c r="FH341" s="466">
        <f t="shared" si="844"/>
        <v>0</v>
      </c>
      <c r="FI341" s="466">
        <f t="shared" si="845"/>
        <v>0</v>
      </c>
      <c r="FJ341" s="466">
        <f t="shared" si="846"/>
        <v>0</v>
      </c>
      <c r="FK341" s="466">
        <f t="shared" si="847"/>
        <v>0</v>
      </c>
      <c r="FL341" s="466">
        <f t="shared" si="848"/>
        <v>0</v>
      </c>
      <c r="FM341" s="466">
        <f t="shared" si="849"/>
        <v>0</v>
      </c>
      <c r="FN341" s="466">
        <f t="shared" si="850"/>
        <v>0</v>
      </c>
      <c r="FO341" s="466">
        <f t="shared" si="851"/>
        <v>0</v>
      </c>
      <c r="FP341" s="466">
        <f t="shared" si="852"/>
        <v>0</v>
      </c>
      <c r="FQ341" s="468">
        <f t="shared" si="853"/>
        <v>0</v>
      </c>
      <c r="FR341" s="466">
        <f t="shared" si="854"/>
        <v>0</v>
      </c>
      <c r="FS341" s="466">
        <f t="shared" si="855"/>
        <v>0</v>
      </c>
      <c r="FT341" s="466">
        <f t="shared" si="856"/>
        <v>0</v>
      </c>
      <c r="FU341" s="466">
        <f t="shared" si="857"/>
        <v>0</v>
      </c>
      <c r="FV341" s="466">
        <f t="shared" si="858"/>
        <v>0</v>
      </c>
      <c r="FW341" s="466">
        <f t="shared" si="859"/>
        <v>0</v>
      </c>
      <c r="FX341" s="466">
        <f t="shared" si="860"/>
        <v>0</v>
      </c>
      <c r="FY341" s="466">
        <f t="shared" si="861"/>
        <v>0</v>
      </c>
      <c r="FZ341" s="466">
        <f t="shared" si="862"/>
        <v>0</v>
      </c>
      <c r="GA341" s="466">
        <f t="shared" si="863"/>
        <v>0</v>
      </c>
      <c r="GB341" s="466">
        <f t="shared" si="864"/>
        <v>0</v>
      </c>
      <c r="GC341" s="468">
        <f t="shared" si="865"/>
        <v>0</v>
      </c>
    </row>
    <row r="342" spans="1:185">
      <c r="A342" s="97">
        <v>339</v>
      </c>
      <c r="B342" s="97" t="s">
        <v>11</v>
      </c>
      <c r="C342" s="97" t="s">
        <v>214</v>
      </c>
      <c r="D342" s="97" t="s">
        <v>935</v>
      </c>
      <c r="E342" s="321">
        <v>0</v>
      </c>
      <c r="F342" s="122">
        <v>0</v>
      </c>
      <c r="G342" s="122">
        <v>3.7652864346020998E-2</v>
      </c>
      <c r="H342" s="122">
        <v>0</v>
      </c>
      <c r="I342" s="122">
        <v>0</v>
      </c>
      <c r="J342" s="122">
        <v>3.6747312958499E-2</v>
      </c>
      <c r="K342" s="122">
        <v>0</v>
      </c>
      <c r="L342" s="122">
        <v>0</v>
      </c>
      <c r="M342" s="122">
        <v>3.5694915400027998E-2</v>
      </c>
      <c r="N342" s="122">
        <v>0</v>
      </c>
      <c r="O342" s="122">
        <v>0</v>
      </c>
      <c r="P342" s="475">
        <v>3.4377065147917003E-2</v>
      </c>
      <c r="Q342" s="474">
        <v>3</v>
      </c>
      <c r="R342" s="97">
        <v>0</v>
      </c>
      <c r="S342" s="97">
        <v>0</v>
      </c>
      <c r="T342" s="97">
        <v>0.11295859303806199</v>
      </c>
      <c r="U342" s="97">
        <v>0</v>
      </c>
      <c r="V342" s="97">
        <v>0</v>
      </c>
      <c r="W342" s="97">
        <v>0.11024193887549601</v>
      </c>
      <c r="X342" s="97">
        <v>0</v>
      </c>
      <c r="Y342" s="97">
        <v>0</v>
      </c>
      <c r="Z342" s="97">
        <v>0.107084746200083</v>
      </c>
      <c r="AA342" s="97">
        <v>0</v>
      </c>
      <c r="AB342" s="97">
        <v>0</v>
      </c>
      <c r="AC342" s="97">
        <v>0.10313119544375</v>
      </c>
      <c r="AD342" s="321">
        <v>0</v>
      </c>
      <c r="AE342" s="97">
        <v>0</v>
      </c>
      <c r="AF342" s="97">
        <v>111.851819540653</v>
      </c>
      <c r="AG342" s="97">
        <v>0</v>
      </c>
      <c r="AH342" s="97">
        <v>0</v>
      </c>
      <c r="AI342" s="97">
        <v>109.161783280701</v>
      </c>
      <c r="AJ342" s="97">
        <v>0</v>
      </c>
      <c r="AK342" s="97">
        <v>0</v>
      </c>
      <c r="AL342" s="97">
        <v>106.035521388053</v>
      </c>
      <c r="AM342" s="97">
        <v>0</v>
      </c>
      <c r="AN342" s="97">
        <v>0</v>
      </c>
      <c r="AO342" s="97">
        <v>102.120711240617</v>
      </c>
      <c r="AP342" s="466">
        <f t="shared" si="722"/>
        <v>0</v>
      </c>
      <c r="AQ342" s="122">
        <f t="shared" si="723"/>
        <v>0</v>
      </c>
      <c r="AR342" s="473">
        <f t="shared" si="724"/>
        <v>990.20195394044913</v>
      </c>
      <c r="AS342" s="122">
        <f t="shared" si="725"/>
        <v>0</v>
      </c>
      <c r="AT342" s="122">
        <f t="shared" si="726"/>
        <v>0</v>
      </c>
      <c r="AU342" s="122">
        <f t="shared" si="727"/>
        <v>990.20195394046084</v>
      </c>
      <c r="AV342" s="122">
        <f t="shared" si="728"/>
        <v>0</v>
      </c>
      <c r="AW342" s="122">
        <f t="shared" si="729"/>
        <v>0</v>
      </c>
      <c r="AX342" s="122">
        <f t="shared" si="730"/>
        <v>990.20192091533215</v>
      </c>
      <c r="AY342" s="122">
        <f t="shared" si="731"/>
        <v>0</v>
      </c>
      <c r="AZ342" s="122">
        <f t="shared" si="732"/>
        <v>0</v>
      </c>
      <c r="BA342" s="469">
        <f t="shared" si="733"/>
        <v>990.20195394046266</v>
      </c>
      <c r="BB342" s="97">
        <f t="shared" si="734"/>
        <v>0</v>
      </c>
      <c r="BC342" s="97">
        <f t="shared" si="735"/>
        <v>0</v>
      </c>
      <c r="BD342" s="97">
        <f t="shared" si="736"/>
        <v>5.8106736989098403E-3</v>
      </c>
      <c r="BE342" s="97">
        <f t="shared" si="737"/>
        <v>0</v>
      </c>
      <c r="BF342" s="97">
        <f t="shared" si="738"/>
        <v>0</v>
      </c>
      <c r="BG342" s="97">
        <f t="shared" si="739"/>
        <v>5.6709269964510282E-3</v>
      </c>
      <c r="BH342" s="97">
        <f t="shared" si="740"/>
        <v>0</v>
      </c>
      <c r="BI342" s="97">
        <f t="shared" si="741"/>
        <v>0</v>
      </c>
      <c r="BJ342" s="97">
        <f t="shared" si="742"/>
        <v>5.5085186665665429E-3</v>
      </c>
      <c r="BK342" s="97">
        <f t="shared" si="743"/>
        <v>0</v>
      </c>
      <c r="BL342" s="97">
        <f t="shared" si="744"/>
        <v>0</v>
      </c>
      <c r="BM342" s="469">
        <f t="shared" si="745"/>
        <v>5.3051450871046584E-3</v>
      </c>
      <c r="BN342" s="467">
        <f t="shared" si="746"/>
        <v>0</v>
      </c>
      <c r="BO342" s="97">
        <f t="shared" si="747"/>
        <v>0</v>
      </c>
      <c r="BP342" s="97">
        <f t="shared" si="748"/>
        <v>34161564.802946292</v>
      </c>
      <c r="BQ342" s="97">
        <f t="shared" si="749"/>
        <v>0</v>
      </c>
      <c r="BR342" s="97">
        <f t="shared" si="750"/>
        <v>0</v>
      </c>
      <c r="BS342" s="97">
        <f t="shared" si="751"/>
        <v>34632993.767329007</v>
      </c>
      <c r="BT342" s="97">
        <f t="shared" si="752"/>
        <v>0</v>
      </c>
      <c r="BU342" s="97">
        <f t="shared" si="753"/>
        <v>0</v>
      </c>
      <c r="BV342" s="97">
        <f t="shared" si="754"/>
        <v>35204213.595774315</v>
      </c>
      <c r="BW342" s="97">
        <f t="shared" si="755"/>
        <v>0</v>
      </c>
      <c r="BX342" s="97">
        <f t="shared" si="756"/>
        <v>0</v>
      </c>
      <c r="BY342" s="469">
        <f t="shared" si="757"/>
        <v>35957766.507768452</v>
      </c>
      <c r="BZ342" s="470">
        <f t="shared" si="758"/>
        <v>0</v>
      </c>
      <c r="CA342" s="470">
        <f t="shared" si="759"/>
        <v>0</v>
      </c>
      <c r="CB342" s="470">
        <f t="shared" si="760"/>
        <v>15.121277577986197</v>
      </c>
      <c r="CC342" s="470">
        <f t="shared" si="761"/>
        <v>0</v>
      </c>
      <c r="CD342" s="470">
        <f t="shared" si="762"/>
        <v>0</v>
      </c>
      <c r="CE342" s="470">
        <f t="shared" si="763"/>
        <v>15.707721635067795</v>
      </c>
      <c r="CF342" s="470">
        <f t="shared" si="764"/>
        <v>0</v>
      </c>
      <c r="CG342" s="470">
        <f t="shared" si="765"/>
        <v>0</v>
      </c>
      <c r="CH342" s="470">
        <f t="shared" si="766"/>
        <v>16.437548224654158</v>
      </c>
      <c r="CI342" s="470">
        <f t="shared" si="767"/>
        <v>0</v>
      </c>
      <c r="CJ342" s="470">
        <f t="shared" si="768"/>
        <v>0</v>
      </c>
      <c r="CK342" s="472">
        <f t="shared" si="769"/>
        <v>17.433021285679075</v>
      </c>
      <c r="CL342" s="470">
        <f t="shared" si="770"/>
        <v>0</v>
      </c>
      <c r="CM342" s="116">
        <f t="shared" si="771"/>
        <v>0</v>
      </c>
      <c r="CN342" s="116">
        <f t="shared" si="772"/>
        <v>0</v>
      </c>
      <c r="CO342" s="116">
        <f t="shared" si="773"/>
        <v>0</v>
      </c>
      <c r="CP342" s="116">
        <f t="shared" si="774"/>
        <v>0</v>
      </c>
      <c r="CQ342" s="116">
        <f t="shared" si="775"/>
        <v>0</v>
      </c>
      <c r="CR342" s="116">
        <f t="shared" si="776"/>
        <v>0</v>
      </c>
      <c r="CS342" s="116">
        <f t="shared" si="777"/>
        <v>0</v>
      </c>
      <c r="CT342" s="116">
        <f t="shared" si="778"/>
        <v>0</v>
      </c>
      <c r="CU342" s="116">
        <f t="shared" si="779"/>
        <v>0</v>
      </c>
      <c r="CV342" s="116">
        <f t="shared" si="780"/>
        <v>0</v>
      </c>
      <c r="CW342" s="471">
        <f t="shared" si="781"/>
        <v>0</v>
      </c>
      <c r="CX342" s="470">
        <f t="shared" si="782"/>
        <v>0</v>
      </c>
      <c r="CY342" s="116">
        <f t="shared" si="783"/>
        <v>0</v>
      </c>
      <c r="CZ342" s="116">
        <f t="shared" si="784"/>
        <v>0</v>
      </c>
      <c r="DA342" s="116">
        <f t="shared" si="785"/>
        <v>0</v>
      </c>
      <c r="DB342" s="116">
        <f t="shared" si="786"/>
        <v>0</v>
      </c>
      <c r="DC342" s="116">
        <f t="shared" si="787"/>
        <v>0</v>
      </c>
      <c r="DD342" s="116">
        <f t="shared" si="788"/>
        <v>0</v>
      </c>
      <c r="DE342" s="116">
        <f t="shared" si="789"/>
        <v>0</v>
      </c>
      <c r="DF342" s="116">
        <f t="shared" si="790"/>
        <v>0</v>
      </c>
      <c r="DG342" s="116">
        <f t="shared" si="791"/>
        <v>0</v>
      </c>
      <c r="DH342" s="116">
        <f t="shared" si="792"/>
        <v>0</v>
      </c>
      <c r="DI342" s="471">
        <f t="shared" si="793"/>
        <v>0</v>
      </c>
      <c r="DJ342" s="470">
        <f t="shared" si="794"/>
        <v>0</v>
      </c>
      <c r="DK342" s="116">
        <f t="shared" si="795"/>
        <v>0</v>
      </c>
      <c r="DL342" s="116">
        <f t="shared" si="796"/>
        <v>0</v>
      </c>
      <c r="DM342" s="116">
        <f t="shared" si="797"/>
        <v>0</v>
      </c>
      <c r="DN342" s="116">
        <f t="shared" si="798"/>
        <v>0</v>
      </c>
      <c r="DO342" s="116">
        <f t="shared" si="799"/>
        <v>0</v>
      </c>
      <c r="DP342" s="116">
        <f t="shared" si="800"/>
        <v>0</v>
      </c>
      <c r="DQ342" s="116">
        <f t="shared" si="801"/>
        <v>0</v>
      </c>
      <c r="DR342" s="116">
        <f t="shared" si="802"/>
        <v>0</v>
      </c>
      <c r="DS342" s="116">
        <f t="shared" si="803"/>
        <v>0</v>
      </c>
      <c r="DT342" s="116">
        <f t="shared" si="804"/>
        <v>0</v>
      </c>
      <c r="DU342" s="471">
        <f t="shared" si="805"/>
        <v>0</v>
      </c>
      <c r="DV342" s="470">
        <f t="shared" si="806"/>
        <v>0</v>
      </c>
      <c r="DW342" s="470">
        <f t="shared" si="807"/>
        <v>0</v>
      </c>
      <c r="DX342" s="470">
        <f t="shared" si="808"/>
        <v>0</v>
      </c>
      <c r="DY342" s="470">
        <f t="shared" si="809"/>
        <v>0</v>
      </c>
      <c r="DZ342" s="470">
        <f t="shared" si="810"/>
        <v>0</v>
      </c>
      <c r="EA342" s="470">
        <f t="shared" si="811"/>
        <v>0</v>
      </c>
      <c r="EB342" s="470">
        <f t="shared" si="812"/>
        <v>0</v>
      </c>
      <c r="EC342" s="470">
        <f t="shared" si="813"/>
        <v>0</v>
      </c>
      <c r="ED342" s="470">
        <f t="shared" si="814"/>
        <v>0</v>
      </c>
      <c r="EE342" s="470">
        <f t="shared" si="815"/>
        <v>0</v>
      </c>
      <c r="EF342" s="470">
        <f t="shared" si="816"/>
        <v>0</v>
      </c>
      <c r="EG342" s="470">
        <f t="shared" si="817"/>
        <v>0</v>
      </c>
      <c r="EH342" s="466">
        <f t="shared" si="818"/>
        <v>0</v>
      </c>
      <c r="EI342" s="122">
        <f t="shared" si="819"/>
        <v>0</v>
      </c>
      <c r="EJ342" s="122">
        <f t="shared" si="820"/>
        <v>5879.1056894754665</v>
      </c>
      <c r="EK342" s="122">
        <f t="shared" si="821"/>
        <v>0</v>
      </c>
      <c r="EL342" s="122">
        <f t="shared" si="822"/>
        <v>0</v>
      </c>
      <c r="EM342" s="122">
        <f t="shared" si="823"/>
        <v>6107.113314807787</v>
      </c>
      <c r="EN342" s="122">
        <f t="shared" si="824"/>
        <v>0</v>
      </c>
      <c r="EO342" s="122">
        <f t="shared" si="825"/>
        <v>0</v>
      </c>
      <c r="EP342" s="122">
        <f t="shared" si="826"/>
        <v>6390.867622804496</v>
      </c>
      <c r="EQ342" s="122">
        <f t="shared" si="827"/>
        <v>0</v>
      </c>
      <c r="ER342" s="122">
        <f t="shared" si="828"/>
        <v>0</v>
      </c>
      <c r="ES342" s="469">
        <f t="shared" si="829"/>
        <v>6777.9044526363377</v>
      </c>
      <c r="ET342" s="466">
        <f t="shared" si="830"/>
        <v>0</v>
      </c>
      <c r="EU342" s="122">
        <f t="shared" si="831"/>
        <v>0</v>
      </c>
      <c r="EV342" s="122">
        <f t="shared" si="832"/>
        <v>0</v>
      </c>
      <c r="EW342" s="122">
        <f t="shared" si="833"/>
        <v>0</v>
      </c>
      <c r="EX342" s="122">
        <f t="shared" si="834"/>
        <v>0</v>
      </c>
      <c r="EY342" s="122">
        <f t="shared" si="835"/>
        <v>0</v>
      </c>
      <c r="EZ342" s="122">
        <f t="shared" si="836"/>
        <v>0</v>
      </c>
      <c r="FA342" s="122">
        <f t="shared" si="837"/>
        <v>0</v>
      </c>
      <c r="FB342" s="122">
        <f t="shared" si="838"/>
        <v>0</v>
      </c>
      <c r="FC342" s="122">
        <f t="shared" si="839"/>
        <v>0</v>
      </c>
      <c r="FD342" s="122">
        <f t="shared" si="840"/>
        <v>0</v>
      </c>
      <c r="FE342" s="469">
        <f t="shared" si="841"/>
        <v>0</v>
      </c>
      <c r="FF342" s="466">
        <f t="shared" si="842"/>
        <v>0</v>
      </c>
      <c r="FG342" s="466">
        <f t="shared" si="843"/>
        <v>0</v>
      </c>
      <c r="FH342" s="466">
        <f t="shared" si="844"/>
        <v>0</v>
      </c>
      <c r="FI342" s="466">
        <f t="shared" si="845"/>
        <v>0</v>
      </c>
      <c r="FJ342" s="466">
        <f t="shared" si="846"/>
        <v>0</v>
      </c>
      <c r="FK342" s="466">
        <f t="shared" si="847"/>
        <v>0</v>
      </c>
      <c r="FL342" s="466">
        <f t="shared" si="848"/>
        <v>0</v>
      </c>
      <c r="FM342" s="466">
        <f t="shared" si="849"/>
        <v>0</v>
      </c>
      <c r="FN342" s="466">
        <f t="shared" si="850"/>
        <v>0</v>
      </c>
      <c r="FO342" s="466">
        <f t="shared" si="851"/>
        <v>0</v>
      </c>
      <c r="FP342" s="466">
        <f t="shared" si="852"/>
        <v>0</v>
      </c>
      <c r="FQ342" s="468">
        <f t="shared" si="853"/>
        <v>0</v>
      </c>
      <c r="FR342" s="466">
        <f t="shared" si="854"/>
        <v>0</v>
      </c>
      <c r="FS342" s="466">
        <f t="shared" si="855"/>
        <v>0</v>
      </c>
      <c r="FT342" s="466">
        <f t="shared" si="856"/>
        <v>0</v>
      </c>
      <c r="FU342" s="466">
        <f t="shared" si="857"/>
        <v>0</v>
      </c>
      <c r="FV342" s="466">
        <f t="shared" si="858"/>
        <v>0</v>
      </c>
      <c r="FW342" s="466">
        <f t="shared" si="859"/>
        <v>0</v>
      </c>
      <c r="FX342" s="466">
        <f t="shared" si="860"/>
        <v>0</v>
      </c>
      <c r="FY342" s="466">
        <f t="shared" si="861"/>
        <v>0</v>
      </c>
      <c r="FZ342" s="466">
        <f t="shared" si="862"/>
        <v>0</v>
      </c>
      <c r="GA342" s="466">
        <f t="shared" si="863"/>
        <v>0</v>
      </c>
      <c r="GB342" s="466">
        <f t="shared" si="864"/>
        <v>0</v>
      </c>
      <c r="GC342" s="468">
        <f t="shared" si="865"/>
        <v>0</v>
      </c>
    </row>
    <row r="343" spans="1:185">
      <c r="A343" s="97">
        <v>340</v>
      </c>
      <c r="B343" s="97" t="s">
        <v>11</v>
      </c>
      <c r="C343" s="97" t="s">
        <v>214</v>
      </c>
      <c r="D343" s="97" t="s">
        <v>935</v>
      </c>
      <c r="E343" s="321">
        <v>0</v>
      </c>
      <c r="F343" s="122">
        <v>0</v>
      </c>
      <c r="G343" s="122">
        <v>8.0684709312901004E-2</v>
      </c>
      <c r="H343" s="122">
        <v>0</v>
      </c>
      <c r="I343" s="122">
        <v>0</v>
      </c>
      <c r="J343" s="122">
        <v>7.8744242053925995E-2</v>
      </c>
      <c r="K343" s="122">
        <v>0</v>
      </c>
      <c r="L343" s="122">
        <v>0</v>
      </c>
      <c r="M343" s="122">
        <v>7.6489104428629995E-2</v>
      </c>
      <c r="N343" s="122">
        <v>0</v>
      </c>
      <c r="O343" s="122">
        <v>0</v>
      </c>
      <c r="P343" s="475">
        <v>7.3665139602678995E-2</v>
      </c>
      <c r="Q343" s="474">
        <v>2</v>
      </c>
      <c r="R343" s="97">
        <v>0</v>
      </c>
      <c r="S343" s="97">
        <v>0</v>
      </c>
      <c r="T343" s="97">
        <v>0.16136941862580301</v>
      </c>
      <c r="U343" s="97">
        <v>0</v>
      </c>
      <c r="V343" s="97">
        <v>0</v>
      </c>
      <c r="W343" s="97">
        <v>0.15748848410785199</v>
      </c>
      <c r="X343" s="97">
        <v>0</v>
      </c>
      <c r="Y343" s="97">
        <v>0</v>
      </c>
      <c r="Z343" s="97">
        <v>0.15297820885726099</v>
      </c>
      <c r="AA343" s="97">
        <v>0</v>
      </c>
      <c r="AB343" s="97">
        <v>0</v>
      </c>
      <c r="AC343" s="97">
        <v>0.14733027920535799</v>
      </c>
      <c r="AD343" s="321">
        <v>0</v>
      </c>
      <c r="AE343" s="97">
        <v>0</v>
      </c>
      <c r="AF343" s="97">
        <v>211.96090161700499</v>
      </c>
      <c r="AG343" s="97">
        <v>0</v>
      </c>
      <c r="AH343" s="97">
        <v>0</v>
      </c>
      <c r="AI343" s="97">
        <v>206.863241933116</v>
      </c>
      <c r="AJ343" s="97">
        <v>0</v>
      </c>
      <c r="AK343" s="97">
        <v>0</v>
      </c>
      <c r="AL343" s="97">
        <v>200.93893241882299</v>
      </c>
      <c r="AM343" s="97">
        <v>0</v>
      </c>
      <c r="AN343" s="97">
        <v>0</v>
      </c>
      <c r="AO343" s="97">
        <v>193.520303176325</v>
      </c>
      <c r="AP343" s="466">
        <f t="shared" si="722"/>
        <v>0</v>
      </c>
      <c r="AQ343" s="122">
        <f t="shared" si="723"/>
        <v>0</v>
      </c>
      <c r="AR343" s="473">
        <f t="shared" si="724"/>
        <v>1313.5134489671664</v>
      </c>
      <c r="AS343" s="122">
        <f t="shared" si="725"/>
        <v>0</v>
      </c>
      <c r="AT343" s="122">
        <f t="shared" si="726"/>
        <v>0</v>
      </c>
      <c r="AU343" s="122">
        <f t="shared" si="727"/>
        <v>1313.51344896717</v>
      </c>
      <c r="AV343" s="122">
        <f t="shared" si="728"/>
        <v>0</v>
      </c>
      <c r="AW343" s="122">
        <f t="shared" si="729"/>
        <v>0</v>
      </c>
      <c r="AX343" s="122">
        <f t="shared" si="730"/>
        <v>1313.5134338401922</v>
      </c>
      <c r="AY343" s="122">
        <f t="shared" si="731"/>
        <v>0</v>
      </c>
      <c r="AZ343" s="122">
        <f t="shared" si="732"/>
        <v>0</v>
      </c>
      <c r="BA343" s="469">
        <f t="shared" si="733"/>
        <v>1313.5134489671639</v>
      </c>
      <c r="BB343" s="97">
        <f t="shared" si="734"/>
        <v>0</v>
      </c>
      <c r="BC343" s="97">
        <f t="shared" si="735"/>
        <v>0</v>
      </c>
      <c r="BD343" s="97">
        <f t="shared" si="736"/>
        <v>1.245144364052091E-2</v>
      </c>
      <c r="BE343" s="97">
        <f t="shared" si="737"/>
        <v>0</v>
      </c>
      <c r="BF343" s="97">
        <f t="shared" si="738"/>
        <v>0</v>
      </c>
      <c r="BG343" s="97">
        <f t="shared" si="739"/>
        <v>1.2151986420966421E-2</v>
      </c>
      <c r="BH343" s="97">
        <f t="shared" si="740"/>
        <v>0</v>
      </c>
      <c r="BI343" s="97">
        <f t="shared" si="741"/>
        <v>0</v>
      </c>
      <c r="BJ343" s="97">
        <f t="shared" si="742"/>
        <v>1.1803968571213798E-2</v>
      </c>
      <c r="BK343" s="97">
        <f t="shared" si="743"/>
        <v>0</v>
      </c>
      <c r="BL343" s="97">
        <f t="shared" si="744"/>
        <v>0</v>
      </c>
      <c r="BM343" s="469">
        <f t="shared" si="745"/>
        <v>1.1368168043795651E-2</v>
      </c>
      <c r="BN343" s="467">
        <f t="shared" si="746"/>
        <v>0</v>
      </c>
      <c r="BO343" s="97">
        <f t="shared" si="747"/>
        <v>0</v>
      </c>
      <c r="BP343" s="97">
        <f t="shared" si="748"/>
        <v>29505251.32491548</v>
      </c>
      <c r="BQ343" s="97">
        <f t="shared" si="749"/>
        <v>0</v>
      </c>
      <c r="BR343" s="97">
        <f t="shared" si="750"/>
        <v>0</v>
      </c>
      <c r="BS343" s="97">
        <f t="shared" si="751"/>
        <v>29912423.24915776</v>
      </c>
      <c r="BT343" s="97">
        <f t="shared" si="752"/>
        <v>0</v>
      </c>
      <c r="BU343" s="97">
        <f t="shared" si="753"/>
        <v>0</v>
      </c>
      <c r="BV343" s="97">
        <f t="shared" si="754"/>
        <v>30405784.937300622</v>
      </c>
      <c r="BW343" s="97">
        <f t="shared" si="755"/>
        <v>0</v>
      </c>
      <c r="BX343" s="97">
        <f t="shared" si="756"/>
        <v>0</v>
      </c>
      <c r="BY343" s="469">
        <f t="shared" si="757"/>
        <v>31056625.889772251</v>
      </c>
      <c r="BZ343" s="470">
        <f t="shared" si="758"/>
        <v>0</v>
      </c>
      <c r="CA343" s="470">
        <f t="shared" si="759"/>
        <v>0</v>
      </c>
      <c r="CB343" s="470">
        <f t="shared" si="760"/>
        <v>9.1421446443129177</v>
      </c>
      <c r="CC343" s="470">
        <f t="shared" si="761"/>
        <v>0</v>
      </c>
      <c r="CD343" s="470">
        <f t="shared" si="762"/>
        <v>0</v>
      </c>
      <c r="CE343" s="470">
        <f t="shared" si="763"/>
        <v>9.496701748895175</v>
      </c>
      <c r="CF343" s="470">
        <f t="shared" si="764"/>
        <v>0</v>
      </c>
      <c r="CG343" s="470">
        <f t="shared" si="765"/>
        <v>0</v>
      </c>
      <c r="CH343" s="470">
        <f t="shared" si="766"/>
        <v>9.9379464449316686</v>
      </c>
      <c r="CI343" s="470">
        <f t="shared" si="767"/>
        <v>0</v>
      </c>
      <c r="CJ343" s="470">
        <f t="shared" si="768"/>
        <v>0</v>
      </c>
      <c r="CK343" s="472">
        <f t="shared" si="769"/>
        <v>10.539797405285448</v>
      </c>
      <c r="CL343" s="470">
        <f t="shared" si="770"/>
        <v>0</v>
      </c>
      <c r="CM343" s="116">
        <f t="shared" si="771"/>
        <v>0</v>
      </c>
      <c r="CN343" s="116">
        <f t="shared" si="772"/>
        <v>0</v>
      </c>
      <c r="CO343" s="116">
        <f t="shared" si="773"/>
        <v>0</v>
      </c>
      <c r="CP343" s="116">
        <f t="shared" si="774"/>
        <v>0</v>
      </c>
      <c r="CQ343" s="116">
        <f t="shared" si="775"/>
        <v>0</v>
      </c>
      <c r="CR343" s="116">
        <f t="shared" si="776"/>
        <v>0</v>
      </c>
      <c r="CS343" s="116">
        <f t="shared" si="777"/>
        <v>0</v>
      </c>
      <c r="CT343" s="116">
        <f t="shared" si="778"/>
        <v>0</v>
      </c>
      <c r="CU343" s="116">
        <f t="shared" si="779"/>
        <v>0</v>
      </c>
      <c r="CV343" s="116">
        <f t="shared" si="780"/>
        <v>0</v>
      </c>
      <c r="CW343" s="471">
        <f t="shared" si="781"/>
        <v>0</v>
      </c>
      <c r="CX343" s="470">
        <f t="shared" si="782"/>
        <v>0</v>
      </c>
      <c r="CY343" s="116">
        <f t="shared" si="783"/>
        <v>0</v>
      </c>
      <c r="CZ343" s="116">
        <f t="shared" si="784"/>
        <v>0</v>
      </c>
      <c r="DA343" s="116">
        <f t="shared" si="785"/>
        <v>0</v>
      </c>
      <c r="DB343" s="116">
        <f t="shared" si="786"/>
        <v>0</v>
      </c>
      <c r="DC343" s="116">
        <f t="shared" si="787"/>
        <v>0</v>
      </c>
      <c r="DD343" s="116">
        <f t="shared" si="788"/>
        <v>0</v>
      </c>
      <c r="DE343" s="116">
        <f t="shared" si="789"/>
        <v>0</v>
      </c>
      <c r="DF343" s="116">
        <f t="shared" si="790"/>
        <v>0</v>
      </c>
      <c r="DG343" s="116">
        <f t="shared" si="791"/>
        <v>0</v>
      </c>
      <c r="DH343" s="116">
        <f t="shared" si="792"/>
        <v>0</v>
      </c>
      <c r="DI343" s="471">
        <f t="shared" si="793"/>
        <v>0</v>
      </c>
      <c r="DJ343" s="470">
        <f t="shared" si="794"/>
        <v>0</v>
      </c>
      <c r="DK343" s="116">
        <f t="shared" si="795"/>
        <v>0</v>
      </c>
      <c r="DL343" s="116">
        <f t="shared" si="796"/>
        <v>0</v>
      </c>
      <c r="DM343" s="116">
        <f t="shared" si="797"/>
        <v>0</v>
      </c>
      <c r="DN343" s="116">
        <f t="shared" si="798"/>
        <v>0</v>
      </c>
      <c r="DO343" s="116">
        <f t="shared" si="799"/>
        <v>0</v>
      </c>
      <c r="DP343" s="116">
        <f t="shared" si="800"/>
        <v>0</v>
      </c>
      <c r="DQ343" s="116">
        <f t="shared" si="801"/>
        <v>0</v>
      </c>
      <c r="DR343" s="116">
        <f t="shared" si="802"/>
        <v>0</v>
      </c>
      <c r="DS343" s="116">
        <f t="shared" si="803"/>
        <v>0</v>
      </c>
      <c r="DT343" s="116">
        <f t="shared" si="804"/>
        <v>0</v>
      </c>
      <c r="DU343" s="471">
        <f t="shared" si="805"/>
        <v>0</v>
      </c>
      <c r="DV343" s="470">
        <f t="shared" si="806"/>
        <v>0</v>
      </c>
      <c r="DW343" s="470">
        <f t="shared" si="807"/>
        <v>0</v>
      </c>
      <c r="DX343" s="470">
        <f t="shared" si="808"/>
        <v>0</v>
      </c>
      <c r="DY343" s="470">
        <f t="shared" si="809"/>
        <v>0</v>
      </c>
      <c r="DZ343" s="470">
        <f t="shared" si="810"/>
        <v>0</v>
      </c>
      <c r="EA343" s="470">
        <f t="shared" si="811"/>
        <v>0</v>
      </c>
      <c r="EB343" s="470">
        <f t="shared" si="812"/>
        <v>0</v>
      </c>
      <c r="EC343" s="470">
        <f t="shared" si="813"/>
        <v>0</v>
      </c>
      <c r="ED343" s="470">
        <f t="shared" si="814"/>
        <v>0</v>
      </c>
      <c r="EE343" s="470">
        <f t="shared" si="815"/>
        <v>0</v>
      </c>
      <c r="EF343" s="470">
        <f t="shared" si="816"/>
        <v>0</v>
      </c>
      <c r="EG343" s="470">
        <f t="shared" si="817"/>
        <v>0</v>
      </c>
      <c r="EH343" s="466">
        <f t="shared" si="818"/>
        <v>0</v>
      </c>
      <c r="EI343" s="122">
        <f t="shared" si="819"/>
        <v>0</v>
      </c>
      <c r="EJ343" s="122">
        <f t="shared" si="820"/>
        <v>2369.6249348064448</v>
      </c>
      <c r="EK343" s="122">
        <f t="shared" si="821"/>
        <v>0</v>
      </c>
      <c r="EL343" s="122">
        <f t="shared" si="822"/>
        <v>0</v>
      </c>
      <c r="EM343" s="122">
        <f t="shared" si="823"/>
        <v>2461.5254011104212</v>
      </c>
      <c r="EN343" s="122">
        <f t="shared" si="824"/>
        <v>0</v>
      </c>
      <c r="EO343" s="122">
        <f t="shared" si="825"/>
        <v>0</v>
      </c>
      <c r="EP343" s="122">
        <f t="shared" si="826"/>
        <v>2575.8951113654148</v>
      </c>
      <c r="EQ343" s="122">
        <f t="shared" si="827"/>
        <v>0</v>
      </c>
      <c r="ER343" s="122">
        <f t="shared" si="828"/>
        <v>0</v>
      </c>
      <c r="ES343" s="469">
        <f t="shared" si="829"/>
        <v>2731.8936323009293</v>
      </c>
      <c r="ET343" s="466">
        <f t="shared" si="830"/>
        <v>0</v>
      </c>
      <c r="EU343" s="122">
        <f t="shared" si="831"/>
        <v>0</v>
      </c>
      <c r="EV343" s="122">
        <f t="shared" si="832"/>
        <v>0</v>
      </c>
      <c r="EW343" s="122">
        <f t="shared" si="833"/>
        <v>0</v>
      </c>
      <c r="EX343" s="122">
        <f t="shared" si="834"/>
        <v>0</v>
      </c>
      <c r="EY343" s="122">
        <f t="shared" si="835"/>
        <v>0</v>
      </c>
      <c r="EZ343" s="122">
        <f t="shared" si="836"/>
        <v>0</v>
      </c>
      <c r="FA343" s="122">
        <f t="shared" si="837"/>
        <v>0</v>
      </c>
      <c r="FB343" s="122">
        <f t="shared" si="838"/>
        <v>0</v>
      </c>
      <c r="FC343" s="122">
        <f t="shared" si="839"/>
        <v>0</v>
      </c>
      <c r="FD343" s="122">
        <f t="shared" si="840"/>
        <v>0</v>
      </c>
      <c r="FE343" s="469">
        <f t="shared" si="841"/>
        <v>0</v>
      </c>
      <c r="FF343" s="466">
        <f t="shared" si="842"/>
        <v>0</v>
      </c>
      <c r="FG343" s="466">
        <f t="shared" si="843"/>
        <v>0</v>
      </c>
      <c r="FH343" s="466">
        <f t="shared" si="844"/>
        <v>0</v>
      </c>
      <c r="FI343" s="466">
        <f t="shared" si="845"/>
        <v>0</v>
      </c>
      <c r="FJ343" s="466">
        <f t="shared" si="846"/>
        <v>0</v>
      </c>
      <c r="FK343" s="466">
        <f t="shared" si="847"/>
        <v>0</v>
      </c>
      <c r="FL343" s="466">
        <f t="shared" si="848"/>
        <v>0</v>
      </c>
      <c r="FM343" s="466">
        <f t="shared" si="849"/>
        <v>0</v>
      </c>
      <c r="FN343" s="466">
        <f t="shared" si="850"/>
        <v>0</v>
      </c>
      <c r="FO343" s="466">
        <f t="shared" si="851"/>
        <v>0</v>
      </c>
      <c r="FP343" s="466">
        <f t="shared" si="852"/>
        <v>0</v>
      </c>
      <c r="FQ343" s="468">
        <f t="shared" si="853"/>
        <v>0</v>
      </c>
      <c r="FR343" s="466">
        <f t="shared" si="854"/>
        <v>0</v>
      </c>
      <c r="FS343" s="466">
        <f t="shared" si="855"/>
        <v>0</v>
      </c>
      <c r="FT343" s="466">
        <f t="shared" si="856"/>
        <v>0</v>
      </c>
      <c r="FU343" s="466">
        <f t="shared" si="857"/>
        <v>0</v>
      </c>
      <c r="FV343" s="466">
        <f t="shared" si="858"/>
        <v>0</v>
      </c>
      <c r="FW343" s="466">
        <f t="shared" si="859"/>
        <v>0</v>
      </c>
      <c r="FX343" s="466">
        <f t="shared" si="860"/>
        <v>0</v>
      </c>
      <c r="FY343" s="466">
        <f t="shared" si="861"/>
        <v>0</v>
      </c>
      <c r="FZ343" s="466">
        <f t="shared" si="862"/>
        <v>0</v>
      </c>
      <c r="GA343" s="466">
        <f t="shared" si="863"/>
        <v>0</v>
      </c>
      <c r="GB343" s="466">
        <f t="shared" si="864"/>
        <v>0</v>
      </c>
      <c r="GC343" s="468">
        <f t="shared" si="865"/>
        <v>0</v>
      </c>
    </row>
    <row r="344" spans="1:185">
      <c r="A344" s="97">
        <v>341</v>
      </c>
      <c r="B344" s="97" t="s">
        <v>11</v>
      </c>
      <c r="C344" s="97" t="s">
        <v>214</v>
      </c>
      <c r="D344" s="97" t="s">
        <v>935</v>
      </c>
      <c r="E344" s="321">
        <v>0</v>
      </c>
      <c r="F344" s="122">
        <v>0</v>
      </c>
      <c r="G344" s="122">
        <v>0.109533499791927</v>
      </c>
      <c r="H344" s="122">
        <v>0</v>
      </c>
      <c r="I344" s="122">
        <v>0</v>
      </c>
      <c r="J344" s="122">
        <v>0.107001794423637</v>
      </c>
      <c r="K344" s="122">
        <v>0</v>
      </c>
      <c r="L344" s="122">
        <v>0</v>
      </c>
      <c r="M344" s="122">
        <v>0.104059542238868</v>
      </c>
      <c r="N344" s="122">
        <v>0</v>
      </c>
      <c r="O344" s="122">
        <v>0</v>
      </c>
      <c r="P344" s="475">
        <v>0.100375147732002</v>
      </c>
      <c r="Q344" s="474">
        <v>4</v>
      </c>
      <c r="R344" s="97">
        <v>0</v>
      </c>
      <c r="S344" s="97">
        <v>0</v>
      </c>
      <c r="T344" s="97">
        <v>0.43813399916770701</v>
      </c>
      <c r="U344" s="97">
        <v>0</v>
      </c>
      <c r="V344" s="97">
        <v>0</v>
      </c>
      <c r="W344" s="97">
        <v>0.42800717769454799</v>
      </c>
      <c r="X344" s="97">
        <v>0</v>
      </c>
      <c r="Y344" s="97">
        <v>0</v>
      </c>
      <c r="Z344" s="97">
        <v>0.416238168955472</v>
      </c>
      <c r="AA344" s="97">
        <v>0</v>
      </c>
      <c r="AB344" s="97">
        <v>0</v>
      </c>
      <c r="AC344" s="97">
        <v>0.401500590928007</v>
      </c>
      <c r="AD344" s="321">
        <v>0</v>
      </c>
      <c r="AE344" s="97">
        <v>0</v>
      </c>
      <c r="AF344" s="97">
        <v>642.60251437504496</v>
      </c>
      <c r="AG344" s="97">
        <v>0</v>
      </c>
      <c r="AH344" s="97">
        <v>0</v>
      </c>
      <c r="AI344" s="97">
        <v>627.74970460990301</v>
      </c>
      <c r="AJ344" s="97">
        <v>0</v>
      </c>
      <c r="AK344" s="97">
        <v>0</v>
      </c>
      <c r="AL344" s="97">
        <v>610.48831170797303</v>
      </c>
      <c r="AM344" s="97">
        <v>0</v>
      </c>
      <c r="AN344" s="97">
        <v>0</v>
      </c>
      <c r="AO344" s="97">
        <v>588.873015432535</v>
      </c>
      <c r="AP344" s="466">
        <f t="shared" si="722"/>
        <v>0</v>
      </c>
      <c r="AQ344" s="122">
        <f t="shared" si="723"/>
        <v>0</v>
      </c>
      <c r="AR344" s="473">
        <f t="shared" si="724"/>
        <v>1466.6803206228064</v>
      </c>
      <c r="AS344" s="122">
        <f t="shared" si="725"/>
        <v>0</v>
      </c>
      <c r="AT344" s="122">
        <f t="shared" si="726"/>
        <v>0</v>
      </c>
      <c r="AU344" s="122">
        <f t="shared" si="727"/>
        <v>1466.6803206228085</v>
      </c>
      <c r="AV344" s="122">
        <f t="shared" si="728"/>
        <v>0</v>
      </c>
      <c r="AW344" s="122">
        <f t="shared" si="729"/>
        <v>0</v>
      </c>
      <c r="AX344" s="122">
        <f t="shared" si="730"/>
        <v>1466.6802740362846</v>
      </c>
      <c r="AY344" s="122">
        <f t="shared" si="731"/>
        <v>0</v>
      </c>
      <c r="AZ344" s="122">
        <f t="shared" si="732"/>
        <v>0</v>
      </c>
      <c r="BA344" s="469">
        <f t="shared" si="733"/>
        <v>1466.6803206228051</v>
      </c>
      <c r="BB344" s="97">
        <f t="shared" si="734"/>
        <v>0</v>
      </c>
      <c r="BC344" s="97">
        <f t="shared" si="735"/>
        <v>0</v>
      </c>
      <c r="BD344" s="97">
        <f t="shared" si="736"/>
        <v>1.6903453095667487E-2</v>
      </c>
      <c r="BE344" s="97">
        <f t="shared" si="737"/>
        <v>0</v>
      </c>
      <c r="BF344" s="97">
        <f t="shared" si="738"/>
        <v>0</v>
      </c>
      <c r="BG344" s="97">
        <f t="shared" si="739"/>
        <v>1.6512754697221046E-2</v>
      </c>
      <c r="BH344" s="97">
        <f t="shared" si="740"/>
        <v>0</v>
      </c>
      <c r="BI344" s="97">
        <f t="shared" si="741"/>
        <v>0</v>
      </c>
      <c r="BJ344" s="97">
        <f t="shared" si="742"/>
        <v>1.6058699801729304E-2</v>
      </c>
      <c r="BK344" s="97">
        <f t="shared" si="743"/>
        <v>0</v>
      </c>
      <c r="BL344" s="97">
        <f t="shared" si="744"/>
        <v>0</v>
      </c>
      <c r="BM344" s="469">
        <f t="shared" si="745"/>
        <v>1.5490115853886396E-2</v>
      </c>
      <c r="BN344" s="467">
        <f t="shared" si="746"/>
        <v>0</v>
      </c>
      <c r="BO344" s="97">
        <f t="shared" si="747"/>
        <v>0</v>
      </c>
      <c r="BP344" s="97">
        <f t="shared" si="748"/>
        <v>27736955.240945645</v>
      </c>
      <c r="BQ344" s="97">
        <f t="shared" si="749"/>
        <v>0</v>
      </c>
      <c r="BR344" s="97">
        <f t="shared" si="750"/>
        <v>0</v>
      </c>
      <c r="BS344" s="97">
        <f t="shared" si="751"/>
        <v>28104545.046327855</v>
      </c>
      <c r="BT344" s="97">
        <f t="shared" si="752"/>
        <v>0</v>
      </c>
      <c r="BU344" s="97">
        <f t="shared" si="753"/>
        <v>0</v>
      </c>
      <c r="BV344" s="97">
        <f t="shared" si="754"/>
        <v>28549203.541034803</v>
      </c>
      <c r="BW344" s="97">
        <f t="shared" si="755"/>
        <v>0</v>
      </c>
      <c r="BX344" s="97">
        <f t="shared" si="756"/>
        <v>0</v>
      </c>
      <c r="BY344" s="469">
        <f t="shared" si="757"/>
        <v>29134540.803578947</v>
      </c>
      <c r="BZ344" s="470">
        <f t="shared" si="758"/>
        <v>0</v>
      </c>
      <c r="CA344" s="470">
        <f t="shared" si="759"/>
        <v>0</v>
      </c>
      <c r="CB344" s="470">
        <f t="shared" si="760"/>
        <v>3.1653507024832161</v>
      </c>
      <c r="CC344" s="470">
        <f t="shared" si="761"/>
        <v>0</v>
      </c>
      <c r="CD344" s="470">
        <f t="shared" si="762"/>
        <v>0</v>
      </c>
      <c r="CE344" s="470">
        <f t="shared" si="763"/>
        <v>3.2831861836654723</v>
      </c>
      <c r="CF344" s="470">
        <f t="shared" si="764"/>
        <v>0</v>
      </c>
      <c r="CG344" s="470">
        <f t="shared" si="765"/>
        <v>0</v>
      </c>
      <c r="CH344" s="470">
        <f t="shared" si="766"/>
        <v>3.429431233166043</v>
      </c>
      <c r="CI344" s="470">
        <f t="shared" si="767"/>
        <v>0</v>
      </c>
      <c r="CJ344" s="470">
        <f t="shared" si="768"/>
        <v>0</v>
      </c>
      <c r="CK344" s="472">
        <f t="shared" si="769"/>
        <v>3.628206466177164</v>
      </c>
      <c r="CL344" s="470">
        <f t="shared" si="770"/>
        <v>0</v>
      </c>
      <c r="CM344" s="116">
        <f t="shared" si="771"/>
        <v>0</v>
      </c>
      <c r="CN344" s="116">
        <f t="shared" si="772"/>
        <v>0</v>
      </c>
      <c r="CO344" s="116">
        <f t="shared" si="773"/>
        <v>0</v>
      </c>
      <c r="CP344" s="116">
        <f t="shared" si="774"/>
        <v>0</v>
      </c>
      <c r="CQ344" s="116">
        <f t="shared" si="775"/>
        <v>0</v>
      </c>
      <c r="CR344" s="116">
        <f t="shared" si="776"/>
        <v>0</v>
      </c>
      <c r="CS344" s="116">
        <f t="shared" si="777"/>
        <v>0</v>
      </c>
      <c r="CT344" s="116">
        <f t="shared" si="778"/>
        <v>0</v>
      </c>
      <c r="CU344" s="116">
        <f t="shared" si="779"/>
        <v>0</v>
      </c>
      <c r="CV344" s="116">
        <f t="shared" si="780"/>
        <v>0</v>
      </c>
      <c r="CW344" s="471">
        <f t="shared" si="781"/>
        <v>0</v>
      </c>
      <c r="CX344" s="470">
        <f t="shared" si="782"/>
        <v>0</v>
      </c>
      <c r="CY344" s="116">
        <f t="shared" si="783"/>
        <v>0</v>
      </c>
      <c r="CZ344" s="116">
        <f t="shared" si="784"/>
        <v>0</v>
      </c>
      <c r="DA344" s="116">
        <f t="shared" si="785"/>
        <v>0</v>
      </c>
      <c r="DB344" s="116">
        <f t="shared" si="786"/>
        <v>0</v>
      </c>
      <c r="DC344" s="116">
        <f t="shared" si="787"/>
        <v>0</v>
      </c>
      <c r="DD344" s="116">
        <f t="shared" si="788"/>
        <v>0</v>
      </c>
      <c r="DE344" s="116">
        <f t="shared" si="789"/>
        <v>0</v>
      </c>
      <c r="DF344" s="116">
        <f t="shared" si="790"/>
        <v>0</v>
      </c>
      <c r="DG344" s="116">
        <f t="shared" si="791"/>
        <v>0</v>
      </c>
      <c r="DH344" s="116">
        <f t="shared" si="792"/>
        <v>0</v>
      </c>
      <c r="DI344" s="471">
        <f t="shared" si="793"/>
        <v>0</v>
      </c>
      <c r="DJ344" s="470">
        <f t="shared" si="794"/>
        <v>0</v>
      </c>
      <c r="DK344" s="116">
        <f t="shared" si="795"/>
        <v>0</v>
      </c>
      <c r="DL344" s="116">
        <f t="shared" si="796"/>
        <v>0</v>
      </c>
      <c r="DM344" s="116">
        <f t="shared" si="797"/>
        <v>0</v>
      </c>
      <c r="DN344" s="116">
        <f t="shared" si="798"/>
        <v>0</v>
      </c>
      <c r="DO344" s="116">
        <f t="shared" si="799"/>
        <v>0</v>
      </c>
      <c r="DP344" s="116">
        <f t="shared" si="800"/>
        <v>0</v>
      </c>
      <c r="DQ344" s="116">
        <f t="shared" si="801"/>
        <v>0</v>
      </c>
      <c r="DR344" s="116">
        <f t="shared" si="802"/>
        <v>0</v>
      </c>
      <c r="DS344" s="116">
        <f t="shared" si="803"/>
        <v>0</v>
      </c>
      <c r="DT344" s="116">
        <f t="shared" si="804"/>
        <v>0</v>
      </c>
      <c r="DU344" s="471">
        <f t="shared" si="805"/>
        <v>0</v>
      </c>
      <c r="DV344" s="470">
        <f t="shared" si="806"/>
        <v>0</v>
      </c>
      <c r="DW344" s="470">
        <f t="shared" si="807"/>
        <v>0</v>
      </c>
      <c r="DX344" s="470">
        <f t="shared" si="808"/>
        <v>0</v>
      </c>
      <c r="DY344" s="470">
        <f t="shared" si="809"/>
        <v>0</v>
      </c>
      <c r="DZ344" s="470">
        <f t="shared" si="810"/>
        <v>0</v>
      </c>
      <c r="EA344" s="470">
        <f t="shared" si="811"/>
        <v>0</v>
      </c>
      <c r="EB344" s="470">
        <f t="shared" si="812"/>
        <v>0</v>
      </c>
      <c r="EC344" s="470">
        <f t="shared" si="813"/>
        <v>0</v>
      </c>
      <c r="ED344" s="470">
        <f t="shared" si="814"/>
        <v>0</v>
      </c>
      <c r="EE344" s="470">
        <f t="shared" si="815"/>
        <v>0</v>
      </c>
      <c r="EF344" s="470">
        <f t="shared" si="816"/>
        <v>0</v>
      </c>
      <c r="EG344" s="470">
        <f t="shared" si="817"/>
        <v>0</v>
      </c>
      <c r="EH344" s="466">
        <f t="shared" si="818"/>
        <v>0</v>
      </c>
      <c r="EI344" s="122">
        <f t="shared" si="819"/>
        <v>0</v>
      </c>
      <c r="EJ344" s="122">
        <f t="shared" si="820"/>
        <v>1640.9046769298805</v>
      </c>
      <c r="EK344" s="122">
        <f t="shared" si="821"/>
        <v>0</v>
      </c>
      <c r="EL344" s="122">
        <f t="shared" si="822"/>
        <v>0</v>
      </c>
      <c r="EM344" s="122">
        <f t="shared" si="823"/>
        <v>1701.9901016913677</v>
      </c>
      <c r="EN344" s="122">
        <f t="shared" si="824"/>
        <v>0</v>
      </c>
      <c r="EO344" s="122">
        <f t="shared" si="825"/>
        <v>0</v>
      </c>
      <c r="EP344" s="122">
        <f t="shared" si="826"/>
        <v>1777.8029288498465</v>
      </c>
      <c r="EQ344" s="122">
        <f t="shared" si="827"/>
        <v>0</v>
      </c>
      <c r="ER344" s="122">
        <f t="shared" si="828"/>
        <v>0</v>
      </c>
      <c r="ES344" s="469">
        <f t="shared" si="829"/>
        <v>1880.8471852887549</v>
      </c>
      <c r="ET344" s="466">
        <f t="shared" si="830"/>
        <v>0</v>
      </c>
      <c r="EU344" s="122">
        <f t="shared" si="831"/>
        <v>0</v>
      </c>
      <c r="EV344" s="122">
        <f t="shared" si="832"/>
        <v>0</v>
      </c>
      <c r="EW344" s="122">
        <f t="shared" si="833"/>
        <v>0</v>
      </c>
      <c r="EX344" s="122">
        <f t="shared" si="834"/>
        <v>0</v>
      </c>
      <c r="EY344" s="122">
        <f t="shared" si="835"/>
        <v>0</v>
      </c>
      <c r="EZ344" s="122">
        <f t="shared" si="836"/>
        <v>0</v>
      </c>
      <c r="FA344" s="122">
        <f t="shared" si="837"/>
        <v>0</v>
      </c>
      <c r="FB344" s="122">
        <f t="shared" si="838"/>
        <v>0</v>
      </c>
      <c r="FC344" s="122">
        <f t="shared" si="839"/>
        <v>0</v>
      </c>
      <c r="FD344" s="122">
        <f t="shared" si="840"/>
        <v>0</v>
      </c>
      <c r="FE344" s="469">
        <f t="shared" si="841"/>
        <v>0</v>
      </c>
      <c r="FF344" s="466">
        <f t="shared" si="842"/>
        <v>0</v>
      </c>
      <c r="FG344" s="466">
        <f t="shared" si="843"/>
        <v>0</v>
      </c>
      <c r="FH344" s="466">
        <f t="shared" si="844"/>
        <v>0</v>
      </c>
      <c r="FI344" s="466">
        <f t="shared" si="845"/>
        <v>0</v>
      </c>
      <c r="FJ344" s="466">
        <f t="shared" si="846"/>
        <v>0</v>
      </c>
      <c r="FK344" s="466">
        <f t="shared" si="847"/>
        <v>0</v>
      </c>
      <c r="FL344" s="466">
        <f t="shared" si="848"/>
        <v>0</v>
      </c>
      <c r="FM344" s="466">
        <f t="shared" si="849"/>
        <v>0</v>
      </c>
      <c r="FN344" s="466">
        <f t="shared" si="850"/>
        <v>0</v>
      </c>
      <c r="FO344" s="466">
        <f t="shared" si="851"/>
        <v>0</v>
      </c>
      <c r="FP344" s="466">
        <f t="shared" si="852"/>
        <v>0</v>
      </c>
      <c r="FQ344" s="468">
        <f t="shared" si="853"/>
        <v>0</v>
      </c>
      <c r="FR344" s="466">
        <f t="shared" si="854"/>
        <v>0</v>
      </c>
      <c r="FS344" s="466">
        <f t="shared" si="855"/>
        <v>0</v>
      </c>
      <c r="FT344" s="466">
        <f t="shared" si="856"/>
        <v>0</v>
      </c>
      <c r="FU344" s="466">
        <f t="shared" si="857"/>
        <v>0</v>
      </c>
      <c r="FV344" s="466">
        <f t="shared" si="858"/>
        <v>0</v>
      </c>
      <c r="FW344" s="466">
        <f t="shared" si="859"/>
        <v>0</v>
      </c>
      <c r="FX344" s="466">
        <f t="shared" si="860"/>
        <v>0</v>
      </c>
      <c r="FY344" s="466">
        <f t="shared" si="861"/>
        <v>0</v>
      </c>
      <c r="FZ344" s="466">
        <f t="shared" si="862"/>
        <v>0</v>
      </c>
      <c r="GA344" s="466">
        <f t="shared" si="863"/>
        <v>0</v>
      </c>
      <c r="GB344" s="466">
        <f t="shared" si="864"/>
        <v>0</v>
      </c>
      <c r="GC344" s="468">
        <f t="shared" si="865"/>
        <v>0</v>
      </c>
    </row>
    <row r="345" spans="1:185">
      <c r="A345" s="97">
        <v>342</v>
      </c>
      <c r="B345" s="97" t="s">
        <v>11</v>
      </c>
      <c r="C345" s="97" t="s">
        <v>214</v>
      </c>
      <c r="D345" s="97" t="s">
        <v>935</v>
      </c>
      <c r="E345" s="321">
        <v>0</v>
      </c>
      <c r="F345" s="122">
        <v>0</v>
      </c>
      <c r="G345" s="122">
        <v>0.18826432173010299</v>
      </c>
      <c r="H345" s="122">
        <v>0</v>
      </c>
      <c r="I345" s="122">
        <v>0</v>
      </c>
      <c r="J345" s="122">
        <v>0.18373656479249401</v>
      </c>
      <c r="K345" s="122">
        <v>0</v>
      </c>
      <c r="L345" s="122">
        <v>0</v>
      </c>
      <c r="M345" s="122">
        <v>0.178474577000138</v>
      </c>
      <c r="N345" s="122">
        <v>0</v>
      </c>
      <c r="O345" s="122">
        <v>0</v>
      </c>
      <c r="P345" s="475">
        <v>0.17188532573958401</v>
      </c>
      <c r="Q345" s="474">
        <v>2</v>
      </c>
      <c r="R345" s="97">
        <v>0</v>
      </c>
      <c r="S345" s="97">
        <v>0</v>
      </c>
      <c r="T345" s="97">
        <v>0.37652864346020598</v>
      </c>
      <c r="U345" s="97">
        <v>0</v>
      </c>
      <c r="V345" s="97">
        <v>0</v>
      </c>
      <c r="W345" s="97">
        <v>0.36747312958498801</v>
      </c>
      <c r="X345" s="97">
        <v>0</v>
      </c>
      <c r="Y345" s="97">
        <v>0</v>
      </c>
      <c r="Z345" s="97">
        <v>0.35694915400027499</v>
      </c>
      <c r="AA345" s="97">
        <v>0</v>
      </c>
      <c r="AB345" s="97">
        <v>0</v>
      </c>
      <c r="AC345" s="97">
        <v>0.34377065147916802</v>
      </c>
      <c r="AD345" s="321">
        <v>0</v>
      </c>
      <c r="AE345" s="97">
        <v>0</v>
      </c>
      <c r="AF345" s="97">
        <v>51.404852042808699</v>
      </c>
      <c r="AG345" s="97">
        <v>0</v>
      </c>
      <c r="AH345" s="97">
        <v>0</v>
      </c>
      <c r="AI345" s="97">
        <v>50.168565351179197</v>
      </c>
      <c r="AJ345" s="97">
        <v>0</v>
      </c>
      <c r="AK345" s="97">
        <v>0</v>
      </c>
      <c r="AL345" s="97">
        <v>48.731798171996999</v>
      </c>
      <c r="AM345" s="97">
        <v>0</v>
      </c>
      <c r="AN345" s="97">
        <v>0</v>
      </c>
      <c r="AO345" s="97">
        <v>46.932629915084398</v>
      </c>
      <c r="AP345" s="466">
        <f t="shared" si="722"/>
        <v>0</v>
      </c>
      <c r="AQ345" s="122">
        <f t="shared" si="723"/>
        <v>0</v>
      </c>
      <c r="AR345" s="473">
        <f t="shared" si="724"/>
        <v>136.52308512417727</v>
      </c>
      <c r="AS345" s="122">
        <f t="shared" si="725"/>
        <v>0</v>
      </c>
      <c r="AT345" s="122">
        <f t="shared" si="726"/>
        <v>0</v>
      </c>
      <c r="AU345" s="122">
        <f t="shared" si="727"/>
        <v>136.52308512417741</v>
      </c>
      <c r="AV345" s="122">
        <f t="shared" si="728"/>
        <v>0</v>
      </c>
      <c r="AW345" s="122">
        <f t="shared" si="729"/>
        <v>0</v>
      </c>
      <c r="AX345" s="122">
        <f t="shared" si="730"/>
        <v>136.52308074096027</v>
      </c>
      <c r="AY345" s="122">
        <f t="shared" si="731"/>
        <v>0</v>
      </c>
      <c r="AZ345" s="122">
        <f t="shared" si="732"/>
        <v>0</v>
      </c>
      <c r="BA345" s="469">
        <f t="shared" si="733"/>
        <v>136.52308512417747</v>
      </c>
      <c r="BB345" s="97">
        <f t="shared" si="734"/>
        <v>0</v>
      </c>
      <c r="BC345" s="97">
        <f t="shared" si="735"/>
        <v>0</v>
      </c>
      <c r="BD345" s="97">
        <f t="shared" si="736"/>
        <v>2.9053368494548891E-2</v>
      </c>
      <c r="BE345" s="97">
        <f t="shared" si="737"/>
        <v>0</v>
      </c>
      <c r="BF345" s="97">
        <f t="shared" si="738"/>
        <v>0</v>
      </c>
      <c r="BG345" s="97">
        <f t="shared" si="739"/>
        <v>2.8354634982254986E-2</v>
      </c>
      <c r="BH345" s="97">
        <f t="shared" si="740"/>
        <v>0</v>
      </c>
      <c r="BI345" s="97">
        <f t="shared" si="741"/>
        <v>0</v>
      </c>
      <c r="BJ345" s="97">
        <f t="shared" si="742"/>
        <v>2.7542593332832405E-2</v>
      </c>
      <c r="BK345" s="97">
        <f t="shared" si="743"/>
        <v>0</v>
      </c>
      <c r="BL345" s="97">
        <f t="shared" si="744"/>
        <v>0</v>
      </c>
      <c r="BM345" s="469">
        <f t="shared" si="745"/>
        <v>2.6525725435523135E-2</v>
      </c>
      <c r="BN345" s="467">
        <f t="shared" si="746"/>
        <v>0</v>
      </c>
      <c r="BO345" s="97">
        <f t="shared" si="747"/>
        <v>0</v>
      </c>
      <c r="BP345" s="97">
        <f t="shared" si="748"/>
        <v>1903268.054173986</v>
      </c>
      <c r="BQ345" s="97">
        <f t="shared" si="749"/>
        <v>0</v>
      </c>
      <c r="BR345" s="97">
        <f t="shared" si="750"/>
        <v>0</v>
      </c>
      <c r="BS345" s="97">
        <f t="shared" si="751"/>
        <v>1929533.1182275994</v>
      </c>
      <c r="BT345" s="97">
        <f t="shared" si="752"/>
        <v>0</v>
      </c>
      <c r="BU345" s="97">
        <f t="shared" si="753"/>
        <v>0</v>
      </c>
      <c r="BV345" s="97">
        <f t="shared" si="754"/>
        <v>1961357.9055620963</v>
      </c>
      <c r="BW345" s="97">
        <f t="shared" si="755"/>
        <v>0</v>
      </c>
      <c r="BX345" s="97">
        <f t="shared" si="756"/>
        <v>0</v>
      </c>
      <c r="BY345" s="469">
        <f t="shared" si="757"/>
        <v>2003341.1434296933</v>
      </c>
      <c r="BZ345" s="470">
        <f t="shared" si="758"/>
        <v>0</v>
      </c>
      <c r="CA345" s="470">
        <f t="shared" si="759"/>
        <v>0</v>
      </c>
      <c r="CB345" s="470">
        <f t="shared" si="760"/>
        <v>0.25273881379692908</v>
      </c>
      <c r="CC345" s="470">
        <f t="shared" si="761"/>
        <v>0</v>
      </c>
      <c r="CD345" s="470">
        <f t="shared" si="762"/>
        <v>0</v>
      </c>
      <c r="CE345" s="470">
        <f t="shared" si="763"/>
        <v>0.26254070881410435</v>
      </c>
      <c r="CF345" s="470">
        <f t="shared" si="764"/>
        <v>0</v>
      </c>
      <c r="CG345" s="470">
        <f t="shared" si="765"/>
        <v>0</v>
      </c>
      <c r="CH345" s="470">
        <f t="shared" si="766"/>
        <v>0.27473911670352147</v>
      </c>
      <c r="CI345" s="470">
        <f t="shared" si="767"/>
        <v>0</v>
      </c>
      <c r="CJ345" s="470">
        <f t="shared" si="768"/>
        <v>0</v>
      </c>
      <c r="CK345" s="472">
        <f t="shared" si="769"/>
        <v>0.29137757030883316</v>
      </c>
      <c r="CL345" s="470">
        <f t="shared" si="770"/>
        <v>0</v>
      </c>
      <c r="CM345" s="116">
        <f t="shared" si="771"/>
        <v>0</v>
      </c>
      <c r="CN345" s="116">
        <f t="shared" si="772"/>
        <v>0</v>
      </c>
      <c r="CO345" s="116">
        <f t="shared" si="773"/>
        <v>0</v>
      </c>
      <c r="CP345" s="116">
        <f t="shared" si="774"/>
        <v>0</v>
      </c>
      <c r="CQ345" s="116">
        <f t="shared" si="775"/>
        <v>0</v>
      </c>
      <c r="CR345" s="116">
        <f t="shared" si="776"/>
        <v>0</v>
      </c>
      <c r="CS345" s="116">
        <f t="shared" si="777"/>
        <v>0</v>
      </c>
      <c r="CT345" s="116">
        <f t="shared" si="778"/>
        <v>0</v>
      </c>
      <c r="CU345" s="116">
        <f t="shared" si="779"/>
        <v>0</v>
      </c>
      <c r="CV345" s="116">
        <f t="shared" si="780"/>
        <v>0</v>
      </c>
      <c r="CW345" s="471">
        <f t="shared" si="781"/>
        <v>0</v>
      </c>
      <c r="CX345" s="470">
        <f t="shared" si="782"/>
        <v>0</v>
      </c>
      <c r="CY345" s="116">
        <f t="shared" si="783"/>
        <v>0</v>
      </c>
      <c r="CZ345" s="116">
        <f t="shared" si="784"/>
        <v>0</v>
      </c>
      <c r="DA345" s="116">
        <f t="shared" si="785"/>
        <v>0</v>
      </c>
      <c r="DB345" s="116">
        <f t="shared" si="786"/>
        <v>0</v>
      </c>
      <c r="DC345" s="116">
        <f t="shared" si="787"/>
        <v>0</v>
      </c>
      <c r="DD345" s="116">
        <f t="shared" si="788"/>
        <v>0</v>
      </c>
      <c r="DE345" s="116">
        <f t="shared" si="789"/>
        <v>0</v>
      </c>
      <c r="DF345" s="116">
        <f t="shared" si="790"/>
        <v>0</v>
      </c>
      <c r="DG345" s="116">
        <f t="shared" si="791"/>
        <v>0</v>
      </c>
      <c r="DH345" s="116">
        <f t="shared" si="792"/>
        <v>0</v>
      </c>
      <c r="DI345" s="471">
        <f t="shared" si="793"/>
        <v>0</v>
      </c>
      <c r="DJ345" s="470">
        <f t="shared" si="794"/>
        <v>0</v>
      </c>
      <c r="DK345" s="116">
        <f t="shared" si="795"/>
        <v>0</v>
      </c>
      <c r="DL345" s="116">
        <f t="shared" si="796"/>
        <v>0</v>
      </c>
      <c r="DM345" s="116">
        <f t="shared" si="797"/>
        <v>0</v>
      </c>
      <c r="DN345" s="116">
        <f t="shared" si="798"/>
        <v>0</v>
      </c>
      <c r="DO345" s="116">
        <f t="shared" si="799"/>
        <v>0</v>
      </c>
      <c r="DP345" s="116">
        <f t="shared" si="800"/>
        <v>0</v>
      </c>
      <c r="DQ345" s="116">
        <f t="shared" si="801"/>
        <v>0</v>
      </c>
      <c r="DR345" s="116">
        <f t="shared" si="802"/>
        <v>0</v>
      </c>
      <c r="DS345" s="116">
        <f t="shared" si="803"/>
        <v>0</v>
      </c>
      <c r="DT345" s="116">
        <f t="shared" si="804"/>
        <v>0</v>
      </c>
      <c r="DU345" s="471">
        <f t="shared" si="805"/>
        <v>0</v>
      </c>
      <c r="DV345" s="470">
        <f t="shared" si="806"/>
        <v>0</v>
      </c>
      <c r="DW345" s="470">
        <f t="shared" si="807"/>
        <v>0</v>
      </c>
      <c r="DX345" s="470">
        <f t="shared" si="808"/>
        <v>0</v>
      </c>
      <c r="DY345" s="470">
        <f t="shared" si="809"/>
        <v>0</v>
      </c>
      <c r="DZ345" s="470">
        <f t="shared" si="810"/>
        <v>0</v>
      </c>
      <c r="EA345" s="470">
        <f t="shared" si="811"/>
        <v>0</v>
      </c>
      <c r="EB345" s="470">
        <f t="shared" si="812"/>
        <v>0</v>
      </c>
      <c r="EC345" s="470">
        <f t="shared" si="813"/>
        <v>0</v>
      </c>
      <c r="ED345" s="470">
        <f t="shared" si="814"/>
        <v>0</v>
      </c>
      <c r="EE345" s="470">
        <f t="shared" si="815"/>
        <v>0</v>
      </c>
      <c r="EF345" s="470">
        <f t="shared" si="816"/>
        <v>0</v>
      </c>
      <c r="EG345" s="470">
        <f t="shared" si="817"/>
        <v>0</v>
      </c>
      <c r="EH345" s="466">
        <f t="shared" si="818"/>
        <v>0</v>
      </c>
      <c r="EI345" s="122">
        <f t="shared" si="819"/>
        <v>0</v>
      </c>
      <c r="EJ345" s="122">
        <f t="shared" si="820"/>
        <v>65.509376461152328</v>
      </c>
      <c r="EK345" s="122">
        <f t="shared" si="821"/>
        <v>0</v>
      </c>
      <c r="EL345" s="122">
        <f t="shared" si="822"/>
        <v>0</v>
      </c>
      <c r="EM345" s="122">
        <f t="shared" si="823"/>
        <v>68.050007324557271</v>
      </c>
      <c r="EN345" s="122">
        <f t="shared" si="824"/>
        <v>0</v>
      </c>
      <c r="EO345" s="122">
        <f t="shared" si="825"/>
        <v>0</v>
      </c>
      <c r="EP345" s="122">
        <f t="shared" si="826"/>
        <v>71.211809355077733</v>
      </c>
      <c r="EQ345" s="122">
        <f t="shared" si="827"/>
        <v>0</v>
      </c>
      <c r="ER345" s="122">
        <f t="shared" si="828"/>
        <v>0</v>
      </c>
      <c r="ES345" s="469">
        <f t="shared" si="829"/>
        <v>75.524462028353341</v>
      </c>
      <c r="ET345" s="466">
        <f t="shared" si="830"/>
        <v>0</v>
      </c>
      <c r="EU345" s="122">
        <f t="shared" si="831"/>
        <v>0</v>
      </c>
      <c r="EV345" s="122">
        <f t="shared" si="832"/>
        <v>0</v>
      </c>
      <c r="EW345" s="122">
        <f t="shared" si="833"/>
        <v>0</v>
      </c>
      <c r="EX345" s="122">
        <f t="shared" si="834"/>
        <v>0</v>
      </c>
      <c r="EY345" s="122">
        <f t="shared" si="835"/>
        <v>0</v>
      </c>
      <c r="EZ345" s="122">
        <f t="shared" si="836"/>
        <v>0</v>
      </c>
      <c r="FA345" s="122">
        <f t="shared" si="837"/>
        <v>0</v>
      </c>
      <c r="FB345" s="122">
        <f t="shared" si="838"/>
        <v>0</v>
      </c>
      <c r="FC345" s="122">
        <f t="shared" si="839"/>
        <v>0</v>
      </c>
      <c r="FD345" s="122">
        <f t="shared" si="840"/>
        <v>0</v>
      </c>
      <c r="FE345" s="469">
        <f t="shared" si="841"/>
        <v>0</v>
      </c>
      <c r="FF345" s="466">
        <f t="shared" si="842"/>
        <v>0</v>
      </c>
      <c r="FG345" s="466">
        <f t="shared" si="843"/>
        <v>0</v>
      </c>
      <c r="FH345" s="466">
        <f t="shared" si="844"/>
        <v>0</v>
      </c>
      <c r="FI345" s="466">
        <f t="shared" si="845"/>
        <v>0</v>
      </c>
      <c r="FJ345" s="466">
        <f t="shared" si="846"/>
        <v>0</v>
      </c>
      <c r="FK345" s="466">
        <f t="shared" si="847"/>
        <v>0</v>
      </c>
      <c r="FL345" s="466">
        <f t="shared" si="848"/>
        <v>0</v>
      </c>
      <c r="FM345" s="466">
        <f t="shared" si="849"/>
        <v>0</v>
      </c>
      <c r="FN345" s="466">
        <f t="shared" si="850"/>
        <v>0</v>
      </c>
      <c r="FO345" s="466">
        <f t="shared" si="851"/>
        <v>0</v>
      </c>
      <c r="FP345" s="466">
        <f t="shared" si="852"/>
        <v>0</v>
      </c>
      <c r="FQ345" s="468">
        <f t="shared" si="853"/>
        <v>0</v>
      </c>
      <c r="FR345" s="466">
        <f t="shared" si="854"/>
        <v>0</v>
      </c>
      <c r="FS345" s="466">
        <f t="shared" si="855"/>
        <v>0</v>
      </c>
      <c r="FT345" s="466">
        <f t="shared" si="856"/>
        <v>0</v>
      </c>
      <c r="FU345" s="466">
        <f t="shared" si="857"/>
        <v>0</v>
      </c>
      <c r="FV345" s="466">
        <f t="shared" si="858"/>
        <v>0</v>
      </c>
      <c r="FW345" s="466">
        <f t="shared" si="859"/>
        <v>0</v>
      </c>
      <c r="FX345" s="466">
        <f t="shared" si="860"/>
        <v>0</v>
      </c>
      <c r="FY345" s="466">
        <f t="shared" si="861"/>
        <v>0</v>
      </c>
      <c r="FZ345" s="466">
        <f t="shared" si="862"/>
        <v>0</v>
      </c>
      <c r="GA345" s="466">
        <f t="shared" si="863"/>
        <v>0</v>
      </c>
      <c r="GB345" s="466">
        <f t="shared" si="864"/>
        <v>0</v>
      </c>
      <c r="GC345" s="468">
        <f t="shared" si="865"/>
        <v>0</v>
      </c>
    </row>
    <row r="346" spans="1:185">
      <c r="A346" s="97">
        <v>343</v>
      </c>
      <c r="B346" s="97" t="s">
        <v>11</v>
      </c>
      <c r="C346" s="97" t="s">
        <v>214</v>
      </c>
      <c r="D346" s="97" t="s">
        <v>935</v>
      </c>
      <c r="E346" s="321">
        <v>0</v>
      </c>
      <c r="F346" s="122">
        <v>0</v>
      </c>
      <c r="G346" s="122">
        <v>0.25557816618116203</v>
      </c>
      <c r="H346" s="122">
        <v>0</v>
      </c>
      <c r="I346" s="122">
        <v>0</v>
      </c>
      <c r="J346" s="122">
        <v>0.24967085365515301</v>
      </c>
      <c r="K346" s="122">
        <v>0</v>
      </c>
      <c r="L346" s="122">
        <v>0</v>
      </c>
      <c r="M346" s="122">
        <v>0.242805598557359</v>
      </c>
      <c r="N346" s="122">
        <v>0</v>
      </c>
      <c r="O346" s="122">
        <v>0</v>
      </c>
      <c r="P346" s="475">
        <v>0.23420867804133699</v>
      </c>
      <c r="Q346" s="474">
        <v>2</v>
      </c>
      <c r="R346" s="97">
        <v>0</v>
      </c>
      <c r="S346" s="97">
        <v>0</v>
      </c>
      <c r="T346" s="97">
        <v>0.51115633236232505</v>
      </c>
      <c r="U346" s="97">
        <v>0</v>
      </c>
      <c r="V346" s="97">
        <v>0</v>
      </c>
      <c r="W346" s="97">
        <v>0.49934170731030603</v>
      </c>
      <c r="X346" s="97">
        <v>0</v>
      </c>
      <c r="Y346" s="97">
        <v>0</v>
      </c>
      <c r="Z346" s="97">
        <v>0.48561119711471801</v>
      </c>
      <c r="AA346" s="97">
        <v>0</v>
      </c>
      <c r="AB346" s="97">
        <v>0</v>
      </c>
      <c r="AC346" s="97">
        <v>0.46841735608267399</v>
      </c>
      <c r="AD346" s="321">
        <v>0</v>
      </c>
      <c r="AE346" s="97">
        <v>0</v>
      </c>
      <c r="AF346" s="97">
        <v>1443.6350279859</v>
      </c>
      <c r="AG346" s="97">
        <v>0</v>
      </c>
      <c r="AH346" s="97">
        <v>0</v>
      </c>
      <c r="AI346" s="97">
        <v>1410.2675325881901</v>
      </c>
      <c r="AJ346" s="97">
        <v>0</v>
      </c>
      <c r="AK346" s="97">
        <v>0</v>
      </c>
      <c r="AL346" s="97">
        <v>1371.4891052246001</v>
      </c>
      <c r="AM346" s="97">
        <v>0</v>
      </c>
      <c r="AN346" s="97">
        <v>0</v>
      </c>
      <c r="AO346" s="97">
        <v>1322.92932737878</v>
      </c>
      <c r="AP346" s="466">
        <f t="shared" si="722"/>
        <v>0</v>
      </c>
      <c r="AQ346" s="122">
        <f t="shared" si="723"/>
        <v>0</v>
      </c>
      <c r="AR346" s="473">
        <f t="shared" si="724"/>
        <v>2824.2534359578317</v>
      </c>
      <c r="AS346" s="122">
        <f t="shared" si="725"/>
        <v>0</v>
      </c>
      <c r="AT346" s="122">
        <f t="shared" si="726"/>
        <v>0</v>
      </c>
      <c r="AU346" s="122">
        <f t="shared" si="727"/>
        <v>2824.2534359578485</v>
      </c>
      <c r="AV346" s="122">
        <f t="shared" si="728"/>
        <v>0</v>
      </c>
      <c r="AW346" s="122">
        <f t="shared" si="729"/>
        <v>0</v>
      </c>
      <c r="AX346" s="122">
        <f t="shared" si="730"/>
        <v>2824.2534632095958</v>
      </c>
      <c r="AY346" s="122">
        <f t="shared" si="731"/>
        <v>0</v>
      </c>
      <c r="AZ346" s="122">
        <f t="shared" si="732"/>
        <v>0</v>
      </c>
      <c r="BA346" s="469">
        <f t="shared" si="733"/>
        <v>2824.2534359578422</v>
      </c>
      <c r="BB346" s="97">
        <f t="shared" si="734"/>
        <v>0</v>
      </c>
      <c r="BC346" s="97">
        <f t="shared" si="735"/>
        <v>0</v>
      </c>
      <c r="BD346" s="97">
        <f t="shared" si="736"/>
        <v>3.9441390556557321E-2</v>
      </c>
      <c r="BE346" s="97">
        <f t="shared" si="737"/>
        <v>0</v>
      </c>
      <c r="BF346" s="97">
        <f t="shared" si="738"/>
        <v>0</v>
      </c>
      <c r="BG346" s="97">
        <f t="shared" si="739"/>
        <v>3.8529760960182444E-2</v>
      </c>
      <c r="BH346" s="97">
        <f t="shared" si="740"/>
        <v>0</v>
      </c>
      <c r="BI346" s="97">
        <f t="shared" si="741"/>
        <v>0</v>
      </c>
      <c r="BJ346" s="97">
        <f t="shared" si="742"/>
        <v>3.7470299537368433E-2</v>
      </c>
      <c r="BK346" s="97">
        <f t="shared" si="743"/>
        <v>0</v>
      </c>
      <c r="BL346" s="97">
        <f t="shared" si="744"/>
        <v>0</v>
      </c>
      <c r="BM346" s="469">
        <f t="shared" si="745"/>
        <v>3.6143603659068102E-2</v>
      </c>
      <c r="BN346" s="467">
        <f t="shared" si="746"/>
        <v>0</v>
      </c>
      <c r="BO346" s="97">
        <f t="shared" si="747"/>
        <v>0</v>
      </c>
      <c r="BP346" s="97">
        <f t="shared" si="748"/>
        <v>33147902.78914012</v>
      </c>
      <c r="BQ346" s="97">
        <f t="shared" si="749"/>
        <v>0</v>
      </c>
      <c r="BR346" s="97">
        <f t="shared" si="750"/>
        <v>0</v>
      </c>
      <c r="BS346" s="97">
        <f t="shared" si="751"/>
        <v>33587202.309554063</v>
      </c>
      <c r="BT346" s="97">
        <f t="shared" si="752"/>
        <v>0</v>
      </c>
      <c r="BU346" s="97">
        <f t="shared" si="753"/>
        <v>0</v>
      </c>
      <c r="BV346" s="97">
        <f t="shared" si="754"/>
        <v>34118606.554157279</v>
      </c>
      <c r="BW346" s="97">
        <f t="shared" si="755"/>
        <v>0</v>
      </c>
      <c r="BX346" s="97">
        <f t="shared" si="756"/>
        <v>0</v>
      </c>
      <c r="BY346" s="469">
        <f t="shared" si="757"/>
        <v>34818130.46796228</v>
      </c>
      <c r="BZ346" s="470">
        <f t="shared" si="758"/>
        <v>0</v>
      </c>
      <c r="CA346" s="470">
        <f t="shared" si="759"/>
        <v>0</v>
      </c>
      <c r="CB346" s="470">
        <f t="shared" si="760"/>
        <v>3.242442741142034</v>
      </c>
      <c r="CC346" s="470">
        <f t="shared" si="761"/>
        <v>0</v>
      </c>
      <c r="CD346" s="470">
        <f t="shared" si="762"/>
        <v>0</v>
      </c>
      <c r="CE346" s="470">
        <f t="shared" si="763"/>
        <v>3.3631481025759746</v>
      </c>
      <c r="CF346" s="470">
        <f t="shared" si="764"/>
        <v>0</v>
      </c>
      <c r="CG346" s="470">
        <f t="shared" si="765"/>
        <v>0</v>
      </c>
      <c r="CH346" s="470">
        <f t="shared" si="766"/>
        <v>3.5129550921472363</v>
      </c>
      <c r="CI346" s="470">
        <f t="shared" si="767"/>
        <v>0</v>
      </c>
      <c r="CJ346" s="470">
        <f t="shared" si="768"/>
        <v>0</v>
      </c>
      <c r="CK346" s="472">
        <f t="shared" si="769"/>
        <v>3.7165713455990095</v>
      </c>
      <c r="CL346" s="470">
        <f t="shared" si="770"/>
        <v>0</v>
      </c>
      <c r="CM346" s="116">
        <f t="shared" si="771"/>
        <v>0</v>
      </c>
      <c r="CN346" s="116">
        <f t="shared" si="772"/>
        <v>0</v>
      </c>
      <c r="CO346" s="116">
        <f t="shared" si="773"/>
        <v>0</v>
      </c>
      <c r="CP346" s="116">
        <f t="shared" si="774"/>
        <v>0</v>
      </c>
      <c r="CQ346" s="116">
        <f t="shared" si="775"/>
        <v>0</v>
      </c>
      <c r="CR346" s="116">
        <f t="shared" si="776"/>
        <v>0</v>
      </c>
      <c r="CS346" s="116">
        <f t="shared" si="777"/>
        <v>0</v>
      </c>
      <c r="CT346" s="116">
        <f t="shared" si="778"/>
        <v>0</v>
      </c>
      <c r="CU346" s="116">
        <f t="shared" si="779"/>
        <v>0</v>
      </c>
      <c r="CV346" s="116">
        <f t="shared" si="780"/>
        <v>0</v>
      </c>
      <c r="CW346" s="471">
        <f t="shared" si="781"/>
        <v>0</v>
      </c>
      <c r="CX346" s="470">
        <f t="shared" si="782"/>
        <v>0</v>
      </c>
      <c r="CY346" s="116">
        <f t="shared" si="783"/>
        <v>0</v>
      </c>
      <c r="CZ346" s="116">
        <f t="shared" si="784"/>
        <v>0</v>
      </c>
      <c r="DA346" s="116">
        <f t="shared" si="785"/>
        <v>0</v>
      </c>
      <c r="DB346" s="116">
        <f t="shared" si="786"/>
        <v>0</v>
      </c>
      <c r="DC346" s="116">
        <f t="shared" si="787"/>
        <v>0</v>
      </c>
      <c r="DD346" s="116">
        <f t="shared" si="788"/>
        <v>0</v>
      </c>
      <c r="DE346" s="116">
        <f t="shared" si="789"/>
        <v>0</v>
      </c>
      <c r="DF346" s="116">
        <f t="shared" si="790"/>
        <v>0</v>
      </c>
      <c r="DG346" s="116">
        <f t="shared" si="791"/>
        <v>0</v>
      </c>
      <c r="DH346" s="116">
        <f t="shared" si="792"/>
        <v>0</v>
      </c>
      <c r="DI346" s="471">
        <f t="shared" si="793"/>
        <v>0</v>
      </c>
      <c r="DJ346" s="470">
        <f t="shared" si="794"/>
        <v>0</v>
      </c>
      <c r="DK346" s="116">
        <f t="shared" si="795"/>
        <v>0</v>
      </c>
      <c r="DL346" s="116">
        <f t="shared" si="796"/>
        <v>0</v>
      </c>
      <c r="DM346" s="116">
        <f t="shared" si="797"/>
        <v>0</v>
      </c>
      <c r="DN346" s="116">
        <f t="shared" si="798"/>
        <v>0</v>
      </c>
      <c r="DO346" s="116">
        <f t="shared" si="799"/>
        <v>0</v>
      </c>
      <c r="DP346" s="116">
        <f t="shared" si="800"/>
        <v>0</v>
      </c>
      <c r="DQ346" s="116">
        <f t="shared" si="801"/>
        <v>0</v>
      </c>
      <c r="DR346" s="116">
        <f t="shared" si="802"/>
        <v>0</v>
      </c>
      <c r="DS346" s="116">
        <f t="shared" si="803"/>
        <v>0</v>
      </c>
      <c r="DT346" s="116">
        <f t="shared" si="804"/>
        <v>0</v>
      </c>
      <c r="DU346" s="471">
        <f t="shared" si="805"/>
        <v>0</v>
      </c>
      <c r="DV346" s="470">
        <f t="shared" si="806"/>
        <v>0</v>
      </c>
      <c r="DW346" s="470">
        <f t="shared" si="807"/>
        <v>0</v>
      </c>
      <c r="DX346" s="470">
        <f t="shared" si="808"/>
        <v>0</v>
      </c>
      <c r="DY346" s="470">
        <f t="shared" si="809"/>
        <v>0</v>
      </c>
      <c r="DZ346" s="470">
        <f t="shared" si="810"/>
        <v>0</v>
      </c>
      <c r="EA346" s="470">
        <f t="shared" si="811"/>
        <v>0</v>
      </c>
      <c r="EB346" s="470">
        <f t="shared" si="812"/>
        <v>0</v>
      </c>
      <c r="EC346" s="470">
        <f t="shared" si="813"/>
        <v>0</v>
      </c>
      <c r="ED346" s="470">
        <f t="shared" si="814"/>
        <v>0</v>
      </c>
      <c r="EE346" s="470">
        <f t="shared" si="815"/>
        <v>0</v>
      </c>
      <c r="EF346" s="470">
        <f t="shared" si="816"/>
        <v>0</v>
      </c>
      <c r="EG346" s="470">
        <f t="shared" si="817"/>
        <v>0</v>
      </c>
      <c r="EH346" s="466">
        <f t="shared" si="818"/>
        <v>0</v>
      </c>
      <c r="EI346" s="122">
        <f t="shared" si="819"/>
        <v>0</v>
      </c>
      <c r="EJ346" s="122">
        <f t="shared" si="820"/>
        <v>840.43443502853677</v>
      </c>
      <c r="EK346" s="122">
        <f t="shared" si="821"/>
        <v>0</v>
      </c>
      <c r="EL346" s="122">
        <f t="shared" si="822"/>
        <v>0</v>
      </c>
      <c r="EM346" s="122">
        <f t="shared" si="823"/>
        <v>871.72101441957727</v>
      </c>
      <c r="EN346" s="122">
        <f t="shared" si="824"/>
        <v>0</v>
      </c>
      <c r="EO346" s="122">
        <f t="shared" si="825"/>
        <v>0</v>
      </c>
      <c r="EP346" s="122">
        <f t="shared" si="826"/>
        <v>910.55067547915996</v>
      </c>
      <c r="EQ346" s="122">
        <f t="shared" si="827"/>
        <v>0</v>
      </c>
      <c r="ER346" s="122">
        <f t="shared" si="828"/>
        <v>0</v>
      </c>
      <c r="ES346" s="469">
        <f t="shared" si="829"/>
        <v>963.32758615857404</v>
      </c>
      <c r="ET346" s="466">
        <f t="shared" si="830"/>
        <v>0</v>
      </c>
      <c r="EU346" s="122">
        <f t="shared" si="831"/>
        <v>0</v>
      </c>
      <c r="EV346" s="122">
        <f t="shared" si="832"/>
        <v>0</v>
      </c>
      <c r="EW346" s="122">
        <f t="shared" si="833"/>
        <v>0</v>
      </c>
      <c r="EX346" s="122">
        <f t="shared" si="834"/>
        <v>0</v>
      </c>
      <c r="EY346" s="122">
        <f t="shared" si="835"/>
        <v>0</v>
      </c>
      <c r="EZ346" s="122">
        <f t="shared" si="836"/>
        <v>0</v>
      </c>
      <c r="FA346" s="122">
        <f t="shared" si="837"/>
        <v>0</v>
      </c>
      <c r="FB346" s="122">
        <f t="shared" si="838"/>
        <v>0</v>
      </c>
      <c r="FC346" s="122">
        <f t="shared" si="839"/>
        <v>0</v>
      </c>
      <c r="FD346" s="122">
        <f t="shared" si="840"/>
        <v>0</v>
      </c>
      <c r="FE346" s="469">
        <f t="shared" si="841"/>
        <v>0</v>
      </c>
      <c r="FF346" s="466">
        <f t="shared" si="842"/>
        <v>0</v>
      </c>
      <c r="FG346" s="466">
        <f t="shared" si="843"/>
        <v>0</v>
      </c>
      <c r="FH346" s="466">
        <f t="shared" si="844"/>
        <v>0</v>
      </c>
      <c r="FI346" s="466">
        <f t="shared" si="845"/>
        <v>0</v>
      </c>
      <c r="FJ346" s="466">
        <f t="shared" si="846"/>
        <v>0</v>
      </c>
      <c r="FK346" s="466">
        <f t="shared" si="847"/>
        <v>0</v>
      </c>
      <c r="FL346" s="466">
        <f t="shared" si="848"/>
        <v>0</v>
      </c>
      <c r="FM346" s="466">
        <f t="shared" si="849"/>
        <v>0</v>
      </c>
      <c r="FN346" s="466">
        <f t="shared" si="850"/>
        <v>0</v>
      </c>
      <c r="FO346" s="466">
        <f t="shared" si="851"/>
        <v>0</v>
      </c>
      <c r="FP346" s="466">
        <f t="shared" si="852"/>
        <v>0</v>
      </c>
      <c r="FQ346" s="468">
        <f t="shared" si="853"/>
        <v>0</v>
      </c>
      <c r="FR346" s="466">
        <f t="shared" si="854"/>
        <v>0</v>
      </c>
      <c r="FS346" s="466">
        <f t="shared" si="855"/>
        <v>0</v>
      </c>
      <c r="FT346" s="466">
        <f t="shared" si="856"/>
        <v>0</v>
      </c>
      <c r="FU346" s="466">
        <f t="shared" si="857"/>
        <v>0</v>
      </c>
      <c r="FV346" s="466">
        <f t="shared" si="858"/>
        <v>0</v>
      </c>
      <c r="FW346" s="466">
        <f t="shared" si="859"/>
        <v>0</v>
      </c>
      <c r="FX346" s="466">
        <f t="shared" si="860"/>
        <v>0</v>
      </c>
      <c r="FY346" s="466">
        <f t="shared" si="861"/>
        <v>0</v>
      </c>
      <c r="FZ346" s="466">
        <f t="shared" si="862"/>
        <v>0</v>
      </c>
      <c r="GA346" s="466">
        <f t="shared" si="863"/>
        <v>0</v>
      </c>
      <c r="GB346" s="466">
        <f t="shared" si="864"/>
        <v>0</v>
      </c>
      <c r="GC346" s="468">
        <f t="shared" si="865"/>
        <v>0</v>
      </c>
    </row>
    <row r="347" spans="1:185">
      <c r="A347" s="97">
        <v>344</v>
      </c>
      <c r="B347" s="97" t="s">
        <v>11</v>
      </c>
      <c r="C347" s="97" t="s">
        <v>214</v>
      </c>
      <c r="D347" s="97" t="s">
        <v>935</v>
      </c>
      <c r="E347" s="321">
        <v>0</v>
      </c>
      <c r="F347" s="122">
        <v>0</v>
      </c>
      <c r="G347" s="122">
        <v>0.40342354656450702</v>
      </c>
      <c r="H347" s="122">
        <v>0</v>
      </c>
      <c r="I347" s="122">
        <v>0</v>
      </c>
      <c r="J347" s="122">
        <v>0.39372121026963097</v>
      </c>
      <c r="K347" s="122">
        <v>0</v>
      </c>
      <c r="L347" s="122">
        <v>0</v>
      </c>
      <c r="M347" s="122">
        <v>0.38244552214315303</v>
      </c>
      <c r="N347" s="122">
        <v>0</v>
      </c>
      <c r="O347" s="122">
        <v>0</v>
      </c>
      <c r="P347" s="475">
        <v>0.36832569801339499</v>
      </c>
      <c r="Q347" s="474">
        <v>1</v>
      </c>
      <c r="R347" s="97">
        <v>0</v>
      </c>
      <c r="S347" s="97">
        <v>0</v>
      </c>
      <c r="T347" s="97">
        <v>0.40342354656450702</v>
      </c>
      <c r="U347" s="97">
        <v>0</v>
      </c>
      <c r="V347" s="97">
        <v>0</v>
      </c>
      <c r="W347" s="97">
        <v>0.39372121026963097</v>
      </c>
      <c r="X347" s="97">
        <v>0</v>
      </c>
      <c r="Y347" s="97">
        <v>0</v>
      </c>
      <c r="Z347" s="97">
        <v>0.38244552214315303</v>
      </c>
      <c r="AA347" s="97">
        <v>0</v>
      </c>
      <c r="AB347" s="97">
        <v>0</v>
      </c>
      <c r="AC347" s="97">
        <v>0.36832569801339499</v>
      </c>
      <c r="AD347" s="321">
        <v>0</v>
      </c>
      <c r="AE347" s="97">
        <v>0</v>
      </c>
      <c r="AF347" s="97">
        <v>98.553203759894302</v>
      </c>
      <c r="AG347" s="97">
        <v>0</v>
      </c>
      <c r="AH347" s="97">
        <v>0</v>
      </c>
      <c r="AI347" s="97">
        <v>96.182999209468804</v>
      </c>
      <c r="AJ347" s="97">
        <v>0</v>
      </c>
      <c r="AK347" s="97">
        <v>0</v>
      </c>
      <c r="AL347" s="97">
        <v>93.428436279296804</v>
      </c>
      <c r="AM347" s="97">
        <v>0</v>
      </c>
      <c r="AN347" s="97">
        <v>0</v>
      </c>
      <c r="AO347" s="97">
        <v>89.979075032783499</v>
      </c>
      <c r="AP347" s="466">
        <f t="shared" si="722"/>
        <v>0</v>
      </c>
      <c r="AQ347" s="122">
        <f t="shared" si="723"/>
        <v>0</v>
      </c>
      <c r="AR347" s="473">
        <f t="shared" si="724"/>
        <v>244.29214556056098</v>
      </c>
      <c r="AS347" s="122">
        <f t="shared" si="725"/>
        <v>0</v>
      </c>
      <c r="AT347" s="122">
        <f t="shared" si="726"/>
        <v>0</v>
      </c>
      <c r="AU347" s="122">
        <f t="shared" si="727"/>
        <v>244.29214556056067</v>
      </c>
      <c r="AV347" s="122">
        <f t="shared" si="728"/>
        <v>0</v>
      </c>
      <c r="AW347" s="122">
        <f t="shared" si="729"/>
        <v>0</v>
      </c>
      <c r="AX347" s="122">
        <f t="shared" si="730"/>
        <v>244.29214324628867</v>
      </c>
      <c r="AY347" s="122">
        <f t="shared" si="731"/>
        <v>0</v>
      </c>
      <c r="AZ347" s="122">
        <f t="shared" si="732"/>
        <v>0</v>
      </c>
      <c r="BA347" s="469">
        <f t="shared" si="733"/>
        <v>244.29214556056093</v>
      </c>
      <c r="BB347" s="97">
        <f t="shared" si="734"/>
        <v>0</v>
      </c>
      <c r="BC347" s="97">
        <f t="shared" si="735"/>
        <v>0</v>
      </c>
      <c r="BD347" s="97">
        <f t="shared" si="736"/>
        <v>6.225721820260486E-2</v>
      </c>
      <c r="BE347" s="97">
        <f t="shared" si="737"/>
        <v>0</v>
      </c>
      <c r="BF347" s="97">
        <f t="shared" si="738"/>
        <v>0</v>
      </c>
      <c r="BG347" s="97">
        <f t="shared" si="739"/>
        <v>6.075993210483227E-2</v>
      </c>
      <c r="BH347" s="97">
        <f t="shared" si="740"/>
        <v>0</v>
      </c>
      <c r="BI347" s="97">
        <f t="shared" si="741"/>
        <v>0</v>
      </c>
      <c r="BJ347" s="97">
        <f t="shared" si="742"/>
        <v>5.9019842856069461E-2</v>
      </c>
      <c r="BK347" s="97">
        <f t="shared" si="743"/>
        <v>0</v>
      </c>
      <c r="BL347" s="97">
        <f t="shared" si="744"/>
        <v>0</v>
      </c>
      <c r="BM347" s="469">
        <f t="shared" si="745"/>
        <v>5.6840840218978249E-2</v>
      </c>
      <c r="BN347" s="467">
        <f t="shared" si="746"/>
        <v>0</v>
      </c>
      <c r="BO347" s="97">
        <f t="shared" si="747"/>
        <v>0</v>
      </c>
      <c r="BP347" s="97">
        <f t="shared" si="748"/>
        <v>2217451.786447431</v>
      </c>
      <c r="BQ347" s="97">
        <f t="shared" si="749"/>
        <v>0</v>
      </c>
      <c r="BR347" s="97">
        <f t="shared" si="750"/>
        <v>0</v>
      </c>
      <c r="BS347" s="97">
        <f t="shared" si="751"/>
        <v>2248052.5802132394</v>
      </c>
      <c r="BT347" s="97">
        <f t="shared" si="752"/>
        <v>0</v>
      </c>
      <c r="BU347" s="97">
        <f t="shared" si="753"/>
        <v>0</v>
      </c>
      <c r="BV347" s="97">
        <f t="shared" si="754"/>
        <v>2285130.9254351994</v>
      </c>
      <c r="BW347" s="97">
        <f t="shared" si="755"/>
        <v>0</v>
      </c>
      <c r="BX347" s="97">
        <f t="shared" si="756"/>
        <v>0</v>
      </c>
      <c r="BY347" s="469">
        <f t="shared" si="757"/>
        <v>2334044.5333591006</v>
      </c>
      <c r="BZ347" s="470">
        <f t="shared" si="758"/>
        <v>0</v>
      </c>
      <c r="CA347" s="470">
        <f t="shared" si="759"/>
        <v>0</v>
      </c>
      <c r="CB347" s="470">
        <f t="shared" si="760"/>
        <v>0.27482924649923263</v>
      </c>
      <c r="CC347" s="470">
        <f t="shared" si="761"/>
        <v>0</v>
      </c>
      <c r="CD347" s="470">
        <f t="shared" si="762"/>
        <v>0</v>
      </c>
      <c r="CE347" s="470">
        <f t="shared" si="763"/>
        <v>0.28548786826517575</v>
      </c>
      <c r="CF347" s="470">
        <f t="shared" si="764"/>
        <v>0</v>
      </c>
      <c r="CG347" s="470">
        <f t="shared" si="765"/>
        <v>0</v>
      </c>
      <c r="CH347" s="470">
        <f t="shared" si="766"/>
        <v>0.29875247494463447</v>
      </c>
      <c r="CI347" s="470">
        <f t="shared" si="767"/>
        <v>0</v>
      </c>
      <c r="CJ347" s="470">
        <f t="shared" si="768"/>
        <v>0</v>
      </c>
      <c r="CK347" s="472">
        <f t="shared" si="769"/>
        <v>0.31684519244082415</v>
      </c>
      <c r="CL347" s="470">
        <f t="shared" si="770"/>
        <v>0</v>
      </c>
      <c r="CM347" s="116">
        <f t="shared" si="771"/>
        <v>0</v>
      </c>
      <c r="CN347" s="116">
        <f t="shared" si="772"/>
        <v>0</v>
      </c>
      <c r="CO347" s="116">
        <f t="shared" si="773"/>
        <v>0</v>
      </c>
      <c r="CP347" s="116">
        <f t="shared" si="774"/>
        <v>0</v>
      </c>
      <c r="CQ347" s="116">
        <f t="shared" si="775"/>
        <v>0</v>
      </c>
      <c r="CR347" s="116">
        <f t="shared" si="776"/>
        <v>0</v>
      </c>
      <c r="CS347" s="116">
        <f t="shared" si="777"/>
        <v>0</v>
      </c>
      <c r="CT347" s="116">
        <f t="shared" si="778"/>
        <v>0</v>
      </c>
      <c r="CU347" s="116">
        <f t="shared" si="779"/>
        <v>0</v>
      </c>
      <c r="CV347" s="116">
        <f t="shared" si="780"/>
        <v>0</v>
      </c>
      <c r="CW347" s="471">
        <f t="shared" si="781"/>
        <v>0</v>
      </c>
      <c r="CX347" s="470">
        <f t="shared" si="782"/>
        <v>0</v>
      </c>
      <c r="CY347" s="116">
        <f t="shared" si="783"/>
        <v>0</v>
      </c>
      <c r="CZ347" s="116">
        <f t="shared" si="784"/>
        <v>0</v>
      </c>
      <c r="DA347" s="116">
        <f t="shared" si="785"/>
        <v>0</v>
      </c>
      <c r="DB347" s="116">
        <f t="shared" si="786"/>
        <v>0</v>
      </c>
      <c r="DC347" s="116">
        <f t="shared" si="787"/>
        <v>0</v>
      </c>
      <c r="DD347" s="116">
        <f t="shared" si="788"/>
        <v>0</v>
      </c>
      <c r="DE347" s="116">
        <f t="shared" si="789"/>
        <v>0</v>
      </c>
      <c r="DF347" s="116">
        <f t="shared" si="790"/>
        <v>0</v>
      </c>
      <c r="DG347" s="116">
        <f t="shared" si="791"/>
        <v>0</v>
      </c>
      <c r="DH347" s="116">
        <f t="shared" si="792"/>
        <v>0</v>
      </c>
      <c r="DI347" s="471">
        <f t="shared" si="793"/>
        <v>0</v>
      </c>
      <c r="DJ347" s="470">
        <f t="shared" si="794"/>
        <v>0</v>
      </c>
      <c r="DK347" s="116">
        <f t="shared" si="795"/>
        <v>0</v>
      </c>
      <c r="DL347" s="116">
        <f t="shared" si="796"/>
        <v>0</v>
      </c>
      <c r="DM347" s="116">
        <f t="shared" si="797"/>
        <v>0</v>
      </c>
      <c r="DN347" s="116">
        <f t="shared" si="798"/>
        <v>0</v>
      </c>
      <c r="DO347" s="116">
        <f t="shared" si="799"/>
        <v>0</v>
      </c>
      <c r="DP347" s="116">
        <f t="shared" si="800"/>
        <v>0</v>
      </c>
      <c r="DQ347" s="116">
        <f t="shared" si="801"/>
        <v>0</v>
      </c>
      <c r="DR347" s="116">
        <f t="shared" si="802"/>
        <v>0</v>
      </c>
      <c r="DS347" s="116">
        <f t="shared" si="803"/>
        <v>0</v>
      </c>
      <c r="DT347" s="116">
        <f t="shared" si="804"/>
        <v>0</v>
      </c>
      <c r="DU347" s="471">
        <f t="shared" si="805"/>
        <v>0</v>
      </c>
      <c r="DV347" s="470">
        <f t="shared" si="806"/>
        <v>0</v>
      </c>
      <c r="DW347" s="470">
        <f t="shared" si="807"/>
        <v>0</v>
      </c>
      <c r="DX347" s="470">
        <f t="shared" si="808"/>
        <v>0</v>
      </c>
      <c r="DY347" s="470">
        <f t="shared" si="809"/>
        <v>0</v>
      </c>
      <c r="DZ347" s="470">
        <f t="shared" si="810"/>
        <v>0</v>
      </c>
      <c r="EA347" s="470">
        <f t="shared" si="811"/>
        <v>0</v>
      </c>
      <c r="EB347" s="470">
        <f t="shared" si="812"/>
        <v>0</v>
      </c>
      <c r="EC347" s="470">
        <f t="shared" si="813"/>
        <v>0</v>
      </c>
      <c r="ED347" s="470">
        <f t="shared" si="814"/>
        <v>0</v>
      </c>
      <c r="EE347" s="470">
        <f t="shared" si="815"/>
        <v>0</v>
      </c>
      <c r="EF347" s="470">
        <f t="shared" si="816"/>
        <v>0</v>
      </c>
      <c r="EG347" s="470">
        <f t="shared" si="817"/>
        <v>0</v>
      </c>
      <c r="EH347" s="466">
        <f t="shared" si="818"/>
        <v>0</v>
      </c>
      <c r="EI347" s="122">
        <f t="shared" si="819"/>
        <v>0</v>
      </c>
      <c r="EJ347" s="122">
        <f t="shared" si="820"/>
        <v>35.617585405617305</v>
      </c>
      <c r="EK347" s="122">
        <f t="shared" si="821"/>
        <v>0</v>
      </c>
      <c r="EL347" s="122">
        <f t="shared" si="822"/>
        <v>0</v>
      </c>
      <c r="EM347" s="122">
        <f t="shared" si="823"/>
        <v>36.998931735712894</v>
      </c>
      <c r="EN347" s="122">
        <f t="shared" si="824"/>
        <v>0</v>
      </c>
      <c r="EO347" s="122">
        <f t="shared" si="825"/>
        <v>0</v>
      </c>
      <c r="EP347" s="122">
        <f t="shared" si="826"/>
        <v>38.718011008736561</v>
      </c>
      <c r="EQ347" s="122">
        <f t="shared" si="827"/>
        <v>0</v>
      </c>
      <c r="ER347" s="122">
        <f t="shared" si="828"/>
        <v>0</v>
      </c>
      <c r="ES347" s="469">
        <f t="shared" si="829"/>
        <v>41.06280843786331</v>
      </c>
      <c r="ET347" s="466">
        <f t="shared" si="830"/>
        <v>0</v>
      </c>
      <c r="EU347" s="122">
        <f t="shared" si="831"/>
        <v>0</v>
      </c>
      <c r="EV347" s="122">
        <f t="shared" si="832"/>
        <v>0</v>
      </c>
      <c r="EW347" s="122">
        <f t="shared" si="833"/>
        <v>0</v>
      </c>
      <c r="EX347" s="122">
        <f t="shared" si="834"/>
        <v>0</v>
      </c>
      <c r="EY347" s="122">
        <f t="shared" si="835"/>
        <v>0</v>
      </c>
      <c r="EZ347" s="122">
        <f t="shared" si="836"/>
        <v>0</v>
      </c>
      <c r="FA347" s="122">
        <f t="shared" si="837"/>
        <v>0</v>
      </c>
      <c r="FB347" s="122">
        <f t="shared" si="838"/>
        <v>0</v>
      </c>
      <c r="FC347" s="122">
        <f t="shared" si="839"/>
        <v>0</v>
      </c>
      <c r="FD347" s="122">
        <f t="shared" si="840"/>
        <v>0</v>
      </c>
      <c r="FE347" s="469">
        <f t="shared" si="841"/>
        <v>0</v>
      </c>
      <c r="FF347" s="466">
        <f t="shared" si="842"/>
        <v>0</v>
      </c>
      <c r="FG347" s="466">
        <f t="shared" si="843"/>
        <v>0</v>
      </c>
      <c r="FH347" s="466">
        <f t="shared" si="844"/>
        <v>0</v>
      </c>
      <c r="FI347" s="466">
        <f t="shared" si="845"/>
        <v>0</v>
      </c>
      <c r="FJ347" s="466">
        <f t="shared" si="846"/>
        <v>0</v>
      </c>
      <c r="FK347" s="466">
        <f t="shared" si="847"/>
        <v>0</v>
      </c>
      <c r="FL347" s="466">
        <f t="shared" si="848"/>
        <v>0</v>
      </c>
      <c r="FM347" s="466">
        <f t="shared" si="849"/>
        <v>0</v>
      </c>
      <c r="FN347" s="466">
        <f t="shared" si="850"/>
        <v>0</v>
      </c>
      <c r="FO347" s="466">
        <f t="shared" si="851"/>
        <v>0</v>
      </c>
      <c r="FP347" s="466">
        <f t="shared" si="852"/>
        <v>0</v>
      </c>
      <c r="FQ347" s="468">
        <f t="shared" si="853"/>
        <v>0</v>
      </c>
      <c r="FR347" s="466">
        <f t="shared" si="854"/>
        <v>0</v>
      </c>
      <c r="FS347" s="466">
        <f t="shared" si="855"/>
        <v>0</v>
      </c>
      <c r="FT347" s="466">
        <f t="shared" si="856"/>
        <v>0</v>
      </c>
      <c r="FU347" s="466">
        <f t="shared" si="857"/>
        <v>0</v>
      </c>
      <c r="FV347" s="466">
        <f t="shared" si="858"/>
        <v>0</v>
      </c>
      <c r="FW347" s="466">
        <f t="shared" si="859"/>
        <v>0</v>
      </c>
      <c r="FX347" s="466">
        <f t="shared" si="860"/>
        <v>0</v>
      </c>
      <c r="FY347" s="466">
        <f t="shared" si="861"/>
        <v>0</v>
      </c>
      <c r="FZ347" s="466">
        <f t="shared" si="862"/>
        <v>0</v>
      </c>
      <c r="GA347" s="466">
        <f t="shared" si="863"/>
        <v>0</v>
      </c>
      <c r="GB347" s="466">
        <f t="shared" si="864"/>
        <v>0</v>
      </c>
      <c r="GC347" s="468">
        <f t="shared" si="865"/>
        <v>0</v>
      </c>
    </row>
    <row r="348" spans="1:185">
      <c r="A348" s="97">
        <v>345</v>
      </c>
      <c r="B348" s="97" t="s">
        <v>11</v>
      </c>
      <c r="C348" s="97" t="s">
        <v>214</v>
      </c>
      <c r="D348" s="97" t="s">
        <v>935</v>
      </c>
      <c r="E348" s="321">
        <v>0</v>
      </c>
      <c r="F348" s="122">
        <v>0</v>
      </c>
      <c r="G348" s="122">
        <v>0.54766749895963396</v>
      </c>
      <c r="H348" s="122">
        <v>0</v>
      </c>
      <c r="I348" s="122">
        <v>0</v>
      </c>
      <c r="J348" s="122">
        <v>0.53500897211818499</v>
      </c>
      <c r="K348" s="122">
        <v>0</v>
      </c>
      <c r="L348" s="122">
        <v>0</v>
      </c>
      <c r="M348" s="122">
        <v>0.52029771119433998</v>
      </c>
      <c r="N348" s="122">
        <v>0</v>
      </c>
      <c r="O348" s="122">
        <v>0</v>
      </c>
      <c r="P348" s="475">
        <v>0.50187573866000801</v>
      </c>
      <c r="Q348" s="474">
        <v>3</v>
      </c>
      <c r="R348" s="97">
        <v>0</v>
      </c>
      <c r="S348" s="97">
        <v>0</v>
      </c>
      <c r="T348" s="97">
        <v>1.6430024968789001</v>
      </c>
      <c r="U348" s="97">
        <v>0</v>
      </c>
      <c r="V348" s="97">
        <v>0</v>
      </c>
      <c r="W348" s="97">
        <v>1.6050269163545501</v>
      </c>
      <c r="X348" s="97">
        <v>0</v>
      </c>
      <c r="Y348" s="97">
        <v>0</v>
      </c>
      <c r="Z348" s="97">
        <v>1.5608931335830201</v>
      </c>
      <c r="AA348" s="97">
        <v>0</v>
      </c>
      <c r="AB348" s="97">
        <v>0</v>
      </c>
      <c r="AC348" s="97">
        <v>1.5056272159800199</v>
      </c>
      <c r="AD348" s="321">
        <v>0</v>
      </c>
      <c r="AE348" s="97">
        <v>0</v>
      </c>
      <c r="AF348" s="97">
        <v>2213.8353721070498</v>
      </c>
      <c r="AG348" s="97">
        <v>0</v>
      </c>
      <c r="AH348" s="97">
        <v>0</v>
      </c>
      <c r="AI348" s="97">
        <v>2162.6658312202899</v>
      </c>
      <c r="AJ348" s="97">
        <v>0</v>
      </c>
      <c r="AK348" s="97">
        <v>0</v>
      </c>
      <c r="AL348" s="97">
        <v>2103.1985626220699</v>
      </c>
      <c r="AM348" s="97">
        <v>0</v>
      </c>
      <c r="AN348" s="97">
        <v>0</v>
      </c>
      <c r="AO348" s="97">
        <v>2028.7314196268801</v>
      </c>
      <c r="AP348" s="466">
        <f t="shared" si="722"/>
        <v>0</v>
      </c>
      <c r="AQ348" s="122">
        <f t="shared" si="723"/>
        <v>0</v>
      </c>
      <c r="AR348" s="473">
        <f t="shared" si="724"/>
        <v>1347.4327496839001</v>
      </c>
      <c r="AS348" s="122">
        <f t="shared" si="725"/>
        <v>0</v>
      </c>
      <c r="AT348" s="122">
        <f t="shared" si="726"/>
        <v>0</v>
      </c>
      <c r="AU348" s="122">
        <f t="shared" si="727"/>
        <v>1347.4327496839046</v>
      </c>
      <c r="AV348" s="122">
        <f t="shared" si="728"/>
        <v>0</v>
      </c>
      <c r="AW348" s="122">
        <f t="shared" si="729"/>
        <v>0</v>
      </c>
      <c r="AX348" s="122">
        <f t="shared" si="730"/>
        <v>1347.4327725397775</v>
      </c>
      <c r="AY348" s="122">
        <f t="shared" si="731"/>
        <v>0</v>
      </c>
      <c r="AZ348" s="122">
        <f t="shared" si="732"/>
        <v>0</v>
      </c>
      <c r="BA348" s="469">
        <f t="shared" si="733"/>
        <v>1347.4327496839044</v>
      </c>
      <c r="BB348" s="97">
        <f t="shared" si="734"/>
        <v>0</v>
      </c>
      <c r="BC348" s="97">
        <f t="shared" si="735"/>
        <v>0</v>
      </c>
      <c r="BD348" s="97">
        <f t="shared" si="736"/>
        <v>8.4517265478337281E-2</v>
      </c>
      <c r="BE348" s="97">
        <f t="shared" si="737"/>
        <v>0</v>
      </c>
      <c r="BF348" s="97">
        <f t="shared" si="738"/>
        <v>0</v>
      </c>
      <c r="BG348" s="97">
        <f t="shared" si="739"/>
        <v>8.2563773486105232E-2</v>
      </c>
      <c r="BH348" s="97">
        <f t="shared" si="740"/>
        <v>0</v>
      </c>
      <c r="BI348" s="97">
        <f t="shared" si="741"/>
        <v>0</v>
      </c>
      <c r="BJ348" s="97">
        <f t="shared" si="742"/>
        <v>8.0293499008646532E-2</v>
      </c>
      <c r="BK348" s="97">
        <f t="shared" si="743"/>
        <v>0</v>
      </c>
      <c r="BL348" s="97">
        <f t="shared" si="744"/>
        <v>0</v>
      </c>
      <c r="BM348" s="469">
        <f t="shared" si="745"/>
        <v>7.7450579269431677E-2</v>
      </c>
      <c r="BN348" s="467">
        <f t="shared" si="746"/>
        <v>0</v>
      </c>
      <c r="BO348" s="97">
        <f t="shared" si="747"/>
        <v>0</v>
      </c>
      <c r="BP348" s="97">
        <f t="shared" si="748"/>
        <v>10296990.385121379</v>
      </c>
      <c r="BQ348" s="97">
        <f t="shared" si="749"/>
        <v>0</v>
      </c>
      <c r="BR348" s="97">
        <f t="shared" si="750"/>
        <v>0</v>
      </c>
      <c r="BS348" s="97">
        <f t="shared" si="751"/>
        <v>10433453.4056227</v>
      </c>
      <c r="BT348" s="97">
        <f t="shared" si="752"/>
        <v>0</v>
      </c>
      <c r="BU348" s="97">
        <f t="shared" si="753"/>
        <v>0</v>
      </c>
      <c r="BV348" s="97">
        <f t="shared" si="754"/>
        <v>10598527.709159108</v>
      </c>
      <c r="BW348" s="97">
        <f t="shared" si="755"/>
        <v>0</v>
      </c>
      <c r="BX348" s="97">
        <f t="shared" si="756"/>
        <v>0</v>
      </c>
      <c r="BY348" s="469">
        <f t="shared" si="757"/>
        <v>10815826.17570509</v>
      </c>
      <c r="BZ348" s="470">
        <f t="shared" si="758"/>
        <v>0</v>
      </c>
      <c r="CA348" s="470">
        <f t="shared" si="759"/>
        <v>0</v>
      </c>
      <c r="CB348" s="470">
        <f t="shared" si="760"/>
        <v>0.31335893903636391</v>
      </c>
      <c r="CC348" s="470">
        <f t="shared" si="761"/>
        <v>0</v>
      </c>
      <c r="CD348" s="470">
        <f t="shared" si="762"/>
        <v>0</v>
      </c>
      <c r="CE348" s="470">
        <f t="shared" si="763"/>
        <v>0.32502425035088794</v>
      </c>
      <c r="CF348" s="470">
        <f t="shared" si="764"/>
        <v>0</v>
      </c>
      <c r="CG348" s="470">
        <f t="shared" si="765"/>
        <v>0</v>
      </c>
      <c r="CH348" s="470">
        <f t="shared" si="766"/>
        <v>0.3395020287144917</v>
      </c>
      <c r="CI348" s="470">
        <f t="shared" si="767"/>
        <v>0</v>
      </c>
      <c r="CJ348" s="470">
        <f t="shared" si="768"/>
        <v>0</v>
      </c>
      <c r="CK348" s="472">
        <f t="shared" si="769"/>
        <v>0.35918008325404166</v>
      </c>
      <c r="CL348" s="470">
        <f t="shared" si="770"/>
        <v>0</v>
      </c>
      <c r="CM348" s="116">
        <f t="shared" si="771"/>
        <v>0</v>
      </c>
      <c r="CN348" s="116">
        <f t="shared" si="772"/>
        <v>0</v>
      </c>
      <c r="CO348" s="116">
        <f t="shared" si="773"/>
        <v>0</v>
      </c>
      <c r="CP348" s="116">
        <f t="shared" si="774"/>
        <v>0</v>
      </c>
      <c r="CQ348" s="116">
        <f t="shared" si="775"/>
        <v>0</v>
      </c>
      <c r="CR348" s="116">
        <f t="shared" si="776"/>
        <v>0</v>
      </c>
      <c r="CS348" s="116">
        <f t="shared" si="777"/>
        <v>0</v>
      </c>
      <c r="CT348" s="116">
        <f t="shared" si="778"/>
        <v>0</v>
      </c>
      <c r="CU348" s="116">
        <f t="shared" si="779"/>
        <v>0</v>
      </c>
      <c r="CV348" s="116">
        <f t="shared" si="780"/>
        <v>0</v>
      </c>
      <c r="CW348" s="471">
        <f t="shared" si="781"/>
        <v>0</v>
      </c>
      <c r="CX348" s="470">
        <f t="shared" si="782"/>
        <v>0</v>
      </c>
      <c r="CY348" s="116">
        <f t="shared" si="783"/>
        <v>0</v>
      </c>
      <c r="CZ348" s="116">
        <f t="shared" si="784"/>
        <v>0</v>
      </c>
      <c r="DA348" s="116">
        <f t="shared" si="785"/>
        <v>0</v>
      </c>
      <c r="DB348" s="116">
        <f t="shared" si="786"/>
        <v>0</v>
      </c>
      <c r="DC348" s="116">
        <f t="shared" si="787"/>
        <v>0</v>
      </c>
      <c r="DD348" s="116">
        <f t="shared" si="788"/>
        <v>0</v>
      </c>
      <c r="DE348" s="116">
        <f t="shared" si="789"/>
        <v>0</v>
      </c>
      <c r="DF348" s="116">
        <f t="shared" si="790"/>
        <v>0</v>
      </c>
      <c r="DG348" s="116">
        <f t="shared" si="791"/>
        <v>0</v>
      </c>
      <c r="DH348" s="116">
        <f t="shared" si="792"/>
        <v>0</v>
      </c>
      <c r="DI348" s="471">
        <f t="shared" si="793"/>
        <v>0</v>
      </c>
      <c r="DJ348" s="470">
        <f t="shared" si="794"/>
        <v>0</v>
      </c>
      <c r="DK348" s="116">
        <f t="shared" si="795"/>
        <v>0</v>
      </c>
      <c r="DL348" s="116">
        <f t="shared" si="796"/>
        <v>0</v>
      </c>
      <c r="DM348" s="116">
        <f t="shared" si="797"/>
        <v>0</v>
      </c>
      <c r="DN348" s="116">
        <f t="shared" si="798"/>
        <v>0</v>
      </c>
      <c r="DO348" s="116">
        <f t="shared" si="799"/>
        <v>0</v>
      </c>
      <c r="DP348" s="116">
        <f t="shared" si="800"/>
        <v>0</v>
      </c>
      <c r="DQ348" s="116">
        <f t="shared" si="801"/>
        <v>0</v>
      </c>
      <c r="DR348" s="116">
        <f t="shared" si="802"/>
        <v>0</v>
      </c>
      <c r="DS348" s="116">
        <f t="shared" si="803"/>
        <v>0</v>
      </c>
      <c r="DT348" s="116">
        <f t="shared" si="804"/>
        <v>0</v>
      </c>
      <c r="DU348" s="471">
        <f t="shared" si="805"/>
        <v>0</v>
      </c>
      <c r="DV348" s="470">
        <f t="shared" si="806"/>
        <v>0</v>
      </c>
      <c r="DW348" s="470">
        <f t="shared" si="807"/>
        <v>0</v>
      </c>
      <c r="DX348" s="470">
        <f t="shared" si="808"/>
        <v>0</v>
      </c>
      <c r="DY348" s="470">
        <f t="shared" si="809"/>
        <v>0</v>
      </c>
      <c r="DZ348" s="470">
        <f t="shared" si="810"/>
        <v>0</v>
      </c>
      <c r="EA348" s="470">
        <f t="shared" si="811"/>
        <v>0</v>
      </c>
      <c r="EB348" s="470">
        <f t="shared" si="812"/>
        <v>0</v>
      </c>
      <c r="EC348" s="470">
        <f t="shared" si="813"/>
        <v>0</v>
      </c>
      <c r="ED348" s="470">
        <f t="shared" si="814"/>
        <v>0</v>
      </c>
      <c r="EE348" s="470">
        <f t="shared" si="815"/>
        <v>0</v>
      </c>
      <c r="EF348" s="470">
        <f t="shared" si="816"/>
        <v>0</v>
      </c>
      <c r="EG348" s="470">
        <f t="shared" si="817"/>
        <v>0</v>
      </c>
      <c r="EH348" s="466">
        <f t="shared" si="818"/>
        <v>0</v>
      </c>
      <c r="EI348" s="122">
        <f t="shared" si="819"/>
        <v>0</v>
      </c>
      <c r="EJ348" s="122">
        <f t="shared" si="820"/>
        <v>121.8329808334915</v>
      </c>
      <c r="EK348" s="122">
        <f t="shared" si="821"/>
        <v>0</v>
      </c>
      <c r="EL348" s="122">
        <f t="shared" si="822"/>
        <v>0</v>
      </c>
      <c r="EM348" s="122">
        <f t="shared" si="823"/>
        <v>126.36841758908415</v>
      </c>
      <c r="EN348" s="122">
        <f t="shared" si="824"/>
        <v>0</v>
      </c>
      <c r="EO348" s="122">
        <f t="shared" si="825"/>
        <v>0</v>
      </c>
      <c r="EP348" s="122">
        <f t="shared" si="826"/>
        <v>131.99733278553208</v>
      </c>
      <c r="EQ348" s="122">
        <f t="shared" si="827"/>
        <v>0</v>
      </c>
      <c r="ER348" s="122">
        <f t="shared" si="828"/>
        <v>0</v>
      </c>
      <c r="ES348" s="469">
        <f t="shared" si="829"/>
        <v>139.64809918437754</v>
      </c>
      <c r="ET348" s="466">
        <f t="shared" si="830"/>
        <v>0</v>
      </c>
      <c r="EU348" s="122">
        <f t="shared" si="831"/>
        <v>0</v>
      </c>
      <c r="EV348" s="122">
        <f t="shared" si="832"/>
        <v>0</v>
      </c>
      <c r="EW348" s="122">
        <f t="shared" si="833"/>
        <v>0</v>
      </c>
      <c r="EX348" s="122">
        <f t="shared" si="834"/>
        <v>0</v>
      </c>
      <c r="EY348" s="122">
        <f t="shared" si="835"/>
        <v>0</v>
      </c>
      <c r="EZ348" s="122">
        <f t="shared" si="836"/>
        <v>0</v>
      </c>
      <c r="FA348" s="122">
        <f t="shared" si="837"/>
        <v>0</v>
      </c>
      <c r="FB348" s="122">
        <f t="shared" si="838"/>
        <v>0</v>
      </c>
      <c r="FC348" s="122">
        <f t="shared" si="839"/>
        <v>0</v>
      </c>
      <c r="FD348" s="122">
        <f t="shared" si="840"/>
        <v>0</v>
      </c>
      <c r="FE348" s="469">
        <f t="shared" si="841"/>
        <v>0</v>
      </c>
      <c r="FF348" s="466">
        <f t="shared" si="842"/>
        <v>0</v>
      </c>
      <c r="FG348" s="466">
        <f t="shared" si="843"/>
        <v>0</v>
      </c>
      <c r="FH348" s="466">
        <f t="shared" si="844"/>
        <v>0</v>
      </c>
      <c r="FI348" s="466">
        <f t="shared" si="845"/>
        <v>0</v>
      </c>
      <c r="FJ348" s="466">
        <f t="shared" si="846"/>
        <v>0</v>
      </c>
      <c r="FK348" s="466">
        <f t="shared" si="847"/>
        <v>0</v>
      </c>
      <c r="FL348" s="466">
        <f t="shared" si="848"/>
        <v>0</v>
      </c>
      <c r="FM348" s="466">
        <f t="shared" si="849"/>
        <v>0</v>
      </c>
      <c r="FN348" s="466">
        <f t="shared" si="850"/>
        <v>0</v>
      </c>
      <c r="FO348" s="466">
        <f t="shared" si="851"/>
        <v>0</v>
      </c>
      <c r="FP348" s="466">
        <f t="shared" si="852"/>
        <v>0</v>
      </c>
      <c r="FQ348" s="468">
        <f t="shared" si="853"/>
        <v>0</v>
      </c>
      <c r="FR348" s="466">
        <f t="shared" si="854"/>
        <v>0</v>
      </c>
      <c r="FS348" s="466">
        <f t="shared" si="855"/>
        <v>0</v>
      </c>
      <c r="FT348" s="466">
        <f t="shared" si="856"/>
        <v>0</v>
      </c>
      <c r="FU348" s="466">
        <f t="shared" si="857"/>
        <v>0</v>
      </c>
      <c r="FV348" s="466">
        <f t="shared" si="858"/>
        <v>0</v>
      </c>
      <c r="FW348" s="466">
        <f t="shared" si="859"/>
        <v>0</v>
      </c>
      <c r="FX348" s="466">
        <f t="shared" si="860"/>
        <v>0</v>
      </c>
      <c r="FY348" s="466">
        <f t="shared" si="861"/>
        <v>0</v>
      </c>
      <c r="FZ348" s="466">
        <f t="shared" si="862"/>
        <v>0</v>
      </c>
      <c r="GA348" s="466">
        <f t="shared" si="863"/>
        <v>0</v>
      </c>
      <c r="GB348" s="466">
        <f t="shared" si="864"/>
        <v>0</v>
      </c>
      <c r="GC348" s="468">
        <f t="shared" si="865"/>
        <v>0</v>
      </c>
    </row>
    <row r="349" spans="1:185">
      <c r="A349" s="97">
        <v>346</v>
      </c>
      <c r="B349" s="97" t="s">
        <v>11</v>
      </c>
      <c r="C349" s="97" t="s">
        <v>214</v>
      </c>
      <c r="D349" s="97" t="s">
        <v>935</v>
      </c>
      <c r="E349" s="321">
        <v>0</v>
      </c>
      <c r="F349" s="122">
        <v>0</v>
      </c>
      <c r="G349" s="122">
        <v>1.2778908309058099</v>
      </c>
      <c r="H349" s="122">
        <v>0</v>
      </c>
      <c r="I349" s="122">
        <v>0</v>
      </c>
      <c r="J349" s="122">
        <v>1.24835426827576</v>
      </c>
      <c r="K349" s="122">
        <v>0</v>
      </c>
      <c r="L349" s="122">
        <v>0</v>
      </c>
      <c r="M349" s="122">
        <v>1.2140279927867901</v>
      </c>
      <c r="N349" s="122">
        <v>0</v>
      </c>
      <c r="O349" s="122">
        <v>0</v>
      </c>
      <c r="P349" s="475">
        <v>1.1710433902066799</v>
      </c>
      <c r="Q349" s="474">
        <v>2</v>
      </c>
      <c r="R349" s="97">
        <v>0</v>
      </c>
      <c r="S349" s="97">
        <v>0</v>
      </c>
      <c r="T349" s="97">
        <v>2.5557816618116198</v>
      </c>
      <c r="U349" s="97">
        <v>0</v>
      </c>
      <c r="V349" s="97">
        <v>0</v>
      </c>
      <c r="W349" s="97">
        <v>2.4967085365515298</v>
      </c>
      <c r="X349" s="97">
        <v>0</v>
      </c>
      <c r="Y349" s="97">
        <v>0</v>
      </c>
      <c r="Z349" s="97">
        <v>2.4280559855735802</v>
      </c>
      <c r="AA349" s="97">
        <v>0</v>
      </c>
      <c r="AB349" s="97">
        <v>0</v>
      </c>
      <c r="AC349" s="97">
        <v>2.34208678041337</v>
      </c>
      <c r="AD349" s="321">
        <v>0</v>
      </c>
      <c r="AE349" s="97">
        <v>0</v>
      </c>
      <c r="AF349" s="97">
        <v>8180.1732221509601</v>
      </c>
      <c r="AG349" s="97">
        <v>0</v>
      </c>
      <c r="AH349" s="97">
        <v>0</v>
      </c>
      <c r="AI349" s="97">
        <v>7991.10057771433</v>
      </c>
      <c r="AJ349" s="97">
        <v>0</v>
      </c>
      <c r="AK349" s="97">
        <v>0</v>
      </c>
      <c r="AL349" s="97">
        <v>7771.3673706054597</v>
      </c>
      <c r="AM349" s="97">
        <v>0</v>
      </c>
      <c r="AN349" s="97">
        <v>0</v>
      </c>
      <c r="AO349" s="97">
        <v>7496.20980984382</v>
      </c>
      <c r="AP349" s="466">
        <f t="shared" si="722"/>
        <v>0</v>
      </c>
      <c r="AQ349" s="122">
        <f t="shared" si="723"/>
        <v>0</v>
      </c>
      <c r="AR349" s="473">
        <f t="shared" si="724"/>
        <v>3200.6541655645933</v>
      </c>
      <c r="AS349" s="122">
        <f t="shared" si="725"/>
        <v>0</v>
      </c>
      <c r="AT349" s="122">
        <f t="shared" si="726"/>
        <v>0</v>
      </c>
      <c r="AU349" s="122">
        <f t="shared" si="727"/>
        <v>3200.6541655645919</v>
      </c>
      <c r="AV349" s="122">
        <f t="shared" si="728"/>
        <v>0</v>
      </c>
      <c r="AW349" s="122">
        <f t="shared" si="729"/>
        <v>0</v>
      </c>
      <c r="AX349" s="122">
        <f t="shared" si="730"/>
        <v>3200.654110440385</v>
      </c>
      <c r="AY349" s="122">
        <f t="shared" si="731"/>
        <v>0</v>
      </c>
      <c r="AZ349" s="122">
        <f t="shared" si="732"/>
        <v>0</v>
      </c>
      <c r="BA349" s="469">
        <f t="shared" si="733"/>
        <v>3200.6541655645933</v>
      </c>
      <c r="BB349" s="97">
        <f t="shared" si="734"/>
        <v>0</v>
      </c>
      <c r="BC349" s="97">
        <f t="shared" si="735"/>
        <v>0</v>
      </c>
      <c r="BD349" s="97">
        <f t="shared" si="736"/>
        <v>0.1972069527827866</v>
      </c>
      <c r="BE349" s="97">
        <f t="shared" si="737"/>
        <v>0</v>
      </c>
      <c r="BF349" s="97">
        <f t="shared" si="738"/>
        <v>0</v>
      </c>
      <c r="BG349" s="97">
        <f t="shared" si="739"/>
        <v>0.19264880480091143</v>
      </c>
      <c r="BH349" s="97">
        <f t="shared" si="740"/>
        <v>0</v>
      </c>
      <c r="BI349" s="97">
        <f t="shared" si="741"/>
        <v>0</v>
      </c>
      <c r="BJ349" s="97">
        <f t="shared" si="742"/>
        <v>0.1873514976868414</v>
      </c>
      <c r="BK349" s="97">
        <f t="shared" si="743"/>
        <v>0</v>
      </c>
      <c r="BL349" s="97">
        <f t="shared" si="744"/>
        <v>0</v>
      </c>
      <c r="BM349" s="469">
        <f t="shared" si="745"/>
        <v>0.18071801829533973</v>
      </c>
      <c r="BN349" s="467">
        <f t="shared" si="746"/>
        <v>0</v>
      </c>
      <c r="BO349" s="97">
        <f t="shared" si="747"/>
        <v>0</v>
      </c>
      <c r="BP349" s="97">
        <f t="shared" si="748"/>
        <v>15179974.044048291</v>
      </c>
      <c r="BQ349" s="97">
        <f t="shared" si="749"/>
        <v>0</v>
      </c>
      <c r="BR349" s="97">
        <f t="shared" si="750"/>
        <v>0</v>
      </c>
      <c r="BS349" s="97">
        <f t="shared" si="751"/>
        <v>15381149.827622423</v>
      </c>
      <c r="BT349" s="97">
        <f t="shared" si="752"/>
        <v>0</v>
      </c>
      <c r="BU349" s="97">
        <f t="shared" si="753"/>
        <v>0</v>
      </c>
      <c r="BV349" s="97">
        <f t="shared" si="754"/>
        <v>15624504.249582797</v>
      </c>
      <c r="BW349" s="97">
        <f t="shared" si="755"/>
        <v>0</v>
      </c>
      <c r="BX349" s="97">
        <f t="shared" si="756"/>
        <v>0</v>
      </c>
      <c r="BY349" s="469">
        <f t="shared" si="757"/>
        <v>15944849.365828143</v>
      </c>
      <c r="BZ349" s="470">
        <f t="shared" si="758"/>
        <v>0</v>
      </c>
      <c r="CA349" s="470">
        <f t="shared" si="759"/>
        <v>0</v>
      </c>
      <c r="CB349" s="470">
        <f t="shared" si="760"/>
        <v>0.29697321705658219</v>
      </c>
      <c r="CC349" s="470">
        <f t="shared" si="761"/>
        <v>0</v>
      </c>
      <c r="CD349" s="470">
        <f t="shared" si="762"/>
        <v>0</v>
      </c>
      <c r="CE349" s="470">
        <f t="shared" si="763"/>
        <v>0.30802854242784317</v>
      </c>
      <c r="CF349" s="470">
        <f t="shared" si="764"/>
        <v>0</v>
      </c>
      <c r="CG349" s="470">
        <f t="shared" si="765"/>
        <v>0</v>
      </c>
      <c r="CH349" s="470">
        <f t="shared" si="766"/>
        <v>0.32174925830410406</v>
      </c>
      <c r="CI349" s="470">
        <f t="shared" si="767"/>
        <v>0</v>
      </c>
      <c r="CJ349" s="470">
        <f t="shared" si="768"/>
        <v>0</v>
      </c>
      <c r="CK349" s="472">
        <f t="shared" si="769"/>
        <v>0.34039834687538639</v>
      </c>
      <c r="CL349" s="470">
        <f t="shared" si="770"/>
        <v>0</v>
      </c>
      <c r="CM349" s="116">
        <f t="shared" si="771"/>
        <v>0</v>
      </c>
      <c r="CN349" s="116">
        <f t="shared" si="772"/>
        <v>0</v>
      </c>
      <c r="CO349" s="116">
        <f t="shared" si="773"/>
        <v>0</v>
      </c>
      <c r="CP349" s="116">
        <f t="shared" si="774"/>
        <v>0</v>
      </c>
      <c r="CQ349" s="116">
        <f t="shared" si="775"/>
        <v>0</v>
      </c>
      <c r="CR349" s="116">
        <f t="shared" si="776"/>
        <v>0</v>
      </c>
      <c r="CS349" s="116">
        <f t="shared" si="777"/>
        <v>0</v>
      </c>
      <c r="CT349" s="116">
        <f t="shared" si="778"/>
        <v>0</v>
      </c>
      <c r="CU349" s="116">
        <f t="shared" si="779"/>
        <v>0</v>
      </c>
      <c r="CV349" s="116">
        <f t="shared" si="780"/>
        <v>0</v>
      </c>
      <c r="CW349" s="471">
        <f t="shared" si="781"/>
        <v>0</v>
      </c>
      <c r="CX349" s="470">
        <f t="shared" si="782"/>
        <v>0</v>
      </c>
      <c r="CY349" s="116">
        <f t="shared" si="783"/>
        <v>0</v>
      </c>
      <c r="CZ349" s="116">
        <f t="shared" si="784"/>
        <v>0</v>
      </c>
      <c r="DA349" s="116">
        <f t="shared" si="785"/>
        <v>0</v>
      </c>
      <c r="DB349" s="116">
        <f t="shared" si="786"/>
        <v>0</v>
      </c>
      <c r="DC349" s="116">
        <f t="shared" si="787"/>
        <v>0</v>
      </c>
      <c r="DD349" s="116">
        <f t="shared" si="788"/>
        <v>0</v>
      </c>
      <c r="DE349" s="116">
        <f t="shared" si="789"/>
        <v>0</v>
      </c>
      <c r="DF349" s="116">
        <f t="shared" si="790"/>
        <v>0</v>
      </c>
      <c r="DG349" s="116">
        <f t="shared" si="791"/>
        <v>0</v>
      </c>
      <c r="DH349" s="116">
        <f t="shared" si="792"/>
        <v>0</v>
      </c>
      <c r="DI349" s="471">
        <f t="shared" si="793"/>
        <v>0</v>
      </c>
      <c r="DJ349" s="470">
        <f t="shared" si="794"/>
        <v>0</v>
      </c>
      <c r="DK349" s="116">
        <f t="shared" si="795"/>
        <v>0</v>
      </c>
      <c r="DL349" s="116">
        <f t="shared" si="796"/>
        <v>0</v>
      </c>
      <c r="DM349" s="116">
        <f t="shared" si="797"/>
        <v>0</v>
      </c>
      <c r="DN349" s="116">
        <f t="shared" si="798"/>
        <v>0</v>
      </c>
      <c r="DO349" s="116">
        <f t="shared" si="799"/>
        <v>0</v>
      </c>
      <c r="DP349" s="116">
        <f t="shared" si="800"/>
        <v>0</v>
      </c>
      <c r="DQ349" s="116">
        <f t="shared" si="801"/>
        <v>0</v>
      </c>
      <c r="DR349" s="116">
        <f t="shared" si="802"/>
        <v>0</v>
      </c>
      <c r="DS349" s="116">
        <f t="shared" si="803"/>
        <v>0</v>
      </c>
      <c r="DT349" s="116">
        <f t="shared" si="804"/>
        <v>0</v>
      </c>
      <c r="DU349" s="471">
        <f t="shared" si="805"/>
        <v>0</v>
      </c>
      <c r="DV349" s="470">
        <f t="shared" si="806"/>
        <v>0</v>
      </c>
      <c r="DW349" s="470">
        <f t="shared" si="807"/>
        <v>0</v>
      </c>
      <c r="DX349" s="470">
        <f t="shared" si="808"/>
        <v>0</v>
      </c>
      <c r="DY349" s="470">
        <f t="shared" si="809"/>
        <v>0</v>
      </c>
      <c r="DZ349" s="470">
        <f t="shared" si="810"/>
        <v>0</v>
      </c>
      <c r="EA349" s="470">
        <f t="shared" si="811"/>
        <v>0</v>
      </c>
      <c r="EB349" s="470">
        <f t="shared" si="812"/>
        <v>0</v>
      </c>
      <c r="EC349" s="470">
        <f t="shared" si="813"/>
        <v>0</v>
      </c>
      <c r="ED349" s="470">
        <f t="shared" si="814"/>
        <v>0</v>
      </c>
      <c r="EE349" s="470">
        <f t="shared" si="815"/>
        <v>0</v>
      </c>
      <c r="EF349" s="470">
        <f t="shared" si="816"/>
        <v>0</v>
      </c>
      <c r="EG349" s="470">
        <f t="shared" si="817"/>
        <v>0</v>
      </c>
      <c r="EH349" s="466">
        <f t="shared" si="818"/>
        <v>0</v>
      </c>
      <c r="EI349" s="122">
        <f t="shared" si="819"/>
        <v>0</v>
      </c>
      <c r="EJ349" s="122">
        <f t="shared" si="820"/>
        <v>76.9748420623296</v>
      </c>
      <c r="EK349" s="122">
        <f t="shared" si="821"/>
        <v>0</v>
      </c>
      <c r="EL349" s="122">
        <f t="shared" si="822"/>
        <v>0</v>
      </c>
      <c r="EM349" s="122">
        <f t="shared" si="823"/>
        <v>79.840359474421476</v>
      </c>
      <c r="EN349" s="122">
        <f t="shared" si="824"/>
        <v>0</v>
      </c>
      <c r="EO349" s="122">
        <f t="shared" si="825"/>
        <v>0</v>
      </c>
      <c r="EP349" s="122">
        <f t="shared" si="826"/>
        <v>83.396740578499163</v>
      </c>
      <c r="EQ349" s="122">
        <f t="shared" si="827"/>
        <v>0</v>
      </c>
      <c r="ER349" s="122">
        <f t="shared" si="828"/>
        <v>0</v>
      </c>
      <c r="ES349" s="469">
        <f t="shared" si="829"/>
        <v>88.230545665735221</v>
      </c>
      <c r="ET349" s="466">
        <f t="shared" si="830"/>
        <v>0</v>
      </c>
      <c r="EU349" s="122">
        <f t="shared" si="831"/>
        <v>0</v>
      </c>
      <c r="EV349" s="122">
        <f t="shared" si="832"/>
        <v>0</v>
      </c>
      <c r="EW349" s="122">
        <f t="shared" si="833"/>
        <v>0</v>
      </c>
      <c r="EX349" s="122">
        <f t="shared" si="834"/>
        <v>0</v>
      </c>
      <c r="EY349" s="122">
        <f t="shared" si="835"/>
        <v>0</v>
      </c>
      <c r="EZ349" s="122">
        <f t="shared" si="836"/>
        <v>0</v>
      </c>
      <c r="FA349" s="122">
        <f t="shared" si="837"/>
        <v>0</v>
      </c>
      <c r="FB349" s="122">
        <f t="shared" si="838"/>
        <v>0</v>
      </c>
      <c r="FC349" s="122">
        <f t="shared" si="839"/>
        <v>0</v>
      </c>
      <c r="FD349" s="122">
        <f t="shared" si="840"/>
        <v>0</v>
      </c>
      <c r="FE349" s="469">
        <f t="shared" si="841"/>
        <v>0</v>
      </c>
      <c r="FF349" s="466">
        <f t="shared" si="842"/>
        <v>0</v>
      </c>
      <c r="FG349" s="466">
        <f t="shared" si="843"/>
        <v>0</v>
      </c>
      <c r="FH349" s="466">
        <f t="shared" si="844"/>
        <v>0</v>
      </c>
      <c r="FI349" s="466">
        <f t="shared" si="845"/>
        <v>0</v>
      </c>
      <c r="FJ349" s="466">
        <f t="shared" si="846"/>
        <v>0</v>
      </c>
      <c r="FK349" s="466">
        <f t="shared" si="847"/>
        <v>0</v>
      </c>
      <c r="FL349" s="466">
        <f t="shared" si="848"/>
        <v>0</v>
      </c>
      <c r="FM349" s="466">
        <f t="shared" si="849"/>
        <v>0</v>
      </c>
      <c r="FN349" s="466">
        <f t="shared" si="850"/>
        <v>0</v>
      </c>
      <c r="FO349" s="466">
        <f t="shared" si="851"/>
        <v>0</v>
      </c>
      <c r="FP349" s="466">
        <f t="shared" si="852"/>
        <v>0</v>
      </c>
      <c r="FQ349" s="468">
        <f t="shared" si="853"/>
        <v>0</v>
      </c>
      <c r="FR349" s="466">
        <f t="shared" si="854"/>
        <v>0</v>
      </c>
      <c r="FS349" s="466">
        <f t="shared" si="855"/>
        <v>0</v>
      </c>
      <c r="FT349" s="466">
        <f t="shared" si="856"/>
        <v>0</v>
      </c>
      <c r="FU349" s="466">
        <f t="shared" si="857"/>
        <v>0</v>
      </c>
      <c r="FV349" s="466">
        <f t="shared" si="858"/>
        <v>0</v>
      </c>
      <c r="FW349" s="466">
        <f t="shared" si="859"/>
        <v>0</v>
      </c>
      <c r="FX349" s="466">
        <f t="shared" si="860"/>
        <v>0</v>
      </c>
      <c r="FY349" s="466">
        <f t="shared" si="861"/>
        <v>0</v>
      </c>
      <c r="FZ349" s="466">
        <f t="shared" si="862"/>
        <v>0</v>
      </c>
      <c r="GA349" s="466">
        <f t="shared" si="863"/>
        <v>0</v>
      </c>
      <c r="GB349" s="466">
        <f t="shared" si="864"/>
        <v>0</v>
      </c>
      <c r="GC349" s="468">
        <f t="shared" si="865"/>
        <v>0</v>
      </c>
    </row>
    <row r="350" spans="1:185">
      <c r="A350" s="97">
        <v>347</v>
      </c>
      <c r="B350" s="97" t="s">
        <v>11</v>
      </c>
      <c r="C350" s="97" t="s">
        <v>214</v>
      </c>
      <c r="D350" s="97" t="s">
        <v>935</v>
      </c>
      <c r="E350" s="321">
        <v>0</v>
      </c>
      <c r="F350" s="122">
        <v>0</v>
      </c>
      <c r="G350" s="122">
        <v>1.8251344594594501</v>
      </c>
      <c r="H350" s="122">
        <v>0</v>
      </c>
      <c r="I350" s="122">
        <v>0</v>
      </c>
      <c r="J350" s="122">
        <v>1.6995736590202599</v>
      </c>
      <c r="K350" s="122">
        <v>0</v>
      </c>
      <c r="L350" s="122">
        <v>0</v>
      </c>
      <c r="M350" s="122">
        <v>1.6094634081081001</v>
      </c>
      <c r="N350" s="122">
        <v>0</v>
      </c>
      <c r="O350" s="122">
        <v>0</v>
      </c>
      <c r="P350" s="475">
        <v>1.3107919520270199</v>
      </c>
      <c r="Q350" s="474">
        <v>3</v>
      </c>
      <c r="R350" s="97">
        <v>0</v>
      </c>
      <c r="S350" s="97">
        <v>0</v>
      </c>
      <c r="T350" s="97">
        <v>5.4754033783783704</v>
      </c>
      <c r="U350" s="97">
        <v>0</v>
      </c>
      <c r="V350" s="97">
        <v>0</v>
      </c>
      <c r="W350" s="97">
        <v>5.0987209770608004</v>
      </c>
      <c r="X350" s="97">
        <v>0</v>
      </c>
      <c r="Y350" s="97">
        <v>0</v>
      </c>
      <c r="Z350" s="97">
        <v>4.82839022432431</v>
      </c>
      <c r="AA350" s="97">
        <v>0</v>
      </c>
      <c r="AB350" s="97">
        <v>0</v>
      </c>
      <c r="AC350" s="97">
        <v>3.93237585608107</v>
      </c>
      <c r="AD350" s="321">
        <v>0</v>
      </c>
      <c r="AE350" s="97">
        <v>0</v>
      </c>
      <c r="AF350" s="97">
        <v>3691.7591804588501</v>
      </c>
      <c r="AG350" s="97">
        <v>0</v>
      </c>
      <c r="AH350" s="97">
        <v>0</v>
      </c>
      <c r="AI350" s="97">
        <v>3437.7832416864098</v>
      </c>
      <c r="AJ350" s="97">
        <v>0</v>
      </c>
      <c r="AK350" s="97">
        <v>0</v>
      </c>
      <c r="AL350" s="97">
        <v>3255.5143737792901</v>
      </c>
      <c r="AM350" s="97">
        <v>0</v>
      </c>
      <c r="AN350" s="97">
        <v>0</v>
      </c>
      <c r="AO350" s="97">
        <v>2651.3817639498898</v>
      </c>
      <c r="AP350" s="466">
        <f t="shared" si="722"/>
        <v>0</v>
      </c>
      <c r="AQ350" s="122">
        <f t="shared" si="723"/>
        <v>0</v>
      </c>
      <c r="AR350" s="473">
        <f t="shared" si="724"/>
        <v>674.24423833997491</v>
      </c>
      <c r="AS350" s="122">
        <f t="shared" si="725"/>
        <v>0</v>
      </c>
      <c r="AT350" s="122">
        <f t="shared" si="726"/>
        <v>0</v>
      </c>
      <c r="AU350" s="122">
        <f t="shared" si="727"/>
        <v>674.24423833997446</v>
      </c>
      <c r="AV350" s="122">
        <f t="shared" si="728"/>
        <v>0</v>
      </c>
      <c r="AW350" s="122">
        <f t="shared" si="729"/>
        <v>0</v>
      </c>
      <c r="AX350" s="122">
        <f t="shared" si="730"/>
        <v>674.24425585545339</v>
      </c>
      <c r="AY350" s="122">
        <f t="shared" si="731"/>
        <v>0</v>
      </c>
      <c r="AZ350" s="122">
        <f t="shared" si="732"/>
        <v>0</v>
      </c>
      <c r="BA350" s="469">
        <f t="shared" si="733"/>
        <v>674.24423833997537</v>
      </c>
      <c r="BB350" s="97">
        <f t="shared" si="734"/>
        <v>0</v>
      </c>
      <c r="BC350" s="97">
        <f t="shared" si="735"/>
        <v>0</v>
      </c>
      <c r="BD350" s="97">
        <f t="shared" si="736"/>
        <v>0.28165880563813667</v>
      </c>
      <c r="BE350" s="97">
        <f t="shared" si="737"/>
        <v>0</v>
      </c>
      <c r="BF350" s="97">
        <f t="shared" si="738"/>
        <v>0</v>
      </c>
      <c r="BG350" s="97">
        <f t="shared" si="739"/>
        <v>0.26228198389035989</v>
      </c>
      <c r="BH350" s="97">
        <f t="shared" si="740"/>
        <v>0</v>
      </c>
      <c r="BI350" s="97">
        <f t="shared" si="741"/>
        <v>0</v>
      </c>
      <c r="BJ350" s="97">
        <f t="shared" si="742"/>
        <v>0.24837596972459333</v>
      </c>
      <c r="BK350" s="97">
        <f t="shared" si="743"/>
        <v>0</v>
      </c>
      <c r="BL350" s="97">
        <f t="shared" si="744"/>
        <v>0</v>
      </c>
      <c r="BM350" s="469">
        <f t="shared" si="745"/>
        <v>0.2022843269078142</v>
      </c>
      <c r="BN350" s="467">
        <f t="shared" si="746"/>
        <v>0</v>
      </c>
      <c r="BO350" s="97">
        <f t="shared" si="747"/>
        <v>0</v>
      </c>
      <c r="BP350" s="97">
        <f t="shared" si="748"/>
        <v>2616353.9515297669</v>
      </c>
      <c r="BQ350" s="97">
        <f t="shared" si="749"/>
        <v>0</v>
      </c>
      <c r="BR350" s="97">
        <f t="shared" si="750"/>
        <v>0</v>
      </c>
      <c r="BS350" s="97">
        <f t="shared" si="751"/>
        <v>2723479.3740019011</v>
      </c>
      <c r="BT350" s="97">
        <f t="shared" si="752"/>
        <v>0</v>
      </c>
      <c r="BU350" s="97">
        <f t="shared" si="753"/>
        <v>0</v>
      </c>
      <c r="BV350" s="97">
        <f t="shared" si="754"/>
        <v>2808303.5804266408</v>
      </c>
      <c r="BW350" s="97">
        <f t="shared" si="755"/>
        <v>0</v>
      </c>
      <c r="BX350" s="97">
        <f t="shared" si="756"/>
        <v>0</v>
      </c>
      <c r="BY350" s="469">
        <f t="shared" si="757"/>
        <v>3152346.8418168477</v>
      </c>
      <c r="BZ350" s="470">
        <f t="shared" si="758"/>
        <v>0</v>
      </c>
      <c r="CA350" s="470">
        <f t="shared" si="759"/>
        <v>0</v>
      </c>
      <c r="CB350" s="470">
        <f t="shared" si="760"/>
        <v>2.3891883124642431E-2</v>
      </c>
      <c r="CC350" s="470">
        <f t="shared" si="761"/>
        <v>0</v>
      </c>
      <c r="CD350" s="470">
        <f t="shared" si="762"/>
        <v>0</v>
      </c>
      <c r="CE350" s="470">
        <f t="shared" si="763"/>
        <v>2.6707476112684571E-2</v>
      </c>
      <c r="CF350" s="470">
        <f t="shared" si="764"/>
        <v>0</v>
      </c>
      <c r="CG350" s="470">
        <f t="shared" si="765"/>
        <v>0</v>
      </c>
      <c r="CH350" s="470">
        <f t="shared" si="766"/>
        <v>2.9081158004577373E-2</v>
      </c>
      <c r="CI350" s="470">
        <f t="shared" si="767"/>
        <v>0</v>
      </c>
      <c r="CJ350" s="470">
        <f t="shared" si="768"/>
        <v>0</v>
      </c>
      <c r="CK350" s="472">
        <f t="shared" si="769"/>
        <v>4.0081962624986922E-2</v>
      </c>
      <c r="CL350" s="470">
        <f t="shared" si="770"/>
        <v>0</v>
      </c>
      <c r="CM350" s="116">
        <f t="shared" si="771"/>
        <v>0</v>
      </c>
      <c r="CN350" s="116">
        <f t="shared" si="772"/>
        <v>0</v>
      </c>
      <c r="CO350" s="116">
        <f t="shared" si="773"/>
        <v>0</v>
      </c>
      <c r="CP350" s="116">
        <f t="shared" si="774"/>
        <v>0</v>
      </c>
      <c r="CQ350" s="116">
        <f t="shared" si="775"/>
        <v>0</v>
      </c>
      <c r="CR350" s="116">
        <f t="shared" si="776"/>
        <v>0</v>
      </c>
      <c r="CS350" s="116">
        <f t="shared" si="777"/>
        <v>0</v>
      </c>
      <c r="CT350" s="116">
        <f t="shared" si="778"/>
        <v>0</v>
      </c>
      <c r="CU350" s="116">
        <f t="shared" si="779"/>
        <v>0</v>
      </c>
      <c r="CV350" s="116">
        <f t="shared" si="780"/>
        <v>0</v>
      </c>
      <c r="CW350" s="471">
        <f t="shared" si="781"/>
        <v>0</v>
      </c>
      <c r="CX350" s="470">
        <f t="shared" si="782"/>
        <v>0</v>
      </c>
      <c r="CY350" s="116">
        <f t="shared" si="783"/>
        <v>0</v>
      </c>
      <c r="CZ350" s="116">
        <f t="shared" si="784"/>
        <v>0</v>
      </c>
      <c r="DA350" s="116">
        <f t="shared" si="785"/>
        <v>0</v>
      </c>
      <c r="DB350" s="116">
        <f t="shared" si="786"/>
        <v>0</v>
      </c>
      <c r="DC350" s="116">
        <f t="shared" si="787"/>
        <v>0</v>
      </c>
      <c r="DD350" s="116">
        <f t="shared" si="788"/>
        <v>0</v>
      </c>
      <c r="DE350" s="116">
        <f t="shared" si="789"/>
        <v>0</v>
      </c>
      <c r="DF350" s="116">
        <f t="shared" si="790"/>
        <v>0</v>
      </c>
      <c r="DG350" s="116">
        <f t="shared" si="791"/>
        <v>0</v>
      </c>
      <c r="DH350" s="116">
        <f t="shared" si="792"/>
        <v>0</v>
      </c>
      <c r="DI350" s="471">
        <f t="shared" si="793"/>
        <v>0</v>
      </c>
      <c r="DJ350" s="470">
        <f t="shared" si="794"/>
        <v>0</v>
      </c>
      <c r="DK350" s="116">
        <f t="shared" si="795"/>
        <v>0</v>
      </c>
      <c r="DL350" s="116">
        <f t="shared" si="796"/>
        <v>0</v>
      </c>
      <c r="DM350" s="116">
        <f t="shared" si="797"/>
        <v>0</v>
      </c>
      <c r="DN350" s="116">
        <f t="shared" si="798"/>
        <v>0</v>
      </c>
      <c r="DO350" s="116">
        <f t="shared" si="799"/>
        <v>0</v>
      </c>
      <c r="DP350" s="116">
        <f t="shared" si="800"/>
        <v>0</v>
      </c>
      <c r="DQ350" s="116">
        <f t="shared" si="801"/>
        <v>0</v>
      </c>
      <c r="DR350" s="116">
        <f t="shared" si="802"/>
        <v>0</v>
      </c>
      <c r="DS350" s="116">
        <f t="shared" si="803"/>
        <v>0</v>
      </c>
      <c r="DT350" s="116">
        <f t="shared" si="804"/>
        <v>0</v>
      </c>
      <c r="DU350" s="471">
        <f t="shared" si="805"/>
        <v>0</v>
      </c>
      <c r="DV350" s="470">
        <f t="shared" si="806"/>
        <v>0</v>
      </c>
      <c r="DW350" s="470">
        <f t="shared" si="807"/>
        <v>0</v>
      </c>
      <c r="DX350" s="470">
        <f t="shared" si="808"/>
        <v>5.4754033783783704</v>
      </c>
      <c r="DY350" s="470">
        <f t="shared" si="809"/>
        <v>0</v>
      </c>
      <c r="DZ350" s="470">
        <f t="shared" si="810"/>
        <v>0</v>
      </c>
      <c r="EA350" s="470">
        <f t="shared" si="811"/>
        <v>5.0987209770608004</v>
      </c>
      <c r="EB350" s="470">
        <f t="shared" si="812"/>
        <v>0</v>
      </c>
      <c r="EC350" s="470">
        <f t="shared" si="813"/>
        <v>0</v>
      </c>
      <c r="ED350" s="470">
        <f t="shared" si="814"/>
        <v>4.82839022432431</v>
      </c>
      <c r="EE350" s="470">
        <f t="shared" si="815"/>
        <v>0</v>
      </c>
      <c r="EF350" s="470">
        <f t="shared" si="816"/>
        <v>0</v>
      </c>
      <c r="EG350" s="470">
        <f t="shared" si="817"/>
        <v>3.93237585608107</v>
      </c>
      <c r="EH350" s="466">
        <f t="shared" si="818"/>
        <v>0</v>
      </c>
      <c r="EI350" s="122">
        <f t="shared" si="819"/>
        <v>0</v>
      </c>
      <c r="EJ350" s="122">
        <f t="shared" si="820"/>
        <v>9.2890898461422431</v>
      </c>
      <c r="EK350" s="122">
        <f t="shared" si="821"/>
        <v>0</v>
      </c>
      <c r="EL350" s="122">
        <f t="shared" si="822"/>
        <v>0</v>
      </c>
      <c r="EM350" s="122">
        <f t="shared" si="823"/>
        <v>10.383783642342664</v>
      </c>
      <c r="EN350" s="122">
        <f t="shared" si="824"/>
        <v>0</v>
      </c>
      <c r="EO350" s="122">
        <f t="shared" si="825"/>
        <v>0</v>
      </c>
      <c r="EP350" s="122">
        <f t="shared" si="826"/>
        <v>11.306663778869476</v>
      </c>
      <c r="EQ350" s="122">
        <f t="shared" si="827"/>
        <v>0</v>
      </c>
      <c r="ER350" s="122">
        <f t="shared" si="828"/>
        <v>0</v>
      </c>
      <c r="ES350" s="469">
        <f t="shared" si="829"/>
        <v>15.583742398655767</v>
      </c>
      <c r="ET350" s="466">
        <f t="shared" si="830"/>
        <v>0</v>
      </c>
      <c r="EU350" s="122">
        <f t="shared" si="831"/>
        <v>0</v>
      </c>
      <c r="EV350" s="122">
        <f t="shared" si="832"/>
        <v>0</v>
      </c>
      <c r="EW350" s="122">
        <f t="shared" si="833"/>
        <v>0</v>
      </c>
      <c r="EX350" s="122">
        <f t="shared" si="834"/>
        <v>0</v>
      </c>
      <c r="EY350" s="122">
        <f t="shared" si="835"/>
        <v>0</v>
      </c>
      <c r="EZ350" s="122">
        <f t="shared" si="836"/>
        <v>0</v>
      </c>
      <c r="FA350" s="122">
        <f t="shared" si="837"/>
        <v>0</v>
      </c>
      <c r="FB350" s="122">
        <f t="shared" si="838"/>
        <v>0</v>
      </c>
      <c r="FC350" s="122">
        <f t="shared" si="839"/>
        <v>0</v>
      </c>
      <c r="FD350" s="122">
        <f t="shared" si="840"/>
        <v>0</v>
      </c>
      <c r="FE350" s="469">
        <f t="shared" si="841"/>
        <v>0</v>
      </c>
      <c r="FF350" s="466">
        <f t="shared" si="842"/>
        <v>0</v>
      </c>
      <c r="FG350" s="466">
        <f t="shared" si="843"/>
        <v>0</v>
      </c>
      <c r="FH350" s="466">
        <f t="shared" si="844"/>
        <v>0</v>
      </c>
      <c r="FI350" s="466">
        <f t="shared" si="845"/>
        <v>0</v>
      </c>
      <c r="FJ350" s="466">
        <f t="shared" si="846"/>
        <v>0</v>
      </c>
      <c r="FK350" s="466">
        <f t="shared" si="847"/>
        <v>0</v>
      </c>
      <c r="FL350" s="466">
        <f t="shared" si="848"/>
        <v>0</v>
      </c>
      <c r="FM350" s="466">
        <f t="shared" si="849"/>
        <v>0</v>
      </c>
      <c r="FN350" s="466">
        <f t="shared" si="850"/>
        <v>0</v>
      </c>
      <c r="FO350" s="466">
        <f t="shared" si="851"/>
        <v>0</v>
      </c>
      <c r="FP350" s="466">
        <f t="shared" si="852"/>
        <v>0</v>
      </c>
      <c r="FQ350" s="468">
        <f t="shared" si="853"/>
        <v>0</v>
      </c>
      <c r="FR350" s="466">
        <f t="shared" si="854"/>
        <v>0</v>
      </c>
      <c r="FS350" s="466">
        <f t="shared" si="855"/>
        <v>0</v>
      </c>
      <c r="FT350" s="466">
        <f t="shared" si="856"/>
        <v>9.2890898461422431</v>
      </c>
      <c r="FU350" s="466">
        <f t="shared" si="857"/>
        <v>0</v>
      </c>
      <c r="FV350" s="466">
        <f t="shared" si="858"/>
        <v>0</v>
      </c>
      <c r="FW350" s="466">
        <f t="shared" si="859"/>
        <v>10.383783642342664</v>
      </c>
      <c r="FX350" s="466">
        <f t="shared" si="860"/>
        <v>0</v>
      </c>
      <c r="FY350" s="466">
        <f t="shared" si="861"/>
        <v>0</v>
      </c>
      <c r="FZ350" s="466">
        <f t="shared" si="862"/>
        <v>11.306663778869476</v>
      </c>
      <c r="GA350" s="466">
        <f t="shared" si="863"/>
        <v>0</v>
      </c>
      <c r="GB350" s="466">
        <f t="shared" si="864"/>
        <v>0</v>
      </c>
      <c r="GC350" s="468">
        <f t="shared" si="865"/>
        <v>15.583742398655767</v>
      </c>
    </row>
    <row r="351" spans="1:185">
      <c r="A351" s="97">
        <v>348</v>
      </c>
      <c r="B351" s="97" t="s">
        <v>11</v>
      </c>
      <c r="C351" s="97" t="s">
        <v>214</v>
      </c>
      <c r="D351" s="97" t="s">
        <v>935</v>
      </c>
      <c r="E351" s="321">
        <v>0</v>
      </c>
      <c r="F351" s="122">
        <v>0</v>
      </c>
      <c r="G351" s="122">
        <v>1.8826432173010299</v>
      </c>
      <c r="H351" s="122">
        <v>0</v>
      </c>
      <c r="I351" s="122">
        <v>0</v>
      </c>
      <c r="J351" s="122">
        <v>1.8373656479249401</v>
      </c>
      <c r="K351" s="122">
        <v>0</v>
      </c>
      <c r="L351" s="122">
        <v>0</v>
      </c>
      <c r="M351" s="122">
        <v>1.78474577000137</v>
      </c>
      <c r="N351" s="122">
        <v>0</v>
      </c>
      <c r="O351" s="122">
        <v>0</v>
      </c>
      <c r="P351" s="475">
        <v>1.7188532573958399</v>
      </c>
      <c r="Q351" s="474">
        <v>1</v>
      </c>
      <c r="R351" s="97">
        <v>0</v>
      </c>
      <c r="S351" s="97">
        <v>0</v>
      </c>
      <c r="T351" s="97">
        <v>1.8826432173010299</v>
      </c>
      <c r="U351" s="97">
        <v>0</v>
      </c>
      <c r="V351" s="97">
        <v>0</v>
      </c>
      <c r="W351" s="97">
        <v>1.8373656479249401</v>
      </c>
      <c r="X351" s="97">
        <v>0</v>
      </c>
      <c r="Y351" s="97">
        <v>0</v>
      </c>
      <c r="Z351" s="97">
        <v>1.78474577000137</v>
      </c>
      <c r="AA351" s="97">
        <v>0</v>
      </c>
      <c r="AB351" s="97">
        <v>0</v>
      </c>
      <c r="AC351" s="97">
        <v>1.7188532573958399</v>
      </c>
      <c r="AD351" s="321">
        <v>0</v>
      </c>
      <c r="AE351" s="97">
        <v>0</v>
      </c>
      <c r="AF351" s="97">
        <v>301.36905854124399</v>
      </c>
      <c r="AG351" s="97">
        <v>0</v>
      </c>
      <c r="AH351" s="97">
        <v>0</v>
      </c>
      <c r="AI351" s="97">
        <v>294.121132683327</v>
      </c>
      <c r="AJ351" s="97">
        <v>0</v>
      </c>
      <c r="AK351" s="97">
        <v>0</v>
      </c>
      <c r="AL351" s="97">
        <v>285.69787597656199</v>
      </c>
      <c r="AM351" s="97">
        <v>0</v>
      </c>
      <c r="AN351" s="97">
        <v>0</v>
      </c>
      <c r="AO351" s="97">
        <v>275.14995044815601</v>
      </c>
      <c r="AP351" s="466">
        <f t="shared" si="722"/>
        <v>0</v>
      </c>
      <c r="AQ351" s="122">
        <f t="shared" si="723"/>
        <v>0</v>
      </c>
      <c r="AR351" s="473">
        <f t="shared" si="724"/>
        <v>160.07762690866554</v>
      </c>
      <c r="AS351" s="122">
        <f t="shared" si="725"/>
        <v>0</v>
      </c>
      <c r="AT351" s="122">
        <f t="shared" si="726"/>
        <v>0</v>
      </c>
      <c r="AU351" s="122">
        <f t="shared" si="727"/>
        <v>160.07762690866551</v>
      </c>
      <c r="AV351" s="122">
        <f t="shared" si="728"/>
        <v>0</v>
      </c>
      <c r="AW351" s="122">
        <f t="shared" si="729"/>
        <v>0</v>
      </c>
      <c r="AX351" s="122">
        <f t="shared" si="730"/>
        <v>160.07763165974202</v>
      </c>
      <c r="AY351" s="122">
        <f t="shared" si="731"/>
        <v>0</v>
      </c>
      <c r="AZ351" s="122">
        <f t="shared" si="732"/>
        <v>0</v>
      </c>
      <c r="BA351" s="469">
        <f t="shared" si="733"/>
        <v>160.07762690866571</v>
      </c>
      <c r="BB351" s="97">
        <f t="shared" si="734"/>
        <v>0</v>
      </c>
      <c r="BC351" s="97">
        <f t="shared" si="735"/>
        <v>0</v>
      </c>
      <c r="BD351" s="97">
        <f t="shared" si="736"/>
        <v>0.29053368494548887</v>
      </c>
      <c r="BE351" s="97">
        <f t="shared" si="737"/>
        <v>0</v>
      </c>
      <c r="BF351" s="97">
        <f t="shared" si="738"/>
        <v>0</v>
      </c>
      <c r="BG351" s="97">
        <f t="shared" si="739"/>
        <v>0.28354634982254989</v>
      </c>
      <c r="BH351" s="97">
        <f t="shared" si="740"/>
        <v>0</v>
      </c>
      <c r="BI351" s="97">
        <f t="shared" si="741"/>
        <v>0</v>
      </c>
      <c r="BJ351" s="97">
        <f t="shared" si="742"/>
        <v>0.27542593332832249</v>
      </c>
      <c r="BK351" s="97">
        <f t="shared" si="743"/>
        <v>0</v>
      </c>
      <c r="BL351" s="97">
        <f t="shared" si="744"/>
        <v>0</v>
      </c>
      <c r="BM351" s="469">
        <f t="shared" si="745"/>
        <v>0.26525725435523129</v>
      </c>
      <c r="BN351" s="467">
        <f t="shared" si="746"/>
        <v>0</v>
      </c>
      <c r="BO351" s="97">
        <f t="shared" si="747"/>
        <v>0</v>
      </c>
      <c r="BP351" s="97">
        <f t="shared" si="748"/>
        <v>610414.02253163245</v>
      </c>
      <c r="BQ351" s="97">
        <f t="shared" si="749"/>
        <v>0</v>
      </c>
      <c r="BR351" s="97">
        <f t="shared" si="750"/>
        <v>0</v>
      </c>
      <c r="BS351" s="97">
        <f t="shared" si="751"/>
        <v>618837.72478726355</v>
      </c>
      <c r="BT351" s="97">
        <f t="shared" si="752"/>
        <v>0</v>
      </c>
      <c r="BU351" s="97">
        <f t="shared" si="753"/>
        <v>0</v>
      </c>
      <c r="BV351" s="97">
        <f t="shared" si="754"/>
        <v>629044.57420241332</v>
      </c>
      <c r="BW351" s="97">
        <f t="shared" si="755"/>
        <v>0</v>
      </c>
      <c r="BX351" s="97">
        <f t="shared" si="756"/>
        <v>0</v>
      </c>
      <c r="BY351" s="469">
        <f t="shared" si="757"/>
        <v>642509.35289026343</v>
      </c>
      <c r="BZ351" s="470">
        <f t="shared" si="758"/>
        <v>0</v>
      </c>
      <c r="CA351" s="470">
        <f t="shared" si="759"/>
        <v>0</v>
      </c>
      <c r="CB351" s="470">
        <f t="shared" si="760"/>
        <v>1.6211622492304362E-2</v>
      </c>
      <c r="CC351" s="470">
        <f t="shared" si="761"/>
        <v>0</v>
      </c>
      <c r="CD351" s="470">
        <f t="shared" si="762"/>
        <v>0</v>
      </c>
      <c r="CE351" s="470">
        <f t="shared" si="763"/>
        <v>1.6840353075234599E-2</v>
      </c>
      <c r="CF351" s="470">
        <f t="shared" si="764"/>
        <v>0</v>
      </c>
      <c r="CG351" s="470">
        <f t="shared" si="765"/>
        <v>0</v>
      </c>
      <c r="CH351" s="470">
        <f t="shared" si="766"/>
        <v>1.7622806137871684E-2</v>
      </c>
      <c r="CI351" s="470">
        <f t="shared" si="767"/>
        <v>0</v>
      </c>
      <c r="CJ351" s="470">
        <f t="shared" si="768"/>
        <v>0</v>
      </c>
      <c r="CK351" s="472">
        <f t="shared" si="769"/>
        <v>1.8690058331788644E-2</v>
      </c>
      <c r="CL351" s="470">
        <f t="shared" si="770"/>
        <v>0</v>
      </c>
      <c r="CM351" s="116">
        <f t="shared" si="771"/>
        <v>0</v>
      </c>
      <c r="CN351" s="116">
        <f t="shared" si="772"/>
        <v>0</v>
      </c>
      <c r="CO351" s="116">
        <f t="shared" si="773"/>
        <v>0</v>
      </c>
      <c r="CP351" s="116">
        <f t="shared" si="774"/>
        <v>0</v>
      </c>
      <c r="CQ351" s="116">
        <f t="shared" si="775"/>
        <v>0</v>
      </c>
      <c r="CR351" s="116">
        <f t="shared" si="776"/>
        <v>0</v>
      </c>
      <c r="CS351" s="116">
        <f t="shared" si="777"/>
        <v>0</v>
      </c>
      <c r="CT351" s="116">
        <f t="shared" si="778"/>
        <v>0</v>
      </c>
      <c r="CU351" s="116">
        <f t="shared" si="779"/>
        <v>0</v>
      </c>
      <c r="CV351" s="116">
        <f t="shared" si="780"/>
        <v>0</v>
      </c>
      <c r="CW351" s="471">
        <f t="shared" si="781"/>
        <v>0</v>
      </c>
      <c r="CX351" s="470">
        <f t="shared" si="782"/>
        <v>0</v>
      </c>
      <c r="CY351" s="116">
        <f t="shared" si="783"/>
        <v>0</v>
      </c>
      <c r="CZ351" s="116">
        <f t="shared" si="784"/>
        <v>0</v>
      </c>
      <c r="DA351" s="116">
        <f t="shared" si="785"/>
        <v>0</v>
      </c>
      <c r="DB351" s="116">
        <f t="shared" si="786"/>
        <v>0</v>
      </c>
      <c r="DC351" s="116">
        <f t="shared" si="787"/>
        <v>0</v>
      </c>
      <c r="DD351" s="116">
        <f t="shared" si="788"/>
        <v>0</v>
      </c>
      <c r="DE351" s="116">
        <f t="shared" si="789"/>
        <v>0</v>
      </c>
      <c r="DF351" s="116">
        <f t="shared" si="790"/>
        <v>0</v>
      </c>
      <c r="DG351" s="116">
        <f t="shared" si="791"/>
        <v>0</v>
      </c>
      <c r="DH351" s="116">
        <f t="shared" si="792"/>
        <v>0</v>
      </c>
      <c r="DI351" s="471">
        <f t="shared" si="793"/>
        <v>0</v>
      </c>
      <c r="DJ351" s="470">
        <f t="shared" si="794"/>
        <v>0</v>
      </c>
      <c r="DK351" s="116">
        <f t="shared" si="795"/>
        <v>0</v>
      </c>
      <c r="DL351" s="116">
        <f t="shared" si="796"/>
        <v>1.8826432173010299</v>
      </c>
      <c r="DM351" s="116">
        <f t="shared" si="797"/>
        <v>0</v>
      </c>
      <c r="DN351" s="116">
        <f t="shared" si="798"/>
        <v>0</v>
      </c>
      <c r="DO351" s="116">
        <f t="shared" si="799"/>
        <v>1.8373656479249401</v>
      </c>
      <c r="DP351" s="116">
        <f t="shared" si="800"/>
        <v>0</v>
      </c>
      <c r="DQ351" s="116">
        <f t="shared" si="801"/>
        <v>0</v>
      </c>
      <c r="DR351" s="116">
        <f t="shared" si="802"/>
        <v>1.78474577000137</v>
      </c>
      <c r="DS351" s="116">
        <f t="shared" si="803"/>
        <v>0</v>
      </c>
      <c r="DT351" s="116">
        <f t="shared" si="804"/>
        <v>0</v>
      </c>
      <c r="DU351" s="471">
        <f t="shared" si="805"/>
        <v>1.7188532573958399</v>
      </c>
      <c r="DV351" s="470">
        <f t="shared" si="806"/>
        <v>0</v>
      </c>
      <c r="DW351" s="470">
        <f t="shared" si="807"/>
        <v>0</v>
      </c>
      <c r="DX351" s="470">
        <f t="shared" si="808"/>
        <v>0</v>
      </c>
      <c r="DY351" s="470">
        <f t="shared" si="809"/>
        <v>0</v>
      </c>
      <c r="DZ351" s="470">
        <f t="shared" si="810"/>
        <v>0</v>
      </c>
      <c r="EA351" s="470">
        <f t="shared" si="811"/>
        <v>0</v>
      </c>
      <c r="EB351" s="470">
        <f t="shared" si="812"/>
        <v>0</v>
      </c>
      <c r="EC351" s="470">
        <f t="shared" si="813"/>
        <v>0</v>
      </c>
      <c r="ED351" s="470">
        <f t="shared" si="814"/>
        <v>0</v>
      </c>
      <c r="EE351" s="470">
        <f t="shared" si="815"/>
        <v>0</v>
      </c>
      <c r="EF351" s="470">
        <f t="shared" si="816"/>
        <v>0</v>
      </c>
      <c r="EG351" s="470">
        <f t="shared" si="817"/>
        <v>0</v>
      </c>
      <c r="EH351" s="466">
        <f t="shared" si="818"/>
        <v>0</v>
      </c>
      <c r="EI351" s="122">
        <f t="shared" si="819"/>
        <v>0</v>
      </c>
      <c r="EJ351" s="122">
        <f t="shared" si="820"/>
        <v>2.1010094669269104</v>
      </c>
      <c r="EK351" s="122">
        <f t="shared" si="821"/>
        <v>0</v>
      </c>
      <c r="EL351" s="122">
        <f t="shared" si="822"/>
        <v>0</v>
      </c>
      <c r="EM351" s="122">
        <f t="shared" si="823"/>
        <v>2.1824922986120154</v>
      </c>
      <c r="EN351" s="122">
        <f t="shared" si="824"/>
        <v>0</v>
      </c>
      <c r="EO351" s="122">
        <f t="shared" si="825"/>
        <v>0</v>
      </c>
      <c r="EP351" s="122">
        <f t="shared" si="826"/>
        <v>2.2838974042889362</v>
      </c>
      <c r="EQ351" s="122">
        <f t="shared" si="827"/>
        <v>0</v>
      </c>
      <c r="ER351" s="122">
        <f t="shared" si="828"/>
        <v>0</v>
      </c>
      <c r="ES351" s="469">
        <f t="shared" si="829"/>
        <v>2.4222121821023523</v>
      </c>
      <c r="ET351" s="466">
        <f t="shared" si="830"/>
        <v>0</v>
      </c>
      <c r="EU351" s="122">
        <f t="shared" si="831"/>
        <v>0</v>
      </c>
      <c r="EV351" s="122">
        <f t="shared" si="832"/>
        <v>0</v>
      </c>
      <c r="EW351" s="122">
        <f t="shared" si="833"/>
        <v>0</v>
      </c>
      <c r="EX351" s="122">
        <f t="shared" si="834"/>
        <v>0</v>
      </c>
      <c r="EY351" s="122">
        <f t="shared" si="835"/>
        <v>0</v>
      </c>
      <c r="EZ351" s="122">
        <f t="shared" si="836"/>
        <v>0</v>
      </c>
      <c r="FA351" s="122">
        <f t="shared" si="837"/>
        <v>0</v>
      </c>
      <c r="FB351" s="122">
        <f t="shared" si="838"/>
        <v>0</v>
      </c>
      <c r="FC351" s="122">
        <f t="shared" si="839"/>
        <v>0</v>
      </c>
      <c r="FD351" s="122">
        <f t="shared" si="840"/>
        <v>0</v>
      </c>
      <c r="FE351" s="469">
        <f t="shared" si="841"/>
        <v>0</v>
      </c>
      <c r="FF351" s="466">
        <f t="shared" si="842"/>
        <v>0</v>
      </c>
      <c r="FG351" s="466">
        <f t="shared" si="843"/>
        <v>0</v>
      </c>
      <c r="FH351" s="466">
        <f t="shared" si="844"/>
        <v>2.1010094669269104</v>
      </c>
      <c r="FI351" s="466">
        <f t="shared" si="845"/>
        <v>0</v>
      </c>
      <c r="FJ351" s="466">
        <f t="shared" si="846"/>
        <v>0</v>
      </c>
      <c r="FK351" s="466">
        <f t="shared" si="847"/>
        <v>2.1824922986120154</v>
      </c>
      <c r="FL351" s="466">
        <f t="shared" si="848"/>
        <v>0</v>
      </c>
      <c r="FM351" s="466">
        <f t="shared" si="849"/>
        <v>0</v>
      </c>
      <c r="FN351" s="466">
        <f t="shared" si="850"/>
        <v>2.2838974042889362</v>
      </c>
      <c r="FO351" s="466">
        <f t="shared" si="851"/>
        <v>0</v>
      </c>
      <c r="FP351" s="466">
        <f t="shared" si="852"/>
        <v>0</v>
      </c>
      <c r="FQ351" s="468">
        <f t="shared" si="853"/>
        <v>2.4222121821023523</v>
      </c>
      <c r="FR351" s="466">
        <f t="shared" si="854"/>
        <v>0</v>
      </c>
      <c r="FS351" s="466">
        <f t="shared" si="855"/>
        <v>0</v>
      </c>
      <c r="FT351" s="466">
        <f t="shared" si="856"/>
        <v>0</v>
      </c>
      <c r="FU351" s="466">
        <f t="shared" si="857"/>
        <v>0</v>
      </c>
      <c r="FV351" s="466">
        <f t="shared" si="858"/>
        <v>0</v>
      </c>
      <c r="FW351" s="466">
        <f t="shared" si="859"/>
        <v>0</v>
      </c>
      <c r="FX351" s="466">
        <f t="shared" si="860"/>
        <v>0</v>
      </c>
      <c r="FY351" s="466">
        <f t="shared" si="861"/>
        <v>0</v>
      </c>
      <c r="FZ351" s="466">
        <f t="shared" si="862"/>
        <v>0</v>
      </c>
      <c r="GA351" s="466">
        <f t="shared" si="863"/>
        <v>0</v>
      </c>
      <c r="GB351" s="466">
        <f t="shared" si="864"/>
        <v>0</v>
      </c>
      <c r="GC351" s="468">
        <f t="shared" si="865"/>
        <v>0</v>
      </c>
    </row>
    <row r="352" spans="1:185">
      <c r="A352" s="97">
        <v>349</v>
      </c>
      <c r="B352" s="97" t="s">
        <v>11</v>
      </c>
      <c r="C352" s="97" t="s">
        <v>214</v>
      </c>
      <c r="D352" s="97" t="s">
        <v>935</v>
      </c>
      <c r="E352" s="321">
        <v>0</v>
      </c>
      <c r="F352" s="122">
        <v>0</v>
      </c>
      <c r="G352" s="122">
        <v>2.73833749479817</v>
      </c>
      <c r="H352" s="122">
        <v>0</v>
      </c>
      <c r="I352" s="122">
        <v>0</v>
      </c>
      <c r="J352" s="122">
        <v>2.6750448605909298</v>
      </c>
      <c r="K352" s="122">
        <v>0</v>
      </c>
      <c r="L352" s="122">
        <v>0</v>
      </c>
      <c r="M352" s="122">
        <v>2.6014885559717</v>
      </c>
      <c r="N352" s="122">
        <v>0</v>
      </c>
      <c r="O352" s="122">
        <v>0</v>
      </c>
      <c r="P352" s="475">
        <v>2.5093786933000399</v>
      </c>
      <c r="Q352" s="474">
        <v>1</v>
      </c>
      <c r="R352" s="97">
        <v>0</v>
      </c>
      <c r="S352" s="97">
        <v>0</v>
      </c>
      <c r="T352" s="97">
        <v>2.73833749479817</v>
      </c>
      <c r="U352" s="97">
        <v>0</v>
      </c>
      <c r="V352" s="97">
        <v>0</v>
      </c>
      <c r="W352" s="97">
        <v>2.6750448605909298</v>
      </c>
      <c r="X352" s="97">
        <v>0</v>
      </c>
      <c r="Y352" s="97">
        <v>0</v>
      </c>
      <c r="Z352" s="97">
        <v>2.6014885559717</v>
      </c>
      <c r="AA352" s="97">
        <v>0</v>
      </c>
      <c r="AB352" s="97">
        <v>0</v>
      </c>
      <c r="AC352" s="97">
        <v>2.5093786933000399</v>
      </c>
      <c r="AD352" s="321">
        <v>0</v>
      </c>
      <c r="AE352" s="97">
        <v>0</v>
      </c>
      <c r="AF352" s="97">
        <v>381.88583671901802</v>
      </c>
      <c r="AG352" s="97">
        <v>0</v>
      </c>
      <c r="AH352" s="97">
        <v>0</v>
      </c>
      <c r="AI352" s="97">
        <v>373.05910859719302</v>
      </c>
      <c r="AJ352" s="97">
        <v>0</v>
      </c>
      <c r="AK352" s="97">
        <v>0</v>
      </c>
      <c r="AL352" s="97">
        <v>362.801025390625</v>
      </c>
      <c r="AM352" s="97">
        <v>0</v>
      </c>
      <c r="AN352" s="97">
        <v>0</v>
      </c>
      <c r="AO352" s="97">
        <v>349.95546887707297</v>
      </c>
      <c r="AP352" s="466">
        <f t="shared" si="722"/>
        <v>0</v>
      </c>
      <c r="AQ352" s="122">
        <f t="shared" si="723"/>
        <v>0</v>
      </c>
      <c r="AR352" s="473">
        <f t="shared" si="724"/>
        <v>139.4590102368536</v>
      </c>
      <c r="AS352" s="122">
        <f t="shared" si="725"/>
        <v>0</v>
      </c>
      <c r="AT352" s="122">
        <f t="shared" si="726"/>
        <v>0</v>
      </c>
      <c r="AU352" s="122">
        <f t="shared" si="727"/>
        <v>139.45901023685357</v>
      </c>
      <c r="AV352" s="122">
        <f t="shared" si="728"/>
        <v>0</v>
      </c>
      <c r="AW352" s="122">
        <f t="shared" si="729"/>
        <v>0</v>
      </c>
      <c r="AX352" s="122">
        <f t="shared" si="730"/>
        <v>139.45901263252441</v>
      </c>
      <c r="AY352" s="122">
        <f t="shared" si="731"/>
        <v>0</v>
      </c>
      <c r="AZ352" s="122">
        <f t="shared" si="732"/>
        <v>0</v>
      </c>
      <c r="BA352" s="469">
        <f t="shared" si="733"/>
        <v>139.45901023685377</v>
      </c>
      <c r="BB352" s="97">
        <f t="shared" si="734"/>
        <v>0</v>
      </c>
      <c r="BC352" s="97">
        <f t="shared" si="735"/>
        <v>0</v>
      </c>
      <c r="BD352" s="97">
        <f t="shared" si="736"/>
        <v>0.42258632739168644</v>
      </c>
      <c r="BE352" s="97">
        <f t="shared" si="737"/>
        <v>0</v>
      </c>
      <c r="BF352" s="97">
        <f t="shared" si="738"/>
        <v>0</v>
      </c>
      <c r="BG352" s="97">
        <f t="shared" si="739"/>
        <v>0.41281886743052693</v>
      </c>
      <c r="BH352" s="97">
        <f t="shared" si="740"/>
        <v>0</v>
      </c>
      <c r="BI352" s="97">
        <f t="shared" si="741"/>
        <v>0</v>
      </c>
      <c r="BJ352" s="97">
        <f t="shared" si="742"/>
        <v>0.40146749504323265</v>
      </c>
      <c r="BK352" s="97">
        <f t="shared" si="743"/>
        <v>0</v>
      </c>
      <c r="BL352" s="97">
        <f t="shared" si="744"/>
        <v>0</v>
      </c>
      <c r="BM352" s="469">
        <f t="shared" si="745"/>
        <v>0.38725289634715832</v>
      </c>
      <c r="BN352" s="467">
        <f t="shared" si="746"/>
        <v>0</v>
      </c>
      <c r="BO352" s="97">
        <f t="shared" si="747"/>
        <v>0</v>
      </c>
      <c r="BP352" s="97">
        <f t="shared" si="748"/>
        <v>430655.17926672072</v>
      </c>
      <c r="BQ352" s="97">
        <f t="shared" si="749"/>
        <v>0</v>
      </c>
      <c r="BR352" s="97">
        <f t="shared" si="750"/>
        <v>0</v>
      </c>
      <c r="BS352" s="97">
        <f t="shared" si="751"/>
        <v>436362.52717705508</v>
      </c>
      <c r="BT352" s="97">
        <f t="shared" si="752"/>
        <v>0</v>
      </c>
      <c r="BU352" s="97">
        <f t="shared" si="753"/>
        <v>0</v>
      </c>
      <c r="BV352" s="97">
        <f t="shared" si="754"/>
        <v>443266.49640571646</v>
      </c>
      <c r="BW352" s="97">
        <f t="shared" si="755"/>
        <v>0</v>
      </c>
      <c r="BX352" s="97">
        <f t="shared" si="756"/>
        <v>0</v>
      </c>
      <c r="BY352" s="469">
        <f t="shared" si="757"/>
        <v>452354.65766253136</v>
      </c>
      <c r="BZ352" s="470">
        <f t="shared" si="758"/>
        <v>0</v>
      </c>
      <c r="CA352" s="470">
        <f t="shared" si="759"/>
        <v>0</v>
      </c>
      <c r="CB352" s="470">
        <f t="shared" si="760"/>
        <v>7.8634423274122796E-3</v>
      </c>
      <c r="CC352" s="470">
        <f t="shared" si="761"/>
        <v>0</v>
      </c>
      <c r="CD352" s="470">
        <f t="shared" si="762"/>
        <v>0</v>
      </c>
      <c r="CE352" s="470">
        <f t="shared" si="763"/>
        <v>8.1561721376265175E-3</v>
      </c>
      <c r="CF352" s="470">
        <f t="shared" si="764"/>
        <v>0</v>
      </c>
      <c r="CG352" s="470">
        <f t="shared" si="765"/>
        <v>0</v>
      </c>
      <c r="CH352" s="470">
        <f t="shared" si="766"/>
        <v>8.5194781154850959E-3</v>
      </c>
      <c r="CI352" s="470">
        <f t="shared" si="767"/>
        <v>0</v>
      </c>
      <c r="CJ352" s="470">
        <f t="shared" si="768"/>
        <v>0</v>
      </c>
      <c r="CK352" s="472">
        <f t="shared" si="769"/>
        <v>9.0132800376105781E-3</v>
      </c>
      <c r="CL352" s="470">
        <f t="shared" si="770"/>
        <v>0</v>
      </c>
      <c r="CM352" s="116">
        <f t="shared" si="771"/>
        <v>0</v>
      </c>
      <c r="CN352" s="116">
        <f t="shared" si="772"/>
        <v>0</v>
      </c>
      <c r="CO352" s="116">
        <f t="shared" si="773"/>
        <v>0</v>
      </c>
      <c r="CP352" s="116">
        <f t="shared" si="774"/>
        <v>0</v>
      </c>
      <c r="CQ352" s="116">
        <f t="shared" si="775"/>
        <v>0</v>
      </c>
      <c r="CR352" s="116">
        <f t="shared" si="776"/>
        <v>0</v>
      </c>
      <c r="CS352" s="116">
        <f t="shared" si="777"/>
        <v>0</v>
      </c>
      <c r="CT352" s="116">
        <f t="shared" si="778"/>
        <v>0</v>
      </c>
      <c r="CU352" s="116">
        <f t="shared" si="779"/>
        <v>0</v>
      </c>
      <c r="CV352" s="116">
        <f t="shared" si="780"/>
        <v>0</v>
      </c>
      <c r="CW352" s="471">
        <f t="shared" si="781"/>
        <v>0</v>
      </c>
      <c r="CX352" s="470">
        <f t="shared" si="782"/>
        <v>0</v>
      </c>
      <c r="CY352" s="116">
        <f t="shared" si="783"/>
        <v>0</v>
      </c>
      <c r="CZ352" s="116">
        <f t="shared" si="784"/>
        <v>0</v>
      </c>
      <c r="DA352" s="116">
        <f t="shared" si="785"/>
        <v>0</v>
      </c>
      <c r="DB352" s="116">
        <f t="shared" si="786"/>
        <v>0</v>
      </c>
      <c r="DC352" s="116">
        <f t="shared" si="787"/>
        <v>0</v>
      </c>
      <c r="DD352" s="116">
        <f t="shared" si="788"/>
        <v>0</v>
      </c>
      <c r="DE352" s="116">
        <f t="shared" si="789"/>
        <v>0</v>
      </c>
      <c r="DF352" s="116">
        <f t="shared" si="790"/>
        <v>0</v>
      </c>
      <c r="DG352" s="116">
        <f t="shared" si="791"/>
        <v>0</v>
      </c>
      <c r="DH352" s="116">
        <f t="shared" si="792"/>
        <v>0</v>
      </c>
      <c r="DI352" s="471">
        <f t="shared" si="793"/>
        <v>0</v>
      </c>
      <c r="DJ352" s="470">
        <f t="shared" si="794"/>
        <v>0</v>
      </c>
      <c r="DK352" s="116">
        <f t="shared" si="795"/>
        <v>0</v>
      </c>
      <c r="DL352" s="116">
        <f t="shared" si="796"/>
        <v>2.73833749479817</v>
      </c>
      <c r="DM352" s="116">
        <f t="shared" si="797"/>
        <v>0</v>
      </c>
      <c r="DN352" s="116">
        <f t="shared" si="798"/>
        <v>0</v>
      </c>
      <c r="DO352" s="116">
        <f t="shared" si="799"/>
        <v>2.6750448605909298</v>
      </c>
      <c r="DP352" s="116">
        <f t="shared" si="800"/>
        <v>0</v>
      </c>
      <c r="DQ352" s="116">
        <f t="shared" si="801"/>
        <v>0</v>
      </c>
      <c r="DR352" s="116">
        <f t="shared" si="802"/>
        <v>2.6014885559717</v>
      </c>
      <c r="DS352" s="116">
        <f t="shared" si="803"/>
        <v>0</v>
      </c>
      <c r="DT352" s="116">
        <f t="shared" si="804"/>
        <v>0</v>
      </c>
      <c r="DU352" s="471">
        <f t="shared" si="805"/>
        <v>2.5093786933000399</v>
      </c>
      <c r="DV352" s="470">
        <f t="shared" si="806"/>
        <v>0</v>
      </c>
      <c r="DW352" s="470">
        <f t="shared" si="807"/>
        <v>0</v>
      </c>
      <c r="DX352" s="470">
        <f t="shared" si="808"/>
        <v>0</v>
      </c>
      <c r="DY352" s="470">
        <f t="shared" si="809"/>
        <v>0</v>
      </c>
      <c r="DZ352" s="470">
        <f t="shared" si="810"/>
        <v>0</v>
      </c>
      <c r="EA352" s="470">
        <f t="shared" si="811"/>
        <v>0</v>
      </c>
      <c r="EB352" s="470">
        <f t="shared" si="812"/>
        <v>0</v>
      </c>
      <c r="EC352" s="470">
        <f t="shared" si="813"/>
        <v>0</v>
      </c>
      <c r="ED352" s="470">
        <f t="shared" si="814"/>
        <v>0</v>
      </c>
      <c r="EE352" s="470">
        <f t="shared" si="815"/>
        <v>0</v>
      </c>
      <c r="EF352" s="470">
        <f t="shared" si="816"/>
        <v>0</v>
      </c>
      <c r="EG352" s="470">
        <f t="shared" si="817"/>
        <v>0</v>
      </c>
      <c r="EH352" s="466">
        <f t="shared" si="818"/>
        <v>0</v>
      </c>
      <c r="EI352" s="122">
        <f t="shared" si="819"/>
        <v>0</v>
      </c>
      <c r="EJ352" s="122">
        <f t="shared" si="820"/>
        <v>1.0190939728808486</v>
      </c>
      <c r="EK352" s="122">
        <f t="shared" si="821"/>
        <v>0</v>
      </c>
      <c r="EL352" s="122">
        <f t="shared" si="822"/>
        <v>0</v>
      </c>
      <c r="EM352" s="122">
        <f t="shared" si="823"/>
        <v>1.0570314527847744</v>
      </c>
      <c r="EN352" s="122">
        <f t="shared" si="824"/>
        <v>0</v>
      </c>
      <c r="EO352" s="122">
        <f t="shared" si="825"/>
        <v>0</v>
      </c>
      <c r="EP352" s="122">
        <f t="shared" si="826"/>
        <v>1.1041155308426218</v>
      </c>
      <c r="EQ352" s="122">
        <f t="shared" si="827"/>
        <v>0</v>
      </c>
      <c r="ER352" s="122">
        <f t="shared" si="828"/>
        <v>0</v>
      </c>
      <c r="ES352" s="469">
        <f t="shared" si="829"/>
        <v>1.1681117479803473</v>
      </c>
      <c r="ET352" s="466">
        <f t="shared" si="830"/>
        <v>0</v>
      </c>
      <c r="EU352" s="122">
        <f t="shared" si="831"/>
        <v>0</v>
      </c>
      <c r="EV352" s="122">
        <f t="shared" si="832"/>
        <v>0</v>
      </c>
      <c r="EW352" s="122">
        <f t="shared" si="833"/>
        <v>0</v>
      </c>
      <c r="EX352" s="122">
        <f t="shared" si="834"/>
        <v>0</v>
      </c>
      <c r="EY352" s="122">
        <f t="shared" si="835"/>
        <v>0</v>
      </c>
      <c r="EZ352" s="122">
        <f t="shared" si="836"/>
        <v>0</v>
      </c>
      <c r="FA352" s="122">
        <f t="shared" si="837"/>
        <v>0</v>
      </c>
      <c r="FB352" s="122">
        <f t="shared" si="838"/>
        <v>0</v>
      </c>
      <c r="FC352" s="122">
        <f t="shared" si="839"/>
        <v>0</v>
      </c>
      <c r="FD352" s="122">
        <f t="shared" si="840"/>
        <v>0</v>
      </c>
      <c r="FE352" s="469">
        <f t="shared" si="841"/>
        <v>0</v>
      </c>
      <c r="FF352" s="466">
        <f t="shared" si="842"/>
        <v>0</v>
      </c>
      <c r="FG352" s="466">
        <f t="shared" si="843"/>
        <v>0</v>
      </c>
      <c r="FH352" s="466">
        <f t="shared" si="844"/>
        <v>1.0190939728808486</v>
      </c>
      <c r="FI352" s="466">
        <f t="shared" si="845"/>
        <v>0</v>
      </c>
      <c r="FJ352" s="466">
        <f t="shared" si="846"/>
        <v>0</v>
      </c>
      <c r="FK352" s="466">
        <f t="shared" si="847"/>
        <v>1.0570314527847744</v>
      </c>
      <c r="FL352" s="466">
        <f t="shared" si="848"/>
        <v>0</v>
      </c>
      <c r="FM352" s="466">
        <f t="shared" si="849"/>
        <v>0</v>
      </c>
      <c r="FN352" s="466">
        <f t="shared" si="850"/>
        <v>1.1041155308426218</v>
      </c>
      <c r="FO352" s="466">
        <f t="shared" si="851"/>
        <v>0</v>
      </c>
      <c r="FP352" s="466">
        <f t="shared" si="852"/>
        <v>0</v>
      </c>
      <c r="FQ352" s="468">
        <f t="shared" si="853"/>
        <v>1.1681117479803473</v>
      </c>
      <c r="FR352" s="466">
        <f t="shared" si="854"/>
        <v>0</v>
      </c>
      <c r="FS352" s="466">
        <f t="shared" si="855"/>
        <v>0</v>
      </c>
      <c r="FT352" s="466">
        <f t="shared" si="856"/>
        <v>0</v>
      </c>
      <c r="FU352" s="466">
        <f t="shared" si="857"/>
        <v>0</v>
      </c>
      <c r="FV352" s="466">
        <f t="shared" si="858"/>
        <v>0</v>
      </c>
      <c r="FW352" s="466">
        <f t="shared" si="859"/>
        <v>0</v>
      </c>
      <c r="FX352" s="466">
        <f t="shared" si="860"/>
        <v>0</v>
      </c>
      <c r="FY352" s="466">
        <f t="shared" si="861"/>
        <v>0</v>
      </c>
      <c r="FZ352" s="466">
        <f t="shared" si="862"/>
        <v>0</v>
      </c>
      <c r="GA352" s="466">
        <f t="shared" si="863"/>
        <v>0</v>
      </c>
      <c r="GB352" s="466">
        <f t="shared" si="864"/>
        <v>0</v>
      </c>
      <c r="GC352" s="468">
        <f t="shared" si="865"/>
        <v>0</v>
      </c>
    </row>
    <row r="353" spans="1:185">
      <c r="A353" s="97">
        <v>350</v>
      </c>
      <c r="B353" s="97" t="s">
        <v>11</v>
      </c>
      <c r="C353" s="97" t="s">
        <v>214</v>
      </c>
      <c r="D353" s="97" t="s">
        <v>935</v>
      </c>
      <c r="E353" s="321">
        <v>0</v>
      </c>
      <c r="F353" s="122">
        <v>0</v>
      </c>
      <c r="G353" s="122">
        <v>9.1256722972972995</v>
      </c>
      <c r="H353" s="122">
        <v>0</v>
      </c>
      <c r="I353" s="122">
        <v>0</v>
      </c>
      <c r="J353" s="122">
        <v>8.49786829510135</v>
      </c>
      <c r="K353" s="122">
        <v>0</v>
      </c>
      <c r="L353" s="122">
        <v>0</v>
      </c>
      <c r="M353" s="122">
        <v>8.0473170405405394</v>
      </c>
      <c r="N353" s="122">
        <v>0</v>
      </c>
      <c r="O353" s="122">
        <v>0</v>
      </c>
      <c r="P353" s="475">
        <v>6.5539597601351396</v>
      </c>
      <c r="Q353" s="474">
        <v>1</v>
      </c>
      <c r="R353" s="97">
        <v>0</v>
      </c>
      <c r="S353" s="97">
        <v>0</v>
      </c>
      <c r="T353" s="97">
        <v>9.1256722972972995</v>
      </c>
      <c r="U353" s="97">
        <v>0</v>
      </c>
      <c r="V353" s="97">
        <v>0</v>
      </c>
      <c r="W353" s="97">
        <v>8.49786829510135</v>
      </c>
      <c r="X353" s="97">
        <v>0</v>
      </c>
      <c r="Y353" s="97">
        <v>0</v>
      </c>
      <c r="Z353" s="97">
        <v>8.0473170405405394</v>
      </c>
      <c r="AA353" s="97">
        <v>0</v>
      </c>
      <c r="AB353" s="97">
        <v>0</v>
      </c>
      <c r="AC353" s="97">
        <v>6.5539597601351396</v>
      </c>
      <c r="AD353" s="321">
        <v>0</v>
      </c>
      <c r="AE353" s="97">
        <v>0</v>
      </c>
      <c r="AF353" s="97">
        <v>1446.6550200534</v>
      </c>
      <c r="AG353" s="97">
        <v>0</v>
      </c>
      <c r="AH353" s="97">
        <v>0</v>
      </c>
      <c r="AI353" s="97">
        <v>1347.1318526857399</v>
      </c>
      <c r="AJ353" s="97">
        <v>0</v>
      </c>
      <c r="AK353" s="97">
        <v>0</v>
      </c>
      <c r="AL353" s="97">
        <v>1275.70788574218</v>
      </c>
      <c r="AM353" s="97">
        <v>0</v>
      </c>
      <c r="AN353" s="97">
        <v>0</v>
      </c>
      <c r="AO353" s="97">
        <v>1038.9720865864899</v>
      </c>
      <c r="AP353" s="466">
        <f t="shared" si="722"/>
        <v>0</v>
      </c>
      <c r="AQ353" s="122">
        <f t="shared" si="723"/>
        <v>0</v>
      </c>
      <c r="AR353" s="473">
        <f t="shared" si="724"/>
        <v>158.5258568272113</v>
      </c>
      <c r="AS353" s="122">
        <f t="shared" si="725"/>
        <v>0</v>
      </c>
      <c r="AT353" s="122">
        <f t="shared" si="726"/>
        <v>0</v>
      </c>
      <c r="AU353" s="122">
        <f t="shared" si="727"/>
        <v>158.5258568272119</v>
      </c>
      <c r="AV353" s="122">
        <f t="shared" si="728"/>
        <v>0</v>
      </c>
      <c r="AW353" s="122">
        <f t="shared" si="729"/>
        <v>0</v>
      </c>
      <c r="AX353" s="122">
        <f t="shared" si="730"/>
        <v>158.52586387679969</v>
      </c>
      <c r="AY353" s="122">
        <f t="shared" si="731"/>
        <v>0</v>
      </c>
      <c r="AZ353" s="122">
        <f t="shared" si="732"/>
        <v>0</v>
      </c>
      <c r="BA353" s="469">
        <f t="shared" si="733"/>
        <v>158.5258568272117</v>
      </c>
      <c r="BB353" s="97">
        <f t="shared" si="734"/>
        <v>0</v>
      </c>
      <c r="BC353" s="97">
        <f t="shared" si="735"/>
        <v>0</v>
      </c>
      <c r="BD353" s="97">
        <f t="shared" si="736"/>
        <v>1.408294028190691</v>
      </c>
      <c r="BE353" s="97">
        <f t="shared" si="737"/>
        <v>0</v>
      </c>
      <c r="BF353" s="97">
        <f t="shared" si="738"/>
        <v>0</v>
      </c>
      <c r="BG353" s="97">
        <f t="shared" si="739"/>
        <v>1.3114099194518072</v>
      </c>
      <c r="BH353" s="97">
        <f t="shared" si="740"/>
        <v>0</v>
      </c>
      <c r="BI353" s="97">
        <f t="shared" si="741"/>
        <v>0</v>
      </c>
      <c r="BJ353" s="97">
        <f t="shared" si="742"/>
        <v>1.2418798486229727</v>
      </c>
      <c r="BK353" s="97">
        <f t="shared" si="743"/>
        <v>0</v>
      </c>
      <c r="BL353" s="97">
        <f t="shared" si="744"/>
        <v>0</v>
      </c>
      <c r="BM353" s="469">
        <f t="shared" si="745"/>
        <v>1.0114216345390772</v>
      </c>
      <c r="BN353" s="467">
        <f t="shared" si="746"/>
        <v>0</v>
      </c>
      <c r="BO353" s="97">
        <f t="shared" si="747"/>
        <v>0</v>
      </c>
      <c r="BP353" s="97">
        <f t="shared" si="748"/>
        <v>248576.03116667335</v>
      </c>
      <c r="BQ353" s="97">
        <f t="shared" si="749"/>
        <v>0</v>
      </c>
      <c r="BR353" s="97">
        <f t="shared" si="750"/>
        <v>0</v>
      </c>
      <c r="BS353" s="97">
        <f t="shared" si="751"/>
        <v>258753.86369564346</v>
      </c>
      <c r="BT353" s="97">
        <f t="shared" si="752"/>
        <v>0</v>
      </c>
      <c r="BU353" s="97">
        <f t="shared" si="753"/>
        <v>0</v>
      </c>
      <c r="BV353" s="97">
        <f t="shared" si="754"/>
        <v>266812.89465214813</v>
      </c>
      <c r="BW353" s="97">
        <f t="shared" si="755"/>
        <v>0</v>
      </c>
      <c r="BX353" s="97">
        <f t="shared" si="756"/>
        <v>0</v>
      </c>
      <c r="BY353" s="469">
        <f t="shared" si="757"/>
        <v>299499.9458469543</v>
      </c>
      <c r="BZ353" s="470">
        <f t="shared" si="758"/>
        <v>0</v>
      </c>
      <c r="CA353" s="470">
        <f t="shared" si="759"/>
        <v>0</v>
      </c>
      <c r="CB353" s="470">
        <f t="shared" si="760"/>
        <v>1.3619601004097679E-3</v>
      </c>
      <c r="CC353" s="470">
        <f t="shared" si="761"/>
        <v>0</v>
      </c>
      <c r="CD353" s="470">
        <f t="shared" si="762"/>
        <v>0</v>
      </c>
      <c r="CE353" s="470">
        <f t="shared" si="763"/>
        <v>1.5224633679296004E-3</v>
      </c>
      <c r="CF353" s="470">
        <f t="shared" si="764"/>
        <v>0</v>
      </c>
      <c r="CG353" s="470">
        <f t="shared" si="765"/>
        <v>0</v>
      </c>
      <c r="CH353" s="470">
        <f t="shared" si="766"/>
        <v>1.6577754629773247E-3</v>
      </c>
      <c r="CI353" s="470">
        <f t="shared" si="767"/>
        <v>0</v>
      </c>
      <c r="CJ353" s="470">
        <f t="shared" si="768"/>
        <v>0</v>
      </c>
      <c r="CK353" s="472">
        <f t="shared" si="769"/>
        <v>2.2848778204947262E-3</v>
      </c>
      <c r="CL353" s="470">
        <f t="shared" si="770"/>
        <v>0</v>
      </c>
      <c r="CM353" s="116">
        <f t="shared" si="771"/>
        <v>0</v>
      </c>
      <c r="CN353" s="116">
        <f t="shared" si="772"/>
        <v>0</v>
      </c>
      <c r="CO353" s="116">
        <f t="shared" si="773"/>
        <v>0</v>
      </c>
      <c r="CP353" s="116">
        <f t="shared" si="774"/>
        <v>0</v>
      </c>
      <c r="CQ353" s="116">
        <f t="shared" si="775"/>
        <v>0</v>
      </c>
      <c r="CR353" s="116">
        <f t="shared" si="776"/>
        <v>0</v>
      </c>
      <c r="CS353" s="116">
        <f t="shared" si="777"/>
        <v>0</v>
      </c>
      <c r="CT353" s="116">
        <f t="shared" si="778"/>
        <v>0</v>
      </c>
      <c r="CU353" s="116">
        <f t="shared" si="779"/>
        <v>0</v>
      </c>
      <c r="CV353" s="116">
        <f t="shared" si="780"/>
        <v>0</v>
      </c>
      <c r="CW353" s="471">
        <f t="shared" si="781"/>
        <v>0</v>
      </c>
      <c r="CX353" s="470">
        <f t="shared" si="782"/>
        <v>0</v>
      </c>
      <c r="CY353" s="116">
        <f t="shared" si="783"/>
        <v>0</v>
      </c>
      <c r="CZ353" s="116">
        <f t="shared" si="784"/>
        <v>9.1256722972972995</v>
      </c>
      <c r="DA353" s="116">
        <f t="shared" si="785"/>
        <v>0</v>
      </c>
      <c r="DB353" s="116">
        <f t="shared" si="786"/>
        <v>0</v>
      </c>
      <c r="DC353" s="116">
        <f t="shared" si="787"/>
        <v>8.49786829510135</v>
      </c>
      <c r="DD353" s="116">
        <f t="shared" si="788"/>
        <v>0</v>
      </c>
      <c r="DE353" s="116">
        <f t="shared" si="789"/>
        <v>0</v>
      </c>
      <c r="DF353" s="116">
        <f t="shared" si="790"/>
        <v>8.0473170405405394</v>
      </c>
      <c r="DG353" s="116">
        <f t="shared" si="791"/>
        <v>0</v>
      </c>
      <c r="DH353" s="116">
        <f t="shared" si="792"/>
        <v>0</v>
      </c>
      <c r="DI353" s="471">
        <f t="shared" si="793"/>
        <v>6.5539597601351396</v>
      </c>
      <c r="DJ353" s="470">
        <f t="shared" si="794"/>
        <v>0</v>
      </c>
      <c r="DK353" s="116">
        <f t="shared" si="795"/>
        <v>0</v>
      </c>
      <c r="DL353" s="116">
        <f t="shared" si="796"/>
        <v>0</v>
      </c>
      <c r="DM353" s="116">
        <f t="shared" si="797"/>
        <v>0</v>
      </c>
      <c r="DN353" s="116">
        <f t="shared" si="798"/>
        <v>0</v>
      </c>
      <c r="DO353" s="116">
        <f t="shared" si="799"/>
        <v>0</v>
      </c>
      <c r="DP353" s="116">
        <f t="shared" si="800"/>
        <v>0</v>
      </c>
      <c r="DQ353" s="116">
        <f t="shared" si="801"/>
        <v>0</v>
      </c>
      <c r="DR353" s="116">
        <f t="shared" si="802"/>
        <v>0</v>
      </c>
      <c r="DS353" s="116">
        <f t="shared" si="803"/>
        <v>0</v>
      </c>
      <c r="DT353" s="116">
        <f t="shared" si="804"/>
        <v>0</v>
      </c>
      <c r="DU353" s="471">
        <f t="shared" si="805"/>
        <v>0</v>
      </c>
      <c r="DV353" s="470">
        <f t="shared" si="806"/>
        <v>0</v>
      </c>
      <c r="DW353" s="470">
        <f t="shared" si="807"/>
        <v>0</v>
      </c>
      <c r="DX353" s="470">
        <f t="shared" si="808"/>
        <v>0</v>
      </c>
      <c r="DY353" s="470">
        <f t="shared" si="809"/>
        <v>0</v>
      </c>
      <c r="DZ353" s="470">
        <f t="shared" si="810"/>
        <v>0</v>
      </c>
      <c r="EA353" s="470">
        <f t="shared" si="811"/>
        <v>0</v>
      </c>
      <c r="EB353" s="470">
        <f t="shared" si="812"/>
        <v>0</v>
      </c>
      <c r="EC353" s="470">
        <f t="shared" si="813"/>
        <v>0</v>
      </c>
      <c r="ED353" s="470">
        <f t="shared" si="814"/>
        <v>0</v>
      </c>
      <c r="EE353" s="470">
        <f t="shared" si="815"/>
        <v>0</v>
      </c>
      <c r="EF353" s="470">
        <f t="shared" si="816"/>
        <v>0</v>
      </c>
      <c r="EG353" s="470">
        <f t="shared" si="817"/>
        <v>0</v>
      </c>
      <c r="EH353" s="466">
        <f t="shared" si="818"/>
        <v>0</v>
      </c>
      <c r="EI353" s="122">
        <f t="shared" si="819"/>
        <v>0</v>
      </c>
      <c r="EJ353" s="122">
        <f t="shared" si="820"/>
        <v>0.17650861694417036</v>
      </c>
      <c r="EK353" s="122">
        <f t="shared" si="821"/>
        <v>0</v>
      </c>
      <c r="EL353" s="122">
        <f t="shared" si="822"/>
        <v>0</v>
      </c>
      <c r="EM353" s="122">
        <f t="shared" si="823"/>
        <v>0.19730967400628419</v>
      </c>
      <c r="EN353" s="122">
        <f t="shared" si="824"/>
        <v>0</v>
      </c>
      <c r="EO353" s="122">
        <f t="shared" si="825"/>
        <v>0</v>
      </c>
      <c r="EP353" s="122">
        <f t="shared" si="826"/>
        <v>0.21484598123401141</v>
      </c>
      <c r="EQ353" s="122">
        <f t="shared" si="827"/>
        <v>0</v>
      </c>
      <c r="ER353" s="122">
        <f t="shared" si="828"/>
        <v>0</v>
      </c>
      <c r="ES353" s="469">
        <f t="shared" si="829"/>
        <v>0.29611779659374382</v>
      </c>
      <c r="ET353" s="466">
        <f t="shared" si="830"/>
        <v>0</v>
      </c>
      <c r="EU353" s="122">
        <f t="shared" si="831"/>
        <v>0</v>
      </c>
      <c r="EV353" s="122">
        <f t="shared" si="832"/>
        <v>0.17650861694417036</v>
      </c>
      <c r="EW353" s="122">
        <f t="shared" si="833"/>
        <v>0</v>
      </c>
      <c r="EX353" s="122">
        <f t="shared" si="834"/>
        <v>0</v>
      </c>
      <c r="EY353" s="122">
        <f t="shared" si="835"/>
        <v>0.19730967400628419</v>
      </c>
      <c r="EZ353" s="122">
        <f t="shared" si="836"/>
        <v>0</v>
      </c>
      <c r="FA353" s="122">
        <f t="shared" si="837"/>
        <v>0</v>
      </c>
      <c r="FB353" s="122">
        <f t="shared" si="838"/>
        <v>0.21484598123401141</v>
      </c>
      <c r="FC353" s="122">
        <f t="shared" si="839"/>
        <v>0</v>
      </c>
      <c r="FD353" s="122">
        <f t="shared" si="840"/>
        <v>0</v>
      </c>
      <c r="FE353" s="469">
        <f t="shared" si="841"/>
        <v>0.29611779659374382</v>
      </c>
      <c r="FF353" s="466">
        <f t="shared" si="842"/>
        <v>0</v>
      </c>
      <c r="FG353" s="466">
        <f t="shared" si="843"/>
        <v>0</v>
      </c>
      <c r="FH353" s="466">
        <f t="shared" si="844"/>
        <v>0</v>
      </c>
      <c r="FI353" s="466">
        <f t="shared" si="845"/>
        <v>0</v>
      </c>
      <c r="FJ353" s="466">
        <f t="shared" si="846"/>
        <v>0</v>
      </c>
      <c r="FK353" s="466">
        <f t="shared" si="847"/>
        <v>0</v>
      </c>
      <c r="FL353" s="466">
        <f t="shared" si="848"/>
        <v>0</v>
      </c>
      <c r="FM353" s="466">
        <f t="shared" si="849"/>
        <v>0</v>
      </c>
      <c r="FN353" s="466">
        <f t="shared" si="850"/>
        <v>0</v>
      </c>
      <c r="FO353" s="466">
        <f t="shared" si="851"/>
        <v>0</v>
      </c>
      <c r="FP353" s="466">
        <f t="shared" si="852"/>
        <v>0</v>
      </c>
      <c r="FQ353" s="468">
        <f t="shared" si="853"/>
        <v>0</v>
      </c>
      <c r="FR353" s="466">
        <f t="shared" si="854"/>
        <v>0</v>
      </c>
      <c r="FS353" s="466">
        <f t="shared" si="855"/>
        <v>0</v>
      </c>
      <c r="FT353" s="466">
        <f t="shared" si="856"/>
        <v>0</v>
      </c>
      <c r="FU353" s="466">
        <f t="shared" si="857"/>
        <v>0</v>
      </c>
      <c r="FV353" s="466">
        <f t="shared" si="858"/>
        <v>0</v>
      </c>
      <c r="FW353" s="466">
        <f t="shared" si="859"/>
        <v>0</v>
      </c>
      <c r="FX353" s="466">
        <f t="shared" si="860"/>
        <v>0</v>
      </c>
      <c r="FY353" s="466">
        <f t="shared" si="861"/>
        <v>0</v>
      </c>
      <c r="FZ353" s="466">
        <f t="shared" si="862"/>
        <v>0</v>
      </c>
      <c r="GA353" s="466">
        <f t="shared" si="863"/>
        <v>0</v>
      </c>
      <c r="GB353" s="466">
        <f t="shared" si="864"/>
        <v>0</v>
      </c>
      <c r="GC353" s="468">
        <f t="shared" si="865"/>
        <v>0</v>
      </c>
    </row>
    <row r="354" spans="1:185">
      <c r="A354" s="97">
        <v>351</v>
      </c>
      <c r="B354" s="97" t="s">
        <v>11</v>
      </c>
      <c r="C354" s="97" t="s">
        <v>214</v>
      </c>
      <c r="D354" s="97" t="s">
        <v>935</v>
      </c>
      <c r="E354" s="321">
        <v>0</v>
      </c>
      <c r="F354" s="122">
        <v>0</v>
      </c>
      <c r="G354" s="122">
        <v>12.778908309058099</v>
      </c>
      <c r="H354" s="122">
        <v>0</v>
      </c>
      <c r="I354" s="122">
        <v>0</v>
      </c>
      <c r="J354" s="122">
        <v>12.4835426827576</v>
      </c>
      <c r="K354" s="122">
        <v>0</v>
      </c>
      <c r="L354" s="122">
        <v>0</v>
      </c>
      <c r="M354" s="122">
        <v>12.140279927867899</v>
      </c>
      <c r="N354" s="122">
        <v>0</v>
      </c>
      <c r="O354" s="122">
        <v>0</v>
      </c>
      <c r="P354" s="475">
        <v>11.7104339020668</v>
      </c>
      <c r="Q354" s="474">
        <v>1</v>
      </c>
      <c r="R354" s="97">
        <v>0</v>
      </c>
      <c r="S354" s="97">
        <v>0</v>
      </c>
      <c r="T354" s="97">
        <v>12.778908309058099</v>
      </c>
      <c r="U354" s="97">
        <v>0</v>
      </c>
      <c r="V354" s="97">
        <v>0</v>
      </c>
      <c r="W354" s="97">
        <v>12.4835426827576</v>
      </c>
      <c r="X354" s="97">
        <v>0</v>
      </c>
      <c r="Y354" s="97">
        <v>0</v>
      </c>
      <c r="Z354" s="97">
        <v>12.140279927867899</v>
      </c>
      <c r="AA354" s="97">
        <v>0</v>
      </c>
      <c r="AB354" s="97">
        <v>0</v>
      </c>
      <c r="AC354" s="97">
        <v>11.7104339020668</v>
      </c>
      <c r="AD354" s="321">
        <v>0</v>
      </c>
      <c r="AE354" s="97">
        <v>0</v>
      </c>
      <c r="AF354" s="97">
        <v>292.490919220872</v>
      </c>
      <c r="AG354" s="97">
        <v>0</v>
      </c>
      <c r="AH354" s="97">
        <v>0</v>
      </c>
      <c r="AI354" s="97">
        <v>285.73042282685498</v>
      </c>
      <c r="AJ354" s="97">
        <v>0</v>
      </c>
      <c r="AK354" s="97">
        <v>0</v>
      </c>
      <c r="AL354" s="97">
        <v>277.87362670898398</v>
      </c>
      <c r="AM354" s="97">
        <v>0</v>
      </c>
      <c r="AN354" s="97">
        <v>0</v>
      </c>
      <c r="AO354" s="97">
        <v>268.035069479519</v>
      </c>
      <c r="AP354" s="466">
        <f t="shared" si="722"/>
        <v>0</v>
      </c>
      <c r="AQ354" s="122">
        <f t="shared" si="723"/>
        <v>0</v>
      </c>
      <c r="AR354" s="473">
        <f t="shared" si="724"/>
        <v>22.888568580897093</v>
      </c>
      <c r="AS354" s="122">
        <f t="shared" si="725"/>
        <v>0</v>
      </c>
      <c r="AT354" s="122">
        <f t="shared" si="726"/>
        <v>0</v>
      </c>
      <c r="AU354" s="122">
        <f t="shared" si="727"/>
        <v>22.888568580897218</v>
      </c>
      <c r="AV354" s="122">
        <f t="shared" si="728"/>
        <v>0</v>
      </c>
      <c r="AW354" s="122">
        <f t="shared" si="729"/>
        <v>0</v>
      </c>
      <c r="AX354" s="122">
        <f t="shared" si="730"/>
        <v>22.888568332854309</v>
      </c>
      <c r="AY354" s="122">
        <f t="shared" si="731"/>
        <v>0</v>
      </c>
      <c r="AZ354" s="122">
        <f t="shared" si="732"/>
        <v>0</v>
      </c>
      <c r="BA354" s="469">
        <f t="shared" si="733"/>
        <v>22.888568580897154</v>
      </c>
      <c r="BB354" s="97">
        <f t="shared" si="734"/>
        <v>0</v>
      </c>
      <c r="BC354" s="97">
        <f t="shared" si="735"/>
        <v>0</v>
      </c>
      <c r="BD354" s="97">
        <f t="shared" si="736"/>
        <v>1.9720695278278657</v>
      </c>
      <c r="BE354" s="97">
        <f t="shared" si="737"/>
        <v>0</v>
      </c>
      <c r="BF354" s="97">
        <f t="shared" si="738"/>
        <v>0</v>
      </c>
      <c r="BG354" s="97">
        <f t="shared" si="739"/>
        <v>1.9264880480091142</v>
      </c>
      <c r="BH354" s="97">
        <f t="shared" si="740"/>
        <v>0</v>
      </c>
      <c r="BI354" s="97">
        <f t="shared" si="741"/>
        <v>0</v>
      </c>
      <c r="BJ354" s="97">
        <f t="shared" si="742"/>
        <v>1.8735149768684138</v>
      </c>
      <c r="BK354" s="97">
        <f t="shared" si="743"/>
        <v>0</v>
      </c>
      <c r="BL354" s="97">
        <f t="shared" si="744"/>
        <v>0</v>
      </c>
      <c r="BM354" s="469">
        <f t="shared" si="745"/>
        <v>1.8071801829533973</v>
      </c>
      <c r="BN354" s="467">
        <f t="shared" si="746"/>
        <v>0</v>
      </c>
      <c r="BO354" s="97">
        <f t="shared" si="747"/>
        <v>0</v>
      </c>
      <c r="BP354" s="97">
        <f t="shared" si="748"/>
        <v>29692.783497341974</v>
      </c>
      <c r="BQ354" s="97">
        <f t="shared" si="749"/>
        <v>0</v>
      </c>
      <c r="BR354" s="97">
        <f t="shared" si="750"/>
        <v>0</v>
      </c>
      <c r="BS354" s="97">
        <f t="shared" si="751"/>
        <v>30086.293326096886</v>
      </c>
      <c r="BT354" s="97">
        <f t="shared" si="752"/>
        <v>0</v>
      </c>
      <c r="BU354" s="97">
        <f t="shared" si="753"/>
        <v>0</v>
      </c>
      <c r="BV354" s="97">
        <f t="shared" si="754"/>
        <v>30562.30686248546</v>
      </c>
      <c r="BW354" s="97">
        <f t="shared" si="755"/>
        <v>0</v>
      </c>
      <c r="BX354" s="97">
        <f t="shared" si="756"/>
        <v>0</v>
      </c>
      <c r="BY354" s="469">
        <f t="shared" si="757"/>
        <v>31188.917632101886</v>
      </c>
      <c r="BZ354" s="470">
        <f t="shared" si="758"/>
        <v>0</v>
      </c>
      <c r="CA354" s="470">
        <f t="shared" si="759"/>
        <v>0</v>
      </c>
      <c r="CB354" s="470">
        <f t="shared" si="760"/>
        <v>1.1617887373170516E-4</v>
      </c>
      <c r="CC354" s="470">
        <f t="shared" si="761"/>
        <v>0</v>
      </c>
      <c r="CD354" s="470">
        <f t="shared" si="762"/>
        <v>0</v>
      </c>
      <c r="CE354" s="470">
        <f t="shared" si="763"/>
        <v>1.2050382688101988E-4</v>
      </c>
      <c r="CF354" s="470">
        <f t="shared" si="764"/>
        <v>0</v>
      </c>
      <c r="CG354" s="470">
        <f t="shared" si="765"/>
        <v>0</v>
      </c>
      <c r="CH354" s="470">
        <f t="shared" si="766"/>
        <v>1.2587150808742871E-4</v>
      </c>
      <c r="CI354" s="470">
        <f t="shared" si="767"/>
        <v>0</v>
      </c>
      <c r="CJ354" s="470">
        <f t="shared" si="768"/>
        <v>0</v>
      </c>
      <c r="CK354" s="472">
        <f t="shared" si="769"/>
        <v>1.3316721606104314E-4</v>
      </c>
      <c r="CL354" s="470">
        <f t="shared" si="770"/>
        <v>0</v>
      </c>
      <c r="CM354" s="116">
        <f t="shared" si="771"/>
        <v>0</v>
      </c>
      <c r="CN354" s="116">
        <f t="shared" si="772"/>
        <v>0</v>
      </c>
      <c r="CO354" s="116">
        <f t="shared" si="773"/>
        <v>0</v>
      </c>
      <c r="CP354" s="116">
        <f t="shared" si="774"/>
        <v>0</v>
      </c>
      <c r="CQ354" s="116">
        <f t="shared" si="775"/>
        <v>0</v>
      </c>
      <c r="CR354" s="116">
        <f t="shared" si="776"/>
        <v>0</v>
      </c>
      <c r="CS354" s="116">
        <f t="shared" si="777"/>
        <v>0</v>
      </c>
      <c r="CT354" s="116">
        <f t="shared" si="778"/>
        <v>0</v>
      </c>
      <c r="CU354" s="116">
        <f t="shared" si="779"/>
        <v>0</v>
      </c>
      <c r="CV354" s="116">
        <f t="shared" si="780"/>
        <v>0</v>
      </c>
      <c r="CW354" s="471">
        <f t="shared" si="781"/>
        <v>0</v>
      </c>
      <c r="CX354" s="470">
        <f t="shared" si="782"/>
        <v>0</v>
      </c>
      <c r="CY354" s="116">
        <f t="shared" si="783"/>
        <v>0</v>
      </c>
      <c r="CZ354" s="116">
        <f t="shared" si="784"/>
        <v>12.778908309058099</v>
      </c>
      <c r="DA354" s="116">
        <f t="shared" si="785"/>
        <v>0</v>
      </c>
      <c r="DB354" s="116">
        <f t="shared" si="786"/>
        <v>0</v>
      </c>
      <c r="DC354" s="116">
        <f t="shared" si="787"/>
        <v>12.4835426827576</v>
      </c>
      <c r="DD354" s="116">
        <f t="shared" si="788"/>
        <v>0</v>
      </c>
      <c r="DE354" s="116">
        <f t="shared" si="789"/>
        <v>0</v>
      </c>
      <c r="DF354" s="116">
        <f t="shared" si="790"/>
        <v>12.140279927867899</v>
      </c>
      <c r="DG354" s="116">
        <f t="shared" si="791"/>
        <v>0</v>
      </c>
      <c r="DH354" s="116">
        <f t="shared" si="792"/>
        <v>0</v>
      </c>
      <c r="DI354" s="471">
        <f t="shared" si="793"/>
        <v>11.7104339020668</v>
      </c>
      <c r="DJ354" s="470">
        <f t="shared" si="794"/>
        <v>0</v>
      </c>
      <c r="DK354" s="116">
        <f t="shared" si="795"/>
        <v>0</v>
      </c>
      <c r="DL354" s="116">
        <f t="shared" si="796"/>
        <v>0</v>
      </c>
      <c r="DM354" s="116">
        <f t="shared" si="797"/>
        <v>0</v>
      </c>
      <c r="DN354" s="116">
        <f t="shared" si="798"/>
        <v>0</v>
      </c>
      <c r="DO354" s="116">
        <f t="shared" si="799"/>
        <v>0</v>
      </c>
      <c r="DP354" s="116">
        <f t="shared" si="800"/>
        <v>0</v>
      </c>
      <c r="DQ354" s="116">
        <f t="shared" si="801"/>
        <v>0</v>
      </c>
      <c r="DR354" s="116">
        <f t="shared" si="802"/>
        <v>0</v>
      </c>
      <c r="DS354" s="116">
        <f t="shared" si="803"/>
        <v>0</v>
      </c>
      <c r="DT354" s="116">
        <f t="shared" si="804"/>
        <v>0</v>
      </c>
      <c r="DU354" s="471">
        <f t="shared" si="805"/>
        <v>0</v>
      </c>
      <c r="DV354" s="470">
        <f t="shared" si="806"/>
        <v>0</v>
      </c>
      <c r="DW354" s="470">
        <f t="shared" si="807"/>
        <v>0</v>
      </c>
      <c r="DX354" s="470">
        <f t="shared" si="808"/>
        <v>0</v>
      </c>
      <c r="DY354" s="470">
        <f t="shared" si="809"/>
        <v>0</v>
      </c>
      <c r="DZ354" s="470">
        <f t="shared" si="810"/>
        <v>0</v>
      </c>
      <c r="EA354" s="470">
        <f t="shared" si="811"/>
        <v>0</v>
      </c>
      <c r="EB354" s="470">
        <f t="shared" si="812"/>
        <v>0</v>
      </c>
      <c r="EC354" s="470">
        <f t="shared" si="813"/>
        <v>0</v>
      </c>
      <c r="ED354" s="470">
        <f t="shared" si="814"/>
        <v>0</v>
      </c>
      <c r="EE354" s="470">
        <f t="shared" si="815"/>
        <v>0</v>
      </c>
      <c r="EF354" s="470">
        <f t="shared" si="816"/>
        <v>0</v>
      </c>
      <c r="EG354" s="470">
        <f t="shared" si="817"/>
        <v>0</v>
      </c>
      <c r="EH354" s="466">
        <f t="shared" si="818"/>
        <v>0</v>
      </c>
      <c r="EI354" s="122">
        <f t="shared" si="819"/>
        <v>0</v>
      </c>
      <c r="EJ354" s="122">
        <f t="shared" si="820"/>
        <v>1.5056661582336331E-2</v>
      </c>
      <c r="EK354" s="122">
        <f t="shared" si="821"/>
        <v>0</v>
      </c>
      <c r="EL354" s="122">
        <f t="shared" si="822"/>
        <v>0</v>
      </c>
      <c r="EM354" s="122">
        <f t="shared" si="823"/>
        <v>1.5617171026411967E-2</v>
      </c>
      <c r="EN354" s="122">
        <f t="shared" si="824"/>
        <v>0</v>
      </c>
      <c r="EO354" s="122">
        <f t="shared" si="825"/>
        <v>0</v>
      </c>
      <c r="EP354" s="122">
        <f t="shared" si="826"/>
        <v>1.63128169455952E-2</v>
      </c>
      <c r="EQ354" s="122">
        <f t="shared" si="827"/>
        <v>0</v>
      </c>
      <c r="ER354" s="122">
        <f t="shared" si="828"/>
        <v>0</v>
      </c>
      <c r="ES354" s="469">
        <f t="shared" si="829"/>
        <v>1.7258333134846118E-2</v>
      </c>
      <c r="ET354" s="466">
        <f t="shared" si="830"/>
        <v>0</v>
      </c>
      <c r="EU354" s="122">
        <f t="shared" si="831"/>
        <v>0</v>
      </c>
      <c r="EV354" s="122">
        <f t="shared" si="832"/>
        <v>1.5056661582336331E-2</v>
      </c>
      <c r="EW354" s="122">
        <f t="shared" si="833"/>
        <v>0</v>
      </c>
      <c r="EX354" s="122">
        <f t="shared" si="834"/>
        <v>0</v>
      </c>
      <c r="EY354" s="122">
        <f t="shared" si="835"/>
        <v>1.5617171026411967E-2</v>
      </c>
      <c r="EZ354" s="122">
        <f t="shared" si="836"/>
        <v>0</v>
      </c>
      <c r="FA354" s="122">
        <f t="shared" si="837"/>
        <v>0</v>
      </c>
      <c r="FB354" s="122">
        <f t="shared" si="838"/>
        <v>1.63128169455952E-2</v>
      </c>
      <c r="FC354" s="122">
        <f t="shared" si="839"/>
        <v>0</v>
      </c>
      <c r="FD354" s="122">
        <f t="shared" si="840"/>
        <v>0</v>
      </c>
      <c r="FE354" s="469">
        <f t="shared" si="841"/>
        <v>1.7258333134846118E-2</v>
      </c>
      <c r="FF354" s="466">
        <f t="shared" si="842"/>
        <v>0</v>
      </c>
      <c r="FG354" s="466">
        <f t="shared" si="843"/>
        <v>0</v>
      </c>
      <c r="FH354" s="466">
        <f t="shared" si="844"/>
        <v>0</v>
      </c>
      <c r="FI354" s="466">
        <f t="shared" si="845"/>
        <v>0</v>
      </c>
      <c r="FJ354" s="466">
        <f t="shared" si="846"/>
        <v>0</v>
      </c>
      <c r="FK354" s="466">
        <f t="shared" si="847"/>
        <v>0</v>
      </c>
      <c r="FL354" s="466">
        <f t="shared" si="848"/>
        <v>0</v>
      </c>
      <c r="FM354" s="466">
        <f t="shared" si="849"/>
        <v>0</v>
      </c>
      <c r="FN354" s="466">
        <f t="shared" si="850"/>
        <v>0</v>
      </c>
      <c r="FO354" s="466">
        <f t="shared" si="851"/>
        <v>0</v>
      </c>
      <c r="FP354" s="466">
        <f t="shared" si="852"/>
        <v>0</v>
      </c>
      <c r="FQ354" s="468">
        <f t="shared" si="853"/>
        <v>0</v>
      </c>
      <c r="FR354" s="466">
        <f t="shared" si="854"/>
        <v>0</v>
      </c>
      <c r="FS354" s="466">
        <f t="shared" si="855"/>
        <v>0</v>
      </c>
      <c r="FT354" s="466">
        <f t="shared" si="856"/>
        <v>0</v>
      </c>
      <c r="FU354" s="466">
        <f t="shared" si="857"/>
        <v>0</v>
      </c>
      <c r="FV354" s="466">
        <f t="shared" si="858"/>
        <v>0</v>
      </c>
      <c r="FW354" s="466">
        <f t="shared" si="859"/>
        <v>0</v>
      </c>
      <c r="FX354" s="466">
        <f t="shared" si="860"/>
        <v>0</v>
      </c>
      <c r="FY354" s="466">
        <f t="shared" si="861"/>
        <v>0</v>
      </c>
      <c r="FZ354" s="466">
        <f t="shared" si="862"/>
        <v>0</v>
      </c>
      <c r="GA354" s="466">
        <f t="shared" si="863"/>
        <v>0</v>
      </c>
      <c r="GB354" s="466">
        <f t="shared" si="864"/>
        <v>0</v>
      </c>
      <c r="GC354" s="468">
        <f t="shared" si="865"/>
        <v>0</v>
      </c>
    </row>
    <row r="355" spans="1:185">
      <c r="A355" s="97">
        <v>352</v>
      </c>
      <c r="B355" s="97" t="s">
        <v>11</v>
      </c>
      <c r="C355" s="97" t="s">
        <v>214</v>
      </c>
      <c r="D355" s="97" t="s">
        <v>935</v>
      </c>
      <c r="E355" s="321">
        <v>0</v>
      </c>
      <c r="F355" s="122">
        <v>0</v>
      </c>
      <c r="G355" s="122">
        <v>19.555012065637001</v>
      </c>
      <c r="H355" s="122">
        <v>0</v>
      </c>
      <c r="I355" s="122">
        <v>0</v>
      </c>
      <c r="J355" s="122">
        <v>18.209717775217101</v>
      </c>
      <c r="K355" s="122">
        <v>0</v>
      </c>
      <c r="L355" s="122">
        <v>0</v>
      </c>
      <c r="M355" s="122">
        <v>17.244250801158199</v>
      </c>
      <c r="N355" s="122">
        <v>0</v>
      </c>
      <c r="O355" s="122">
        <v>0</v>
      </c>
      <c r="P355" s="475">
        <v>14.0441994860038</v>
      </c>
      <c r="Q355" s="474">
        <v>1</v>
      </c>
      <c r="R355" s="97">
        <v>0</v>
      </c>
      <c r="S355" s="97">
        <v>0</v>
      </c>
      <c r="T355" s="97">
        <v>19.555012065637001</v>
      </c>
      <c r="U355" s="97">
        <v>0</v>
      </c>
      <c r="V355" s="97">
        <v>0</v>
      </c>
      <c r="W355" s="97">
        <v>18.209717775217101</v>
      </c>
      <c r="X355" s="97">
        <v>0</v>
      </c>
      <c r="Y355" s="97">
        <v>0</v>
      </c>
      <c r="Z355" s="97">
        <v>17.244250801158199</v>
      </c>
      <c r="AA355" s="97">
        <v>0</v>
      </c>
      <c r="AB355" s="97">
        <v>0</v>
      </c>
      <c r="AC355" s="97">
        <v>14.0441994860038</v>
      </c>
      <c r="AD355" s="321">
        <v>0</v>
      </c>
      <c r="AE355" s="97">
        <v>0</v>
      </c>
      <c r="AF355" s="97">
        <v>1518.7970624648401</v>
      </c>
      <c r="AG355" s="97">
        <v>0</v>
      </c>
      <c r="AH355" s="97">
        <v>0</v>
      </c>
      <c r="AI355" s="97">
        <v>1414.3108565968901</v>
      </c>
      <c r="AJ355" s="97">
        <v>0</v>
      </c>
      <c r="AK355" s="97">
        <v>0</v>
      </c>
      <c r="AL355" s="97">
        <v>1339.32507324218</v>
      </c>
      <c r="AM355" s="97">
        <v>0</v>
      </c>
      <c r="AN355" s="97">
        <v>0</v>
      </c>
      <c r="AO355" s="97">
        <v>1090.7837260553399</v>
      </c>
      <c r="AP355" s="466">
        <f t="shared" si="722"/>
        <v>0</v>
      </c>
      <c r="AQ355" s="122">
        <f t="shared" si="723"/>
        <v>0</v>
      </c>
      <c r="AR355" s="473">
        <f t="shared" si="724"/>
        <v>77.667917430424026</v>
      </c>
      <c r="AS355" s="122">
        <f t="shared" si="725"/>
        <v>0</v>
      </c>
      <c r="AT355" s="122">
        <f t="shared" si="726"/>
        <v>0</v>
      </c>
      <c r="AU355" s="122">
        <f t="shared" si="727"/>
        <v>77.667917430424225</v>
      </c>
      <c r="AV355" s="122">
        <f t="shared" si="728"/>
        <v>0</v>
      </c>
      <c r="AW355" s="122">
        <f t="shared" si="729"/>
        <v>0</v>
      </c>
      <c r="AX355" s="122">
        <f t="shared" si="730"/>
        <v>77.667918930535691</v>
      </c>
      <c r="AY355" s="122">
        <f t="shared" si="731"/>
        <v>0</v>
      </c>
      <c r="AZ355" s="122">
        <f t="shared" si="732"/>
        <v>0</v>
      </c>
      <c r="BA355" s="469">
        <f t="shared" si="733"/>
        <v>77.667917430423543</v>
      </c>
      <c r="BB355" s="97">
        <f t="shared" si="734"/>
        <v>0</v>
      </c>
      <c r="BC355" s="97">
        <f t="shared" si="735"/>
        <v>0</v>
      </c>
      <c r="BD355" s="97">
        <f t="shared" si="736"/>
        <v>3.0177729175514698</v>
      </c>
      <c r="BE355" s="97">
        <f t="shared" si="737"/>
        <v>0</v>
      </c>
      <c r="BF355" s="97">
        <f t="shared" si="738"/>
        <v>0</v>
      </c>
      <c r="BG355" s="97">
        <f t="shared" si="739"/>
        <v>2.8101641131110031</v>
      </c>
      <c r="BH355" s="97">
        <f t="shared" si="740"/>
        <v>0</v>
      </c>
      <c r="BI355" s="97">
        <f t="shared" si="741"/>
        <v>0</v>
      </c>
      <c r="BJ355" s="97">
        <f t="shared" si="742"/>
        <v>2.6611711041920687</v>
      </c>
      <c r="BK355" s="97">
        <f t="shared" si="743"/>
        <v>0</v>
      </c>
      <c r="BL355" s="97">
        <f t="shared" si="744"/>
        <v>0</v>
      </c>
      <c r="BM355" s="469">
        <f t="shared" si="745"/>
        <v>2.1673320740122972</v>
      </c>
      <c r="BN355" s="467">
        <f t="shared" si="746"/>
        <v>0</v>
      </c>
      <c r="BO355" s="97">
        <f t="shared" si="747"/>
        <v>0</v>
      </c>
      <c r="BP355" s="97">
        <f t="shared" si="748"/>
        <v>79296.061717207311</v>
      </c>
      <c r="BQ355" s="97">
        <f t="shared" si="749"/>
        <v>0</v>
      </c>
      <c r="BR355" s="97">
        <f t="shared" si="750"/>
        <v>0</v>
      </c>
      <c r="BS355" s="97">
        <f t="shared" si="751"/>
        <v>82542.802895657675</v>
      </c>
      <c r="BT355" s="97">
        <f t="shared" si="752"/>
        <v>0</v>
      </c>
      <c r="BU355" s="97">
        <f t="shared" si="753"/>
        <v>0</v>
      </c>
      <c r="BV355" s="97">
        <f t="shared" si="754"/>
        <v>85113.641608040591</v>
      </c>
      <c r="BW355" s="97">
        <f t="shared" si="755"/>
        <v>0</v>
      </c>
      <c r="BX355" s="97">
        <f t="shared" si="756"/>
        <v>0</v>
      </c>
      <c r="BY355" s="469">
        <f t="shared" si="757"/>
        <v>95540.853551789274</v>
      </c>
      <c r="BZ355" s="470">
        <f t="shared" si="758"/>
        <v>0</v>
      </c>
      <c r="CA355" s="470">
        <f t="shared" si="759"/>
        <v>0</v>
      </c>
      <c r="CB355" s="470">
        <f t="shared" si="760"/>
        <v>2.0275124722768677E-4</v>
      </c>
      <c r="CC355" s="470">
        <f t="shared" si="761"/>
        <v>0</v>
      </c>
      <c r="CD355" s="470">
        <f t="shared" si="762"/>
        <v>0</v>
      </c>
      <c r="CE355" s="470">
        <f t="shared" si="763"/>
        <v>2.2664492639198406E-4</v>
      </c>
      <c r="CF355" s="470">
        <f t="shared" si="764"/>
        <v>0</v>
      </c>
      <c r="CG355" s="470">
        <f t="shared" si="765"/>
        <v>0</v>
      </c>
      <c r="CH355" s="470">
        <f t="shared" si="766"/>
        <v>2.4678845891734538E-4</v>
      </c>
      <c r="CI355" s="470">
        <f t="shared" si="767"/>
        <v>0</v>
      </c>
      <c r="CJ355" s="470">
        <f t="shared" si="768"/>
        <v>0</v>
      </c>
      <c r="CK355" s="472">
        <f t="shared" si="769"/>
        <v>3.4014346509035132E-4</v>
      </c>
      <c r="CL355" s="470">
        <f t="shared" si="770"/>
        <v>0</v>
      </c>
      <c r="CM355" s="116">
        <f t="shared" si="771"/>
        <v>0</v>
      </c>
      <c r="CN355" s="116">
        <f t="shared" si="772"/>
        <v>0</v>
      </c>
      <c r="CO355" s="116">
        <f t="shared" si="773"/>
        <v>0</v>
      </c>
      <c r="CP355" s="116">
        <f t="shared" si="774"/>
        <v>0</v>
      </c>
      <c r="CQ355" s="116">
        <f t="shared" si="775"/>
        <v>0</v>
      </c>
      <c r="CR355" s="116">
        <f t="shared" si="776"/>
        <v>0</v>
      </c>
      <c r="CS355" s="116">
        <f t="shared" si="777"/>
        <v>0</v>
      </c>
      <c r="CT355" s="116">
        <f t="shared" si="778"/>
        <v>0</v>
      </c>
      <c r="CU355" s="116">
        <f t="shared" si="779"/>
        <v>0</v>
      </c>
      <c r="CV355" s="116">
        <f t="shared" si="780"/>
        <v>0</v>
      </c>
      <c r="CW355" s="471">
        <f t="shared" si="781"/>
        <v>0</v>
      </c>
      <c r="CX355" s="470">
        <f t="shared" si="782"/>
        <v>0</v>
      </c>
      <c r="CY355" s="116">
        <f t="shared" si="783"/>
        <v>0</v>
      </c>
      <c r="CZ355" s="116">
        <f t="shared" si="784"/>
        <v>19.555012065637001</v>
      </c>
      <c r="DA355" s="116">
        <f t="shared" si="785"/>
        <v>0</v>
      </c>
      <c r="DB355" s="116">
        <f t="shared" si="786"/>
        <v>0</v>
      </c>
      <c r="DC355" s="116">
        <f t="shared" si="787"/>
        <v>18.209717775217101</v>
      </c>
      <c r="DD355" s="116">
        <f t="shared" si="788"/>
        <v>0</v>
      </c>
      <c r="DE355" s="116">
        <f t="shared" si="789"/>
        <v>0</v>
      </c>
      <c r="DF355" s="116">
        <f t="shared" si="790"/>
        <v>17.244250801158199</v>
      </c>
      <c r="DG355" s="116">
        <f t="shared" si="791"/>
        <v>0</v>
      </c>
      <c r="DH355" s="116">
        <f t="shared" si="792"/>
        <v>0</v>
      </c>
      <c r="DI355" s="471">
        <f t="shared" si="793"/>
        <v>14.0441994860038</v>
      </c>
      <c r="DJ355" s="470">
        <f t="shared" si="794"/>
        <v>0</v>
      </c>
      <c r="DK355" s="116">
        <f t="shared" si="795"/>
        <v>0</v>
      </c>
      <c r="DL355" s="116">
        <f t="shared" si="796"/>
        <v>0</v>
      </c>
      <c r="DM355" s="116">
        <f t="shared" si="797"/>
        <v>0</v>
      </c>
      <c r="DN355" s="116">
        <f t="shared" si="798"/>
        <v>0</v>
      </c>
      <c r="DO355" s="116">
        <f t="shared" si="799"/>
        <v>0</v>
      </c>
      <c r="DP355" s="116">
        <f t="shared" si="800"/>
        <v>0</v>
      </c>
      <c r="DQ355" s="116">
        <f t="shared" si="801"/>
        <v>0</v>
      </c>
      <c r="DR355" s="116">
        <f t="shared" si="802"/>
        <v>0</v>
      </c>
      <c r="DS355" s="116">
        <f t="shared" si="803"/>
        <v>0</v>
      </c>
      <c r="DT355" s="116">
        <f t="shared" si="804"/>
        <v>0</v>
      </c>
      <c r="DU355" s="471">
        <f t="shared" si="805"/>
        <v>0</v>
      </c>
      <c r="DV355" s="470">
        <f t="shared" si="806"/>
        <v>0</v>
      </c>
      <c r="DW355" s="470">
        <f t="shared" si="807"/>
        <v>0</v>
      </c>
      <c r="DX355" s="470">
        <f t="shared" si="808"/>
        <v>0</v>
      </c>
      <c r="DY355" s="470">
        <f t="shared" si="809"/>
        <v>0</v>
      </c>
      <c r="DZ355" s="470">
        <f t="shared" si="810"/>
        <v>0</v>
      </c>
      <c r="EA355" s="470">
        <f t="shared" si="811"/>
        <v>0</v>
      </c>
      <c r="EB355" s="470">
        <f t="shared" si="812"/>
        <v>0</v>
      </c>
      <c r="EC355" s="470">
        <f t="shared" si="813"/>
        <v>0</v>
      </c>
      <c r="ED355" s="470">
        <f t="shared" si="814"/>
        <v>0</v>
      </c>
      <c r="EE355" s="470">
        <f t="shared" si="815"/>
        <v>0</v>
      </c>
      <c r="EF355" s="470">
        <f t="shared" si="816"/>
        <v>0</v>
      </c>
      <c r="EG355" s="470">
        <f t="shared" si="817"/>
        <v>0</v>
      </c>
      <c r="EH355" s="466">
        <f t="shared" si="818"/>
        <v>0</v>
      </c>
      <c r="EI355" s="122">
        <f t="shared" si="819"/>
        <v>0</v>
      </c>
      <c r="EJ355" s="122">
        <f t="shared" si="820"/>
        <v>2.6276351429896767E-2</v>
      </c>
      <c r="EK355" s="122">
        <f t="shared" si="821"/>
        <v>0</v>
      </c>
      <c r="EL355" s="122">
        <f t="shared" si="822"/>
        <v>0</v>
      </c>
      <c r="EM355" s="122">
        <f t="shared" si="823"/>
        <v>2.9372947476821322E-2</v>
      </c>
      <c r="EN355" s="122">
        <f t="shared" si="824"/>
        <v>0</v>
      </c>
      <c r="EO355" s="122">
        <f t="shared" si="825"/>
        <v>0</v>
      </c>
      <c r="EP355" s="122">
        <f t="shared" si="826"/>
        <v>3.1983528407460701E-2</v>
      </c>
      <c r="EQ355" s="122">
        <f t="shared" si="827"/>
        <v>0</v>
      </c>
      <c r="ER355" s="122">
        <f t="shared" si="828"/>
        <v>0</v>
      </c>
      <c r="ES355" s="469">
        <f t="shared" si="829"/>
        <v>4.4082240417786196E-2</v>
      </c>
      <c r="ET355" s="466">
        <f t="shared" si="830"/>
        <v>0</v>
      </c>
      <c r="EU355" s="122">
        <f t="shared" si="831"/>
        <v>0</v>
      </c>
      <c r="EV355" s="122">
        <f t="shared" si="832"/>
        <v>2.6276351429896767E-2</v>
      </c>
      <c r="EW355" s="122">
        <f t="shared" si="833"/>
        <v>0</v>
      </c>
      <c r="EX355" s="122">
        <f t="shared" si="834"/>
        <v>0</v>
      </c>
      <c r="EY355" s="122">
        <f t="shared" si="835"/>
        <v>2.9372947476821322E-2</v>
      </c>
      <c r="EZ355" s="122">
        <f t="shared" si="836"/>
        <v>0</v>
      </c>
      <c r="FA355" s="122">
        <f t="shared" si="837"/>
        <v>0</v>
      </c>
      <c r="FB355" s="122">
        <f t="shared" si="838"/>
        <v>3.1983528407460701E-2</v>
      </c>
      <c r="FC355" s="122">
        <f t="shared" si="839"/>
        <v>0</v>
      </c>
      <c r="FD355" s="122">
        <f t="shared" si="840"/>
        <v>0</v>
      </c>
      <c r="FE355" s="469">
        <f t="shared" si="841"/>
        <v>4.4082240417786196E-2</v>
      </c>
      <c r="FF355" s="466">
        <f t="shared" si="842"/>
        <v>0</v>
      </c>
      <c r="FG355" s="466">
        <f t="shared" si="843"/>
        <v>0</v>
      </c>
      <c r="FH355" s="466">
        <f t="shared" si="844"/>
        <v>0</v>
      </c>
      <c r="FI355" s="466">
        <f t="shared" si="845"/>
        <v>0</v>
      </c>
      <c r="FJ355" s="466">
        <f t="shared" si="846"/>
        <v>0</v>
      </c>
      <c r="FK355" s="466">
        <f t="shared" si="847"/>
        <v>0</v>
      </c>
      <c r="FL355" s="466">
        <f t="shared" si="848"/>
        <v>0</v>
      </c>
      <c r="FM355" s="466">
        <f t="shared" si="849"/>
        <v>0</v>
      </c>
      <c r="FN355" s="466">
        <f t="shared" si="850"/>
        <v>0</v>
      </c>
      <c r="FO355" s="466">
        <f t="shared" si="851"/>
        <v>0</v>
      </c>
      <c r="FP355" s="466">
        <f t="shared" si="852"/>
        <v>0</v>
      </c>
      <c r="FQ355" s="468">
        <f t="shared" si="853"/>
        <v>0</v>
      </c>
      <c r="FR355" s="466">
        <f t="shared" si="854"/>
        <v>0</v>
      </c>
      <c r="FS355" s="466">
        <f t="shared" si="855"/>
        <v>0</v>
      </c>
      <c r="FT355" s="466">
        <f t="shared" si="856"/>
        <v>0</v>
      </c>
      <c r="FU355" s="466">
        <f t="shared" si="857"/>
        <v>0</v>
      </c>
      <c r="FV355" s="466">
        <f t="shared" si="858"/>
        <v>0</v>
      </c>
      <c r="FW355" s="466">
        <f t="shared" si="859"/>
        <v>0</v>
      </c>
      <c r="FX355" s="466">
        <f t="shared" si="860"/>
        <v>0</v>
      </c>
      <c r="FY355" s="466">
        <f t="shared" si="861"/>
        <v>0</v>
      </c>
      <c r="FZ355" s="466">
        <f t="shared" si="862"/>
        <v>0</v>
      </c>
      <c r="GA355" s="466">
        <f t="shared" si="863"/>
        <v>0</v>
      </c>
      <c r="GB355" s="466">
        <f t="shared" si="864"/>
        <v>0</v>
      </c>
      <c r="GC355" s="468">
        <f t="shared" si="865"/>
        <v>0</v>
      </c>
    </row>
    <row r="356" spans="1:185">
      <c r="A356" s="97">
        <v>353</v>
      </c>
      <c r="B356" s="97" t="s">
        <v>11</v>
      </c>
      <c r="C356" s="97" t="s">
        <v>214</v>
      </c>
      <c r="D356" s="97" t="s">
        <v>935</v>
      </c>
      <c r="E356" s="321">
        <v>0</v>
      </c>
      <c r="F356" s="122">
        <v>2.180350958678E-3</v>
      </c>
      <c r="G356" s="122">
        <v>7.3370343947510002E-3</v>
      </c>
      <c r="H356" s="122">
        <v>0</v>
      </c>
      <c r="I356" s="122">
        <v>2.1648597812100002E-3</v>
      </c>
      <c r="J356" s="122">
        <v>7.200604496013E-3</v>
      </c>
      <c r="K356" s="122">
        <v>0</v>
      </c>
      <c r="L356" s="122">
        <v>2.1537946544460001E-3</v>
      </c>
      <c r="M356" s="122">
        <v>7.0495672225060002E-3</v>
      </c>
      <c r="N356" s="122">
        <v>0</v>
      </c>
      <c r="O356" s="122">
        <v>2.1168371310560001E-3</v>
      </c>
      <c r="P356" s="475">
        <v>6.8354061340479997E-3</v>
      </c>
      <c r="Q356" s="474">
        <v>3</v>
      </c>
      <c r="R356" s="97">
        <v>0</v>
      </c>
      <c r="S356" s="97">
        <v>6.5410528760350001E-3</v>
      </c>
      <c r="T356" s="97">
        <v>2.2011103184254002E-2</v>
      </c>
      <c r="U356" s="97">
        <v>0</v>
      </c>
      <c r="V356" s="97">
        <v>6.4945793436289997E-3</v>
      </c>
      <c r="W356" s="97">
        <v>2.1601813488038E-2</v>
      </c>
      <c r="X356" s="97">
        <v>0</v>
      </c>
      <c r="Y356" s="97">
        <v>6.4613839633379999E-3</v>
      </c>
      <c r="Z356" s="97">
        <v>2.1148701667516999E-2</v>
      </c>
      <c r="AA356" s="97">
        <v>0</v>
      </c>
      <c r="AB356" s="97">
        <v>6.3505113931689996E-3</v>
      </c>
      <c r="AC356" s="97">
        <v>2.0506218402143998E-2</v>
      </c>
      <c r="AD356" s="321">
        <v>0</v>
      </c>
      <c r="AE356" s="97">
        <v>9.5957431104711208</v>
      </c>
      <c r="AF356" s="97">
        <v>32.290350764174498</v>
      </c>
      <c r="AG356" s="97">
        <v>0</v>
      </c>
      <c r="AH356" s="97">
        <v>9.5275663066969098</v>
      </c>
      <c r="AI356" s="97">
        <v>31.6899216196495</v>
      </c>
      <c r="AJ356" s="97">
        <v>0</v>
      </c>
      <c r="AK356" s="97">
        <v>9.4788685897153293</v>
      </c>
      <c r="AL356" s="97">
        <v>31.025205552577901</v>
      </c>
      <c r="AM356" s="97">
        <v>0</v>
      </c>
      <c r="AN356" s="97">
        <v>9.3162182149968604</v>
      </c>
      <c r="AO356" s="97">
        <v>30.082680523058499</v>
      </c>
      <c r="AP356" s="466">
        <f t="shared" si="722"/>
        <v>0</v>
      </c>
      <c r="AQ356" s="122">
        <f t="shared" si="723"/>
        <v>1467.0028346090648</v>
      </c>
      <c r="AR356" s="473">
        <f t="shared" si="724"/>
        <v>1467.0028346091224</v>
      </c>
      <c r="AS356" s="122">
        <f t="shared" si="725"/>
        <v>0</v>
      </c>
      <c r="AT356" s="122">
        <f t="shared" si="726"/>
        <v>1467.0028346090166</v>
      </c>
      <c r="AU356" s="122">
        <f t="shared" si="727"/>
        <v>1467.0028346091308</v>
      </c>
      <c r="AV356" s="122">
        <f t="shared" si="728"/>
        <v>0</v>
      </c>
      <c r="AW356" s="122">
        <f t="shared" si="729"/>
        <v>1467.0028346092088</v>
      </c>
      <c r="AX356" s="122">
        <f t="shared" si="730"/>
        <v>1467.0028468097669</v>
      </c>
      <c r="AY356" s="122">
        <f t="shared" si="731"/>
        <v>0</v>
      </c>
      <c r="AZ356" s="122">
        <f t="shared" si="732"/>
        <v>1467.0028346091872</v>
      </c>
      <c r="BA356" s="469">
        <f t="shared" si="733"/>
        <v>1467.0028346090983</v>
      </c>
      <c r="BB356" s="97">
        <f t="shared" si="734"/>
        <v>0</v>
      </c>
      <c r="BC356" s="97">
        <f t="shared" si="735"/>
        <v>3.3647660516754156E-4</v>
      </c>
      <c r="BD356" s="97">
        <f t="shared" si="736"/>
        <v>1.1322674523188514E-3</v>
      </c>
      <c r="BE356" s="97">
        <f t="shared" si="737"/>
        <v>0</v>
      </c>
      <c r="BF356" s="97">
        <f t="shared" si="738"/>
        <v>3.3408597223584096E-4</v>
      </c>
      <c r="BG356" s="97">
        <f t="shared" si="739"/>
        <v>1.1112132871680506E-3</v>
      </c>
      <c r="BH356" s="97">
        <f t="shared" si="740"/>
        <v>0</v>
      </c>
      <c r="BI356" s="97">
        <f t="shared" si="741"/>
        <v>3.3237837728444992E-4</v>
      </c>
      <c r="BJ356" s="97">
        <f t="shared" si="742"/>
        <v>1.0879048794820646E-3</v>
      </c>
      <c r="BK356" s="97">
        <f t="shared" si="743"/>
        <v>0</v>
      </c>
      <c r="BL356" s="97">
        <f t="shared" si="744"/>
        <v>3.2667501014707536E-4</v>
      </c>
      <c r="BM356" s="469">
        <f t="shared" si="745"/>
        <v>1.0548550643976961E-3</v>
      </c>
      <c r="BN356" s="467">
        <f t="shared" si="746"/>
        <v>0</v>
      </c>
      <c r="BO356" s="97">
        <f t="shared" si="747"/>
        <v>251668493.10697764</v>
      </c>
      <c r="BP356" s="97">
        <f t="shared" si="748"/>
        <v>127095783.39439587</v>
      </c>
      <c r="BQ356" s="97">
        <f t="shared" si="749"/>
        <v>0</v>
      </c>
      <c r="BR356" s="97">
        <f t="shared" si="750"/>
        <v>252680805.74324906</v>
      </c>
      <c r="BS356" s="97">
        <f t="shared" si="751"/>
        <v>128445972.68276376</v>
      </c>
      <c r="BT356" s="97">
        <f t="shared" si="752"/>
        <v>0</v>
      </c>
      <c r="BU356" s="97">
        <f t="shared" si="753"/>
        <v>253410844.90118608</v>
      </c>
      <c r="BV356" s="97">
        <f t="shared" si="754"/>
        <v>129988147.82064071</v>
      </c>
      <c r="BW356" s="97">
        <f t="shared" si="755"/>
        <v>0</v>
      </c>
      <c r="BX356" s="97">
        <f t="shared" si="756"/>
        <v>255892279.72666371</v>
      </c>
      <c r="BY356" s="469">
        <f t="shared" si="757"/>
        <v>132265598.21938357</v>
      </c>
      <c r="BZ356" s="470">
        <f t="shared" si="758"/>
        <v>0</v>
      </c>
      <c r="CA356" s="470">
        <f t="shared" si="759"/>
        <v>1923.7613414580126</v>
      </c>
      <c r="CB356" s="470">
        <f t="shared" si="760"/>
        <v>288.70834489866888</v>
      </c>
      <c r="CC356" s="470">
        <f t="shared" si="761"/>
        <v>0</v>
      </c>
      <c r="CD356" s="470">
        <f t="shared" si="762"/>
        <v>1945.3208004235244</v>
      </c>
      <c r="CE356" s="470">
        <f t="shared" si="763"/>
        <v>297.30367951258052</v>
      </c>
      <c r="CF356" s="470">
        <f t="shared" si="764"/>
        <v>0</v>
      </c>
      <c r="CG356" s="470">
        <f t="shared" si="765"/>
        <v>1960.9641397186999</v>
      </c>
      <c r="CH356" s="470">
        <f t="shared" si="766"/>
        <v>307.31945124625275</v>
      </c>
      <c r="CI356" s="470">
        <f t="shared" si="767"/>
        <v>0</v>
      </c>
      <c r="CJ356" s="470">
        <f t="shared" si="768"/>
        <v>2014.737584770867</v>
      </c>
      <c r="CK356" s="472">
        <f t="shared" si="769"/>
        <v>322.50119360270429</v>
      </c>
      <c r="CL356" s="470">
        <f t="shared" si="770"/>
        <v>0</v>
      </c>
      <c r="CM356" s="116">
        <f t="shared" si="771"/>
        <v>0</v>
      </c>
      <c r="CN356" s="116">
        <f t="shared" si="772"/>
        <v>0</v>
      </c>
      <c r="CO356" s="116">
        <f t="shared" si="773"/>
        <v>0</v>
      </c>
      <c r="CP356" s="116">
        <f t="shared" si="774"/>
        <v>0</v>
      </c>
      <c r="CQ356" s="116">
        <f t="shared" si="775"/>
        <v>0</v>
      </c>
      <c r="CR356" s="116">
        <f t="shared" si="776"/>
        <v>0</v>
      </c>
      <c r="CS356" s="116">
        <f t="shared" si="777"/>
        <v>0</v>
      </c>
      <c r="CT356" s="116">
        <f t="shared" si="778"/>
        <v>0</v>
      </c>
      <c r="CU356" s="116">
        <f t="shared" si="779"/>
        <v>0</v>
      </c>
      <c r="CV356" s="116">
        <f t="shared" si="780"/>
        <v>0</v>
      </c>
      <c r="CW356" s="471">
        <f t="shared" si="781"/>
        <v>0</v>
      </c>
      <c r="CX356" s="470">
        <f t="shared" si="782"/>
        <v>0</v>
      </c>
      <c r="CY356" s="116">
        <f t="shared" si="783"/>
        <v>0</v>
      </c>
      <c r="CZ356" s="116">
        <f t="shared" si="784"/>
        <v>0</v>
      </c>
      <c r="DA356" s="116">
        <f t="shared" si="785"/>
        <v>0</v>
      </c>
      <c r="DB356" s="116">
        <f t="shared" si="786"/>
        <v>0</v>
      </c>
      <c r="DC356" s="116">
        <f t="shared" si="787"/>
        <v>0</v>
      </c>
      <c r="DD356" s="116">
        <f t="shared" si="788"/>
        <v>0</v>
      </c>
      <c r="DE356" s="116">
        <f t="shared" si="789"/>
        <v>0</v>
      </c>
      <c r="DF356" s="116">
        <f t="shared" si="790"/>
        <v>0</v>
      </c>
      <c r="DG356" s="116">
        <f t="shared" si="791"/>
        <v>0</v>
      </c>
      <c r="DH356" s="116">
        <f t="shared" si="792"/>
        <v>0</v>
      </c>
      <c r="DI356" s="471">
        <f t="shared" si="793"/>
        <v>0</v>
      </c>
      <c r="DJ356" s="470">
        <f t="shared" si="794"/>
        <v>0</v>
      </c>
      <c r="DK356" s="116">
        <f t="shared" si="795"/>
        <v>0</v>
      </c>
      <c r="DL356" s="116">
        <f t="shared" si="796"/>
        <v>0</v>
      </c>
      <c r="DM356" s="116">
        <f t="shared" si="797"/>
        <v>0</v>
      </c>
      <c r="DN356" s="116">
        <f t="shared" si="798"/>
        <v>0</v>
      </c>
      <c r="DO356" s="116">
        <f t="shared" si="799"/>
        <v>0</v>
      </c>
      <c r="DP356" s="116">
        <f t="shared" si="800"/>
        <v>0</v>
      </c>
      <c r="DQ356" s="116">
        <f t="shared" si="801"/>
        <v>0</v>
      </c>
      <c r="DR356" s="116">
        <f t="shared" si="802"/>
        <v>0</v>
      </c>
      <c r="DS356" s="116">
        <f t="shared" si="803"/>
        <v>0</v>
      </c>
      <c r="DT356" s="116">
        <f t="shared" si="804"/>
        <v>0</v>
      </c>
      <c r="DU356" s="471">
        <f t="shared" si="805"/>
        <v>0</v>
      </c>
      <c r="DV356" s="470">
        <f t="shared" si="806"/>
        <v>0</v>
      </c>
      <c r="DW356" s="470">
        <f t="shared" si="807"/>
        <v>0</v>
      </c>
      <c r="DX356" s="470">
        <f t="shared" si="808"/>
        <v>0</v>
      </c>
      <c r="DY356" s="470">
        <f t="shared" si="809"/>
        <v>0</v>
      </c>
      <c r="DZ356" s="470">
        <f t="shared" si="810"/>
        <v>0</v>
      </c>
      <c r="EA356" s="470">
        <f t="shared" si="811"/>
        <v>0</v>
      </c>
      <c r="EB356" s="470">
        <f t="shared" si="812"/>
        <v>0</v>
      </c>
      <c r="EC356" s="470">
        <f t="shared" si="813"/>
        <v>0</v>
      </c>
      <c r="ED356" s="470">
        <f t="shared" si="814"/>
        <v>0</v>
      </c>
      <c r="EE356" s="470">
        <f t="shared" si="815"/>
        <v>0</v>
      </c>
      <c r="EF356" s="470">
        <f t="shared" si="816"/>
        <v>0</v>
      </c>
      <c r="EG356" s="470">
        <f t="shared" si="817"/>
        <v>0</v>
      </c>
      <c r="EH356" s="466">
        <f t="shared" si="818"/>
        <v>0</v>
      </c>
      <c r="EI356" s="122">
        <f t="shared" si="819"/>
        <v>747952.42593958217</v>
      </c>
      <c r="EJ356" s="122">
        <f t="shared" si="820"/>
        <v>112248.90650535554</v>
      </c>
      <c r="EK356" s="122">
        <f t="shared" si="821"/>
        <v>0</v>
      </c>
      <c r="EL356" s="122">
        <f t="shared" si="822"/>
        <v>756334.67652713764</v>
      </c>
      <c r="EM356" s="122">
        <f t="shared" si="823"/>
        <v>115590.74586851901</v>
      </c>
      <c r="EN356" s="122">
        <f t="shared" si="824"/>
        <v>0</v>
      </c>
      <c r="EO356" s="122">
        <f t="shared" si="825"/>
        <v>762416.75818856491</v>
      </c>
      <c r="EP356" s="122">
        <f t="shared" si="826"/>
        <v>119484.84676576332</v>
      </c>
      <c r="EQ356" s="122">
        <f t="shared" si="827"/>
        <v>0</v>
      </c>
      <c r="ER356" s="122">
        <f t="shared" si="828"/>
        <v>783323.70636938559</v>
      </c>
      <c r="ES356" s="469">
        <f t="shared" si="829"/>
        <v>125387.46097304366</v>
      </c>
      <c r="ET356" s="466">
        <f t="shared" si="830"/>
        <v>0</v>
      </c>
      <c r="EU356" s="122">
        <f t="shared" si="831"/>
        <v>0</v>
      </c>
      <c r="EV356" s="122">
        <f t="shared" si="832"/>
        <v>0</v>
      </c>
      <c r="EW356" s="122">
        <f t="shared" si="833"/>
        <v>0</v>
      </c>
      <c r="EX356" s="122">
        <f t="shared" si="834"/>
        <v>0</v>
      </c>
      <c r="EY356" s="122">
        <f t="shared" si="835"/>
        <v>0</v>
      </c>
      <c r="EZ356" s="122">
        <f t="shared" si="836"/>
        <v>0</v>
      </c>
      <c r="FA356" s="122">
        <f t="shared" si="837"/>
        <v>0</v>
      </c>
      <c r="FB356" s="122">
        <f t="shared" si="838"/>
        <v>0</v>
      </c>
      <c r="FC356" s="122">
        <f t="shared" si="839"/>
        <v>0</v>
      </c>
      <c r="FD356" s="122">
        <f t="shared" si="840"/>
        <v>0</v>
      </c>
      <c r="FE356" s="469">
        <f t="shared" si="841"/>
        <v>0</v>
      </c>
      <c r="FF356" s="466">
        <f t="shared" si="842"/>
        <v>0</v>
      </c>
      <c r="FG356" s="466">
        <f t="shared" si="843"/>
        <v>0</v>
      </c>
      <c r="FH356" s="466">
        <f t="shared" si="844"/>
        <v>0</v>
      </c>
      <c r="FI356" s="466">
        <f t="shared" si="845"/>
        <v>0</v>
      </c>
      <c r="FJ356" s="466">
        <f t="shared" si="846"/>
        <v>0</v>
      </c>
      <c r="FK356" s="466">
        <f t="shared" si="847"/>
        <v>0</v>
      </c>
      <c r="FL356" s="466">
        <f t="shared" si="848"/>
        <v>0</v>
      </c>
      <c r="FM356" s="466">
        <f t="shared" si="849"/>
        <v>0</v>
      </c>
      <c r="FN356" s="466">
        <f t="shared" si="850"/>
        <v>0</v>
      </c>
      <c r="FO356" s="466">
        <f t="shared" si="851"/>
        <v>0</v>
      </c>
      <c r="FP356" s="466">
        <f t="shared" si="852"/>
        <v>0</v>
      </c>
      <c r="FQ356" s="468">
        <f t="shared" si="853"/>
        <v>0</v>
      </c>
      <c r="FR356" s="466">
        <f t="shared" si="854"/>
        <v>0</v>
      </c>
      <c r="FS356" s="466">
        <f t="shared" si="855"/>
        <v>0</v>
      </c>
      <c r="FT356" s="466">
        <f t="shared" si="856"/>
        <v>0</v>
      </c>
      <c r="FU356" s="466">
        <f t="shared" si="857"/>
        <v>0</v>
      </c>
      <c r="FV356" s="466">
        <f t="shared" si="858"/>
        <v>0</v>
      </c>
      <c r="FW356" s="466">
        <f t="shared" si="859"/>
        <v>0</v>
      </c>
      <c r="FX356" s="466">
        <f t="shared" si="860"/>
        <v>0</v>
      </c>
      <c r="FY356" s="466">
        <f t="shared" si="861"/>
        <v>0</v>
      </c>
      <c r="FZ356" s="466">
        <f t="shared" si="862"/>
        <v>0</v>
      </c>
      <c r="GA356" s="466">
        <f t="shared" si="863"/>
        <v>0</v>
      </c>
      <c r="GB356" s="466">
        <f t="shared" si="864"/>
        <v>0</v>
      </c>
      <c r="GC356" s="468">
        <f t="shared" si="865"/>
        <v>0</v>
      </c>
    </row>
    <row r="357" spans="1:185">
      <c r="A357" s="97">
        <v>354</v>
      </c>
      <c r="B357" s="97" t="s">
        <v>11</v>
      </c>
      <c r="C357" s="97" t="s">
        <v>214</v>
      </c>
      <c r="D357" s="97" t="s">
        <v>935</v>
      </c>
      <c r="E357" s="321">
        <v>0</v>
      </c>
      <c r="F357" s="122">
        <v>3.754412507336E-3</v>
      </c>
      <c r="G357" s="122">
        <v>2.1584125829312999E-2</v>
      </c>
      <c r="H357" s="122">
        <v>0</v>
      </c>
      <c r="I357" s="122">
        <v>3.4446734754810002E-3</v>
      </c>
      <c r="J357" s="122">
        <v>2.1065027603118E-2</v>
      </c>
      <c r="K357" s="122">
        <v>0</v>
      </c>
      <c r="L357" s="122">
        <v>3.2287947563089999E-3</v>
      </c>
      <c r="M357" s="122">
        <v>2.0461751286188001E-2</v>
      </c>
      <c r="N357" s="122">
        <v>0</v>
      </c>
      <c r="O357" s="122">
        <v>2.7369667178480002E-3</v>
      </c>
      <c r="P357" s="475">
        <v>1.9706306882162999E-2</v>
      </c>
      <c r="Q357" s="474">
        <v>1</v>
      </c>
      <c r="R357" s="97">
        <v>0</v>
      </c>
      <c r="S357" s="97">
        <v>3.754412507336E-3</v>
      </c>
      <c r="T357" s="97">
        <v>2.1584125829312999E-2</v>
      </c>
      <c r="U357" s="97">
        <v>0</v>
      </c>
      <c r="V357" s="97">
        <v>3.4446734754810002E-3</v>
      </c>
      <c r="W357" s="97">
        <v>2.1065027603118E-2</v>
      </c>
      <c r="X357" s="97">
        <v>0</v>
      </c>
      <c r="Y357" s="97">
        <v>3.2287947563089999E-3</v>
      </c>
      <c r="Z357" s="97">
        <v>2.0461751286188001E-2</v>
      </c>
      <c r="AA357" s="97">
        <v>0</v>
      </c>
      <c r="AB357" s="97">
        <v>2.7369667178480002E-3</v>
      </c>
      <c r="AC357" s="97">
        <v>1.9706306882162999E-2</v>
      </c>
      <c r="AD357" s="321">
        <v>0</v>
      </c>
      <c r="AE357" s="97">
        <v>12.1037324205827</v>
      </c>
      <c r="AF357" s="97">
        <v>69.584384523474299</v>
      </c>
      <c r="AG357" s="97">
        <v>0</v>
      </c>
      <c r="AH357" s="97">
        <v>11.105174495884601</v>
      </c>
      <c r="AI357" s="97">
        <v>67.910880075684702</v>
      </c>
      <c r="AJ357" s="97">
        <v>0</v>
      </c>
      <c r="AK357" s="97">
        <v>10.4092098817011</v>
      </c>
      <c r="AL357" s="97">
        <v>65.965995788574205</v>
      </c>
      <c r="AM357" s="97">
        <v>0</v>
      </c>
      <c r="AN357" s="97">
        <v>8.8236209346048096</v>
      </c>
      <c r="AO357" s="97">
        <v>63.530543069932001</v>
      </c>
      <c r="AP357" s="466">
        <f t="shared" si="722"/>
        <v>0</v>
      </c>
      <c r="AQ357" s="122">
        <f t="shared" si="723"/>
        <v>3223.8685538502764</v>
      </c>
      <c r="AR357" s="473">
        <f t="shared" si="724"/>
        <v>3223.8685538504897</v>
      </c>
      <c r="AS357" s="122">
        <f t="shared" si="725"/>
        <v>0</v>
      </c>
      <c r="AT357" s="122">
        <f t="shared" si="726"/>
        <v>3223.8685538500627</v>
      </c>
      <c r="AU357" s="122">
        <f t="shared" si="727"/>
        <v>3223.868553850491</v>
      </c>
      <c r="AV357" s="122">
        <f t="shared" si="728"/>
        <v>0</v>
      </c>
      <c r="AW357" s="122">
        <f t="shared" si="729"/>
        <v>3223.8685538502295</v>
      </c>
      <c r="AX357" s="122">
        <f t="shared" si="730"/>
        <v>3223.868517701233</v>
      </c>
      <c r="AY357" s="122">
        <f t="shared" si="731"/>
        <v>0</v>
      </c>
      <c r="AZ357" s="122">
        <f t="shared" si="732"/>
        <v>3223.8685538502177</v>
      </c>
      <c r="BA357" s="469">
        <f t="shared" si="733"/>
        <v>3223.8685538504501</v>
      </c>
      <c r="BB357" s="97">
        <f t="shared" si="734"/>
        <v>0</v>
      </c>
      <c r="BC357" s="97">
        <f t="shared" si="735"/>
        <v>5.7938928127099665E-4</v>
      </c>
      <c r="BD357" s="97">
        <f t="shared" si="736"/>
        <v>3.3309102627036469E-3</v>
      </c>
      <c r="BE357" s="97">
        <f t="shared" si="737"/>
        <v>0</v>
      </c>
      <c r="BF357" s="97">
        <f t="shared" si="738"/>
        <v>5.3158966556617342E-4</v>
      </c>
      <c r="BG357" s="97">
        <f t="shared" si="739"/>
        <v>3.2508018708856208E-3</v>
      </c>
      <c r="BH357" s="97">
        <f t="shared" si="740"/>
        <v>0</v>
      </c>
      <c r="BI357" s="97">
        <f t="shared" si="741"/>
        <v>4.9827478189306326E-4</v>
      </c>
      <c r="BJ357" s="97">
        <f t="shared" si="742"/>
        <v>3.1577029290429455E-3</v>
      </c>
      <c r="BK357" s="97">
        <f t="shared" si="743"/>
        <v>0</v>
      </c>
      <c r="BL357" s="97">
        <f t="shared" si="744"/>
        <v>4.2237478604656523E-4</v>
      </c>
      <c r="BM357" s="469">
        <f t="shared" si="745"/>
        <v>3.041121069848465E-3</v>
      </c>
      <c r="BN357" s="467">
        <f t="shared" si="746"/>
        <v>0</v>
      </c>
      <c r="BO357" s="97">
        <f t="shared" si="747"/>
        <v>407285030.97519356</v>
      </c>
      <c r="BP357" s="97">
        <f t="shared" si="748"/>
        <v>152141566.85688806</v>
      </c>
      <c r="BQ357" s="97">
        <f t="shared" si="749"/>
        <v>0</v>
      </c>
      <c r="BR357" s="97">
        <f t="shared" si="750"/>
        <v>427514874.40658456</v>
      </c>
      <c r="BS357" s="97">
        <f t="shared" si="751"/>
        <v>154241117.67420453</v>
      </c>
      <c r="BT357" s="97">
        <f t="shared" si="752"/>
        <v>0</v>
      </c>
      <c r="BU357" s="97">
        <f t="shared" si="753"/>
        <v>443379715.74599206</v>
      </c>
      <c r="BV357" s="97">
        <f t="shared" si="754"/>
        <v>156785099.45013708</v>
      </c>
      <c r="BW357" s="97">
        <f t="shared" si="755"/>
        <v>0</v>
      </c>
      <c r="BX357" s="97">
        <f t="shared" si="756"/>
        <v>486612039.96365499</v>
      </c>
      <c r="BY357" s="469">
        <f t="shared" si="757"/>
        <v>160141110.88652495</v>
      </c>
      <c r="BZ357" s="470">
        <f t="shared" si="758"/>
        <v>0</v>
      </c>
      <c r="CA357" s="470">
        <f t="shared" si="759"/>
        <v>5424.0847293600773</v>
      </c>
      <c r="CB357" s="470">
        <f t="shared" si="760"/>
        <v>352.43856540686818</v>
      </c>
      <c r="CC357" s="470">
        <f t="shared" si="761"/>
        <v>0</v>
      </c>
      <c r="CD357" s="470">
        <f t="shared" si="762"/>
        <v>6205.4484619458472</v>
      </c>
      <c r="CE357" s="470">
        <f t="shared" si="763"/>
        <v>366.10708654227943</v>
      </c>
      <c r="CF357" s="470">
        <f t="shared" si="764"/>
        <v>0</v>
      </c>
      <c r="CG357" s="470">
        <f t="shared" si="765"/>
        <v>6866.0250838124211</v>
      </c>
      <c r="CH357" s="470">
        <f t="shared" si="766"/>
        <v>383.11749873523638</v>
      </c>
      <c r="CI357" s="470">
        <f t="shared" si="767"/>
        <v>0</v>
      </c>
      <c r="CJ357" s="470">
        <f t="shared" si="768"/>
        <v>8889.6228951272078</v>
      </c>
      <c r="CK357" s="472">
        <f t="shared" si="769"/>
        <v>406.31943835066164</v>
      </c>
      <c r="CL357" s="470">
        <f t="shared" si="770"/>
        <v>0</v>
      </c>
      <c r="CM357" s="116">
        <f t="shared" si="771"/>
        <v>0</v>
      </c>
      <c r="CN357" s="116">
        <f t="shared" si="772"/>
        <v>0</v>
      </c>
      <c r="CO357" s="116">
        <f t="shared" si="773"/>
        <v>0</v>
      </c>
      <c r="CP357" s="116">
        <f t="shared" si="774"/>
        <v>0</v>
      </c>
      <c r="CQ357" s="116">
        <f t="shared" si="775"/>
        <v>0</v>
      </c>
      <c r="CR357" s="116">
        <f t="shared" si="776"/>
        <v>0</v>
      </c>
      <c r="CS357" s="116">
        <f t="shared" si="777"/>
        <v>0</v>
      </c>
      <c r="CT357" s="116">
        <f t="shared" si="778"/>
        <v>0</v>
      </c>
      <c r="CU357" s="116">
        <f t="shared" si="779"/>
        <v>0</v>
      </c>
      <c r="CV357" s="116">
        <f t="shared" si="780"/>
        <v>0</v>
      </c>
      <c r="CW357" s="471">
        <f t="shared" si="781"/>
        <v>0</v>
      </c>
      <c r="CX357" s="470">
        <f t="shared" si="782"/>
        <v>0</v>
      </c>
      <c r="CY357" s="116">
        <f t="shared" si="783"/>
        <v>0</v>
      </c>
      <c r="CZ357" s="116">
        <f t="shared" si="784"/>
        <v>0</v>
      </c>
      <c r="DA357" s="116">
        <f t="shared" si="785"/>
        <v>0</v>
      </c>
      <c r="DB357" s="116">
        <f t="shared" si="786"/>
        <v>0</v>
      </c>
      <c r="DC357" s="116">
        <f t="shared" si="787"/>
        <v>0</v>
      </c>
      <c r="DD357" s="116">
        <f t="shared" si="788"/>
        <v>0</v>
      </c>
      <c r="DE357" s="116">
        <f t="shared" si="789"/>
        <v>0</v>
      </c>
      <c r="DF357" s="116">
        <f t="shared" si="790"/>
        <v>0</v>
      </c>
      <c r="DG357" s="116">
        <f t="shared" si="791"/>
        <v>0</v>
      </c>
      <c r="DH357" s="116">
        <f t="shared" si="792"/>
        <v>0</v>
      </c>
      <c r="DI357" s="471">
        <f t="shared" si="793"/>
        <v>0</v>
      </c>
      <c r="DJ357" s="470">
        <f t="shared" si="794"/>
        <v>0</v>
      </c>
      <c r="DK357" s="116">
        <f t="shared" si="795"/>
        <v>0</v>
      </c>
      <c r="DL357" s="116">
        <f t="shared" si="796"/>
        <v>0</v>
      </c>
      <c r="DM357" s="116">
        <f t="shared" si="797"/>
        <v>0</v>
      </c>
      <c r="DN357" s="116">
        <f t="shared" si="798"/>
        <v>0</v>
      </c>
      <c r="DO357" s="116">
        <f t="shared" si="799"/>
        <v>0</v>
      </c>
      <c r="DP357" s="116">
        <f t="shared" si="800"/>
        <v>0</v>
      </c>
      <c r="DQ357" s="116">
        <f t="shared" si="801"/>
        <v>0</v>
      </c>
      <c r="DR357" s="116">
        <f t="shared" si="802"/>
        <v>0</v>
      </c>
      <c r="DS357" s="116">
        <f t="shared" si="803"/>
        <v>0</v>
      </c>
      <c r="DT357" s="116">
        <f t="shared" si="804"/>
        <v>0</v>
      </c>
      <c r="DU357" s="471">
        <f t="shared" si="805"/>
        <v>0</v>
      </c>
      <c r="DV357" s="470">
        <f t="shared" si="806"/>
        <v>0</v>
      </c>
      <c r="DW357" s="470">
        <f t="shared" si="807"/>
        <v>0</v>
      </c>
      <c r="DX357" s="470">
        <f t="shared" si="808"/>
        <v>0</v>
      </c>
      <c r="DY357" s="470">
        <f t="shared" si="809"/>
        <v>0</v>
      </c>
      <c r="DZ357" s="470">
        <f t="shared" si="810"/>
        <v>0</v>
      </c>
      <c r="EA357" s="470">
        <f t="shared" si="811"/>
        <v>0</v>
      </c>
      <c r="EB357" s="470">
        <f t="shared" si="812"/>
        <v>0</v>
      </c>
      <c r="EC357" s="470">
        <f t="shared" si="813"/>
        <v>0</v>
      </c>
      <c r="ED357" s="470">
        <f t="shared" si="814"/>
        <v>0</v>
      </c>
      <c r="EE357" s="470">
        <f t="shared" si="815"/>
        <v>0</v>
      </c>
      <c r="EF357" s="470">
        <f t="shared" si="816"/>
        <v>0</v>
      </c>
      <c r="EG357" s="470">
        <f t="shared" si="817"/>
        <v>0</v>
      </c>
      <c r="EH357" s="466">
        <f t="shared" si="818"/>
        <v>0</v>
      </c>
      <c r="EI357" s="122">
        <f t="shared" si="819"/>
        <v>702955.75727900781</v>
      </c>
      <c r="EJ357" s="122">
        <f t="shared" si="820"/>
        <v>45675.672671348751</v>
      </c>
      <c r="EK357" s="122">
        <f t="shared" si="821"/>
        <v>0</v>
      </c>
      <c r="EL357" s="122">
        <f t="shared" si="822"/>
        <v>804219.68691068655</v>
      </c>
      <c r="EM357" s="122">
        <f t="shared" si="823"/>
        <v>47447.098839088707</v>
      </c>
      <c r="EN357" s="122">
        <f t="shared" si="824"/>
        <v>0</v>
      </c>
      <c r="EO357" s="122">
        <f t="shared" si="825"/>
        <v>889829.73222423205</v>
      </c>
      <c r="EP357" s="122">
        <f t="shared" si="826"/>
        <v>49651.630623041659</v>
      </c>
      <c r="EQ357" s="122">
        <f t="shared" si="827"/>
        <v>0</v>
      </c>
      <c r="ER357" s="122">
        <f t="shared" si="828"/>
        <v>1152085.910521202</v>
      </c>
      <c r="ES357" s="469">
        <f t="shared" si="829"/>
        <v>52658.577941622221</v>
      </c>
      <c r="ET357" s="466">
        <f t="shared" si="830"/>
        <v>0</v>
      </c>
      <c r="EU357" s="122">
        <f t="shared" si="831"/>
        <v>0</v>
      </c>
      <c r="EV357" s="122">
        <f t="shared" si="832"/>
        <v>0</v>
      </c>
      <c r="EW357" s="122">
        <f t="shared" si="833"/>
        <v>0</v>
      </c>
      <c r="EX357" s="122">
        <f t="shared" si="834"/>
        <v>0</v>
      </c>
      <c r="EY357" s="122">
        <f t="shared" si="835"/>
        <v>0</v>
      </c>
      <c r="EZ357" s="122">
        <f t="shared" si="836"/>
        <v>0</v>
      </c>
      <c r="FA357" s="122">
        <f t="shared" si="837"/>
        <v>0</v>
      </c>
      <c r="FB357" s="122">
        <f t="shared" si="838"/>
        <v>0</v>
      </c>
      <c r="FC357" s="122">
        <f t="shared" si="839"/>
        <v>0</v>
      </c>
      <c r="FD357" s="122">
        <f t="shared" si="840"/>
        <v>0</v>
      </c>
      <c r="FE357" s="469">
        <f t="shared" si="841"/>
        <v>0</v>
      </c>
      <c r="FF357" s="466">
        <f t="shared" si="842"/>
        <v>0</v>
      </c>
      <c r="FG357" s="466">
        <f t="shared" si="843"/>
        <v>0</v>
      </c>
      <c r="FH357" s="466">
        <f t="shared" si="844"/>
        <v>0</v>
      </c>
      <c r="FI357" s="466">
        <f t="shared" si="845"/>
        <v>0</v>
      </c>
      <c r="FJ357" s="466">
        <f t="shared" si="846"/>
        <v>0</v>
      </c>
      <c r="FK357" s="466">
        <f t="shared" si="847"/>
        <v>0</v>
      </c>
      <c r="FL357" s="466">
        <f t="shared" si="848"/>
        <v>0</v>
      </c>
      <c r="FM357" s="466">
        <f t="shared" si="849"/>
        <v>0</v>
      </c>
      <c r="FN357" s="466">
        <f t="shared" si="850"/>
        <v>0</v>
      </c>
      <c r="FO357" s="466">
        <f t="shared" si="851"/>
        <v>0</v>
      </c>
      <c r="FP357" s="466">
        <f t="shared" si="852"/>
        <v>0</v>
      </c>
      <c r="FQ357" s="468">
        <f t="shared" si="853"/>
        <v>0</v>
      </c>
      <c r="FR357" s="466">
        <f t="shared" si="854"/>
        <v>0</v>
      </c>
      <c r="FS357" s="466">
        <f t="shared" si="855"/>
        <v>0</v>
      </c>
      <c r="FT357" s="466">
        <f t="shared" si="856"/>
        <v>0</v>
      </c>
      <c r="FU357" s="466">
        <f t="shared" si="857"/>
        <v>0</v>
      </c>
      <c r="FV357" s="466">
        <f t="shared" si="858"/>
        <v>0</v>
      </c>
      <c r="FW357" s="466">
        <f t="shared" si="859"/>
        <v>0</v>
      </c>
      <c r="FX357" s="466">
        <f t="shared" si="860"/>
        <v>0</v>
      </c>
      <c r="FY357" s="466">
        <f t="shared" si="861"/>
        <v>0</v>
      </c>
      <c r="FZ357" s="466">
        <f t="shared" si="862"/>
        <v>0</v>
      </c>
      <c r="GA357" s="466">
        <f t="shared" si="863"/>
        <v>0</v>
      </c>
      <c r="GB357" s="466">
        <f t="shared" si="864"/>
        <v>0</v>
      </c>
      <c r="GC357" s="468">
        <f t="shared" si="865"/>
        <v>0</v>
      </c>
    </row>
    <row r="358" spans="1:185">
      <c r="A358" s="97">
        <v>355</v>
      </c>
      <c r="B358" s="97" t="s">
        <v>11</v>
      </c>
      <c r="C358" s="97" t="s">
        <v>214</v>
      </c>
      <c r="D358" s="97" t="s">
        <v>935</v>
      </c>
      <c r="E358" s="321">
        <v>0</v>
      </c>
      <c r="F358" s="122">
        <v>6.5410528760350001E-3</v>
      </c>
      <c r="G358" s="122">
        <v>2.2011103184254002E-2</v>
      </c>
      <c r="H358" s="122">
        <v>0</v>
      </c>
      <c r="I358" s="122">
        <v>6.4945793436279996E-3</v>
      </c>
      <c r="J358" s="122">
        <v>2.1601813488038E-2</v>
      </c>
      <c r="K358" s="122">
        <v>0</v>
      </c>
      <c r="L358" s="122">
        <v>6.4613839633379999E-3</v>
      </c>
      <c r="M358" s="122">
        <v>2.1148701667516999E-2</v>
      </c>
      <c r="N358" s="122">
        <v>0</v>
      </c>
      <c r="O358" s="122">
        <v>6.3505113931689996E-3</v>
      </c>
      <c r="P358" s="475">
        <v>2.0506218402143998E-2</v>
      </c>
      <c r="Q358" s="474">
        <v>3</v>
      </c>
      <c r="R358" s="97">
        <v>0</v>
      </c>
      <c r="S358" s="97">
        <v>1.9623158628104001E-2</v>
      </c>
      <c r="T358" s="97">
        <v>6.6033309552762001E-2</v>
      </c>
      <c r="U358" s="97">
        <v>0</v>
      </c>
      <c r="V358" s="97">
        <v>1.9483738030885E-2</v>
      </c>
      <c r="W358" s="97">
        <v>6.4805440464114003E-2</v>
      </c>
      <c r="X358" s="97">
        <v>0</v>
      </c>
      <c r="Y358" s="97">
        <v>1.9384151890015001E-2</v>
      </c>
      <c r="Z358" s="97">
        <v>6.3446105002552003E-2</v>
      </c>
      <c r="AA358" s="97">
        <v>0</v>
      </c>
      <c r="AB358" s="97">
        <v>1.9051534179508001E-2</v>
      </c>
      <c r="AC358" s="97">
        <v>6.1518655206431003E-2</v>
      </c>
      <c r="AD358" s="321">
        <v>0</v>
      </c>
      <c r="AE358" s="97">
        <v>28.1801069150149</v>
      </c>
      <c r="AF358" s="97">
        <v>94.828042641618595</v>
      </c>
      <c r="AG358" s="97">
        <v>0</v>
      </c>
      <c r="AH358" s="97">
        <v>27.979890048289398</v>
      </c>
      <c r="AI358" s="97">
        <v>93.064744344361898</v>
      </c>
      <c r="AJ358" s="97">
        <v>0</v>
      </c>
      <c r="AK358" s="97">
        <v>27.836878000628399</v>
      </c>
      <c r="AL358" s="97">
        <v>91.112652301788302</v>
      </c>
      <c r="AM358" s="97">
        <v>0</v>
      </c>
      <c r="AN358" s="97">
        <v>27.359217761440402</v>
      </c>
      <c r="AO358" s="97">
        <v>88.3447111568628</v>
      </c>
      <c r="AP358" s="466">
        <f t="shared" si="722"/>
        <v>0</v>
      </c>
      <c r="AQ358" s="122">
        <f t="shared" si="723"/>
        <v>1436.063757577527</v>
      </c>
      <c r="AR358" s="473">
        <f t="shared" si="724"/>
        <v>1436.0637575775147</v>
      </c>
      <c r="AS358" s="122">
        <f t="shared" si="725"/>
        <v>0</v>
      </c>
      <c r="AT358" s="122">
        <f t="shared" si="726"/>
        <v>1436.0637575775536</v>
      </c>
      <c r="AU358" s="122">
        <f t="shared" si="727"/>
        <v>1436.0637575775213</v>
      </c>
      <c r="AV358" s="122">
        <f t="shared" si="728"/>
        <v>0</v>
      </c>
      <c r="AW358" s="122">
        <f t="shared" si="729"/>
        <v>1436.0637575775236</v>
      </c>
      <c r="AX358" s="122">
        <f t="shared" si="730"/>
        <v>1436.0637630651001</v>
      </c>
      <c r="AY358" s="122">
        <f t="shared" si="731"/>
        <v>0</v>
      </c>
      <c r="AZ358" s="122">
        <f t="shared" si="732"/>
        <v>1436.0637575774983</v>
      </c>
      <c r="BA358" s="469">
        <f t="shared" si="733"/>
        <v>1436.063757577514</v>
      </c>
      <c r="BB358" s="97">
        <f t="shared" si="734"/>
        <v>0</v>
      </c>
      <c r="BC358" s="97">
        <f t="shared" si="735"/>
        <v>1.0094298155027791E-3</v>
      </c>
      <c r="BD358" s="97">
        <f t="shared" si="736"/>
        <v>3.3968023569567085E-3</v>
      </c>
      <c r="BE358" s="97">
        <f t="shared" si="737"/>
        <v>0</v>
      </c>
      <c r="BF358" s="97">
        <f t="shared" si="738"/>
        <v>1.0022579167072141E-3</v>
      </c>
      <c r="BG358" s="97">
        <f t="shared" si="739"/>
        <v>3.3336398615039973E-3</v>
      </c>
      <c r="BH358" s="97">
        <f t="shared" si="740"/>
        <v>0</v>
      </c>
      <c r="BI358" s="97">
        <f t="shared" si="741"/>
        <v>9.9713513185334976E-4</v>
      </c>
      <c r="BJ358" s="97">
        <f t="shared" si="742"/>
        <v>3.26371463844604E-3</v>
      </c>
      <c r="BK358" s="97">
        <f t="shared" si="743"/>
        <v>0</v>
      </c>
      <c r="BL358" s="97">
        <f t="shared" si="744"/>
        <v>9.8002503044138036E-4</v>
      </c>
      <c r="BM358" s="469">
        <f t="shared" si="745"/>
        <v>3.1645651931930885E-3</v>
      </c>
      <c r="BN358" s="467">
        <f t="shared" si="746"/>
        <v>0</v>
      </c>
      <c r="BO358" s="97">
        <f t="shared" si="747"/>
        <v>132724883.01665567</v>
      </c>
      <c r="BP358" s="97">
        <f t="shared" si="748"/>
        <v>67027750.572500698</v>
      </c>
      <c r="BQ358" s="97">
        <f t="shared" si="749"/>
        <v>0</v>
      </c>
      <c r="BR358" s="97">
        <f t="shared" si="750"/>
        <v>133258756.26625119</v>
      </c>
      <c r="BS358" s="97">
        <f t="shared" si="751"/>
        <v>67739813.147904843</v>
      </c>
      <c r="BT358" s="97">
        <f t="shared" si="752"/>
        <v>0</v>
      </c>
      <c r="BU358" s="97">
        <f t="shared" si="753"/>
        <v>133643764.18133686</v>
      </c>
      <c r="BV358" s="97">
        <f t="shared" si="754"/>
        <v>68553124.876681849</v>
      </c>
      <c r="BW358" s="97">
        <f t="shared" si="755"/>
        <v>0</v>
      </c>
      <c r="BX358" s="97">
        <f t="shared" si="756"/>
        <v>134952422.81736979</v>
      </c>
      <c r="BY358" s="469">
        <f t="shared" si="757"/>
        <v>69754206.551928133</v>
      </c>
      <c r="BZ358" s="470">
        <f t="shared" si="758"/>
        <v>0</v>
      </c>
      <c r="CA358" s="470">
        <f t="shared" si="759"/>
        <v>338.18429930686341</v>
      </c>
      <c r="CB358" s="470">
        <f t="shared" si="760"/>
        <v>50.752984385058056</v>
      </c>
      <c r="CC358" s="470">
        <f t="shared" si="761"/>
        <v>0</v>
      </c>
      <c r="CD358" s="470">
        <f t="shared" si="762"/>
        <v>341.97430712477677</v>
      </c>
      <c r="CE358" s="470">
        <f t="shared" si="763"/>
        <v>52.263986374273429</v>
      </c>
      <c r="CF358" s="470">
        <f t="shared" si="764"/>
        <v>0</v>
      </c>
      <c r="CG358" s="470">
        <f t="shared" si="765"/>
        <v>344.72430091248486</v>
      </c>
      <c r="CH358" s="470">
        <f t="shared" si="766"/>
        <v>54.024691408498938</v>
      </c>
      <c r="CI358" s="470">
        <f t="shared" si="767"/>
        <v>0</v>
      </c>
      <c r="CJ358" s="470">
        <f t="shared" si="768"/>
        <v>354.17731072420878</v>
      </c>
      <c r="CK358" s="472">
        <f t="shared" si="769"/>
        <v>56.69353980338326</v>
      </c>
      <c r="CL358" s="470">
        <f t="shared" si="770"/>
        <v>0</v>
      </c>
      <c r="CM358" s="116">
        <f t="shared" si="771"/>
        <v>0</v>
      </c>
      <c r="CN358" s="116">
        <f t="shared" si="772"/>
        <v>0</v>
      </c>
      <c r="CO358" s="116">
        <f t="shared" si="773"/>
        <v>0</v>
      </c>
      <c r="CP358" s="116">
        <f t="shared" si="774"/>
        <v>0</v>
      </c>
      <c r="CQ358" s="116">
        <f t="shared" si="775"/>
        <v>0</v>
      </c>
      <c r="CR358" s="116">
        <f t="shared" si="776"/>
        <v>0</v>
      </c>
      <c r="CS358" s="116">
        <f t="shared" si="777"/>
        <v>0</v>
      </c>
      <c r="CT358" s="116">
        <f t="shared" si="778"/>
        <v>0</v>
      </c>
      <c r="CU358" s="116">
        <f t="shared" si="779"/>
        <v>0</v>
      </c>
      <c r="CV358" s="116">
        <f t="shared" si="780"/>
        <v>0</v>
      </c>
      <c r="CW358" s="471">
        <f t="shared" si="781"/>
        <v>0</v>
      </c>
      <c r="CX358" s="470">
        <f t="shared" si="782"/>
        <v>0</v>
      </c>
      <c r="CY358" s="116">
        <f t="shared" si="783"/>
        <v>0</v>
      </c>
      <c r="CZ358" s="116">
        <f t="shared" si="784"/>
        <v>0</v>
      </c>
      <c r="DA358" s="116">
        <f t="shared" si="785"/>
        <v>0</v>
      </c>
      <c r="DB358" s="116">
        <f t="shared" si="786"/>
        <v>0</v>
      </c>
      <c r="DC358" s="116">
        <f t="shared" si="787"/>
        <v>0</v>
      </c>
      <c r="DD358" s="116">
        <f t="shared" si="788"/>
        <v>0</v>
      </c>
      <c r="DE358" s="116">
        <f t="shared" si="789"/>
        <v>0</v>
      </c>
      <c r="DF358" s="116">
        <f t="shared" si="790"/>
        <v>0</v>
      </c>
      <c r="DG358" s="116">
        <f t="shared" si="791"/>
        <v>0</v>
      </c>
      <c r="DH358" s="116">
        <f t="shared" si="792"/>
        <v>0</v>
      </c>
      <c r="DI358" s="471">
        <f t="shared" si="793"/>
        <v>0</v>
      </c>
      <c r="DJ358" s="470">
        <f t="shared" si="794"/>
        <v>0</v>
      </c>
      <c r="DK358" s="116">
        <f t="shared" si="795"/>
        <v>0</v>
      </c>
      <c r="DL358" s="116">
        <f t="shared" si="796"/>
        <v>0</v>
      </c>
      <c r="DM358" s="116">
        <f t="shared" si="797"/>
        <v>0</v>
      </c>
      <c r="DN358" s="116">
        <f t="shared" si="798"/>
        <v>0</v>
      </c>
      <c r="DO358" s="116">
        <f t="shared" si="799"/>
        <v>0</v>
      </c>
      <c r="DP358" s="116">
        <f t="shared" si="800"/>
        <v>0</v>
      </c>
      <c r="DQ358" s="116">
        <f t="shared" si="801"/>
        <v>0</v>
      </c>
      <c r="DR358" s="116">
        <f t="shared" si="802"/>
        <v>0</v>
      </c>
      <c r="DS358" s="116">
        <f t="shared" si="803"/>
        <v>0</v>
      </c>
      <c r="DT358" s="116">
        <f t="shared" si="804"/>
        <v>0</v>
      </c>
      <c r="DU358" s="471">
        <f t="shared" si="805"/>
        <v>0</v>
      </c>
      <c r="DV358" s="470">
        <f t="shared" si="806"/>
        <v>0</v>
      </c>
      <c r="DW358" s="470">
        <f t="shared" si="807"/>
        <v>0</v>
      </c>
      <c r="DX358" s="470">
        <f t="shared" si="808"/>
        <v>0</v>
      </c>
      <c r="DY358" s="470">
        <f t="shared" si="809"/>
        <v>0</v>
      </c>
      <c r="DZ358" s="470">
        <f t="shared" si="810"/>
        <v>0</v>
      </c>
      <c r="EA358" s="470">
        <f t="shared" si="811"/>
        <v>0</v>
      </c>
      <c r="EB358" s="470">
        <f t="shared" si="812"/>
        <v>0</v>
      </c>
      <c r="EC358" s="470">
        <f t="shared" si="813"/>
        <v>0</v>
      </c>
      <c r="ED358" s="470">
        <f t="shared" si="814"/>
        <v>0</v>
      </c>
      <c r="EE358" s="470">
        <f t="shared" si="815"/>
        <v>0</v>
      </c>
      <c r="EF358" s="470">
        <f t="shared" si="816"/>
        <v>0</v>
      </c>
      <c r="EG358" s="470">
        <f t="shared" si="817"/>
        <v>0</v>
      </c>
      <c r="EH358" s="466">
        <f t="shared" si="818"/>
        <v>0</v>
      </c>
      <c r="EI358" s="122">
        <f t="shared" si="819"/>
        <v>131485.00369047228</v>
      </c>
      <c r="EJ358" s="122">
        <f t="shared" si="820"/>
        <v>19732.60246809083</v>
      </c>
      <c r="EK358" s="122">
        <f t="shared" si="821"/>
        <v>0</v>
      </c>
      <c r="EL358" s="122">
        <f t="shared" si="822"/>
        <v>132958.54694174451</v>
      </c>
      <c r="EM358" s="122">
        <f t="shared" si="823"/>
        <v>20320.075341714779</v>
      </c>
      <c r="EN358" s="122">
        <f t="shared" si="824"/>
        <v>0</v>
      </c>
      <c r="EO358" s="122">
        <f t="shared" si="825"/>
        <v>134027.73597289328</v>
      </c>
      <c r="EP358" s="122">
        <f t="shared" si="826"/>
        <v>21004.631982568859</v>
      </c>
      <c r="EQ358" s="122">
        <f t="shared" si="827"/>
        <v>0</v>
      </c>
      <c r="ER358" s="122">
        <f t="shared" si="828"/>
        <v>137703.03678528534</v>
      </c>
      <c r="ES358" s="469">
        <f t="shared" si="829"/>
        <v>22042.271937379559</v>
      </c>
      <c r="ET358" s="466">
        <f t="shared" si="830"/>
        <v>0</v>
      </c>
      <c r="EU358" s="122">
        <f t="shared" si="831"/>
        <v>0</v>
      </c>
      <c r="EV358" s="122">
        <f t="shared" si="832"/>
        <v>0</v>
      </c>
      <c r="EW358" s="122">
        <f t="shared" si="833"/>
        <v>0</v>
      </c>
      <c r="EX358" s="122">
        <f t="shared" si="834"/>
        <v>0</v>
      </c>
      <c r="EY358" s="122">
        <f t="shared" si="835"/>
        <v>0</v>
      </c>
      <c r="EZ358" s="122">
        <f t="shared" si="836"/>
        <v>0</v>
      </c>
      <c r="FA358" s="122">
        <f t="shared" si="837"/>
        <v>0</v>
      </c>
      <c r="FB358" s="122">
        <f t="shared" si="838"/>
        <v>0</v>
      </c>
      <c r="FC358" s="122">
        <f t="shared" si="839"/>
        <v>0</v>
      </c>
      <c r="FD358" s="122">
        <f t="shared" si="840"/>
        <v>0</v>
      </c>
      <c r="FE358" s="469">
        <f t="shared" si="841"/>
        <v>0</v>
      </c>
      <c r="FF358" s="466">
        <f t="shared" si="842"/>
        <v>0</v>
      </c>
      <c r="FG358" s="466">
        <f t="shared" si="843"/>
        <v>0</v>
      </c>
      <c r="FH358" s="466">
        <f t="shared" si="844"/>
        <v>0</v>
      </c>
      <c r="FI358" s="466">
        <f t="shared" si="845"/>
        <v>0</v>
      </c>
      <c r="FJ358" s="466">
        <f t="shared" si="846"/>
        <v>0</v>
      </c>
      <c r="FK358" s="466">
        <f t="shared" si="847"/>
        <v>0</v>
      </c>
      <c r="FL358" s="466">
        <f t="shared" si="848"/>
        <v>0</v>
      </c>
      <c r="FM358" s="466">
        <f t="shared" si="849"/>
        <v>0</v>
      </c>
      <c r="FN358" s="466">
        <f t="shared" si="850"/>
        <v>0</v>
      </c>
      <c r="FO358" s="466">
        <f t="shared" si="851"/>
        <v>0</v>
      </c>
      <c r="FP358" s="466">
        <f t="shared" si="852"/>
        <v>0</v>
      </c>
      <c r="FQ358" s="468">
        <f t="shared" si="853"/>
        <v>0</v>
      </c>
      <c r="FR358" s="466">
        <f t="shared" si="854"/>
        <v>0</v>
      </c>
      <c r="FS358" s="466">
        <f t="shared" si="855"/>
        <v>0</v>
      </c>
      <c r="FT358" s="466">
        <f t="shared" si="856"/>
        <v>0</v>
      </c>
      <c r="FU358" s="466">
        <f t="shared" si="857"/>
        <v>0</v>
      </c>
      <c r="FV358" s="466">
        <f t="shared" si="858"/>
        <v>0</v>
      </c>
      <c r="FW358" s="466">
        <f t="shared" si="859"/>
        <v>0</v>
      </c>
      <c r="FX358" s="466">
        <f t="shared" si="860"/>
        <v>0</v>
      </c>
      <c r="FY358" s="466">
        <f t="shared" si="861"/>
        <v>0</v>
      </c>
      <c r="FZ358" s="466">
        <f t="shared" si="862"/>
        <v>0</v>
      </c>
      <c r="GA358" s="466">
        <f t="shared" si="863"/>
        <v>0</v>
      </c>
      <c r="GB358" s="466">
        <f t="shared" si="864"/>
        <v>0</v>
      </c>
      <c r="GC358" s="468">
        <f t="shared" si="865"/>
        <v>0</v>
      </c>
    </row>
    <row r="359" spans="1:185">
      <c r="A359" s="97">
        <v>356</v>
      </c>
      <c r="B359" s="97" t="s">
        <v>11</v>
      </c>
      <c r="C359" s="97" t="s">
        <v>214</v>
      </c>
      <c r="D359" s="97" t="s">
        <v>935</v>
      </c>
      <c r="E359" s="321">
        <v>0</v>
      </c>
      <c r="F359" s="122">
        <v>8.7602958504499999E-3</v>
      </c>
      <c r="G359" s="122">
        <v>5.0362960268395998E-2</v>
      </c>
      <c r="H359" s="122">
        <v>0</v>
      </c>
      <c r="I359" s="122">
        <v>8.0375714427879993E-3</v>
      </c>
      <c r="J359" s="122">
        <v>4.9151731073941003E-2</v>
      </c>
      <c r="K359" s="122">
        <v>0</v>
      </c>
      <c r="L359" s="122">
        <v>7.5338544313870003E-3</v>
      </c>
      <c r="M359" s="122">
        <v>4.7744086334440002E-2</v>
      </c>
      <c r="N359" s="122">
        <v>0</v>
      </c>
      <c r="O359" s="122">
        <v>6.3862556749780001E-3</v>
      </c>
      <c r="P359" s="475">
        <v>4.5981382725045997E-2</v>
      </c>
      <c r="Q359" s="474">
        <v>1</v>
      </c>
      <c r="R359" s="97">
        <v>0</v>
      </c>
      <c r="S359" s="97">
        <v>8.7602958504499999E-3</v>
      </c>
      <c r="T359" s="97">
        <v>5.0362960268395998E-2</v>
      </c>
      <c r="U359" s="97">
        <v>0</v>
      </c>
      <c r="V359" s="97">
        <v>8.0375714427879993E-3</v>
      </c>
      <c r="W359" s="97">
        <v>4.9151731073941003E-2</v>
      </c>
      <c r="X359" s="97">
        <v>0</v>
      </c>
      <c r="Y359" s="97">
        <v>7.5338544313870003E-3</v>
      </c>
      <c r="Z359" s="97">
        <v>4.7744086334440002E-2</v>
      </c>
      <c r="AA359" s="97">
        <v>0</v>
      </c>
      <c r="AB359" s="97">
        <v>6.3862556749780001E-3</v>
      </c>
      <c r="AC359" s="97">
        <v>4.5981382725045997E-2</v>
      </c>
      <c r="AD359" s="321">
        <v>0</v>
      </c>
      <c r="AE359" s="97">
        <v>28.242042314692998</v>
      </c>
      <c r="AF359" s="97">
        <v>162.363563888106</v>
      </c>
      <c r="AG359" s="97">
        <v>0</v>
      </c>
      <c r="AH359" s="97">
        <v>25.9120738237308</v>
      </c>
      <c r="AI359" s="97">
        <v>158.45872017659701</v>
      </c>
      <c r="AJ359" s="97">
        <v>0</v>
      </c>
      <c r="AK359" s="97">
        <v>24.288156390635901</v>
      </c>
      <c r="AL359" s="97">
        <v>153.920654296875</v>
      </c>
      <c r="AM359" s="97">
        <v>0</v>
      </c>
      <c r="AN359" s="97">
        <v>20.5884488474112</v>
      </c>
      <c r="AO359" s="97">
        <v>148.23793382984101</v>
      </c>
      <c r="AP359" s="466">
        <f t="shared" si="722"/>
        <v>0</v>
      </c>
      <c r="AQ359" s="122">
        <f t="shared" si="723"/>
        <v>3223.8685538505251</v>
      </c>
      <c r="AR359" s="473">
        <f t="shared" si="724"/>
        <v>3223.8685538505397</v>
      </c>
      <c r="AS359" s="122">
        <f t="shared" si="725"/>
        <v>0</v>
      </c>
      <c r="AT359" s="122">
        <f t="shared" si="726"/>
        <v>3223.8685538504724</v>
      </c>
      <c r="AU359" s="122">
        <f t="shared" si="727"/>
        <v>3223.8685538505438</v>
      </c>
      <c r="AV359" s="122">
        <f t="shared" si="728"/>
        <v>0</v>
      </c>
      <c r="AW359" s="122">
        <f t="shared" si="729"/>
        <v>3223.8685538505147</v>
      </c>
      <c r="AX359" s="122">
        <f t="shared" si="730"/>
        <v>3223.8684644352479</v>
      </c>
      <c r="AY359" s="122">
        <f t="shared" si="731"/>
        <v>0</v>
      </c>
      <c r="AZ359" s="122">
        <f t="shared" si="732"/>
        <v>3223.8685538505511</v>
      </c>
      <c r="BA359" s="469">
        <f t="shared" si="733"/>
        <v>3223.8685538505133</v>
      </c>
      <c r="BB359" s="97">
        <f t="shared" si="734"/>
        <v>0</v>
      </c>
      <c r="BC359" s="97">
        <f t="shared" si="735"/>
        <v>1.351908322965556E-3</v>
      </c>
      <c r="BD359" s="97">
        <f t="shared" si="736"/>
        <v>7.7721239463083552E-3</v>
      </c>
      <c r="BE359" s="97">
        <f t="shared" si="737"/>
        <v>0</v>
      </c>
      <c r="BF359" s="97">
        <f t="shared" si="738"/>
        <v>1.240375886320917E-3</v>
      </c>
      <c r="BG359" s="97">
        <f t="shared" si="739"/>
        <v>7.5852043653996289E-3</v>
      </c>
      <c r="BH359" s="97">
        <f t="shared" si="740"/>
        <v>0</v>
      </c>
      <c r="BI359" s="97">
        <f t="shared" si="741"/>
        <v>1.1626411577503781E-3</v>
      </c>
      <c r="BJ359" s="97">
        <f t="shared" si="742"/>
        <v>7.3679735011004128E-3</v>
      </c>
      <c r="BK359" s="97">
        <f t="shared" si="743"/>
        <v>0</v>
      </c>
      <c r="BL359" s="97">
        <f t="shared" si="744"/>
        <v>9.8554116744188256E-4</v>
      </c>
      <c r="BM359" s="469">
        <f t="shared" si="745"/>
        <v>7.0959491629795975E-3</v>
      </c>
      <c r="BN359" s="467">
        <f t="shared" si="746"/>
        <v>0</v>
      </c>
      <c r="BO359" s="97">
        <f t="shared" si="747"/>
        <v>252771158.29477146</v>
      </c>
      <c r="BP359" s="97">
        <f t="shared" si="748"/>
        <v>94422817.32552959</v>
      </c>
      <c r="BQ359" s="97">
        <f t="shared" si="749"/>
        <v>0</v>
      </c>
      <c r="BR359" s="97">
        <f t="shared" si="750"/>
        <v>265326299.20932731</v>
      </c>
      <c r="BS359" s="97">
        <f t="shared" si="751"/>
        <v>95725850.46357815</v>
      </c>
      <c r="BT359" s="97">
        <f t="shared" si="752"/>
        <v>0</v>
      </c>
      <c r="BU359" s="97">
        <f t="shared" si="753"/>
        <v>275172411.92286503</v>
      </c>
      <c r="BV359" s="97">
        <f t="shared" si="754"/>
        <v>97304706.833151668</v>
      </c>
      <c r="BW359" s="97">
        <f t="shared" si="755"/>
        <v>0</v>
      </c>
      <c r="BX359" s="97">
        <f t="shared" si="756"/>
        <v>302003461.03388071</v>
      </c>
      <c r="BY359" s="469">
        <f t="shared" si="757"/>
        <v>99387532.098767966</v>
      </c>
      <c r="BZ359" s="470">
        <f t="shared" si="758"/>
        <v>0</v>
      </c>
      <c r="CA359" s="470">
        <f t="shared" si="759"/>
        <v>1442.709028381656</v>
      </c>
      <c r="CB359" s="470">
        <f t="shared" si="760"/>
        <v>93.742322554441117</v>
      </c>
      <c r="CC359" s="470">
        <f t="shared" si="761"/>
        <v>0</v>
      </c>
      <c r="CD359" s="470">
        <f t="shared" si="762"/>
        <v>1650.5377345504089</v>
      </c>
      <c r="CE359" s="470">
        <f t="shared" si="763"/>
        <v>97.377903455296163</v>
      </c>
      <c r="CF359" s="470">
        <f t="shared" si="764"/>
        <v>0</v>
      </c>
      <c r="CG359" s="470">
        <f t="shared" si="765"/>
        <v>1826.2392406764695</v>
      </c>
      <c r="CH359" s="470">
        <f t="shared" si="766"/>
        <v>101.9023656160756</v>
      </c>
      <c r="CI359" s="470">
        <f t="shared" si="767"/>
        <v>0</v>
      </c>
      <c r="CJ359" s="470">
        <f t="shared" si="768"/>
        <v>2364.4798799487544</v>
      </c>
      <c r="CK359" s="472">
        <f t="shared" si="769"/>
        <v>108.07366613252336</v>
      </c>
      <c r="CL359" s="470">
        <f t="shared" si="770"/>
        <v>0</v>
      </c>
      <c r="CM359" s="116">
        <f t="shared" si="771"/>
        <v>0</v>
      </c>
      <c r="CN359" s="116">
        <f t="shared" si="772"/>
        <v>0</v>
      </c>
      <c r="CO359" s="116">
        <f t="shared" si="773"/>
        <v>0</v>
      </c>
      <c r="CP359" s="116">
        <f t="shared" si="774"/>
        <v>0</v>
      </c>
      <c r="CQ359" s="116">
        <f t="shared" si="775"/>
        <v>0</v>
      </c>
      <c r="CR359" s="116">
        <f t="shared" si="776"/>
        <v>0</v>
      </c>
      <c r="CS359" s="116">
        <f t="shared" si="777"/>
        <v>0</v>
      </c>
      <c r="CT359" s="116">
        <f t="shared" si="778"/>
        <v>0</v>
      </c>
      <c r="CU359" s="116">
        <f t="shared" si="779"/>
        <v>0</v>
      </c>
      <c r="CV359" s="116">
        <f t="shared" si="780"/>
        <v>0</v>
      </c>
      <c r="CW359" s="471">
        <f t="shared" si="781"/>
        <v>0</v>
      </c>
      <c r="CX359" s="470">
        <f t="shared" si="782"/>
        <v>0</v>
      </c>
      <c r="CY359" s="116">
        <f t="shared" si="783"/>
        <v>0</v>
      </c>
      <c r="CZ359" s="116">
        <f t="shared" si="784"/>
        <v>0</v>
      </c>
      <c r="DA359" s="116">
        <f t="shared" si="785"/>
        <v>0</v>
      </c>
      <c r="DB359" s="116">
        <f t="shared" si="786"/>
        <v>0</v>
      </c>
      <c r="DC359" s="116">
        <f t="shared" si="787"/>
        <v>0</v>
      </c>
      <c r="DD359" s="116">
        <f t="shared" si="788"/>
        <v>0</v>
      </c>
      <c r="DE359" s="116">
        <f t="shared" si="789"/>
        <v>0</v>
      </c>
      <c r="DF359" s="116">
        <f t="shared" si="790"/>
        <v>0</v>
      </c>
      <c r="DG359" s="116">
        <f t="shared" si="791"/>
        <v>0</v>
      </c>
      <c r="DH359" s="116">
        <f t="shared" si="792"/>
        <v>0</v>
      </c>
      <c r="DI359" s="471">
        <f t="shared" si="793"/>
        <v>0</v>
      </c>
      <c r="DJ359" s="470">
        <f t="shared" si="794"/>
        <v>0</v>
      </c>
      <c r="DK359" s="116">
        <f t="shared" si="795"/>
        <v>0</v>
      </c>
      <c r="DL359" s="116">
        <f t="shared" si="796"/>
        <v>0</v>
      </c>
      <c r="DM359" s="116">
        <f t="shared" si="797"/>
        <v>0</v>
      </c>
      <c r="DN359" s="116">
        <f t="shared" si="798"/>
        <v>0</v>
      </c>
      <c r="DO359" s="116">
        <f t="shared" si="799"/>
        <v>0</v>
      </c>
      <c r="DP359" s="116">
        <f t="shared" si="800"/>
        <v>0</v>
      </c>
      <c r="DQ359" s="116">
        <f t="shared" si="801"/>
        <v>0</v>
      </c>
      <c r="DR359" s="116">
        <f t="shared" si="802"/>
        <v>0</v>
      </c>
      <c r="DS359" s="116">
        <f t="shared" si="803"/>
        <v>0</v>
      </c>
      <c r="DT359" s="116">
        <f t="shared" si="804"/>
        <v>0</v>
      </c>
      <c r="DU359" s="471">
        <f t="shared" si="805"/>
        <v>0</v>
      </c>
      <c r="DV359" s="470">
        <f t="shared" si="806"/>
        <v>0</v>
      </c>
      <c r="DW359" s="470">
        <f t="shared" si="807"/>
        <v>0</v>
      </c>
      <c r="DX359" s="470">
        <f t="shared" si="808"/>
        <v>0</v>
      </c>
      <c r="DY359" s="470">
        <f t="shared" si="809"/>
        <v>0</v>
      </c>
      <c r="DZ359" s="470">
        <f t="shared" si="810"/>
        <v>0</v>
      </c>
      <c r="EA359" s="470">
        <f t="shared" si="811"/>
        <v>0</v>
      </c>
      <c r="EB359" s="470">
        <f t="shared" si="812"/>
        <v>0</v>
      </c>
      <c r="EC359" s="470">
        <f t="shared" si="813"/>
        <v>0</v>
      </c>
      <c r="ED359" s="470">
        <f t="shared" si="814"/>
        <v>0</v>
      </c>
      <c r="EE359" s="470">
        <f t="shared" si="815"/>
        <v>0</v>
      </c>
      <c r="EF359" s="470">
        <f t="shared" si="816"/>
        <v>0</v>
      </c>
      <c r="EG359" s="470">
        <f t="shared" si="817"/>
        <v>0</v>
      </c>
      <c r="EH359" s="466">
        <f t="shared" si="818"/>
        <v>0</v>
      </c>
      <c r="EI359" s="122">
        <f t="shared" si="819"/>
        <v>186973.59428950833</v>
      </c>
      <c r="EJ359" s="122">
        <f t="shared" si="820"/>
        <v>12148.907811793075</v>
      </c>
      <c r="EK359" s="122">
        <f t="shared" si="821"/>
        <v>0</v>
      </c>
      <c r="EL359" s="122">
        <f t="shared" si="822"/>
        <v>213907.97913389991</v>
      </c>
      <c r="EM359" s="122">
        <f t="shared" si="823"/>
        <v>12620.075327203765</v>
      </c>
      <c r="EN359" s="122">
        <f t="shared" si="824"/>
        <v>0</v>
      </c>
      <c r="EO359" s="122">
        <f t="shared" si="825"/>
        <v>236678.71216197321</v>
      </c>
      <c r="EP359" s="122">
        <f t="shared" si="826"/>
        <v>13206.44093231594</v>
      </c>
      <c r="EQ359" s="122">
        <f t="shared" si="827"/>
        <v>0</v>
      </c>
      <c r="ER359" s="122">
        <f t="shared" si="828"/>
        <v>306434.1409682309</v>
      </c>
      <c r="ES359" s="469">
        <f t="shared" si="829"/>
        <v>14006.235080894381</v>
      </c>
      <c r="ET359" s="466">
        <f t="shared" si="830"/>
        <v>0</v>
      </c>
      <c r="EU359" s="122">
        <f t="shared" si="831"/>
        <v>0</v>
      </c>
      <c r="EV359" s="122">
        <f t="shared" si="832"/>
        <v>0</v>
      </c>
      <c r="EW359" s="122">
        <f t="shared" si="833"/>
        <v>0</v>
      </c>
      <c r="EX359" s="122">
        <f t="shared" si="834"/>
        <v>0</v>
      </c>
      <c r="EY359" s="122">
        <f t="shared" si="835"/>
        <v>0</v>
      </c>
      <c r="EZ359" s="122">
        <f t="shared" si="836"/>
        <v>0</v>
      </c>
      <c r="FA359" s="122">
        <f t="shared" si="837"/>
        <v>0</v>
      </c>
      <c r="FB359" s="122">
        <f t="shared" si="838"/>
        <v>0</v>
      </c>
      <c r="FC359" s="122">
        <f t="shared" si="839"/>
        <v>0</v>
      </c>
      <c r="FD359" s="122">
        <f t="shared" si="840"/>
        <v>0</v>
      </c>
      <c r="FE359" s="469">
        <f t="shared" si="841"/>
        <v>0</v>
      </c>
      <c r="FF359" s="466">
        <f t="shared" si="842"/>
        <v>0</v>
      </c>
      <c r="FG359" s="466">
        <f t="shared" si="843"/>
        <v>0</v>
      </c>
      <c r="FH359" s="466">
        <f t="shared" si="844"/>
        <v>0</v>
      </c>
      <c r="FI359" s="466">
        <f t="shared" si="845"/>
        <v>0</v>
      </c>
      <c r="FJ359" s="466">
        <f t="shared" si="846"/>
        <v>0</v>
      </c>
      <c r="FK359" s="466">
        <f t="shared" si="847"/>
        <v>0</v>
      </c>
      <c r="FL359" s="466">
        <f t="shared" si="848"/>
        <v>0</v>
      </c>
      <c r="FM359" s="466">
        <f t="shared" si="849"/>
        <v>0</v>
      </c>
      <c r="FN359" s="466">
        <f t="shared" si="850"/>
        <v>0</v>
      </c>
      <c r="FO359" s="466">
        <f t="shared" si="851"/>
        <v>0</v>
      </c>
      <c r="FP359" s="466">
        <f t="shared" si="852"/>
        <v>0</v>
      </c>
      <c r="FQ359" s="468">
        <f t="shared" si="853"/>
        <v>0</v>
      </c>
      <c r="FR359" s="466">
        <f t="shared" si="854"/>
        <v>0</v>
      </c>
      <c r="FS359" s="466">
        <f t="shared" si="855"/>
        <v>0</v>
      </c>
      <c r="FT359" s="466">
        <f t="shared" si="856"/>
        <v>0</v>
      </c>
      <c r="FU359" s="466">
        <f t="shared" si="857"/>
        <v>0</v>
      </c>
      <c r="FV359" s="466">
        <f t="shared" si="858"/>
        <v>0</v>
      </c>
      <c r="FW359" s="466">
        <f t="shared" si="859"/>
        <v>0</v>
      </c>
      <c r="FX359" s="466">
        <f t="shared" si="860"/>
        <v>0</v>
      </c>
      <c r="FY359" s="466">
        <f t="shared" si="861"/>
        <v>0</v>
      </c>
      <c r="FZ359" s="466">
        <f t="shared" si="862"/>
        <v>0</v>
      </c>
      <c r="GA359" s="466">
        <f t="shared" si="863"/>
        <v>0</v>
      </c>
      <c r="GB359" s="466">
        <f t="shared" si="864"/>
        <v>0</v>
      </c>
      <c r="GC359" s="468">
        <f t="shared" si="865"/>
        <v>0</v>
      </c>
    </row>
    <row r="360" spans="1:185">
      <c r="A360" s="97">
        <v>357</v>
      </c>
      <c r="B360" s="97" t="s">
        <v>11</v>
      </c>
      <c r="C360" s="97" t="s">
        <v>214</v>
      </c>
      <c r="D360" s="97" t="s">
        <v>935</v>
      </c>
      <c r="E360" s="321">
        <v>0</v>
      </c>
      <c r="F360" s="122">
        <v>1.5262456710747999E-2</v>
      </c>
      <c r="G360" s="122">
        <v>5.1359240763258998E-2</v>
      </c>
      <c r="H360" s="122">
        <v>0</v>
      </c>
      <c r="I360" s="122">
        <v>1.5154018468466E-2</v>
      </c>
      <c r="J360" s="122">
        <v>5.0404231472089001E-2</v>
      </c>
      <c r="K360" s="122">
        <v>0</v>
      </c>
      <c r="L360" s="122">
        <v>1.5076562581123E-2</v>
      </c>
      <c r="M360" s="122">
        <v>4.9346970557541003E-2</v>
      </c>
      <c r="N360" s="122">
        <v>0</v>
      </c>
      <c r="O360" s="122">
        <v>1.4817859917394999E-2</v>
      </c>
      <c r="P360" s="475">
        <v>4.7847842938335002E-2</v>
      </c>
      <c r="Q360" s="474">
        <v>4</v>
      </c>
      <c r="R360" s="97">
        <v>0</v>
      </c>
      <c r="S360" s="97">
        <v>6.1049826842990998E-2</v>
      </c>
      <c r="T360" s="97">
        <v>0.20543696305303699</v>
      </c>
      <c r="U360" s="97">
        <v>0</v>
      </c>
      <c r="V360" s="97">
        <v>6.0616073873866E-2</v>
      </c>
      <c r="W360" s="97">
        <v>0.201616925888355</v>
      </c>
      <c r="X360" s="97">
        <v>0</v>
      </c>
      <c r="Y360" s="97">
        <v>6.0306250324491002E-2</v>
      </c>
      <c r="Z360" s="97">
        <v>0.19738788223016199</v>
      </c>
      <c r="AA360" s="97">
        <v>0</v>
      </c>
      <c r="AB360" s="97">
        <v>5.9271439669579998E-2</v>
      </c>
      <c r="AC360" s="97">
        <v>0.19139137175334001</v>
      </c>
      <c r="AD360" s="321">
        <v>0</v>
      </c>
      <c r="AE360" s="97">
        <v>80.759166023270097</v>
      </c>
      <c r="AF360" s="97">
        <v>271.76027622790002</v>
      </c>
      <c r="AG360" s="97">
        <v>0</v>
      </c>
      <c r="AH360" s="97">
        <v>80.185380152644896</v>
      </c>
      <c r="AI360" s="97">
        <v>266.70697744638102</v>
      </c>
      <c r="AJ360" s="97">
        <v>0</v>
      </c>
      <c r="AK360" s="97">
        <v>79.775533102198295</v>
      </c>
      <c r="AL360" s="97">
        <v>261.11262226104702</v>
      </c>
      <c r="AM360" s="97">
        <v>0</v>
      </c>
      <c r="AN360" s="97">
        <v>78.406643953706904</v>
      </c>
      <c r="AO360" s="97">
        <v>253.180203223197</v>
      </c>
      <c r="AP360" s="466">
        <f t="shared" si="722"/>
        <v>0</v>
      </c>
      <c r="AQ360" s="122">
        <f t="shared" si="723"/>
        <v>1322.8402142886976</v>
      </c>
      <c r="AR360" s="473">
        <f t="shared" si="724"/>
        <v>1322.8402142887039</v>
      </c>
      <c r="AS360" s="122">
        <f t="shared" si="725"/>
        <v>0</v>
      </c>
      <c r="AT360" s="122">
        <f t="shared" si="726"/>
        <v>1322.8402142887055</v>
      </c>
      <c r="AU360" s="122">
        <f t="shared" si="727"/>
        <v>1322.8402142887028</v>
      </c>
      <c r="AV360" s="122">
        <f t="shared" si="728"/>
        <v>0</v>
      </c>
      <c r="AW360" s="122">
        <f t="shared" si="729"/>
        <v>1322.8402142887105</v>
      </c>
      <c r="AX360" s="122">
        <f t="shared" si="730"/>
        <v>1322.8401830492285</v>
      </c>
      <c r="AY360" s="122">
        <f t="shared" si="731"/>
        <v>0</v>
      </c>
      <c r="AZ360" s="122">
        <f t="shared" si="732"/>
        <v>1322.8402142886991</v>
      </c>
      <c r="BA360" s="469">
        <f t="shared" si="733"/>
        <v>1322.8402142887023</v>
      </c>
      <c r="BB360" s="97">
        <f t="shared" si="734"/>
        <v>0</v>
      </c>
      <c r="BC360" s="97">
        <f t="shared" si="735"/>
        <v>2.3553362361730997E-3</v>
      </c>
      <c r="BD360" s="97">
        <f t="shared" si="736"/>
        <v>7.925872166232268E-3</v>
      </c>
      <c r="BE360" s="97">
        <f t="shared" si="737"/>
        <v>0</v>
      </c>
      <c r="BF360" s="97">
        <f t="shared" si="738"/>
        <v>2.3386018056502692E-3</v>
      </c>
      <c r="BG360" s="97">
        <f t="shared" si="739"/>
        <v>7.7784930101760449E-3</v>
      </c>
      <c r="BH360" s="97">
        <f t="shared" si="740"/>
        <v>0</v>
      </c>
      <c r="BI360" s="97">
        <f t="shared" si="741"/>
        <v>2.3266486409913036E-3</v>
      </c>
      <c r="BJ360" s="97">
        <f t="shared" si="742"/>
        <v>7.6153341563742986E-3</v>
      </c>
      <c r="BK360" s="97">
        <f t="shared" si="743"/>
        <v>0</v>
      </c>
      <c r="BL360" s="97">
        <f t="shared" si="744"/>
        <v>2.2867250710299904E-3</v>
      </c>
      <c r="BM360" s="469">
        <f t="shared" si="745"/>
        <v>7.3839854507837194E-3</v>
      </c>
      <c r="BN360" s="467">
        <f t="shared" si="746"/>
        <v>0</v>
      </c>
      <c r="BO360" s="97">
        <f t="shared" si="747"/>
        <v>75877862.49713476</v>
      </c>
      <c r="BP360" s="97">
        <f t="shared" si="748"/>
        <v>38319283.662839942</v>
      </c>
      <c r="BQ360" s="97">
        <f t="shared" si="749"/>
        <v>0</v>
      </c>
      <c r="BR360" s="97">
        <f t="shared" si="750"/>
        <v>76183074.000075966</v>
      </c>
      <c r="BS360" s="97">
        <f t="shared" si="751"/>
        <v>38726364.723736629</v>
      </c>
      <c r="BT360" s="97">
        <f t="shared" si="752"/>
        <v>0</v>
      </c>
      <c r="BU360" s="97">
        <f t="shared" si="753"/>
        <v>76403180.260313749</v>
      </c>
      <c r="BV360" s="97">
        <f t="shared" si="754"/>
        <v>39191328.123245001</v>
      </c>
      <c r="BW360" s="97">
        <f t="shared" si="755"/>
        <v>0</v>
      </c>
      <c r="BX360" s="97">
        <f t="shared" si="756"/>
        <v>77151331.004800349</v>
      </c>
      <c r="BY360" s="469">
        <f t="shared" si="757"/>
        <v>39877978.967062324</v>
      </c>
      <c r="BZ360" s="470">
        <f t="shared" si="758"/>
        <v>0</v>
      </c>
      <c r="CA360" s="470">
        <f t="shared" si="759"/>
        <v>62.144207789711473</v>
      </c>
      <c r="CB360" s="470">
        <f t="shared" si="760"/>
        <v>9.3262875125707474</v>
      </c>
      <c r="CC360" s="470">
        <f t="shared" si="761"/>
        <v>0</v>
      </c>
      <c r="CD360" s="470">
        <f t="shared" si="762"/>
        <v>62.840653585221318</v>
      </c>
      <c r="CE360" s="470">
        <f t="shared" si="763"/>
        <v>9.6039468296380228</v>
      </c>
      <c r="CF360" s="470">
        <f t="shared" si="764"/>
        <v>0</v>
      </c>
      <c r="CG360" s="470">
        <f t="shared" si="765"/>
        <v>63.345988060283709</v>
      </c>
      <c r="CH360" s="470">
        <f t="shared" si="766"/>
        <v>9.9274909078629214</v>
      </c>
      <c r="CI360" s="470">
        <f t="shared" si="767"/>
        <v>0</v>
      </c>
      <c r="CJ360" s="470">
        <f t="shared" si="768"/>
        <v>65.083058075605408</v>
      </c>
      <c r="CK360" s="472">
        <f t="shared" si="769"/>
        <v>10.41791450725793</v>
      </c>
      <c r="CL360" s="470">
        <f t="shared" si="770"/>
        <v>0</v>
      </c>
      <c r="CM360" s="116">
        <f t="shared" si="771"/>
        <v>0</v>
      </c>
      <c r="CN360" s="116">
        <f t="shared" si="772"/>
        <v>0</v>
      </c>
      <c r="CO360" s="116">
        <f t="shared" si="773"/>
        <v>0</v>
      </c>
      <c r="CP360" s="116">
        <f t="shared" si="774"/>
        <v>0</v>
      </c>
      <c r="CQ360" s="116">
        <f t="shared" si="775"/>
        <v>0</v>
      </c>
      <c r="CR360" s="116">
        <f t="shared" si="776"/>
        <v>0</v>
      </c>
      <c r="CS360" s="116">
        <f t="shared" si="777"/>
        <v>0</v>
      </c>
      <c r="CT360" s="116">
        <f t="shared" si="778"/>
        <v>0</v>
      </c>
      <c r="CU360" s="116">
        <f t="shared" si="779"/>
        <v>0</v>
      </c>
      <c r="CV360" s="116">
        <f t="shared" si="780"/>
        <v>0</v>
      </c>
      <c r="CW360" s="471">
        <f t="shared" si="781"/>
        <v>0</v>
      </c>
      <c r="CX360" s="470">
        <f t="shared" si="782"/>
        <v>0</v>
      </c>
      <c r="CY360" s="116">
        <f t="shared" si="783"/>
        <v>0</v>
      </c>
      <c r="CZ360" s="116">
        <f t="shared" si="784"/>
        <v>0</v>
      </c>
      <c r="DA360" s="116">
        <f t="shared" si="785"/>
        <v>0</v>
      </c>
      <c r="DB360" s="116">
        <f t="shared" si="786"/>
        <v>0</v>
      </c>
      <c r="DC360" s="116">
        <f t="shared" si="787"/>
        <v>0</v>
      </c>
      <c r="DD360" s="116">
        <f t="shared" si="788"/>
        <v>0</v>
      </c>
      <c r="DE360" s="116">
        <f t="shared" si="789"/>
        <v>0</v>
      </c>
      <c r="DF360" s="116">
        <f t="shared" si="790"/>
        <v>0</v>
      </c>
      <c r="DG360" s="116">
        <f t="shared" si="791"/>
        <v>0</v>
      </c>
      <c r="DH360" s="116">
        <f t="shared" si="792"/>
        <v>0</v>
      </c>
      <c r="DI360" s="471">
        <f t="shared" si="793"/>
        <v>0</v>
      </c>
      <c r="DJ360" s="470">
        <f t="shared" si="794"/>
        <v>0</v>
      </c>
      <c r="DK360" s="116">
        <f t="shared" si="795"/>
        <v>0</v>
      </c>
      <c r="DL360" s="116">
        <f t="shared" si="796"/>
        <v>0</v>
      </c>
      <c r="DM360" s="116">
        <f t="shared" si="797"/>
        <v>0</v>
      </c>
      <c r="DN360" s="116">
        <f t="shared" si="798"/>
        <v>0</v>
      </c>
      <c r="DO360" s="116">
        <f t="shared" si="799"/>
        <v>0</v>
      </c>
      <c r="DP360" s="116">
        <f t="shared" si="800"/>
        <v>0</v>
      </c>
      <c r="DQ360" s="116">
        <f t="shared" si="801"/>
        <v>0</v>
      </c>
      <c r="DR360" s="116">
        <f t="shared" si="802"/>
        <v>0</v>
      </c>
      <c r="DS360" s="116">
        <f t="shared" si="803"/>
        <v>0</v>
      </c>
      <c r="DT360" s="116">
        <f t="shared" si="804"/>
        <v>0</v>
      </c>
      <c r="DU360" s="471">
        <f t="shared" si="805"/>
        <v>0</v>
      </c>
      <c r="DV360" s="470">
        <f t="shared" si="806"/>
        <v>0</v>
      </c>
      <c r="DW360" s="470">
        <f t="shared" si="807"/>
        <v>0</v>
      </c>
      <c r="DX360" s="470">
        <f t="shared" si="808"/>
        <v>0</v>
      </c>
      <c r="DY360" s="470">
        <f t="shared" si="809"/>
        <v>0</v>
      </c>
      <c r="DZ360" s="470">
        <f t="shared" si="810"/>
        <v>0</v>
      </c>
      <c r="EA360" s="470">
        <f t="shared" si="811"/>
        <v>0</v>
      </c>
      <c r="EB360" s="470">
        <f t="shared" si="812"/>
        <v>0</v>
      </c>
      <c r="EC360" s="470">
        <f t="shared" si="813"/>
        <v>0</v>
      </c>
      <c r="ED360" s="470">
        <f t="shared" si="814"/>
        <v>0</v>
      </c>
      <c r="EE360" s="470">
        <f t="shared" si="815"/>
        <v>0</v>
      </c>
      <c r="EF360" s="470">
        <f t="shared" si="816"/>
        <v>0</v>
      </c>
      <c r="EG360" s="470">
        <f t="shared" si="817"/>
        <v>0</v>
      </c>
      <c r="EH360" s="466">
        <f t="shared" si="818"/>
        <v>0</v>
      </c>
      <c r="EI360" s="122">
        <f t="shared" si="819"/>
        <v>32215.299595789133</v>
      </c>
      <c r="EJ360" s="122">
        <f t="shared" si="820"/>
        <v>4834.7087688465499</v>
      </c>
      <c r="EK360" s="122">
        <f t="shared" si="821"/>
        <v>0</v>
      </c>
      <c r="EL360" s="122">
        <f t="shared" si="822"/>
        <v>32576.334207906155</v>
      </c>
      <c r="EM360" s="122">
        <f t="shared" si="823"/>
        <v>4978.6462073146695</v>
      </c>
      <c r="EN360" s="122">
        <f t="shared" si="824"/>
        <v>0</v>
      </c>
      <c r="EO360" s="122">
        <f t="shared" si="825"/>
        <v>32838.297504070499</v>
      </c>
      <c r="EP360" s="122">
        <f t="shared" si="826"/>
        <v>5146.3701156751604</v>
      </c>
      <c r="EQ360" s="122">
        <f t="shared" si="827"/>
        <v>0</v>
      </c>
      <c r="ER360" s="122">
        <f t="shared" si="828"/>
        <v>33738.787396094682</v>
      </c>
      <c r="ES360" s="469">
        <f t="shared" si="829"/>
        <v>5400.6036757331058</v>
      </c>
      <c r="ET360" s="466">
        <f t="shared" si="830"/>
        <v>0</v>
      </c>
      <c r="EU360" s="122">
        <f t="shared" si="831"/>
        <v>0</v>
      </c>
      <c r="EV360" s="122">
        <f t="shared" si="832"/>
        <v>0</v>
      </c>
      <c r="EW360" s="122">
        <f t="shared" si="833"/>
        <v>0</v>
      </c>
      <c r="EX360" s="122">
        <f t="shared" si="834"/>
        <v>0</v>
      </c>
      <c r="EY360" s="122">
        <f t="shared" si="835"/>
        <v>0</v>
      </c>
      <c r="EZ360" s="122">
        <f t="shared" si="836"/>
        <v>0</v>
      </c>
      <c r="FA360" s="122">
        <f t="shared" si="837"/>
        <v>0</v>
      </c>
      <c r="FB360" s="122">
        <f t="shared" si="838"/>
        <v>0</v>
      </c>
      <c r="FC360" s="122">
        <f t="shared" si="839"/>
        <v>0</v>
      </c>
      <c r="FD360" s="122">
        <f t="shared" si="840"/>
        <v>0</v>
      </c>
      <c r="FE360" s="469">
        <f t="shared" si="841"/>
        <v>0</v>
      </c>
      <c r="FF360" s="466">
        <f t="shared" si="842"/>
        <v>0</v>
      </c>
      <c r="FG360" s="466">
        <f t="shared" si="843"/>
        <v>0</v>
      </c>
      <c r="FH360" s="466">
        <f t="shared" si="844"/>
        <v>0</v>
      </c>
      <c r="FI360" s="466">
        <f t="shared" si="845"/>
        <v>0</v>
      </c>
      <c r="FJ360" s="466">
        <f t="shared" si="846"/>
        <v>0</v>
      </c>
      <c r="FK360" s="466">
        <f t="shared" si="847"/>
        <v>0</v>
      </c>
      <c r="FL360" s="466">
        <f t="shared" si="848"/>
        <v>0</v>
      </c>
      <c r="FM360" s="466">
        <f t="shared" si="849"/>
        <v>0</v>
      </c>
      <c r="FN360" s="466">
        <f t="shared" si="850"/>
        <v>0</v>
      </c>
      <c r="FO360" s="466">
        <f t="shared" si="851"/>
        <v>0</v>
      </c>
      <c r="FP360" s="466">
        <f t="shared" si="852"/>
        <v>0</v>
      </c>
      <c r="FQ360" s="468">
        <f t="shared" si="853"/>
        <v>0</v>
      </c>
      <c r="FR360" s="466">
        <f t="shared" si="854"/>
        <v>0</v>
      </c>
      <c r="FS360" s="466">
        <f t="shared" si="855"/>
        <v>0</v>
      </c>
      <c r="FT360" s="466">
        <f t="shared" si="856"/>
        <v>0</v>
      </c>
      <c r="FU360" s="466">
        <f t="shared" si="857"/>
        <v>0</v>
      </c>
      <c r="FV360" s="466">
        <f t="shared" si="858"/>
        <v>0</v>
      </c>
      <c r="FW360" s="466">
        <f t="shared" si="859"/>
        <v>0</v>
      </c>
      <c r="FX360" s="466">
        <f t="shared" si="860"/>
        <v>0</v>
      </c>
      <c r="FY360" s="466">
        <f t="shared" si="861"/>
        <v>0</v>
      </c>
      <c r="FZ360" s="466">
        <f t="shared" si="862"/>
        <v>0</v>
      </c>
      <c r="GA360" s="466">
        <f t="shared" si="863"/>
        <v>0</v>
      </c>
      <c r="GB360" s="466">
        <f t="shared" si="864"/>
        <v>0</v>
      </c>
      <c r="GC360" s="468">
        <f t="shared" si="865"/>
        <v>0</v>
      </c>
    </row>
    <row r="361" spans="1:185">
      <c r="A361" s="97">
        <v>358</v>
      </c>
      <c r="B361" s="97" t="s">
        <v>11</v>
      </c>
      <c r="C361" s="97" t="s">
        <v>214</v>
      </c>
      <c r="D361" s="97" t="s">
        <v>935</v>
      </c>
      <c r="E361" s="321">
        <v>0</v>
      </c>
      <c r="F361" s="122">
        <v>3.2705264380174001E-2</v>
      </c>
      <c r="G361" s="122">
        <v>0.11005551592127</v>
      </c>
      <c r="H361" s="122">
        <v>0</v>
      </c>
      <c r="I361" s="122">
        <v>3.2472896718141998E-2</v>
      </c>
      <c r="J361" s="122">
        <v>0.10800906744019</v>
      </c>
      <c r="K361" s="122">
        <v>0</v>
      </c>
      <c r="L361" s="122">
        <v>3.2306919816692002E-2</v>
      </c>
      <c r="M361" s="122">
        <v>0.105743508337587</v>
      </c>
      <c r="N361" s="122">
        <v>0</v>
      </c>
      <c r="O361" s="122">
        <v>3.1752556965846002E-2</v>
      </c>
      <c r="P361" s="475">
        <v>0.102531092010718</v>
      </c>
      <c r="Q361" s="474">
        <v>1</v>
      </c>
      <c r="R361" s="97">
        <v>0</v>
      </c>
      <c r="S361" s="97">
        <v>3.2705264380174001E-2</v>
      </c>
      <c r="T361" s="97">
        <v>0.11005551592127</v>
      </c>
      <c r="U361" s="97">
        <v>0</v>
      </c>
      <c r="V361" s="97">
        <v>3.2472896718141998E-2</v>
      </c>
      <c r="W361" s="97">
        <v>0.10800906744019</v>
      </c>
      <c r="X361" s="97">
        <v>0</v>
      </c>
      <c r="Y361" s="97">
        <v>3.2306919816692002E-2</v>
      </c>
      <c r="Z361" s="97">
        <v>0.105743508337587</v>
      </c>
      <c r="AA361" s="97">
        <v>0</v>
      </c>
      <c r="AB361" s="97">
        <v>3.1752556965846002E-2</v>
      </c>
      <c r="AC361" s="97">
        <v>0.102531092010718</v>
      </c>
      <c r="AD361" s="321">
        <v>0</v>
      </c>
      <c r="AE361" s="97">
        <v>3.9549035138469502</v>
      </c>
      <c r="AF361" s="97">
        <v>13.308528607985499</v>
      </c>
      <c r="AG361" s="97">
        <v>0</v>
      </c>
      <c r="AH361" s="97">
        <v>3.9268043163480901</v>
      </c>
      <c r="AI361" s="97">
        <v>13.0610606103369</v>
      </c>
      <c r="AJ361" s="97">
        <v>0</v>
      </c>
      <c r="AK361" s="97">
        <v>3.9067334609917599</v>
      </c>
      <c r="AL361" s="97">
        <v>12.7870969772338</v>
      </c>
      <c r="AM361" s="97">
        <v>0</v>
      </c>
      <c r="AN361" s="97">
        <v>3.83969680410162</v>
      </c>
      <c r="AO361" s="97">
        <v>12.398633178992799</v>
      </c>
      <c r="AP361" s="466">
        <f t="shared" si="722"/>
        <v>0</v>
      </c>
      <c r="AQ361" s="122">
        <f t="shared" si="723"/>
        <v>120.92559374766654</v>
      </c>
      <c r="AR361" s="473">
        <f t="shared" si="724"/>
        <v>120.92559374766796</v>
      </c>
      <c r="AS361" s="122">
        <f t="shared" si="725"/>
        <v>0</v>
      </c>
      <c r="AT361" s="122">
        <f t="shared" si="726"/>
        <v>120.92559374767013</v>
      </c>
      <c r="AU361" s="122">
        <f t="shared" si="727"/>
        <v>120.92559374766809</v>
      </c>
      <c r="AV361" s="122">
        <f t="shared" si="728"/>
        <v>0</v>
      </c>
      <c r="AW361" s="122">
        <f t="shared" si="729"/>
        <v>120.92559374766732</v>
      </c>
      <c r="AX361" s="122">
        <f t="shared" si="730"/>
        <v>120.92559797061858</v>
      </c>
      <c r="AY361" s="122">
        <f t="shared" si="731"/>
        <v>0</v>
      </c>
      <c r="AZ361" s="122">
        <f t="shared" si="732"/>
        <v>120.92559374766928</v>
      </c>
      <c r="BA361" s="469">
        <f t="shared" si="733"/>
        <v>120.92559374766748</v>
      </c>
      <c r="BB361" s="97">
        <f t="shared" si="734"/>
        <v>0</v>
      </c>
      <c r="BC361" s="97">
        <f t="shared" si="735"/>
        <v>5.047149077513741E-3</v>
      </c>
      <c r="BD361" s="97">
        <f t="shared" si="736"/>
        <v>1.6984011784783544E-2</v>
      </c>
      <c r="BE361" s="97">
        <f t="shared" si="737"/>
        <v>0</v>
      </c>
      <c r="BF361" s="97">
        <f t="shared" si="738"/>
        <v>5.0112895835363802E-3</v>
      </c>
      <c r="BG361" s="97">
        <f t="shared" si="739"/>
        <v>1.6668199307519987E-2</v>
      </c>
      <c r="BH361" s="97">
        <f t="shared" si="740"/>
        <v>0</v>
      </c>
      <c r="BI361" s="97">
        <f t="shared" si="741"/>
        <v>4.9856756592670569E-3</v>
      </c>
      <c r="BJ361" s="97">
        <f t="shared" si="742"/>
        <v>1.6318573192230509E-2</v>
      </c>
      <c r="BK361" s="97">
        <f t="shared" si="743"/>
        <v>0</v>
      </c>
      <c r="BL361" s="97">
        <f t="shared" si="744"/>
        <v>4.900125152207056E-3</v>
      </c>
      <c r="BM361" s="469">
        <f t="shared" si="745"/>
        <v>1.5822825965965136E-2</v>
      </c>
      <c r="BN361" s="467">
        <f t="shared" si="746"/>
        <v>0</v>
      </c>
      <c r="BO361" s="97">
        <f t="shared" si="747"/>
        <v>4516237.2171740839</v>
      </c>
      <c r="BP361" s="97">
        <f t="shared" si="748"/>
        <v>2280757.1183242444</v>
      </c>
      <c r="BQ361" s="97">
        <f t="shared" si="749"/>
        <v>0</v>
      </c>
      <c r="BR361" s="97">
        <f t="shared" si="750"/>
        <v>4534403.3528997414</v>
      </c>
      <c r="BS361" s="97">
        <f t="shared" si="751"/>
        <v>2304986.5124732875</v>
      </c>
      <c r="BT361" s="97">
        <f t="shared" si="752"/>
        <v>0</v>
      </c>
      <c r="BU361" s="97">
        <f t="shared" si="753"/>
        <v>4547504.0393384444</v>
      </c>
      <c r="BV361" s="97">
        <f t="shared" si="754"/>
        <v>2332661.1899263798</v>
      </c>
      <c r="BW361" s="97">
        <f t="shared" si="755"/>
        <v>0</v>
      </c>
      <c r="BX361" s="97">
        <f t="shared" si="756"/>
        <v>4592033.8419069471</v>
      </c>
      <c r="BY361" s="469">
        <f t="shared" si="757"/>
        <v>2373530.3925243374</v>
      </c>
      <c r="BZ361" s="470">
        <f t="shared" si="758"/>
        <v>0</v>
      </c>
      <c r="CA361" s="470">
        <f t="shared" si="759"/>
        <v>6.9044499452385351</v>
      </c>
      <c r="CB361" s="470">
        <f t="shared" si="760"/>
        <v>1.0361848287349003</v>
      </c>
      <c r="CC361" s="470">
        <f t="shared" si="761"/>
        <v>0</v>
      </c>
      <c r="CD361" s="470">
        <f t="shared" si="762"/>
        <v>6.9818276334529399</v>
      </c>
      <c r="CE361" s="470">
        <f t="shared" si="763"/>
        <v>1.067033799615793</v>
      </c>
      <c r="CF361" s="470">
        <f t="shared" si="764"/>
        <v>0</v>
      </c>
      <c r="CG361" s="470">
        <f t="shared" si="765"/>
        <v>7.0379721513854863</v>
      </c>
      <c r="CH361" s="470">
        <f t="shared" si="766"/>
        <v>1.1029808007122954</v>
      </c>
      <c r="CI361" s="470">
        <f t="shared" si="767"/>
        <v>0</v>
      </c>
      <c r="CJ361" s="470">
        <f t="shared" si="768"/>
        <v>7.2309670160520865</v>
      </c>
      <c r="CK361" s="472">
        <f t="shared" si="769"/>
        <v>1.1574686009762885</v>
      </c>
      <c r="CL361" s="470">
        <f t="shared" si="770"/>
        <v>0</v>
      </c>
      <c r="CM361" s="116">
        <f t="shared" si="771"/>
        <v>0</v>
      </c>
      <c r="CN361" s="116">
        <f t="shared" si="772"/>
        <v>0</v>
      </c>
      <c r="CO361" s="116">
        <f t="shared" si="773"/>
        <v>0</v>
      </c>
      <c r="CP361" s="116">
        <f t="shared" si="774"/>
        <v>0</v>
      </c>
      <c r="CQ361" s="116">
        <f t="shared" si="775"/>
        <v>0</v>
      </c>
      <c r="CR361" s="116">
        <f t="shared" si="776"/>
        <v>0</v>
      </c>
      <c r="CS361" s="116">
        <f t="shared" si="777"/>
        <v>0</v>
      </c>
      <c r="CT361" s="116">
        <f t="shared" si="778"/>
        <v>0</v>
      </c>
      <c r="CU361" s="116">
        <f t="shared" si="779"/>
        <v>0</v>
      </c>
      <c r="CV361" s="116">
        <f t="shared" si="780"/>
        <v>0</v>
      </c>
      <c r="CW361" s="471">
        <f t="shared" si="781"/>
        <v>0</v>
      </c>
      <c r="CX361" s="470">
        <f t="shared" si="782"/>
        <v>0</v>
      </c>
      <c r="CY361" s="116">
        <f t="shared" si="783"/>
        <v>0</v>
      </c>
      <c r="CZ361" s="116">
        <f t="shared" si="784"/>
        <v>0</v>
      </c>
      <c r="DA361" s="116">
        <f t="shared" si="785"/>
        <v>0</v>
      </c>
      <c r="DB361" s="116">
        <f t="shared" si="786"/>
        <v>0</v>
      </c>
      <c r="DC361" s="116">
        <f t="shared" si="787"/>
        <v>0</v>
      </c>
      <c r="DD361" s="116">
        <f t="shared" si="788"/>
        <v>0</v>
      </c>
      <c r="DE361" s="116">
        <f t="shared" si="789"/>
        <v>0</v>
      </c>
      <c r="DF361" s="116">
        <f t="shared" si="790"/>
        <v>0</v>
      </c>
      <c r="DG361" s="116">
        <f t="shared" si="791"/>
        <v>0</v>
      </c>
      <c r="DH361" s="116">
        <f t="shared" si="792"/>
        <v>0</v>
      </c>
      <c r="DI361" s="471">
        <f t="shared" si="793"/>
        <v>0</v>
      </c>
      <c r="DJ361" s="470">
        <f t="shared" si="794"/>
        <v>0</v>
      </c>
      <c r="DK361" s="116">
        <f t="shared" si="795"/>
        <v>0</v>
      </c>
      <c r="DL361" s="116">
        <f t="shared" si="796"/>
        <v>0</v>
      </c>
      <c r="DM361" s="116">
        <f t="shared" si="797"/>
        <v>0</v>
      </c>
      <c r="DN361" s="116">
        <f t="shared" si="798"/>
        <v>0</v>
      </c>
      <c r="DO361" s="116">
        <f t="shared" si="799"/>
        <v>0</v>
      </c>
      <c r="DP361" s="116">
        <f t="shared" si="800"/>
        <v>0</v>
      </c>
      <c r="DQ361" s="116">
        <f t="shared" si="801"/>
        <v>0</v>
      </c>
      <c r="DR361" s="116">
        <f t="shared" si="802"/>
        <v>0</v>
      </c>
      <c r="DS361" s="116">
        <f t="shared" si="803"/>
        <v>0</v>
      </c>
      <c r="DT361" s="116">
        <f t="shared" si="804"/>
        <v>0</v>
      </c>
      <c r="DU361" s="471">
        <f t="shared" si="805"/>
        <v>0</v>
      </c>
      <c r="DV361" s="470">
        <f t="shared" si="806"/>
        <v>0</v>
      </c>
      <c r="DW361" s="470">
        <f t="shared" si="807"/>
        <v>0</v>
      </c>
      <c r="DX361" s="470">
        <f t="shared" si="808"/>
        <v>0</v>
      </c>
      <c r="DY361" s="470">
        <f t="shared" si="809"/>
        <v>0</v>
      </c>
      <c r="DZ361" s="470">
        <f t="shared" si="810"/>
        <v>0</v>
      </c>
      <c r="EA361" s="470">
        <f t="shared" si="811"/>
        <v>0</v>
      </c>
      <c r="EB361" s="470">
        <f t="shared" si="812"/>
        <v>0</v>
      </c>
      <c r="EC361" s="470">
        <f t="shared" si="813"/>
        <v>0</v>
      </c>
      <c r="ED361" s="470">
        <f t="shared" si="814"/>
        <v>0</v>
      </c>
      <c r="EE361" s="470">
        <f t="shared" si="815"/>
        <v>0</v>
      </c>
      <c r="EF361" s="470">
        <f t="shared" si="816"/>
        <v>0</v>
      </c>
      <c r="EG361" s="470">
        <f t="shared" si="817"/>
        <v>0</v>
      </c>
      <c r="EH361" s="466">
        <f t="shared" si="818"/>
        <v>0</v>
      </c>
      <c r="EI361" s="122">
        <f t="shared" si="819"/>
        <v>894.80955442647883</v>
      </c>
      <c r="EJ361" s="122">
        <f t="shared" si="820"/>
        <v>134.28847949620709</v>
      </c>
      <c r="EK361" s="122">
        <f t="shared" si="821"/>
        <v>0</v>
      </c>
      <c r="EL361" s="122">
        <f t="shared" si="822"/>
        <v>904.83762259452021</v>
      </c>
      <c r="EM361" s="122">
        <f t="shared" si="823"/>
        <v>138.28647413841367</v>
      </c>
      <c r="EN361" s="122">
        <f t="shared" si="824"/>
        <v>0</v>
      </c>
      <c r="EO361" s="122">
        <f t="shared" si="825"/>
        <v>912.11389390840804</v>
      </c>
      <c r="EP361" s="122">
        <f t="shared" si="826"/>
        <v>142.94516821096781</v>
      </c>
      <c r="EQ361" s="122">
        <f t="shared" si="827"/>
        <v>0</v>
      </c>
      <c r="ER361" s="122">
        <f t="shared" si="828"/>
        <v>937.12582827372444</v>
      </c>
      <c r="ES361" s="469">
        <f t="shared" si="829"/>
        <v>150.00673063268195</v>
      </c>
      <c r="ET361" s="466">
        <f t="shared" si="830"/>
        <v>0</v>
      </c>
      <c r="EU361" s="122">
        <f t="shared" si="831"/>
        <v>0</v>
      </c>
      <c r="EV361" s="122">
        <f t="shared" si="832"/>
        <v>0</v>
      </c>
      <c r="EW361" s="122">
        <f t="shared" si="833"/>
        <v>0</v>
      </c>
      <c r="EX361" s="122">
        <f t="shared" si="834"/>
        <v>0</v>
      </c>
      <c r="EY361" s="122">
        <f t="shared" si="835"/>
        <v>0</v>
      </c>
      <c r="EZ361" s="122">
        <f t="shared" si="836"/>
        <v>0</v>
      </c>
      <c r="FA361" s="122">
        <f t="shared" si="837"/>
        <v>0</v>
      </c>
      <c r="FB361" s="122">
        <f t="shared" si="838"/>
        <v>0</v>
      </c>
      <c r="FC361" s="122">
        <f t="shared" si="839"/>
        <v>0</v>
      </c>
      <c r="FD361" s="122">
        <f t="shared" si="840"/>
        <v>0</v>
      </c>
      <c r="FE361" s="469">
        <f t="shared" si="841"/>
        <v>0</v>
      </c>
      <c r="FF361" s="466">
        <f t="shared" si="842"/>
        <v>0</v>
      </c>
      <c r="FG361" s="466">
        <f t="shared" si="843"/>
        <v>0</v>
      </c>
      <c r="FH361" s="466">
        <f t="shared" si="844"/>
        <v>0</v>
      </c>
      <c r="FI361" s="466">
        <f t="shared" si="845"/>
        <v>0</v>
      </c>
      <c r="FJ361" s="466">
        <f t="shared" si="846"/>
        <v>0</v>
      </c>
      <c r="FK361" s="466">
        <f t="shared" si="847"/>
        <v>0</v>
      </c>
      <c r="FL361" s="466">
        <f t="shared" si="848"/>
        <v>0</v>
      </c>
      <c r="FM361" s="466">
        <f t="shared" si="849"/>
        <v>0</v>
      </c>
      <c r="FN361" s="466">
        <f t="shared" si="850"/>
        <v>0</v>
      </c>
      <c r="FO361" s="466">
        <f t="shared" si="851"/>
        <v>0</v>
      </c>
      <c r="FP361" s="466">
        <f t="shared" si="852"/>
        <v>0</v>
      </c>
      <c r="FQ361" s="468">
        <f t="shared" si="853"/>
        <v>0</v>
      </c>
      <c r="FR361" s="466">
        <f t="shared" si="854"/>
        <v>0</v>
      </c>
      <c r="FS361" s="466">
        <f t="shared" si="855"/>
        <v>0</v>
      </c>
      <c r="FT361" s="466">
        <f t="shared" si="856"/>
        <v>0</v>
      </c>
      <c r="FU361" s="466">
        <f t="shared" si="857"/>
        <v>0</v>
      </c>
      <c r="FV361" s="466">
        <f t="shared" si="858"/>
        <v>0</v>
      </c>
      <c r="FW361" s="466">
        <f t="shared" si="859"/>
        <v>0</v>
      </c>
      <c r="FX361" s="466">
        <f t="shared" si="860"/>
        <v>0</v>
      </c>
      <c r="FY361" s="466">
        <f t="shared" si="861"/>
        <v>0</v>
      </c>
      <c r="FZ361" s="466">
        <f t="shared" si="862"/>
        <v>0</v>
      </c>
      <c r="GA361" s="466">
        <f t="shared" si="863"/>
        <v>0</v>
      </c>
      <c r="GB361" s="466">
        <f t="shared" si="864"/>
        <v>0</v>
      </c>
      <c r="GC361" s="468">
        <f t="shared" si="865"/>
        <v>0</v>
      </c>
    </row>
    <row r="362" spans="1:185">
      <c r="A362" s="97">
        <v>359</v>
      </c>
      <c r="B362" s="97" t="s">
        <v>11</v>
      </c>
      <c r="C362" s="97" t="s">
        <v>214</v>
      </c>
      <c r="D362" s="97" t="s">
        <v>935</v>
      </c>
      <c r="E362" s="321">
        <v>0</v>
      </c>
      <c r="F362" s="122">
        <v>7.6312283553737995E-2</v>
      </c>
      <c r="G362" s="122">
        <v>0.25679620381629598</v>
      </c>
      <c r="H362" s="122">
        <v>0</v>
      </c>
      <c r="I362" s="122">
        <v>7.5770092342331993E-2</v>
      </c>
      <c r="J362" s="122">
        <v>0.252021157360444</v>
      </c>
      <c r="K362" s="122">
        <v>0</v>
      </c>
      <c r="L362" s="122">
        <v>7.5382812905613994E-2</v>
      </c>
      <c r="M362" s="122">
        <v>0.24673485278770299</v>
      </c>
      <c r="N362" s="122">
        <v>0</v>
      </c>
      <c r="O362" s="122">
        <v>7.4089299586974994E-2</v>
      </c>
      <c r="P362" s="475">
        <v>0.239239214691675</v>
      </c>
      <c r="Q362" s="474">
        <v>2</v>
      </c>
      <c r="R362" s="97">
        <v>0</v>
      </c>
      <c r="S362" s="97">
        <v>0.15262456710747699</v>
      </c>
      <c r="T362" s="97">
        <v>0.51359240763259195</v>
      </c>
      <c r="U362" s="97">
        <v>0</v>
      </c>
      <c r="V362" s="97">
        <v>0.15154018468466501</v>
      </c>
      <c r="W362" s="97">
        <v>0.50404231472088701</v>
      </c>
      <c r="X362" s="97">
        <v>0</v>
      </c>
      <c r="Y362" s="97">
        <v>0.15076562581122799</v>
      </c>
      <c r="Z362" s="97">
        <v>0.49346970557540498</v>
      </c>
      <c r="AA362" s="97">
        <v>0</v>
      </c>
      <c r="AB362" s="97">
        <v>0.14817859917394899</v>
      </c>
      <c r="AC362" s="97">
        <v>0.47847842938335</v>
      </c>
      <c r="AD362" s="321">
        <v>0</v>
      </c>
      <c r="AE362" s="97">
        <v>397.394064771373</v>
      </c>
      <c r="AF362" s="97">
        <v>1337.2589902981099</v>
      </c>
      <c r="AG362" s="97">
        <v>0</v>
      </c>
      <c r="AH362" s="97">
        <v>394.57061932655</v>
      </c>
      <c r="AI362" s="97">
        <v>1312.3930705248299</v>
      </c>
      <c r="AJ362" s="97">
        <v>0</v>
      </c>
      <c r="AK362" s="97">
        <v>392.553872580247</v>
      </c>
      <c r="AL362" s="97">
        <v>1284.86476135253</v>
      </c>
      <c r="AM362" s="97">
        <v>0</v>
      </c>
      <c r="AN362" s="97">
        <v>385.81793844759801</v>
      </c>
      <c r="AO362" s="97">
        <v>1245.8314644992499</v>
      </c>
      <c r="AP362" s="466">
        <f t="shared" si="722"/>
        <v>0</v>
      </c>
      <c r="AQ362" s="122">
        <f t="shared" si="723"/>
        <v>2603.7359011248254</v>
      </c>
      <c r="AR362" s="473">
        <f t="shared" si="724"/>
        <v>2603.7359011248145</v>
      </c>
      <c r="AS362" s="122">
        <f t="shared" si="725"/>
        <v>0</v>
      </c>
      <c r="AT362" s="122">
        <f t="shared" si="726"/>
        <v>2603.7359011248336</v>
      </c>
      <c r="AU362" s="122">
        <f t="shared" si="727"/>
        <v>2603.7359011248222</v>
      </c>
      <c r="AV362" s="122">
        <f t="shared" si="728"/>
        <v>0</v>
      </c>
      <c r="AW362" s="122">
        <f t="shared" si="729"/>
        <v>2603.7359011248323</v>
      </c>
      <c r="AX362" s="122">
        <f t="shared" si="730"/>
        <v>2603.7358460623786</v>
      </c>
      <c r="AY362" s="122">
        <f t="shared" si="731"/>
        <v>0</v>
      </c>
      <c r="AZ362" s="122">
        <f t="shared" si="732"/>
        <v>2603.7359011248363</v>
      </c>
      <c r="BA362" s="469">
        <f t="shared" si="733"/>
        <v>2603.7359011248295</v>
      </c>
      <c r="BB362" s="97">
        <f t="shared" si="734"/>
        <v>0</v>
      </c>
      <c r="BC362" s="97">
        <f t="shared" si="735"/>
        <v>1.1776681180865188E-2</v>
      </c>
      <c r="BD362" s="97">
        <f t="shared" si="736"/>
        <v>3.9629360831161496E-2</v>
      </c>
      <c r="BE362" s="97">
        <f t="shared" si="737"/>
        <v>0</v>
      </c>
      <c r="BF362" s="97">
        <f t="shared" si="738"/>
        <v>1.1693009028251655E-2</v>
      </c>
      <c r="BG362" s="97">
        <f t="shared" si="739"/>
        <v>3.8892465050880072E-2</v>
      </c>
      <c r="BH362" s="97">
        <f t="shared" si="740"/>
        <v>0</v>
      </c>
      <c r="BI362" s="97">
        <f t="shared" si="741"/>
        <v>1.1633243204956362E-2</v>
      </c>
      <c r="BJ362" s="97">
        <f t="shared" si="742"/>
        <v>3.8076670781871179E-2</v>
      </c>
      <c r="BK362" s="97">
        <f t="shared" si="743"/>
        <v>0</v>
      </c>
      <c r="BL362" s="97">
        <f t="shared" si="744"/>
        <v>1.143362535514995E-2</v>
      </c>
      <c r="BM362" s="469">
        <f t="shared" si="745"/>
        <v>3.69199272539186E-2</v>
      </c>
      <c r="BN362" s="467">
        <f t="shared" si="746"/>
        <v>0</v>
      </c>
      <c r="BO362" s="97">
        <f t="shared" si="747"/>
        <v>60351006.592518583</v>
      </c>
      <c r="BP362" s="97">
        <f t="shared" si="748"/>
        <v>30478024.351884052</v>
      </c>
      <c r="BQ362" s="97">
        <f t="shared" si="749"/>
        <v>0</v>
      </c>
      <c r="BR362" s="97">
        <f t="shared" si="750"/>
        <v>60593762.790700376</v>
      </c>
      <c r="BS362" s="97">
        <f t="shared" si="751"/>
        <v>30801804.582129873</v>
      </c>
      <c r="BT362" s="97">
        <f t="shared" si="752"/>
        <v>0</v>
      </c>
      <c r="BU362" s="97">
        <f t="shared" si="753"/>
        <v>60768828.797116295</v>
      </c>
      <c r="BV362" s="97">
        <f t="shared" si="754"/>
        <v>31171622.788690828</v>
      </c>
      <c r="BW362" s="97">
        <f t="shared" si="755"/>
        <v>0</v>
      </c>
      <c r="BX362" s="97">
        <f t="shared" si="756"/>
        <v>61363885.761384718</v>
      </c>
      <c r="BY362" s="469">
        <f t="shared" si="757"/>
        <v>31717764.474827345</v>
      </c>
      <c r="BZ362" s="470">
        <f t="shared" si="758"/>
        <v>0</v>
      </c>
      <c r="CA362" s="470">
        <f t="shared" si="759"/>
        <v>19.771065607681589</v>
      </c>
      <c r="CB362" s="470">
        <f t="shared" si="760"/>
        <v>2.967141248482696</v>
      </c>
      <c r="CC362" s="470">
        <f t="shared" si="761"/>
        <v>0</v>
      </c>
      <c r="CD362" s="470">
        <f t="shared" si="762"/>
        <v>19.992638558804696</v>
      </c>
      <c r="CE362" s="470">
        <f t="shared" si="763"/>
        <v>3.0554780504079648</v>
      </c>
      <c r="CF362" s="470">
        <f t="shared" si="764"/>
        <v>0</v>
      </c>
      <c r="CG362" s="470">
        <f t="shared" si="765"/>
        <v>20.153409794220696</v>
      </c>
      <c r="CH362" s="470">
        <f t="shared" si="766"/>
        <v>3.1584130126431469</v>
      </c>
      <c r="CI362" s="470">
        <f t="shared" si="767"/>
        <v>0</v>
      </c>
      <c r="CJ362" s="470">
        <f t="shared" si="768"/>
        <v>20.706055430227401</v>
      </c>
      <c r="CK362" s="472">
        <f t="shared" si="769"/>
        <v>3.3144403725476543</v>
      </c>
      <c r="CL362" s="470">
        <f t="shared" si="770"/>
        <v>0</v>
      </c>
      <c r="CM362" s="116">
        <f t="shared" si="771"/>
        <v>0</v>
      </c>
      <c r="CN362" s="116">
        <f t="shared" si="772"/>
        <v>0</v>
      </c>
      <c r="CO362" s="116">
        <f t="shared" si="773"/>
        <v>0</v>
      </c>
      <c r="CP362" s="116">
        <f t="shared" si="774"/>
        <v>0</v>
      </c>
      <c r="CQ362" s="116">
        <f t="shared" si="775"/>
        <v>0</v>
      </c>
      <c r="CR362" s="116">
        <f t="shared" si="776"/>
        <v>0</v>
      </c>
      <c r="CS362" s="116">
        <f t="shared" si="777"/>
        <v>0</v>
      </c>
      <c r="CT362" s="116">
        <f t="shared" si="778"/>
        <v>0</v>
      </c>
      <c r="CU362" s="116">
        <f t="shared" si="779"/>
        <v>0</v>
      </c>
      <c r="CV362" s="116">
        <f t="shared" si="780"/>
        <v>0</v>
      </c>
      <c r="CW362" s="471">
        <f t="shared" si="781"/>
        <v>0</v>
      </c>
      <c r="CX362" s="470">
        <f t="shared" si="782"/>
        <v>0</v>
      </c>
      <c r="CY362" s="116">
        <f t="shared" si="783"/>
        <v>0</v>
      </c>
      <c r="CZ362" s="116">
        <f t="shared" si="784"/>
        <v>0</v>
      </c>
      <c r="DA362" s="116">
        <f t="shared" si="785"/>
        <v>0</v>
      </c>
      <c r="DB362" s="116">
        <f t="shared" si="786"/>
        <v>0</v>
      </c>
      <c r="DC362" s="116">
        <f t="shared" si="787"/>
        <v>0</v>
      </c>
      <c r="DD362" s="116">
        <f t="shared" si="788"/>
        <v>0</v>
      </c>
      <c r="DE362" s="116">
        <f t="shared" si="789"/>
        <v>0</v>
      </c>
      <c r="DF362" s="116">
        <f t="shared" si="790"/>
        <v>0</v>
      </c>
      <c r="DG362" s="116">
        <f t="shared" si="791"/>
        <v>0</v>
      </c>
      <c r="DH362" s="116">
        <f t="shared" si="792"/>
        <v>0</v>
      </c>
      <c r="DI362" s="471">
        <f t="shared" si="793"/>
        <v>0</v>
      </c>
      <c r="DJ362" s="470">
        <f t="shared" si="794"/>
        <v>0</v>
      </c>
      <c r="DK362" s="116">
        <f t="shared" si="795"/>
        <v>0</v>
      </c>
      <c r="DL362" s="116">
        <f t="shared" si="796"/>
        <v>0</v>
      </c>
      <c r="DM362" s="116">
        <f t="shared" si="797"/>
        <v>0</v>
      </c>
      <c r="DN362" s="116">
        <f t="shared" si="798"/>
        <v>0</v>
      </c>
      <c r="DO362" s="116">
        <f t="shared" si="799"/>
        <v>0</v>
      </c>
      <c r="DP362" s="116">
        <f t="shared" si="800"/>
        <v>0</v>
      </c>
      <c r="DQ362" s="116">
        <f t="shared" si="801"/>
        <v>0</v>
      </c>
      <c r="DR362" s="116">
        <f t="shared" si="802"/>
        <v>0</v>
      </c>
      <c r="DS362" s="116">
        <f t="shared" si="803"/>
        <v>0</v>
      </c>
      <c r="DT362" s="116">
        <f t="shared" si="804"/>
        <v>0</v>
      </c>
      <c r="DU362" s="471">
        <f t="shared" si="805"/>
        <v>0</v>
      </c>
      <c r="DV362" s="470">
        <f t="shared" si="806"/>
        <v>0</v>
      </c>
      <c r="DW362" s="470">
        <f t="shared" si="807"/>
        <v>0</v>
      </c>
      <c r="DX362" s="470">
        <f t="shared" si="808"/>
        <v>0</v>
      </c>
      <c r="DY362" s="470">
        <f t="shared" si="809"/>
        <v>0</v>
      </c>
      <c r="DZ362" s="470">
        <f t="shared" si="810"/>
        <v>0</v>
      </c>
      <c r="EA362" s="470">
        <f t="shared" si="811"/>
        <v>0</v>
      </c>
      <c r="EB362" s="470">
        <f t="shared" si="812"/>
        <v>0</v>
      </c>
      <c r="EC362" s="470">
        <f t="shared" si="813"/>
        <v>0</v>
      </c>
      <c r="ED362" s="470">
        <f t="shared" si="814"/>
        <v>0</v>
      </c>
      <c r="EE362" s="470">
        <f t="shared" si="815"/>
        <v>0</v>
      </c>
      <c r="EF362" s="470">
        <f t="shared" si="816"/>
        <v>0</v>
      </c>
      <c r="EG362" s="470">
        <f t="shared" si="817"/>
        <v>0</v>
      </c>
      <c r="EH362" s="466">
        <f t="shared" si="818"/>
        <v>0</v>
      </c>
      <c r="EI362" s="122">
        <f t="shared" si="819"/>
        <v>5124.619208557433</v>
      </c>
      <c r="EJ362" s="122">
        <f t="shared" si="820"/>
        <v>769.07685899184287</v>
      </c>
      <c r="EK362" s="122">
        <f t="shared" si="821"/>
        <v>0</v>
      </c>
      <c r="EL362" s="122">
        <f t="shared" si="822"/>
        <v>5182.0504580385486</v>
      </c>
      <c r="EM362" s="122">
        <f t="shared" si="823"/>
        <v>791.97357487714396</v>
      </c>
      <c r="EN362" s="122">
        <f t="shared" si="824"/>
        <v>0</v>
      </c>
      <c r="EO362" s="122">
        <f t="shared" si="825"/>
        <v>5223.7220288857743</v>
      </c>
      <c r="EP362" s="122">
        <f t="shared" si="826"/>
        <v>818.65410364427294</v>
      </c>
      <c r="EQ362" s="122">
        <f t="shared" si="827"/>
        <v>0</v>
      </c>
      <c r="ER362" s="122">
        <f t="shared" si="828"/>
        <v>5366.9666317818528</v>
      </c>
      <c r="ES362" s="469">
        <f t="shared" si="829"/>
        <v>859.09607179577779</v>
      </c>
      <c r="ET362" s="466">
        <f t="shared" si="830"/>
        <v>0</v>
      </c>
      <c r="EU362" s="122">
        <f t="shared" si="831"/>
        <v>0</v>
      </c>
      <c r="EV362" s="122">
        <f t="shared" si="832"/>
        <v>0</v>
      </c>
      <c r="EW362" s="122">
        <f t="shared" si="833"/>
        <v>0</v>
      </c>
      <c r="EX362" s="122">
        <f t="shared" si="834"/>
        <v>0</v>
      </c>
      <c r="EY362" s="122">
        <f t="shared" si="835"/>
        <v>0</v>
      </c>
      <c r="EZ362" s="122">
        <f t="shared" si="836"/>
        <v>0</v>
      </c>
      <c r="FA362" s="122">
        <f t="shared" si="837"/>
        <v>0</v>
      </c>
      <c r="FB362" s="122">
        <f t="shared" si="838"/>
        <v>0</v>
      </c>
      <c r="FC362" s="122">
        <f t="shared" si="839"/>
        <v>0</v>
      </c>
      <c r="FD362" s="122">
        <f t="shared" si="840"/>
        <v>0</v>
      </c>
      <c r="FE362" s="469">
        <f t="shared" si="841"/>
        <v>0</v>
      </c>
      <c r="FF362" s="466">
        <f t="shared" si="842"/>
        <v>0</v>
      </c>
      <c r="FG362" s="466">
        <f t="shared" si="843"/>
        <v>0</v>
      </c>
      <c r="FH362" s="466">
        <f t="shared" si="844"/>
        <v>0</v>
      </c>
      <c r="FI362" s="466">
        <f t="shared" si="845"/>
        <v>0</v>
      </c>
      <c r="FJ362" s="466">
        <f t="shared" si="846"/>
        <v>0</v>
      </c>
      <c r="FK362" s="466">
        <f t="shared" si="847"/>
        <v>0</v>
      </c>
      <c r="FL362" s="466">
        <f t="shared" si="848"/>
        <v>0</v>
      </c>
      <c r="FM362" s="466">
        <f t="shared" si="849"/>
        <v>0</v>
      </c>
      <c r="FN362" s="466">
        <f t="shared" si="850"/>
        <v>0</v>
      </c>
      <c r="FO362" s="466">
        <f t="shared" si="851"/>
        <v>0</v>
      </c>
      <c r="FP362" s="466">
        <f t="shared" si="852"/>
        <v>0</v>
      </c>
      <c r="FQ362" s="468">
        <f t="shared" si="853"/>
        <v>0</v>
      </c>
      <c r="FR362" s="466">
        <f t="shared" si="854"/>
        <v>0</v>
      </c>
      <c r="FS362" s="466">
        <f t="shared" si="855"/>
        <v>0</v>
      </c>
      <c r="FT362" s="466">
        <f t="shared" si="856"/>
        <v>0</v>
      </c>
      <c r="FU362" s="466">
        <f t="shared" si="857"/>
        <v>0</v>
      </c>
      <c r="FV362" s="466">
        <f t="shared" si="858"/>
        <v>0</v>
      </c>
      <c r="FW362" s="466">
        <f t="shared" si="859"/>
        <v>0</v>
      </c>
      <c r="FX362" s="466">
        <f t="shared" si="860"/>
        <v>0</v>
      </c>
      <c r="FY362" s="466">
        <f t="shared" si="861"/>
        <v>0</v>
      </c>
      <c r="FZ362" s="466">
        <f t="shared" si="862"/>
        <v>0</v>
      </c>
      <c r="GA362" s="466">
        <f t="shared" si="863"/>
        <v>0</v>
      </c>
      <c r="GB362" s="466">
        <f t="shared" si="864"/>
        <v>0</v>
      </c>
      <c r="GC362" s="468">
        <f t="shared" si="865"/>
        <v>0</v>
      </c>
    </row>
    <row r="363" spans="1:185">
      <c r="A363" s="97">
        <v>360</v>
      </c>
      <c r="B363" s="97" t="s">
        <v>11</v>
      </c>
      <c r="C363" s="97" t="s">
        <v>214</v>
      </c>
      <c r="D363" s="97" t="s">
        <v>935</v>
      </c>
      <c r="E363" s="321">
        <v>0</v>
      </c>
      <c r="F363" s="122">
        <v>9.3860312683392996E-2</v>
      </c>
      <c r="G363" s="122">
        <v>0.53960314573281698</v>
      </c>
      <c r="H363" s="122">
        <v>0</v>
      </c>
      <c r="I363" s="122">
        <v>8.6116836887013007E-2</v>
      </c>
      <c r="J363" s="122">
        <v>0.52662569007794302</v>
      </c>
      <c r="K363" s="122">
        <v>0</v>
      </c>
      <c r="L363" s="122">
        <v>8.0719868907717998E-2</v>
      </c>
      <c r="M363" s="122">
        <v>0.51154378215471097</v>
      </c>
      <c r="N363" s="122">
        <v>0</v>
      </c>
      <c r="O363" s="122">
        <v>6.8424167946193007E-2</v>
      </c>
      <c r="P363" s="475">
        <v>0.49265767205406202</v>
      </c>
      <c r="Q363" s="474">
        <v>1</v>
      </c>
      <c r="R363" s="97">
        <v>0</v>
      </c>
      <c r="S363" s="97">
        <v>9.3860312683392996E-2</v>
      </c>
      <c r="T363" s="97">
        <v>0.53960314573281698</v>
      </c>
      <c r="U363" s="97">
        <v>0</v>
      </c>
      <c r="V363" s="97">
        <v>8.6116836887013007E-2</v>
      </c>
      <c r="W363" s="97">
        <v>0.52662569007794302</v>
      </c>
      <c r="X363" s="97">
        <v>0</v>
      </c>
      <c r="Y363" s="97">
        <v>8.0719868907717998E-2</v>
      </c>
      <c r="Z363" s="97">
        <v>0.51154378215471097</v>
      </c>
      <c r="AA363" s="97">
        <v>0</v>
      </c>
      <c r="AB363" s="97">
        <v>6.8424167946193007E-2</v>
      </c>
      <c r="AC363" s="97">
        <v>0.49265767205406202</v>
      </c>
      <c r="AD363" s="321">
        <v>0</v>
      </c>
      <c r="AE363" s="97">
        <v>12.451125319342699</v>
      </c>
      <c r="AF363" s="97">
        <v>71.581547068718294</v>
      </c>
      <c r="AG363" s="97">
        <v>0</v>
      </c>
      <c r="AH363" s="97">
        <v>11.423907480497</v>
      </c>
      <c r="AI363" s="97">
        <v>69.860010861715594</v>
      </c>
      <c r="AJ363" s="97">
        <v>0</v>
      </c>
      <c r="AK363" s="97">
        <v>10.7079677746347</v>
      </c>
      <c r="AL363" s="97">
        <v>67.859306335449205</v>
      </c>
      <c r="AM363" s="97">
        <v>0</v>
      </c>
      <c r="AN363" s="97">
        <v>9.0768703578008907</v>
      </c>
      <c r="AO363" s="97">
        <v>65.353952473739795</v>
      </c>
      <c r="AP363" s="466">
        <f t="shared" si="722"/>
        <v>0</v>
      </c>
      <c r="AQ363" s="122">
        <f t="shared" si="723"/>
        <v>132.6559113577907</v>
      </c>
      <c r="AR363" s="473">
        <f t="shared" si="724"/>
        <v>132.65591135779201</v>
      </c>
      <c r="AS363" s="122">
        <f t="shared" si="725"/>
        <v>0</v>
      </c>
      <c r="AT363" s="122">
        <f t="shared" si="726"/>
        <v>132.65591135779167</v>
      </c>
      <c r="AU363" s="122">
        <f t="shared" si="727"/>
        <v>132.65591135779189</v>
      </c>
      <c r="AV363" s="122">
        <f t="shared" si="728"/>
        <v>0</v>
      </c>
      <c r="AW363" s="122">
        <f t="shared" si="729"/>
        <v>132.65591135779039</v>
      </c>
      <c r="AX363" s="122">
        <f t="shared" si="730"/>
        <v>132.65591079929476</v>
      </c>
      <c r="AY363" s="122">
        <f t="shared" si="731"/>
        <v>0</v>
      </c>
      <c r="AZ363" s="122">
        <f t="shared" si="732"/>
        <v>132.65591135779258</v>
      </c>
      <c r="BA363" s="469">
        <f t="shared" si="733"/>
        <v>132.65591135779198</v>
      </c>
      <c r="BB363" s="97">
        <f t="shared" si="734"/>
        <v>0</v>
      </c>
      <c r="BC363" s="97">
        <f t="shared" si="735"/>
        <v>1.4484732031773835E-2</v>
      </c>
      <c r="BD363" s="97">
        <f t="shared" si="736"/>
        <v>8.3272756567589937E-2</v>
      </c>
      <c r="BE363" s="97">
        <f t="shared" si="737"/>
        <v>0</v>
      </c>
      <c r="BF363" s="97">
        <f t="shared" si="738"/>
        <v>1.3289741639152483E-2</v>
      </c>
      <c r="BG363" s="97">
        <f t="shared" si="739"/>
        <v>8.1270046772139448E-2</v>
      </c>
      <c r="BH363" s="97">
        <f t="shared" si="740"/>
        <v>0</v>
      </c>
      <c r="BI363" s="97">
        <f t="shared" si="741"/>
        <v>1.2456869547325502E-2</v>
      </c>
      <c r="BJ363" s="97">
        <f t="shared" si="742"/>
        <v>7.8942573226075327E-2</v>
      </c>
      <c r="BK363" s="97">
        <f t="shared" si="743"/>
        <v>0</v>
      </c>
      <c r="BL363" s="97">
        <f t="shared" si="744"/>
        <v>1.0559369651163051E-2</v>
      </c>
      <c r="BM363" s="469">
        <f t="shared" si="745"/>
        <v>7.6028026746209634E-2</v>
      </c>
      <c r="BN363" s="467">
        <f t="shared" si="746"/>
        <v>0</v>
      </c>
      <c r="BO363" s="97">
        <f t="shared" si="747"/>
        <v>2736575.9461558033</v>
      </c>
      <c r="BP363" s="97">
        <f t="shared" si="748"/>
        <v>1022249.58102213</v>
      </c>
      <c r="BQ363" s="97">
        <f t="shared" si="749"/>
        <v>0</v>
      </c>
      <c r="BR363" s="97">
        <f t="shared" si="750"/>
        <v>2872501.6461414285</v>
      </c>
      <c r="BS363" s="97">
        <f t="shared" si="751"/>
        <v>1036356.6063911732</v>
      </c>
      <c r="BT363" s="97">
        <f t="shared" si="752"/>
        <v>0</v>
      </c>
      <c r="BU363" s="97">
        <f t="shared" si="753"/>
        <v>2979098.5988822184</v>
      </c>
      <c r="BV363" s="97">
        <f t="shared" si="754"/>
        <v>1053449.8011089289</v>
      </c>
      <c r="BW363" s="97">
        <f t="shared" si="755"/>
        <v>0</v>
      </c>
      <c r="BX363" s="97">
        <f t="shared" si="756"/>
        <v>3269579.5386487301</v>
      </c>
      <c r="BY363" s="469">
        <f t="shared" si="757"/>
        <v>1075999.0638334886</v>
      </c>
      <c r="BZ363" s="470">
        <f t="shared" si="758"/>
        <v>0</v>
      </c>
      <c r="CA363" s="470">
        <f t="shared" si="759"/>
        <v>1.4577918333741042</v>
      </c>
      <c r="CB363" s="470">
        <f t="shared" si="760"/>
        <v>9.472235189009573E-2</v>
      </c>
      <c r="CC363" s="470">
        <f t="shared" si="761"/>
        <v>0</v>
      </c>
      <c r="CD363" s="470">
        <f t="shared" si="762"/>
        <v>1.667793285249322</v>
      </c>
      <c r="CE363" s="470">
        <f t="shared" si="763"/>
        <v>9.8395940980185337E-2</v>
      </c>
      <c r="CF363" s="470">
        <f t="shared" si="764"/>
        <v>0</v>
      </c>
      <c r="CG363" s="470">
        <f t="shared" si="765"/>
        <v>1.8453316631918941</v>
      </c>
      <c r="CH363" s="470">
        <f t="shared" si="766"/>
        <v>0.1029677065638073</v>
      </c>
      <c r="CI363" s="470">
        <f t="shared" si="767"/>
        <v>0</v>
      </c>
      <c r="CJ363" s="470">
        <f t="shared" si="768"/>
        <v>2.3891993405165284</v>
      </c>
      <c r="CK363" s="472">
        <f t="shared" si="769"/>
        <v>0.1092035225339405</v>
      </c>
      <c r="CL363" s="470">
        <f t="shared" si="770"/>
        <v>0</v>
      </c>
      <c r="CM363" s="116">
        <f t="shared" si="771"/>
        <v>0</v>
      </c>
      <c r="CN363" s="116">
        <f t="shared" si="772"/>
        <v>0</v>
      </c>
      <c r="CO363" s="116">
        <f t="shared" si="773"/>
        <v>0</v>
      </c>
      <c r="CP363" s="116">
        <f t="shared" si="774"/>
        <v>0</v>
      </c>
      <c r="CQ363" s="116">
        <f t="shared" si="775"/>
        <v>0</v>
      </c>
      <c r="CR363" s="116">
        <f t="shared" si="776"/>
        <v>0</v>
      </c>
      <c r="CS363" s="116">
        <f t="shared" si="777"/>
        <v>0</v>
      </c>
      <c r="CT363" s="116">
        <f t="shared" si="778"/>
        <v>0</v>
      </c>
      <c r="CU363" s="116">
        <f t="shared" si="779"/>
        <v>0</v>
      </c>
      <c r="CV363" s="116">
        <f t="shared" si="780"/>
        <v>0</v>
      </c>
      <c r="CW363" s="471">
        <f t="shared" si="781"/>
        <v>0</v>
      </c>
      <c r="CX363" s="470">
        <f t="shared" si="782"/>
        <v>0</v>
      </c>
      <c r="CY363" s="116">
        <f t="shared" si="783"/>
        <v>0</v>
      </c>
      <c r="CZ363" s="116">
        <f t="shared" si="784"/>
        <v>0</v>
      </c>
      <c r="DA363" s="116">
        <f t="shared" si="785"/>
        <v>0</v>
      </c>
      <c r="DB363" s="116">
        <f t="shared" si="786"/>
        <v>0</v>
      </c>
      <c r="DC363" s="116">
        <f t="shared" si="787"/>
        <v>0</v>
      </c>
      <c r="DD363" s="116">
        <f t="shared" si="788"/>
        <v>0</v>
      </c>
      <c r="DE363" s="116">
        <f t="shared" si="789"/>
        <v>0</v>
      </c>
      <c r="DF363" s="116">
        <f t="shared" si="790"/>
        <v>0</v>
      </c>
      <c r="DG363" s="116">
        <f t="shared" si="791"/>
        <v>0</v>
      </c>
      <c r="DH363" s="116">
        <f t="shared" si="792"/>
        <v>0</v>
      </c>
      <c r="DI363" s="471">
        <f t="shared" si="793"/>
        <v>0</v>
      </c>
      <c r="DJ363" s="470">
        <f t="shared" si="794"/>
        <v>0</v>
      </c>
      <c r="DK363" s="116">
        <f t="shared" si="795"/>
        <v>0</v>
      </c>
      <c r="DL363" s="116">
        <f t="shared" si="796"/>
        <v>0</v>
      </c>
      <c r="DM363" s="116">
        <f t="shared" si="797"/>
        <v>0</v>
      </c>
      <c r="DN363" s="116">
        <f t="shared" si="798"/>
        <v>0</v>
      </c>
      <c r="DO363" s="116">
        <f t="shared" si="799"/>
        <v>0</v>
      </c>
      <c r="DP363" s="116">
        <f t="shared" si="800"/>
        <v>0</v>
      </c>
      <c r="DQ363" s="116">
        <f t="shared" si="801"/>
        <v>0</v>
      </c>
      <c r="DR363" s="116">
        <f t="shared" si="802"/>
        <v>0</v>
      </c>
      <c r="DS363" s="116">
        <f t="shared" si="803"/>
        <v>0</v>
      </c>
      <c r="DT363" s="116">
        <f t="shared" si="804"/>
        <v>0</v>
      </c>
      <c r="DU363" s="471">
        <f t="shared" si="805"/>
        <v>0</v>
      </c>
      <c r="DV363" s="470">
        <f t="shared" si="806"/>
        <v>0</v>
      </c>
      <c r="DW363" s="470">
        <f t="shared" si="807"/>
        <v>0</v>
      </c>
      <c r="DX363" s="470">
        <f t="shared" si="808"/>
        <v>0</v>
      </c>
      <c r="DY363" s="470">
        <f t="shared" si="809"/>
        <v>0</v>
      </c>
      <c r="DZ363" s="470">
        <f t="shared" si="810"/>
        <v>0</v>
      </c>
      <c r="EA363" s="470">
        <f t="shared" si="811"/>
        <v>0</v>
      </c>
      <c r="EB363" s="470">
        <f t="shared" si="812"/>
        <v>0</v>
      </c>
      <c r="EC363" s="470">
        <f t="shared" si="813"/>
        <v>0</v>
      </c>
      <c r="ED363" s="470">
        <f t="shared" si="814"/>
        <v>0</v>
      </c>
      <c r="EE363" s="470">
        <f t="shared" si="815"/>
        <v>0</v>
      </c>
      <c r="EF363" s="470">
        <f t="shared" si="816"/>
        <v>0</v>
      </c>
      <c r="EG363" s="470">
        <f t="shared" si="817"/>
        <v>0</v>
      </c>
      <c r="EH363" s="466">
        <f t="shared" si="818"/>
        <v>0</v>
      </c>
      <c r="EI363" s="122">
        <f t="shared" si="819"/>
        <v>188.92831017880249</v>
      </c>
      <c r="EJ363" s="122">
        <f t="shared" si="820"/>
        <v>12.275918597607626</v>
      </c>
      <c r="EK363" s="122">
        <f t="shared" si="821"/>
        <v>0</v>
      </c>
      <c r="EL363" s="122">
        <f t="shared" si="822"/>
        <v>216.14428061406727</v>
      </c>
      <c r="EM363" s="122">
        <f t="shared" si="823"/>
        <v>12.75201193493654</v>
      </c>
      <c r="EN363" s="122">
        <f t="shared" si="824"/>
        <v>0</v>
      </c>
      <c r="EO363" s="122">
        <f t="shared" si="825"/>
        <v>239.15307032510691</v>
      </c>
      <c r="EP363" s="122">
        <f t="shared" si="826"/>
        <v>13.34450801460531</v>
      </c>
      <c r="EQ363" s="122">
        <f t="shared" si="827"/>
        <v>0</v>
      </c>
      <c r="ER363" s="122">
        <f t="shared" si="828"/>
        <v>309.63775742888265</v>
      </c>
      <c r="ES363" s="469">
        <f t="shared" si="829"/>
        <v>14.152663299092296</v>
      </c>
      <c r="ET363" s="466">
        <f t="shared" si="830"/>
        <v>0</v>
      </c>
      <c r="EU363" s="122">
        <f t="shared" si="831"/>
        <v>0</v>
      </c>
      <c r="EV363" s="122">
        <f t="shared" si="832"/>
        <v>0</v>
      </c>
      <c r="EW363" s="122">
        <f t="shared" si="833"/>
        <v>0</v>
      </c>
      <c r="EX363" s="122">
        <f t="shared" si="834"/>
        <v>0</v>
      </c>
      <c r="EY363" s="122">
        <f t="shared" si="835"/>
        <v>0</v>
      </c>
      <c r="EZ363" s="122">
        <f t="shared" si="836"/>
        <v>0</v>
      </c>
      <c r="FA363" s="122">
        <f t="shared" si="837"/>
        <v>0</v>
      </c>
      <c r="FB363" s="122">
        <f t="shared" si="838"/>
        <v>0</v>
      </c>
      <c r="FC363" s="122">
        <f t="shared" si="839"/>
        <v>0</v>
      </c>
      <c r="FD363" s="122">
        <f t="shared" si="840"/>
        <v>0</v>
      </c>
      <c r="FE363" s="469">
        <f t="shared" si="841"/>
        <v>0</v>
      </c>
      <c r="FF363" s="466">
        <f t="shared" si="842"/>
        <v>0</v>
      </c>
      <c r="FG363" s="466">
        <f t="shared" si="843"/>
        <v>0</v>
      </c>
      <c r="FH363" s="466">
        <f t="shared" si="844"/>
        <v>0</v>
      </c>
      <c r="FI363" s="466">
        <f t="shared" si="845"/>
        <v>0</v>
      </c>
      <c r="FJ363" s="466">
        <f t="shared" si="846"/>
        <v>0</v>
      </c>
      <c r="FK363" s="466">
        <f t="shared" si="847"/>
        <v>0</v>
      </c>
      <c r="FL363" s="466">
        <f t="shared" si="848"/>
        <v>0</v>
      </c>
      <c r="FM363" s="466">
        <f t="shared" si="849"/>
        <v>0</v>
      </c>
      <c r="FN363" s="466">
        <f t="shared" si="850"/>
        <v>0</v>
      </c>
      <c r="FO363" s="466">
        <f t="shared" si="851"/>
        <v>0</v>
      </c>
      <c r="FP363" s="466">
        <f t="shared" si="852"/>
        <v>0</v>
      </c>
      <c r="FQ363" s="468">
        <f t="shared" si="853"/>
        <v>0</v>
      </c>
      <c r="FR363" s="466">
        <f t="shared" si="854"/>
        <v>0</v>
      </c>
      <c r="FS363" s="466">
        <f t="shared" si="855"/>
        <v>0</v>
      </c>
      <c r="FT363" s="466">
        <f t="shared" si="856"/>
        <v>0</v>
      </c>
      <c r="FU363" s="466">
        <f t="shared" si="857"/>
        <v>0</v>
      </c>
      <c r="FV363" s="466">
        <f t="shared" si="858"/>
        <v>0</v>
      </c>
      <c r="FW363" s="466">
        <f t="shared" si="859"/>
        <v>0</v>
      </c>
      <c r="FX363" s="466">
        <f t="shared" si="860"/>
        <v>0</v>
      </c>
      <c r="FY363" s="466">
        <f t="shared" si="861"/>
        <v>0</v>
      </c>
      <c r="FZ363" s="466">
        <f t="shared" si="862"/>
        <v>0</v>
      </c>
      <c r="GA363" s="466">
        <f t="shared" si="863"/>
        <v>0</v>
      </c>
      <c r="GB363" s="466">
        <f t="shared" si="864"/>
        <v>0</v>
      </c>
      <c r="GC363" s="468">
        <f t="shared" si="865"/>
        <v>0</v>
      </c>
    </row>
    <row r="364" spans="1:185">
      <c r="A364" s="97">
        <v>361</v>
      </c>
      <c r="B364" s="97" t="s">
        <v>11</v>
      </c>
      <c r="C364" s="97" t="s">
        <v>214</v>
      </c>
      <c r="D364" s="97" t="s">
        <v>935</v>
      </c>
      <c r="E364" s="321">
        <v>0</v>
      </c>
      <c r="F364" s="122">
        <v>0.16352632190086799</v>
      </c>
      <c r="G364" s="122">
        <v>0.55027757960634804</v>
      </c>
      <c r="H364" s="122">
        <v>0</v>
      </c>
      <c r="I364" s="122">
        <v>0.16236448359071201</v>
      </c>
      <c r="J364" s="122">
        <v>0.54004533720095005</v>
      </c>
      <c r="K364" s="122">
        <v>0</v>
      </c>
      <c r="L364" s="122">
        <v>0.16153459908345899</v>
      </c>
      <c r="M364" s="122">
        <v>0.52871754168793395</v>
      </c>
      <c r="N364" s="122">
        <v>0</v>
      </c>
      <c r="O364" s="122">
        <v>0.15876278482923101</v>
      </c>
      <c r="P364" s="475">
        <v>0.51265546005358897</v>
      </c>
      <c r="Q364" s="474">
        <v>1</v>
      </c>
      <c r="R364" s="97">
        <v>0</v>
      </c>
      <c r="S364" s="97">
        <v>0.16352632190086799</v>
      </c>
      <c r="T364" s="97">
        <v>0.55027757960634804</v>
      </c>
      <c r="U364" s="97">
        <v>0</v>
      </c>
      <c r="V364" s="97">
        <v>0.16236448359071201</v>
      </c>
      <c r="W364" s="97">
        <v>0.54004533720095005</v>
      </c>
      <c r="X364" s="97">
        <v>0</v>
      </c>
      <c r="Y364" s="97">
        <v>0.16153459908345899</v>
      </c>
      <c r="Z364" s="97">
        <v>0.52871754168793395</v>
      </c>
      <c r="AA364" s="97">
        <v>0</v>
      </c>
      <c r="AB364" s="97">
        <v>0.15876278482923101</v>
      </c>
      <c r="AC364" s="97">
        <v>0.51265546005358897</v>
      </c>
      <c r="AD364" s="321">
        <v>0</v>
      </c>
      <c r="AE364" s="97">
        <v>2355.7660866812098</v>
      </c>
      <c r="AF364" s="97">
        <v>7927.3186434383997</v>
      </c>
      <c r="AG364" s="97">
        <v>0</v>
      </c>
      <c r="AH364" s="97">
        <v>2339.0286021132501</v>
      </c>
      <c r="AI364" s="97">
        <v>7779.9125905831897</v>
      </c>
      <c r="AJ364" s="97">
        <v>0</v>
      </c>
      <c r="AK364" s="97">
        <v>2327.0732559932799</v>
      </c>
      <c r="AL364" s="97">
        <v>7616.72412109375</v>
      </c>
      <c r="AM364" s="97">
        <v>0</v>
      </c>
      <c r="AN364" s="97">
        <v>2287.14239995258</v>
      </c>
      <c r="AO364" s="97">
        <v>7385.3330332857804</v>
      </c>
      <c r="AP364" s="466">
        <f t="shared" si="722"/>
        <v>0</v>
      </c>
      <c r="AQ364" s="122">
        <f t="shared" si="723"/>
        <v>14406.036039319157</v>
      </c>
      <c r="AR364" s="473">
        <f t="shared" si="724"/>
        <v>14406.036039319219</v>
      </c>
      <c r="AS364" s="122">
        <f t="shared" si="725"/>
        <v>0</v>
      </c>
      <c r="AT364" s="122">
        <f t="shared" si="726"/>
        <v>14406.036039319213</v>
      </c>
      <c r="AU364" s="122">
        <f t="shared" si="727"/>
        <v>14406.036039319224</v>
      </c>
      <c r="AV364" s="122">
        <f t="shared" si="728"/>
        <v>0</v>
      </c>
      <c r="AW364" s="122">
        <f t="shared" si="729"/>
        <v>14406.036039319148</v>
      </c>
      <c r="AX364" s="122">
        <f t="shared" si="730"/>
        <v>14406.036343672866</v>
      </c>
      <c r="AY364" s="122">
        <f t="shared" si="731"/>
        <v>0</v>
      </c>
      <c r="AZ364" s="122">
        <f t="shared" si="732"/>
        <v>14406.036039319191</v>
      </c>
      <c r="BA364" s="469">
        <f t="shared" si="733"/>
        <v>14406.036039319226</v>
      </c>
      <c r="BB364" s="97">
        <f t="shared" si="734"/>
        <v>0</v>
      </c>
      <c r="BC364" s="97">
        <f t="shared" si="735"/>
        <v>2.5235745387568391E-2</v>
      </c>
      <c r="BD364" s="97">
        <f t="shared" si="736"/>
        <v>8.4920058923917421E-2</v>
      </c>
      <c r="BE364" s="97">
        <f t="shared" si="737"/>
        <v>0</v>
      </c>
      <c r="BF364" s="97">
        <f t="shared" si="738"/>
        <v>2.5056447917682211E-2</v>
      </c>
      <c r="BG364" s="97">
        <f t="shared" si="739"/>
        <v>8.3340996537599937E-2</v>
      </c>
      <c r="BH364" s="97">
        <f t="shared" si="740"/>
        <v>0</v>
      </c>
      <c r="BI364" s="97">
        <f t="shared" si="741"/>
        <v>2.4928378296335131E-2</v>
      </c>
      <c r="BJ364" s="97">
        <f t="shared" si="742"/>
        <v>8.1592865961152367E-2</v>
      </c>
      <c r="BK364" s="97">
        <f t="shared" si="743"/>
        <v>0</v>
      </c>
      <c r="BL364" s="97">
        <f t="shared" si="744"/>
        <v>2.4500625761035438E-2</v>
      </c>
      <c r="BM364" s="469">
        <f t="shared" si="745"/>
        <v>7.9114129829825505E-2</v>
      </c>
      <c r="BN364" s="467">
        <f t="shared" si="746"/>
        <v>0</v>
      </c>
      <c r="BO364" s="97">
        <f t="shared" si="747"/>
        <v>217411694.71045345</v>
      </c>
      <c r="BP364" s="97">
        <f t="shared" si="748"/>
        <v>109795665.389798</v>
      </c>
      <c r="BQ364" s="97">
        <f t="shared" si="749"/>
        <v>0</v>
      </c>
      <c r="BR364" s="97">
        <f t="shared" si="750"/>
        <v>218286212.62536657</v>
      </c>
      <c r="BS364" s="97">
        <f t="shared" si="751"/>
        <v>110962068.61231193</v>
      </c>
      <c r="BT364" s="97">
        <f t="shared" si="752"/>
        <v>0</v>
      </c>
      <c r="BU364" s="97">
        <f t="shared" si="753"/>
        <v>218916879.7722795</v>
      </c>
      <c r="BV364" s="97">
        <f t="shared" si="754"/>
        <v>112294326.25073247</v>
      </c>
      <c r="BW364" s="97">
        <f t="shared" si="755"/>
        <v>0</v>
      </c>
      <c r="BX364" s="97">
        <f t="shared" si="756"/>
        <v>221060544.81376672</v>
      </c>
      <c r="BY364" s="469">
        <f t="shared" si="757"/>
        <v>114261771.53032134</v>
      </c>
      <c r="BZ364" s="470">
        <f t="shared" si="758"/>
        <v>0</v>
      </c>
      <c r="CA364" s="470">
        <f t="shared" si="759"/>
        <v>66.476054797542488</v>
      </c>
      <c r="CB364" s="470">
        <f t="shared" si="760"/>
        <v>9.9763891405808778</v>
      </c>
      <c r="CC364" s="470">
        <f t="shared" si="761"/>
        <v>0</v>
      </c>
      <c r="CD364" s="470">
        <f t="shared" si="762"/>
        <v>67.221047299858355</v>
      </c>
      <c r="CE364" s="470">
        <f t="shared" si="763"/>
        <v>10.273403080140206</v>
      </c>
      <c r="CF364" s="470">
        <f t="shared" si="764"/>
        <v>0</v>
      </c>
      <c r="CG364" s="470">
        <f t="shared" si="765"/>
        <v>67.761606805726245</v>
      </c>
      <c r="CH364" s="470">
        <f t="shared" si="766"/>
        <v>10.619500716037541</v>
      </c>
      <c r="CI364" s="470">
        <f t="shared" si="767"/>
        <v>0</v>
      </c>
      <c r="CJ364" s="470">
        <f t="shared" si="768"/>
        <v>69.619761662515756</v>
      </c>
      <c r="CK364" s="472">
        <f t="shared" si="769"/>
        <v>11.144109488112864</v>
      </c>
      <c r="CL364" s="470">
        <f t="shared" si="770"/>
        <v>0</v>
      </c>
      <c r="CM364" s="116">
        <f t="shared" si="771"/>
        <v>0</v>
      </c>
      <c r="CN364" s="116">
        <f t="shared" si="772"/>
        <v>0</v>
      </c>
      <c r="CO364" s="116">
        <f t="shared" si="773"/>
        <v>0</v>
      </c>
      <c r="CP364" s="116">
        <f t="shared" si="774"/>
        <v>0</v>
      </c>
      <c r="CQ364" s="116">
        <f t="shared" si="775"/>
        <v>0</v>
      </c>
      <c r="CR364" s="116">
        <f t="shared" si="776"/>
        <v>0</v>
      </c>
      <c r="CS364" s="116">
        <f t="shared" si="777"/>
        <v>0</v>
      </c>
      <c r="CT364" s="116">
        <f t="shared" si="778"/>
        <v>0</v>
      </c>
      <c r="CU364" s="116">
        <f t="shared" si="779"/>
        <v>0</v>
      </c>
      <c r="CV364" s="116">
        <f t="shared" si="780"/>
        <v>0</v>
      </c>
      <c r="CW364" s="471">
        <f t="shared" si="781"/>
        <v>0</v>
      </c>
      <c r="CX364" s="470">
        <f t="shared" si="782"/>
        <v>0</v>
      </c>
      <c r="CY364" s="116">
        <f t="shared" si="783"/>
        <v>0</v>
      </c>
      <c r="CZ364" s="116">
        <f t="shared" si="784"/>
        <v>0</v>
      </c>
      <c r="DA364" s="116">
        <f t="shared" si="785"/>
        <v>0</v>
      </c>
      <c r="DB364" s="116">
        <f t="shared" si="786"/>
        <v>0</v>
      </c>
      <c r="DC364" s="116">
        <f t="shared" si="787"/>
        <v>0</v>
      </c>
      <c r="DD364" s="116">
        <f t="shared" si="788"/>
        <v>0</v>
      </c>
      <c r="DE364" s="116">
        <f t="shared" si="789"/>
        <v>0</v>
      </c>
      <c r="DF364" s="116">
        <f t="shared" si="790"/>
        <v>0</v>
      </c>
      <c r="DG364" s="116">
        <f t="shared" si="791"/>
        <v>0</v>
      </c>
      <c r="DH364" s="116">
        <f t="shared" si="792"/>
        <v>0</v>
      </c>
      <c r="DI364" s="471">
        <f t="shared" si="793"/>
        <v>0</v>
      </c>
      <c r="DJ364" s="470">
        <f t="shared" si="794"/>
        <v>0</v>
      </c>
      <c r="DK364" s="116">
        <f t="shared" si="795"/>
        <v>0</v>
      </c>
      <c r="DL364" s="116">
        <f t="shared" si="796"/>
        <v>0</v>
      </c>
      <c r="DM364" s="116">
        <f t="shared" si="797"/>
        <v>0</v>
      </c>
      <c r="DN364" s="116">
        <f t="shared" si="798"/>
        <v>0</v>
      </c>
      <c r="DO364" s="116">
        <f t="shared" si="799"/>
        <v>0</v>
      </c>
      <c r="DP364" s="116">
        <f t="shared" si="800"/>
        <v>0</v>
      </c>
      <c r="DQ364" s="116">
        <f t="shared" si="801"/>
        <v>0</v>
      </c>
      <c r="DR364" s="116">
        <f t="shared" si="802"/>
        <v>0</v>
      </c>
      <c r="DS364" s="116">
        <f t="shared" si="803"/>
        <v>0</v>
      </c>
      <c r="DT364" s="116">
        <f t="shared" si="804"/>
        <v>0</v>
      </c>
      <c r="DU364" s="471">
        <f t="shared" si="805"/>
        <v>0</v>
      </c>
      <c r="DV364" s="470">
        <f t="shared" si="806"/>
        <v>0</v>
      </c>
      <c r="DW364" s="470">
        <f t="shared" si="807"/>
        <v>0</v>
      </c>
      <c r="DX364" s="470">
        <f t="shared" si="808"/>
        <v>0</v>
      </c>
      <c r="DY364" s="470">
        <f t="shared" si="809"/>
        <v>0</v>
      </c>
      <c r="DZ364" s="470">
        <f t="shared" si="810"/>
        <v>0</v>
      </c>
      <c r="EA364" s="470">
        <f t="shared" si="811"/>
        <v>0</v>
      </c>
      <c r="EB364" s="470">
        <f t="shared" si="812"/>
        <v>0</v>
      </c>
      <c r="EC364" s="470">
        <f t="shared" si="813"/>
        <v>0</v>
      </c>
      <c r="ED364" s="470">
        <f t="shared" si="814"/>
        <v>0</v>
      </c>
      <c r="EE364" s="470">
        <f t="shared" si="815"/>
        <v>0</v>
      </c>
      <c r="EF364" s="470">
        <f t="shared" si="816"/>
        <v>0</v>
      </c>
      <c r="EG364" s="470">
        <f t="shared" si="817"/>
        <v>0</v>
      </c>
      <c r="EH364" s="466">
        <f t="shared" si="818"/>
        <v>0</v>
      </c>
      <c r="EI364" s="122">
        <f t="shared" si="819"/>
        <v>8615.2277799392687</v>
      </c>
      <c r="EJ364" s="122">
        <f t="shared" si="820"/>
        <v>1292.9296891817683</v>
      </c>
      <c r="EK364" s="122">
        <f t="shared" si="821"/>
        <v>0</v>
      </c>
      <c r="EL364" s="122">
        <f t="shared" si="822"/>
        <v>8711.7780358373566</v>
      </c>
      <c r="EM364" s="122">
        <f t="shared" si="823"/>
        <v>1331.4223878070684</v>
      </c>
      <c r="EN364" s="122">
        <f t="shared" si="824"/>
        <v>0</v>
      </c>
      <c r="EO364" s="122">
        <f t="shared" si="825"/>
        <v>8781.8339873502227</v>
      </c>
      <c r="EP364" s="122">
        <f t="shared" si="826"/>
        <v>1376.276282588205</v>
      </c>
      <c r="EQ364" s="122">
        <f t="shared" si="827"/>
        <v>0</v>
      </c>
      <c r="ER364" s="122">
        <f t="shared" si="828"/>
        <v>9022.6489302706013</v>
      </c>
      <c r="ES364" s="469">
        <f t="shared" si="829"/>
        <v>1444.2650355391434</v>
      </c>
      <c r="ET364" s="466">
        <f t="shared" si="830"/>
        <v>0</v>
      </c>
      <c r="EU364" s="122">
        <f t="shared" si="831"/>
        <v>0</v>
      </c>
      <c r="EV364" s="122">
        <f t="shared" si="832"/>
        <v>0</v>
      </c>
      <c r="EW364" s="122">
        <f t="shared" si="833"/>
        <v>0</v>
      </c>
      <c r="EX364" s="122">
        <f t="shared" si="834"/>
        <v>0</v>
      </c>
      <c r="EY364" s="122">
        <f t="shared" si="835"/>
        <v>0</v>
      </c>
      <c r="EZ364" s="122">
        <f t="shared" si="836"/>
        <v>0</v>
      </c>
      <c r="FA364" s="122">
        <f t="shared" si="837"/>
        <v>0</v>
      </c>
      <c r="FB364" s="122">
        <f t="shared" si="838"/>
        <v>0</v>
      </c>
      <c r="FC364" s="122">
        <f t="shared" si="839"/>
        <v>0</v>
      </c>
      <c r="FD364" s="122">
        <f t="shared" si="840"/>
        <v>0</v>
      </c>
      <c r="FE364" s="469">
        <f t="shared" si="841"/>
        <v>0</v>
      </c>
      <c r="FF364" s="466">
        <f t="shared" si="842"/>
        <v>0</v>
      </c>
      <c r="FG364" s="466">
        <f t="shared" si="843"/>
        <v>0</v>
      </c>
      <c r="FH364" s="466">
        <f t="shared" si="844"/>
        <v>0</v>
      </c>
      <c r="FI364" s="466">
        <f t="shared" si="845"/>
        <v>0</v>
      </c>
      <c r="FJ364" s="466">
        <f t="shared" si="846"/>
        <v>0</v>
      </c>
      <c r="FK364" s="466">
        <f t="shared" si="847"/>
        <v>0</v>
      </c>
      <c r="FL364" s="466">
        <f t="shared" si="848"/>
        <v>0</v>
      </c>
      <c r="FM364" s="466">
        <f t="shared" si="849"/>
        <v>0</v>
      </c>
      <c r="FN364" s="466">
        <f t="shared" si="850"/>
        <v>0</v>
      </c>
      <c r="FO364" s="466">
        <f t="shared" si="851"/>
        <v>0</v>
      </c>
      <c r="FP364" s="466">
        <f t="shared" si="852"/>
        <v>0</v>
      </c>
      <c r="FQ364" s="468">
        <f t="shared" si="853"/>
        <v>0</v>
      </c>
      <c r="FR364" s="466">
        <f t="shared" si="854"/>
        <v>0</v>
      </c>
      <c r="FS364" s="466">
        <f t="shared" si="855"/>
        <v>0</v>
      </c>
      <c r="FT364" s="466">
        <f t="shared" si="856"/>
        <v>0</v>
      </c>
      <c r="FU364" s="466">
        <f t="shared" si="857"/>
        <v>0</v>
      </c>
      <c r="FV364" s="466">
        <f t="shared" si="858"/>
        <v>0</v>
      </c>
      <c r="FW364" s="466">
        <f t="shared" si="859"/>
        <v>0</v>
      </c>
      <c r="FX364" s="466">
        <f t="shared" si="860"/>
        <v>0</v>
      </c>
      <c r="FY364" s="466">
        <f t="shared" si="861"/>
        <v>0</v>
      </c>
      <c r="FZ364" s="466">
        <f t="shared" si="862"/>
        <v>0</v>
      </c>
      <c r="GA364" s="466">
        <f t="shared" si="863"/>
        <v>0</v>
      </c>
      <c r="GB364" s="466">
        <f t="shared" si="864"/>
        <v>0</v>
      </c>
      <c r="GC364" s="468">
        <f t="shared" si="865"/>
        <v>0</v>
      </c>
    </row>
    <row r="365" spans="1:185">
      <c r="A365" s="97">
        <v>362</v>
      </c>
      <c r="B365" s="97" t="s">
        <v>11</v>
      </c>
      <c r="C365" s="97" t="s">
        <v>214</v>
      </c>
      <c r="D365" s="97" t="s">
        <v>935</v>
      </c>
      <c r="E365" s="321">
        <v>0</v>
      </c>
      <c r="F365" s="122">
        <v>0.32705264380173499</v>
      </c>
      <c r="G365" s="122">
        <v>1.1005551592126901</v>
      </c>
      <c r="H365" s="122">
        <v>0</v>
      </c>
      <c r="I365" s="122">
        <v>0.32472896718142502</v>
      </c>
      <c r="J365" s="122">
        <v>1.0800906744019001</v>
      </c>
      <c r="K365" s="122">
        <v>0</v>
      </c>
      <c r="L365" s="122">
        <v>0.32306919816691698</v>
      </c>
      <c r="M365" s="122">
        <v>1.0574350833758599</v>
      </c>
      <c r="N365" s="122">
        <v>0</v>
      </c>
      <c r="O365" s="122">
        <v>0.31752556965846201</v>
      </c>
      <c r="P365" s="475">
        <v>1.02531092010717</v>
      </c>
      <c r="Q365" s="474">
        <v>1</v>
      </c>
      <c r="R365" s="97">
        <v>0</v>
      </c>
      <c r="S365" s="97">
        <v>0.32705264380173499</v>
      </c>
      <c r="T365" s="97">
        <v>1.1005551592126901</v>
      </c>
      <c r="U365" s="97">
        <v>0</v>
      </c>
      <c r="V365" s="97">
        <v>0.32472896718142502</v>
      </c>
      <c r="W365" s="97">
        <v>1.0800906744019001</v>
      </c>
      <c r="X365" s="97">
        <v>0</v>
      </c>
      <c r="Y365" s="97">
        <v>0.32306919816691698</v>
      </c>
      <c r="Z365" s="97">
        <v>1.0574350833758599</v>
      </c>
      <c r="AA365" s="97">
        <v>0</v>
      </c>
      <c r="AB365" s="97">
        <v>0.31752556965846201</v>
      </c>
      <c r="AC365" s="97">
        <v>1.02531092010717</v>
      </c>
      <c r="AD365" s="321">
        <v>0</v>
      </c>
      <c r="AE365" s="97">
        <v>167.89508372613801</v>
      </c>
      <c r="AF365" s="97">
        <v>564.97877055311301</v>
      </c>
      <c r="AG365" s="97">
        <v>0</v>
      </c>
      <c r="AH365" s="97">
        <v>166.702205796199</v>
      </c>
      <c r="AI365" s="97">
        <v>554.47316402206297</v>
      </c>
      <c r="AJ365" s="97">
        <v>0</v>
      </c>
      <c r="AK365" s="97">
        <v>165.85015013195601</v>
      </c>
      <c r="AL365" s="97">
        <v>542.84271240234295</v>
      </c>
      <c r="AM365" s="97">
        <v>0</v>
      </c>
      <c r="AN365" s="97">
        <v>163.004284213386</v>
      </c>
      <c r="AO365" s="97">
        <v>526.35154015472904</v>
      </c>
      <c r="AP365" s="466">
        <f t="shared" si="722"/>
        <v>0</v>
      </c>
      <c r="AQ365" s="122">
        <f t="shared" si="723"/>
        <v>513.35797740231362</v>
      </c>
      <c r="AR365" s="473">
        <f t="shared" si="724"/>
        <v>513.35797740231828</v>
      </c>
      <c r="AS365" s="122">
        <f t="shared" si="725"/>
        <v>0</v>
      </c>
      <c r="AT365" s="122">
        <f t="shared" si="726"/>
        <v>513.35797740231476</v>
      </c>
      <c r="AU365" s="122">
        <f t="shared" si="727"/>
        <v>513.35797740231612</v>
      </c>
      <c r="AV365" s="122">
        <f t="shared" si="728"/>
        <v>0</v>
      </c>
      <c r="AW365" s="122">
        <f t="shared" si="729"/>
        <v>513.35797740231442</v>
      </c>
      <c r="AX365" s="122">
        <f t="shared" si="730"/>
        <v>513.3579554305295</v>
      </c>
      <c r="AY365" s="122">
        <f t="shared" si="731"/>
        <v>0</v>
      </c>
      <c r="AZ365" s="122">
        <f t="shared" si="732"/>
        <v>513.35797740231521</v>
      </c>
      <c r="BA365" s="469">
        <f t="shared" si="733"/>
        <v>513.35797740232056</v>
      </c>
      <c r="BB365" s="97">
        <f t="shared" si="734"/>
        <v>0</v>
      </c>
      <c r="BC365" s="97">
        <f t="shared" si="735"/>
        <v>5.0471490775136636E-2</v>
      </c>
      <c r="BD365" s="97">
        <f t="shared" si="736"/>
        <v>0.1698401178478339</v>
      </c>
      <c r="BE365" s="97">
        <f t="shared" si="737"/>
        <v>0</v>
      </c>
      <c r="BF365" s="97">
        <f t="shared" si="738"/>
        <v>5.0112895835364574E-2</v>
      </c>
      <c r="BG365" s="97">
        <f t="shared" si="739"/>
        <v>0.16668199307519987</v>
      </c>
      <c r="BH365" s="97">
        <f t="shared" si="740"/>
        <v>0</v>
      </c>
      <c r="BI365" s="97">
        <f t="shared" si="741"/>
        <v>4.9856756592670103E-2</v>
      </c>
      <c r="BJ365" s="97">
        <f t="shared" si="742"/>
        <v>0.16318573192230351</v>
      </c>
      <c r="BK365" s="97">
        <f t="shared" si="743"/>
        <v>0</v>
      </c>
      <c r="BL365" s="97">
        <f t="shared" si="744"/>
        <v>4.9001251522070875E-2</v>
      </c>
      <c r="BM365" s="469">
        <f t="shared" si="745"/>
        <v>0.15822825965964979</v>
      </c>
      <c r="BN365" s="467">
        <f t="shared" si="746"/>
        <v>0</v>
      </c>
      <c r="BO365" s="97">
        <f t="shared" si="747"/>
        <v>5244194.9995600199</v>
      </c>
      <c r="BP365" s="97">
        <f t="shared" si="748"/>
        <v>2648385.0382445077</v>
      </c>
      <c r="BQ365" s="97">
        <f t="shared" si="749"/>
        <v>0</v>
      </c>
      <c r="BR365" s="97">
        <f t="shared" si="750"/>
        <v>5265289.2763997037</v>
      </c>
      <c r="BS365" s="97">
        <f t="shared" si="751"/>
        <v>2676519.8906733072</v>
      </c>
      <c r="BT365" s="97">
        <f t="shared" si="752"/>
        <v>0</v>
      </c>
      <c r="BU365" s="97">
        <f t="shared" si="753"/>
        <v>5280501.6204396188</v>
      </c>
      <c r="BV365" s="97">
        <f t="shared" si="754"/>
        <v>2708655.1500423513</v>
      </c>
      <c r="BW365" s="97">
        <f t="shared" si="755"/>
        <v>0</v>
      </c>
      <c r="BX365" s="97">
        <f t="shared" si="756"/>
        <v>5332209.0389677109</v>
      </c>
      <c r="BY365" s="469">
        <f t="shared" si="757"/>
        <v>2756112.1387614878</v>
      </c>
      <c r="BZ365" s="470">
        <f t="shared" si="758"/>
        <v>0</v>
      </c>
      <c r="CA365" s="470">
        <f t="shared" si="759"/>
        <v>0.80173560724051851</v>
      </c>
      <c r="CB365" s="470">
        <f t="shared" si="760"/>
        <v>0.12032041356923431</v>
      </c>
      <c r="CC365" s="470">
        <f t="shared" si="761"/>
        <v>0</v>
      </c>
      <c r="CD365" s="470">
        <f t="shared" si="762"/>
        <v>0.81072060218422148</v>
      </c>
      <c r="CE365" s="470">
        <f t="shared" si="763"/>
        <v>0.12390255531811853</v>
      </c>
      <c r="CF365" s="470">
        <f t="shared" si="764"/>
        <v>0</v>
      </c>
      <c r="CG365" s="470">
        <f t="shared" si="765"/>
        <v>0.81724002944276264</v>
      </c>
      <c r="CH365" s="470">
        <f t="shared" si="766"/>
        <v>0.12807666364704745</v>
      </c>
      <c r="CI365" s="470">
        <f t="shared" si="767"/>
        <v>0</v>
      </c>
      <c r="CJ365" s="470">
        <f t="shared" si="768"/>
        <v>0.83965033819215884</v>
      </c>
      <c r="CK365" s="472">
        <f t="shared" si="769"/>
        <v>0.13440372499267866</v>
      </c>
      <c r="CL365" s="470">
        <f t="shared" si="770"/>
        <v>0</v>
      </c>
      <c r="CM365" s="116">
        <f t="shared" si="771"/>
        <v>0</v>
      </c>
      <c r="CN365" s="116">
        <f t="shared" si="772"/>
        <v>0</v>
      </c>
      <c r="CO365" s="116">
        <f t="shared" si="773"/>
        <v>0</v>
      </c>
      <c r="CP365" s="116">
        <f t="shared" si="774"/>
        <v>0</v>
      </c>
      <c r="CQ365" s="116">
        <f t="shared" si="775"/>
        <v>0</v>
      </c>
      <c r="CR365" s="116">
        <f t="shared" si="776"/>
        <v>0</v>
      </c>
      <c r="CS365" s="116">
        <f t="shared" si="777"/>
        <v>0</v>
      </c>
      <c r="CT365" s="116">
        <f t="shared" si="778"/>
        <v>0</v>
      </c>
      <c r="CU365" s="116">
        <f t="shared" si="779"/>
        <v>0</v>
      </c>
      <c r="CV365" s="116">
        <f t="shared" si="780"/>
        <v>0</v>
      </c>
      <c r="CW365" s="471">
        <f t="shared" si="781"/>
        <v>0</v>
      </c>
      <c r="CX365" s="470">
        <f t="shared" si="782"/>
        <v>0</v>
      </c>
      <c r="CY365" s="116">
        <f t="shared" si="783"/>
        <v>0</v>
      </c>
      <c r="CZ365" s="116">
        <f t="shared" si="784"/>
        <v>0</v>
      </c>
      <c r="DA365" s="116">
        <f t="shared" si="785"/>
        <v>0</v>
      </c>
      <c r="DB365" s="116">
        <f t="shared" si="786"/>
        <v>0</v>
      </c>
      <c r="DC365" s="116">
        <f t="shared" si="787"/>
        <v>0</v>
      </c>
      <c r="DD365" s="116">
        <f t="shared" si="788"/>
        <v>0</v>
      </c>
      <c r="DE365" s="116">
        <f t="shared" si="789"/>
        <v>0</v>
      </c>
      <c r="DF365" s="116">
        <f t="shared" si="790"/>
        <v>0</v>
      </c>
      <c r="DG365" s="116">
        <f t="shared" si="791"/>
        <v>0</v>
      </c>
      <c r="DH365" s="116">
        <f t="shared" si="792"/>
        <v>0</v>
      </c>
      <c r="DI365" s="471">
        <f t="shared" si="793"/>
        <v>0</v>
      </c>
      <c r="DJ365" s="470">
        <f t="shared" si="794"/>
        <v>0</v>
      </c>
      <c r="DK365" s="116">
        <f t="shared" si="795"/>
        <v>0</v>
      </c>
      <c r="DL365" s="116">
        <f t="shared" si="796"/>
        <v>0</v>
      </c>
      <c r="DM365" s="116">
        <f t="shared" si="797"/>
        <v>0</v>
      </c>
      <c r="DN365" s="116">
        <f t="shared" si="798"/>
        <v>0</v>
      </c>
      <c r="DO365" s="116">
        <f t="shared" si="799"/>
        <v>0</v>
      </c>
      <c r="DP365" s="116">
        <f t="shared" si="800"/>
        <v>0</v>
      </c>
      <c r="DQ365" s="116">
        <f t="shared" si="801"/>
        <v>0</v>
      </c>
      <c r="DR365" s="116">
        <f t="shared" si="802"/>
        <v>0</v>
      </c>
      <c r="DS365" s="116">
        <f t="shared" si="803"/>
        <v>0</v>
      </c>
      <c r="DT365" s="116">
        <f t="shared" si="804"/>
        <v>0</v>
      </c>
      <c r="DU365" s="471">
        <f t="shared" si="805"/>
        <v>0</v>
      </c>
      <c r="DV365" s="470">
        <f t="shared" si="806"/>
        <v>0</v>
      </c>
      <c r="DW365" s="470">
        <f t="shared" si="807"/>
        <v>0</v>
      </c>
      <c r="DX365" s="470">
        <f t="shared" si="808"/>
        <v>0</v>
      </c>
      <c r="DY365" s="470">
        <f t="shared" si="809"/>
        <v>0</v>
      </c>
      <c r="DZ365" s="470">
        <f t="shared" si="810"/>
        <v>0</v>
      </c>
      <c r="EA365" s="470">
        <f t="shared" si="811"/>
        <v>0</v>
      </c>
      <c r="EB365" s="470">
        <f t="shared" si="812"/>
        <v>0</v>
      </c>
      <c r="EC365" s="470">
        <f t="shared" si="813"/>
        <v>0</v>
      </c>
      <c r="ED365" s="470">
        <f t="shared" si="814"/>
        <v>0</v>
      </c>
      <c r="EE365" s="470">
        <f t="shared" si="815"/>
        <v>0</v>
      </c>
      <c r="EF365" s="470">
        <f t="shared" si="816"/>
        <v>0</v>
      </c>
      <c r="EG365" s="470">
        <f t="shared" si="817"/>
        <v>0</v>
      </c>
      <c r="EH365" s="466">
        <f t="shared" si="818"/>
        <v>0</v>
      </c>
      <c r="EI365" s="122">
        <f t="shared" si="819"/>
        <v>103.90410346554347</v>
      </c>
      <c r="EJ365" s="122">
        <f t="shared" si="820"/>
        <v>15.593400851365958</v>
      </c>
      <c r="EK365" s="122">
        <f t="shared" si="821"/>
        <v>0</v>
      </c>
      <c r="EL365" s="122">
        <f t="shared" si="822"/>
        <v>105.06854949467916</v>
      </c>
      <c r="EM365" s="122">
        <f t="shared" si="823"/>
        <v>16.057642708086497</v>
      </c>
      <c r="EN365" s="122">
        <f t="shared" si="824"/>
        <v>0</v>
      </c>
      <c r="EO365" s="122">
        <f t="shared" si="825"/>
        <v>105.91346050809798</v>
      </c>
      <c r="EP365" s="122">
        <f t="shared" si="826"/>
        <v>16.598602819834792</v>
      </c>
      <c r="EQ365" s="122">
        <f t="shared" si="827"/>
        <v>0</v>
      </c>
      <c r="ER365" s="122">
        <f t="shared" si="828"/>
        <v>108.8178132871975</v>
      </c>
      <c r="ES365" s="469">
        <f t="shared" si="829"/>
        <v>17.418583410383874</v>
      </c>
      <c r="ET365" s="466">
        <f t="shared" si="830"/>
        <v>0</v>
      </c>
      <c r="EU365" s="122">
        <f t="shared" si="831"/>
        <v>0</v>
      </c>
      <c r="EV365" s="122">
        <f t="shared" si="832"/>
        <v>0</v>
      </c>
      <c r="EW365" s="122">
        <f t="shared" si="833"/>
        <v>0</v>
      </c>
      <c r="EX365" s="122">
        <f t="shared" si="834"/>
        <v>0</v>
      </c>
      <c r="EY365" s="122">
        <f t="shared" si="835"/>
        <v>0</v>
      </c>
      <c r="EZ365" s="122">
        <f t="shared" si="836"/>
        <v>0</v>
      </c>
      <c r="FA365" s="122">
        <f t="shared" si="837"/>
        <v>0</v>
      </c>
      <c r="FB365" s="122">
        <f t="shared" si="838"/>
        <v>0</v>
      </c>
      <c r="FC365" s="122">
        <f t="shared" si="839"/>
        <v>0</v>
      </c>
      <c r="FD365" s="122">
        <f t="shared" si="840"/>
        <v>0</v>
      </c>
      <c r="FE365" s="469">
        <f t="shared" si="841"/>
        <v>0</v>
      </c>
      <c r="FF365" s="466">
        <f t="shared" si="842"/>
        <v>0</v>
      </c>
      <c r="FG365" s="466">
        <f t="shared" si="843"/>
        <v>0</v>
      </c>
      <c r="FH365" s="466">
        <f t="shared" si="844"/>
        <v>0</v>
      </c>
      <c r="FI365" s="466">
        <f t="shared" si="845"/>
        <v>0</v>
      </c>
      <c r="FJ365" s="466">
        <f t="shared" si="846"/>
        <v>0</v>
      </c>
      <c r="FK365" s="466">
        <f t="shared" si="847"/>
        <v>0</v>
      </c>
      <c r="FL365" s="466">
        <f t="shared" si="848"/>
        <v>0</v>
      </c>
      <c r="FM365" s="466">
        <f t="shared" si="849"/>
        <v>0</v>
      </c>
      <c r="FN365" s="466">
        <f t="shared" si="850"/>
        <v>0</v>
      </c>
      <c r="FO365" s="466">
        <f t="shared" si="851"/>
        <v>0</v>
      </c>
      <c r="FP365" s="466">
        <f t="shared" si="852"/>
        <v>0</v>
      </c>
      <c r="FQ365" s="468">
        <f t="shared" si="853"/>
        <v>0</v>
      </c>
      <c r="FR365" s="466">
        <f t="shared" si="854"/>
        <v>0</v>
      </c>
      <c r="FS365" s="466">
        <f t="shared" si="855"/>
        <v>0</v>
      </c>
      <c r="FT365" s="466">
        <f t="shared" si="856"/>
        <v>0</v>
      </c>
      <c r="FU365" s="466">
        <f t="shared" si="857"/>
        <v>0</v>
      </c>
      <c r="FV365" s="466">
        <f t="shared" si="858"/>
        <v>0</v>
      </c>
      <c r="FW365" s="466">
        <f t="shared" si="859"/>
        <v>0</v>
      </c>
      <c r="FX365" s="466">
        <f t="shared" si="860"/>
        <v>0</v>
      </c>
      <c r="FY365" s="466">
        <f t="shared" si="861"/>
        <v>0</v>
      </c>
      <c r="FZ365" s="466">
        <f t="shared" si="862"/>
        <v>0</v>
      </c>
      <c r="GA365" s="466">
        <f t="shared" si="863"/>
        <v>0</v>
      </c>
      <c r="GB365" s="466">
        <f t="shared" si="864"/>
        <v>0</v>
      </c>
      <c r="GC365" s="468">
        <f t="shared" si="865"/>
        <v>0</v>
      </c>
    </row>
    <row r="366" spans="1:185">
      <c r="A366" s="97">
        <v>363</v>
      </c>
      <c r="B366" s="97" t="s">
        <v>11</v>
      </c>
      <c r="C366" s="97" t="s">
        <v>214</v>
      </c>
      <c r="D366" s="97" t="s">
        <v>935</v>
      </c>
      <c r="E366" s="321">
        <v>8.1043438556000004E-5</v>
      </c>
      <c r="F366" s="122">
        <v>3.9896838107999999E-5</v>
      </c>
      <c r="G366" s="122">
        <v>6.8024014921900004E-4</v>
      </c>
      <c r="H366" s="122">
        <v>7.3676580511000006E-5</v>
      </c>
      <c r="I366" s="122">
        <v>3.6605348964000003E-5</v>
      </c>
      <c r="J366" s="122">
        <v>6.6388037363000003E-4</v>
      </c>
      <c r="K366" s="122">
        <v>6.7525362758000005E-5</v>
      </c>
      <c r="L366" s="122">
        <v>3.4311280773000001E-5</v>
      </c>
      <c r="M366" s="122">
        <v>6.4486766145999998E-4</v>
      </c>
      <c r="N366" s="122">
        <v>5.7200432749E-5</v>
      </c>
      <c r="O366" s="122">
        <v>2.9084794981E-5</v>
      </c>
      <c r="P366" s="475">
        <v>6.2105925623700002E-4</v>
      </c>
      <c r="Q366" s="474">
        <v>1</v>
      </c>
      <c r="R366" s="97">
        <v>8.1043438556000004E-5</v>
      </c>
      <c r="S366" s="97">
        <v>3.9896838107999999E-5</v>
      </c>
      <c r="T366" s="97">
        <v>6.8024014921900004E-4</v>
      </c>
      <c r="U366" s="97">
        <v>7.3676580511000006E-5</v>
      </c>
      <c r="V366" s="97">
        <v>3.6605348964000003E-5</v>
      </c>
      <c r="W366" s="97">
        <v>6.6388037363000003E-4</v>
      </c>
      <c r="X366" s="97">
        <v>6.7525362758000005E-5</v>
      </c>
      <c r="Y366" s="97">
        <v>3.4311280773000001E-5</v>
      </c>
      <c r="Z366" s="97">
        <v>6.4486766145999998E-4</v>
      </c>
      <c r="AA366" s="97">
        <v>5.7200432749E-5</v>
      </c>
      <c r="AB366" s="97">
        <v>2.9084794981E-5</v>
      </c>
      <c r="AC366" s="97">
        <v>6.2105925623700002E-4</v>
      </c>
      <c r="AD366" s="321">
        <v>1.6941746638335E-2</v>
      </c>
      <c r="AE366" s="97">
        <v>8.3402448728330005E-3</v>
      </c>
      <c r="AF366" s="97">
        <v>0.142200978470652</v>
      </c>
      <c r="AG366" s="97">
        <v>1.540173988707E-2</v>
      </c>
      <c r="AH366" s="97">
        <v>7.6521746708239999E-3</v>
      </c>
      <c r="AI366" s="97">
        <v>0.13878104493843299</v>
      </c>
      <c r="AJ366" s="97">
        <v>1.4115856976046001E-2</v>
      </c>
      <c r="AK366" s="97">
        <v>7.1726105906359996E-3</v>
      </c>
      <c r="AL366" s="97">
        <v>0.134806528687477</v>
      </c>
      <c r="AM366" s="97">
        <v>1.1957479303682E-2</v>
      </c>
      <c r="AN366" s="97">
        <v>6.0800385122950001E-3</v>
      </c>
      <c r="AO366" s="97">
        <v>0.129829493343705</v>
      </c>
      <c r="AP366" s="466">
        <f t="shared" si="722"/>
        <v>209.04525943366119</v>
      </c>
      <c r="AQ366" s="122">
        <f t="shared" si="723"/>
        <v>209.04525943274282</v>
      </c>
      <c r="AR366" s="473">
        <f t="shared" si="724"/>
        <v>209.04525943362256</v>
      </c>
      <c r="AS366" s="122">
        <f t="shared" si="725"/>
        <v>209.04525943315869</v>
      </c>
      <c r="AT366" s="122">
        <f t="shared" si="726"/>
        <v>209.04525943324919</v>
      </c>
      <c r="AU366" s="122">
        <f t="shared" si="727"/>
        <v>209.04525943371198</v>
      </c>
      <c r="AV366" s="122">
        <f t="shared" si="728"/>
        <v>209.04525943288823</v>
      </c>
      <c r="AW366" s="122">
        <f t="shared" si="729"/>
        <v>209.04525943200062</v>
      </c>
      <c r="AX366" s="122">
        <f t="shared" si="730"/>
        <v>209.04526113508456</v>
      </c>
      <c r="AY366" s="122">
        <f t="shared" si="731"/>
        <v>209.04525943278017</v>
      </c>
      <c r="AZ366" s="122">
        <f t="shared" si="732"/>
        <v>209.04525943080776</v>
      </c>
      <c r="BA366" s="469">
        <f t="shared" si="733"/>
        <v>209.04525943360431</v>
      </c>
      <c r="BB366" s="97">
        <f t="shared" si="734"/>
        <v>1.2506803534492045E-5</v>
      </c>
      <c r="BC366" s="97">
        <f t="shared" si="735"/>
        <v>6.1569687164668E-6</v>
      </c>
      <c r="BD366" s="97">
        <f t="shared" si="736"/>
        <v>1.0497617147225211E-4</v>
      </c>
      <c r="BE366" s="97">
        <f t="shared" si="737"/>
        <v>1.1369933630191989E-5</v>
      </c>
      <c r="BF366" s="97">
        <f t="shared" si="738"/>
        <v>5.6490187973444001E-6</v>
      </c>
      <c r="BG366" s="97">
        <f t="shared" si="739"/>
        <v>1.0245149454830077E-4</v>
      </c>
      <c r="BH366" s="97">
        <f t="shared" si="740"/>
        <v>1.0420664037176244E-5</v>
      </c>
      <c r="BI366" s="97">
        <f t="shared" si="741"/>
        <v>5.294993096179967E-6</v>
      </c>
      <c r="BJ366" s="97">
        <f t="shared" si="742"/>
        <v>9.9517410555754869E-5</v>
      </c>
      <c r="BK366" s="97">
        <f t="shared" si="743"/>
        <v>8.8272978938984547E-6</v>
      </c>
      <c r="BL366" s="97">
        <f t="shared" si="744"/>
        <v>4.4884301943456557E-6</v>
      </c>
      <c r="BM366" s="469">
        <f t="shared" si="745"/>
        <v>9.5843244554174353E-5</v>
      </c>
      <c r="BN366" s="467">
        <f t="shared" si="746"/>
        <v>228886632.94945014</v>
      </c>
      <c r="BO366" s="97">
        <f t="shared" si="747"/>
        <v>341114532.34153074</v>
      </c>
      <c r="BP366" s="97">
        <f t="shared" si="748"/>
        <v>69093903.977596715</v>
      </c>
      <c r="BQ366" s="97">
        <f t="shared" si="749"/>
        <v>241502760.10940737</v>
      </c>
      <c r="BR366" s="97">
        <f t="shared" si="750"/>
        <v>358057687.76634097</v>
      </c>
      <c r="BS366" s="97">
        <f t="shared" si="751"/>
        <v>70047398.578525364</v>
      </c>
      <c r="BT366" s="97">
        <f t="shared" si="752"/>
        <v>253652242.32788682</v>
      </c>
      <c r="BU366" s="97">
        <f t="shared" si="753"/>
        <v>371345011.19142526</v>
      </c>
      <c r="BV366" s="97">
        <f t="shared" si="754"/>
        <v>71202729.404990703</v>
      </c>
      <c r="BW366" s="97">
        <f t="shared" si="755"/>
        <v>278492030.20594722</v>
      </c>
      <c r="BX366" s="97">
        <f t="shared" si="756"/>
        <v>407553496.48899233</v>
      </c>
      <c r="BY366" s="469">
        <f t="shared" si="757"/>
        <v>72726834.401975319</v>
      </c>
      <c r="BZ366" s="470">
        <f t="shared" si="758"/>
        <v>141212.31590592762</v>
      </c>
      <c r="CA366" s="470">
        <f t="shared" si="759"/>
        <v>427495.69705015223</v>
      </c>
      <c r="CB366" s="470">
        <f t="shared" si="760"/>
        <v>5078.6405401772499</v>
      </c>
      <c r="CC366" s="470">
        <f t="shared" si="761"/>
        <v>163893.84417301419</v>
      </c>
      <c r="CD366" s="470">
        <f t="shared" si="762"/>
        <v>489078.36955533101</v>
      </c>
      <c r="CE366" s="470">
        <f t="shared" si="763"/>
        <v>5275.6039612616132</v>
      </c>
      <c r="CF366" s="470">
        <f t="shared" si="764"/>
        <v>187819.97753713332</v>
      </c>
      <c r="CG366" s="470">
        <f t="shared" si="765"/>
        <v>541141.28476900444</v>
      </c>
      <c r="CH366" s="470">
        <f t="shared" si="766"/>
        <v>5520.7241470122381</v>
      </c>
      <c r="CI366" s="470">
        <f t="shared" si="767"/>
        <v>243435.24762128302</v>
      </c>
      <c r="CJ366" s="470">
        <f t="shared" si="768"/>
        <v>700629.8252321044</v>
      </c>
      <c r="CK366" s="472">
        <f t="shared" si="769"/>
        <v>5855.0640435364767</v>
      </c>
      <c r="CL366" s="470">
        <f t="shared" si="770"/>
        <v>0</v>
      </c>
      <c r="CM366" s="116">
        <f t="shared" si="771"/>
        <v>0</v>
      </c>
      <c r="CN366" s="116">
        <f t="shared" si="772"/>
        <v>0</v>
      </c>
      <c r="CO366" s="116">
        <f t="shared" si="773"/>
        <v>0</v>
      </c>
      <c r="CP366" s="116">
        <f t="shared" si="774"/>
        <v>0</v>
      </c>
      <c r="CQ366" s="116">
        <f t="shared" si="775"/>
        <v>0</v>
      </c>
      <c r="CR366" s="116">
        <f t="shared" si="776"/>
        <v>0</v>
      </c>
      <c r="CS366" s="116">
        <f t="shared" si="777"/>
        <v>0</v>
      </c>
      <c r="CT366" s="116">
        <f t="shared" si="778"/>
        <v>0</v>
      </c>
      <c r="CU366" s="116">
        <f t="shared" si="779"/>
        <v>0</v>
      </c>
      <c r="CV366" s="116">
        <f t="shared" si="780"/>
        <v>0</v>
      </c>
      <c r="CW366" s="471">
        <f t="shared" si="781"/>
        <v>0</v>
      </c>
      <c r="CX366" s="470">
        <f t="shared" si="782"/>
        <v>0</v>
      </c>
      <c r="CY366" s="116">
        <f t="shared" si="783"/>
        <v>0</v>
      </c>
      <c r="CZ366" s="116">
        <f t="shared" si="784"/>
        <v>0</v>
      </c>
      <c r="DA366" s="116">
        <f t="shared" si="785"/>
        <v>0</v>
      </c>
      <c r="DB366" s="116">
        <f t="shared" si="786"/>
        <v>0</v>
      </c>
      <c r="DC366" s="116">
        <f t="shared" si="787"/>
        <v>0</v>
      </c>
      <c r="DD366" s="116">
        <f t="shared" si="788"/>
        <v>0</v>
      </c>
      <c r="DE366" s="116">
        <f t="shared" si="789"/>
        <v>0</v>
      </c>
      <c r="DF366" s="116">
        <f t="shared" si="790"/>
        <v>0</v>
      </c>
      <c r="DG366" s="116">
        <f t="shared" si="791"/>
        <v>0</v>
      </c>
      <c r="DH366" s="116">
        <f t="shared" si="792"/>
        <v>0</v>
      </c>
      <c r="DI366" s="471">
        <f t="shared" si="793"/>
        <v>0</v>
      </c>
      <c r="DJ366" s="470">
        <f t="shared" si="794"/>
        <v>0</v>
      </c>
      <c r="DK366" s="116">
        <f t="shared" si="795"/>
        <v>0</v>
      </c>
      <c r="DL366" s="116">
        <f t="shared" si="796"/>
        <v>0</v>
      </c>
      <c r="DM366" s="116">
        <f t="shared" si="797"/>
        <v>0</v>
      </c>
      <c r="DN366" s="116">
        <f t="shared" si="798"/>
        <v>0</v>
      </c>
      <c r="DO366" s="116">
        <f t="shared" si="799"/>
        <v>0</v>
      </c>
      <c r="DP366" s="116">
        <f t="shared" si="800"/>
        <v>0</v>
      </c>
      <c r="DQ366" s="116">
        <f t="shared" si="801"/>
        <v>0</v>
      </c>
      <c r="DR366" s="116">
        <f t="shared" si="802"/>
        <v>0</v>
      </c>
      <c r="DS366" s="116">
        <f t="shared" si="803"/>
        <v>0</v>
      </c>
      <c r="DT366" s="116">
        <f t="shared" si="804"/>
        <v>0</v>
      </c>
      <c r="DU366" s="471">
        <f t="shared" si="805"/>
        <v>0</v>
      </c>
      <c r="DV366" s="470">
        <f t="shared" si="806"/>
        <v>0</v>
      </c>
      <c r="DW366" s="470">
        <f t="shared" si="807"/>
        <v>0</v>
      </c>
      <c r="DX366" s="470">
        <f t="shared" si="808"/>
        <v>0</v>
      </c>
      <c r="DY366" s="470">
        <f t="shared" si="809"/>
        <v>0</v>
      </c>
      <c r="DZ366" s="470">
        <f t="shared" si="810"/>
        <v>0</v>
      </c>
      <c r="EA366" s="470">
        <f t="shared" si="811"/>
        <v>0</v>
      </c>
      <c r="EB366" s="470">
        <f t="shared" si="812"/>
        <v>0</v>
      </c>
      <c r="EC366" s="470">
        <f t="shared" si="813"/>
        <v>0</v>
      </c>
      <c r="ED366" s="470">
        <f t="shared" si="814"/>
        <v>0</v>
      </c>
      <c r="EE366" s="470">
        <f t="shared" si="815"/>
        <v>0</v>
      </c>
      <c r="EF366" s="470">
        <f t="shared" si="816"/>
        <v>0</v>
      </c>
      <c r="EG366" s="470">
        <f t="shared" si="817"/>
        <v>0</v>
      </c>
      <c r="EH366" s="466">
        <f t="shared" si="818"/>
        <v>18300969.733650349</v>
      </c>
      <c r="EI366" s="122">
        <f t="shared" si="819"/>
        <v>55402999.11370682</v>
      </c>
      <c r="EJ366" s="122">
        <f t="shared" si="820"/>
        <v>658186.54851458361</v>
      </c>
      <c r="EK366" s="122">
        <f t="shared" si="821"/>
        <v>21240472.28104439</v>
      </c>
      <c r="EL366" s="122">
        <f t="shared" si="822"/>
        <v>63384049.621973932</v>
      </c>
      <c r="EM366" s="122">
        <f t="shared" si="823"/>
        <v>683712.80367707566</v>
      </c>
      <c r="EN366" s="122">
        <f t="shared" si="824"/>
        <v>24341274.358617615</v>
      </c>
      <c r="EO366" s="122">
        <f t="shared" si="825"/>
        <v>70131349.45526734</v>
      </c>
      <c r="EP366" s="122">
        <f t="shared" si="826"/>
        <v>715480.12561178138</v>
      </c>
      <c r="EQ366" s="122">
        <f t="shared" si="827"/>
        <v>31548955.700072683</v>
      </c>
      <c r="ER366" s="122">
        <f t="shared" si="828"/>
        <v>90800898.942889184</v>
      </c>
      <c r="ES366" s="469">
        <f t="shared" si="829"/>
        <v>758810.22956049105</v>
      </c>
      <c r="ET366" s="466">
        <f t="shared" si="830"/>
        <v>0</v>
      </c>
      <c r="EU366" s="122">
        <f t="shared" si="831"/>
        <v>0</v>
      </c>
      <c r="EV366" s="122">
        <f t="shared" si="832"/>
        <v>0</v>
      </c>
      <c r="EW366" s="122">
        <f t="shared" si="833"/>
        <v>0</v>
      </c>
      <c r="EX366" s="122">
        <f t="shared" si="834"/>
        <v>0</v>
      </c>
      <c r="EY366" s="122">
        <f t="shared" si="835"/>
        <v>0</v>
      </c>
      <c r="EZ366" s="122">
        <f t="shared" si="836"/>
        <v>0</v>
      </c>
      <c r="FA366" s="122">
        <f t="shared" si="837"/>
        <v>0</v>
      </c>
      <c r="FB366" s="122">
        <f t="shared" si="838"/>
        <v>0</v>
      </c>
      <c r="FC366" s="122">
        <f t="shared" si="839"/>
        <v>0</v>
      </c>
      <c r="FD366" s="122">
        <f t="shared" si="840"/>
        <v>0</v>
      </c>
      <c r="FE366" s="469">
        <f t="shared" si="841"/>
        <v>0</v>
      </c>
      <c r="FF366" s="466">
        <f t="shared" si="842"/>
        <v>0</v>
      </c>
      <c r="FG366" s="466">
        <f t="shared" si="843"/>
        <v>0</v>
      </c>
      <c r="FH366" s="466">
        <f t="shared" si="844"/>
        <v>0</v>
      </c>
      <c r="FI366" s="466">
        <f t="shared" si="845"/>
        <v>0</v>
      </c>
      <c r="FJ366" s="466">
        <f t="shared" si="846"/>
        <v>0</v>
      </c>
      <c r="FK366" s="466">
        <f t="shared" si="847"/>
        <v>0</v>
      </c>
      <c r="FL366" s="466">
        <f t="shared" si="848"/>
        <v>0</v>
      </c>
      <c r="FM366" s="466">
        <f t="shared" si="849"/>
        <v>0</v>
      </c>
      <c r="FN366" s="466">
        <f t="shared" si="850"/>
        <v>0</v>
      </c>
      <c r="FO366" s="466">
        <f t="shared" si="851"/>
        <v>0</v>
      </c>
      <c r="FP366" s="466">
        <f t="shared" si="852"/>
        <v>0</v>
      </c>
      <c r="FQ366" s="468">
        <f t="shared" si="853"/>
        <v>0</v>
      </c>
      <c r="FR366" s="466">
        <f t="shared" si="854"/>
        <v>0</v>
      </c>
      <c r="FS366" s="466">
        <f t="shared" si="855"/>
        <v>0</v>
      </c>
      <c r="FT366" s="466">
        <f t="shared" si="856"/>
        <v>0</v>
      </c>
      <c r="FU366" s="466">
        <f t="shared" si="857"/>
        <v>0</v>
      </c>
      <c r="FV366" s="466">
        <f t="shared" si="858"/>
        <v>0</v>
      </c>
      <c r="FW366" s="466">
        <f t="shared" si="859"/>
        <v>0</v>
      </c>
      <c r="FX366" s="466">
        <f t="shared" si="860"/>
        <v>0</v>
      </c>
      <c r="FY366" s="466">
        <f t="shared" si="861"/>
        <v>0</v>
      </c>
      <c r="FZ366" s="466">
        <f t="shared" si="862"/>
        <v>0</v>
      </c>
      <c r="GA366" s="466">
        <f t="shared" si="863"/>
        <v>0</v>
      </c>
      <c r="GB366" s="466">
        <f t="shared" si="864"/>
        <v>0</v>
      </c>
      <c r="GC366" s="468">
        <f t="shared" si="865"/>
        <v>0</v>
      </c>
    </row>
    <row r="367" spans="1:185">
      <c r="A367" s="97">
        <v>364</v>
      </c>
      <c r="B367" s="97" t="s">
        <v>11</v>
      </c>
      <c r="C367" s="97" t="s">
        <v>214</v>
      </c>
      <c r="D367" s="97" t="s">
        <v>935</v>
      </c>
      <c r="E367" s="321">
        <v>1.001673238644E-3</v>
      </c>
      <c r="F367" s="122">
        <v>7.2885319711000002E-5</v>
      </c>
      <c r="G367" s="122">
        <v>1.1080064789421E-2</v>
      </c>
      <c r="H367" s="122">
        <v>9.91314828385E-4</v>
      </c>
      <c r="I367" s="122">
        <v>6.7783347331000005E-5</v>
      </c>
      <c r="J367" s="122">
        <v>1.0972171014721E-2</v>
      </c>
      <c r="K367" s="122">
        <v>9.8391596391500004E-4</v>
      </c>
      <c r="L367" s="122">
        <v>6.4139081344999994E-5</v>
      </c>
      <c r="M367" s="122">
        <v>1.0846780952232E-2</v>
      </c>
      <c r="N367" s="122">
        <v>9.5920375658299997E-4</v>
      </c>
      <c r="O367" s="122">
        <v>5.1967232954000002E-5</v>
      </c>
      <c r="P367" s="475">
        <v>1.0689762984893001E-2</v>
      </c>
      <c r="Q367" s="474">
        <v>6</v>
      </c>
      <c r="R367" s="97">
        <v>6.0100394318620002E-3</v>
      </c>
      <c r="S367" s="97">
        <v>4.3731191826500002E-4</v>
      </c>
      <c r="T367" s="97">
        <v>6.6480388736526994E-2</v>
      </c>
      <c r="U367" s="97">
        <v>5.94788897031E-3</v>
      </c>
      <c r="V367" s="97">
        <v>4.0670008398599998E-4</v>
      </c>
      <c r="W367" s="97">
        <v>6.5833026088326002E-2</v>
      </c>
      <c r="X367" s="97">
        <v>5.9034957834880001E-3</v>
      </c>
      <c r="Y367" s="97">
        <v>3.8483448807300001E-4</v>
      </c>
      <c r="Z367" s="97">
        <v>6.5080685713390998E-2</v>
      </c>
      <c r="AA367" s="97">
        <v>5.7552225395010002E-3</v>
      </c>
      <c r="AB367" s="97">
        <v>3.1180339772300002E-4</v>
      </c>
      <c r="AC367" s="97">
        <v>6.4138577909356995E-2</v>
      </c>
      <c r="AD367" s="321">
        <v>12.1114114916835</v>
      </c>
      <c r="AE367" s="97">
        <v>0.88126952449643903</v>
      </c>
      <c r="AF367" s="97">
        <v>133.97105846703801</v>
      </c>
      <c r="AG367" s="97">
        <v>11.9861660880914</v>
      </c>
      <c r="AH367" s="97">
        <v>0.81958065778168798</v>
      </c>
      <c r="AI367" s="97">
        <v>132.66649540957499</v>
      </c>
      <c r="AJ367" s="97">
        <v>11.8967050855256</v>
      </c>
      <c r="AK367" s="97">
        <v>0.775517181556866</v>
      </c>
      <c r="AL367" s="97">
        <v>131.15037846565201</v>
      </c>
      <c r="AM367" s="97">
        <v>11.597905336955799</v>
      </c>
      <c r="AN367" s="97">
        <v>0.62834517096596099</v>
      </c>
      <c r="AO367" s="97">
        <v>129.25184906997899</v>
      </c>
      <c r="AP367" s="466">
        <f t="shared" si="722"/>
        <v>2015.1966769927169</v>
      </c>
      <c r="AQ367" s="122">
        <f t="shared" si="723"/>
        <v>2015.1966769915743</v>
      </c>
      <c r="AR367" s="473">
        <f t="shared" si="724"/>
        <v>2015.1966769927885</v>
      </c>
      <c r="AS367" s="122">
        <f t="shared" si="725"/>
        <v>2015.1966769928943</v>
      </c>
      <c r="AT367" s="122">
        <f t="shared" si="726"/>
        <v>2015.1966769938035</v>
      </c>
      <c r="AU367" s="122">
        <f t="shared" si="727"/>
        <v>2015.1966769928019</v>
      </c>
      <c r="AV367" s="122">
        <f t="shared" si="728"/>
        <v>2015.196676992728</v>
      </c>
      <c r="AW367" s="122">
        <f t="shared" si="729"/>
        <v>2015.196676992621</v>
      </c>
      <c r="AX367" s="122">
        <f t="shared" si="730"/>
        <v>2015.1966290463733</v>
      </c>
      <c r="AY367" s="122">
        <f t="shared" si="731"/>
        <v>2015.1966769926819</v>
      </c>
      <c r="AZ367" s="122">
        <f t="shared" si="732"/>
        <v>2015.1966769912187</v>
      </c>
      <c r="BA367" s="469">
        <f t="shared" si="733"/>
        <v>2015.1966769927838</v>
      </c>
      <c r="BB367" s="97">
        <f t="shared" si="734"/>
        <v>1.5458044012807239E-4</v>
      </c>
      <c r="BC367" s="97">
        <f t="shared" si="735"/>
        <v>1.1247824505178654E-5</v>
      </c>
      <c r="BD367" s="97">
        <f t="shared" si="736"/>
        <v>1.7099002206696471E-3</v>
      </c>
      <c r="BE367" s="97">
        <f t="shared" si="737"/>
        <v>1.5298190723821403E-4</v>
      </c>
      <c r="BF367" s="97">
        <f t="shared" si="738"/>
        <v>1.0460476789780656E-5</v>
      </c>
      <c r="BG367" s="97">
        <f t="shared" si="739"/>
        <v>1.6932498135939994E-3</v>
      </c>
      <c r="BH367" s="97">
        <f t="shared" si="740"/>
        <v>1.5184009803128259E-4</v>
      </c>
      <c r="BI367" s="97">
        <f t="shared" si="741"/>
        <v>9.8980855644522765E-6</v>
      </c>
      <c r="BJ367" s="97">
        <f t="shared" si="742"/>
        <v>1.6738993405061139E-3</v>
      </c>
      <c r="BK367" s="97">
        <f t="shared" si="743"/>
        <v>1.4802645527979208E-4</v>
      </c>
      <c r="BL367" s="97">
        <f t="shared" si="744"/>
        <v>8.0196988722011777E-6</v>
      </c>
      <c r="BM367" s="469">
        <f t="shared" si="745"/>
        <v>1.649667978857543E-3</v>
      </c>
      <c r="BN367" s="467">
        <f t="shared" si="746"/>
        <v>535669503.70707721</v>
      </c>
      <c r="BO367" s="97">
        <f t="shared" si="747"/>
        <v>2342282882.740778</v>
      </c>
      <c r="BP367" s="97">
        <f t="shared" si="748"/>
        <v>138429415.56025824</v>
      </c>
      <c r="BQ367" s="97">
        <f t="shared" si="749"/>
        <v>538813623.43392575</v>
      </c>
      <c r="BR367" s="97">
        <f t="shared" si="750"/>
        <v>2439964145.6074576</v>
      </c>
      <c r="BS367" s="97">
        <f t="shared" si="751"/>
        <v>139194150.35312372</v>
      </c>
      <c r="BT367" s="97">
        <f t="shared" si="752"/>
        <v>541091039.72827327</v>
      </c>
      <c r="BU367" s="97">
        <f t="shared" si="753"/>
        <v>2517071777.6034336</v>
      </c>
      <c r="BV367" s="97">
        <f t="shared" si="754"/>
        <v>140097795.05659053</v>
      </c>
      <c r="BW367" s="97">
        <f t="shared" si="755"/>
        <v>548895764.78858244</v>
      </c>
      <c r="BX367" s="97">
        <f t="shared" si="756"/>
        <v>2833674351.8948679</v>
      </c>
      <c r="BY367" s="469">
        <f t="shared" si="757"/>
        <v>141252672.47671056</v>
      </c>
      <c r="BZ367" s="470">
        <f t="shared" si="758"/>
        <v>4456.4558168058375</v>
      </c>
      <c r="CA367" s="470">
        <f t="shared" si="759"/>
        <v>267804.60180842975</v>
      </c>
      <c r="CB367" s="470">
        <f t="shared" si="760"/>
        <v>104.11297090099563</v>
      </c>
      <c r="CC367" s="470">
        <f t="shared" si="761"/>
        <v>4529.4526017845546</v>
      </c>
      <c r="CD367" s="470">
        <f t="shared" si="762"/>
        <v>299970.94194003777</v>
      </c>
      <c r="CE367" s="470">
        <f t="shared" si="763"/>
        <v>105.71756960280962</v>
      </c>
      <c r="CF367" s="470">
        <f t="shared" si="764"/>
        <v>4582.8019496659745</v>
      </c>
      <c r="CG367" s="470">
        <f t="shared" si="765"/>
        <v>327033.03051232314</v>
      </c>
      <c r="CH367" s="470">
        <f t="shared" si="766"/>
        <v>107.63392665649496</v>
      </c>
      <c r="CI367" s="470">
        <f t="shared" si="767"/>
        <v>4768.6754162956649</v>
      </c>
      <c r="CJ367" s="470">
        <f t="shared" si="768"/>
        <v>454400.81355563801</v>
      </c>
      <c r="CK367" s="472">
        <f t="shared" si="769"/>
        <v>110.11522010694878</v>
      </c>
      <c r="CL367" s="470">
        <f t="shared" si="770"/>
        <v>0</v>
      </c>
      <c r="CM367" s="116">
        <f t="shared" si="771"/>
        <v>0</v>
      </c>
      <c r="CN367" s="116">
        <f t="shared" si="772"/>
        <v>0</v>
      </c>
      <c r="CO367" s="116">
        <f t="shared" si="773"/>
        <v>0</v>
      </c>
      <c r="CP367" s="116">
        <f t="shared" si="774"/>
        <v>0</v>
      </c>
      <c r="CQ367" s="116">
        <f t="shared" si="775"/>
        <v>0</v>
      </c>
      <c r="CR367" s="116">
        <f t="shared" si="776"/>
        <v>0</v>
      </c>
      <c r="CS367" s="116">
        <f t="shared" si="777"/>
        <v>0</v>
      </c>
      <c r="CT367" s="116">
        <f t="shared" si="778"/>
        <v>0</v>
      </c>
      <c r="CU367" s="116">
        <f t="shared" si="779"/>
        <v>0</v>
      </c>
      <c r="CV367" s="116">
        <f t="shared" si="780"/>
        <v>0</v>
      </c>
      <c r="CW367" s="471">
        <f t="shared" si="781"/>
        <v>0</v>
      </c>
      <c r="CX367" s="470">
        <f t="shared" si="782"/>
        <v>0</v>
      </c>
      <c r="CY367" s="116">
        <f t="shared" si="783"/>
        <v>0</v>
      </c>
      <c r="CZ367" s="116">
        <f t="shared" si="784"/>
        <v>0</v>
      </c>
      <c r="DA367" s="116">
        <f t="shared" si="785"/>
        <v>0</v>
      </c>
      <c r="DB367" s="116">
        <f t="shared" si="786"/>
        <v>0</v>
      </c>
      <c r="DC367" s="116">
        <f t="shared" si="787"/>
        <v>0</v>
      </c>
      <c r="DD367" s="116">
        <f t="shared" si="788"/>
        <v>0</v>
      </c>
      <c r="DE367" s="116">
        <f t="shared" si="789"/>
        <v>0</v>
      </c>
      <c r="DF367" s="116">
        <f t="shared" si="790"/>
        <v>0</v>
      </c>
      <c r="DG367" s="116">
        <f t="shared" si="791"/>
        <v>0</v>
      </c>
      <c r="DH367" s="116">
        <f t="shared" si="792"/>
        <v>0</v>
      </c>
      <c r="DI367" s="471">
        <f t="shared" si="793"/>
        <v>0</v>
      </c>
      <c r="DJ367" s="470">
        <f t="shared" si="794"/>
        <v>0</v>
      </c>
      <c r="DK367" s="116">
        <f t="shared" si="795"/>
        <v>0</v>
      </c>
      <c r="DL367" s="116">
        <f t="shared" si="796"/>
        <v>0</v>
      </c>
      <c r="DM367" s="116">
        <f t="shared" si="797"/>
        <v>0</v>
      </c>
      <c r="DN367" s="116">
        <f t="shared" si="798"/>
        <v>0</v>
      </c>
      <c r="DO367" s="116">
        <f t="shared" si="799"/>
        <v>0</v>
      </c>
      <c r="DP367" s="116">
        <f t="shared" si="800"/>
        <v>0</v>
      </c>
      <c r="DQ367" s="116">
        <f t="shared" si="801"/>
        <v>0</v>
      </c>
      <c r="DR367" s="116">
        <f t="shared" si="802"/>
        <v>0</v>
      </c>
      <c r="DS367" s="116">
        <f t="shared" si="803"/>
        <v>0</v>
      </c>
      <c r="DT367" s="116">
        <f t="shared" si="804"/>
        <v>0</v>
      </c>
      <c r="DU367" s="471">
        <f t="shared" si="805"/>
        <v>0</v>
      </c>
      <c r="DV367" s="470">
        <f t="shared" si="806"/>
        <v>0</v>
      </c>
      <c r="DW367" s="470">
        <f t="shared" si="807"/>
        <v>0</v>
      </c>
      <c r="DX367" s="470">
        <f t="shared" si="808"/>
        <v>0</v>
      </c>
      <c r="DY367" s="470">
        <f t="shared" si="809"/>
        <v>0</v>
      </c>
      <c r="DZ367" s="470">
        <f t="shared" si="810"/>
        <v>0</v>
      </c>
      <c r="EA367" s="470">
        <f t="shared" si="811"/>
        <v>0</v>
      </c>
      <c r="EB367" s="470">
        <f t="shared" si="812"/>
        <v>0</v>
      </c>
      <c r="EC367" s="470">
        <f t="shared" si="813"/>
        <v>0</v>
      </c>
      <c r="ED367" s="470">
        <f t="shared" si="814"/>
        <v>0</v>
      </c>
      <c r="EE367" s="470">
        <f t="shared" si="815"/>
        <v>0</v>
      </c>
      <c r="EF367" s="470">
        <f t="shared" si="816"/>
        <v>0</v>
      </c>
      <c r="EG367" s="470">
        <f t="shared" si="817"/>
        <v>0</v>
      </c>
      <c r="EH367" s="466">
        <f t="shared" si="818"/>
        <v>3465312.3206485007</v>
      </c>
      <c r="EI367" s="122">
        <f t="shared" si="819"/>
        <v>208243192.42021945</v>
      </c>
      <c r="EJ367" s="122">
        <f t="shared" si="820"/>
        <v>80957.598511827324</v>
      </c>
      <c r="EK367" s="122">
        <f t="shared" si="821"/>
        <v>3522074.1665543378</v>
      </c>
      <c r="EL367" s="122">
        <f t="shared" si="822"/>
        <v>233255538.4082661</v>
      </c>
      <c r="EM367" s="122">
        <f t="shared" si="823"/>
        <v>82205.324480548938</v>
      </c>
      <c r="EN367" s="122">
        <f t="shared" si="824"/>
        <v>3563558.2875927538</v>
      </c>
      <c r="EO367" s="122">
        <f t="shared" si="825"/>
        <v>254298850.13756385</v>
      </c>
      <c r="EP367" s="122">
        <f t="shared" si="826"/>
        <v>83695.471804314744</v>
      </c>
      <c r="EQ367" s="122">
        <f t="shared" si="827"/>
        <v>3708092.3389747301</v>
      </c>
      <c r="ER367" s="122">
        <f t="shared" si="828"/>
        <v>353339245.90576369</v>
      </c>
      <c r="ES367" s="469">
        <f t="shared" si="829"/>
        <v>85624.910155880774</v>
      </c>
      <c r="ET367" s="466">
        <f t="shared" si="830"/>
        <v>0</v>
      </c>
      <c r="EU367" s="122">
        <f t="shared" si="831"/>
        <v>0</v>
      </c>
      <c r="EV367" s="122">
        <f t="shared" si="832"/>
        <v>0</v>
      </c>
      <c r="EW367" s="122">
        <f t="shared" si="833"/>
        <v>0</v>
      </c>
      <c r="EX367" s="122">
        <f t="shared" si="834"/>
        <v>0</v>
      </c>
      <c r="EY367" s="122">
        <f t="shared" si="835"/>
        <v>0</v>
      </c>
      <c r="EZ367" s="122">
        <f t="shared" si="836"/>
        <v>0</v>
      </c>
      <c r="FA367" s="122">
        <f t="shared" si="837"/>
        <v>0</v>
      </c>
      <c r="FB367" s="122">
        <f t="shared" si="838"/>
        <v>0</v>
      </c>
      <c r="FC367" s="122">
        <f t="shared" si="839"/>
        <v>0</v>
      </c>
      <c r="FD367" s="122">
        <f t="shared" si="840"/>
        <v>0</v>
      </c>
      <c r="FE367" s="469">
        <f t="shared" si="841"/>
        <v>0</v>
      </c>
      <c r="FF367" s="466">
        <f t="shared" si="842"/>
        <v>0</v>
      </c>
      <c r="FG367" s="466">
        <f t="shared" si="843"/>
        <v>0</v>
      </c>
      <c r="FH367" s="466">
        <f t="shared" si="844"/>
        <v>0</v>
      </c>
      <c r="FI367" s="466">
        <f t="shared" si="845"/>
        <v>0</v>
      </c>
      <c r="FJ367" s="466">
        <f t="shared" si="846"/>
        <v>0</v>
      </c>
      <c r="FK367" s="466">
        <f t="shared" si="847"/>
        <v>0</v>
      </c>
      <c r="FL367" s="466">
        <f t="shared" si="848"/>
        <v>0</v>
      </c>
      <c r="FM367" s="466">
        <f t="shared" si="849"/>
        <v>0</v>
      </c>
      <c r="FN367" s="466">
        <f t="shared" si="850"/>
        <v>0</v>
      </c>
      <c r="FO367" s="466">
        <f t="shared" si="851"/>
        <v>0</v>
      </c>
      <c r="FP367" s="466">
        <f t="shared" si="852"/>
        <v>0</v>
      </c>
      <c r="FQ367" s="468">
        <f t="shared" si="853"/>
        <v>0</v>
      </c>
      <c r="FR367" s="466">
        <f t="shared" si="854"/>
        <v>0</v>
      </c>
      <c r="FS367" s="466">
        <f t="shared" si="855"/>
        <v>0</v>
      </c>
      <c r="FT367" s="466">
        <f t="shared" si="856"/>
        <v>0</v>
      </c>
      <c r="FU367" s="466">
        <f t="shared" si="857"/>
        <v>0</v>
      </c>
      <c r="FV367" s="466">
        <f t="shared" si="858"/>
        <v>0</v>
      </c>
      <c r="FW367" s="466">
        <f t="shared" si="859"/>
        <v>0</v>
      </c>
      <c r="FX367" s="466">
        <f t="shared" si="860"/>
        <v>0</v>
      </c>
      <c r="FY367" s="466">
        <f t="shared" si="861"/>
        <v>0</v>
      </c>
      <c r="FZ367" s="466">
        <f t="shared" si="862"/>
        <v>0</v>
      </c>
      <c r="GA367" s="466">
        <f t="shared" si="863"/>
        <v>0</v>
      </c>
      <c r="GB367" s="466">
        <f t="shared" si="864"/>
        <v>0</v>
      </c>
      <c r="GC367" s="468">
        <f t="shared" si="865"/>
        <v>0</v>
      </c>
    </row>
    <row r="368" spans="1:185">
      <c r="A368" s="97">
        <v>365</v>
      </c>
      <c r="B368" s="97" t="s">
        <v>11</v>
      </c>
      <c r="C368" s="97" t="s">
        <v>214</v>
      </c>
      <c r="D368" s="97" t="s">
        <v>935</v>
      </c>
      <c r="E368" s="321">
        <v>3.0050197159310001E-3</v>
      </c>
      <c r="F368" s="122">
        <v>2.18655959132E-4</v>
      </c>
      <c r="G368" s="122">
        <v>3.3240194368262997E-2</v>
      </c>
      <c r="H368" s="122">
        <v>2.973944485155E-3</v>
      </c>
      <c r="I368" s="122">
        <v>2.0335004199299999E-4</v>
      </c>
      <c r="J368" s="122">
        <v>3.2916513044163001E-2</v>
      </c>
      <c r="K368" s="122">
        <v>2.951747891744E-3</v>
      </c>
      <c r="L368" s="122">
        <v>1.92417244036E-4</v>
      </c>
      <c r="M368" s="122">
        <v>3.2540342856695E-2</v>
      </c>
      <c r="N368" s="122">
        <v>2.8776112697500001E-3</v>
      </c>
      <c r="O368" s="122">
        <v>1.5590169886100001E-4</v>
      </c>
      <c r="P368" s="475">
        <v>3.2069288954677998E-2</v>
      </c>
      <c r="Q368" s="474">
        <v>11</v>
      </c>
      <c r="R368" s="97">
        <v>3.3055216875239997E-2</v>
      </c>
      <c r="S368" s="97">
        <v>2.4052155504559998E-3</v>
      </c>
      <c r="T368" s="97">
        <v>0.36564213805089801</v>
      </c>
      <c r="U368" s="97">
        <v>3.2713389336706998E-2</v>
      </c>
      <c r="V368" s="97">
        <v>2.2368504619240002E-3</v>
      </c>
      <c r="W368" s="97">
        <v>0.36208164348579502</v>
      </c>
      <c r="X368" s="97">
        <v>3.2469226809183002E-2</v>
      </c>
      <c r="Y368" s="97">
        <v>2.1165896844010002E-3</v>
      </c>
      <c r="Z368" s="97">
        <v>0.35794377142364903</v>
      </c>
      <c r="AA368" s="97">
        <v>3.1653723967254001E-2</v>
      </c>
      <c r="AB368" s="97">
        <v>1.7149186874750001E-3</v>
      </c>
      <c r="AC368" s="97">
        <v>0.35276217850146202</v>
      </c>
      <c r="AD368" s="321">
        <v>38.082716846113897</v>
      </c>
      <c r="AE368" s="97">
        <v>2.7710343909586901</v>
      </c>
      <c r="AF368" s="97">
        <v>421.25411135421598</v>
      </c>
      <c r="AG368" s="97">
        <v>37.688899391843499</v>
      </c>
      <c r="AH368" s="97">
        <v>2.5770619835915798</v>
      </c>
      <c r="AI368" s="97">
        <v>417.15208694860701</v>
      </c>
      <c r="AJ368" s="97">
        <v>37.407601210221799</v>
      </c>
      <c r="AK368" s="97">
        <v>2.4385102640436398</v>
      </c>
      <c r="AL368" s="97">
        <v>412.38487184047602</v>
      </c>
      <c r="AM368" s="97">
        <v>36.468065283605199</v>
      </c>
      <c r="AN368" s="97">
        <v>1.97574752075354</v>
      </c>
      <c r="AO368" s="97">
        <v>406.41518730897798</v>
      </c>
      <c r="AP368" s="466">
        <f t="shared" si="722"/>
        <v>1152.0939944169522</v>
      </c>
      <c r="AQ368" s="122">
        <f t="shared" si="723"/>
        <v>1152.0939944169809</v>
      </c>
      <c r="AR368" s="473">
        <f t="shared" si="724"/>
        <v>1152.0939944169584</v>
      </c>
      <c r="AS368" s="122">
        <f t="shared" si="725"/>
        <v>1152.0939944169461</v>
      </c>
      <c r="AT368" s="122">
        <f t="shared" si="726"/>
        <v>1152.0939944170209</v>
      </c>
      <c r="AU368" s="122">
        <f t="shared" si="727"/>
        <v>1152.0939944169593</v>
      </c>
      <c r="AV368" s="122">
        <f t="shared" si="728"/>
        <v>1152.0939944169572</v>
      </c>
      <c r="AW368" s="122">
        <f t="shared" si="729"/>
        <v>1152.0939944171296</v>
      </c>
      <c r="AX368" s="122">
        <f t="shared" si="730"/>
        <v>1152.0940012457781</v>
      </c>
      <c r="AY368" s="122">
        <f t="shared" si="731"/>
        <v>1152.0939944169497</v>
      </c>
      <c r="AZ368" s="122">
        <f t="shared" si="732"/>
        <v>1152.0939944170632</v>
      </c>
      <c r="BA368" s="469">
        <f t="shared" si="733"/>
        <v>1152.0939944169597</v>
      </c>
      <c r="BB368" s="97">
        <f t="shared" si="734"/>
        <v>4.6374132038406286E-4</v>
      </c>
      <c r="BC368" s="97">
        <f t="shared" si="735"/>
        <v>3.3743473515381641E-5</v>
      </c>
      <c r="BD368" s="97">
        <f t="shared" si="736"/>
        <v>5.1297006620089408E-3</v>
      </c>
      <c r="BE368" s="97">
        <f t="shared" si="737"/>
        <v>4.5894572171464209E-4</v>
      </c>
      <c r="BF368" s="97">
        <f t="shared" si="738"/>
        <v>3.138143036934196E-5</v>
      </c>
      <c r="BG368" s="97">
        <f t="shared" si="739"/>
        <v>5.0797494407819983E-3</v>
      </c>
      <c r="BH368" s="97">
        <f t="shared" si="740"/>
        <v>4.5552029409369347E-4</v>
      </c>
      <c r="BI368" s="97">
        <f t="shared" si="741"/>
        <v>2.969425669351115E-5</v>
      </c>
      <c r="BJ368" s="97">
        <f t="shared" si="742"/>
        <v>5.0216980215181863E-3</v>
      </c>
      <c r="BK368" s="97">
        <f t="shared" si="743"/>
        <v>4.4407936583953055E-4</v>
      </c>
      <c r="BL368" s="97">
        <f t="shared" si="744"/>
        <v>2.4059096616449211E-5</v>
      </c>
      <c r="BM368" s="469">
        <f t="shared" si="745"/>
        <v>4.9490039365724737E-3</v>
      </c>
      <c r="BN368" s="467">
        <f t="shared" si="746"/>
        <v>164986393.86110011</v>
      </c>
      <c r="BO368" s="97">
        <f t="shared" si="747"/>
        <v>721423944.34023142</v>
      </c>
      <c r="BP368" s="97">
        <f t="shared" si="748"/>
        <v>42636308.245150454</v>
      </c>
      <c r="BQ368" s="97">
        <f t="shared" si="749"/>
        <v>165954783.83287436</v>
      </c>
      <c r="BR368" s="97">
        <f t="shared" si="750"/>
        <v>751509807.34945917</v>
      </c>
      <c r="BS368" s="97">
        <f t="shared" si="751"/>
        <v>42871846.82791771</v>
      </c>
      <c r="BT368" s="97">
        <f t="shared" si="752"/>
        <v>166656228.84542379</v>
      </c>
      <c r="BU368" s="97">
        <f t="shared" si="753"/>
        <v>775258984.88001537</v>
      </c>
      <c r="BV368" s="97">
        <f t="shared" si="754"/>
        <v>43150170.993983246</v>
      </c>
      <c r="BW368" s="97">
        <f t="shared" si="755"/>
        <v>169060086.88444406</v>
      </c>
      <c r="BX368" s="97">
        <f t="shared" si="756"/>
        <v>872772688.12650657</v>
      </c>
      <c r="BY368" s="469">
        <f t="shared" si="757"/>
        <v>43505872.359526411</v>
      </c>
      <c r="BZ368" s="470">
        <f t="shared" si="758"/>
        <v>249.56180817661362</v>
      </c>
      <c r="CA368" s="470">
        <f t="shared" si="759"/>
        <v>14997.07467389894</v>
      </c>
      <c r="CB368" s="470">
        <f t="shared" si="760"/>
        <v>5.830332968791387</v>
      </c>
      <c r="CC368" s="470">
        <f t="shared" si="761"/>
        <v>253.64963276162285</v>
      </c>
      <c r="CD368" s="470">
        <f t="shared" si="762"/>
        <v>16798.391759792852</v>
      </c>
      <c r="CE368" s="470">
        <f t="shared" si="763"/>
        <v>5.9201905977870473</v>
      </c>
      <c r="CF368" s="470">
        <f t="shared" si="764"/>
        <v>256.63719962418349</v>
      </c>
      <c r="CG368" s="470">
        <f t="shared" si="765"/>
        <v>18313.870434916524</v>
      </c>
      <c r="CH368" s="470">
        <f t="shared" si="766"/>
        <v>6.0275068933819069</v>
      </c>
      <c r="CI368" s="470">
        <f t="shared" si="767"/>
        <v>267.04612553539971</v>
      </c>
      <c r="CJ368" s="470">
        <f t="shared" si="768"/>
        <v>25446.474357672127</v>
      </c>
      <c r="CK368" s="472">
        <f t="shared" si="769"/>
        <v>6.1664593047276046</v>
      </c>
      <c r="CL368" s="470">
        <f t="shared" si="770"/>
        <v>0</v>
      </c>
      <c r="CM368" s="116">
        <f t="shared" si="771"/>
        <v>0</v>
      </c>
      <c r="CN368" s="116">
        <f t="shared" si="772"/>
        <v>0</v>
      </c>
      <c r="CO368" s="116">
        <f t="shared" si="773"/>
        <v>0</v>
      </c>
      <c r="CP368" s="116">
        <f t="shared" si="774"/>
        <v>0</v>
      </c>
      <c r="CQ368" s="116">
        <f t="shared" si="775"/>
        <v>0</v>
      </c>
      <c r="CR368" s="116">
        <f t="shared" si="776"/>
        <v>0</v>
      </c>
      <c r="CS368" s="116">
        <f t="shared" si="777"/>
        <v>0</v>
      </c>
      <c r="CT368" s="116">
        <f t="shared" si="778"/>
        <v>0</v>
      </c>
      <c r="CU368" s="116">
        <f t="shared" si="779"/>
        <v>0</v>
      </c>
      <c r="CV368" s="116">
        <f t="shared" si="780"/>
        <v>0</v>
      </c>
      <c r="CW368" s="471">
        <f t="shared" si="781"/>
        <v>0</v>
      </c>
      <c r="CX368" s="470">
        <f t="shared" si="782"/>
        <v>0</v>
      </c>
      <c r="CY368" s="116">
        <f t="shared" si="783"/>
        <v>0</v>
      </c>
      <c r="CZ368" s="116">
        <f t="shared" si="784"/>
        <v>0</v>
      </c>
      <c r="DA368" s="116">
        <f t="shared" si="785"/>
        <v>0</v>
      </c>
      <c r="DB368" s="116">
        <f t="shared" si="786"/>
        <v>0</v>
      </c>
      <c r="DC368" s="116">
        <f t="shared" si="787"/>
        <v>0</v>
      </c>
      <c r="DD368" s="116">
        <f t="shared" si="788"/>
        <v>0</v>
      </c>
      <c r="DE368" s="116">
        <f t="shared" si="789"/>
        <v>0</v>
      </c>
      <c r="DF368" s="116">
        <f t="shared" si="790"/>
        <v>0</v>
      </c>
      <c r="DG368" s="116">
        <f t="shared" si="791"/>
        <v>0</v>
      </c>
      <c r="DH368" s="116">
        <f t="shared" si="792"/>
        <v>0</v>
      </c>
      <c r="DI368" s="471">
        <f t="shared" si="793"/>
        <v>0</v>
      </c>
      <c r="DJ368" s="470">
        <f t="shared" si="794"/>
        <v>0</v>
      </c>
      <c r="DK368" s="116">
        <f t="shared" si="795"/>
        <v>0</v>
      </c>
      <c r="DL368" s="116">
        <f t="shared" si="796"/>
        <v>0</v>
      </c>
      <c r="DM368" s="116">
        <f t="shared" si="797"/>
        <v>0</v>
      </c>
      <c r="DN368" s="116">
        <f t="shared" si="798"/>
        <v>0</v>
      </c>
      <c r="DO368" s="116">
        <f t="shared" si="799"/>
        <v>0</v>
      </c>
      <c r="DP368" s="116">
        <f t="shared" si="800"/>
        <v>0</v>
      </c>
      <c r="DQ368" s="116">
        <f t="shared" si="801"/>
        <v>0</v>
      </c>
      <c r="DR368" s="116">
        <f t="shared" si="802"/>
        <v>0</v>
      </c>
      <c r="DS368" s="116">
        <f t="shared" si="803"/>
        <v>0</v>
      </c>
      <c r="DT368" s="116">
        <f t="shared" si="804"/>
        <v>0</v>
      </c>
      <c r="DU368" s="471">
        <f t="shared" si="805"/>
        <v>0</v>
      </c>
      <c r="DV368" s="470">
        <f t="shared" si="806"/>
        <v>0</v>
      </c>
      <c r="DW368" s="470">
        <f t="shared" si="807"/>
        <v>0</v>
      </c>
      <c r="DX368" s="470">
        <f t="shared" si="808"/>
        <v>0</v>
      </c>
      <c r="DY368" s="470">
        <f t="shared" si="809"/>
        <v>0</v>
      </c>
      <c r="DZ368" s="470">
        <f t="shared" si="810"/>
        <v>0</v>
      </c>
      <c r="EA368" s="470">
        <f t="shared" si="811"/>
        <v>0</v>
      </c>
      <c r="EB368" s="470">
        <f t="shared" si="812"/>
        <v>0</v>
      </c>
      <c r="EC368" s="470">
        <f t="shared" si="813"/>
        <v>0</v>
      </c>
      <c r="ED368" s="470">
        <f t="shared" si="814"/>
        <v>0</v>
      </c>
      <c r="EE368" s="470">
        <f t="shared" si="815"/>
        <v>0</v>
      </c>
      <c r="EF368" s="470">
        <f t="shared" si="816"/>
        <v>0</v>
      </c>
      <c r="EG368" s="470">
        <f t="shared" si="817"/>
        <v>0</v>
      </c>
      <c r="EH368" s="466">
        <f t="shared" si="818"/>
        <v>355772.46755682916</v>
      </c>
      <c r="EI368" s="122">
        <f t="shared" si="819"/>
        <v>21379658.617876939</v>
      </c>
      <c r="EJ368" s="122">
        <f t="shared" si="820"/>
        <v>8311.6561870596215</v>
      </c>
      <c r="EK368" s="122">
        <f t="shared" si="821"/>
        <v>361600.02366480237</v>
      </c>
      <c r="EL368" s="122">
        <f t="shared" si="822"/>
        <v>23947595.712005705</v>
      </c>
      <c r="EM368" s="122">
        <f t="shared" si="823"/>
        <v>8439.7561981556773</v>
      </c>
      <c r="EN368" s="122">
        <f t="shared" si="824"/>
        <v>365859.0649117055</v>
      </c>
      <c r="EO368" s="122">
        <f t="shared" si="825"/>
        <v>26108044.827720053</v>
      </c>
      <c r="EP368" s="122">
        <f t="shared" si="826"/>
        <v>8592.7450852446636</v>
      </c>
      <c r="EQ368" s="122">
        <f t="shared" si="827"/>
        <v>380697.91098002612</v>
      </c>
      <c r="ER368" s="122">
        <f t="shared" si="828"/>
        <v>36276203.634752922</v>
      </c>
      <c r="ES368" s="469">
        <f t="shared" si="829"/>
        <v>8790.8340581473112</v>
      </c>
      <c r="ET368" s="466">
        <f t="shared" si="830"/>
        <v>0</v>
      </c>
      <c r="EU368" s="122">
        <f t="shared" si="831"/>
        <v>0</v>
      </c>
      <c r="EV368" s="122">
        <f t="shared" si="832"/>
        <v>0</v>
      </c>
      <c r="EW368" s="122">
        <f t="shared" si="833"/>
        <v>0</v>
      </c>
      <c r="EX368" s="122">
        <f t="shared" si="834"/>
        <v>0</v>
      </c>
      <c r="EY368" s="122">
        <f t="shared" si="835"/>
        <v>0</v>
      </c>
      <c r="EZ368" s="122">
        <f t="shared" si="836"/>
        <v>0</v>
      </c>
      <c r="FA368" s="122">
        <f t="shared" si="837"/>
        <v>0</v>
      </c>
      <c r="FB368" s="122">
        <f t="shared" si="838"/>
        <v>0</v>
      </c>
      <c r="FC368" s="122">
        <f t="shared" si="839"/>
        <v>0</v>
      </c>
      <c r="FD368" s="122">
        <f t="shared" si="840"/>
        <v>0</v>
      </c>
      <c r="FE368" s="469">
        <f t="shared" si="841"/>
        <v>0</v>
      </c>
      <c r="FF368" s="466">
        <f t="shared" si="842"/>
        <v>0</v>
      </c>
      <c r="FG368" s="466">
        <f t="shared" si="843"/>
        <v>0</v>
      </c>
      <c r="FH368" s="466">
        <f t="shared" si="844"/>
        <v>0</v>
      </c>
      <c r="FI368" s="466">
        <f t="shared" si="845"/>
        <v>0</v>
      </c>
      <c r="FJ368" s="466">
        <f t="shared" si="846"/>
        <v>0</v>
      </c>
      <c r="FK368" s="466">
        <f t="shared" si="847"/>
        <v>0</v>
      </c>
      <c r="FL368" s="466">
        <f t="shared" si="848"/>
        <v>0</v>
      </c>
      <c r="FM368" s="466">
        <f t="shared" si="849"/>
        <v>0</v>
      </c>
      <c r="FN368" s="466">
        <f t="shared" si="850"/>
        <v>0</v>
      </c>
      <c r="FO368" s="466">
        <f t="shared" si="851"/>
        <v>0</v>
      </c>
      <c r="FP368" s="466">
        <f t="shared" si="852"/>
        <v>0</v>
      </c>
      <c r="FQ368" s="468">
        <f t="shared" si="853"/>
        <v>0</v>
      </c>
      <c r="FR368" s="466">
        <f t="shared" si="854"/>
        <v>0</v>
      </c>
      <c r="FS368" s="466">
        <f t="shared" si="855"/>
        <v>0</v>
      </c>
      <c r="FT368" s="466">
        <f t="shared" si="856"/>
        <v>0</v>
      </c>
      <c r="FU368" s="466">
        <f t="shared" si="857"/>
        <v>0</v>
      </c>
      <c r="FV368" s="466">
        <f t="shared" si="858"/>
        <v>0</v>
      </c>
      <c r="FW368" s="466">
        <f t="shared" si="859"/>
        <v>0</v>
      </c>
      <c r="FX368" s="466">
        <f t="shared" si="860"/>
        <v>0</v>
      </c>
      <c r="FY368" s="466">
        <f t="shared" si="861"/>
        <v>0</v>
      </c>
      <c r="FZ368" s="466">
        <f t="shared" si="862"/>
        <v>0</v>
      </c>
      <c r="GA368" s="466">
        <f t="shared" si="863"/>
        <v>0</v>
      </c>
      <c r="GB368" s="466">
        <f t="shared" si="864"/>
        <v>0</v>
      </c>
      <c r="GC368" s="468">
        <f t="shared" si="865"/>
        <v>0</v>
      </c>
    </row>
    <row r="369" spans="1:185">
      <c r="A369" s="97">
        <v>366</v>
      </c>
      <c r="B369" s="97" t="s">
        <v>11</v>
      </c>
      <c r="C369" s="97" t="s">
        <v>214</v>
      </c>
      <c r="D369" s="97" t="s">
        <v>935</v>
      </c>
      <c r="E369" s="321">
        <v>3.393793390839E-3</v>
      </c>
      <c r="F369" s="122">
        <v>3.0544284928145999E-2</v>
      </c>
      <c r="G369" s="122">
        <v>4.7057636455419001E-2</v>
      </c>
      <c r="H369" s="122">
        <v>3.1138054360949998E-3</v>
      </c>
      <c r="I369" s="122">
        <v>2.8024381421573999E-2</v>
      </c>
      <c r="J369" s="122">
        <v>4.6425623667334999E-2</v>
      </c>
      <c r="K369" s="122">
        <v>2.9186623161219999E-3</v>
      </c>
      <c r="L369" s="122">
        <v>2.6268085038206001E-2</v>
      </c>
      <c r="M369" s="122">
        <v>4.5691122319020998E-2</v>
      </c>
      <c r="N369" s="122">
        <v>2.4740753819220002E-3</v>
      </c>
      <c r="O369" s="122">
        <v>2.2266783712618001E-2</v>
      </c>
      <c r="P369" s="475">
        <v>4.4771353188752999E-2</v>
      </c>
      <c r="Q369" s="474">
        <v>2</v>
      </c>
      <c r="R369" s="97">
        <v>6.7875867816780001E-3</v>
      </c>
      <c r="S369" s="97">
        <v>6.1088569856291998E-2</v>
      </c>
      <c r="T369" s="97">
        <v>9.4115272910838002E-2</v>
      </c>
      <c r="U369" s="97">
        <v>6.2276108721899997E-3</v>
      </c>
      <c r="V369" s="97">
        <v>5.6048762843147998E-2</v>
      </c>
      <c r="W369" s="97">
        <v>9.2851247334669998E-2</v>
      </c>
      <c r="X369" s="97">
        <v>5.8373246322429998E-3</v>
      </c>
      <c r="Y369" s="97">
        <v>5.2536170076411003E-2</v>
      </c>
      <c r="Z369" s="97">
        <v>9.1382244638041996E-2</v>
      </c>
      <c r="AA369" s="97">
        <v>4.9481507638430003E-3</v>
      </c>
      <c r="AB369" s="97">
        <v>4.4533567425237001E-2</v>
      </c>
      <c r="AC369" s="97">
        <v>8.9542706377505998E-2</v>
      </c>
      <c r="AD369" s="321">
        <v>31.701092469034801</v>
      </c>
      <c r="AE369" s="97">
        <v>285.31118114657102</v>
      </c>
      <c r="AF369" s="97">
        <v>439.56078430533603</v>
      </c>
      <c r="AG369" s="97">
        <v>29.0857523403395</v>
      </c>
      <c r="AH369" s="97">
        <v>261.77300870197797</v>
      </c>
      <c r="AI369" s="97">
        <v>433.65721460343502</v>
      </c>
      <c r="AJ369" s="97">
        <v>27.262939523369901</v>
      </c>
      <c r="AK369" s="97">
        <v>245.367615786051</v>
      </c>
      <c r="AL369" s="97">
        <v>426.796295166015</v>
      </c>
      <c r="AM369" s="97">
        <v>23.110096409926399</v>
      </c>
      <c r="AN369" s="97">
        <v>207.99185105584999</v>
      </c>
      <c r="AO369" s="97">
        <v>418.20483569555</v>
      </c>
      <c r="AP369" s="466">
        <f t="shared" si="722"/>
        <v>4670.451146879891</v>
      </c>
      <c r="AQ369" s="122">
        <f t="shared" si="723"/>
        <v>4670.4511468798864</v>
      </c>
      <c r="AR369" s="473">
        <f t="shared" si="724"/>
        <v>4670.4511468798773</v>
      </c>
      <c r="AS369" s="122">
        <f t="shared" si="725"/>
        <v>4670.4511468795763</v>
      </c>
      <c r="AT369" s="122">
        <f t="shared" si="726"/>
        <v>4670.4511468798619</v>
      </c>
      <c r="AU369" s="122">
        <f t="shared" si="727"/>
        <v>4670.4511468798601</v>
      </c>
      <c r="AV369" s="122">
        <f t="shared" si="728"/>
        <v>4670.4511468799501</v>
      </c>
      <c r="AW369" s="122">
        <f t="shared" si="729"/>
        <v>4670.4511468798955</v>
      </c>
      <c r="AX369" s="122">
        <f t="shared" si="730"/>
        <v>4670.4509924933682</v>
      </c>
      <c r="AY369" s="122">
        <f t="shared" si="731"/>
        <v>4670.4511468801438</v>
      </c>
      <c r="AZ369" s="122">
        <f t="shared" si="732"/>
        <v>4670.4511468798655</v>
      </c>
      <c r="BA369" s="469">
        <f t="shared" si="733"/>
        <v>4670.4511468798664</v>
      </c>
      <c r="BB369" s="97">
        <f t="shared" si="734"/>
        <v>5.2373773783736524E-4</v>
      </c>
      <c r="BC369" s="97">
        <f t="shared" si="735"/>
        <v>4.7136619263002189E-3</v>
      </c>
      <c r="BD369" s="97">
        <f t="shared" si="736"/>
        <v>7.2620390303257164E-3</v>
      </c>
      <c r="BE369" s="97">
        <f t="shared" si="737"/>
        <v>4.805293744658161E-4</v>
      </c>
      <c r="BF369" s="97">
        <f t="shared" si="738"/>
        <v>4.3247848173804575E-3</v>
      </c>
      <c r="BG369" s="97">
        <f t="shared" si="739"/>
        <v>7.1645054123957302E-3</v>
      </c>
      <c r="BH369" s="97">
        <f t="shared" si="740"/>
        <v>4.5041445454020501E-4</v>
      </c>
      <c r="BI369" s="97">
        <f t="shared" si="741"/>
        <v>4.0537492566182567E-3</v>
      </c>
      <c r="BJ369" s="97">
        <f t="shared" si="742"/>
        <v>7.0511555320986949E-3</v>
      </c>
      <c r="BK369" s="97">
        <f t="shared" si="743"/>
        <v>3.8180481088349617E-4</v>
      </c>
      <c r="BL369" s="97">
        <f t="shared" si="744"/>
        <v>3.4362595442727932E-3</v>
      </c>
      <c r="BM369" s="469">
        <f t="shared" si="745"/>
        <v>6.9092147159843373E-3</v>
      </c>
      <c r="BN369" s="467">
        <f t="shared" si="746"/>
        <v>624555756.47178304</v>
      </c>
      <c r="BO369" s="97">
        <f t="shared" si="747"/>
        <v>181272334.05233836</v>
      </c>
      <c r="BP369" s="97">
        <f t="shared" si="748"/>
        <v>142120374.57403821</v>
      </c>
      <c r="BQ369" s="97">
        <f t="shared" si="749"/>
        <v>655577434.67425656</v>
      </c>
      <c r="BR369" s="97">
        <f t="shared" si="750"/>
        <v>190276129.07900199</v>
      </c>
      <c r="BS369" s="97">
        <f t="shared" si="751"/>
        <v>143206418.7381919</v>
      </c>
      <c r="BT369" s="97">
        <f t="shared" si="752"/>
        <v>679905551.91514671</v>
      </c>
      <c r="BU369" s="97">
        <f t="shared" si="753"/>
        <v>197337171.34729299</v>
      </c>
      <c r="BV369" s="97">
        <f t="shared" si="754"/>
        <v>144497975.76723716</v>
      </c>
      <c r="BW369" s="97">
        <f t="shared" si="755"/>
        <v>746200639.88133264</v>
      </c>
      <c r="BX369" s="97">
        <f t="shared" si="756"/>
        <v>216578792.62338302</v>
      </c>
      <c r="BY369" s="469">
        <f t="shared" si="757"/>
        <v>146161829.7511175</v>
      </c>
      <c r="BZ369" s="470">
        <f t="shared" si="758"/>
        <v>4600.7202306250501</v>
      </c>
      <c r="CA369" s="470">
        <f t="shared" si="759"/>
        <v>148.36845458878236</v>
      </c>
      <c r="CB369" s="470">
        <f t="shared" si="760"/>
        <v>75.503353588890292</v>
      </c>
      <c r="CC369" s="470">
        <f t="shared" si="761"/>
        <v>5263.4746143324501</v>
      </c>
      <c r="CD369" s="470">
        <f t="shared" si="762"/>
        <v>169.74159591308748</v>
      </c>
      <c r="CE369" s="470">
        <f t="shared" si="763"/>
        <v>77.116044667673322</v>
      </c>
      <c r="CF369" s="470">
        <f t="shared" si="764"/>
        <v>5823.77711323117</v>
      </c>
      <c r="CG369" s="470">
        <f t="shared" si="765"/>
        <v>187.81077023722588</v>
      </c>
      <c r="CH369" s="470">
        <f t="shared" si="766"/>
        <v>79.062391353803179</v>
      </c>
      <c r="CI369" s="470">
        <f t="shared" si="767"/>
        <v>7540.1970907389359</v>
      </c>
      <c r="CJ369" s="470">
        <f t="shared" si="768"/>
        <v>243.1635338747291</v>
      </c>
      <c r="CK369" s="472">
        <f t="shared" si="769"/>
        <v>81.615709232033424</v>
      </c>
      <c r="CL369" s="470">
        <f t="shared" si="770"/>
        <v>0</v>
      </c>
      <c r="CM369" s="116">
        <f t="shared" si="771"/>
        <v>0</v>
      </c>
      <c r="CN369" s="116">
        <f t="shared" si="772"/>
        <v>0</v>
      </c>
      <c r="CO369" s="116">
        <f t="shared" si="773"/>
        <v>0</v>
      </c>
      <c r="CP369" s="116">
        <f t="shared" si="774"/>
        <v>0</v>
      </c>
      <c r="CQ369" s="116">
        <f t="shared" si="775"/>
        <v>0</v>
      </c>
      <c r="CR369" s="116">
        <f t="shared" si="776"/>
        <v>0</v>
      </c>
      <c r="CS369" s="116">
        <f t="shared" si="777"/>
        <v>0</v>
      </c>
      <c r="CT369" s="116">
        <f t="shared" si="778"/>
        <v>0</v>
      </c>
      <c r="CU369" s="116">
        <f t="shared" si="779"/>
        <v>0</v>
      </c>
      <c r="CV369" s="116">
        <f t="shared" si="780"/>
        <v>0</v>
      </c>
      <c r="CW369" s="471">
        <f t="shared" si="781"/>
        <v>0</v>
      </c>
      <c r="CX369" s="470">
        <f t="shared" si="782"/>
        <v>0</v>
      </c>
      <c r="CY369" s="116">
        <f t="shared" si="783"/>
        <v>0</v>
      </c>
      <c r="CZ369" s="116">
        <f t="shared" si="784"/>
        <v>0</v>
      </c>
      <c r="DA369" s="116">
        <f t="shared" si="785"/>
        <v>0</v>
      </c>
      <c r="DB369" s="116">
        <f t="shared" si="786"/>
        <v>0</v>
      </c>
      <c r="DC369" s="116">
        <f t="shared" si="787"/>
        <v>0</v>
      </c>
      <c r="DD369" s="116">
        <f t="shared" si="788"/>
        <v>0</v>
      </c>
      <c r="DE369" s="116">
        <f t="shared" si="789"/>
        <v>0</v>
      </c>
      <c r="DF369" s="116">
        <f t="shared" si="790"/>
        <v>0</v>
      </c>
      <c r="DG369" s="116">
        <f t="shared" si="791"/>
        <v>0</v>
      </c>
      <c r="DH369" s="116">
        <f t="shared" si="792"/>
        <v>0</v>
      </c>
      <c r="DI369" s="471">
        <f t="shared" si="793"/>
        <v>0</v>
      </c>
      <c r="DJ369" s="470">
        <f t="shared" si="794"/>
        <v>0</v>
      </c>
      <c r="DK369" s="116">
        <f t="shared" si="795"/>
        <v>0</v>
      </c>
      <c r="DL369" s="116">
        <f t="shared" si="796"/>
        <v>0</v>
      </c>
      <c r="DM369" s="116">
        <f t="shared" si="797"/>
        <v>0</v>
      </c>
      <c r="DN369" s="116">
        <f t="shared" si="798"/>
        <v>0</v>
      </c>
      <c r="DO369" s="116">
        <f t="shared" si="799"/>
        <v>0</v>
      </c>
      <c r="DP369" s="116">
        <f t="shared" si="800"/>
        <v>0</v>
      </c>
      <c r="DQ369" s="116">
        <f t="shared" si="801"/>
        <v>0</v>
      </c>
      <c r="DR369" s="116">
        <f t="shared" si="802"/>
        <v>0</v>
      </c>
      <c r="DS369" s="116">
        <f t="shared" si="803"/>
        <v>0</v>
      </c>
      <c r="DT369" s="116">
        <f t="shared" si="804"/>
        <v>0</v>
      </c>
      <c r="DU369" s="471">
        <f t="shared" si="805"/>
        <v>0</v>
      </c>
      <c r="DV369" s="470">
        <f t="shared" si="806"/>
        <v>0</v>
      </c>
      <c r="DW369" s="470">
        <f t="shared" si="807"/>
        <v>0</v>
      </c>
      <c r="DX369" s="470">
        <f t="shared" si="808"/>
        <v>0</v>
      </c>
      <c r="DY369" s="470">
        <f t="shared" si="809"/>
        <v>0</v>
      </c>
      <c r="DZ369" s="470">
        <f t="shared" si="810"/>
        <v>0</v>
      </c>
      <c r="EA369" s="470">
        <f t="shared" si="811"/>
        <v>0</v>
      </c>
      <c r="EB369" s="470">
        <f t="shared" si="812"/>
        <v>0</v>
      </c>
      <c r="EC369" s="470">
        <f t="shared" si="813"/>
        <v>0</v>
      </c>
      <c r="ED369" s="470">
        <f t="shared" si="814"/>
        <v>0</v>
      </c>
      <c r="EE369" s="470">
        <f t="shared" si="815"/>
        <v>0</v>
      </c>
      <c r="EF369" s="470">
        <f t="shared" si="816"/>
        <v>0</v>
      </c>
      <c r="EG369" s="470">
        <f t="shared" si="817"/>
        <v>0</v>
      </c>
      <c r="EH369" s="466">
        <f t="shared" si="818"/>
        <v>1192497.1438008626</v>
      </c>
      <c r="EI369" s="122">
        <f t="shared" si="819"/>
        <v>38456.795775046194</v>
      </c>
      <c r="EJ369" s="122">
        <f t="shared" si="820"/>
        <v>19570.312687738864</v>
      </c>
      <c r="EK369" s="122">
        <f t="shared" si="821"/>
        <v>1364281.7057813248</v>
      </c>
      <c r="EL369" s="122">
        <f t="shared" si="822"/>
        <v>43996.669687314788</v>
      </c>
      <c r="EM369" s="122">
        <f t="shared" si="823"/>
        <v>19988.318871309955</v>
      </c>
      <c r="EN369" s="122">
        <f t="shared" si="824"/>
        <v>1509510.9516616475</v>
      </c>
      <c r="EO369" s="122">
        <f t="shared" si="825"/>
        <v>48680.162204190397</v>
      </c>
      <c r="EP369" s="122">
        <f t="shared" si="826"/>
        <v>20492.807896442617</v>
      </c>
      <c r="EQ369" s="122">
        <f t="shared" si="827"/>
        <v>1954403.4506915319</v>
      </c>
      <c r="ER369" s="122">
        <f t="shared" si="828"/>
        <v>63027.483760461124</v>
      </c>
      <c r="ES369" s="469">
        <f t="shared" si="829"/>
        <v>21154.622595962297</v>
      </c>
      <c r="ET369" s="466">
        <f t="shared" si="830"/>
        <v>0</v>
      </c>
      <c r="EU369" s="122">
        <f t="shared" si="831"/>
        <v>0</v>
      </c>
      <c r="EV369" s="122">
        <f t="shared" si="832"/>
        <v>0</v>
      </c>
      <c r="EW369" s="122">
        <f t="shared" si="833"/>
        <v>0</v>
      </c>
      <c r="EX369" s="122">
        <f t="shared" si="834"/>
        <v>0</v>
      </c>
      <c r="EY369" s="122">
        <f t="shared" si="835"/>
        <v>0</v>
      </c>
      <c r="EZ369" s="122">
        <f t="shared" si="836"/>
        <v>0</v>
      </c>
      <c r="FA369" s="122">
        <f t="shared" si="837"/>
        <v>0</v>
      </c>
      <c r="FB369" s="122">
        <f t="shared" si="838"/>
        <v>0</v>
      </c>
      <c r="FC369" s="122">
        <f t="shared" si="839"/>
        <v>0</v>
      </c>
      <c r="FD369" s="122">
        <f t="shared" si="840"/>
        <v>0</v>
      </c>
      <c r="FE369" s="469">
        <f t="shared" si="841"/>
        <v>0</v>
      </c>
      <c r="FF369" s="466">
        <f t="shared" si="842"/>
        <v>0</v>
      </c>
      <c r="FG369" s="466">
        <f t="shared" si="843"/>
        <v>0</v>
      </c>
      <c r="FH369" s="466">
        <f t="shared" si="844"/>
        <v>0</v>
      </c>
      <c r="FI369" s="466">
        <f t="shared" si="845"/>
        <v>0</v>
      </c>
      <c r="FJ369" s="466">
        <f t="shared" si="846"/>
        <v>0</v>
      </c>
      <c r="FK369" s="466">
        <f t="shared" si="847"/>
        <v>0</v>
      </c>
      <c r="FL369" s="466">
        <f t="shared" si="848"/>
        <v>0</v>
      </c>
      <c r="FM369" s="466">
        <f t="shared" si="849"/>
        <v>0</v>
      </c>
      <c r="FN369" s="466">
        <f t="shared" si="850"/>
        <v>0</v>
      </c>
      <c r="FO369" s="466">
        <f t="shared" si="851"/>
        <v>0</v>
      </c>
      <c r="FP369" s="466">
        <f t="shared" si="852"/>
        <v>0</v>
      </c>
      <c r="FQ369" s="468">
        <f t="shared" si="853"/>
        <v>0</v>
      </c>
      <c r="FR369" s="466">
        <f t="shared" si="854"/>
        <v>0</v>
      </c>
      <c r="FS369" s="466">
        <f t="shared" si="855"/>
        <v>0</v>
      </c>
      <c r="FT369" s="466">
        <f t="shared" si="856"/>
        <v>0</v>
      </c>
      <c r="FU369" s="466">
        <f t="shared" si="857"/>
        <v>0</v>
      </c>
      <c r="FV369" s="466">
        <f t="shared" si="858"/>
        <v>0</v>
      </c>
      <c r="FW369" s="466">
        <f t="shared" si="859"/>
        <v>0</v>
      </c>
      <c r="FX369" s="466">
        <f t="shared" si="860"/>
        <v>0</v>
      </c>
      <c r="FY369" s="466">
        <f t="shared" si="861"/>
        <v>0</v>
      </c>
      <c r="FZ369" s="466">
        <f t="shared" si="862"/>
        <v>0</v>
      </c>
      <c r="GA369" s="466">
        <f t="shared" si="863"/>
        <v>0</v>
      </c>
      <c r="GB369" s="466">
        <f t="shared" si="864"/>
        <v>0</v>
      </c>
      <c r="GC369" s="468">
        <f t="shared" si="865"/>
        <v>0</v>
      </c>
    </row>
    <row r="370" spans="1:185">
      <c r="A370" s="97">
        <v>367</v>
      </c>
      <c r="B370" s="97" t="s">
        <v>11</v>
      </c>
      <c r="C370" s="97" t="s">
        <v>214</v>
      </c>
      <c r="D370" s="97" t="s">
        <v>935</v>
      </c>
      <c r="E370" s="321">
        <v>4.1942622726110004E-3</v>
      </c>
      <c r="F370" s="122">
        <v>0</v>
      </c>
      <c r="G370" s="122">
        <v>2.3028637482745001E-2</v>
      </c>
      <c r="H370" s="122">
        <v>3.8895384275930002E-3</v>
      </c>
      <c r="I370" s="122">
        <v>0</v>
      </c>
      <c r="J370" s="122">
        <v>2.2172330324929001E-2</v>
      </c>
      <c r="K370" s="122">
        <v>3.673150022402E-3</v>
      </c>
      <c r="L370" s="122">
        <v>0</v>
      </c>
      <c r="M370" s="122">
        <v>2.1382103744976001E-2</v>
      </c>
      <c r="N370" s="122">
        <v>3.0047496223670001E-3</v>
      </c>
      <c r="O370" s="122">
        <v>0</v>
      </c>
      <c r="P370" s="475">
        <v>2.0077511560768001E-2</v>
      </c>
      <c r="Q370" s="474">
        <v>1</v>
      </c>
      <c r="R370" s="97">
        <v>4.1942622726110004E-3</v>
      </c>
      <c r="S370" s="97">
        <v>0</v>
      </c>
      <c r="T370" s="97">
        <v>2.3028637482745001E-2</v>
      </c>
      <c r="U370" s="97">
        <v>3.8895384275930002E-3</v>
      </c>
      <c r="V370" s="97">
        <v>0</v>
      </c>
      <c r="W370" s="97">
        <v>2.2172330324929001E-2</v>
      </c>
      <c r="X370" s="97">
        <v>3.673150022402E-3</v>
      </c>
      <c r="Y370" s="97">
        <v>0</v>
      </c>
      <c r="Z370" s="97">
        <v>2.1382103744976001E-2</v>
      </c>
      <c r="AA370" s="97">
        <v>3.0047496223670001E-3</v>
      </c>
      <c r="AB370" s="97">
        <v>0</v>
      </c>
      <c r="AC370" s="97">
        <v>2.0077511560768001E-2</v>
      </c>
      <c r="AD370" s="321">
        <v>19.319954405445898</v>
      </c>
      <c r="AE370" s="97">
        <v>0</v>
      </c>
      <c r="AF370" s="97">
        <v>106.076396102255</v>
      </c>
      <c r="AG370" s="97">
        <v>17.916310472535201</v>
      </c>
      <c r="AH370" s="97">
        <v>0</v>
      </c>
      <c r="AI370" s="97">
        <v>102.132003937248</v>
      </c>
      <c r="AJ370" s="97">
        <v>16.919564477545201</v>
      </c>
      <c r="AK370" s="97">
        <v>0</v>
      </c>
      <c r="AL370" s="97">
        <v>98.491996765136705</v>
      </c>
      <c r="AM370" s="97">
        <v>13.840723810480601</v>
      </c>
      <c r="AN370" s="97">
        <v>0</v>
      </c>
      <c r="AO370" s="97">
        <v>92.482678172487894</v>
      </c>
      <c r="AP370" s="466">
        <f t="shared" si="722"/>
        <v>4606.2819036394912</v>
      </c>
      <c r="AQ370" s="122">
        <f t="shared" si="723"/>
        <v>0</v>
      </c>
      <c r="AR370" s="473">
        <f t="shared" si="724"/>
        <v>4606.2819036400388</v>
      </c>
      <c r="AS370" s="122">
        <f t="shared" si="725"/>
        <v>4606.2819036403043</v>
      </c>
      <c r="AT370" s="122">
        <f t="shared" si="726"/>
        <v>0</v>
      </c>
      <c r="AU370" s="122">
        <f t="shared" si="727"/>
        <v>4606.2819036399615</v>
      </c>
      <c r="AV370" s="122">
        <f t="shared" si="728"/>
        <v>4606.2819036400024</v>
      </c>
      <c r="AW370" s="122">
        <f t="shared" si="729"/>
        <v>0</v>
      </c>
      <c r="AX370" s="122">
        <f t="shared" si="730"/>
        <v>4606.281867296555</v>
      </c>
      <c r="AY370" s="122">
        <f t="shared" si="731"/>
        <v>4606.2819036407873</v>
      </c>
      <c r="AZ370" s="122">
        <f t="shared" si="732"/>
        <v>0</v>
      </c>
      <c r="BA370" s="469">
        <f t="shared" si="733"/>
        <v>4606.2819036399678</v>
      </c>
      <c r="BB370" s="97">
        <f t="shared" si="734"/>
        <v>6.472678744921576E-4</v>
      </c>
      <c r="BC370" s="97">
        <f t="shared" si="735"/>
        <v>0</v>
      </c>
      <c r="BD370" s="97">
        <f t="shared" si="736"/>
        <v>3.55383051108717E-3</v>
      </c>
      <c r="BE370" s="97">
        <f t="shared" si="737"/>
        <v>6.0024221356487972E-4</v>
      </c>
      <c r="BF370" s="97">
        <f t="shared" si="738"/>
        <v>0</v>
      </c>
      <c r="BG370" s="97">
        <f t="shared" si="739"/>
        <v>3.4216832875882093E-3</v>
      </c>
      <c r="BH370" s="97">
        <f t="shared" si="740"/>
        <v>5.6684867401268193E-4</v>
      </c>
      <c r="BI370" s="97">
        <f t="shared" si="741"/>
        <v>0</v>
      </c>
      <c r="BJ370" s="97">
        <f t="shared" si="742"/>
        <v>3.299733765710796E-3</v>
      </c>
      <c r="BK370" s="97">
        <f t="shared" si="743"/>
        <v>4.6369963894505841E-4</v>
      </c>
      <c r="BL370" s="97">
        <f t="shared" si="744"/>
        <v>0</v>
      </c>
      <c r="BM370" s="469">
        <f t="shared" si="745"/>
        <v>3.0984062007500747E-3</v>
      </c>
      <c r="BN370" s="467">
        <f t="shared" si="746"/>
        <v>546743566.26668441</v>
      </c>
      <c r="BO370" s="97">
        <f t="shared" si="747"/>
        <v>0</v>
      </c>
      <c r="BP370" s="97">
        <f t="shared" si="748"/>
        <v>209595403.46270737</v>
      </c>
      <c r="BQ370" s="97">
        <f t="shared" si="749"/>
        <v>570461268.80522621</v>
      </c>
      <c r="BR370" s="97">
        <f t="shared" si="750"/>
        <v>0</v>
      </c>
      <c r="BS370" s="97">
        <f t="shared" si="751"/>
        <v>214114949.37338963</v>
      </c>
      <c r="BT370" s="97">
        <f t="shared" si="752"/>
        <v>589144741.56518102</v>
      </c>
      <c r="BU370" s="97">
        <f t="shared" si="753"/>
        <v>0</v>
      </c>
      <c r="BV370" s="97">
        <f t="shared" si="754"/>
        <v>218534685.90122584</v>
      </c>
      <c r="BW370" s="97">
        <f t="shared" si="755"/>
        <v>659679074.4896487</v>
      </c>
      <c r="BX370" s="97">
        <f t="shared" si="756"/>
        <v>0</v>
      </c>
      <c r="BY370" s="469">
        <f t="shared" si="757"/>
        <v>226419126.16269267</v>
      </c>
      <c r="BZ370" s="470">
        <f t="shared" si="758"/>
        <v>6517.7560525599556</v>
      </c>
      <c r="CA370" s="470">
        <f t="shared" si="759"/>
        <v>0</v>
      </c>
      <c r="CB370" s="470">
        <f t="shared" si="760"/>
        <v>455.07556324110345</v>
      </c>
      <c r="CC370" s="470">
        <f t="shared" si="761"/>
        <v>7333.2771924591843</v>
      </c>
      <c r="CD370" s="470">
        <f t="shared" si="762"/>
        <v>0</v>
      </c>
      <c r="CE370" s="470">
        <f t="shared" si="763"/>
        <v>482.84268328046221</v>
      </c>
      <c r="CF370" s="470">
        <f t="shared" si="764"/>
        <v>8019.6117497525847</v>
      </c>
      <c r="CG370" s="470">
        <f t="shared" si="765"/>
        <v>0</v>
      </c>
      <c r="CH370" s="470">
        <f t="shared" si="766"/>
        <v>511.02241507123301</v>
      </c>
      <c r="CI370" s="470">
        <f t="shared" si="767"/>
        <v>10977.271942711563</v>
      </c>
      <c r="CJ370" s="470">
        <f t="shared" si="768"/>
        <v>0</v>
      </c>
      <c r="CK370" s="472">
        <f t="shared" si="769"/>
        <v>563.8625221990203</v>
      </c>
      <c r="CL370" s="470">
        <f t="shared" si="770"/>
        <v>0</v>
      </c>
      <c r="CM370" s="116">
        <f t="shared" si="771"/>
        <v>0</v>
      </c>
      <c r="CN370" s="116">
        <f t="shared" si="772"/>
        <v>0</v>
      </c>
      <c r="CO370" s="116">
        <f t="shared" si="773"/>
        <v>0</v>
      </c>
      <c r="CP370" s="116">
        <f t="shared" si="774"/>
        <v>0</v>
      </c>
      <c r="CQ370" s="116">
        <f t="shared" si="775"/>
        <v>0</v>
      </c>
      <c r="CR370" s="116">
        <f t="shared" si="776"/>
        <v>0</v>
      </c>
      <c r="CS370" s="116">
        <f t="shared" si="777"/>
        <v>0</v>
      </c>
      <c r="CT370" s="116">
        <f t="shared" si="778"/>
        <v>0</v>
      </c>
      <c r="CU370" s="116">
        <f t="shared" si="779"/>
        <v>0</v>
      </c>
      <c r="CV370" s="116">
        <f t="shared" si="780"/>
        <v>0</v>
      </c>
      <c r="CW370" s="471">
        <f t="shared" si="781"/>
        <v>0</v>
      </c>
      <c r="CX370" s="470">
        <f t="shared" si="782"/>
        <v>0</v>
      </c>
      <c r="CY370" s="116">
        <f t="shared" si="783"/>
        <v>0</v>
      </c>
      <c r="CZ370" s="116">
        <f t="shared" si="784"/>
        <v>0</v>
      </c>
      <c r="DA370" s="116">
        <f t="shared" si="785"/>
        <v>0</v>
      </c>
      <c r="DB370" s="116">
        <f t="shared" si="786"/>
        <v>0</v>
      </c>
      <c r="DC370" s="116">
        <f t="shared" si="787"/>
        <v>0</v>
      </c>
      <c r="DD370" s="116">
        <f t="shared" si="788"/>
        <v>0</v>
      </c>
      <c r="DE370" s="116">
        <f t="shared" si="789"/>
        <v>0</v>
      </c>
      <c r="DF370" s="116">
        <f t="shared" si="790"/>
        <v>0</v>
      </c>
      <c r="DG370" s="116">
        <f t="shared" si="791"/>
        <v>0</v>
      </c>
      <c r="DH370" s="116">
        <f t="shared" si="792"/>
        <v>0</v>
      </c>
      <c r="DI370" s="471">
        <f t="shared" si="793"/>
        <v>0</v>
      </c>
      <c r="DJ370" s="470">
        <f t="shared" si="794"/>
        <v>0</v>
      </c>
      <c r="DK370" s="116">
        <f t="shared" si="795"/>
        <v>0</v>
      </c>
      <c r="DL370" s="116">
        <f t="shared" si="796"/>
        <v>0</v>
      </c>
      <c r="DM370" s="116">
        <f t="shared" si="797"/>
        <v>0</v>
      </c>
      <c r="DN370" s="116">
        <f t="shared" si="798"/>
        <v>0</v>
      </c>
      <c r="DO370" s="116">
        <f t="shared" si="799"/>
        <v>0</v>
      </c>
      <c r="DP370" s="116">
        <f t="shared" si="800"/>
        <v>0</v>
      </c>
      <c r="DQ370" s="116">
        <f t="shared" si="801"/>
        <v>0</v>
      </c>
      <c r="DR370" s="116">
        <f t="shared" si="802"/>
        <v>0</v>
      </c>
      <c r="DS370" s="116">
        <f t="shared" si="803"/>
        <v>0</v>
      </c>
      <c r="DT370" s="116">
        <f t="shared" si="804"/>
        <v>0</v>
      </c>
      <c r="DU370" s="471">
        <f t="shared" si="805"/>
        <v>0</v>
      </c>
      <c r="DV370" s="470">
        <f t="shared" si="806"/>
        <v>0</v>
      </c>
      <c r="DW370" s="470">
        <f t="shared" si="807"/>
        <v>0</v>
      </c>
      <c r="DX370" s="470">
        <f t="shared" si="808"/>
        <v>0</v>
      </c>
      <c r="DY370" s="470">
        <f t="shared" si="809"/>
        <v>0</v>
      </c>
      <c r="DZ370" s="470">
        <f t="shared" si="810"/>
        <v>0</v>
      </c>
      <c r="EA370" s="470">
        <f t="shared" si="811"/>
        <v>0</v>
      </c>
      <c r="EB370" s="470">
        <f t="shared" si="812"/>
        <v>0</v>
      </c>
      <c r="EC370" s="470">
        <f t="shared" si="813"/>
        <v>0</v>
      </c>
      <c r="ED370" s="470">
        <f t="shared" si="814"/>
        <v>0</v>
      </c>
      <c r="EE370" s="470">
        <f t="shared" si="815"/>
        <v>0</v>
      </c>
      <c r="EF370" s="470">
        <f t="shared" si="816"/>
        <v>0</v>
      </c>
      <c r="EG370" s="470">
        <f t="shared" si="817"/>
        <v>0</v>
      </c>
      <c r="EH370" s="466">
        <f t="shared" si="818"/>
        <v>844694.42685635539</v>
      </c>
      <c r="EI370" s="122">
        <f t="shared" si="819"/>
        <v>0</v>
      </c>
      <c r="EJ370" s="122">
        <f t="shared" si="820"/>
        <v>58977.321177477592</v>
      </c>
      <c r="EK370" s="122">
        <f t="shared" si="821"/>
        <v>950385.12106174196</v>
      </c>
      <c r="EL370" s="122">
        <f t="shared" si="822"/>
        <v>0</v>
      </c>
      <c r="EM370" s="122">
        <f t="shared" si="823"/>
        <v>62575.91114585875</v>
      </c>
      <c r="EN370" s="122">
        <f t="shared" si="824"/>
        <v>1039333.3681009903</v>
      </c>
      <c r="EO370" s="122">
        <f t="shared" si="825"/>
        <v>0</v>
      </c>
      <c r="EP370" s="122">
        <f t="shared" si="826"/>
        <v>66227.975169430443</v>
      </c>
      <c r="EQ370" s="122">
        <f t="shared" si="827"/>
        <v>1422643.0626309176</v>
      </c>
      <c r="ER370" s="122">
        <f t="shared" si="828"/>
        <v>0</v>
      </c>
      <c r="ES370" s="469">
        <f t="shared" si="829"/>
        <v>73075.998269006886</v>
      </c>
      <c r="ET370" s="466">
        <f t="shared" si="830"/>
        <v>0</v>
      </c>
      <c r="EU370" s="122">
        <f t="shared" si="831"/>
        <v>0</v>
      </c>
      <c r="EV370" s="122">
        <f t="shared" si="832"/>
        <v>0</v>
      </c>
      <c r="EW370" s="122">
        <f t="shared" si="833"/>
        <v>0</v>
      </c>
      <c r="EX370" s="122">
        <f t="shared" si="834"/>
        <v>0</v>
      </c>
      <c r="EY370" s="122">
        <f t="shared" si="835"/>
        <v>0</v>
      </c>
      <c r="EZ370" s="122">
        <f t="shared" si="836"/>
        <v>0</v>
      </c>
      <c r="FA370" s="122">
        <f t="shared" si="837"/>
        <v>0</v>
      </c>
      <c r="FB370" s="122">
        <f t="shared" si="838"/>
        <v>0</v>
      </c>
      <c r="FC370" s="122">
        <f t="shared" si="839"/>
        <v>0</v>
      </c>
      <c r="FD370" s="122">
        <f t="shared" si="840"/>
        <v>0</v>
      </c>
      <c r="FE370" s="469">
        <f t="shared" si="841"/>
        <v>0</v>
      </c>
      <c r="FF370" s="466">
        <f t="shared" si="842"/>
        <v>0</v>
      </c>
      <c r="FG370" s="466">
        <f t="shared" si="843"/>
        <v>0</v>
      </c>
      <c r="FH370" s="466">
        <f t="shared" si="844"/>
        <v>0</v>
      </c>
      <c r="FI370" s="466">
        <f t="shared" si="845"/>
        <v>0</v>
      </c>
      <c r="FJ370" s="466">
        <f t="shared" si="846"/>
        <v>0</v>
      </c>
      <c r="FK370" s="466">
        <f t="shared" si="847"/>
        <v>0</v>
      </c>
      <c r="FL370" s="466">
        <f t="shared" si="848"/>
        <v>0</v>
      </c>
      <c r="FM370" s="466">
        <f t="shared" si="849"/>
        <v>0</v>
      </c>
      <c r="FN370" s="466">
        <f t="shared" si="850"/>
        <v>0</v>
      </c>
      <c r="FO370" s="466">
        <f t="shared" si="851"/>
        <v>0</v>
      </c>
      <c r="FP370" s="466">
        <f t="shared" si="852"/>
        <v>0</v>
      </c>
      <c r="FQ370" s="468">
        <f t="shared" si="853"/>
        <v>0</v>
      </c>
      <c r="FR370" s="466">
        <f t="shared" si="854"/>
        <v>0</v>
      </c>
      <c r="FS370" s="466">
        <f t="shared" si="855"/>
        <v>0</v>
      </c>
      <c r="FT370" s="466">
        <f t="shared" si="856"/>
        <v>0</v>
      </c>
      <c r="FU370" s="466">
        <f t="shared" si="857"/>
        <v>0</v>
      </c>
      <c r="FV370" s="466">
        <f t="shared" si="858"/>
        <v>0</v>
      </c>
      <c r="FW370" s="466">
        <f t="shared" si="859"/>
        <v>0</v>
      </c>
      <c r="FX370" s="466">
        <f t="shared" si="860"/>
        <v>0</v>
      </c>
      <c r="FY370" s="466">
        <f t="shared" si="861"/>
        <v>0</v>
      </c>
      <c r="FZ370" s="466">
        <f t="shared" si="862"/>
        <v>0</v>
      </c>
      <c r="GA370" s="466">
        <f t="shared" si="863"/>
        <v>0</v>
      </c>
      <c r="GB370" s="466">
        <f t="shared" si="864"/>
        <v>0</v>
      </c>
      <c r="GC370" s="468">
        <f t="shared" si="865"/>
        <v>0</v>
      </c>
    </row>
    <row r="371" spans="1:185">
      <c r="A371" s="97">
        <v>368</v>
      </c>
      <c r="B371" s="97" t="s">
        <v>11</v>
      </c>
      <c r="C371" s="97" t="s">
        <v>214</v>
      </c>
      <c r="D371" s="97" t="s">
        <v>935</v>
      </c>
      <c r="E371" s="321">
        <v>5.1241230492370003E-3</v>
      </c>
      <c r="F371" s="122">
        <v>0</v>
      </c>
      <c r="G371" s="122">
        <v>7.2788469238875997E-2</v>
      </c>
      <c r="H371" s="122">
        <v>5.1241230492370003E-3</v>
      </c>
      <c r="I371" s="122">
        <v>0</v>
      </c>
      <c r="J371" s="122">
        <v>7.2748035274852005E-2</v>
      </c>
      <c r="K371" s="122">
        <v>5.1241230492370003E-3</v>
      </c>
      <c r="L371" s="122">
        <v>0</v>
      </c>
      <c r="M371" s="122">
        <v>7.2701044451797994E-2</v>
      </c>
      <c r="N371" s="122">
        <v>5.1241230492370003E-3</v>
      </c>
      <c r="O371" s="122">
        <v>0</v>
      </c>
      <c r="P371" s="475">
        <v>7.2642200845110999E-2</v>
      </c>
      <c r="Q371" s="474">
        <v>1</v>
      </c>
      <c r="R371" s="97">
        <v>5.1241230492370003E-3</v>
      </c>
      <c r="S371" s="97">
        <v>0</v>
      </c>
      <c r="T371" s="97">
        <v>7.2788469238875997E-2</v>
      </c>
      <c r="U371" s="97">
        <v>5.1241230492370003E-3</v>
      </c>
      <c r="V371" s="97">
        <v>0</v>
      </c>
      <c r="W371" s="97">
        <v>7.2748035274852005E-2</v>
      </c>
      <c r="X371" s="97">
        <v>5.1241230492370003E-3</v>
      </c>
      <c r="Y371" s="97">
        <v>0</v>
      </c>
      <c r="Z371" s="97">
        <v>7.2701044451797994E-2</v>
      </c>
      <c r="AA371" s="97">
        <v>5.1241230492370003E-3</v>
      </c>
      <c r="AB371" s="97">
        <v>0</v>
      </c>
      <c r="AC371" s="97">
        <v>7.2642200845110999E-2</v>
      </c>
      <c r="AD371" s="321">
        <v>12.981373590238499</v>
      </c>
      <c r="AE371" s="97">
        <v>0</v>
      </c>
      <c r="AF371" s="97">
        <v>184.40117522006</v>
      </c>
      <c r="AG371" s="97">
        <v>12.981373590238499</v>
      </c>
      <c r="AH371" s="97">
        <v>0</v>
      </c>
      <c r="AI371" s="97">
        <v>184.29874044484501</v>
      </c>
      <c r="AJ371" s="97">
        <v>12.981373590238499</v>
      </c>
      <c r="AK371" s="97">
        <v>0</v>
      </c>
      <c r="AL371" s="97">
        <v>184.1796875</v>
      </c>
      <c r="AM371" s="97">
        <v>12.981373590238499</v>
      </c>
      <c r="AN371" s="97">
        <v>0</v>
      </c>
      <c r="AO371" s="97">
        <v>184.03062114755599</v>
      </c>
      <c r="AP371" s="466">
        <f t="shared" si="722"/>
        <v>2533.3844377861828</v>
      </c>
      <c r="AQ371" s="122">
        <f t="shared" si="723"/>
        <v>0</v>
      </c>
      <c r="AR371" s="473">
        <f t="shared" si="724"/>
        <v>2533.3844377863652</v>
      </c>
      <c r="AS371" s="122">
        <f t="shared" si="725"/>
        <v>2533.3844377861828</v>
      </c>
      <c r="AT371" s="122">
        <f t="shared" si="726"/>
        <v>0</v>
      </c>
      <c r="AU371" s="122">
        <f t="shared" si="727"/>
        <v>2533.3844377863843</v>
      </c>
      <c r="AV371" s="122">
        <f t="shared" si="728"/>
        <v>2533.3844377861828</v>
      </c>
      <c r="AW371" s="122">
        <f t="shared" si="729"/>
        <v>0</v>
      </c>
      <c r="AX371" s="122">
        <f t="shared" si="730"/>
        <v>2533.3843397822739</v>
      </c>
      <c r="AY371" s="122">
        <f t="shared" si="731"/>
        <v>2533.3844377861828</v>
      </c>
      <c r="AZ371" s="122">
        <f t="shared" si="732"/>
        <v>0</v>
      </c>
      <c r="BA371" s="469">
        <f t="shared" si="733"/>
        <v>2533.3844377863684</v>
      </c>
      <c r="BB371" s="97">
        <f t="shared" si="734"/>
        <v>7.9076605589836323E-4</v>
      </c>
      <c r="BC371" s="97">
        <f t="shared" si="735"/>
        <v>0</v>
      </c>
      <c r="BD371" s="97">
        <f t="shared" si="736"/>
        <v>1.1232878325097206E-2</v>
      </c>
      <c r="BE371" s="97">
        <f t="shared" si="737"/>
        <v>7.9076605589836323E-4</v>
      </c>
      <c r="BF371" s="97">
        <f t="shared" si="738"/>
        <v>0</v>
      </c>
      <c r="BG371" s="97">
        <f t="shared" si="739"/>
        <v>1.1226638465915772E-2</v>
      </c>
      <c r="BH371" s="97">
        <f t="shared" si="740"/>
        <v>7.9076605589836323E-4</v>
      </c>
      <c r="BI371" s="97">
        <f t="shared" si="741"/>
        <v>0</v>
      </c>
      <c r="BJ371" s="97">
        <f t="shared" si="742"/>
        <v>1.1219386737678026E-2</v>
      </c>
      <c r="BK371" s="97">
        <f t="shared" si="743"/>
        <v>7.9076605589836323E-4</v>
      </c>
      <c r="BL371" s="97">
        <f t="shared" si="744"/>
        <v>0</v>
      </c>
      <c r="BM371" s="469">
        <f t="shared" si="745"/>
        <v>1.1210305861530517E-2</v>
      </c>
      <c r="BN371" s="467">
        <f t="shared" si="746"/>
        <v>268641778.17933613</v>
      </c>
      <c r="BO371" s="97">
        <f t="shared" si="747"/>
        <v>0</v>
      </c>
      <c r="BP371" s="97">
        <f t="shared" si="748"/>
        <v>60304278.284549922</v>
      </c>
      <c r="BQ371" s="97">
        <f t="shared" si="749"/>
        <v>268641778.17933613</v>
      </c>
      <c r="BR371" s="97">
        <f t="shared" si="750"/>
        <v>0</v>
      </c>
      <c r="BS371" s="97">
        <f t="shared" si="751"/>
        <v>60323146.413646877</v>
      </c>
      <c r="BT371" s="97">
        <f t="shared" si="752"/>
        <v>268641778.17933613</v>
      </c>
      <c r="BU371" s="97">
        <f t="shared" si="753"/>
        <v>0</v>
      </c>
      <c r="BV371" s="97">
        <f t="shared" si="754"/>
        <v>60345092.509302408</v>
      </c>
      <c r="BW371" s="97">
        <f t="shared" si="755"/>
        <v>268641778.17933613</v>
      </c>
      <c r="BX371" s="97">
        <f t="shared" si="756"/>
        <v>0</v>
      </c>
      <c r="BY371" s="469">
        <f t="shared" si="757"/>
        <v>60372610.74958194</v>
      </c>
      <c r="BZ371" s="470">
        <f t="shared" si="758"/>
        <v>2621.3439411777772</v>
      </c>
      <c r="CA371" s="470">
        <f t="shared" si="759"/>
        <v>0</v>
      </c>
      <c r="CB371" s="470">
        <f t="shared" si="760"/>
        <v>41.424334729889935</v>
      </c>
      <c r="CC371" s="470">
        <f t="shared" si="761"/>
        <v>2621.3439411777772</v>
      </c>
      <c r="CD371" s="470">
        <f t="shared" si="762"/>
        <v>0</v>
      </c>
      <c r="CE371" s="470">
        <f t="shared" si="763"/>
        <v>41.460326856758257</v>
      </c>
      <c r="CF371" s="470">
        <f t="shared" si="764"/>
        <v>2621.3439411777772</v>
      </c>
      <c r="CG371" s="470">
        <f t="shared" si="765"/>
        <v>0</v>
      </c>
      <c r="CH371" s="470">
        <f t="shared" si="766"/>
        <v>41.502218409882822</v>
      </c>
      <c r="CI371" s="470">
        <f t="shared" si="767"/>
        <v>2621.3439411777772</v>
      </c>
      <c r="CJ371" s="470">
        <f t="shared" si="768"/>
        <v>0</v>
      </c>
      <c r="CK371" s="472">
        <f t="shared" si="769"/>
        <v>41.554778109152764</v>
      </c>
      <c r="CL371" s="470">
        <f t="shared" si="770"/>
        <v>0</v>
      </c>
      <c r="CM371" s="116">
        <f t="shared" si="771"/>
        <v>0</v>
      </c>
      <c r="CN371" s="116">
        <f t="shared" si="772"/>
        <v>0</v>
      </c>
      <c r="CO371" s="116">
        <f t="shared" si="773"/>
        <v>0</v>
      </c>
      <c r="CP371" s="116">
        <f t="shared" si="774"/>
        <v>0</v>
      </c>
      <c r="CQ371" s="116">
        <f t="shared" si="775"/>
        <v>0</v>
      </c>
      <c r="CR371" s="116">
        <f t="shared" si="776"/>
        <v>0</v>
      </c>
      <c r="CS371" s="116">
        <f t="shared" si="777"/>
        <v>0</v>
      </c>
      <c r="CT371" s="116">
        <f t="shared" si="778"/>
        <v>0</v>
      </c>
      <c r="CU371" s="116">
        <f t="shared" si="779"/>
        <v>0</v>
      </c>
      <c r="CV371" s="116">
        <f t="shared" si="780"/>
        <v>0</v>
      </c>
      <c r="CW371" s="471">
        <f t="shared" si="781"/>
        <v>0</v>
      </c>
      <c r="CX371" s="470">
        <f t="shared" si="782"/>
        <v>0</v>
      </c>
      <c r="CY371" s="116">
        <f t="shared" si="783"/>
        <v>0</v>
      </c>
      <c r="CZ371" s="116">
        <f t="shared" si="784"/>
        <v>0</v>
      </c>
      <c r="DA371" s="116">
        <f t="shared" si="785"/>
        <v>0</v>
      </c>
      <c r="DB371" s="116">
        <f t="shared" si="786"/>
        <v>0</v>
      </c>
      <c r="DC371" s="116">
        <f t="shared" si="787"/>
        <v>0</v>
      </c>
      <c r="DD371" s="116">
        <f t="shared" si="788"/>
        <v>0</v>
      </c>
      <c r="DE371" s="116">
        <f t="shared" si="789"/>
        <v>0</v>
      </c>
      <c r="DF371" s="116">
        <f t="shared" si="790"/>
        <v>0</v>
      </c>
      <c r="DG371" s="116">
        <f t="shared" si="791"/>
        <v>0</v>
      </c>
      <c r="DH371" s="116">
        <f t="shared" si="792"/>
        <v>0</v>
      </c>
      <c r="DI371" s="471">
        <f t="shared" si="793"/>
        <v>0</v>
      </c>
      <c r="DJ371" s="470">
        <f t="shared" si="794"/>
        <v>0</v>
      </c>
      <c r="DK371" s="116">
        <f t="shared" si="795"/>
        <v>0</v>
      </c>
      <c r="DL371" s="116">
        <f t="shared" si="796"/>
        <v>0</v>
      </c>
      <c r="DM371" s="116">
        <f t="shared" si="797"/>
        <v>0</v>
      </c>
      <c r="DN371" s="116">
        <f t="shared" si="798"/>
        <v>0</v>
      </c>
      <c r="DO371" s="116">
        <f t="shared" si="799"/>
        <v>0</v>
      </c>
      <c r="DP371" s="116">
        <f t="shared" si="800"/>
        <v>0</v>
      </c>
      <c r="DQ371" s="116">
        <f t="shared" si="801"/>
        <v>0</v>
      </c>
      <c r="DR371" s="116">
        <f t="shared" si="802"/>
        <v>0</v>
      </c>
      <c r="DS371" s="116">
        <f t="shared" si="803"/>
        <v>0</v>
      </c>
      <c r="DT371" s="116">
        <f t="shared" si="804"/>
        <v>0</v>
      </c>
      <c r="DU371" s="471">
        <f t="shared" si="805"/>
        <v>0</v>
      </c>
      <c r="DV371" s="470">
        <f t="shared" si="806"/>
        <v>0</v>
      </c>
      <c r="DW371" s="470">
        <f t="shared" si="807"/>
        <v>0</v>
      </c>
      <c r="DX371" s="470">
        <f t="shared" si="808"/>
        <v>0</v>
      </c>
      <c r="DY371" s="470">
        <f t="shared" si="809"/>
        <v>0</v>
      </c>
      <c r="DZ371" s="470">
        <f t="shared" si="810"/>
        <v>0</v>
      </c>
      <c r="EA371" s="470">
        <f t="shared" si="811"/>
        <v>0</v>
      </c>
      <c r="EB371" s="470">
        <f t="shared" si="812"/>
        <v>0</v>
      </c>
      <c r="EC371" s="470">
        <f t="shared" si="813"/>
        <v>0</v>
      </c>
      <c r="ED371" s="470">
        <f t="shared" si="814"/>
        <v>0</v>
      </c>
      <c r="EE371" s="470">
        <f t="shared" si="815"/>
        <v>0</v>
      </c>
      <c r="EF371" s="470">
        <f t="shared" si="816"/>
        <v>0</v>
      </c>
      <c r="EG371" s="470">
        <f t="shared" si="817"/>
        <v>0</v>
      </c>
      <c r="EH371" s="466">
        <f t="shared" si="818"/>
        <v>339723.45698898402</v>
      </c>
      <c r="EI371" s="122">
        <f t="shared" si="819"/>
        <v>0</v>
      </c>
      <c r="EJ371" s="122">
        <f t="shared" si="820"/>
        <v>5368.550832587076</v>
      </c>
      <c r="EK371" s="122">
        <f t="shared" si="821"/>
        <v>339723.45698898402</v>
      </c>
      <c r="EL371" s="122">
        <f t="shared" si="822"/>
        <v>0</v>
      </c>
      <c r="EM371" s="122">
        <f t="shared" si="823"/>
        <v>5373.2153749128711</v>
      </c>
      <c r="EN371" s="122">
        <f t="shared" si="824"/>
        <v>339723.45698898402</v>
      </c>
      <c r="EO371" s="122">
        <f t="shared" si="825"/>
        <v>0</v>
      </c>
      <c r="EP371" s="122">
        <f t="shared" si="826"/>
        <v>5378.644476765</v>
      </c>
      <c r="EQ371" s="122">
        <f t="shared" si="827"/>
        <v>339723.45698898402</v>
      </c>
      <c r="ER371" s="122">
        <f t="shared" si="828"/>
        <v>0</v>
      </c>
      <c r="ES371" s="469">
        <f t="shared" si="829"/>
        <v>5385.4561592969239</v>
      </c>
      <c r="ET371" s="466">
        <f t="shared" si="830"/>
        <v>0</v>
      </c>
      <c r="EU371" s="122">
        <f t="shared" si="831"/>
        <v>0</v>
      </c>
      <c r="EV371" s="122">
        <f t="shared" si="832"/>
        <v>0</v>
      </c>
      <c r="EW371" s="122">
        <f t="shared" si="833"/>
        <v>0</v>
      </c>
      <c r="EX371" s="122">
        <f t="shared" si="834"/>
        <v>0</v>
      </c>
      <c r="EY371" s="122">
        <f t="shared" si="835"/>
        <v>0</v>
      </c>
      <c r="EZ371" s="122">
        <f t="shared" si="836"/>
        <v>0</v>
      </c>
      <c r="FA371" s="122">
        <f t="shared" si="837"/>
        <v>0</v>
      </c>
      <c r="FB371" s="122">
        <f t="shared" si="838"/>
        <v>0</v>
      </c>
      <c r="FC371" s="122">
        <f t="shared" si="839"/>
        <v>0</v>
      </c>
      <c r="FD371" s="122">
        <f t="shared" si="840"/>
        <v>0</v>
      </c>
      <c r="FE371" s="469">
        <f t="shared" si="841"/>
        <v>0</v>
      </c>
      <c r="FF371" s="466">
        <f t="shared" si="842"/>
        <v>0</v>
      </c>
      <c r="FG371" s="466">
        <f t="shared" si="843"/>
        <v>0</v>
      </c>
      <c r="FH371" s="466">
        <f t="shared" si="844"/>
        <v>0</v>
      </c>
      <c r="FI371" s="466">
        <f t="shared" si="845"/>
        <v>0</v>
      </c>
      <c r="FJ371" s="466">
        <f t="shared" si="846"/>
        <v>0</v>
      </c>
      <c r="FK371" s="466">
        <f t="shared" si="847"/>
        <v>0</v>
      </c>
      <c r="FL371" s="466">
        <f t="shared" si="848"/>
        <v>0</v>
      </c>
      <c r="FM371" s="466">
        <f t="shared" si="849"/>
        <v>0</v>
      </c>
      <c r="FN371" s="466">
        <f t="shared" si="850"/>
        <v>0</v>
      </c>
      <c r="FO371" s="466">
        <f t="shared" si="851"/>
        <v>0</v>
      </c>
      <c r="FP371" s="466">
        <f t="shared" si="852"/>
        <v>0</v>
      </c>
      <c r="FQ371" s="468">
        <f t="shared" si="853"/>
        <v>0</v>
      </c>
      <c r="FR371" s="466">
        <f t="shared" si="854"/>
        <v>0</v>
      </c>
      <c r="FS371" s="466">
        <f t="shared" si="855"/>
        <v>0</v>
      </c>
      <c r="FT371" s="466">
        <f t="shared" si="856"/>
        <v>0</v>
      </c>
      <c r="FU371" s="466">
        <f t="shared" si="857"/>
        <v>0</v>
      </c>
      <c r="FV371" s="466">
        <f t="shared" si="858"/>
        <v>0</v>
      </c>
      <c r="FW371" s="466">
        <f t="shared" si="859"/>
        <v>0</v>
      </c>
      <c r="FX371" s="466">
        <f t="shared" si="860"/>
        <v>0</v>
      </c>
      <c r="FY371" s="466">
        <f t="shared" si="861"/>
        <v>0</v>
      </c>
      <c r="FZ371" s="466">
        <f t="shared" si="862"/>
        <v>0</v>
      </c>
      <c r="GA371" s="466">
        <f t="shared" si="863"/>
        <v>0</v>
      </c>
      <c r="GB371" s="466">
        <f t="shared" si="864"/>
        <v>0</v>
      </c>
      <c r="GC371" s="468">
        <f t="shared" si="865"/>
        <v>0</v>
      </c>
    </row>
    <row r="372" spans="1:185">
      <c r="A372" s="97">
        <v>369</v>
      </c>
      <c r="B372" s="97" t="s">
        <v>11</v>
      </c>
      <c r="C372" s="97" t="s">
        <v>214</v>
      </c>
      <c r="D372" s="97" t="s">
        <v>935</v>
      </c>
      <c r="E372" s="321">
        <v>7.0117126705050003E-3</v>
      </c>
      <c r="F372" s="122">
        <v>5.1019723797600001E-4</v>
      </c>
      <c r="G372" s="122">
        <v>7.7560453525947995E-2</v>
      </c>
      <c r="H372" s="122">
        <v>6.9392037986949996E-3</v>
      </c>
      <c r="I372" s="122">
        <v>4.7448343131700001E-4</v>
      </c>
      <c r="J372" s="122">
        <v>7.6805197103046993E-2</v>
      </c>
      <c r="K372" s="122">
        <v>6.8874117474020001E-3</v>
      </c>
      <c r="L372" s="122">
        <v>4.4897356941799997E-4</v>
      </c>
      <c r="M372" s="122">
        <v>7.5927466665622001E-2</v>
      </c>
      <c r="N372" s="122">
        <v>6.7144262960840001E-3</v>
      </c>
      <c r="O372" s="122">
        <v>3.6377063067700001E-4</v>
      </c>
      <c r="P372" s="475">
        <v>7.4828340894250001E-2</v>
      </c>
      <c r="Q372" s="474">
        <v>8</v>
      </c>
      <c r="R372" s="97">
        <v>5.6093701364043E-2</v>
      </c>
      <c r="S372" s="97">
        <v>4.0815779038039998E-3</v>
      </c>
      <c r="T372" s="97">
        <v>0.62048362820758396</v>
      </c>
      <c r="U372" s="97">
        <v>5.5513630389563001E-2</v>
      </c>
      <c r="V372" s="97">
        <v>3.7958674505380002E-3</v>
      </c>
      <c r="W372" s="97">
        <v>0.61444157682438005</v>
      </c>
      <c r="X372" s="97">
        <v>5.5099293979219997E-2</v>
      </c>
      <c r="Y372" s="97">
        <v>3.5917885553480001E-3</v>
      </c>
      <c r="Z372" s="97">
        <v>0.60741973332498</v>
      </c>
      <c r="AA372" s="97">
        <v>5.3715410368673E-2</v>
      </c>
      <c r="AB372" s="97">
        <v>2.9101650454119998E-3</v>
      </c>
      <c r="AC372" s="97">
        <v>0.59862672715399601</v>
      </c>
      <c r="AD372" s="321">
        <v>95.382245606110899</v>
      </c>
      <c r="AE372" s="97">
        <v>6.94035259956439</v>
      </c>
      <c r="AF372" s="97">
        <v>1055.0760670288601</v>
      </c>
      <c r="AG372" s="97">
        <v>94.395887587091906</v>
      </c>
      <c r="AH372" s="97">
        <v>6.4545279175948798</v>
      </c>
      <c r="AI372" s="97">
        <v>1044.80210729749</v>
      </c>
      <c r="AJ372" s="97">
        <v>93.691346144935494</v>
      </c>
      <c r="AK372" s="97">
        <v>6.10751028761665</v>
      </c>
      <c r="AL372" s="97">
        <v>1032.8620986938399</v>
      </c>
      <c r="AM372" s="97">
        <v>91.338177728133005</v>
      </c>
      <c r="AN372" s="97">
        <v>4.9484714034893997</v>
      </c>
      <c r="AO372" s="97">
        <v>1017.9103914933499</v>
      </c>
      <c r="AP372" s="466">
        <f t="shared" si="722"/>
        <v>1700.4091954476107</v>
      </c>
      <c r="AQ372" s="122">
        <f t="shared" si="723"/>
        <v>1700.4091954476805</v>
      </c>
      <c r="AR372" s="473">
        <f t="shared" si="724"/>
        <v>1700.4091954475909</v>
      </c>
      <c r="AS372" s="122">
        <f t="shared" si="725"/>
        <v>1700.4091954475937</v>
      </c>
      <c r="AT372" s="122">
        <f t="shared" si="726"/>
        <v>1700.4091954475541</v>
      </c>
      <c r="AU372" s="122">
        <f t="shared" si="727"/>
        <v>1700.4091954475857</v>
      </c>
      <c r="AV372" s="122">
        <f t="shared" si="728"/>
        <v>1700.4091954475859</v>
      </c>
      <c r="AW372" s="122">
        <f t="shared" si="729"/>
        <v>1700.4091954474495</v>
      </c>
      <c r="AX372" s="122">
        <f t="shared" si="730"/>
        <v>1700.4091932279075</v>
      </c>
      <c r="AY372" s="122">
        <f t="shared" si="731"/>
        <v>1700.4091954476014</v>
      </c>
      <c r="AZ372" s="122">
        <f t="shared" si="732"/>
        <v>1700.4091954478242</v>
      </c>
      <c r="BA372" s="469">
        <f t="shared" si="733"/>
        <v>1700.4091954475894</v>
      </c>
      <c r="BB372" s="97">
        <f t="shared" si="734"/>
        <v>1.0820630808960436E-3</v>
      </c>
      <c r="BC372" s="97">
        <f t="shared" si="735"/>
        <v>7.8734771536096251E-5</v>
      </c>
      <c r="BD372" s="97">
        <f t="shared" si="736"/>
        <v>1.1969301544687685E-2</v>
      </c>
      <c r="BE372" s="97">
        <f t="shared" si="737"/>
        <v>1.0708733506674983E-3</v>
      </c>
      <c r="BF372" s="97">
        <f t="shared" si="738"/>
        <v>7.3223337528464583E-5</v>
      </c>
      <c r="BG372" s="97">
        <f t="shared" si="739"/>
        <v>1.1852748695157995E-2</v>
      </c>
      <c r="BH372" s="97">
        <f t="shared" si="740"/>
        <v>1.0628806862185152E-3</v>
      </c>
      <c r="BI372" s="97">
        <f t="shared" si="741"/>
        <v>6.9286598951628909E-5</v>
      </c>
      <c r="BJ372" s="97">
        <f t="shared" si="742"/>
        <v>1.1717295383542489E-2</v>
      </c>
      <c r="BK372" s="97">
        <f t="shared" si="743"/>
        <v>1.0361851869590073E-3</v>
      </c>
      <c r="BL372" s="97">
        <f t="shared" si="744"/>
        <v>5.6137892105253921E-5</v>
      </c>
      <c r="BM372" s="469">
        <f t="shared" si="745"/>
        <v>1.1547675852002646E-2</v>
      </c>
      <c r="BN372" s="467">
        <f t="shared" si="746"/>
        <v>151127233.44767734</v>
      </c>
      <c r="BO372" s="97">
        <f t="shared" si="747"/>
        <v>660823006.66971445</v>
      </c>
      <c r="BP372" s="97">
        <f t="shared" si="748"/>
        <v>39054779.965287216</v>
      </c>
      <c r="BQ372" s="97">
        <f t="shared" si="749"/>
        <v>152014276.8814193</v>
      </c>
      <c r="BR372" s="97">
        <f t="shared" si="750"/>
        <v>688381601.87391114</v>
      </c>
      <c r="BS372" s="97">
        <f t="shared" si="751"/>
        <v>39270532.874062195</v>
      </c>
      <c r="BT372" s="97">
        <f t="shared" si="752"/>
        <v>152656799.22330725</v>
      </c>
      <c r="BU372" s="97">
        <f t="shared" si="753"/>
        <v>710135804.82809913</v>
      </c>
      <c r="BV372" s="97">
        <f t="shared" si="754"/>
        <v>39525477.012600921</v>
      </c>
      <c r="BW372" s="97">
        <f t="shared" si="755"/>
        <v>154858728.76751873</v>
      </c>
      <c r="BX372" s="97">
        <f t="shared" si="756"/>
        <v>799458177.72113216</v>
      </c>
      <c r="BY372" s="469">
        <f t="shared" si="757"/>
        <v>39851299.09535329</v>
      </c>
      <c r="BZ372" s="470">
        <f t="shared" si="758"/>
        <v>134.70962850790983</v>
      </c>
      <c r="CA372" s="470">
        <f t="shared" si="759"/>
        <v>8095.1904170912967</v>
      </c>
      <c r="CB372" s="470">
        <f t="shared" si="760"/>
        <v>3.1471241294557872</v>
      </c>
      <c r="CC372" s="470">
        <f t="shared" si="761"/>
        <v>136.91617339261529</v>
      </c>
      <c r="CD372" s="470">
        <f t="shared" si="762"/>
        <v>9067.5136954050467</v>
      </c>
      <c r="CE372" s="470">
        <f t="shared" si="763"/>
        <v>3.1956278965548028</v>
      </c>
      <c r="CF372" s="470">
        <f t="shared" si="764"/>
        <v>138.52881606875019</v>
      </c>
      <c r="CG372" s="470">
        <f t="shared" si="765"/>
        <v>9885.545792648918</v>
      </c>
      <c r="CH372" s="470">
        <f t="shared" si="766"/>
        <v>3.2535555600277242</v>
      </c>
      <c r="CI372" s="470">
        <f t="shared" si="767"/>
        <v>144.1473942995629</v>
      </c>
      <c r="CJ372" s="470">
        <f t="shared" si="768"/>
        <v>13735.615768279404</v>
      </c>
      <c r="CK372" s="472">
        <f t="shared" si="769"/>
        <v>3.3285599596275284</v>
      </c>
      <c r="CL372" s="470">
        <f t="shared" si="770"/>
        <v>0</v>
      </c>
      <c r="CM372" s="116">
        <f t="shared" si="771"/>
        <v>0</v>
      </c>
      <c r="CN372" s="116">
        <f t="shared" si="772"/>
        <v>0</v>
      </c>
      <c r="CO372" s="116">
        <f t="shared" si="773"/>
        <v>0</v>
      </c>
      <c r="CP372" s="116">
        <f t="shared" si="774"/>
        <v>0</v>
      </c>
      <c r="CQ372" s="116">
        <f t="shared" si="775"/>
        <v>0</v>
      </c>
      <c r="CR372" s="116">
        <f t="shared" si="776"/>
        <v>0</v>
      </c>
      <c r="CS372" s="116">
        <f t="shared" si="777"/>
        <v>0</v>
      </c>
      <c r="CT372" s="116">
        <f t="shared" si="778"/>
        <v>0</v>
      </c>
      <c r="CU372" s="116">
        <f t="shared" si="779"/>
        <v>0</v>
      </c>
      <c r="CV372" s="116">
        <f t="shared" si="780"/>
        <v>0</v>
      </c>
      <c r="CW372" s="471">
        <f t="shared" si="781"/>
        <v>0</v>
      </c>
      <c r="CX372" s="470">
        <f t="shared" si="782"/>
        <v>0</v>
      </c>
      <c r="CY372" s="116">
        <f t="shared" si="783"/>
        <v>0</v>
      </c>
      <c r="CZ372" s="116">
        <f t="shared" si="784"/>
        <v>0</v>
      </c>
      <c r="DA372" s="116">
        <f t="shared" si="785"/>
        <v>0</v>
      </c>
      <c r="DB372" s="116">
        <f t="shared" si="786"/>
        <v>0</v>
      </c>
      <c r="DC372" s="116">
        <f t="shared" si="787"/>
        <v>0</v>
      </c>
      <c r="DD372" s="116">
        <f t="shared" si="788"/>
        <v>0</v>
      </c>
      <c r="DE372" s="116">
        <f t="shared" si="789"/>
        <v>0</v>
      </c>
      <c r="DF372" s="116">
        <f t="shared" si="790"/>
        <v>0</v>
      </c>
      <c r="DG372" s="116">
        <f t="shared" si="791"/>
        <v>0</v>
      </c>
      <c r="DH372" s="116">
        <f t="shared" si="792"/>
        <v>0</v>
      </c>
      <c r="DI372" s="471">
        <f t="shared" si="793"/>
        <v>0</v>
      </c>
      <c r="DJ372" s="470">
        <f t="shared" si="794"/>
        <v>0</v>
      </c>
      <c r="DK372" s="116">
        <f t="shared" si="795"/>
        <v>0</v>
      </c>
      <c r="DL372" s="116">
        <f t="shared" si="796"/>
        <v>0</v>
      </c>
      <c r="DM372" s="116">
        <f t="shared" si="797"/>
        <v>0</v>
      </c>
      <c r="DN372" s="116">
        <f t="shared" si="798"/>
        <v>0</v>
      </c>
      <c r="DO372" s="116">
        <f t="shared" si="799"/>
        <v>0</v>
      </c>
      <c r="DP372" s="116">
        <f t="shared" si="800"/>
        <v>0</v>
      </c>
      <c r="DQ372" s="116">
        <f t="shared" si="801"/>
        <v>0</v>
      </c>
      <c r="DR372" s="116">
        <f t="shared" si="802"/>
        <v>0</v>
      </c>
      <c r="DS372" s="116">
        <f t="shared" si="803"/>
        <v>0</v>
      </c>
      <c r="DT372" s="116">
        <f t="shared" si="804"/>
        <v>0</v>
      </c>
      <c r="DU372" s="471">
        <f t="shared" si="805"/>
        <v>0</v>
      </c>
      <c r="DV372" s="470">
        <f t="shared" si="806"/>
        <v>0</v>
      </c>
      <c r="DW372" s="470">
        <f t="shared" si="807"/>
        <v>0</v>
      </c>
      <c r="DX372" s="470">
        <f t="shared" si="808"/>
        <v>0</v>
      </c>
      <c r="DY372" s="470">
        <f t="shared" si="809"/>
        <v>0</v>
      </c>
      <c r="DZ372" s="470">
        <f t="shared" si="810"/>
        <v>0</v>
      </c>
      <c r="EA372" s="470">
        <f t="shared" si="811"/>
        <v>0</v>
      </c>
      <c r="EB372" s="470">
        <f t="shared" si="812"/>
        <v>0</v>
      </c>
      <c r="EC372" s="470">
        <f t="shared" si="813"/>
        <v>0</v>
      </c>
      <c r="ED372" s="470">
        <f t="shared" si="814"/>
        <v>0</v>
      </c>
      <c r="EE372" s="470">
        <f t="shared" si="815"/>
        <v>0</v>
      </c>
      <c r="EF372" s="470">
        <f t="shared" si="816"/>
        <v>0</v>
      </c>
      <c r="EG372" s="470">
        <f t="shared" si="817"/>
        <v>0</v>
      </c>
      <c r="EH372" s="466">
        <f t="shared" si="818"/>
        <v>139665.82551040433</v>
      </c>
      <c r="EI372" s="122">
        <f t="shared" si="819"/>
        <v>8393026.2802217901</v>
      </c>
      <c r="EJ372" s="122">
        <f t="shared" si="820"/>
        <v>3262.912194122207</v>
      </c>
      <c r="EK372" s="122">
        <f t="shared" si="821"/>
        <v>141953.55294504768</v>
      </c>
      <c r="EL372" s="122">
        <f t="shared" si="822"/>
        <v>9401122.9904169831</v>
      </c>
      <c r="EM372" s="122">
        <f t="shared" si="823"/>
        <v>3313.2004975440618</v>
      </c>
      <c r="EN372" s="122">
        <f t="shared" si="824"/>
        <v>143625.52749587069</v>
      </c>
      <c r="EO372" s="122">
        <f t="shared" si="825"/>
        <v>10249251.883814743</v>
      </c>
      <c r="EP372" s="122">
        <f t="shared" si="826"/>
        <v>3373.259418561418</v>
      </c>
      <c r="EQ372" s="122">
        <f t="shared" si="827"/>
        <v>149450.82280320721</v>
      </c>
      <c r="ER372" s="122">
        <f t="shared" si="828"/>
        <v>14240972.500752503</v>
      </c>
      <c r="ES372" s="469">
        <f t="shared" si="829"/>
        <v>3451.0233579549354</v>
      </c>
      <c r="ET372" s="466">
        <f t="shared" si="830"/>
        <v>0</v>
      </c>
      <c r="EU372" s="122">
        <f t="shared" si="831"/>
        <v>0</v>
      </c>
      <c r="EV372" s="122">
        <f t="shared" si="832"/>
        <v>0</v>
      </c>
      <c r="EW372" s="122">
        <f t="shared" si="833"/>
        <v>0</v>
      </c>
      <c r="EX372" s="122">
        <f t="shared" si="834"/>
        <v>0</v>
      </c>
      <c r="EY372" s="122">
        <f t="shared" si="835"/>
        <v>0</v>
      </c>
      <c r="EZ372" s="122">
        <f t="shared" si="836"/>
        <v>0</v>
      </c>
      <c r="FA372" s="122">
        <f t="shared" si="837"/>
        <v>0</v>
      </c>
      <c r="FB372" s="122">
        <f t="shared" si="838"/>
        <v>0</v>
      </c>
      <c r="FC372" s="122">
        <f t="shared" si="839"/>
        <v>0</v>
      </c>
      <c r="FD372" s="122">
        <f t="shared" si="840"/>
        <v>0</v>
      </c>
      <c r="FE372" s="469">
        <f t="shared" si="841"/>
        <v>0</v>
      </c>
      <c r="FF372" s="466">
        <f t="shared" si="842"/>
        <v>0</v>
      </c>
      <c r="FG372" s="466">
        <f t="shared" si="843"/>
        <v>0</v>
      </c>
      <c r="FH372" s="466">
        <f t="shared" si="844"/>
        <v>0</v>
      </c>
      <c r="FI372" s="466">
        <f t="shared" si="845"/>
        <v>0</v>
      </c>
      <c r="FJ372" s="466">
        <f t="shared" si="846"/>
        <v>0</v>
      </c>
      <c r="FK372" s="466">
        <f t="shared" si="847"/>
        <v>0</v>
      </c>
      <c r="FL372" s="466">
        <f t="shared" si="848"/>
        <v>0</v>
      </c>
      <c r="FM372" s="466">
        <f t="shared" si="849"/>
        <v>0</v>
      </c>
      <c r="FN372" s="466">
        <f t="shared" si="850"/>
        <v>0</v>
      </c>
      <c r="FO372" s="466">
        <f t="shared" si="851"/>
        <v>0</v>
      </c>
      <c r="FP372" s="466">
        <f t="shared" si="852"/>
        <v>0</v>
      </c>
      <c r="FQ372" s="468">
        <f t="shared" si="853"/>
        <v>0</v>
      </c>
      <c r="FR372" s="466">
        <f t="shared" si="854"/>
        <v>0</v>
      </c>
      <c r="FS372" s="466">
        <f t="shared" si="855"/>
        <v>0</v>
      </c>
      <c r="FT372" s="466">
        <f t="shared" si="856"/>
        <v>0</v>
      </c>
      <c r="FU372" s="466">
        <f t="shared" si="857"/>
        <v>0</v>
      </c>
      <c r="FV372" s="466">
        <f t="shared" si="858"/>
        <v>0</v>
      </c>
      <c r="FW372" s="466">
        <f t="shared" si="859"/>
        <v>0</v>
      </c>
      <c r="FX372" s="466">
        <f t="shared" si="860"/>
        <v>0</v>
      </c>
      <c r="FY372" s="466">
        <f t="shared" si="861"/>
        <v>0</v>
      </c>
      <c r="FZ372" s="466">
        <f t="shared" si="862"/>
        <v>0</v>
      </c>
      <c r="GA372" s="466">
        <f t="shared" si="863"/>
        <v>0</v>
      </c>
      <c r="GB372" s="466">
        <f t="shared" si="864"/>
        <v>0</v>
      </c>
      <c r="GC372" s="468">
        <f t="shared" si="865"/>
        <v>0</v>
      </c>
    </row>
    <row r="373" spans="1:185">
      <c r="A373" s="97">
        <v>370</v>
      </c>
      <c r="B373" s="97" t="s">
        <v>11</v>
      </c>
      <c r="C373" s="97" t="s">
        <v>214</v>
      </c>
      <c r="D373" s="97" t="s">
        <v>935</v>
      </c>
      <c r="E373" s="321">
        <v>7.376037984399E-3</v>
      </c>
      <c r="F373" s="122">
        <v>0</v>
      </c>
      <c r="G373" s="122">
        <v>8.1963541139050994E-2</v>
      </c>
      <c r="H373" s="122">
        <v>6.7675148506859996E-3</v>
      </c>
      <c r="I373" s="122">
        <v>0</v>
      </c>
      <c r="J373" s="122">
        <v>7.7405565207541993E-2</v>
      </c>
      <c r="K373" s="122">
        <v>6.3433926665830004E-3</v>
      </c>
      <c r="L373" s="122">
        <v>0</v>
      </c>
      <c r="M373" s="122">
        <v>7.3806924707158994E-2</v>
      </c>
      <c r="N373" s="122">
        <v>5.3771316906270003E-3</v>
      </c>
      <c r="O373" s="122">
        <v>0</v>
      </c>
      <c r="P373" s="475">
        <v>6.6689641902569999E-2</v>
      </c>
      <c r="Q373" s="474">
        <v>1</v>
      </c>
      <c r="R373" s="97">
        <v>7.376037984399E-3</v>
      </c>
      <c r="S373" s="97">
        <v>0</v>
      </c>
      <c r="T373" s="97">
        <v>8.1963541139050994E-2</v>
      </c>
      <c r="U373" s="97">
        <v>6.7675148506859996E-3</v>
      </c>
      <c r="V373" s="97">
        <v>0</v>
      </c>
      <c r="W373" s="97">
        <v>7.7405565207541993E-2</v>
      </c>
      <c r="X373" s="97">
        <v>6.3433926665830004E-3</v>
      </c>
      <c r="Y373" s="97">
        <v>0</v>
      </c>
      <c r="Z373" s="97">
        <v>7.3806924707158994E-2</v>
      </c>
      <c r="AA373" s="97">
        <v>5.3771316906270003E-3</v>
      </c>
      <c r="AB373" s="97">
        <v>0</v>
      </c>
      <c r="AC373" s="97">
        <v>6.6689641902569999E-2</v>
      </c>
      <c r="AD373" s="321">
        <v>24.9938144539612</v>
      </c>
      <c r="AE373" s="97">
        <v>0</v>
      </c>
      <c r="AF373" s="97">
        <v>277.73467863805502</v>
      </c>
      <c r="AG373" s="97">
        <v>22.9318247615094</v>
      </c>
      <c r="AH373" s="97">
        <v>0</v>
      </c>
      <c r="AI373" s="97">
        <v>262.28990937863603</v>
      </c>
      <c r="AJ373" s="97">
        <v>21.4946804304066</v>
      </c>
      <c r="AK373" s="97">
        <v>0</v>
      </c>
      <c r="AL373" s="97">
        <v>250.09585571289</v>
      </c>
      <c r="AM373" s="97">
        <v>18.220490736937698</v>
      </c>
      <c r="AN373" s="97">
        <v>0</v>
      </c>
      <c r="AO373" s="97">
        <v>225.978843823679</v>
      </c>
      <c r="AP373" s="466">
        <f t="shared" si="722"/>
        <v>3388.5148784246257</v>
      </c>
      <c r="AQ373" s="122">
        <f t="shared" si="723"/>
        <v>0</v>
      </c>
      <c r="AR373" s="473">
        <f t="shared" si="724"/>
        <v>3388.5148784247699</v>
      </c>
      <c r="AS373" s="122">
        <f t="shared" si="725"/>
        <v>3388.5148784246671</v>
      </c>
      <c r="AT373" s="122">
        <f t="shared" si="726"/>
        <v>0</v>
      </c>
      <c r="AU373" s="122">
        <f t="shared" si="727"/>
        <v>3388.5148784247863</v>
      </c>
      <c r="AV373" s="122">
        <f t="shared" si="728"/>
        <v>3388.5148784246953</v>
      </c>
      <c r="AW373" s="122">
        <f t="shared" si="729"/>
        <v>0</v>
      </c>
      <c r="AX373" s="122">
        <f t="shared" si="730"/>
        <v>3388.5147864537926</v>
      </c>
      <c r="AY373" s="122">
        <f t="shared" si="731"/>
        <v>3388.5148784245412</v>
      </c>
      <c r="AZ373" s="122">
        <f t="shared" si="732"/>
        <v>0</v>
      </c>
      <c r="BA373" s="469">
        <f t="shared" si="733"/>
        <v>3388.5148784247785</v>
      </c>
      <c r="BB373" s="97">
        <f t="shared" si="734"/>
        <v>1.1382865729479745E-3</v>
      </c>
      <c r="BC373" s="97">
        <f t="shared" si="735"/>
        <v>0</v>
      </c>
      <c r="BD373" s="97">
        <f t="shared" si="736"/>
        <v>1.2648795809780879E-2</v>
      </c>
      <c r="BE373" s="97">
        <f t="shared" si="737"/>
        <v>1.0443779306797537E-3</v>
      </c>
      <c r="BF373" s="97">
        <f t="shared" si="738"/>
        <v>0</v>
      </c>
      <c r="BG373" s="97">
        <f t="shared" si="739"/>
        <v>1.1945398835195006E-2</v>
      </c>
      <c r="BH373" s="97">
        <f t="shared" si="740"/>
        <v>9.7892645273523642E-4</v>
      </c>
      <c r="BI373" s="97">
        <f t="shared" si="741"/>
        <v>0</v>
      </c>
      <c r="BJ373" s="97">
        <f t="shared" si="742"/>
        <v>1.1390048636197013E-2</v>
      </c>
      <c r="BK373" s="97">
        <f t="shared" si="743"/>
        <v>8.2981091167909327E-4</v>
      </c>
      <c r="BL373" s="97">
        <f t="shared" si="744"/>
        <v>0</v>
      </c>
      <c r="BM373" s="469">
        <f t="shared" si="745"/>
        <v>1.0291693737608829E-2</v>
      </c>
      <c r="BN373" s="467">
        <f t="shared" si="746"/>
        <v>292693601.37193775</v>
      </c>
      <c r="BO373" s="97">
        <f t="shared" si="747"/>
        <v>0</v>
      </c>
      <c r="BP373" s="97">
        <f t="shared" si="748"/>
        <v>75444780.115851343</v>
      </c>
      <c r="BQ373" s="97">
        <f t="shared" si="749"/>
        <v>307231689.63646823</v>
      </c>
      <c r="BR373" s="97">
        <f t="shared" si="750"/>
        <v>0</v>
      </c>
      <c r="BS373" s="97">
        <f t="shared" si="751"/>
        <v>77914613.006116495</v>
      </c>
      <c r="BT373" s="97">
        <f t="shared" si="752"/>
        <v>318632888.29014575</v>
      </c>
      <c r="BU373" s="97">
        <f t="shared" si="753"/>
        <v>0</v>
      </c>
      <c r="BV373" s="97">
        <f t="shared" si="754"/>
        <v>80031134.607217491</v>
      </c>
      <c r="BW373" s="97">
        <f t="shared" si="755"/>
        <v>349701608.49486506</v>
      </c>
      <c r="BX373" s="97">
        <f t="shared" si="756"/>
        <v>0</v>
      </c>
      <c r="BY373" s="469">
        <f t="shared" si="757"/>
        <v>84733039.938810974</v>
      </c>
      <c r="BZ373" s="470">
        <f t="shared" si="758"/>
        <v>1984.0841518916502</v>
      </c>
      <c r="CA373" s="470">
        <f t="shared" si="759"/>
        <v>0</v>
      </c>
      <c r="CB373" s="470">
        <f t="shared" si="760"/>
        <v>46.023377630707429</v>
      </c>
      <c r="CC373" s="470">
        <f t="shared" si="761"/>
        <v>2269.9003726997748</v>
      </c>
      <c r="CD373" s="470">
        <f t="shared" si="762"/>
        <v>0</v>
      </c>
      <c r="CE373" s="470">
        <f t="shared" si="763"/>
        <v>50.328818604456686</v>
      </c>
      <c r="CF373" s="470">
        <f t="shared" si="764"/>
        <v>2511.5336937023003</v>
      </c>
      <c r="CG373" s="470">
        <f t="shared" si="765"/>
        <v>0</v>
      </c>
      <c r="CH373" s="470">
        <f t="shared" si="766"/>
        <v>54.216548734928367</v>
      </c>
      <c r="CI373" s="470">
        <f t="shared" si="767"/>
        <v>3251.748595858623</v>
      </c>
      <c r="CJ373" s="470">
        <f t="shared" si="768"/>
        <v>0</v>
      </c>
      <c r="CK373" s="472">
        <f t="shared" si="769"/>
        <v>63.527886431450192</v>
      </c>
      <c r="CL373" s="470">
        <f t="shared" si="770"/>
        <v>0</v>
      </c>
      <c r="CM373" s="116">
        <f t="shared" si="771"/>
        <v>0</v>
      </c>
      <c r="CN373" s="116">
        <f t="shared" si="772"/>
        <v>0</v>
      </c>
      <c r="CO373" s="116">
        <f t="shared" si="773"/>
        <v>0</v>
      </c>
      <c r="CP373" s="116">
        <f t="shared" si="774"/>
        <v>0</v>
      </c>
      <c r="CQ373" s="116">
        <f t="shared" si="775"/>
        <v>0</v>
      </c>
      <c r="CR373" s="116">
        <f t="shared" si="776"/>
        <v>0</v>
      </c>
      <c r="CS373" s="116">
        <f t="shared" si="777"/>
        <v>0</v>
      </c>
      <c r="CT373" s="116">
        <f t="shared" si="778"/>
        <v>0</v>
      </c>
      <c r="CU373" s="116">
        <f t="shared" si="779"/>
        <v>0</v>
      </c>
      <c r="CV373" s="116">
        <f t="shared" si="780"/>
        <v>0</v>
      </c>
      <c r="CW373" s="471">
        <f t="shared" si="781"/>
        <v>0</v>
      </c>
      <c r="CX373" s="470">
        <f t="shared" si="782"/>
        <v>0</v>
      </c>
      <c r="CY373" s="116">
        <f t="shared" si="783"/>
        <v>0</v>
      </c>
      <c r="CZ373" s="116">
        <f t="shared" si="784"/>
        <v>0</v>
      </c>
      <c r="DA373" s="116">
        <f t="shared" si="785"/>
        <v>0</v>
      </c>
      <c r="DB373" s="116">
        <f t="shared" si="786"/>
        <v>0</v>
      </c>
      <c r="DC373" s="116">
        <f t="shared" si="787"/>
        <v>0</v>
      </c>
      <c r="DD373" s="116">
        <f t="shared" si="788"/>
        <v>0</v>
      </c>
      <c r="DE373" s="116">
        <f t="shared" si="789"/>
        <v>0</v>
      </c>
      <c r="DF373" s="116">
        <f t="shared" si="790"/>
        <v>0</v>
      </c>
      <c r="DG373" s="116">
        <f t="shared" si="791"/>
        <v>0</v>
      </c>
      <c r="DH373" s="116">
        <f t="shared" si="792"/>
        <v>0</v>
      </c>
      <c r="DI373" s="471">
        <f t="shared" si="793"/>
        <v>0</v>
      </c>
      <c r="DJ373" s="470">
        <f t="shared" si="794"/>
        <v>0</v>
      </c>
      <c r="DK373" s="116">
        <f t="shared" si="795"/>
        <v>0</v>
      </c>
      <c r="DL373" s="116">
        <f t="shared" si="796"/>
        <v>0</v>
      </c>
      <c r="DM373" s="116">
        <f t="shared" si="797"/>
        <v>0</v>
      </c>
      <c r="DN373" s="116">
        <f t="shared" si="798"/>
        <v>0</v>
      </c>
      <c r="DO373" s="116">
        <f t="shared" si="799"/>
        <v>0</v>
      </c>
      <c r="DP373" s="116">
        <f t="shared" si="800"/>
        <v>0</v>
      </c>
      <c r="DQ373" s="116">
        <f t="shared" si="801"/>
        <v>0</v>
      </c>
      <c r="DR373" s="116">
        <f t="shared" si="802"/>
        <v>0</v>
      </c>
      <c r="DS373" s="116">
        <f t="shared" si="803"/>
        <v>0</v>
      </c>
      <c r="DT373" s="116">
        <f t="shared" si="804"/>
        <v>0</v>
      </c>
      <c r="DU373" s="471">
        <f t="shared" si="805"/>
        <v>0</v>
      </c>
      <c r="DV373" s="470">
        <f t="shared" si="806"/>
        <v>0</v>
      </c>
      <c r="DW373" s="470">
        <f t="shared" si="807"/>
        <v>0</v>
      </c>
      <c r="DX373" s="470">
        <f t="shared" si="808"/>
        <v>0</v>
      </c>
      <c r="DY373" s="470">
        <f t="shared" si="809"/>
        <v>0</v>
      </c>
      <c r="DZ373" s="470">
        <f t="shared" si="810"/>
        <v>0</v>
      </c>
      <c r="EA373" s="470">
        <f t="shared" si="811"/>
        <v>0</v>
      </c>
      <c r="EB373" s="470">
        <f t="shared" si="812"/>
        <v>0</v>
      </c>
      <c r="EC373" s="470">
        <f t="shared" si="813"/>
        <v>0</v>
      </c>
      <c r="ED373" s="470">
        <f t="shared" si="814"/>
        <v>0</v>
      </c>
      <c r="EE373" s="470">
        <f t="shared" si="815"/>
        <v>0</v>
      </c>
      <c r="EF373" s="470">
        <f t="shared" si="816"/>
        <v>0</v>
      </c>
      <c r="EG373" s="470">
        <f t="shared" si="817"/>
        <v>0</v>
      </c>
      <c r="EH373" s="466">
        <f t="shared" si="818"/>
        <v>257135.24900316587</v>
      </c>
      <c r="EI373" s="122">
        <f t="shared" si="819"/>
        <v>0</v>
      </c>
      <c r="EJ373" s="122">
        <f t="shared" si="820"/>
        <v>5964.5820242834889</v>
      </c>
      <c r="EK373" s="122">
        <f t="shared" si="821"/>
        <v>294176.73488801176</v>
      </c>
      <c r="EL373" s="122">
        <f t="shared" si="822"/>
        <v>0</v>
      </c>
      <c r="EM373" s="122">
        <f t="shared" si="823"/>
        <v>6522.5627106359025</v>
      </c>
      <c r="EN373" s="122">
        <f t="shared" si="824"/>
        <v>325492.16276651603</v>
      </c>
      <c r="EO373" s="122">
        <f t="shared" si="825"/>
        <v>0</v>
      </c>
      <c r="EP373" s="122">
        <f t="shared" si="826"/>
        <v>7026.4085047786793</v>
      </c>
      <c r="EQ373" s="122">
        <f t="shared" si="827"/>
        <v>421423.24663730455</v>
      </c>
      <c r="ER373" s="122">
        <f t="shared" si="828"/>
        <v>0</v>
      </c>
      <c r="ES373" s="469">
        <f t="shared" si="829"/>
        <v>8233.1482163302153</v>
      </c>
      <c r="ET373" s="466">
        <f t="shared" si="830"/>
        <v>0</v>
      </c>
      <c r="EU373" s="122">
        <f t="shared" si="831"/>
        <v>0</v>
      </c>
      <c r="EV373" s="122">
        <f t="shared" si="832"/>
        <v>0</v>
      </c>
      <c r="EW373" s="122">
        <f t="shared" si="833"/>
        <v>0</v>
      </c>
      <c r="EX373" s="122">
        <f t="shared" si="834"/>
        <v>0</v>
      </c>
      <c r="EY373" s="122">
        <f t="shared" si="835"/>
        <v>0</v>
      </c>
      <c r="EZ373" s="122">
        <f t="shared" si="836"/>
        <v>0</v>
      </c>
      <c r="FA373" s="122">
        <f t="shared" si="837"/>
        <v>0</v>
      </c>
      <c r="FB373" s="122">
        <f t="shared" si="838"/>
        <v>0</v>
      </c>
      <c r="FC373" s="122">
        <f t="shared" si="839"/>
        <v>0</v>
      </c>
      <c r="FD373" s="122">
        <f t="shared" si="840"/>
        <v>0</v>
      </c>
      <c r="FE373" s="469">
        <f t="shared" si="841"/>
        <v>0</v>
      </c>
      <c r="FF373" s="466">
        <f t="shared" si="842"/>
        <v>0</v>
      </c>
      <c r="FG373" s="466">
        <f t="shared" si="843"/>
        <v>0</v>
      </c>
      <c r="FH373" s="466">
        <f t="shared" si="844"/>
        <v>0</v>
      </c>
      <c r="FI373" s="466">
        <f t="shared" si="845"/>
        <v>0</v>
      </c>
      <c r="FJ373" s="466">
        <f t="shared" si="846"/>
        <v>0</v>
      </c>
      <c r="FK373" s="466">
        <f t="shared" si="847"/>
        <v>0</v>
      </c>
      <c r="FL373" s="466">
        <f t="shared" si="848"/>
        <v>0</v>
      </c>
      <c r="FM373" s="466">
        <f t="shared" si="849"/>
        <v>0</v>
      </c>
      <c r="FN373" s="466">
        <f t="shared" si="850"/>
        <v>0</v>
      </c>
      <c r="FO373" s="466">
        <f t="shared" si="851"/>
        <v>0</v>
      </c>
      <c r="FP373" s="466">
        <f t="shared" si="852"/>
        <v>0</v>
      </c>
      <c r="FQ373" s="468">
        <f t="shared" si="853"/>
        <v>0</v>
      </c>
      <c r="FR373" s="466">
        <f t="shared" si="854"/>
        <v>0</v>
      </c>
      <c r="FS373" s="466">
        <f t="shared" si="855"/>
        <v>0</v>
      </c>
      <c r="FT373" s="466">
        <f t="shared" si="856"/>
        <v>0</v>
      </c>
      <c r="FU373" s="466">
        <f t="shared" si="857"/>
        <v>0</v>
      </c>
      <c r="FV373" s="466">
        <f t="shared" si="858"/>
        <v>0</v>
      </c>
      <c r="FW373" s="466">
        <f t="shared" si="859"/>
        <v>0</v>
      </c>
      <c r="FX373" s="466">
        <f t="shared" si="860"/>
        <v>0</v>
      </c>
      <c r="FY373" s="466">
        <f t="shared" si="861"/>
        <v>0</v>
      </c>
      <c r="FZ373" s="466">
        <f t="shared" si="862"/>
        <v>0</v>
      </c>
      <c r="GA373" s="466">
        <f t="shared" si="863"/>
        <v>0</v>
      </c>
      <c r="GB373" s="466">
        <f t="shared" si="864"/>
        <v>0</v>
      </c>
      <c r="GC373" s="468">
        <f t="shared" si="865"/>
        <v>0</v>
      </c>
    </row>
    <row r="374" spans="1:185">
      <c r="A374" s="97">
        <v>371</v>
      </c>
      <c r="B374" s="97" t="s">
        <v>11</v>
      </c>
      <c r="C374" s="97" t="s">
        <v>214</v>
      </c>
      <c r="D374" s="97" t="s">
        <v>935</v>
      </c>
      <c r="E374" s="321">
        <v>1.5025098579654001E-2</v>
      </c>
      <c r="F374" s="122">
        <v>1.093279795662E-3</v>
      </c>
      <c r="G374" s="122">
        <v>0.16620097184131699</v>
      </c>
      <c r="H374" s="122">
        <v>1.4869722425776E-2</v>
      </c>
      <c r="I374" s="122">
        <v>1.016750209966E-3</v>
      </c>
      <c r="J374" s="122">
        <v>0.16458256522081599</v>
      </c>
      <c r="K374" s="122">
        <v>1.4758739458719999E-2</v>
      </c>
      <c r="L374" s="122">
        <v>9.6208622018200004E-4</v>
      </c>
      <c r="M374" s="122">
        <v>0.16270171428347699</v>
      </c>
      <c r="N374" s="122">
        <v>1.4388056348751999E-2</v>
      </c>
      <c r="O374" s="122">
        <v>7.79508494307E-4</v>
      </c>
      <c r="P374" s="475">
        <v>0.16034644477339199</v>
      </c>
      <c r="Q374" s="474">
        <v>11</v>
      </c>
      <c r="R374" s="97">
        <v>0.16527608437619901</v>
      </c>
      <c r="S374" s="97">
        <v>1.202607775228E-2</v>
      </c>
      <c r="T374" s="97">
        <v>1.8282106902544799</v>
      </c>
      <c r="U374" s="97">
        <v>0.163566946683533</v>
      </c>
      <c r="V374" s="97">
        <v>1.1184252309620999E-2</v>
      </c>
      <c r="W374" s="97">
        <v>1.81040821742897</v>
      </c>
      <c r="X374" s="97">
        <v>0.162346134045915</v>
      </c>
      <c r="Y374" s="97">
        <v>1.0582948422007001E-2</v>
      </c>
      <c r="Z374" s="97">
        <v>1.7897188571182401</v>
      </c>
      <c r="AA374" s="97">
        <v>0.158268619836269</v>
      </c>
      <c r="AB374" s="97">
        <v>8.5745934373760001E-3</v>
      </c>
      <c r="AC374" s="97">
        <v>1.7638108925072999</v>
      </c>
      <c r="AD374" s="321">
        <v>191.714612299685</v>
      </c>
      <c r="AE374" s="97">
        <v>13.949839400335399</v>
      </c>
      <c r="AF374" s="97">
        <v>2120.6619518313801</v>
      </c>
      <c r="AG374" s="97">
        <v>189.73207095770599</v>
      </c>
      <c r="AH374" s="97">
        <v>12.9733506423119</v>
      </c>
      <c r="AI374" s="97">
        <v>2100.0116914588598</v>
      </c>
      <c r="AJ374" s="97">
        <v>188.31596999915001</v>
      </c>
      <c r="AK374" s="97">
        <v>12.2758586722952</v>
      </c>
      <c r="AL374" s="97">
        <v>2076.01276540756</v>
      </c>
      <c r="AM374" s="97">
        <v>183.58619279757099</v>
      </c>
      <c r="AN374" s="97">
        <v>9.9462354924391896</v>
      </c>
      <c r="AO374" s="97">
        <v>2045.96038624265</v>
      </c>
      <c r="AP374" s="466">
        <f t="shared" si="722"/>
        <v>1159.9658415388581</v>
      </c>
      <c r="AQ374" s="122">
        <f t="shared" si="723"/>
        <v>1159.965841538874</v>
      </c>
      <c r="AR374" s="473">
        <f t="shared" si="724"/>
        <v>1159.9658415388612</v>
      </c>
      <c r="AS374" s="122">
        <f t="shared" si="725"/>
        <v>1159.9658415388587</v>
      </c>
      <c r="AT374" s="122">
        <f t="shared" si="726"/>
        <v>1159.9658415388099</v>
      </c>
      <c r="AU374" s="122">
        <f t="shared" si="727"/>
        <v>1159.9658415388585</v>
      </c>
      <c r="AV374" s="122">
        <f t="shared" si="728"/>
        <v>1159.9658415388578</v>
      </c>
      <c r="AW374" s="122">
        <f t="shared" si="729"/>
        <v>1159.9658415388128</v>
      </c>
      <c r="AX374" s="122">
        <f t="shared" si="730"/>
        <v>1159.9658556150562</v>
      </c>
      <c r="AY374" s="122">
        <f t="shared" si="731"/>
        <v>1159.9658415388556</v>
      </c>
      <c r="AZ374" s="122">
        <f t="shared" si="732"/>
        <v>1159.965841538831</v>
      </c>
      <c r="BA374" s="469">
        <f t="shared" si="733"/>
        <v>1159.9658415388669</v>
      </c>
      <c r="BB374" s="97">
        <f t="shared" si="734"/>
        <v>2.3187066019201602E-3</v>
      </c>
      <c r="BC374" s="97">
        <f t="shared" si="735"/>
        <v>1.6871736757721685E-4</v>
      </c>
      <c r="BD374" s="97">
        <f t="shared" si="736"/>
        <v>2.5648503310045017E-2</v>
      </c>
      <c r="BE374" s="97">
        <f t="shared" si="737"/>
        <v>2.2947286085733647E-3</v>
      </c>
      <c r="BF374" s="97">
        <f t="shared" si="738"/>
        <v>1.5690715184686415E-4</v>
      </c>
      <c r="BG374" s="97">
        <f t="shared" si="739"/>
        <v>2.5398747203910148E-2</v>
      </c>
      <c r="BH374" s="97">
        <f t="shared" si="740"/>
        <v>2.2776014704684669E-3</v>
      </c>
      <c r="BI374" s="97">
        <f t="shared" si="741"/>
        <v>1.4847128346786442E-4</v>
      </c>
      <c r="BJ374" s="97">
        <f t="shared" si="742"/>
        <v>2.5108490107591242E-2</v>
      </c>
      <c r="BK374" s="97">
        <f t="shared" si="743"/>
        <v>2.2203968291979611E-3</v>
      </c>
      <c r="BL374" s="97">
        <f t="shared" si="744"/>
        <v>1.2029548308255468E-4</v>
      </c>
      <c r="BM374" s="469">
        <f t="shared" si="745"/>
        <v>2.474501968286268E-2</v>
      </c>
      <c r="BN374" s="467">
        <f t="shared" si="746"/>
        <v>67125155.591739982</v>
      </c>
      <c r="BO374" s="97">
        <f t="shared" si="747"/>
        <v>293513261.17329139</v>
      </c>
      <c r="BP374" s="97">
        <f t="shared" si="748"/>
        <v>17346696.038598374</v>
      </c>
      <c r="BQ374" s="97">
        <f t="shared" si="749"/>
        <v>67519147.641670987</v>
      </c>
      <c r="BR374" s="97">
        <f t="shared" si="750"/>
        <v>305753775.00210863</v>
      </c>
      <c r="BS374" s="97">
        <f t="shared" si="751"/>
        <v>17442525.540935528</v>
      </c>
      <c r="BT374" s="97">
        <f t="shared" si="752"/>
        <v>67804532.421014518</v>
      </c>
      <c r="BU374" s="97">
        <f t="shared" si="753"/>
        <v>315416191.39638746</v>
      </c>
      <c r="BV374" s="97">
        <f t="shared" si="754"/>
        <v>17555762.581246711</v>
      </c>
      <c r="BW374" s="97">
        <f t="shared" si="755"/>
        <v>68782548.493204668</v>
      </c>
      <c r="BX374" s="97">
        <f t="shared" si="756"/>
        <v>355089902.35850018</v>
      </c>
      <c r="BY374" s="469">
        <f t="shared" si="757"/>
        <v>17700480.524145886</v>
      </c>
      <c r="BZ374" s="470">
        <f t="shared" si="758"/>
        <v>20.306977819897611</v>
      </c>
      <c r="CA374" s="470">
        <f t="shared" si="759"/>
        <v>1220.3199880262073</v>
      </c>
      <c r="CB374" s="470">
        <f t="shared" si="760"/>
        <v>0.47441731226787054</v>
      </c>
      <c r="CC374" s="470">
        <f t="shared" si="761"/>
        <v>20.639606292922391</v>
      </c>
      <c r="CD374" s="470">
        <f t="shared" si="762"/>
        <v>1366.8941228153931</v>
      </c>
      <c r="CE374" s="470">
        <f t="shared" si="763"/>
        <v>0.48172907560335554</v>
      </c>
      <c r="CF374" s="470">
        <f t="shared" si="764"/>
        <v>20.8827062065543</v>
      </c>
      <c r="CG374" s="470">
        <f t="shared" si="765"/>
        <v>1490.209433226031</v>
      </c>
      <c r="CH374" s="470">
        <f t="shared" si="766"/>
        <v>0.49046146302315197</v>
      </c>
      <c r="CI374" s="470">
        <f t="shared" si="767"/>
        <v>21.729686075597659</v>
      </c>
      <c r="CJ374" s="470">
        <f t="shared" si="768"/>
        <v>2070.5932295908651</v>
      </c>
      <c r="CK374" s="472">
        <f t="shared" si="769"/>
        <v>0.50176809201422445</v>
      </c>
      <c r="CL374" s="470">
        <f t="shared" si="770"/>
        <v>0</v>
      </c>
      <c r="CM374" s="116">
        <f t="shared" si="771"/>
        <v>0</v>
      </c>
      <c r="CN374" s="116">
        <f t="shared" si="772"/>
        <v>0</v>
      </c>
      <c r="CO374" s="116">
        <f t="shared" si="773"/>
        <v>0</v>
      </c>
      <c r="CP374" s="116">
        <f t="shared" si="774"/>
        <v>0</v>
      </c>
      <c r="CQ374" s="116">
        <f t="shared" si="775"/>
        <v>0</v>
      </c>
      <c r="CR374" s="116">
        <f t="shared" si="776"/>
        <v>0</v>
      </c>
      <c r="CS374" s="116">
        <f t="shared" si="777"/>
        <v>0</v>
      </c>
      <c r="CT374" s="116">
        <f t="shared" si="778"/>
        <v>0</v>
      </c>
      <c r="CU374" s="116">
        <f t="shared" si="779"/>
        <v>0</v>
      </c>
      <c r="CV374" s="116">
        <f t="shared" si="780"/>
        <v>0</v>
      </c>
      <c r="CW374" s="471">
        <f t="shared" si="781"/>
        <v>0</v>
      </c>
      <c r="CX374" s="470">
        <f t="shared" si="782"/>
        <v>0</v>
      </c>
      <c r="CY374" s="116">
        <f t="shared" si="783"/>
        <v>0</v>
      </c>
      <c r="CZ374" s="116">
        <f t="shared" si="784"/>
        <v>0</v>
      </c>
      <c r="DA374" s="116">
        <f t="shared" si="785"/>
        <v>0</v>
      </c>
      <c r="DB374" s="116">
        <f t="shared" si="786"/>
        <v>0</v>
      </c>
      <c r="DC374" s="116">
        <f t="shared" si="787"/>
        <v>0</v>
      </c>
      <c r="DD374" s="116">
        <f t="shared" si="788"/>
        <v>0</v>
      </c>
      <c r="DE374" s="116">
        <f t="shared" si="789"/>
        <v>0</v>
      </c>
      <c r="DF374" s="116">
        <f t="shared" si="790"/>
        <v>0</v>
      </c>
      <c r="DG374" s="116">
        <f t="shared" si="791"/>
        <v>0</v>
      </c>
      <c r="DH374" s="116">
        <f t="shared" si="792"/>
        <v>0</v>
      </c>
      <c r="DI374" s="471">
        <f t="shared" si="793"/>
        <v>0</v>
      </c>
      <c r="DJ374" s="470">
        <f t="shared" si="794"/>
        <v>0</v>
      </c>
      <c r="DK374" s="116">
        <f t="shared" si="795"/>
        <v>0</v>
      </c>
      <c r="DL374" s="116">
        <f t="shared" si="796"/>
        <v>0</v>
      </c>
      <c r="DM374" s="116">
        <f t="shared" si="797"/>
        <v>0</v>
      </c>
      <c r="DN374" s="116">
        <f t="shared" si="798"/>
        <v>0</v>
      </c>
      <c r="DO374" s="116">
        <f t="shared" si="799"/>
        <v>0</v>
      </c>
      <c r="DP374" s="116">
        <f t="shared" si="800"/>
        <v>0</v>
      </c>
      <c r="DQ374" s="116">
        <f t="shared" si="801"/>
        <v>0</v>
      </c>
      <c r="DR374" s="116">
        <f t="shared" si="802"/>
        <v>0</v>
      </c>
      <c r="DS374" s="116">
        <f t="shared" si="803"/>
        <v>0</v>
      </c>
      <c r="DT374" s="116">
        <f t="shared" si="804"/>
        <v>0</v>
      </c>
      <c r="DU374" s="471">
        <f t="shared" si="805"/>
        <v>0</v>
      </c>
      <c r="DV374" s="470">
        <f t="shared" si="806"/>
        <v>0</v>
      </c>
      <c r="DW374" s="470">
        <f t="shared" si="807"/>
        <v>0</v>
      </c>
      <c r="DX374" s="470">
        <f t="shared" si="808"/>
        <v>0</v>
      </c>
      <c r="DY374" s="470">
        <f t="shared" si="809"/>
        <v>0</v>
      </c>
      <c r="DZ374" s="470">
        <f t="shared" si="810"/>
        <v>0</v>
      </c>
      <c r="EA374" s="470">
        <f t="shared" si="811"/>
        <v>0</v>
      </c>
      <c r="EB374" s="470">
        <f t="shared" si="812"/>
        <v>0</v>
      </c>
      <c r="EC374" s="470">
        <f t="shared" si="813"/>
        <v>0</v>
      </c>
      <c r="ED374" s="470">
        <f t="shared" si="814"/>
        <v>0</v>
      </c>
      <c r="EE374" s="470">
        <f t="shared" si="815"/>
        <v>0</v>
      </c>
      <c r="EF374" s="470">
        <f t="shared" si="816"/>
        <v>0</v>
      </c>
      <c r="EG374" s="470">
        <f t="shared" si="817"/>
        <v>0</v>
      </c>
      <c r="EH374" s="466">
        <f t="shared" si="818"/>
        <v>28949.395984879029</v>
      </c>
      <c r="EI374" s="122">
        <f t="shared" si="819"/>
        <v>1739674.2575358117</v>
      </c>
      <c r="EJ374" s="122">
        <f t="shared" si="820"/>
        <v>676.32390977779539</v>
      </c>
      <c r="EK374" s="122">
        <f t="shared" si="821"/>
        <v>29423.58734249089</v>
      </c>
      <c r="EL374" s="122">
        <f t="shared" si="822"/>
        <v>1948628.6724553737</v>
      </c>
      <c r="EM374" s="122">
        <f t="shared" si="823"/>
        <v>686.74747620033179</v>
      </c>
      <c r="EN374" s="122">
        <f t="shared" si="824"/>
        <v>29770.14780688045</v>
      </c>
      <c r="EO374" s="122">
        <f t="shared" si="825"/>
        <v>2124425.572603453</v>
      </c>
      <c r="EP374" s="122">
        <f t="shared" si="826"/>
        <v>699.19626811565797</v>
      </c>
      <c r="EQ374" s="122">
        <f t="shared" si="827"/>
        <v>30977.592648630249</v>
      </c>
      <c r="ER374" s="122">
        <f t="shared" si="828"/>
        <v>2951814.0935916449</v>
      </c>
      <c r="ES374" s="469">
        <f t="shared" si="829"/>
        <v>715.31486945651795</v>
      </c>
      <c r="ET374" s="466">
        <f t="shared" si="830"/>
        <v>0</v>
      </c>
      <c r="EU374" s="122">
        <f t="shared" si="831"/>
        <v>0</v>
      </c>
      <c r="EV374" s="122">
        <f t="shared" si="832"/>
        <v>0</v>
      </c>
      <c r="EW374" s="122">
        <f t="shared" si="833"/>
        <v>0</v>
      </c>
      <c r="EX374" s="122">
        <f t="shared" si="834"/>
        <v>0</v>
      </c>
      <c r="EY374" s="122">
        <f t="shared" si="835"/>
        <v>0</v>
      </c>
      <c r="EZ374" s="122">
        <f t="shared" si="836"/>
        <v>0</v>
      </c>
      <c r="FA374" s="122">
        <f t="shared" si="837"/>
        <v>0</v>
      </c>
      <c r="FB374" s="122">
        <f t="shared" si="838"/>
        <v>0</v>
      </c>
      <c r="FC374" s="122">
        <f t="shared" si="839"/>
        <v>0</v>
      </c>
      <c r="FD374" s="122">
        <f t="shared" si="840"/>
        <v>0</v>
      </c>
      <c r="FE374" s="469">
        <f t="shared" si="841"/>
        <v>0</v>
      </c>
      <c r="FF374" s="466">
        <f t="shared" si="842"/>
        <v>0</v>
      </c>
      <c r="FG374" s="466">
        <f t="shared" si="843"/>
        <v>0</v>
      </c>
      <c r="FH374" s="466">
        <f t="shared" si="844"/>
        <v>0</v>
      </c>
      <c r="FI374" s="466">
        <f t="shared" si="845"/>
        <v>0</v>
      </c>
      <c r="FJ374" s="466">
        <f t="shared" si="846"/>
        <v>0</v>
      </c>
      <c r="FK374" s="466">
        <f t="shared" si="847"/>
        <v>0</v>
      </c>
      <c r="FL374" s="466">
        <f t="shared" si="848"/>
        <v>0</v>
      </c>
      <c r="FM374" s="466">
        <f t="shared" si="849"/>
        <v>0</v>
      </c>
      <c r="FN374" s="466">
        <f t="shared" si="850"/>
        <v>0</v>
      </c>
      <c r="FO374" s="466">
        <f t="shared" si="851"/>
        <v>0</v>
      </c>
      <c r="FP374" s="466">
        <f t="shared" si="852"/>
        <v>0</v>
      </c>
      <c r="FQ374" s="468">
        <f t="shared" si="853"/>
        <v>0</v>
      </c>
      <c r="FR374" s="466">
        <f t="shared" si="854"/>
        <v>0</v>
      </c>
      <c r="FS374" s="466">
        <f t="shared" si="855"/>
        <v>0</v>
      </c>
      <c r="FT374" s="466">
        <f t="shared" si="856"/>
        <v>0</v>
      </c>
      <c r="FU374" s="466">
        <f t="shared" si="857"/>
        <v>0</v>
      </c>
      <c r="FV374" s="466">
        <f t="shared" si="858"/>
        <v>0</v>
      </c>
      <c r="FW374" s="466">
        <f t="shared" si="859"/>
        <v>0</v>
      </c>
      <c r="FX374" s="466">
        <f t="shared" si="860"/>
        <v>0</v>
      </c>
      <c r="FY374" s="466">
        <f t="shared" si="861"/>
        <v>0</v>
      </c>
      <c r="FZ374" s="466">
        <f t="shared" si="862"/>
        <v>0</v>
      </c>
      <c r="GA374" s="466">
        <f t="shared" si="863"/>
        <v>0</v>
      </c>
      <c r="GB374" s="466">
        <f t="shared" si="864"/>
        <v>0</v>
      </c>
      <c r="GC374" s="468">
        <f t="shared" si="865"/>
        <v>0</v>
      </c>
    </row>
    <row r="375" spans="1:185">
      <c r="A375" s="97">
        <v>372</v>
      </c>
      <c r="B375" s="97" t="s">
        <v>11</v>
      </c>
      <c r="C375" s="97" t="s">
        <v>214</v>
      </c>
      <c r="D375" s="97" t="s">
        <v>935</v>
      </c>
      <c r="E375" s="321">
        <v>1.6406787266670001E-2</v>
      </c>
      <c r="F375" s="122">
        <v>0</v>
      </c>
      <c r="G375" s="122">
        <v>4.6124701962868997E-2</v>
      </c>
      <c r="H375" s="122">
        <v>1.4883464831838999E-2</v>
      </c>
      <c r="I375" s="122">
        <v>0</v>
      </c>
      <c r="J375" s="122">
        <v>4.5015402880661998E-2</v>
      </c>
      <c r="K375" s="122">
        <v>1.3564890036099E-2</v>
      </c>
      <c r="L375" s="122">
        <v>0</v>
      </c>
      <c r="M375" s="122">
        <v>4.37262174608E-2</v>
      </c>
      <c r="N375" s="122">
        <v>1.1492843928507E-2</v>
      </c>
      <c r="O375" s="122">
        <v>0</v>
      </c>
      <c r="P375" s="475">
        <v>4.2111852892098997E-2</v>
      </c>
      <c r="Q375" s="474">
        <v>1</v>
      </c>
      <c r="R375" s="97">
        <v>1.6406787266670001E-2</v>
      </c>
      <c r="S375" s="97">
        <v>0</v>
      </c>
      <c r="T375" s="97">
        <v>4.6124701962868997E-2</v>
      </c>
      <c r="U375" s="97">
        <v>1.4883464831838999E-2</v>
      </c>
      <c r="V375" s="97">
        <v>0</v>
      </c>
      <c r="W375" s="97">
        <v>4.5015402880661998E-2</v>
      </c>
      <c r="X375" s="97">
        <v>1.3564890036099E-2</v>
      </c>
      <c r="Y375" s="97">
        <v>0</v>
      </c>
      <c r="Z375" s="97">
        <v>4.37262174608E-2</v>
      </c>
      <c r="AA375" s="97">
        <v>1.1492843928507E-2</v>
      </c>
      <c r="AB375" s="97">
        <v>0</v>
      </c>
      <c r="AC375" s="97">
        <v>4.2111852892098997E-2</v>
      </c>
      <c r="AD375" s="321">
        <v>1.8932992936489199</v>
      </c>
      <c r="AE375" s="97">
        <v>0</v>
      </c>
      <c r="AF375" s="97">
        <v>5.3226670296062704</v>
      </c>
      <c r="AG375" s="97">
        <v>1.71751196594199</v>
      </c>
      <c r="AH375" s="97">
        <v>0</v>
      </c>
      <c r="AI375" s="97">
        <v>5.19465688754424</v>
      </c>
      <c r="AJ375" s="97">
        <v>1.5653519672279199</v>
      </c>
      <c r="AK375" s="97">
        <v>0</v>
      </c>
      <c r="AL375" s="97">
        <v>5.0458884239196697</v>
      </c>
      <c r="AM375" s="97">
        <v>1.32624339782011</v>
      </c>
      <c r="AN375" s="97">
        <v>0</v>
      </c>
      <c r="AO375" s="97">
        <v>4.8595949980305297</v>
      </c>
      <c r="AP375" s="466">
        <f t="shared" si="722"/>
        <v>115.39732080851152</v>
      </c>
      <c r="AQ375" s="122">
        <f t="shared" si="723"/>
        <v>0</v>
      </c>
      <c r="AR375" s="473">
        <f t="shared" si="724"/>
        <v>115.3973208085136</v>
      </c>
      <c r="AS375" s="122">
        <f t="shared" si="725"/>
        <v>115.39732080851596</v>
      </c>
      <c r="AT375" s="122">
        <f t="shared" si="726"/>
        <v>0</v>
      </c>
      <c r="AU375" s="122">
        <f t="shared" si="727"/>
        <v>115.39732080851361</v>
      </c>
      <c r="AV375" s="122">
        <f t="shared" si="728"/>
        <v>115.39732080851316</v>
      </c>
      <c r="AW375" s="122">
        <f t="shared" si="729"/>
        <v>0</v>
      </c>
      <c r="AX375" s="122">
        <f t="shared" si="730"/>
        <v>115.39732263471554</v>
      </c>
      <c r="AY375" s="122">
        <f t="shared" si="731"/>
        <v>115.39732080851448</v>
      </c>
      <c r="AZ375" s="122">
        <f t="shared" si="732"/>
        <v>0</v>
      </c>
      <c r="BA375" s="469">
        <f t="shared" si="733"/>
        <v>115.39732080851481</v>
      </c>
      <c r="BB375" s="97">
        <f t="shared" si="734"/>
        <v>2.5319318705197737E-3</v>
      </c>
      <c r="BC375" s="97">
        <f t="shared" si="735"/>
        <v>0</v>
      </c>
      <c r="BD375" s="97">
        <f t="shared" si="736"/>
        <v>7.1180665062476377E-3</v>
      </c>
      <c r="BE375" s="97">
        <f t="shared" si="737"/>
        <v>2.2968493672156872E-3</v>
      </c>
      <c r="BF375" s="97">
        <f t="shared" si="738"/>
        <v>0</v>
      </c>
      <c r="BG375" s="97">
        <f t="shared" si="739"/>
        <v>6.9468770067723827E-3</v>
      </c>
      <c r="BH375" s="97">
        <f t="shared" si="740"/>
        <v>2.0933639745708776E-3</v>
      </c>
      <c r="BI375" s="97">
        <f t="shared" si="741"/>
        <v>0</v>
      </c>
      <c r="BJ375" s="97">
        <f t="shared" si="742"/>
        <v>6.7479270479227898E-3</v>
      </c>
      <c r="BK375" s="97">
        <f t="shared" si="743"/>
        <v>1.7736012147003745E-3</v>
      </c>
      <c r="BL375" s="97">
        <f t="shared" si="744"/>
        <v>0</v>
      </c>
      <c r="BM375" s="469">
        <f t="shared" si="745"/>
        <v>6.4987947202040323E-3</v>
      </c>
      <c r="BN375" s="467">
        <f t="shared" si="746"/>
        <v>6355148.904309121</v>
      </c>
      <c r="BO375" s="97">
        <f t="shared" si="747"/>
        <v>0</v>
      </c>
      <c r="BP375" s="97">
        <f t="shared" si="748"/>
        <v>3551316.5568992696</v>
      </c>
      <c r="BQ375" s="97">
        <f t="shared" si="749"/>
        <v>6713540.4512694487</v>
      </c>
      <c r="BR375" s="97">
        <f t="shared" si="750"/>
        <v>0</v>
      </c>
      <c r="BS375" s="97">
        <f t="shared" si="751"/>
        <v>3600324.6599024464</v>
      </c>
      <c r="BT375" s="97">
        <f t="shared" si="752"/>
        <v>7073488.0386496214</v>
      </c>
      <c r="BU375" s="97">
        <f t="shared" si="753"/>
        <v>0</v>
      </c>
      <c r="BV375" s="97">
        <f t="shared" si="754"/>
        <v>3659706.8513884987</v>
      </c>
      <c r="BW375" s="97">
        <f t="shared" si="755"/>
        <v>7765390.5002066726</v>
      </c>
      <c r="BX375" s="97">
        <f t="shared" si="756"/>
        <v>0</v>
      </c>
      <c r="BY375" s="469">
        <f t="shared" si="757"/>
        <v>3738043.3913010545</v>
      </c>
      <c r="BZ375" s="470">
        <f t="shared" si="758"/>
        <v>19.36743861249257</v>
      </c>
      <c r="CA375" s="470">
        <f t="shared" si="759"/>
        <v>0</v>
      </c>
      <c r="CB375" s="470">
        <f t="shared" si="760"/>
        <v>3.8496905191475568</v>
      </c>
      <c r="CC375" s="470">
        <f t="shared" si="761"/>
        <v>22.55368802601566</v>
      </c>
      <c r="CD375" s="470">
        <f t="shared" si="762"/>
        <v>0</v>
      </c>
      <c r="CE375" s="470">
        <f t="shared" si="763"/>
        <v>3.9989919333245565</v>
      </c>
      <c r="CF375" s="470">
        <f t="shared" si="764"/>
        <v>26.072780611658466</v>
      </c>
      <c r="CG375" s="470">
        <f t="shared" si="765"/>
        <v>0</v>
      </c>
      <c r="CH375" s="470">
        <f t="shared" si="766"/>
        <v>4.184796975257898</v>
      </c>
      <c r="CI375" s="470">
        <f t="shared" si="767"/>
        <v>33.783589808199238</v>
      </c>
      <c r="CJ375" s="470">
        <f t="shared" si="768"/>
        <v>0</v>
      </c>
      <c r="CK375" s="472">
        <f t="shared" si="769"/>
        <v>4.4382319164141837</v>
      </c>
      <c r="CL375" s="470">
        <f t="shared" si="770"/>
        <v>0</v>
      </c>
      <c r="CM375" s="116">
        <f t="shared" si="771"/>
        <v>0</v>
      </c>
      <c r="CN375" s="116">
        <f t="shared" si="772"/>
        <v>0</v>
      </c>
      <c r="CO375" s="116">
        <f t="shared" si="773"/>
        <v>0</v>
      </c>
      <c r="CP375" s="116">
        <f t="shared" si="774"/>
        <v>0</v>
      </c>
      <c r="CQ375" s="116">
        <f t="shared" si="775"/>
        <v>0</v>
      </c>
      <c r="CR375" s="116">
        <f t="shared" si="776"/>
        <v>0</v>
      </c>
      <c r="CS375" s="116">
        <f t="shared" si="777"/>
        <v>0</v>
      </c>
      <c r="CT375" s="116">
        <f t="shared" si="778"/>
        <v>0</v>
      </c>
      <c r="CU375" s="116">
        <f t="shared" si="779"/>
        <v>0</v>
      </c>
      <c r="CV375" s="116">
        <f t="shared" si="780"/>
        <v>0</v>
      </c>
      <c r="CW375" s="471">
        <f t="shared" si="781"/>
        <v>0</v>
      </c>
      <c r="CX375" s="470">
        <f t="shared" si="782"/>
        <v>0</v>
      </c>
      <c r="CY375" s="116">
        <f t="shared" si="783"/>
        <v>0</v>
      </c>
      <c r="CZ375" s="116">
        <f t="shared" si="784"/>
        <v>0</v>
      </c>
      <c r="DA375" s="116">
        <f t="shared" si="785"/>
        <v>0</v>
      </c>
      <c r="DB375" s="116">
        <f t="shared" si="786"/>
        <v>0</v>
      </c>
      <c r="DC375" s="116">
        <f t="shared" si="787"/>
        <v>0</v>
      </c>
      <c r="DD375" s="116">
        <f t="shared" si="788"/>
        <v>0</v>
      </c>
      <c r="DE375" s="116">
        <f t="shared" si="789"/>
        <v>0</v>
      </c>
      <c r="DF375" s="116">
        <f t="shared" si="790"/>
        <v>0</v>
      </c>
      <c r="DG375" s="116">
        <f t="shared" si="791"/>
        <v>0</v>
      </c>
      <c r="DH375" s="116">
        <f t="shared" si="792"/>
        <v>0</v>
      </c>
      <c r="DI375" s="471">
        <f t="shared" si="793"/>
        <v>0</v>
      </c>
      <c r="DJ375" s="470">
        <f t="shared" si="794"/>
        <v>0</v>
      </c>
      <c r="DK375" s="116">
        <f t="shared" si="795"/>
        <v>0</v>
      </c>
      <c r="DL375" s="116">
        <f t="shared" si="796"/>
        <v>0</v>
      </c>
      <c r="DM375" s="116">
        <f t="shared" si="797"/>
        <v>0</v>
      </c>
      <c r="DN375" s="116">
        <f t="shared" si="798"/>
        <v>0</v>
      </c>
      <c r="DO375" s="116">
        <f t="shared" si="799"/>
        <v>0</v>
      </c>
      <c r="DP375" s="116">
        <f t="shared" si="800"/>
        <v>0</v>
      </c>
      <c r="DQ375" s="116">
        <f t="shared" si="801"/>
        <v>0</v>
      </c>
      <c r="DR375" s="116">
        <f t="shared" si="802"/>
        <v>0</v>
      </c>
      <c r="DS375" s="116">
        <f t="shared" si="803"/>
        <v>0</v>
      </c>
      <c r="DT375" s="116">
        <f t="shared" si="804"/>
        <v>0</v>
      </c>
      <c r="DU375" s="471">
        <f t="shared" si="805"/>
        <v>0</v>
      </c>
      <c r="DV375" s="470">
        <f t="shared" si="806"/>
        <v>0</v>
      </c>
      <c r="DW375" s="470">
        <f t="shared" si="807"/>
        <v>0</v>
      </c>
      <c r="DX375" s="470">
        <f t="shared" si="808"/>
        <v>0</v>
      </c>
      <c r="DY375" s="470">
        <f t="shared" si="809"/>
        <v>0</v>
      </c>
      <c r="DZ375" s="470">
        <f t="shared" si="810"/>
        <v>0</v>
      </c>
      <c r="EA375" s="470">
        <f t="shared" si="811"/>
        <v>0</v>
      </c>
      <c r="EB375" s="470">
        <f t="shared" si="812"/>
        <v>0</v>
      </c>
      <c r="EC375" s="470">
        <f t="shared" si="813"/>
        <v>0</v>
      </c>
      <c r="ED375" s="470">
        <f t="shared" si="814"/>
        <v>0</v>
      </c>
      <c r="EE375" s="470">
        <f t="shared" si="815"/>
        <v>0</v>
      </c>
      <c r="EF375" s="470">
        <f t="shared" si="816"/>
        <v>0</v>
      </c>
      <c r="EG375" s="470">
        <f t="shared" si="817"/>
        <v>0</v>
      </c>
      <c r="EH375" s="466">
        <f t="shared" si="818"/>
        <v>2509.9999641793238</v>
      </c>
      <c r="EI375" s="122">
        <f t="shared" si="819"/>
        <v>0</v>
      </c>
      <c r="EJ375" s="122">
        <f t="shared" si="820"/>
        <v>498.91589995432383</v>
      </c>
      <c r="EK375" s="122">
        <f t="shared" si="821"/>
        <v>2922.9345846949523</v>
      </c>
      <c r="EL375" s="122">
        <f t="shared" si="822"/>
        <v>0</v>
      </c>
      <c r="EM375" s="122">
        <f t="shared" si="823"/>
        <v>518.26520843719504</v>
      </c>
      <c r="EN375" s="122">
        <f t="shared" si="824"/>
        <v>3379.0053352282557</v>
      </c>
      <c r="EO375" s="122">
        <f t="shared" si="825"/>
        <v>0</v>
      </c>
      <c r="EP375" s="122">
        <f t="shared" si="826"/>
        <v>542.34534923062984</v>
      </c>
      <c r="EQ375" s="122">
        <f t="shared" si="827"/>
        <v>4378.3182125969215</v>
      </c>
      <c r="ER375" s="122">
        <f t="shared" si="828"/>
        <v>0</v>
      </c>
      <c r="ES375" s="469">
        <f t="shared" si="829"/>
        <v>575.19025484523956</v>
      </c>
      <c r="ET375" s="466">
        <f t="shared" si="830"/>
        <v>0</v>
      </c>
      <c r="EU375" s="122">
        <f t="shared" si="831"/>
        <v>0</v>
      </c>
      <c r="EV375" s="122">
        <f t="shared" si="832"/>
        <v>0</v>
      </c>
      <c r="EW375" s="122">
        <f t="shared" si="833"/>
        <v>0</v>
      </c>
      <c r="EX375" s="122">
        <f t="shared" si="834"/>
        <v>0</v>
      </c>
      <c r="EY375" s="122">
        <f t="shared" si="835"/>
        <v>0</v>
      </c>
      <c r="EZ375" s="122">
        <f t="shared" si="836"/>
        <v>0</v>
      </c>
      <c r="FA375" s="122">
        <f t="shared" si="837"/>
        <v>0</v>
      </c>
      <c r="FB375" s="122">
        <f t="shared" si="838"/>
        <v>0</v>
      </c>
      <c r="FC375" s="122">
        <f t="shared" si="839"/>
        <v>0</v>
      </c>
      <c r="FD375" s="122">
        <f t="shared" si="840"/>
        <v>0</v>
      </c>
      <c r="FE375" s="469">
        <f t="shared" si="841"/>
        <v>0</v>
      </c>
      <c r="FF375" s="466">
        <f t="shared" si="842"/>
        <v>0</v>
      </c>
      <c r="FG375" s="466">
        <f t="shared" si="843"/>
        <v>0</v>
      </c>
      <c r="FH375" s="466">
        <f t="shared" si="844"/>
        <v>0</v>
      </c>
      <c r="FI375" s="466">
        <f t="shared" si="845"/>
        <v>0</v>
      </c>
      <c r="FJ375" s="466">
        <f t="shared" si="846"/>
        <v>0</v>
      </c>
      <c r="FK375" s="466">
        <f t="shared" si="847"/>
        <v>0</v>
      </c>
      <c r="FL375" s="466">
        <f t="shared" si="848"/>
        <v>0</v>
      </c>
      <c r="FM375" s="466">
        <f t="shared" si="849"/>
        <v>0</v>
      </c>
      <c r="FN375" s="466">
        <f t="shared" si="850"/>
        <v>0</v>
      </c>
      <c r="FO375" s="466">
        <f t="shared" si="851"/>
        <v>0</v>
      </c>
      <c r="FP375" s="466">
        <f t="shared" si="852"/>
        <v>0</v>
      </c>
      <c r="FQ375" s="468">
        <f t="shared" si="853"/>
        <v>0</v>
      </c>
      <c r="FR375" s="466">
        <f t="shared" si="854"/>
        <v>0</v>
      </c>
      <c r="FS375" s="466">
        <f t="shared" si="855"/>
        <v>0</v>
      </c>
      <c r="FT375" s="466">
        <f t="shared" si="856"/>
        <v>0</v>
      </c>
      <c r="FU375" s="466">
        <f t="shared" si="857"/>
        <v>0</v>
      </c>
      <c r="FV375" s="466">
        <f t="shared" si="858"/>
        <v>0</v>
      </c>
      <c r="FW375" s="466">
        <f t="shared" si="859"/>
        <v>0</v>
      </c>
      <c r="FX375" s="466">
        <f t="shared" si="860"/>
        <v>0</v>
      </c>
      <c r="FY375" s="466">
        <f t="shared" si="861"/>
        <v>0</v>
      </c>
      <c r="FZ375" s="466">
        <f t="shared" si="862"/>
        <v>0</v>
      </c>
      <c r="GA375" s="466">
        <f t="shared" si="863"/>
        <v>0</v>
      </c>
      <c r="GB375" s="466">
        <f t="shared" si="864"/>
        <v>0</v>
      </c>
      <c r="GC375" s="468">
        <f t="shared" si="865"/>
        <v>0</v>
      </c>
    </row>
    <row r="376" spans="1:185">
      <c r="A376" s="97">
        <v>373</v>
      </c>
      <c r="B376" s="97" t="s">
        <v>11</v>
      </c>
      <c r="C376" s="97" t="s">
        <v>214</v>
      </c>
      <c r="D376" s="97" t="s">
        <v>935</v>
      </c>
      <c r="E376" s="321">
        <v>1.6968966954194999E-2</v>
      </c>
      <c r="F376" s="122">
        <v>0.15272142464072999</v>
      </c>
      <c r="G376" s="122">
        <v>0.235288182277095</v>
      </c>
      <c r="H376" s="122">
        <v>1.5569027180473999E-2</v>
      </c>
      <c r="I376" s="122">
        <v>0.14012190710787001</v>
      </c>
      <c r="J376" s="122">
        <v>0.23212811833667399</v>
      </c>
      <c r="K376" s="122">
        <v>1.4593311580608E-2</v>
      </c>
      <c r="L376" s="122">
        <v>0.13134042519102801</v>
      </c>
      <c r="M376" s="122">
        <v>0.228455611595104</v>
      </c>
      <c r="N376" s="122">
        <v>1.2370376909608001E-2</v>
      </c>
      <c r="O376" s="122">
        <v>0.11133391856309199</v>
      </c>
      <c r="P376" s="475">
        <v>0.223856765943764</v>
      </c>
      <c r="Q376" s="474">
        <v>1</v>
      </c>
      <c r="R376" s="97">
        <v>1.6968966954194999E-2</v>
      </c>
      <c r="S376" s="97">
        <v>0.15272142464072999</v>
      </c>
      <c r="T376" s="97">
        <v>0.235288182277095</v>
      </c>
      <c r="U376" s="97">
        <v>1.5569027180473999E-2</v>
      </c>
      <c r="V376" s="97">
        <v>0.14012190710787001</v>
      </c>
      <c r="W376" s="97">
        <v>0.23212811833667399</v>
      </c>
      <c r="X376" s="97">
        <v>1.4593311580608E-2</v>
      </c>
      <c r="Y376" s="97">
        <v>0.13134042519102801</v>
      </c>
      <c r="Z376" s="97">
        <v>0.228455611595104</v>
      </c>
      <c r="AA376" s="97">
        <v>1.2370376909608001E-2</v>
      </c>
      <c r="AB376" s="97">
        <v>0.11133391856309199</v>
      </c>
      <c r="AC376" s="97">
        <v>0.223856765943764</v>
      </c>
      <c r="AD376" s="321">
        <v>1.7684698132657899</v>
      </c>
      <c r="AE376" s="97">
        <v>15.9163035702245</v>
      </c>
      <c r="AF376" s="97">
        <v>24.521236260192801</v>
      </c>
      <c r="AG376" s="97">
        <v>1.62257105367136</v>
      </c>
      <c r="AH376" s="97">
        <v>14.603208525681</v>
      </c>
      <c r="AI376" s="97">
        <v>24.1919010860653</v>
      </c>
      <c r="AJ376" s="97">
        <v>1.5208840394085801</v>
      </c>
      <c r="AK376" s="97">
        <v>13.6880210703931</v>
      </c>
      <c r="AL376" s="97">
        <v>23.809160232543899</v>
      </c>
      <c r="AM376" s="97">
        <v>1.2892144938707599</v>
      </c>
      <c r="AN376" s="97">
        <v>11.6029853026937</v>
      </c>
      <c r="AO376" s="97">
        <v>23.329878249835499</v>
      </c>
      <c r="AP376" s="466">
        <f t="shared" si="722"/>
        <v>104.21788303551359</v>
      </c>
      <c r="AQ376" s="122">
        <f t="shared" si="723"/>
        <v>104.21788303551293</v>
      </c>
      <c r="AR376" s="473">
        <f t="shared" si="724"/>
        <v>104.21788303551322</v>
      </c>
      <c r="AS376" s="122">
        <f t="shared" si="725"/>
        <v>104.21788303551287</v>
      </c>
      <c r="AT376" s="122">
        <f t="shared" si="726"/>
        <v>104.2178830355129</v>
      </c>
      <c r="AU376" s="122">
        <f t="shared" si="727"/>
        <v>104.21788303551338</v>
      </c>
      <c r="AV376" s="122">
        <f t="shared" si="728"/>
        <v>104.21788303551151</v>
      </c>
      <c r="AW376" s="122">
        <f t="shared" si="729"/>
        <v>104.21788303551298</v>
      </c>
      <c r="AX376" s="122">
        <f t="shared" si="730"/>
        <v>104.21788314283697</v>
      </c>
      <c r="AY376" s="122">
        <f t="shared" si="731"/>
        <v>104.21788303551482</v>
      </c>
      <c r="AZ376" s="122">
        <f t="shared" si="732"/>
        <v>104.21788303551344</v>
      </c>
      <c r="BA376" s="469">
        <f t="shared" si="733"/>
        <v>104.21788303551341</v>
      </c>
      <c r="BB376" s="97">
        <f t="shared" si="734"/>
        <v>2.6186886891868262E-3</v>
      </c>
      <c r="BC376" s="97">
        <f t="shared" si="735"/>
        <v>2.3568309631501094E-2</v>
      </c>
      <c r="BD376" s="97">
        <f t="shared" si="736"/>
        <v>3.6310195151628581E-2</v>
      </c>
      <c r="BE376" s="97">
        <f t="shared" si="737"/>
        <v>2.4026468723289261E-3</v>
      </c>
      <c r="BF376" s="97">
        <f t="shared" si="738"/>
        <v>2.1623924086902294E-2</v>
      </c>
      <c r="BG376" s="97">
        <f t="shared" si="739"/>
        <v>3.5822527061978499E-2</v>
      </c>
      <c r="BH376" s="97">
        <f t="shared" si="740"/>
        <v>2.2520722727007165E-3</v>
      </c>
      <c r="BI376" s="97">
        <f t="shared" si="741"/>
        <v>2.0268746283090975E-2</v>
      </c>
      <c r="BJ376" s="97">
        <f t="shared" si="742"/>
        <v>3.5255777660493322E-2</v>
      </c>
      <c r="BK376" s="97">
        <f t="shared" si="743"/>
        <v>1.9090240544171722E-3</v>
      </c>
      <c r="BL376" s="97">
        <f t="shared" si="744"/>
        <v>1.7181297721364272E-2</v>
      </c>
      <c r="BM376" s="469">
        <f t="shared" si="745"/>
        <v>3.4546073579921531E-2</v>
      </c>
      <c r="BN376" s="467">
        <f t="shared" si="746"/>
        <v>5631635.2232059063</v>
      </c>
      <c r="BO376" s="97">
        <f t="shared" si="747"/>
        <v>1634537.2704734846</v>
      </c>
      <c r="BP376" s="97">
        <f t="shared" si="748"/>
        <v>1281503.0509170084</v>
      </c>
      <c r="BQ376" s="97">
        <f t="shared" si="749"/>
        <v>5911358.4886438698</v>
      </c>
      <c r="BR376" s="97">
        <f t="shared" si="750"/>
        <v>1715724.7204157242</v>
      </c>
      <c r="BS376" s="97">
        <f t="shared" si="751"/>
        <v>1291295.9389104885</v>
      </c>
      <c r="BT376" s="97">
        <f t="shared" si="752"/>
        <v>6130725.7437659297</v>
      </c>
      <c r="BU376" s="97">
        <f t="shared" si="753"/>
        <v>1779394.3190682062</v>
      </c>
      <c r="BV376" s="97">
        <f t="shared" si="754"/>
        <v>1302941.9860725678</v>
      </c>
      <c r="BW376" s="97">
        <f t="shared" si="755"/>
        <v>6728510.2468262343</v>
      </c>
      <c r="BX376" s="97">
        <f t="shared" si="756"/>
        <v>1952896.5100369693</v>
      </c>
      <c r="BY376" s="469">
        <f t="shared" si="757"/>
        <v>1317944.9555706906</v>
      </c>
      <c r="BZ376" s="470">
        <f t="shared" si="758"/>
        <v>16.593924775761543</v>
      </c>
      <c r="CA376" s="470">
        <f t="shared" si="759"/>
        <v>0.53513685925817456</v>
      </c>
      <c r="CB376" s="470">
        <f t="shared" si="760"/>
        <v>0.27232626783775388</v>
      </c>
      <c r="CC376" s="470">
        <f t="shared" si="761"/>
        <v>18.984354064387659</v>
      </c>
      <c r="CD376" s="470">
        <f t="shared" si="762"/>
        <v>0.6122257239529677</v>
      </c>
      <c r="CE376" s="470">
        <f t="shared" si="763"/>
        <v>0.2781429385124336</v>
      </c>
      <c r="CF376" s="470">
        <f t="shared" si="764"/>
        <v>21.005258847185203</v>
      </c>
      <c r="CG376" s="470">
        <f t="shared" si="765"/>
        <v>0.67739780668448701</v>
      </c>
      <c r="CH376" s="470">
        <f t="shared" si="766"/>
        <v>0.2851630513637361</v>
      </c>
      <c r="CI376" s="470">
        <f t="shared" si="767"/>
        <v>27.196059974535775</v>
      </c>
      <c r="CJ376" s="470">
        <f t="shared" si="768"/>
        <v>0.87704472062136174</v>
      </c>
      <c r="CK376" s="472">
        <f t="shared" si="769"/>
        <v>0.29437237467769395</v>
      </c>
      <c r="CL376" s="470">
        <f t="shared" si="770"/>
        <v>0</v>
      </c>
      <c r="CM376" s="116">
        <f t="shared" si="771"/>
        <v>0</v>
      </c>
      <c r="CN376" s="116">
        <f t="shared" si="772"/>
        <v>0</v>
      </c>
      <c r="CO376" s="116">
        <f t="shared" si="773"/>
        <v>0</v>
      </c>
      <c r="CP376" s="116">
        <f t="shared" si="774"/>
        <v>0</v>
      </c>
      <c r="CQ376" s="116">
        <f t="shared" si="775"/>
        <v>0</v>
      </c>
      <c r="CR376" s="116">
        <f t="shared" si="776"/>
        <v>0</v>
      </c>
      <c r="CS376" s="116">
        <f t="shared" si="777"/>
        <v>0</v>
      </c>
      <c r="CT376" s="116">
        <f t="shared" si="778"/>
        <v>0</v>
      </c>
      <c r="CU376" s="116">
        <f t="shared" si="779"/>
        <v>0</v>
      </c>
      <c r="CV376" s="116">
        <f t="shared" si="780"/>
        <v>0</v>
      </c>
      <c r="CW376" s="471">
        <f t="shared" si="781"/>
        <v>0</v>
      </c>
      <c r="CX376" s="470">
        <f t="shared" si="782"/>
        <v>0</v>
      </c>
      <c r="CY376" s="116">
        <f t="shared" si="783"/>
        <v>0</v>
      </c>
      <c r="CZ376" s="116">
        <f t="shared" si="784"/>
        <v>0</v>
      </c>
      <c r="DA376" s="116">
        <f t="shared" si="785"/>
        <v>0</v>
      </c>
      <c r="DB376" s="116">
        <f t="shared" si="786"/>
        <v>0</v>
      </c>
      <c r="DC376" s="116">
        <f t="shared" si="787"/>
        <v>0</v>
      </c>
      <c r="DD376" s="116">
        <f t="shared" si="788"/>
        <v>0</v>
      </c>
      <c r="DE376" s="116">
        <f t="shared" si="789"/>
        <v>0</v>
      </c>
      <c r="DF376" s="116">
        <f t="shared" si="790"/>
        <v>0</v>
      </c>
      <c r="DG376" s="116">
        <f t="shared" si="791"/>
        <v>0</v>
      </c>
      <c r="DH376" s="116">
        <f t="shared" si="792"/>
        <v>0</v>
      </c>
      <c r="DI376" s="471">
        <f t="shared" si="793"/>
        <v>0</v>
      </c>
      <c r="DJ376" s="470">
        <f t="shared" si="794"/>
        <v>0</v>
      </c>
      <c r="DK376" s="116">
        <f t="shared" si="795"/>
        <v>0</v>
      </c>
      <c r="DL376" s="116">
        <f t="shared" si="796"/>
        <v>0</v>
      </c>
      <c r="DM376" s="116">
        <f t="shared" si="797"/>
        <v>0</v>
      </c>
      <c r="DN376" s="116">
        <f t="shared" si="798"/>
        <v>0</v>
      </c>
      <c r="DO376" s="116">
        <f t="shared" si="799"/>
        <v>0</v>
      </c>
      <c r="DP376" s="116">
        <f t="shared" si="800"/>
        <v>0</v>
      </c>
      <c r="DQ376" s="116">
        <f t="shared" si="801"/>
        <v>0</v>
      </c>
      <c r="DR376" s="116">
        <f t="shared" si="802"/>
        <v>0</v>
      </c>
      <c r="DS376" s="116">
        <f t="shared" si="803"/>
        <v>0</v>
      </c>
      <c r="DT376" s="116">
        <f t="shared" si="804"/>
        <v>0</v>
      </c>
      <c r="DU376" s="471">
        <f t="shared" si="805"/>
        <v>0</v>
      </c>
      <c r="DV376" s="470">
        <f t="shared" si="806"/>
        <v>0</v>
      </c>
      <c r="DW376" s="470">
        <f t="shared" si="807"/>
        <v>0</v>
      </c>
      <c r="DX376" s="470">
        <f t="shared" si="808"/>
        <v>0</v>
      </c>
      <c r="DY376" s="470">
        <f t="shared" si="809"/>
        <v>0</v>
      </c>
      <c r="DZ376" s="470">
        <f t="shared" si="810"/>
        <v>0</v>
      </c>
      <c r="EA376" s="470">
        <f t="shared" si="811"/>
        <v>0</v>
      </c>
      <c r="EB376" s="470">
        <f t="shared" si="812"/>
        <v>0</v>
      </c>
      <c r="EC376" s="470">
        <f t="shared" si="813"/>
        <v>0</v>
      </c>
      <c r="ED376" s="470">
        <f t="shared" si="814"/>
        <v>0</v>
      </c>
      <c r="EE376" s="470">
        <f t="shared" si="815"/>
        <v>0</v>
      </c>
      <c r="EF376" s="470">
        <f t="shared" si="816"/>
        <v>0</v>
      </c>
      <c r="EG376" s="470">
        <f t="shared" si="817"/>
        <v>0</v>
      </c>
      <c r="EH376" s="466">
        <f t="shared" si="818"/>
        <v>2150.5554464951242</v>
      </c>
      <c r="EI376" s="122">
        <f t="shared" si="819"/>
        <v>69.35318213440236</v>
      </c>
      <c r="EJ376" s="122">
        <f t="shared" si="820"/>
        <v>35.29320196615717</v>
      </c>
      <c r="EK376" s="122">
        <f t="shared" si="821"/>
        <v>2460.3526039238095</v>
      </c>
      <c r="EL376" s="122">
        <f t="shared" si="822"/>
        <v>79.34381907375203</v>
      </c>
      <c r="EM376" s="122">
        <f t="shared" si="823"/>
        <v>36.047036454919763</v>
      </c>
      <c r="EN376" s="122">
        <f t="shared" si="824"/>
        <v>2722.2597685170545</v>
      </c>
      <c r="EO376" s="122">
        <f t="shared" si="825"/>
        <v>87.790053425882121</v>
      </c>
      <c r="EP376" s="122">
        <f t="shared" si="826"/>
        <v>36.956835802053789</v>
      </c>
      <c r="EQ376" s="122">
        <f t="shared" si="827"/>
        <v>3524.5811760504284</v>
      </c>
      <c r="ER376" s="122">
        <f t="shared" si="828"/>
        <v>113.66408647983667</v>
      </c>
      <c r="ES376" s="469">
        <f t="shared" si="829"/>
        <v>38.150354555392695</v>
      </c>
      <c r="ET376" s="466">
        <f t="shared" si="830"/>
        <v>0</v>
      </c>
      <c r="EU376" s="122">
        <f t="shared" si="831"/>
        <v>0</v>
      </c>
      <c r="EV376" s="122">
        <f t="shared" si="832"/>
        <v>0</v>
      </c>
      <c r="EW376" s="122">
        <f t="shared" si="833"/>
        <v>0</v>
      </c>
      <c r="EX376" s="122">
        <f t="shared" si="834"/>
        <v>0</v>
      </c>
      <c r="EY376" s="122">
        <f t="shared" si="835"/>
        <v>0</v>
      </c>
      <c r="EZ376" s="122">
        <f t="shared" si="836"/>
        <v>0</v>
      </c>
      <c r="FA376" s="122">
        <f t="shared" si="837"/>
        <v>0</v>
      </c>
      <c r="FB376" s="122">
        <f t="shared" si="838"/>
        <v>0</v>
      </c>
      <c r="FC376" s="122">
        <f t="shared" si="839"/>
        <v>0</v>
      </c>
      <c r="FD376" s="122">
        <f t="shared" si="840"/>
        <v>0</v>
      </c>
      <c r="FE376" s="469">
        <f t="shared" si="841"/>
        <v>0</v>
      </c>
      <c r="FF376" s="466">
        <f t="shared" si="842"/>
        <v>0</v>
      </c>
      <c r="FG376" s="466">
        <f t="shared" si="843"/>
        <v>0</v>
      </c>
      <c r="FH376" s="466">
        <f t="shared" si="844"/>
        <v>0</v>
      </c>
      <c r="FI376" s="466">
        <f t="shared" si="845"/>
        <v>0</v>
      </c>
      <c r="FJ376" s="466">
        <f t="shared" si="846"/>
        <v>0</v>
      </c>
      <c r="FK376" s="466">
        <f t="shared" si="847"/>
        <v>0</v>
      </c>
      <c r="FL376" s="466">
        <f t="shared" si="848"/>
        <v>0</v>
      </c>
      <c r="FM376" s="466">
        <f t="shared" si="849"/>
        <v>0</v>
      </c>
      <c r="FN376" s="466">
        <f t="shared" si="850"/>
        <v>0</v>
      </c>
      <c r="FO376" s="466">
        <f t="shared" si="851"/>
        <v>0</v>
      </c>
      <c r="FP376" s="466">
        <f t="shared" si="852"/>
        <v>0</v>
      </c>
      <c r="FQ376" s="468">
        <f t="shared" si="853"/>
        <v>0</v>
      </c>
      <c r="FR376" s="466">
        <f t="shared" si="854"/>
        <v>0</v>
      </c>
      <c r="FS376" s="466">
        <f t="shared" si="855"/>
        <v>0</v>
      </c>
      <c r="FT376" s="466">
        <f t="shared" si="856"/>
        <v>0</v>
      </c>
      <c r="FU376" s="466">
        <f t="shared" si="857"/>
        <v>0</v>
      </c>
      <c r="FV376" s="466">
        <f t="shared" si="858"/>
        <v>0</v>
      </c>
      <c r="FW376" s="466">
        <f t="shared" si="859"/>
        <v>0</v>
      </c>
      <c r="FX376" s="466">
        <f t="shared" si="860"/>
        <v>0</v>
      </c>
      <c r="FY376" s="466">
        <f t="shared" si="861"/>
        <v>0</v>
      </c>
      <c r="FZ376" s="466">
        <f t="shared" si="862"/>
        <v>0</v>
      </c>
      <c r="GA376" s="466">
        <f t="shared" si="863"/>
        <v>0</v>
      </c>
      <c r="GB376" s="466">
        <f t="shared" si="864"/>
        <v>0</v>
      </c>
      <c r="GC376" s="468">
        <f t="shared" si="865"/>
        <v>0</v>
      </c>
    </row>
    <row r="377" spans="1:185">
      <c r="A377" s="97">
        <v>374</v>
      </c>
      <c r="B377" s="97" t="s">
        <v>11</v>
      </c>
      <c r="C377" s="97" t="s">
        <v>214</v>
      </c>
      <c r="D377" s="97" t="s">
        <v>935</v>
      </c>
      <c r="E377" s="321">
        <v>1.7210755296929999E-2</v>
      </c>
      <c r="F377" s="122">
        <v>0</v>
      </c>
      <c r="G377" s="122">
        <v>0.19124826265778599</v>
      </c>
      <c r="H377" s="122">
        <v>1.5790867984933999E-2</v>
      </c>
      <c r="I377" s="122">
        <v>0</v>
      </c>
      <c r="J377" s="122">
        <v>0.18061298548426599</v>
      </c>
      <c r="K377" s="122">
        <v>1.480124955536E-2</v>
      </c>
      <c r="L377" s="122">
        <v>0</v>
      </c>
      <c r="M377" s="122">
        <v>0.17221615765003701</v>
      </c>
      <c r="N377" s="122">
        <v>1.2546640611462E-2</v>
      </c>
      <c r="O377" s="122">
        <v>0</v>
      </c>
      <c r="P377" s="475">
        <v>0.15560916443933101</v>
      </c>
      <c r="Q377" s="474">
        <v>2</v>
      </c>
      <c r="R377" s="97">
        <v>3.4421510593860997E-2</v>
      </c>
      <c r="S377" s="97">
        <v>0</v>
      </c>
      <c r="T377" s="97">
        <v>0.38249652531557099</v>
      </c>
      <c r="U377" s="97">
        <v>3.1581735969866999E-2</v>
      </c>
      <c r="V377" s="97">
        <v>0</v>
      </c>
      <c r="W377" s="97">
        <v>0.36122597096853098</v>
      </c>
      <c r="X377" s="97">
        <v>2.960249911072E-2</v>
      </c>
      <c r="Y377" s="97">
        <v>0</v>
      </c>
      <c r="Z377" s="97">
        <v>0.34443231530007501</v>
      </c>
      <c r="AA377" s="97">
        <v>2.5093281222924001E-2</v>
      </c>
      <c r="AB377" s="97">
        <v>0</v>
      </c>
      <c r="AC377" s="97">
        <v>0.31121832887866202</v>
      </c>
      <c r="AD377" s="321">
        <v>57.613868238818597</v>
      </c>
      <c r="AE377" s="97">
        <v>0</v>
      </c>
      <c r="AF377" s="97">
        <v>640.21316993763196</v>
      </c>
      <c r="AG377" s="97">
        <v>52.860724109116099</v>
      </c>
      <c r="AH377" s="97">
        <v>0</v>
      </c>
      <c r="AI377" s="97">
        <v>604.61104515070997</v>
      </c>
      <c r="AJ377" s="97">
        <v>49.547926685383999</v>
      </c>
      <c r="AK377" s="97">
        <v>0</v>
      </c>
      <c r="AL377" s="97">
        <v>576.50224304199196</v>
      </c>
      <c r="AM377" s="97">
        <v>42.000509946098802</v>
      </c>
      <c r="AN377" s="97">
        <v>0</v>
      </c>
      <c r="AO377" s="97">
        <v>520.90949769992403</v>
      </c>
      <c r="AP377" s="466">
        <f t="shared" si="722"/>
        <v>1673.7751262169741</v>
      </c>
      <c r="AQ377" s="122">
        <f t="shared" si="723"/>
        <v>0</v>
      </c>
      <c r="AR377" s="473">
        <f t="shared" si="724"/>
        <v>1673.7751262169952</v>
      </c>
      <c r="AS377" s="122">
        <f t="shared" si="725"/>
        <v>1673.7751262169998</v>
      </c>
      <c r="AT377" s="122">
        <f t="shared" si="726"/>
        <v>0</v>
      </c>
      <c r="AU377" s="122">
        <f t="shared" si="727"/>
        <v>1673.7751262169963</v>
      </c>
      <c r="AV377" s="122">
        <f t="shared" si="728"/>
        <v>1673.775126217</v>
      </c>
      <c r="AW377" s="122">
        <f t="shared" si="729"/>
        <v>0</v>
      </c>
      <c r="AX377" s="122">
        <f t="shared" si="730"/>
        <v>1673.7751291998659</v>
      </c>
      <c r="AY377" s="122">
        <f t="shared" si="731"/>
        <v>1673.7751262170202</v>
      </c>
      <c r="AZ377" s="122">
        <f t="shared" si="732"/>
        <v>0</v>
      </c>
      <c r="BA377" s="469">
        <f t="shared" si="733"/>
        <v>1673.7751262169925</v>
      </c>
      <c r="BB377" s="97">
        <f t="shared" si="734"/>
        <v>2.6560020035451192E-3</v>
      </c>
      <c r="BC377" s="97">
        <f t="shared" si="735"/>
        <v>0</v>
      </c>
      <c r="BD377" s="97">
        <f t="shared" si="736"/>
        <v>2.9513856889488769E-2</v>
      </c>
      <c r="BE377" s="97">
        <f t="shared" si="737"/>
        <v>2.4368818382527586E-3</v>
      </c>
      <c r="BF377" s="97">
        <f t="shared" si="738"/>
        <v>0</v>
      </c>
      <c r="BG377" s="97">
        <f t="shared" si="739"/>
        <v>2.7872597282121887E-2</v>
      </c>
      <c r="BH377" s="97">
        <f t="shared" si="740"/>
        <v>2.2841617230488337E-3</v>
      </c>
      <c r="BI377" s="97">
        <f t="shared" si="741"/>
        <v>0</v>
      </c>
      <c r="BJ377" s="97">
        <f t="shared" si="742"/>
        <v>2.6576780151126266E-2</v>
      </c>
      <c r="BK377" s="97">
        <f t="shared" si="743"/>
        <v>1.9362254605843965E-3</v>
      </c>
      <c r="BL377" s="97">
        <f t="shared" si="744"/>
        <v>0</v>
      </c>
      <c r="BM377" s="469">
        <f t="shared" si="745"/>
        <v>2.4013952054420758E-2</v>
      </c>
      <c r="BN377" s="467">
        <f t="shared" si="746"/>
        <v>89728418.024150446</v>
      </c>
      <c r="BO377" s="97">
        <f t="shared" si="747"/>
        <v>0</v>
      </c>
      <c r="BP377" s="97">
        <f t="shared" si="748"/>
        <v>23128420.76575654</v>
      </c>
      <c r="BQ377" s="97">
        <f t="shared" si="749"/>
        <v>94185227.653594032</v>
      </c>
      <c r="BR377" s="97">
        <f t="shared" si="750"/>
        <v>0</v>
      </c>
      <c r="BS377" s="97">
        <f t="shared" si="751"/>
        <v>23885574.994576965</v>
      </c>
      <c r="BT377" s="97">
        <f t="shared" si="752"/>
        <v>97680389.536117285</v>
      </c>
      <c r="BU377" s="97">
        <f t="shared" si="753"/>
        <v>0</v>
      </c>
      <c r="BV377" s="97">
        <f t="shared" si="754"/>
        <v>24534418.501221754</v>
      </c>
      <c r="BW377" s="97">
        <f t="shared" si="755"/>
        <v>107204844.80586083</v>
      </c>
      <c r="BX377" s="97">
        <f t="shared" si="756"/>
        <v>0</v>
      </c>
      <c r="BY377" s="469">
        <f t="shared" si="757"/>
        <v>25975838.18863447</v>
      </c>
      <c r="BZ377" s="470">
        <f t="shared" si="758"/>
        <v>130.33771103606551</v>
      </c>
      <c r="CA377" s="470">
        <f t="shared" si="759"/>
        <v>0</v>
      </c>
      <c r="CB377" s="470">
        <f t="shared" si="760"/>
        <v>3.0233504404615057</v>
      </c>
      <c r="CC377" s="470">
        <f t="shared" si="761"/>
        <v>149.11344288271351</v>
      </c>
      <c r="CD377" s="470">
        <f t="shared" si="762"/>
        <v>0</v>
      </c>
      <c r="CE377" s="470">
        <f t="shared" si="763"/>
        <v>3.3061818521151971</v>
      </c>
      <c r="CF377" s="470">
        <f t="shared" si="764"/>
        <v>164.98672826704711</v>
      </c>
      <c r="CG377" s="470">
        <f t="shared" si="765"/>
        <v>0</v>
      </c>
      <c r="CH377" s="470">
        <f t="shared" si="766"/>
        <v>3.5615732629278662</v>
      </c>
      <c r="CI377" s="470">
        <f t="shared" si="767"/>
        <v>213.61264765152296</v>
      </c>
      <c r="CJ377" s="470">
        <f t="shared" si="768"/>
        <v>0</v>
      </c>
      <c r="CK377" s="472">
        <f t="shared" si="769"/>
        <v>4.1732500592473043</v>
      </c>
      <c r="CL377" s="470">
        <f t="shared" si="770"/>
        <v>0</v>
      </c>
      <c r="CM377" s="116">
        <f t="shared" si="771"/>
        <v>0</v>
      </c>
      <c r="CN377" s="116">
        <f t="shared" si="772"/>
        <v>0</v>
      </c>
      <c r="CO377" s="116">
        <f t="shared" si="773"/>
        <v>0</v>
      </c>
      <c r="CP377" s="116">
        <f t="shared" si="774"/>
        <v>0</v>
      </c>
      <c r="CQ377" s="116">
        <f t="shared" si="775"/>
        <v>0</v>
      </c>
      <c r="CR377" s="116">
        <f t="shared" si="776"/>
        <v>0</v>
      </c>
      <c r="CS377" s="116">
        <f t="shared" si="777"/>
        <v>0</v>
      </c>
      <c r="CT377" s="116">
        <f t="shared" si="778"/>
        <v>0</v>
      </c>
      <c r="CU377" s="116">
        <f t="shared" si="779"/>
        <v>0</v>
      </c>
      <c r="CV377" s="116">
        <f t="shared" si="780"/>
        <v>0</v>
      </c>
      <c r="CW377" s="471">
        <f t="shared" si="781"/>
        <v>0</v>
      </c>
      <c r="CX377" s="470">
        <f t="shared" si="782"/>
        <v>0</v>
      </c>
      <c r="CY377" s="116">
        <f t="shared" si="783"/>
        <v>0</v>
      </c>
      <c r="CZ377" s="116">
        <f t="shared" si="784"/>
        <v>0</v>
      </c>
      <c r="DA377" s="116">
        <f t="shared" si="785"/>
        <v>0</v>
      </c>
      <c r="DB377" s="116">
        <f t="shared" si="786"/>
        <v>0</v>
      </c>
      <c r="DC377" s="116">
        <f t="shared" si="787"/>
        <v>0</v>
      </c>
      <c r="DD377" s="116">
        <f t="shared" si="788"/>
        <v>0</v>
      </c>
      <c r="DE377" s="116">
        <f t="shared" si="789"/>
        <v>0</v>
      </c>
      <c r="DF377" s="116">
        <f t="shared" si="790"/>
        <v>0</v>
      </c>
      <c r="DG377" s="116">
        <f t="shared" si="791"/>
        <v>0</v>
      </c>
      <c r="DH377" s="116">
        <f t="shared" si="792"/>
        <v>0</v>
      </c>
      <c r="DI377" s="471">
        <f t="shared" si="793"/>
        <v>0</v>
      </c>
      <c r="DJ377" s="470">
        <f t="shared" si="794"/>
        <v>0</v>
      </c>
      <c r="DK377" s="116">
        <f t="shared" si="795"/>
        <v>0</v>
      </c>
      <c r="DL377" s="116">
        <f t="shared" si="796"/>
        <v>0</v>
      </c>
      <c r="DM377" s="116">
        <f t="shared" si="797"/>
        <v>0</v>
      </c>
      <c r="DN377" s="116">
        <f t="shared" si="798"/>
        <v>0</v>
      </c>
      <c r="DO377" s="116">
        <f t="shared" si="799"/>
        <v>0</v>
      </c>
      <c r="DP377" s="116">
        <f t="shared" si="800"/>
        <v>0</v>
      </c>
      <c r="DQ377" s="116">
        <f t="shared" si="801"/>
        <v>0</v>
      </c>
      <c r="DR377" s="116">
        <f t="shared" si="802"/>
        <v>0</v>
      </c>
      <c r="DS377" s="116">
        <f t="shared" si="803"/>
        <v>0</v>
      </c>
      <c r="DT377" s="116">
        <f t="shared" si="804"/>
        <v>0</v>
      </c>
      <c r="DU377" s="471">
        <f t="shared" si="805"/>
        <v>0</v>
      </c>
      <c r="DV377" s="470">
        <f t="shared" si="806"/>
        <v>0</v>
      </c>
      <c r="DW377" s="470">
        <f t="shared" si="807"/>
        <v>0</v>
      </c>
      <c r="DX377" s="470">
        <f t="shared" si="808"/>
        <v>0</v>
      </c>
      <c r="DY377" s="470">
        <f t="shared" si="809"/>
        <v>0</v>
      </c>
      <c r="DZ377" s="470">
        <f t="shared" si="810"/>
        <v>0</v>
      </c>
      <c r="EA377" s="470">
        <f t="shared" si="811"/>
        <v>0</v>
      </c>
      <c r="EB377" s="470">
        <f t="shared" si="812"/>
        <v>0</v>
      </c>
      <c r="EC377" s="470">
        <f t="shared" si="813"/>
        <v>0</v>
      </c>
      <c r="ED377" s="470">
        <f t="shared" si="814"/>
        <v>0</v>
      </c>
      <c r="EE377" s="470">
        <f t="shared" si="815"/>
        <v>0</v>
      </c>
      <c r="EF377" s="470">
        <f t="shared" si="816"/>
        <v>0</v>
      </c>
      <c r="EG377" s="470">
        <f t="shared" si="817"/>
        <v>0</v>
      </c>
      <c r="EH377" s="466">
        <f t="shared" si="818"/>
        <v>33783.264434433688</v>
      </c>
      <c r="EI377" s="122">
        <f t="shared" si="819"/>
        <v>0</v>
      </c>
      <c r="EJ377" s="122">
        <f t="shared" si="820"/>
        <v>783.64616499830038</v>
      </c>
      <c r="EK377" s="122">
        <f t="shared" si="821"/>
        <v>38649.895196036559</v>
      </c>
      <c r="EL377" s="122">
        <f t="shared" si="822"/>
        <v>0</v>
      </c>
      <c r="EM377" s="122">
        <f t="shared" si="823"/>
        <v>856.95548042441351</v>
      </c>
      <c r="EN377" s="122">
        <f t="shared" si="824"/>
        <v>42764.217853075788</v>
      </c>
      <c r="EO377" s="122">
        <f t="shared" si="825"/>
        <v>0</v>
      </c>
      <c r="EP377" s="122">
        <f t="shared" si="826"/>
        <v>923.15240453166939</v>
      </c>
      <c r="EQ377" s="122">
        <f t="shared" si="827"/>
        <v>55367.955327632139</v>
      </c>
      <c r="ER377" s="122">
        <f t="shared" si="828"/>
        <v>0</v>
      </c>
      <c r="ES377" s="469">
        <f t="shared" si="829"/>
        <v>1081.6977617748073</v>
      </c>
      <c r="ET377" s="466">
        <f t="shared" si="830"/>
        <v>0</v>
      </c>
      <c r="EU377" s="122">
        <f t="shared" si="831"/>
        <v>0</v>
      </c>
      <c r="EV377" s="122">
        <f t="shared" si="832"/>
        <v>0</v>
      </c>
      <c r="EW377" s="122">
        <f t="shared" si="833"/>
        <v>0</v>
      </c>
      <c r="EX377" s="122">
        <f t="shared" si="834"/>
        <v>0</v>
      </c>
      <c r="EY377" s="122">
        <f t="shared" si="835"/>
        <v>0</v>
      </c>
      <c r="EZ377" s="122">
        <f t="shared" si="836"/>
        <v>0</v>
      </c>
      <c r="FA377" s="122">
        <f t="shared" si="837"/>
        <v>0</v>
      </c>
      <c r="FB377" s="122">
        <f t="shared" si="838"/>
        <v>0</v>
      </c>
      <c r="FC377" s="122">
        <f t="shared" si="839"/>
        <v>0</v>
      </c>
      <c r="FD377" s="122">
        <f t="shared" si="840"/>
        <v>0</v>
      </c>
      <c r="FE377" s="469">
        <f t="shared" si="841"/>
        <v>0</v>
      </c>
      <c r="FF377" s="466">
        <f t="shared" si="842"/>
        <v>0</v>
      </c>
      <c r="FG377" s="466">
        <f t="shared" si="843"/>
        <v>0</v>
      </c>
      <c r="FH377" s="466">
        <f t="shared" si="844"/>
        <v>0</v>
      </c>
      <c r="FI377" s="466">
        <f t="shared" si="845"/>
        <v>0</v>
      </c>
      <c r="FJ377" s="466">
        <f t="shared" si="846"/>
        <v>0</v>
      </c>
      <c r="FK377" s="466">
        <f t="shared" si="847"/>
        <v>0</v>
      </c>
      <c r="FL377" s="466">
        <f t="shared" si="848"/>
        <v>0</v>
      </c>
      <c r="FM377" s="466">
        <f t="shared" si="849"/>
        <v>0</v>
      </c>
      <c r="FN377" s="466">
        <f t="shared" si="850"/>
        <v>0</v>
      </c>
      <c r="FO377" s="466">
        <f t="shared" si="851"/>
        <v>0</v>
      </c>
      <c r="FP377" s="466">
        <f t="shared" si="852"/>
        <v>0</v>
      </c>
      <c r="FQ377" s="468">
        <f t="shared" si="853"/>
        <v>0</v>
      </c>
      <c r="FR377" s="466">
        <f t="shared" si="854"/>
        <v>0</v>
      </c>
      <c r="FS377" s="466">
        <f t="shared" si="855"/>
        <v>0</v>
      </c>
      <c r="FT377" s="466">
        <f t="shared" si="856"/>
        <v>0</v>
      </c>
      <c r="FU377" s="466">
        <f t="shared" si="857"/>
        <v>0</v>
      </c>
      <c r="FV377" s="466">
        <f t="shared" si="858"/>
        <v>0</v>
      </c>
      <c r="FW377" s="466">
        <f t="shared" si="859"/>
        <v>0</v>
      </c>
      <c r="FX377" s="466">
        <f t="shared" si="860"/>
        <v>0</v>
      </c>
      <c r="FY377" s="466">
        <f t="shared" si="861"/>
        <v>0</v>
      </c>
      <c r="FZ377" s="466">
        <f t="shared" si="862"/>
        <v>0</v>
      </c>
      <c r="GA377" s="466">
        <f t="shared" si="863"/>
        <v>0</v>
      </c>
      <c r="GB377" s="466">
        <f t="shared" si="864"/>
        <v>0</v>
      </c>
      <c r="GC377" s="468">
        <f t="shared" si="865"/>
        <v>0</v>
      </c>
    </row>
    <row r="378" spans="1:185">
      <c r="A378" s="97">
        <v>375</v>
      </c>
      <c r="B378" s="97" t="s">
        <v>11</v>
      </c>
      <c r="C378" s="97" t="s">
        <v>214</v>
      </c>
      <c r="D378" s="97" t="s">
        <v>935</v>
      </c>
      <c r="E378" s="321">
        <v>1.882294072679E-2</v>
      </c>
      <c r="F378" s="122">
        <v>0</v>
      </c>
      <c r="G378" s="122">
        <v>2.9190518649675999E-2</v>
      </c>
      <c r="H378" s="122">
        <v>1.8414559498429E-2</v>
      </c>
      <c r="I378" s="122">
        <v>0</v>
      </c>
      <c r="J378" s="122">
        <v>2.8430815301347001E-2</v>
      </c>
      <c r="K378" s="122">
        <v>1.8123787216458999E-2</v>
      </c>
      <c r="L378" s="122">
        <v>0</v>
      </c>
      <c r="M378" s="122">
        <v>2.7657870768654998E-2</v>
      </c>
      <c r="N378" s="122">
        <v>1.7192291320420001E-2</v>
      </c>
      <c r="O378" s="122">
        <v>0</v>
      </c>
      <c r="P378" s="475">
        <v>2.6443094002609E-2</v>
      </c>
      <c r="Q378" s="474">
        <v>1</v>
      </c>
      <c r="R378" s="97">
        <v>1.882294072679E-2</v>
      </c>
      <c r="S378" s="97">
        <v>0</v>
      </c>
      <c r="T378" s="97">
        <v>2.9190518649675999E-2</v>
      </c>
      <c r="U378" s="97">
        <v>1.8414559498429E-2</v>
      </c>
      <c r="V378" s="97">
        <v>0</v>
      </c>
      <c r="W378" s="97">
        <v>2.8430815301347001E-2</v>
      </c>
      <c r="X378" s="97">
        <v>1.8123787216458999E-2</v>
      </c>
      <c r="Y378" s="97">
        <v>0</v>
      </c>
      <c r="Z378" s="97">
        <v>2.7657870768654998E-2</v>
      </c>
      <c r="AA378" s="97">
        <v>1.7192291320420001E-2</v>
      </c>
      <c r="AB378" s="97">
        <v>0</v>
      </c>
      <c r="AC378" s="97">
        <v>2.6443094002609E-2</v>
      </c>
      <c r="AD378" s="321">
        <v>96.066224272612303</v>
      </c>
      <c r="AE378" s="97">
        <v>0</v>
      </c>
      <c r="AF378" s="97">
        <v>148.979001312083</v>
      </c>
      <c r="AG378" s="97">
        <v>93.981978073153499</v>
      </c>
      <c r="AH378" s="97">
        <v>0</v>
      </c>
      <c r="AI378" s="97">
        <v>145.10172021660901</v>
      </c>
      <c r="AJ378" s="97">
        <v>92.497970039689903</v>
      </c>
      <c r="AK378" s="97">
        <v>0</v>
      </c>
      <c r="AL378" s="97">
        <v>141.15686035156199</v>
      </c>
      <c r="AM378" s="97">
        <v>87.743915136330202</v>
      </c>
      <c r="AN378" s="97">
        <v>0</v>
      </c>
      <c r="AO378" s="97">
        <v>134.957031198686</v>
      </c>
      <c r="AP378" s="466">
        <f t="shared" si="722"/>
        <v>5103.6777763362334</v>
      </c>
      <c r="AQ378" s="122">
        <f t="shared" si="723"/>
        <v>0</v>
      </c>
      <c r="AR378" s="473">
        <f t="shared" si="724"/>
        <v>5103.6777763363443</v>
      </c>
      <c r="AS378" s="122">
        <f t="shared" si="725"/>
        <v>5103.6777763362397</v>
      </c>
      <c r="AT378" s="122">
        <f t="shared" si="726"/>
        <v>0</v>
      </c>
      <c r="AU378" s="122">
        <f t="shared" si="727"/>
        <v>5103.6777763363807</v>
      </c>
      <c r="AV378" s="122">
        <f t="shared" si="728"/>
        <v>5103.6777763363098</v>
      </c>
      <c r="AW378" s="122">
        <f t="shared" si="729"/>
        <v>0</v>
      </c>
      <c r="AX378" s="122">
        <f t="shared" si="730"/>
        <v>5103.6777752080889</v>
      </c>
      <c r="AY378" s="122">
        <f t="shared" si="731"/>
        <v>5103.6777763364844</v>
      </c>
      <c r="AZ378" s="122">
        <f t="shared" si="732"/>
        <v>0</v>
      </c>
      <c r="BA378" s="469">
        <f t="shared" si="733"/>
        <v>5103.6777763362525</v>
      </c>
      <c r="BB378" s="97">
        <f t="shared" si="734"/>
        <v>2.9047980417154029E-3</v>
      </c>
      <c r="BC378" s="97">
        <f t="shared" si="735"/>
        <v>0</v>
      </c>
      <c r="BD378" s="97">
        <f t="shared" si="736"/>
        <v>4.5047457058372212E-3</v>
      </c>
      <c r="BE378" s="97">
        <f t="shared" si="737"/>
        <v>2.8417757430408931E-3</v>
      </c>
      <c r="BF378" s="97">
        <f t="shared" si="738"/>
        <v>0</v>
      </c>
      <c r="BG378" s="97">
        <f t="shared" si="739"/>
        <v>4.3875065968934273E-3</v>
      </c>
      <c r="BH378" s="97">
        <f t="shared" si="740"/>
        <v>2.7969031183266557E-3</v>
      </c>
      <c r="BI378" s="97">
        <f t="shared" si="741"/>
        <v>0</v>
      </c>
      <c r="BJ378" s="97">
        <f t="shared" si="742"/>
        <v>4.26822407895388E-3</v>
      </c>
      <c r="BK378" s="97">
        <f t="shared" si="743"/>
        <v>2.6531526016590379E-3</v>
      </c>
      <c r="BL378" s="97">
        <f t="shared" si="744"/>
        <v>0</v>
      </c>
      <c r="BM378" s="469">
        <f t="shared" si="745"/>
        <v>4.0807570289137377E-3</v>
      </c>
      <c r="BN378" s="467">
        <f t="shared" si="746"/>
        <v>260149179.65137634</v>
      </c>
      <c r="BO378" s="97">
        <f t="shared" si="747"/>
        <v>0</v>
      </c>
      <c r="BP378" s="97">
        <f t="shared" si="748"/>
        <v>203207797.68625507</v>
      </c>
      <c r="BQ378" s="97">
        <f t="shared" si="749"/>
        <v>263381749.24813437</v>
      </c>
      <c r="BR378" s="97">
        <f t="shared" si="750"/>
        <v>0</v>
      </c>
      <c r="BS378" s="97">
        <f t="shared" si="751"/>
        <v>206247230.33940691</v>
      </c>
      <c r="BT378" s="97">
        <f t="shared" si="752"/>
        <v>265752493.11984462</v>
      </c>
      <c r="BU378" s="97">
        <f t="shared" si="753"/>
        <v>0</v>
      </c>
      <c r="BV378" s="97">
        <f t="shared" si="754"/>
        <v>209472760.7476241</v>
      </c>
      <c r="BW378" s="97">
        <f t="shared" si="755"/>
        <v>273765426.78333163</v>
      </c>
      <c r="BX378" s="97">
        <f t="shared" si="756"/>
        <v>0</v>
      </c>
      <c r="BY378" s="469">
        <f t="shared" si="757"/>
        <v>214837307.87189919</v>
      </c>
      <c r="BZ378" s="470">
        <f t="shared" si="758"/>
        <v>691.04287004717492</v>
      </c>
      <c r="CA378" s="470">
        <f t="shared" si="759"/>
        <v>0</v>
      </c>
      <c r="CB378" s="470">
        <f t="shared" si="760"/>
        <v>348.07157783835845</v>
      </c>
      <c r="CC378" s="470">
        <f t="shared" si="761"/>
        <v>715.14539696321344</v>
      </c>
      <c r="CD378" s="470">
        <f t="shared" si="762"/>
        <v>0</v>
      </c>
      <c r="CE378" s="470">
        <f t="shared" si="763"/>
        <v>362.71775563473778</v>
      </c>
      <c r="CF378" s="470">
        <f t="shared" si="764"/>
        <v>733.15938315172684</v>
      </c>
      <c r="CG378" s="470">
        <f t="shared" si="765"/>
        <v>0</v>
      </c>
      <c r="CH378" s="470">
        <f t="shared" si="766"/>
        <v>378.68562352424857</v>
      </c>
      <c r="CI378" s="470">
        <f t="shared" si="767"/>
        <v>796.18656315510725</v>
      </c>
      <c r="CJ378" s="470">
        <f t="shared" si="768"/>
        <v>0</v>
      </c>
      <c r="CK378" s="472">
        <f t="shared" si="769"/>
        <v>406.22573865732642</v>
      </c>
      <c r="CL378" s="470">
        <f t="shared" si="770"/>
        <v>0</v>
      </c>
      <c r="CM378" s="116">
        <f t="shared" si="771"/>
        <v>0</v>
      </c>
      <c r="CN378" s="116">
        <f t="shared" si="772"/>
        <v>0</v>
      </c>
      <c r="CO378" s="116">
        <f t="shared" si="773"/>
        <v>0</v>
      </c>
      <c r="CP378" s="116">
        <f t="shared" si="774"/>
        <v>0</v>
      </c>
      <c r="CQ378" s="116">
        <f t="shared" si="775"/>
        <v>0</v>
      </c>
      <c r="CR378" s="116">
        <f t="shared" si="776"/>
        <v>0</v>
      </c>
      <c r="CS378" s="116">
        <f t="shared" si="777"/>
        <v>0</v>
      </c>
      <c r="CT378" s="116">
        <f t="shared" si="778"/>
        <v>0</v>
      </c>
      <c r="CU378" s="116">
        <f t="shared" si="779"/>
        <v>0</v>
      </c>
      <c r="CV378" s="116">
        <f t="shared" si="780"/>
        <v>0</v>
      </c>
      <c r="CW378" s="471">
        <f t="shared" si="781"/>
        <v>0</v>
      </c>
      <c r="CX378" s="470">
        <f t="shared" si="782"/>
        <v>0</v>
      </c>
      <c r="CY378" s="116">
        <f t="shared" si="783"/>
        <v>0</v>
      </c>
      <c r="CZ378" s="116">
        <f t="shared" si="784"/>
        <v>0</v>
      </c>
      <c r="DA378" s="116">
        <f t="shared" si="785"/>
        <v>0</v>
      </c>
      <c r="DB378" s="116">
        <f t="shared" si="786"/>
        <v>0</v>
      </c>
      <c r="DC378" s="116">
        <f t="shared" si="787"/>
        <v>0</v>
      </c>
      <c r="DD378" s="116">
        <f t="shared" si="788"/>
        <v>0</v>
      </c>
      <c r="DE378" s="116">
        <f t="shared" si="789"/>
        <v>0</v>
      </c>
      <c r="DF378" s="116">
        <f t="shared" si="790"/>
        <v>0</v>
      </c>
      <c r="DG378" s="116">
        <f t="shared" si="791"/>
        <v>0</v>
      </c>
      <c r="DH378" s="116">
        <f t="shared" si="792"/>
        <v>0</v>
      </c>
      <c r="DI378" s="471">
        <f t="shared" si="793"/>
        <v>0</v>
      </c>
      <c r="DJ378" s="470">
        <f t="shared" si="794"/>
        <v>0</v>
      </c>
      <c r="DK378" s="116">
        <f t="shared" si="795"/>
        <v>0</v>
      </c>
      <c r="DL378" s="116">
        <f t="shared" si="796"/>
        <v>0</v>
      </c>
      <c r="DM378" s="116">
        <f t="shared" si="797"/>
        <v>0</v>
      </c>
      <c r="DN378" s="116">
        <f t="shared" si="798"/>
        <v>0</v>
      </c>
      <c r="DO378" s="116">
        <f t="shared" si="799"/>
        <v>0</v>
      </c>
      <c r="DP378" s="116">
        <f t="shared" si="800"/>
        <v>0</v>
      </c>
      <c r="DQ378" s="116">
        <f t="shared" si="801"/>
        <v>0</v>
      </c>
      <c r="DR378" s="116">
        <f t="shared" si="802"/>
        <v>0</v>
      </c>
      <c r="DS378" s="116">
        <f t="shared" si="803"/>
        <v>0</v>
      </c>
      <c r="DT378" s="116">
        <f t="shared" si="804"/>
        <v>0</v>
      </c>
      <c r="DU378" s="471">
        <f t="shared" si="805"/>
        <v>0</v>
      </c>
      <c r="DV378" s="470">
        <f t="shared" si="806"/>
        <v>0</v>
      </c>
      <c r="DW378" s="470">
        <f t="shared" si="807"/>
        <v>0</v>
      </c>
      <c r="DX378" s="470">
        <f t="shared" si="808"/>
        <v>0</v>
      </c>
      <c r="DY378" s="470">
        <f t="shared" si="809"/>
        <v>0</v>
      </c>
      <c r="DZ378" s="470">
        <f t="shared" si="810"/>
        <v>0</v>
      </c>
      <c r="EA378" s="470">
        <f t="shared" si="811"/>
        <v>0</v>
      </c>
      <c r="EB378" s="470">
        <f t="shared" si="812"/>
        <v>0</v>
      </c>
      <c r="EC378" s="470">
        <f t="shared" si="813"/>
        <v>0</v>
      </c>
      <c r="ED378" s="470">
        <f t="shared" si="814"/>
        <v>0</v>
      </c>
      <c r="EE378" s="470">
        <f t="shared" si="815"/>
        <v>0</v>
      </c>
      <c r="EF378" s="470">
        <f t="shared" si="816"/>
        <v>0</v>
      </c>
      <c r="EG378" s="470">
        <f t="shared" si="817"/>
        <v>0</v>
      </c>
      <c r="EH378" s="466">
        <f t="shared" si="818"/>
        <v>89558.439490597957</v>
      </c>
      <c r="EI378" s="122">
        <f t="shared" si="819"/>
        <v>0</v>
      </c>
      <c r="EJ378" s="122">
        <f t="shared" si="820"/>
        <v>45109.715610126383</v>
      </c>
      <c r="EK378" s="122">
        <f t="shared" si="821"/>
        <v>92682.101989616538</v>
      </c>
      <c r="EL378" s="122">
        <f t="shared" si="822"/>
        <v>0</v>
      </c>
      <c r="EM378" s="122">
        <f t="shared" si="823"/>
        <v>47007.845067501483</v>
      </c>
      <c r="EN378" s="122">
        <f t="shared" si="824"/>
        <v>95016.695922896426</v>
      </c>
      <c r="EO378" s="122">
        <f t="shared" si="825"/>
        <v>0</v>
      </c>
      <c r="EP378" s="122">
        <f t="shared" si="826"/>
        <v>49077.264190629096</v>
      </c>
      <c r="EQ378" s="122">
        <f t="shared" si="827"/>
        <v>103184.95310527705</v>
      </c>
      <c r="ER378" s="122">
        <f t="shared" si="828"/>
        <v>0</v>
      </c>
      <c r="ES378" s="469">
        <f t="shared" si="829"/>
        <v>52646.434558513036</v>
      </c>
      <c r="ET378" s="466">
        <f t="shared" si="830"/>
        <v>0</v>
      </c>
      <c r="EU378" s="122">
        <f t="shared" si="831"/>
        <v>0</v>
      </c>
      <c r="EV378" s="122">
        <f t="shared" si="832"/>
        <v>0</v>
      </c>
      <c r="EW378" s="122">
        <f t="shared" si="833"/>
        <v>0</v>
      </c>
      <c r="EX378" s="122">
        <f t="shared" si="834"/>
        <v>0</v>
      </c>
      <c r="EY378" s="122">
        <f t="shared" si="835"/>
        <v>0</v>
      </c>
      <c r="EZ378" s="122">
        <f t="shared" si="836"/>
        <v>0</v>
      </c>
      <c r="FA378" s="122">
        <f t="shared" si="837"/>
        <v>0</v>
      </c>
      <c r="FB378" s="122">
        <f t="shared" si="838"/>
        <v>0</v>
      </c>
      <c r="FC378" s="122">
        <f t="shared" si="839"/>
        <v>0</v>
      </c>
      <c r="FD378" s="122">
        <f t="shared" si="840"/>
        <v>0</v>
      </c>
      <c r="FE378" s="469">
        <f t="shared" si="841"/>
        <v>0</v>
      </c>
      <c r="FF378" s="466">
        <f t="shared" si="842"/>
        <v>0</v>
      </c>
      <c r="FG378" s="466">
        <f t="shared" si="843"/>
        <v>0</v>
      </c>
      <c r="FH378" s="466">
        <f t="shared" si="844"/>
        <v>0</v>
      </c>
      <c r="FI378" s="466">
        <f t="shared" si="845"/>
        <v>0</v>
      </c>
      <c r="FJ378" s="466">
        <f t="shared" si="846"/>
        <v>0</v>
      </c>
      <c r="FK378" s="466">
        <f t="shared" si="847"/>
        <v>0</v>
      </c>
      <c r="FL378" s="466">
        <f t="shared" si="848"/>
        <v>0</v>
      </c>
      <c r="FM378" s="466">
        <f t="shared" si="849"/>
        <v>0</v>
      </c>
      <c r="FN378" s="466">
        <f t="shared" si="850"/>
        <v>0</v>
      </c>
      <c r="FO378" s="466">
        <f t="shared" si="851"/>
        <v>0</v>
      </c>
      <c r="FP378" s="466">
        <f t="shared" si="852"/>
        <v>0</v>
      </c>
      <c r="FQ378" s="468">
        <f t="shared" si="853"/>
        <v>0</v>
      </c>
      <c r="FR378" s="466">
        <f t="shared" si="854"/>
        <v>0</v>
      </c>
      <c r="FS378" s="466">
        <f t="shared" si="855"/>
        <v>0</v>
      </c>
      <c r="FT378" s="466">
        <f t="shared" si="856"/>
        <v>0</v>
      </c>
      <c r="FU378" s="466">
        <f t="shared" si="857"/>
        <v>0</v>
      </c>
      <c r="FV378" s="466">
        <f t="shared" si="858"/>
        <v>0</v>
      </c>
      <c r="FW378" s="466">
        <f t="shared" si="859"/>
        <v>0</v>
      </c>
      <c r="FX378" s="466">
        <f t="shared" si="860"/>
        <v>0</v>
      </c>
      <c r="FY378" s="466">
        <f t="shared" si="861"/>
        <v>0</v>
      </c>
      <c r="FZ378" s="466">
        <f t="shared" si="862"/>
        <v>0</v>
      </c>
      <c r="GA378" s="466">
        <f t="shared" si="863"/>
        <v>0</v>
      </c>
      <c r="GB378" s="466">
        <f t="shared" si="864"/>
        <v>0</v>
      </c>
      <c r="GC378" s="468">
        <f t="shared" si="865"/>
        <v>0</v>
      </c>
    </row>
    <row r="379" spans="1:185">
      <c r="A379" s="97">
        <v>376</v>
      </c>
      <c r="B379" s="97" t="s">
        <v>11</v>
      </c>
      <c r="C379" s="97" t="s">
        <v>214</v>
      </c>
      <c r="D379" s="97" t="s">
        <v>935</v>
      </c>
      <c r="E379" s="321">
        <v>2.5552032234684999E-2</v>
      </c>
      <c r="F379" s="122">
        <v>0.218542501478804</v>
      </c>
      <c r="G379" s="122">
        <v>0.20736391358430001</v>
      </c>
      <c r="H379" s="122">
        <v>2.3443989575323999E-2</v>
      </c>
      <c r="I379" s="122">
        <v>0.198218048841275</v>
      </c>
      <c r="J379" s="122">
        <v>0.199956142979171</v>
      </c>
      <c r="K379" s="122">
        <v>2.1974747721828999E-2</v>
      </c>
      <c r="L379" s="122">
        <v>0.18062537747223201</v>
      </c>
      <c r="M379" s="122">
        <v>0.193521275718925</v>
      </c>
      <c r="N379" s="122">
        <v>1.8627431499086002E-2</v>
      </c>
      <c r="O379" s="122">
        <v>0.15297975103516301</v>
      </c>
      <c r="P379" s="475">
        <v>0.17804783156405199</v>
      </c>
      <c r="Q379" s="474">
        <v>10</v>
      </c>
      <c r="R379" s="97">
        <v>0.25552032234685401</v>
      </c>
      <c r="S379" s="97">
        <v>2.1854250147880401</v>
      </c>
      <c r="T379" s="97">
        <v>2.0736391358429902</v>
      </c>
      <c r="U379" s="97">
        <v>0.23443989575323801</v>
      </c>
      <c r="V379" s="97">
        <v>1.9821804884127501</v>
      </c>
      <c r="W379" s="97">
        <v>1.9995614297917099</v>
      </c>
      <c r="X379" s="97">
        <v>0.21974747721829399</v>
      </c>
      <c r="Y379" s="97">
        <v>1.80625377472231</v>
      </c>
      <c r="Z379" s="97">
        <v>1.9352127571892499</v>
      </c>
      <c r="AA379" s="97">
        <v>0.186274314990856</v>
      </c>
      <c r="AB379" s="97">
        <v>1.5297975103516199</v>
      </c>
      <c r="AC379" s="97">
        <v>1.78047831564051</v>
      </c>
      <c r="AD379" s="321">
        <v>797.35265108102499</v>
      </c>
      <c r="AE379" s="97">
        <v>6819.6314613074801</v>
      </c>
      <c r="AF379" s="97">
        <v>6470.8029763102604</v>
      </c>
      <c r="AG379" s="97">
        <v>731.57105736684002</v>
      </c>
      <c r="AH379" s="97">
        <v>6185.4057354058796</v>
      </c>
      <c r="AI379" s="97">
        <v>6239.6430640046901</v>
      </c>
      <c r="AJ379" s="97">
        <v>685.72327992968201</v>
      </c>
      <c r="AK379" s="97">
        <v>5636.4254027706302</v>
      </c>
      <c r="AL379" s="97">
        <v>6038.84273195266</v>
      </c>
      <c r="AM379" s="97">
        <v>581.27008263806704</v>
      </c>
      <c r="AN379" s="97">
        <v>4773.7420229152303</v>
      </c>
      <c r="AO379" s="97">
        <v>5555.9929328874596</v>
      </c>
      <c r="AP379" s="466">
        <f t="shared" si="722"/>
        <v>3120.5058124444013</v>
      </c>
      <c r="AQ379" s="122">
        <f t="shared" si="723"/>
        <v>3120.5058124444054</v>
      </c>
      <c r="AR379" s="473">
        <f t="shared" si="724"/>
        <v>3120.5058124444131</v>
      </c>
      <c r="AS379" s="122">
        <f t="shared" si="725"/>
        <v>3120.5058124444067</v>
      </c>
      <c r="AT379" s="122">
        <f t="shared" si="726"/>
        <v>3120.5058124444067</v>
      </c>
      <c r="AU379" s="122">
        <f t="shared" si="727"/>
        <v>3120.5058124444122</v>
      </c>
      <c r="AV379" s="122">
        <f t="shared" si="728"/>
        <v>3120.5058124444104</v>
      </c>
      <c r="AW379" s="122">
        <f t="shared" si="729"/>
        <v>3120.5058124444131</v>
      </c>
      <c r="AX379" s="122">
        <f t="shared" si="730"/>
        <v>3120.5058511104598</v>
      </c>
      <c r="AY379" s="122">
        <f t="shared" si="731"/>
        <v>3120.5058124444099</v>
      </c>
      <c r="AZ379" s="122">
        <f t="shared" si="732"/>
        <v>3120.5058124444186</v>
      </c>
      <c r="BA379" s="469">
        <f t="shared" si="733"/>
        <v>3120.5058124444186</v>
      </c>
      <c r="BB379" s="97">
        <f t="shared" si="734"/>
        <v>3.9432463967504433E-3</v>
      </c>
      <c r="BC379" s="97">
        <f t="shared" si="735"/>
        <v>3.3725964478212314E-2</v>
      </c>
      <c r="BD379" s="97">
        <f t="shared" si="736"/>
        <v>3.2000859953026026E-2</v>
      </c>
      <c r="BE379" s="97">
        <f t="shared" si="737"/>
        <v>3.6179285690186112E-3</v>
      </c>
      <c r="BF379" s="97">
        <f t="shared" si="738"/>
        <v>3.0589449781738536E-2</v>
      </c>
      <c r="BG379" s="97">
        <f t="shared" si="739"/>
        <v>3.0857676331530064E-2</v>
      </c>
      <c r="BH379" s="97">
        <f t="shared" si="740"/>
        <v>3.3911919012053655E-3</v>
      </c>
      <c r="BI379" s="97">
        <f t="shared" si="741"/>
        <v>2.7874509641242554E-2</v>
      </c>
      <c r="BJ379" s="97">
        <f t="shared" si="742"/>
        <v>2.9864633316223878E-2</v>
      </c>
      <c r="BK379" s="97">
        <f t="shared" si="743"/>
        <v>2.8746266232311714E-3</v>
      </c>
      <c r="BL379" s="97">
        <f t="shared" si="744"/>
        <v>2.3608175134748655E-2</v>
      </c>
      <c r="BM379" s="469">
        <f t="shared" si="745"/>
        <v>2.7476737028812422E-2</v>
      </c>
      <c r="BN379" s="467">
        <f t="shared" si="746"/>
        <v>133916080.94675918</v>
      </c>
      <c r="BO379" s="97">
        <f t="shared" si="747"/>
        <v>39999497.961145803</v>
      </c>
      <c r="BP379" s="97">
        <f t="shared" si="748"/>
        <v>41199550.42135483</v>
      </c>
      <c r="BQ379" s="97">
        <f t="shared" si="749"/>
        <v>140567691.35339996</v>
      </c>
      <c r="BR379" s="97">
        <f t="shared" si="750"/>
        <v>42259235.672606513</v>
      </c>
      <c r="BS379" s="97">
        <f t="shared" si="751"/>
        <v>42052032.648728885</v>
      </c>
      <c r="BT379" s="97">
        <f t="shared" si="752"/>
        <v>145784080.89741269</v>
      </c>
      <c r="BU379" s="97">
        <f t="shared" si="753"/>
        <v>44529396.728530578</v>
      </c>
      <c r="BV379" s="97">
        <f t="shared" si="754"/>
        <v>42833641.221618496</v>
      </c>
      <c r="BW379" s="97">
        <f t="shared" si="755"/>
        <v>159998950.06553829</v>
      </c>
      <c r="BX379" s="97">
        <f t="shared" si="756"/>
        <v>48894988.007871412</v>
      </c>
      <c r="BY379" s="469">
        <f t="shared" si="757"/>
        <v>44891188.32842046</v>
      </c>
      <c r="BZ379" s="470">
        <f t="shared" si="758"/>
        <v>26.204585161131696</v>
      </c>
      <c r="CA379" s="470">
        <f t="shared" si="759"/>
        <v>0.91514231077439356</v>
      </c>
      <c r="CB379" s="470">
        <f t="shared" si="760"/>
        <v>0.99341176845136325</v>
      </c>
      <c r="CC379" s="470">
        <f t="shared" si="761"/>
        <v>29.979473182618172</v>
      </c>
      <c r="CD379" s="470">
        <f t="shared" si="762"/>
        <v>1.0659784999308008</v>
      </c>
      <c r="CE379" s="470">
        <f t="shared" si="763"/>
        <v>1.0515314013910879</v>
      </c>
      <c r="CF379" s="470">
        <f t="shared" si="764"/>
        <v>33.170820148390796</v>
      </c>
      <c r="CG379" s="470">
        <f t="shared" si="765"/>
        <v>1.2326450843092756</v>
      </c>
      <c r="CH379" s="470">
        <f t="shared" si="766"/>
        <v>1.1066907517660001</v>
      </c>
      <c r="CI379" s="470">
        <f t="shared" si="767"/>
        <v>42.947131512305511</v>
      </c>
      <c r="CJ379" s="470">
        <f t="shared" si="768"/>
        <v>1.5980869257864403</v>
      </c>
      <c r="CK379" s="472">
        <f t="shared" si="769"/>
        <v>1.2606496786306349</v>
      </c>
      <c r="CL379" s="470">
        <f t="shared" si="770"/>
        <v>0</v>
      </c>
      <c r="CM379" s="116">
        <f t="shared" si="771"/>
        <v>0</v>
      </c>
      <c r="CN379" s="116">
        <f t="shared" si="772"/>
        <v>0</v>
      </c>
      <c r="CO379" s="116">
        <f t="shared" si="773"/>
        <v>0</v>
      </c>
      <c r="CP379" s="116">
        <f t="shared" si="774"/>
        <v>0</v>
      </c>
      <c r="CQ379" s="116">
        <f t="shared" si="775"/>
        <v>0</v>
      </c>
      <c r="CR379" s="116">
        <f t="shared" si="776"/>
        <v>0</v>
      </c>
      <c r="CS379" s="116">
        <f t="shared" si="777"/>
        <v>0</v>
      </c>
      <c r="CT379" s="116">
        <f t="shared" si="778"/>
        <v>0</v>
      </c>
      <c r="CU379" s="116">
        <f t="shared" si="779"/>
        <v>0</v>
      </c>
      <c r="CV379" s="116">
        <f t="shared" si="780"/>
        <v>0</v>
      </c>
      <c r="CW379" s="471">
        <f t="shared" si="781"/>
        <v>0</v>
      </c>
      <c r="CX379" s="470">
        <f t="shared" si="782"/>
        <v>0</v>
      </c>
      <c r="CY379" s="116">
        <f t="shared" si="783"/>
        <v>0</v>
      </c>
      <c r="CZ379" s="116">
        <f t="shared" si="784"/>
        <v>0</v>
      </c>
      <c r="DA379" s="116">
        <f t="shared" si="785"/>
        <v>0</v>
      </c>
      <c r="DB379" s="116">
        <f t="shared" si="786"/>
        <v>0</v>
      </c>
      <c r="DC379" s="116">
        <f t="shared" si="787"/>
        <v>0</v>
      </c>
      <c r="DD379" s="116">
        <f t="shared" si="788"/>
        <v>0</v>
      </c>
      <c r="DE379" s="116">
        <f t="shared" si="789"/>
        <v>0</v>
      </c>
      <c r="DF379" s="116">
        <f t="shared" si="790"/>
        <v>0</v>
      </c>
      <c r="DG379" s="116">
        <f t="shared" si="791"/>
        <v>0</v>
      </c>
      <c r="DH379" s="116">
        <f t="shared" si="792"/>
        <v>0</v>
      </c>
      <c r="DI379" s="471">
        <f t="shared" si="793"/>
        <v>0</v>
      </c>
      <c r="DJ379" s="470">
        <f t="shared" si="794"/>
        <v>0</v>
      </c>
      <c r="DK379" s="116">
        <f t="shared" si="795"/>
        <v>0</v>
      </c>
      <c r="DL379" s="116">
        <f t="shared" si="796"/>
        <v>0</v>
      </c>
      <c r="DM379" s="116">
        <f t="shared" si="797"/>
        <v>0</v>
      </c>
      <c r="DN379" s="116">
        <f t="shared" si="798"/>
        <v>0</v>
      </c>
      <c r="DO379" s="116">
        <f t="shared" si="799"/>
        <v>0</v>
      </c>
      <c r="DP379" s="116">
        <f t="shared" si="800"/>
        <v>0</v>
      </c>
      <c r="DQ379" s="116">
        <f t="shared" si="801"/>
        <v>0</v>
      </c>
      <c r="DR379" s="116">
        <f t="shared" si="802"/>
        <v>0</v>
      </c>
      <c r="DS379" s="116">
        <f t="shared" si="803"/>
        <v>0</v>
      </c>
      <c r="DT379" s="116">
        <f t="shared" si="804"/>
        <v>0</v>
      </c>
      <c r="DU379" s="471">
        <f t="shared" si="805"/>
        <v>0</v>
      </c>
      <c r="DV379" s="470">
        <f t="shared" si="806"/>
        <v>0</v>
      </c>
      <c r="DW379" s="470">
        <f t="shared" si="807"/>
        <v>0</v>
      </c>
      <c r="DX379" s="470">
        <f t="shared" si="808"/>
        <v>0</v>
      </c>
      <c r="DY379" s="470">
        <f t="shared" si="809"/>
        <v>0</v>
      </c>
      <c r="DZ379" s="470">
        <f t="shared" si="810"/>
        <v>0</v>
      </c>
      <c r="EA379" s="470">
        <f t="shared" si="811"/>
        <v>0</v>
      </c>
      <c r="EB379" s="470">
        <f t="shared" si="812"/>
        <v>0</v>
      </c>
      <c r="EC379" s="470">
        <f t="shared" si="813"/>
        <v>0</v>
      </c>
      <c r="ED379" s="470">
        <f t="shared" si="814"/>
        <v>0</v>
      </c>
      <c r="EE379" s="470">
        <f t="shared" si="815"/>
        <v>0</v>
      </c>
      <c r="EF379" s="470">
        <f t="shared" si="816"/>
        <v>0</v>
      </c>
      <c r="EG379" s="470">
        <f t="shared" si="817"/>
        <v>0</v>
      </c>
      <c r="EH379" s="466">
        <f t="shared" si="818"/>
        <v>33960.870681861765</v>
      </c>
      <c r="EI379" s="122">
        <f t="shared" si="819"/>
        <v>1186.0149466440412</v>
      </c>
      <c r="EJ379" s="122">
        <f t="shared" si="820"/>
        <v>1287.4513523021424</v>
      </c>
      <c r="EK379" s="122">
        <f t="shared" si="821"/>
        <v>38853.08641998146</v>
      </c>
      <c r="EL379" s="122">
        <f t="shared" si="822"/>
        <v>1381.4970839336468</v>
      </c>
      <c r="EM379" s="122">
        <f t="shared" si="823"/>
        <v>1362.7737940124978</v>
      </c>
      <c r="EN379" s="122">
        <f t="shared" si="824"/>
        <v>42989.039000003264</v>
      </c>
      <c r="EO379" s="122">
        <f t="shared" si="825"/>
        <v>1597.4952493028179</v>
      </c>
      <c r="EP379" s="122">
        <f t="shared" si="826"/>
        <v>1434.2597402108145</v>
      </c>
      <c r="EQ379" s="122">
        <f t="shared" si="827"/>
        <v>55659.037167649411</v>
      </c>
      <c r="ER379" s="122">
        <f t="shared" si="828"/>
        <v>2071.1040869865174</v>
      </c>
      <c r="ES379" s="469">
        <f t="shared" si="829"/>
        <v>1633.7889131939883</v>
      </c>
      <c r="ET379" s="466">
        <f t="shared" si="830"/>
        <v>0</v>
      </c>
      <c r="EU379" s="122">
        <f t="shared" si="831"/>
        <v>0</v>
      </c>
      <c r="EV379" s="122">
        <f t="shared" si="832"/>
        <v>0</v>
      </c>
      <c r="EW379" s="122">
        <f t="shared" si="833"/>
        <v>0</v>
      </c>
      <c r="EX379" s="122">
        <f t="shared" si="834"/>
        <v>0</v>
      </c>
      <c r="EY379" s="122">
        <f t="shared" si="835"/>
        <v>0</v>
      </c>
      <c r="EZ379" s="122">
        <f t="shared" si="836"/>
        <v>0</v>
      </c>
      <c r="FA379" s="122">
        <f t="shared" si="837"/>
        <v>0</v>
      </c>
      <c r="FB379" s="122">
        <f t="shared" si="838"/>
        <v>0</v>
      </c>
      <c r="FC379" s="122">
        <f t="shared" si="839"/>
        <v>0</v>
      </c>
      <c r="FD379" s="122">
        <f t="shared" si="840"/>
        <v>0</v>
      </c>
      <c r="FE379" s="469">
        <f t="shared" si="841"/>
        <v>0</v>
      </c>
      <c r="FF379" s="466">
        <f t="shared" si="842"/>
        <v>0</v>
      </c>
      <c r="FG379" s="466">
        <f t="shared" si="843"/>
        <v>0</v>
      </c>
      <c r="FH379" s="466">
        <f t="shared" si="844"/>
        <v>0</v>
      </c>
      <c r="FI379" s="466">
        <f t="shared" si="845"/>
        <v>0</v>
      </c>
      <c r="FJ379" s="466">
        <f t="shared" si="846"/>
        <v>0</v>
      </c>
      <c r="FK379" s="466">
        <f t="shared" si="847"/>
        <v>0</v>
      </c>
      <c r="FL379" s="466">
        <f t="shared" si="848"/>
        <v>0</v>
      </c>
      <c r="FM379" s="466">
        <f t="shared" si="849"/>
        <v>0</v>
      </c>
      <c r="FN379" s="466">
        <f t="shared" si="850"/>
        <v>0</v>
      </c>
      <c r="FO379" s="466">
        <f t="shared" si="851"/>
        <v>0</v>
      </c>
      <c r="FP379" s="466">
        <f t="shared" si="852"/>
        <v>0</v>
      </c>
      <c r="FQ379" s="468">
        <f t="shared" si="853"/>
        <v>0</v>
      </c>
      <c r="FR379" s="466">
        <f t="shared" si="854"/>
        <v>0</v>
      </c>
      <c r="FS379" s="466">
        <f t="shared" si="855"/>
        <v>0</v>
      </c>
      <c r="FT379" s="466">
        <f t="shared" si="856"/>
        <v>0</v>
      </c>
      <c r="FU379" s="466">
        <f t="shared" si="857"/>
        <v>0</v>
      </c>
      <c r="FV379" s="466">
        <f t="shared" si="858"/>
        <v>0</v>
      </c>
      <c r="FW379" s="466">
        <f t="shared" si="859"/>
        <v>0</v>
      </c>
      <c r="FX379" s="466">
        <f t="shared" si="860"/>
        <v>0</v>
      </c>
      <c r="FY379" s="466">
        <f t="shared" si="861"/>
        <v>0</v>
      </c>
      <c r="FZ379" s="466">
        <f t="shared" si="862"/>
        <v>0</v>
      </c>
      <c r="GA379" s="466">
        <f t="shared" si="863"/>
        <v>0</v>
      </c>
      <c r="GB379" s="466">
        <f t="shared" si="864"/>
        <v>0</v>
      </c>
      <c r="GC379" s="468">
        <f t="shared" si="865"/>
        <v>0</v>
      </c>
    </row>
    <row r="380" spans="1:185">
      <c r="A380" s="97">
        <v>377</v>
      </c>
      <c r="B380" s="97" t="s">
        <v>11</v>
      </c>
      <c r="C380" s="97" t="s">
        <v>214</v>
      </c>
      <c r="D380" s="97" t="s">
        <v>935</v>
      </c>
      <c r="E380" s="321">
        <v>3.1852365930599001E-2</v>
      </c>
      <c r="F380" s="122">
        <v>1.9027129337539E-2</v>
      </c>
      <c r="G380" s="122">
        <v>0.102582334384858</v>
      </c>
      <c r="H380" s="122">
        <v>2.9224545741324999E-2</v>
      </c>
      <c r="I380" s="122">
        <v>1.8215037854889999E-2</v>
      </c>
      <c r="J380" s="122">
        <v>0.100591722712934</v>
      </c>
      <c r="K380" s="122">
        <v>2.7393034700315001E-2</v>
      </c>
      <c r="L380" s="122">
        <v>1.7649034700315001E-2</v>
      </c>
      <c r="M380" s="122">
        <v>9.8278309148265006E-2</v>
      </c>
      <c r="N380" s="122">
        <v>2.3220374763406999E-2</v>
      </c>
      <c r="O380" s="122">
        <v>1.6359531861199001E-2</v>
      </c>
      <c r="P380" s="475">
        <v>9.5381369085173001E-2</v>
      </c>
      <c r="Q380" s="474">
        <v>3</v>
      </c>
      <c r="R380" s="97">
        <v>9.5557097791797996E-2</v>
      </c>
      <c r="S380" s="97">
        <v>5.7081388012618001E-2</v>
      </c>
      <c r="T380" s="97">
        <v>0.30774700315457398</v>
      </c>
      <c r="U380" s="97">
        <v>8.7673637223975004E-2</v>
      </c>
      <c r="V380" s="97">
        <v>5.4645113564669001E-2</v>
      </c>
      <c r="W380" s="97">
        <v>0.30177516813880101</v>
      </c>
      <c r="X380" s="97">
        <v>8.2179104100946004E-2</v>
      </c>
      <c r="Y380" s="97">
        <v>5.2947104100946003E-2</v>
      </c>
      <c r="Z380" s="97">
        <v>0.294834927444795</v>
      </c>
      <c r="AA380" s="97">
        <v>6.9661124290221005E-2</v>
      </c>
      <c r="AB380" s="97">
        <v>4.9078595583596001E-2</v>
      </c>
      <c r="AC380" s="97">
        <v>0.28614410725551997</v>
      </c>
      <c r="AD380" s="321">
        <v>22.295890089253898</v>
      </c>
      <c r="AE380" s="97">
        <v>13.3185329261918</v>
      </c>
      <c r="AF380" s="97">
        <v>71.805166923148207</v>
      </c>
      <c r="AG380" s="97">
        <v>20.456479156890399</v>
      </c>
      <c r="AH380" s="97">
        <v>12.7500884194625</v>
      </c>
      <c r="AI380" s="97">
        <v>70.411786627809605</v>
      </c>
      <c r="AJ380" s="97">
        <v>19.1744654767583</v>
      </c>
      <c r="AK380" s="97">
        <v>12.3538998238633</v>
      </c>
      <c r="AL380" s="97">
        <v>68.792451500892597</v>
      </c>
      <c r="AM380" s="97">
        <v>16.253703875066101</v>
      </c>
      <c r="AN380" s="97">
        <v>11.4512788495416</v>
      </c>
      <c r="AO380" s="97">
        <v>66.764664399470306</v>
      </c>
      <c r="AP380" s="466">
        <f t="shared" si="722"/>
        <v>233.32531653308158</v>
      </c>
      <c r="AQ380" s="122">
        <f t="shared" si="723"/>
        <v>233.32531653308257</v>
      </c>
      <c r="AR380" s="473">
        <f t="shared" si="724"/>
        <v>233.32531653308149</v>
      </c>
      <c r="AS380" s="122">
        <f t="shared" si="725"/>
        <v>233.32531653308007</v>
      </c>
      <c r="AT380" s="122">
        <f t="shared" si="726"/>
        <v>233.32531653308004</v>
      </c>
      <c r="AU380" s="122">
        <f t="shared" si="727"/>
        <v>233.32531653308141</v>
      </c>
      <c r="AV380" s="122">
        <f t="shared" si="728"/>
        <v>233.32531653308172</v>
      </c>
      <c r="AW380" s="122">
        <f t="shared" si="729"/>
        <v>233.32531653308254</v>
      </c>
      <c r="AX380" s="122">
        <f t="shared" si="730"/>
        <v>233.32531222500197</v>
      </c>
      <c r="AY380" s="122">
        <f t="shared" si="731"/>
        <v>233.32531653308084</v>
      </c>
      <c r="AZ380" s="122">
        <f t="shared" si="732"/>
        <v>233.32531653308084</v>
      </c>
      <c r="BA380" s="469">
        <f t="shared" si="733"/>
        <v>233.3253165330818</v>
      </c>
      <c r="BB380" s="97">
        <f t="shared" si="734"/>
        <v>4.9155278934454386E-3</v>
      </c>
      <c r="BC380" s="97">
        <f t="shared" si="735"/>
        <v>2.9363088818786572E-3</v>
      </c>
      <c r="BD380" s="97">
        <f t="shared" si="736"/>
        <v>1.5830733803014363E-2</v>
      </c>
      <c r="BE380" s="97">
        <f t="shared" si="737"/>
        <v>4.5099968422362543E-3</v>
      </c>
      <c r="BF380" s="97">
        <f t="shared" si="738"/>
        <v>2.8109851196285243E-3</v>
      </c>
      <c r="BG380" s="97">
        <f t="shared" si="739"/>
        <v>1.5523538186221557E-2</v>
      </c>
      <c r="BH380" s="97">
        <f t="shared" si="740"/>
        <v>4.227353988363056E-3</v>
      </c>
      <c r="BI380" s="97">
        <f t="shared" si="741"/>
        <v>2.7236382550297226E-3</v>
      </c>
      <c r="BJ380" s="97">
        <f t="shared" si="742"/>
        <v>1.5166527064002807E-2</v>
      </c>
      <c r="BK380" s="97">
        <f t="shared" si="743"/>
        <v>3.5834198343217753E-3</v>
      </c>
      <c r="BL380" s="97">
        <f t="shared" si="744"/>
        <v>2.5246393113354765E-3</v>
      </c>
      <c r="BM380" s="469">
        <f t="shared" si="745"/>
        <v>1.4719464835821863E-2</v>
      </c>
      <c r="BN380" s="467">
        <f t="shared" si="746"/>
        <v>8844664.2296993397</v>
      </c>
      <c r="BO380" s="97">
        <f t="shared" si="747"/>
        <v>11821238.357219825</v>
      </c>
      <c r="BP380" s="97">
        <f t="shared" si="748"/>
        <v>4578426.6857539006</v>
      </c>
      <c r="BQ380" s="97">
        <f t="shared" si="749"/>
        <v>9283978.613883689</v>
      </c>
      <c r="BR380" s="97">
        <f t="shared" si="750"/>
        <v>12115127.569107054</v>
      </c>
      <c r="BS380" s="97">
        <f t="shared" si="751"/>
        <v>4629217.4451067839</v>
      </c>
      <c r="BT380" s="97">
        <f t="shared" si="752"/>
        <v>9628501.942836633</v>
      </c>
      <c r="BU380" s="97">
        <f t="shared" si="753"/>
        <v>12332360.930509325</v>
      </c>
      <c r="BV380" s="97">
        <f t="shared" si="754"/>
        <v>4690254.9008248132</v>
      </c>
      <c r="BW380" s="97">
        <f t="shared" si="755"/>
        <v>10567341.729457714</v>
      </c>
      <c r="BX380" s="97">
        <f t="shared" si="756"/>
        <v>12870550.548896043</v>
      </c>
      <c r="BY380" s="469">
        <f t="shared" si="757"/>
        <v>4769931.5383812468</v>
      </c>
      <c r="BZ380" s="470">
        <f t="shared" si="758"/>
        <v>4.6279472870609251</v>
      </c>
      <c r="CA380" s="470">
        <f t="shared" si="759"/>
        <v>10.354722238540088</v>
      </c>
      <c r="CB380" s="470">
        <f t="shared" si="760"/>
        <v>0.74386210731908664</v>
      </c>
      <c r="CC380" s="470">
        <f t="shared" si="761"/>
        <v>5.2946238503636049</v>
      </c>
      <c r="CD380" s="470">
        <f t="shared" si="762"/>
        <v>11.085279889453954</v>
      </c>
      <c r="CE380" s="470">
        <f t="shared" si="763"/>
        <v>0.76699774100988694</v>
      </c>
      <c r="CF380" s="470">
        <f t="shared" si="764"/>
        <v>5.8582422187331895</v>
      </c>
      <c r="CG380" s="470">
        <f t="shared" si="765"/>
        <v>11.645925815883274</v>
      </c>
      <c r="CH380" s="470">
        <f t="shared" si="766"/>
        <v>0.79540354012212788</v>
      </c>
      <c r="CI380" s="470">
        <f t="shared" si="767"/>
        <v>7.5848199674701151</v>
      </c>
      <c r="CJ380" s="470">
        <f t="shared" si="768"/>
        <v>13.112183015682998</v>
      </c>
      <c r="CK380" s="472">
        <f t="shared" si="769"/>
        <v>0.83348414617565569</v>
      </c>
      <c r="CL380" s="470">
        <f t="shared" si="770"/>
        <v>0</v>
      </c>
      <c r="CM380" s="116">
        <f t="shared" si="771"/>
        <v>0</v>
      </c>
      <c r="CN380" s="116">
        <f t="shared" si="772"/>
        <v>0</v>
      </c>
      <c r="CO380" s="116">
        <f t="shared" si="773"/>
        <v>0</v>
      </c>
      <c r="CP380" s="116">
        <f t="shared" si="774"/>
        <v>0</v>
      </c>
      <c r="CQ380" s="116">
        <f t="shared" si="775"/>
        <v>0</v>
      </c>
      <c r="CR380" s="116">
        <f t="shared" si="776"/>
        <v>0</v>
      </c>
      <c r="CS380" s="116">
        <f t="shared" si="777"/>
        <v>0</v>
      </c>
      <c r="CT380" s="116">
        <f t="shared" si="778"/>
        <v>0</v>
      </c>
      <c r="CU380" s="116">
        <f t="shared" si="779"/>
        <v>0</v>
      </c>
      <c r="CV380" s="116">
        <f t="shared" si="780"/>
        <v>0</v>
      </c>
      <c r="CW380" s="471">
        <f t="shared" si="781"/>
        <v>0</v>
      </c>
      <c r="CX380" s="470">
        <f t="shared" si="782"/>
        <v>0</v>
      </c>
      <c r="CY380" s="116">
        <f t="shared" si="783"/>
        <v>0</v>
      </c>
      <c r="CZ380" s="116">
        <f t="shared" si="784"/>
        <v>0</v>
      </c>
      <c r="DA380" s="116">
        <f t="shared" si="785"/>
        <v>0</v>
      </c>
      <c r="DB380" s="116">
        <f t="shared" si="786"/>
        <v>0</v>
      </c>
      <c r="DC380" s="116">
        <f t="shared" si="787"/>
        <v>0</v>
      </c>
      <c r="DD380" s="116">
        <f t="shared" si="788"/>
        <v>0</v>
      </c>
      <c r="DE380" s="116">
        <f t="shared" si="789"/>
        <v>0</v>
      </c>
      <c r="DF380" s="116">
        <f t="shared" si="790"/>
        <v>0</v>
      </c>
      <c r="DG380" s="116">
        <f t="shared" si="791"/>
        <v>0</v>
      </c>
      <c r="DH380" s="116">
        <f t="shared" si="792"/>
        <v>0</v>
      </c>
      <c r="DI380" s="471">
        <f t="shared" si="793"/>
        <v>0</v>
      </c>
      <c r="DJ380" s="470">
        <f t="shared" si="794"/>
        <v>0</v>
      </c>
      <c r="DK380" s="116">
        <f t="shared" si="795"/>
        <v>0</v>
      </c>
      <c r="DL380" s="116">
        <f t="shared" si="796"/>
        <v>0</v>
      </c>
      <c r="DM380" s="116">
        <f t="shared" si="797"/>
        <v>0</v>
      </c>
      <c r="DN380" s="116">
        <f t="shared" si="798"/>
        <v>0</v>
      </c>
      <c r="DO380" s="116">
        <f t="shared" si="799"/>
        <v>0</v>
      </c>
      <c r="DP380" s="116">
        <f t="shared" si="800"/>
        <v>0</v>
      </c>
      <c r="DQ380" s="116">
        <f t="shared" si="801"/>
        <v>0</v>
      </c>
      <c r="DR380" s="116">
        <f t="shared" si="802"/>
        <v>0</v>
      </c>
      <c r="DS380" s="116">
        <f t="shared" si="803"/>
        <v>0</v>
      </c>
      <c r="DT380" s="116">
        <f t="shared" si="804"/>
        <v>0</v>
      </c>
      <c r="DU380" s="471">
        <f t="shared" si="805"/>
        <v>0</v>
      </c>
      <c r="DV380" s="470">
        <f t="shared" si="806"/>
        <v>0</v>
      </c>
      <c r="DW380" s="470">
        <f t="shared" si="807"/>
        <v>0</v>
      </c>
      <c r="DX380" s="470">
        <f t="shared" si="808"/>
        <v>0</v>
      </c>
      <c r="DY380" s="470">
        <f t="shared" si="809"/>
        <v>0</v>
      </c>
      <c r="DZ380" s="470">
        <f t="shared" si="810"/>
        <v>0</v>
      </c>
      <c r="EA380" s="470">
        <f t="shared" si="811"/>
        <v>0</v>
      </c>
      <c r="EB380" s="470">
        <f t="shared" si="812"/>
        <v>0</v>
      </c>
      <c r="EC380" s="470">
        <f t="shared" si="813"/>
        <v>0</v>
      </c>
      <c r="ED380" s="470">
        <f t="shared" si="814"/>
        <v>0</v>
      </c>
      <c r="EE380" s="470">
        <f t="shared" si="815"/>
        <v>0</v>
      </c>
      <c r="EF380" s="470">
        <f t="shared" si="816"/>
        <v>0</v>
      </c>
      <c r="EG380" s="470">
        <f t="shared" si="817"/>
        <v>0</v>
      </c>
      <c r="EH380" s="466">
        <f t="shared" si="818"/>
        <v>1799.3315105572219</v>
      </c>
      <c r="EI380" s="122">
        <f t="shared" si="819"/>
        <v>4025.8837992740632</v>
      </c>
      <c r="EJ380" s="122">
        <f t="shared" si="820"/>
        <v>289.2112736354718</v>
      </c>
      <c r="EK380" s="122">
        <f t="shared" si="821"/>
        <v>2058.5332847550917</v>
      </c>
      <c r="EL380" s="122">
        <f t="shared" si="822"/>
        <v>4309.9223416408859</v>
      </c>
      <c r="EM380" s="122">
        <f t="shared" si="823"/>
        <v>298.20633605395471</v>
      </c>
      <c r="EN380" s="122">
        <f t="shared" si="824"/>
        <v>2277.6663533126653</v>
      </c>
      <c r="EO380" s="122">
        <f t="shared" si="825"/>
        <v>4527.8997340176302</v>
      </c>
      <c r="EP380" s="122">
        <f t="shared" si="826"/>
        <v>309.25042239610411</v>
      </c>
      <c r="EQ380" s="122">
        <f t="shared" si="827"/>
        <v>2948.9544117170876</v>
      </c>
      <c r="ER380" s="122">
        <f t="shared" si="828"/>
        <v>5097.9759726896655</v>
      </c>
      <c r="ES380" s="469">
        <f t="shared" si="829"/>
        <v>324.05604358474744</v>
      </c>
      <c r="ET380" s="466">
        <f t="shared" si="830"/>
        <v>0</v>
      </c>
      <c r="EU380" s="122">
        <f t="shared" si="831"/>
        <v>0</v>
      </c>
      <c r="EV380" s="122">
        <f t="shared" si="832"/>
        <v>0</v>
      </c>
      <c r="EW380" s="122">
        <f t="shared" si="833"/>
        <v>0</v>
      </c>
      <c r="EX380" s="122">
        <f t="shared" si="834"/>
        <v>0</v>
      </c>
      <c r="EY380" s="122">
        <f t="shared" si="835"/>
        <v>0</v>
      </c>
      <c r="EZ380" s="122">
        <f t="shared" si="836"/>
        <v>0</v>
      </c>
      <c r="FA380" s="122">
        <f t="shared" si="837"/>
        <v>0</v>
      </c>
      <c r="FB380" s="122">
        <f t="shared" si="838"/>
        <v>0</v>
      </c>
      <c r="FC380" s="122">
        <f t="shared" si="839"/>
        <v>0</v>
      </c>
      <c r="FD380" s="122">
        <f t="shared" si="840"/>
        <v>0</v>
      </c>
      <c r="FE380" s="469">
        <f t="shared" si="841"/>
        <v>0</v>
      </c>
      <c r="FF380" s="466">
        <f t="shared" si="842"/>
        <v>0</v>
      </c>
      <c r="FG380" s="466">
        <f t="shared" si="843"/>
        <v>0</v>
      </c>
      <c r="FH380" s="466">
        <f t="shared" si="844"/>
        <v>0</v>
      </c>
      <c r="FI380" s="466">
        <f t="shared" si="845"/>
        <v>0</v>
      </c>
      <c r="FJ380" s="466">
        <f t="shared" si="846"/>
        <v>0</v>
      </c>
      <c r="FK380" s="466">
        <f t="shared" si="847"/>
        <v>0</v>
      </c>
      <c r="FL380" s="466">
        <f t="shared" si="848"/>
        <v>0</v>
      </c>
      <c r="FM380" s="466">
        <f t="shared" si="849"/>
        <v>0</v>
      </c>
      <c r="FN380" s="466">
        <f t="shared" si="850"/>
        <v>0</v>
      </c>
      <c r="FO380" s="466">
        <f t="shared" si="851"/>
        <v>0</v>
      </c>
      <c r="FP380" s="466">
        <f t="shared" si="852"/>
        <v>0</v>
      </c>
      <c r="FQ380" s="468">
        <f t="shared" si="853"/>
        <v>0</v>
      </c>
      <c r="FR380" s="466">
        <f t="shared" si="854"/>
        <v>0</v>
      </c>
      <c r="FS380" s="466">
        <f t="shared" si="855"/>
        <v>0</v>
      </c>
      <c r="FT380" s="466">
        <f t="shared" si="856"/>
        <v>0</v>
      </c>
      <c r="FU380" s="466">
        <f t="shared" si="857"/>
        <v>0</v>
      </c>
      <c r="FV380" s="466">
        <f t="shared" si="858"/>
        <v>0</v>
      </c>
      <c r="FW380" s="466">
        <f t="shared" si="859"/>
        <v>0</v>
      </c>
      <c r="FX380" s="466">
        <f t="shared" si="860"/>
        <v>0</v>
      </c>
      <c r="FY380" s="466">
        <f t="shared" si="861"/>
        <v>0</v>
      </c>
      <c r="FZ380" s="466">
        <f t="shared" si="862"/>
        <v>0</v>
      </c>
      <c r="GA380" s="466">
        <f t="shared" si="863"/>
        <v>0</v>
      </c>
      <c r="GB380" s="466">
        <f t="shared" si="864"/>
        <v>0</v>
      </c>
      <c r="GC380" s="468">
        <f t="shared" si="865"/>
        <v>0</v>
      </c>
    </row>
    <row r="381" spans="1:185">
      <c r="A381" s="97">
        <v>378</v>
      </c>
      <c r="B381" s="97" t="s">
        <v>11</v>
      </c>
      <c r="C381" s="97" t="s">
        <v>214</v>
      </c>
      <c r="D381" s="97" t="s">
        <v>935</v>
      </c>
      <c r="E381" s="321">
        <v>3.5058563352527002E-2</v>
      </c>
      <c r="F381" s="122">
        <v>2.5509861898779999E-3</v>
      </c>
      <c r="G381" s="122">
        <v>0.38780226762973902</v>
      </c>
      <c r="H381" s="122">
        <v>3.4696018993476997E-2</v>
      </c>
      <c r="I381" s="122">
        <v>2.3724171565860002E-3</v>
      </c>
      <c r="J381" s="122">
        <v>0.38402598551523698</v>
      </c>
      <c r="K381" s="122">
        <v>3.4437058737012E-2</v>
      </c>
      <c r="L381" s="122">
        <v>2.2448678470920001E-3</v>
      </c>
      <c r="M381" s="122">
        <v>0.379637333328112</v>
      </c>
      <c r="N381" s="122">
        <v>3.3572131480421E-2</v>
      </c>
      <c r="O381" s="122">
        <v>1.8188531533829999E-3</v>
      </c>
      <c r="P381" s="475">
        <v>0.37414170447124701</v>
      </c>
      <c r="Q381" s="474">
        <v>11</v>
      </c>
      <c r="R381" s="97">
        <v>0.385644196877798</v>
      </c>
      <c r="S381" s="97">
        <v>2.8060848088654E-2</v>
      </c>
      <c r="T381" s="97">
        <v>4.2658249439271296</v>
      </c>
      <c r="U381" s="97">
        <v>0.38165620892824398</v>
      </c>
      <c r="V381" s="97">
        <v>2.6096588722448001E-2</v>
      </c>
      <c r="W381" s="97">
        <v>4.2242858406675996</v>
      </c>
      <c r="X381" s="97">
        <v>0.37880764610713402</v>
      </c>
      <c r="Y381" s="97">
        <v>2.4693546318015E-2</v>
      </c>
      <c r="Z381" s="97">
        <v>4.1760106666092298</v>
      </c>
      <c r="AA381" s="97">
        <v>0.36929344628462701</v>
      </c>
      <c r="AB381" s="97">
        <v>2.000738468721E-2</v>
      </c>
      <c r="AC381" s="97">
        <v>4.1155587491837196</v>
      </c>
      <c r="AD381" s="321">
        <v>894.97532903087301</v>
      </c>
      <c r="AE381" s="97">
        <v>65.121599013679102</v>
      </c>
      <c r="AF381" s="97">
        <v>9899.8198694250605</v>
      </c>
      <c r="AG381" s="97">
        <v>885.72029328491999</v>
      </c>
      <c r="AH381" s="97">
        <v>60.563087082721601</v>
      </c>
      <c r="AI381" s="97">
        <v>9803.4189047318796</v>
      </c>
      <c r="AJ381" s="97">
        <v>879.10955346638298</v>
      </c>
      <c r="AK381" s="97">
        <v>57.307007132037597</v>
      </c>
      <c r="AL381" s="97">
        <v>9691.3854579925501</v>
      </c>
      <c r="AM381" s="97">
        <v>857.02968247246804</v>
      </c>
      <c r="AN381" s="97">
        <v>46.431700096753197</v>
      </c>
      <c r="AO381" s="97">
        <v>9551.0928869591007</v>
      </c>
      <c r="AP381" s="466">
        <f t="shared" si="722"/>
        <v>2320.7281122772106</v>
      </c>
      <c r="AQ381" s="122">
        <f t="shared" si="723"/>
        <v>2320.7281122771938</v>
      </c>
      <c r="AR381" s="473">
        <f t="shared" si="724"/>
        <v>2320.7281122772142</v>
      </c>
      <c r="AS381" s="122">
        <f t="shared" si="725"/>
        <v>2320.7281122772097</v>
      </c>
      <c r="AT381" s="122">
        <f t="shared" si="726"/>
        <v>2320.7281122772147</v>
      </c>
      <c r="AU381" s="122">
        <f t="shared" si="727"/>
        <v>2320.7281122772133</v>
      </c>
      <c r="AV381" s="122">
        <f t="shared" si="728"/>
        <v>2320.728112277211</v>
      </c>
      <c r="AW381" s="122">
        <f t="shared" si="729"/>
        <v>2320.7281122772424</v>
      </c>
      <c r="AX381" s="122">
        <f t="shared" si="730"/>
        <v>2320.7281378573693</v>
      </c>
      <c r="AY381" s="122">
        <f t="shared" si="731"/>
        <v>2320.728112277211</v>
      </c>
      <c r="AZ381" s="122">
        <f t="shared" si="732"/>
        <v>2320.7281122772288</v>
      </c>
      <c r="BA381" s="469">
        <f t="shared" si="733"/>
        <v>2320.7281122772129</v>
      </c>
      <c r="BB381" s="97">
        <f t="shared" si="734"/>
        <v>5.4103154044805278E-3</v>
      </c>
      <c r="BC381" s="97">
        <f t="shared" si="735"/>
        <v>3.9367385768017263E-4</v>
      </c>
      <c r="BD381" s="97">
        <f t="shared" si="736"/>
        <v>5.9846507723438275E-2</v>
      </c>
      <c r="BE381" s="97">
        <f t="shared" si="737"/>
        <v>5.3543667533378003E-3</v>
      </c>
      <c r="BF381" s="97">
        <f t="shared" si="738"/>
        <v>3.6611668764247724E-4</v>
      </c>
      <c r="BG381" s="97">
        <f t="shared" si="739"/>
        <v>5.9263743475790283E-2</v>
      </c>
      <c r="BH381" s="97">
        <f t="shared" si="740"/>
        <v>5.3144034310928841E-3</v>
      </c>
      <c r="BI381" s="97">
        <f t="shared" si="741"/>
        <v>3.4643299475845316E-4</v>
      </c>
      <c r="BJ381" s="97">
        <f t="shared" si="742"/>
        <v>5.8586476917712745E-2</v>
      </c>
      <c r="BK381" s="97">
        <f t="shared" si="743"/>
        <v>5.1809259347951921E-3</v>
      </c>
      <c r="BL381" s="97">
        <f t="shared" si="744"/>
        <v>2.8068946052596088E-4</v>
      </c>
      <c r="BM381" s="469">
        <f t="shared" si="745"/>
        <v>5.7738379260012768E-2</v>
      </c>
      <c r="BN381" s="467">
        <f t="shared" si="746"/>
        <v>83347665.097095951</v>
      </c>
      <c r="BO381" s="97">
        <f t="shared" si="747"/>
        <v>364448242.66207272</v>
      </c>
      <c r="BP381" s="97">
        <f t="shared" si="748"/>
        <v>21538968.501760211</v>
      </c>
      <c r="BQ381" s="97">
        <f t="shared" si="749"/>
        <v>83836875.395965204</v>
      </c>
      <c r="BR381" s="97">
        <f t="shared" si="750"/>
        <v>379646989.51392871</v>
      </c>
      <c r="BS381" s="97">
        <f t="shared" si="751"/>
        <v>21657957.652650222</v>
      </c>
      <c r="BT381" s="97">
        <f t="shared" si="752"/>
        <v>84191230.701408461</v>
      </c>
      <c r="BU381" s="97">
        <f t="shared" si="753"/>
        <v>391644575.79209006</v>
      </c>
      <c r="BV381" s="97">
        <f t="shared" si="754"/>
        <v>21798561.293734387</v>
      </c>
      <c r="BW381" s="97">
        <f t="shared" si="755"/>
        <v>85405609.354624286</v>
      </c>
      <c r="BX381" s="97">
        <f t="shared" si="756"/>
        <v>440906453.0314483</v>
      </c>
      <c r="BY381" s="469">
        <f t="shared" si="757"/>
        <v>21978254.050642937</v>
      </c>
      <c r="BZ381" s="470">
        <f t="shared" si="758"/>
        <v>10.806290587526586</v>
      </c>
      <c r="CA381" s="470">
        <f t="shared" si="759"/>
        <v>649.3892157333479</v>
      </c>
      <c r="CB381" s="470">
        <f t="shared" si="760"/>
        <v>0.25245959204705881</v>
      </c>
      <c r="CC381" s="470">
        <f t="shared" si="761"/>
        <v>10.983297721186499</v>
      </c>
      <c r="CD381" s="470">
        <f t="shared" si="762"/>
        <v>727.38815320210892</v>
      </c>
      <c r="CE381" s="470">
        <f t="shared" si="763"/>
        <v>0.25635052254450935</v>
      </c>
      <c r="CF381" s="470">
        <f t="shared" si="764"/>
        <v>11.112662530259167</v>
      </c>
      <c r="CG381" s="470">
        <f t="shared" si="765"/>
        <v>793.0099847715444</v>
      </c>
      <c r="CH381" s="470">
        <f t="shared" si="766"/>
        <v>0.26099743312478213</v>
      </c>
      <c r="CI381" s="470">
        <f t="shared" si="767"/>
        <v>11.56338004558024</v>
      </c>
      <c r="CJ381" s="470">
        <f t="shared" si="768"/>
        <v>1101.8592882689559</v>
      </c>
      <c r="CK381" s="472">
        <f t="shared" si="769"/>
        <v>0.26701421836101974</v>
      </c>
      <c r="CL381" s="470">
        <f t="shared" si="770"/>
        <v>0</v>
      </c>
      <c r="CM381" s="116">
        <f t="shared" si="771"/>
        <v>0</v>
      </c>
      <c r="CN381" s="116">
        <f t="shared" si="772"/>
        <v>0</v>
      </c>
      <c r="CO381" s="116">
        <f t="shared" si="773"/>
        <v>0</v>
      </c>
      <c r="CP381" s="116">
        <f t="shared" si="774"/>
        <v>0</v>
      </c>
      <c r="CQ381" s="116">
        <f t="shared" si="775"/>
        <v>0</v>
      </c>
      <c r="CR381" s="116">
        <f t="shared" si="776"/>
        <v>0</v>
      </c>
      <c r="CS381" s="116">
        <f t="shared" si="777"/>
        <v>0</v>
      </c>
      <c r="CT381" s="116">
        <f t="shared" si="778"/>
        <v>0</v>
      </c>
      <c r="CU381" s="116">
        <f t="shared" si="779"/>
        <v>0</v>
      </c>
      <c r="CV381" s="116">
        <f t="shared" si="780"/>
        <v>0</v>
      </c>
      <c r="CW381" s="471">
        <f t="shared" si="781"/>
        <v>0</v>
      </c>
      <c r="CX381" s="470">
        <f t="shared" si="782"/>
        <v>0</v>
      </c>
      <c r="CY381" s="116">
        <f t="shared" si="783"/>
        <v>0</v>
      </c>
      <c r="CZ381" s="116">
        <f t="shared" si="784"/>
        <v>0</v>
      </c>
      <c r="DA381" s="116">
        <f t="shared" si="785"/>
        <v>0</v>
      </c>
      <c r="DB381" s="116">
        <f t="shared" si="786"/>
        <v>0</v>
      </c>
      <c r="DC381" s="116">
        <f t="shared" si="787"/>
        <v>0</v>
      </c>
      <c r="DD381" s="116">
        <f t="shared" si="788"/>
        <v>0</v>
      </c>
      <c r="DE381" s="116">
        <f t="shared" si="789"/>
        <v>0</v>
      </c>
      <c r="DF381" s="116">
        <f t="shared" si="790"/>
        <v>0</v>
      </c>
      <c r="DG381" s="116">
        <f t="shared" si="791"/>
        <v>0</v>
      </c>
      <c r="DH381" s="116">
        <f t="shared" si="792"/>
        <v>0</v>
      </c>
      <c r="DI381" s="471">
        <f t="shared" si="793"/>
        <v>0</v>
      </c>
      <c r="DJ381" s="470">
        <f t="shared" si="794"/>
        <v>0</v>
      </c>
      <c r="DK381" s="116">
        <f t="shared" si="795"/>
        <v>0</v>
      </c>
      <c r="DL381" s="116">
        <f t="shared" si="796"/>
        <v>0</v>
      </c>
      <c r="DM381" s="116">
        <f t="shared" si="797"/>
        <v>0</v>
      </c>
      <c r="DN381" s="116">
        <f t="shared" si="798"/>
        <v>0</v>
      </c>
      <c r="DO381" s="116">
        <f t="shared" si="799"/>
        <v>0</v>
      </c>
      <c r="DP381" s="116">
        <f t="shared" si="800"/>
        <v>0</v>
      </c>
      <c r="DQ381" s="116">
        <f t="shared" si="801"/>
        <v>0</v>
      </c>
      <c r="DR381" s="116">
        <f t="shared" si="802"/>
        <v>0</v>
      </c>
      <c r="DS381" s="116">
        <f t="shared" si="803"/>
        <v>0</v>
      </c>
      <c r="DT381" s="116">
        <f t="shared" si="804"/>
        <v>0</v>
      </c>
      <c r="DU381" s="471">
        <f t="shared" si="805"/>
        <v>0</v>
      </c>
      <c r="DV381" s="470">
        <f t="shared" si="806"/>
        <v>0</v>
      </c>
      <c r="DW381" s="470">
        <f t="shared" si="807"/>
        <v>0</v>
      </c>
      <c r="DX381" s="470">
        <f t="shared" si="808"/>
        <v>0</v>
      </c>
      <c r="DY381" s="470">
        <f t="shared" si="809"/>
        <v>0</v>
      </c>
      <c r="DZ381" s="470">
        <f t="shared" si="810"/>
        <v>0</v>
      </c>
      <c r="EA381" s="470">
        <f t="shared" si="811"/>
        <v>0</v>
      </c>
      <c r="EB381" s="470">
        <f t="shared" si="812"/>
        <v>0</v>
      </c>
      <c r="EC381" s="470">
        <f t="shared" si="813"/>
        <v>0</v>
      </c>
      <c r="ED381" s="470">
        <f t="shared" si="814"/>
        <v>0</v>
      </c>
      <c r="EE381" s="470">
        <f t="shared" si="815"/>
        <v>0</v>
      </c>
      <c r="EF381" s="470">
        <f t="shared" si="816"/>
        <v>0</v>
      </c>
      <c r="EG381" s="470">
        <f t="shared" si="817"/>
        <v>0</v>
      </c>
      <c r="EH381" s="466">
        <f t="shared" si="818"/>
        <v>15405.324618980987</v>
      </c>
      <c r="EI381" s="122">
        <f t="shared" si="819"/>
        <v>925761.85985445022</v>
      </c>
      <c r="EJ381" s="122">
        <f t="shared" si="820"/>
        <v>359.90351519416555</v>
      </c>
      <c r="EK381" s="122">
        <f t="shared" si="821"/>
        <v>15657.66397001159</v>
      </c>
      <c r="EL381" s="122">
        <f t="shared" si="822"/>
        <v>1036956.2555549616</v>
      </c>
      <c r="EM381" s="122">
        <f t="shared" si="823"/>
        <v>365.45038133640128</v>
      </c>
      <c r="EN381" s="122">
        <f t="shared" si="824"/>
        <v>15842.084966457824</v>
      </c>
      <c r="EO381" s="122">
        <f t="shared" si="825"/>
        <v>1130505.9902425292</v>
      </c>
      <c r="EP381" s="122">
        <f t="shared" si="826"/>
        <v>372.07496406297679</v>
      </c>
      <c r="EQ381" s="122">
        <f t="shared" si="827"/>
        <v>16484.622715997284</v>
      </c>
      <c r="ER381" s="122">
        <f t="shared" si="828"/>
        <v>1570798.0349717084</v>
      </c>
      <c r="ES381" s="469">
        <f t="shared" si="829"/>
        <v>380.6524244760742</v>
      </c>
      <c r="ET381" s="466">
        <f t="shared" si="830"/>
        <v>0</v>
      </c>
      <c r="EU381" s="122">
        <f t="shared" si="831"/>
        <v>0</v>
      </c>
      <c r="EV381" s="122">
        <f t="shared" si="832"/>
        <v>0</v>
      </c>
      <c r="EW381" s="122">
        <f t="shared" si="833"/>
        <v>0</v>
      </c>
      <c r="EX381" s="122">
        <f t="shared" si="834"/>
        <v>0</v>
      </c>
      <c r="EY381" s="122">
        <f t="shared" si="835"/>
        <v>0</v>
      </c>
      <c r="EZ381" s="122">
        <f t="shared" si="836"/>
        <v>0</v>
      </c>
      <c r="FA381" s="122">
        <f t="shared" si="837"/>
        <v>0</v>
      </c>
      <c r="FB381" s="122">
        <f t="shared" si="838"/>
        <v>0</v>
      </c>
      <c r="FC381" s="122">
        <f t="shared" si="839"/>
        <v>0</v>
      </c>
      <c r="FD381" s="122">
        <f t="shared" si="840"/>
        <v>0</v>
      </c>
      <c r="FE381" s="469">
        <f t="shared" si="841"/>
        <v>0</v>
      </c>
      <c r="FF381" s="466">
        <f t="shared" si="842"/>
        <v>0</v>
      </c>
      <c r="FG381" s="466">
        <f t="shared" si="843"/>
        <v>0</v>
      </c>
      <c r="FH381" s="466">
        <f t="shared" si="844"/>
        <v>0</v>
      </c>
      <c r="FI381" s="466">
        <f t="shared" si="845"/>
        <v>0</v>
      </c>
      <c r="FJ381" s="466">
        <f t="shared" si="846"/>
        <v>0</v>
      </c>
      <c r="FK381" s="466">
        <f t="shared" si="847"/>
        <v>0</v>
      </c>
      <c r="FL381" s="466">
        <f t="shared" si="848"/>
        <v>0</v>
      </c>
      <c r="FM381" s="466">
        <f t="shared" si="849"/>
        <v>0</v>
      </c>
      <c r="FN381" s="466">
        <f t="shared" si="850"/>
        <v>0</v>
      </c>
      <c r="FO381" s="466">
        <f t="shared" si="851"/>
        <v>0</v>
      </c>
      <c r="FP381" s="466">
        <f t="shared" si="852"/>
        <v>0</v>
      </c>
      <c r="FQ381" s="468">
        <f t="shared" si="853"/>
        <v>0</v>
      </c>
      <c r="FR381" s="466">
        <f t="shared" si="854"/>
        <v>0</v>
      </c>
      <c r="FS381" s="466">
        <f t="shared" si="855"/>
        <v>0</v>
      </c>
      <c r="FT381" s="466">
        <f t="shared" si="856"/>
        <v>0</v>
      </c>
      <c r="FU381" s="466">
        <f t="shared" si="857"/>
        <v>0</v>
      </c>
      <c r="FV381" s="466">
        <f t="shared" si="858"/>
        <v>0</v>
      </c>
      <c r="FW381" s="466">
        <f t="shared" si="859"/>
        <v>0</v>
      </c>
      <c r="FX381" s="466">
        <f t="shared" si="860"/>
        <v>0</v>
      </c>
      <c r="FY381" s="466">
        <f t="shared" si="861"/>
        <v>0</v>
      </c>
      <c r="FZ381" s="466">
        <f t="shared" si="862"/>
        <v>0</v>
      </c>
      <c r="GA381" s="466">
        <f t="shared" si="863"/>
        <v>0</v>
      </c>
      <c r="GB381" s="466">
        <f t="shared" si="864"/>
        <v>0</v>
      </c>
      <c r="GC381" s="468">
        <f t="shared" si="865"/>
        <v>0</v>
      </c>
    </row>
    <row r="382" spans="1:185">
      <c r="A382" s="97">
        <v>379</v>
      </c>
      <c r="B382" s="97" t="s">
        <v>11</v>
      </c>
      <c r="C382" s="97" t="s">
        <v>214</v>
      </c>
      <c r="D382" s="97" t="s">
        <v>935</v>
      </c>
      <c r="E382" s="321">
        <v>3.6880189921994003E-2</v>
      </c>
      <c r="F382" s="122">
        <v>0</v>
      </c>
      <c r="G382" s="122">
        <v>0.409817705695255</v>
      </c>
      <c r="H382" s="122">
        <v>3.3837574253429002E-2</v>
      </c>
      <c r="I382" s="122">
        <v>0</v>
      </c>
      <c r="J382" s="122">
        <v>0.38702782603771302</v>
      </c>
      <c r="K382" s="122">
        <v>3.1716963332914003E-2</v>
      </c>
      <c r="L382" s="122">
        <v>0</v>
      </c>
      <c r="M382" s="122">
        <v>0.36903462353579503</v>
      </c>
      <c r="N382" s="122">
        <v>2.6885658453133E-2</v>
      </c>
      <c r="O382" s="122">
        <v>0</v>
      </c>
      <c r="P382" s="475">
        <v>0.33344820951285198</v>
      </c>
      <c r="Q382" s="474">
        <v>1</v>
      </c>
      <c r="R382" s="97">
        <v>3.6880189921994003E-2</v>
      </c>
      <c r="S382" s="97">
        <v>0</v>
      </c>
      <c r="T382" s="97">
        <v>0.409817705695255</v>
      </c>
      <c r="U382" s="97">
        <v>3.3837574253429002E-2</v>
      </c>
      <c r="V382" s="97">
        <v>0</v>
      </c>
      <c r="W382" s="97">
        <v>0.38702782603771302</v>
      </c>
      <c r="X382" s="97">
        <v>3.1716963332914003E-2</v>
      </c>
      <c r="Y382" s="97">
        <v>0</v>
      </c>
      <c r="Z382" s="97">
        <v>0.36903462353579503</v>
      </c>
      <c r="AA382" s="97">
        <v>2.6885658453133E-2</v>
      </c>
      <c r="AB382" s="97">
        <v>0</v>
      </c>
      <c r="AC382" s="97">
        <v>0.33344820951285198</v>
      </c>
      <c r="AD382" s="321">
        <v>10.8957202450505</v>
      </c>
      <c r="AE382" s="97">
        <v>0</v>
      </c>
      <c r="AF382" s="97">
        <v>121.07473096447001</v>
      </c>
      <c r="AG382" s="97">
        <v>9.9968233248338301</v>
      </c>
      <c r="AH382" s="97">
        <v>0</v>
      </c>
      <c r="AI382" s="97">
        <v>114.34178968374</v>
      </c>
      <c r="AJ382" s="97">
        <v>9.3703194107434307</v>
      </c>
      <c r="AK382" s="97">
        <v>0</v>
      </c>
      <c r="AL382" s="97">
        <v>109.025955200195</v>
      </c>
      <c r="AM382" s="97">
        <v>7.94298005864181</v>
      </c>
      <c r="AN382" s="97">
        <v>0</v>
      </c>
      <c r="AO382" s="97">
        <v>98.512464679537601</v>
      </c>
      <c r="AP382" s="466">
        <f t="shared" si="722"/>
        <v>295.43557850695038</v>
      </c>
      <c r="AQ382" s="122">
        <f t="shared" si="723"/>
        <v>0</v>
      </c>
      <c r="AR382" s="473">
        <f t="shared" si="724"/>
        <v>295.43557850695333</v>
      </c>
      <c r="AS382" s="122">
        <f t="shared" si="725"/>
        <v>295.43557850695458</v>
      </c>
      <c r="AT382" s="122">
        <f t="shared" si="726"/>
        <v>0</v>
      </c>
      <c r="AU382" s="122">
        <f t="shared" si="727"/>
        <v>295.43557850695271</v>
      </c>
      <c r="AV382" s="122">
        <f t="shared" si="728"/>
        <v>295.43557850695822</v>
      </c>
      <c r="AW382" s="122">
        <f t="shared" si="729"/>
        <v>0</v>
      </c>
      <c r="AX382" s="122">
        <f t="shared" si="730"/>
        <v>295.43557229290673</v>
      </c>
      <c r="AY382" s="122">
        <f t="shared" si="731"/>
        <v>295.43557850695714</v>
      </c>
      <c r="AZ382" s="122">
        <f t="shared" si="732"/>
        <v>0</v>
      </c>
      <c r="BA382" s="469">
        <f t="shared" si="733"/>
        <v>295.43557850695453</v>
      </c>
      <c r="BB382" s="97">
        <f t="shared" si="734"/>
        <v>5.6914328647397188E-3</v>
      </c>
      <c r="BC382" s="97">
        <f t="shared" si="735"/>
        <v>0</v>
      </c>
      <c r="BD382" s="97">
        <f t="shared" si="736"/>
        <v>6.32439790489044E-2</v>
      </c>
      <c r="BE382" s="97">
        <f t="shared" si="737"/>
        <v>5.2218896533986151E-3</v>
      </c>
      <c r="BF382" s="97">
        <f t="shared" si="738"/>
        <v>0</v>
      </c>
      <c r="BG382" s="97">
        <f t="shared" si="739"/>
        <v>5.972699417597551E-2</v>
      </c>
      <c r="BH382" s="97">
        <f t="shared" si="740"/>
        <v>4.8946322636760284E-3</v>
      </c>
      <c r="BI382" s="97">
        <f t="shared" si="741"/>
        <v>0</v>
      </c>
      <c r="BJ382" s="97">
        <f t="shared" si="742"/>
        <v>5.6950243180985072E-2</v>
      </c>
      <c r="BK382" s="97">
        <f t="shared" si="743"/>
        <v>4.1490545583951583E-3</v>
      </c>
      <c r="BL382" s="97">
        <f t="shared" si="744"/>
        <v>0</v>
      </c>
      <c r="BM382" s="469">
        <f t="shared" si="745"/>
        <v>5.1458468688044455E-2</v>
      </c>
      <c r="BN382" s="467">
        <f t="shared" si="746"/>
        <v>10312085.709931733</v>
      </c>
      <c r="BO382" s="97">
        <f t="shared" si="747"/>
        <v>0</v>
      </c>
      <c r="BP382" s="97">
        <f t="shared" si="748"/>
        <v>2658045.9404472848</v>
      </c>
      <c r="BQ382" s="97">
        <f t="shared" si="749"/>
        <v>10824286.904422127</v>
      </c>
      <c r="BR382" s="97">
        <f t="shared" si="750"/>
        <v>0</v>
      </c>
      <c r="BS382" s="97">
        <f t="shared" si="751"/>
        <v>2745062.2890597293</v>
      </c>
      <c r="BT382" s="97">
        <f t="shared" si="752"/>
        <v>11225970.225005878</v>
      </c>
      <c r="BU382" s="97">
        <f t="shared" si="753"/>
        <v>0</v>
      </c>
      <c r="BV382" s="97">
        <f t="shared" si="754"/>
        <v>2819630.90653692</v>
      </c>
      <c r="BW382" s="97">
        <f t="shared" si="755"/>
        <v>12320573.264318893</v>
      </c>
      <c r="BX382" s="97">
        <f t="shared" si="756"/>
        <v>0</v>
      </c>
      <c r="BY382" s="469">
        <f t="shared" si="757"/>
        <v>2985286.8877775818</v>
      </c>
      <c r="BZ382" s="470">
        <f t="shared" si="758"/>
        <v>13.980521428635566</v>
      </c>
      <c r="CA382" s="470">
        <f t="shared" si="759"/>
        <v>0</v>
      </c>
      <c r="CB382" s="470">
        <f t="shared" si="760"/>
        <v>0.32429613258630624</v>
      </c>
      <c r="CC382" s="470">
        <f t="shared" si="761"/>
        <v>15.994478243849329</v>
      </c>
      <c r="CD382" s="470">
        <f t="shared" si="762"/>
        <v>0</v>
      </c>
      <c r="CE382" s="470">
        <f t="shared" si="763"/>
        <v>0.35463371163295154</v>
      </c>
      <c r="CF382" s="470">
        <f t="shared" si="764"/>
        <v>17.697107549631376</v>
      </c>
      <c r="CG382" s="470">
        <f t="shared" si="765"/>
        <v>0</v>
      </c>
      <c r="CH382" s="470">
        <f t="shared" si="766"/>
        <v>0.38202796251493537</v>
      </c>
      <c r="CI382" s="470">
        <f t="shared" si="767"/>
        <v>22.912909657384958</v>
      </c>
      <c r="CJ382" s="470">
        <f t="shared" si="768"/>
        <v>0</v>
      </c>
      <c r="CK382" s="472">
        <f t="shared" si="769"/>
        <v>0.44763876407357361</v>
      </c>
      <c r="CL382" s="470">
        <f t="shared" si="770"/>
        <v>0</v>
      </c>
      <c r="CM382" s="116">
        <f t="shared" si="771"/>
        <v>0</v>
      </c>
      <c r="CN382" s="116">
        <f t="shared" si="772"/>
        <v>0</v>
      </c>
      <c r="CO382" s="116">
        <f t="shared" si="773"/>
        <v>0</v>
      </c>
      <c r="CP382" s="116">
        <f t="shared" si="774"/>
        <v>0</v>
      </c>
      <c r="CQ382" s="116">
        <f t="shared" si="775"/>
        <v>0</v>
      </c>
      <c r="CR382" s="116">
        <f t="shared" si="776"/>
        <v>0</v>
      </c>
      <c r="CS382" s="116">
        <f t="shared" si="777"/>
        <v>0</v>
      </c>
      <c r="CT382" s="116">
        <f t="shared" si="778"/>
        <v>0</v>
      </c>
      <c r="CU382" s="116">
        <f t="shared" si="779"/>
        <v>0</v>
      </c>
      <c r="CV382" s="116">
        <f t="shared" si="780"/>
        <v>0</v>
      </c>
      <c r="CW382" s="471">
        <f t="shared" si="781"/>
        <v>0</v>
      </c>
      <c r="CX382" s="470">
        <f t="shared" si="782"/>
        <v>0</v>
      </c>
      <c r="CY382" s="116">
        <f t="shared" si="783"/>
        <v>0</v>
      </c>
      <c r="CZ382" s="116">
        <f t="shared" si="784"/>
        <v>0</v>
      </c>
      <c r="DA382" s="116">
        <f t="shared" si="785"/>
        <v>0</v>
      </c>
      <c r="DB382" s="116">
        <f t="shared" si="786"/>
        <v>0</v>
      </c>
      <c r="DC382" s="116">
        <f t="shared" si="787"/>
        <v>0</v>
      </c>
      <c r="DD382" s="116">
        <f t="shared" si="788"/>
        <v>0</v>
      </c>
      <c r="DE382" s="116">
        <f t="shared" si="789"/>
        <v>0</v>
      </c>
      <c r="DF382" s="116">
        <f t="shared" si="790"/>
        <v>0</v>
      </c>
      <c r="DG382" s="116">
        <f t="shared" si="791"/>
        <v>0</v>
      </c>
      <c r="DH382" s="116">
        <f t="shared" si="792"/>
        <v>0</v>
      </c>
      <c r="DI382" s="471">
        <f t="shared" si="793"/>
        <v>0</v>
      </c>
      <c r="DJ382" s="470">
        <f t="shared" si="794"/>
        <v>0</v>
      </c>
      <c r="DK382" s="116">
        <f t="shared" si="795"/>
        <v>0</v>
      </c>
      <c r="DL382" s="116">
        <f t="shared" si="796"/>
        <v>0</v>
      </c>
      <c r="DM382" s="116">
        <f t="shared" si="797"/>
        <v>0</v>
      </c>
      <c r="DN382" s="116">
        <f t="shared" si="798"/>
        <v>0</v>
      </c>
      <c r="DO382" s="116">
        <f t="shared" si="799"/>
        <v>0</v>
      </c>
      <c r="DP382" s="116">
        <f t="shared" si="800"/>
        <v>0</v>
      </c>
      <c r="DQ382" s="116">
        <f t="shared" si="801"/>
        <v>0</v>
      </c>
      <c r="DR382" s="116">
        <f t="shared" si="802"/>
        <v>0</v>
      </c>
      <c r="DS382" s="116">
        <f t="shared" si="803"/>
        <v>0</v>
      </c>
      <c r="DT382" s="116">
        <f t="shared" si="804"/>
        <v>0</v>
      </c>
      <c r="DU382" s="471">
        <f t="shared" si="805"/>
        <v>0</v>
      </c>
      <c r="DV382" s="470">
        <f t="shared" si="806"/>
        <v>0</v>
      </c>
      <c r="DW382" s="470">
        <f t="shared" si="807"/>
        <v>0</v>
      </c>
      <c r="DX382" s="470">
        <f t="shared" si="808"/>
        <v>0</v>
      </c>
      <c r="DY382" s="470">
        <f t="shared" si="809"/>
        <v>0</v>
      </c>
      <c r="DZ382" s="470">
        <f t="shared" si="810"/>
        <v>0</v>
      </c>
      <c r="EA382" s="470">
        <f t="shared" si="811"/>
        <v>0</v>
      </c>
      <c r="EB382" s="470">
        <f t="shared" si="812"/>
        <v>0</v>
      </c>
      <c r="EC382" s="470">
        <f t="shared" si="813"/>
        <v>0</v>
      </c>
      <c r="ED382" s="470">
        <f t="shared" si="814"/>
        <v>0</v>
      </c>
      <c r="EE382" s="470">
        <f t="shared" si="815"/>
        <v>0</v>
      </c>
      <c r="EF382" s="470">
        <f t="shared" si="816"/>
        <v>0</v>
      </c>
      <c r="EG382" s="470">
        <f t="shared" si="817"/>
        <v>0</v>
      </c>
      <c r="EH382" s="466">
        <f t="shared" si="818"/>
        <v>1811.8610822625114</v>
      </c>
      <c r="EI382" s="122">
        <f t="shared" si="819"/>
        <v>0</v>
      </c>
      <c r="EJ382" s="122">
        <f t="shared" si="820"/>
        <v>42.028442555644851</v>
      </c>
      <c r="EK382" s="122">
        <f t="shared" si="821"/>
        <v>2072.8677974604934</v>
      </c>
      <c r="EL382" s="122">
        <f t="shared" si="822"/>
        <v>0</v>
      </c>
      <c r="EM382" s="122">
        <f t="shared" si="823"/>
        <v>45.960161346339753</v>
      </c>
      <c r="EN382" s="122">
        <f t="shared" si="824"/>
        <v>2293.5267902179044</v>
      </c>
      <c r="EO382" s="122">
        <f t="shared" si="825"/>
        <v>0</v>
      </c>
      <c r="EP382" s="122">
        <f t="shared" si="826"/>
        <v>49.510427858512763</v>
      </c>
      <c r="EQ382" s="122">
        <f t="shared" si="827"/>
        <v>2969.489335682405</v>
      </c>
      <c r="ER382" s="122">
        <f t="shared" si="828"/>
        <v>0</v>
      </c>
      <c r="ES382" s="469">
        <f t="shared" si="829"/>
        <v>58.01351971577742</v>
      </c>
      <c r="ET382" s="466">
        <f t="shared" si="830"/>
        <v>0</v>
      </c>
      <c r="EU382" s="122">
        <f t="shared" si="831"/>
        <v>0</v>
      </c>
      <c r="EV382" s="122">
        <f t="shared" si="832"/>
        <v>0</v>
      </c>
      <c r="EW382" s="122">
        <f t="shared" si="833"/>
        <v>0</v>
      </c>
      <c r="EX382" s="122">
        <f t="shared" si="834"/>
        <v>0</v>
      </c>
      <c r="EY382" s="122">
        <f t="shared" si="835"/>
        <v>0</v>
      </c>
      <c r="EZ382" s="122">
        <f t="shared" si="836"/>
        <v>0</v>
      </c>
      <c r="FA382" s="122">
        <f t="shared" si="837"/>
        <v>0</v>
      </c>
      <c r="FB382" s="122">
        <f t="shared" si="838"/>
        <v>0</v>
      </c>
      <c r="FC382" s="122">
        <f t="shared" si="839"/>
        <v>0</v>
      </c>
      <c r="FD382" s="122">
        <f t="shared" si="840"/>
        <v>0</v>
      </c>
      <c r="FE382" s="469">
        <f t="shared" si="841"/>
        <v>0</v>
      </c>
      <c r="FF382" s="466">
        <f t="shared" si="842"/>
        <v>0</v>
      </c>
      <c r="FG382" s="466">
        <f t="shared" si="843"/>
        <v>0</v>
      </c>
      <c r="FH382" s="466">
        <f t="shared" si="844"/>
        <v>0</v>
      </c>
      <c r="FI382" s="466">
        <f t="shared" si="845"/>
        <v>0</v>
      </c>
      <c r="FJ382" s="466">
        <f t="shared" si="846"/>
        <v>0</v>
      </c>
      <c r="FK382" s="466">
        <f t="shared" si="847"/>
        <v>0</v>
      </c>
      <c r="FL382" s="466">
        <f t="shared" si="848"/>
        <v>0</v>
      </c>
      <c r="FM382" s="466">
        <f t="shared" si="849"/>
        <v>0</v>
      </c>
      <c r="FN382" s="466">
        <f t="shared" si="850"/>
        <v>0</v>
      </c>
      <c r="FO382" s="466">
        <f t="shared" si="851"/>
        <v>0</v>
      </c>
      <c r="FP382" s="466">
        <f t="shared" si="852"/>
        <v>0</v>
      </c>
      <c r="FQ382" s="468">
        <f t="shared" si="853"/>
        <v>0</v>
      </c>
      <c r="FR382" s="466">
        <f t="shared" si="854"/>
        <v>0</v>
      </c>
      <c r="FS382" s="466">
        <f t="shared" si="855"/>
        <v>0</v>
      </c>
      <c r="FT382" s="466">
        <f t="shared" si="856"/>
        <v>0</v>
      </c>
      <c r="FU382" s="466">
        <f t="shared" si="857"/>
        <v>0</v>
      </c>
      <c r="FV382" s="466">
        <f t="shared" si="858"/>
        <v>0</v>
      </c>
      <c r="FW382" s="466">
        <f t="shared" si="859"/>
        <v>0</v>
      </c>
      <c r="FX382" s="466">
        <f t="shared" si="860"/>
        <v>0</v>
      </c>
      <c r="FY382" s="466">
        <f t="shared" si="861"/>
        <v>0</v>
      </c>
      <c r="FZ382" s="466">
        <f t="shared" si="862"/>
        <v>0</v>
      </c>
      <c r="GA382" s="466">
        <f t="shared" si="863"/>
        <v>0</v>
      </c>
      <c r="GB382" s="466">
        <f t="shared" si="864"/>
        <v>0</v>
      </c>
      <c r="GC382" s="468">
        <f t="shared" si="865"/>
        <v>0</v>
      </c>
    </row>
    <row r="383" spans="1:185">
      <c r="A383" s="97">
        <v>380</v>
      </c>
      <c r="B383" s="97" t="s">
        <v>11</v>
      </c>
      <c r="C383" s="97" t="s">
        <v>214</v>
      </c>
      <c r="D383" s="97" t="s">
        <v>935</v>
      </c>
      <c r="E383" s="321">
        <v>3.9594256226455002E-2</v>
      </c>
      <c r="F383" s="122">
        <v>0.35634999082837099</v>
      </c>
      <c r="G383" s="122">
        <v>0.54900575864655499</v>
      </c>
      <c r="H383" s="122">
        <v>3.6327730087773E-2</v>
      </c>
      <c r="I383" s="122">
        <v>0.32695111658503001</v>
      </c>
      <c r="J383" s="122">
        <v>0.54163227611890696</v>
      </c>
      <c r="K383" s="122">
        <v>3.4051060354751E-2</v>
      </c>
      <c r="L383" s="122">
        <v>0.30646099211239902</v>
      </c>
      <c r="M383" s="122">
        <v>0.53306309372190996</v>
      </c>
      <c r="N383" s="122">
        <v>2.8864212789086002E-2</v>
      </c>
      <c r="O383" s="122">
        <v>0.25977914331388202</v>
      </c>
      <c r="P383" s="475">
        <v>0.52233245386878402</v>
      </c>
      <c r="Q383" s="474">
        <v>2</v>
      </c>
      <c r="R383" s="97">
        <v>7.9188512452910004E-2</v>
      </c>
      <c r="S383" s="97">
        <v>0.71269998165674098</v>
      </c>
      <c r="T383" s="97">
        <v>1.09801151729311</v>
      </c>
      <c r="U383" s="97">
        <v>7.2655460175545E-2</v>
      </c>
      <c r="V383" s="97">
        <v>0.65390223317006002</v>
      </c>
      <c r="W383" s="97">
        <v>1.0832645522378099</v>
      </c>
      <c r="X383" s="97">
        <v>6.8102120709503E-2</v>
      </c>
      <c r="Y383" s="97">
        <v>0.61292198422479705</v>
      </c>
      <c r="Z383" s="97">
        <v>1.0661261874438199</v>
      </c>
      <c r="AA383" s="97">
        <v>5.7728425578172003E-2</v>
      </c>
      <c r="AB383" s="97">
        <v>0.51955828662776404</v>
      </c>
      <c r="AC383" s="97">
        <v>1.04466490773756</v>
      </c>
      <c r="AD383" s="321">
        <v>62.125520832961101</v>
      </c>
      <c r="AE383" s="97">
        <v>559.13233102334402</v>
      </c>
      <c r="AF383" s="97">
        <v>861.41960846894597</v>
      </c>
      <c r="AG383" s="97">
        <v>57.000165364241802</v>
      </c>
      <c r="AH383" s="97">
        <v>513.003913713918</v>
      </c>
      <c r="AI383" s="97">
        <v>849.85021719757196</v>
      </c>
      <c r="AJ383" s="97">
        <v>53.427947916346497</v>
      </c>
      <c r="AK383" s="97">
        <v>480.85380468007497</v>
      </c>
      <c r="AL383" s="97">
        <v>836.40472412109295</v>
      </c>
      <c r="AM383" s="97">
        <v>45.2895046872286</v>
      </c>
      <c r="AN383" s="97">
        <v>407.60746931601699</v>
      </c>
      <c r="AO383" s="97">
        <v>819.56775646855101</v>
      </c>
      <c r="AP383" s="466">
        <f t="shared" si="722"/>
        <v>784.52693337186338</v>
      </c>
      <c r="AQ383" s="122">
        <f t="shared" si="723"/>
        <v>784.5269333718602</v>
      </c>
      <c r="AR383" s="473">
        <f t="shared" si="724"/>
        <v>784.5269333718594</v>
      </c>
      <c r="AS383" s="122">
        <f t="shared" si="725"/>
        <v>784.52693337186247</v>
      </c>
      <c r="AT383" s="122">
        <f t="shared" si="726"/>
        <v>784.52693337185974</v>
      </c>
      <c r="AU383" s="122">
        <f t="shared" si="727"/>
        <v>784.52693337186179</v>
      </c>
      <c r="AV383" s="122">
        <f t="shared" si="728"/>
        <v>784.52693337185804</v>
      </c>
      <c r="AW383" s="122">
        <f t="shared" si="729"/>
        <v>784.52693337185906</v>
      </c>
      <c r="AX383" s="122">
        <f t="shared" si="730"/>
        <v>784.5269480965336</v>
      </c>
      <c r="AY383" s="122">
        <f t="shared" si="731"/>
        <v>784.5269333718544</v>
      </c>
      <c r="AZ383" s="122">
        <f t="shared" si="732"/>
        <v>784.52693337185883</v>
      </c>
      <c r="BA383" s="469">
        <f t="shared" si="733"/>
        <v>784.52693337186577</v>
      </c>
      <c r="BB383" s="97">
        <f t="shared" si="734"/>
        <v>6.1102736081025937E-3</v>
      </c>
      <c r="BC383" s="97">
        <f t="shared" si="735"/>
        <v>5.499272247350271E-2</v>
      </c>
      <c r="BD383" s="97">
        <f t="shared" si="736"/>
        <v>8.4723788687133345E-2</v>
      </c>
      <c r="BE383" s="97">
        <f t="shared" si="737"/>
        <v>5.6061760354342129E-3</v>
      </c>
      <c r="BF383" s="97">
        <f t="shared" si="738"/>
        <v>5.0455822869438685E-2</v>
      </c>
      <c r="BG383" s="97">
        <f t="shared" si="739"/>
        <v>8.3585896477949992E-2</v>
      </c>
      <c r="BH383" s="97">
        <f t="shared" si="740"/>
        <v>5.2548353029681846E-3</v>
      </c>
      <c r="BI383" s="97">
        <f t="shared" si="741"/>
        <v>4.7293741327212334E-2</v>
      </c>
      <c r="BJ383" s="97">
        <f t="shared" si="742"/>
        <v>8.226348120781786E-2</v>
      </c>
      <c r="BK383" s="97">
        <f t="shared" si="743"/>
        <v>4.4543894603068382E-3</v>
      </c>
      <c r="BL383" s="97">
        <f t="shared" si="744"/>
        <v>4.0089694683183408E-2</v>
      </c>
      <c r="BM383" s="469">
        <f t="shared" si="745"/>
        <v>8.0607505019817116E-2</v>
      </c>
      <c r="BN383" s="467">
        <f t="shared" si="746"/>
        <v>26310505.797890395</v>
      </c>
      <c r="BO383" s="97">
        <f t="shared" si="747"/>
        <v>7636414.7582660643</v>
      </c>
      <c r="BP383" s="97">
        <f t="shared" si="748"/>
        <v>5987069.8500198917</v>
      </c>
      <c r="BQ383" s="97">
        <f t="shared" si="749"/>
        <v>27617348.358783539</v>
      </c>
      <c r="BR383" s="97">
        <f t="shared" si="750"/>
        <v>8015715.4032402392</v>
      </c>
      <c r="BS383" s="97">
        <f t="shared" si="751"/>
        <v>6032821.3637665287</v>
      </c>
      <c r="BT383" s="97">
        <f t="shared" si="752"/>
        <v>28642212.933459479</v>
      </c>
      <c r="BU383" s="97">
        <f t="shared" si="753"/>
        <v>8313174.1835235534</v>
      </c>
      <c r="BV383" s="97">
        <f t="shared" si="754"/>
        <v>6087230.7825853154</v>
      </c>
      <c r="BW383" s="97">
        <f t="shared" si="755"/>
        <v>31435009.698568951</v>
      </c>
      <c r="BX383" s="97">
        <f t="shared" si="756"/>
        <v>9123761.2014148477</v>
      </c>
      <c r="BY383" s="469">
        <f t="shared" si="757"/>
        <v>6157323.2321505649</v>
      </c>
      <c r="BZ383" s="470">
        <f t="shared" si="758"/>
        <v>16.612577369436078</v>
      </c>
      <c r="CA383" s="470">
        <f t="shared" si="759"/>
        <v>0.53573838605372692</v>
      </c>
      <c r="CB383" s="470">
        <f t="shared" si="760"/>
        <v>0.27263237933877094</v>
      </c>
      <c r="CC383" s="470">
        <f t="shared" si="761"/>
        <v>19.005693647839024</v>
      </c>
      <c r="CD383" s="470">
        <f t="shared" si="762"/>
        <v>0.61291390338130225</v>
      </c>
      <c r="CE383" s="470">
        <f t="shared" si="763"/>
        <v>0.27845558830961076</v>
      </c>
      <c r="CF383" s="470">
        <f t="shared" si="764"/>
        <v>21.028870052105979</v>
      </c>
      <c r="CG383" s="470">
        <f t="shared" si="765"/>
        <v>0.67815924354857127</v>
      </c>
      <c r="CH383" s="470">
        <f t="shared" si="766"/>
        <v>0.28548359726442257</v>
      </c>
      <c r="CI383" s="470">
        <f t="shared" si="767"/>
        <v>27.226630021289726</v>
      </c>
      <c r="CJ383" s="470">
        <f t="shared" si="768"/>
        <v>0.87803057291544451</v>
      </c>
      <c r="CK383" s="472">
        <f t="shared" si="769"/>
        <v>0.29470326736089636</v>
      </c>
      <c r="CL383" s="470">
        <f t="shared" si="770"/>
        <v>0</v>
      </c>
      <c r="CM383" s="116">
        <f t="shared" si="771"/>
        <v>0</v>
      </c>
      <c r="CN383" s="116">
        <f t="shared" si="772"/>
        <v>0</v>
      </c>
      <c r="CO383" s="116">
        <f t="shared" si="773"/>
        <v>0</v>
      </c>
      <c r="CP383" s="116">
        <f t="shared" si="774"/>
        <v>0</v>
      </c>
      <c r="CQ383" s="116">
        <f t="shared" si="775"/>
        <v>0</v>
      </c>
      <c r="CR383" s="116">
        <f t="shared" si="776"/>
        <v>0</v>
      </c>
      <c r="CS383" s="116">
        <f t="shared" si="777"/>
        <v>0</v>
      </c>
      <c r="CT383" s="116">
        <f t="shared" si="778"/>
        <v>0</v>
      </c>
      <c r="CU383" s="116">
        <f t="shared" si="779"/>
        <v>0</v>
      </c>
      <c r="CV383" s="116">
        <f t="shared" si="780"/>
        <v>0</v>
      </c>
      <c r="CW383" s="471">
        <f t="shared" si="781"/>
        <v>0</v>
      </c>
      <c r="CX383" s="470">
        <f t="shared" si="782"/>
        <v>0</v>
      </c>
      <c r="CY383" s="116">
        <f t="shared" si="783"/>
        <v>0</v>
      </c>
      <c r="CZ383" s="116">
        <f t="shared" si="784"/>
        <v>0</v>
      </c>
      <c r="DA383" s="116">
        <f t="shared" si="785"/>
        <v>0</v>
      </c>
      <c r="DB383" s="116">
        <f t="shared" si="786"/>
        <v>0</v>
      </c>
      <c r="DC383" s="116">
        <f t="shared" si="787"/>
        <v>0</v>
      </c>
      <c r="DD383" s="116">
        <f t="shared" si="788"/>
        <v>0</v>
      </c>
      <c r="DE383" s="116">
        <f t="shared" si="789"/>
        <v>0</v>
      </c>
      <c r="DF383" s="116">
        <f t="shared" si="790"/>
        <v>0</v>
      </c>
      <c r="DG383" s="116">
        <f t="shared" si="791"/>
        <v>0</v>
      </c>
      <c r="DH383" s="116">
        <f t="shared" si="792"/>
        <v>0</v>
      </c>
      <c r="DI383" s="471">
        <f t="shared" si="793"/>
        <v>0</v>
      </c>
      <c r="DJ383" s="470">
        <f t="shared" si="794"/>
        <v>0</v>
      </c>
      <c r="DK383" s="116">
        <f t="shared" si="795"/>
        <v>0</v>
      </c>
      <c r="DL383" s="116">
        <f t="shared" si="796"/>
        <v>0</v>
      </c>
      <c r="DM383" s="116">
        <f t="shared" si="797"/>
        <v>0</v>
      </c>
      <c r="DN383" s="116">
        <f t="shared" si="798"/>
        <v>0</v>
      </c>
      <c r="DO383" s="116">
        <f t="shared" si="799"/>
        <v>0</v>
      </c>
      <c r="DP383" s="116">
        <f t="shared" si="800"/>
        <v>0</v>
      </c>
      <c r="DQ383" s="116">
        <f t="shared" si="801"/>
        <v>0</v>
      </c>
      <c r="DR383" s="116">
        <f t="shared" si="802"/>
        <v>0</v>
      </c>
      <c r="DS383" s="116">
        <f t="shared" si="803"/>
        <v>0</v>
      </c>
      <c r="DT383" s="116">
        <f t="shared" si="804"/>
        <v>0</v>
      </c>
      <c r="DU383" s="471">
        <f t="shared" si="805"/>
        <v>0</v>
      </c>
      <c r="DV383" s="470">
        <f t="shared" si="806"/>
        <v>0</v>
      </c>
      <c r="DW383" s="470">
        <f t="shared" si="807"/>
        <v>0</v>
      </c>
      <c r="DX383" s="470">
        <f t="shared" si="808"/>
        <v>0</v>
      </c>
      <c r="DY383" s="470">
        <f t="shared" si="809"/>
        <v>0</v>
      </c>
      <c r="DZ383" s="470">
        <f t="shared" si="810"/>
        <v>0</v>
      </c>
      <c r="EA383" s="470">
        <f t="shared" si="811"/>
        <v>0</v>
      </c>
      <c r="EB383" s="470">
        <f t="shared" si="812"/>
        <v>0</v>
      </c>
      <c r="EC383" s="470">
        <f t="shared" si="813"/>
        <v>0</v>
      </c>
      <c r="ED383" s="470">
        <f t="shared" si="814"/>
        <v>0</v>
      </c>
      <c r="EE383" s="470">
        <f t="shared" si="815"/>
        <v>0</v>
      </c>
      <c r="EF383" s="470">
        <f t="shared" si="816"/>
        <v>0</v>
      </c>
      <c r="EG383" s="470">
        <f t="shared" si="817"/>
        <v>0</v>
      </c>
      <c r="EH383" s="466">
        <f t="shared" si="818"/>
        <v>4305.9456065929799</v>
      </c>
      <c r="EI383" s="122">
        <f t="shared" si="819"/>
        <v>138.86227876689571</v>
      </c>
      <c r="EJ383" s="122">
        <f t="shared" si="820"/>
        <v>70.665747398630245</v>
      </c>
      <c r="EK383" s="122">
        <f t="shared" si="821"/>
        <v>4926.2363836287386</v>
      </c>
      <c r="EL383" s="122">
        <f t="shared" si="822"/>
        <v>158.86601282833092</v>
      </c>
      <c r="EM383" s="122">
        <f t="shared" si="823"/>
        <v>72.175111088962126</v>
      </c>
      <c r="EN383" s="122">
        <f t="shared" si="824"/>
        <v>5450.639512389851</v>
      </c>
      <c r="EO383" s="122">
        <f t="shared" si="825"/>
        <v>175.77746970803173</v>
      </c>
      <c r="EP383" s="122">
        <f t="shared" si="826"/>
        <v>73.996756436886841</v>
      </c>
      <c r="EQ383" s="122">
        <f t="shared" si="827"/>
        <v>7057.0860448299391</v>
      </c>
      <c r="ER383" s="122">
        <f t="shared" si="828"/>
        <v>227.5837038300526</v>
      </c>
      <c r="ES383" s="469">
        <f t="shared" si="829"/>
        <v>76.386475808137291</v>
      </c>
      <c r="ET383" s="466">
        <f t="shared" si="830"/>
        <v>0</v>
      </c>
      <c r="EU383" s="122">
        <f t="shared" si="831"/>
        <v>0</v>
      </c>
      <c r="EV383" s="122">
        <f t="shared" si="832"/>
        <v>0</v>
      </c>
      <c r="EW383" s="122">
        <f t="shared" si="833"/>
        <v>0</v>
      </c>
      <c r="EX383" s="122">
        <f t="shared" si="834"/>
        <v>0</v>
      </c>
      <c r="EY383" s="122">
        <f t="shared" si="835"/>
        <v>0</v>
      </c>
      <c r="EZ383" s="122">
        <f t="shared" si="836"/>
        <v>0</v>
      </c>
      <c r="FA383" s="122">
        <f t="shared" si="837"/>
        <v>0</v>
      </c>
      <c r="FB383" s="122">
        <f t="shared" si="838"/>
        <v>0</v>
      </c>
      <c r="FC383" s="122">
        <f t="shared" si="839"/>
        <v>0</v>
      </c>
      <c r="FD383" s="122">
        <f t="shared" si="840"/>
        <v>0</v>
      </c>
      <c r="FE383" s="469">
        <f t="shared" si="841"/>
        <v>0</v>
      </c>
      <c r="FF383" s="466">
        <f t="shared" si="842"/>
        <v>0</v>
      </c>
      <c r="FG383" s="466">
        <f t="shared" si="843"/>
        <v>0</v>
      </c>
      <c r="FH383" s="466">
        <f t="shared" si="844"/>
        <v>0</v>
      </c>
      <c r="FI383" s="466">
        <f t="shared" si="845"/>
        <v>0</v>
      </c>
      <c r="FJ383" s="466">
        <f t="shared" si="846"/>
        <v>0</v>
      </c>
      <c r="FK383" s="466">
        <f t="shared" si="847"/>
        <v>0</v>
      </c>
      <c r="FL383" s="466">
        <f t="shared" si="848"/>
        <v>0</v>
      </c>
      <c r="FM383" s="466">
        <f t="shared" si="849"/>
        <v>0</v>
      </c>
      <c r="FN383" s="466">
        <f t="shared" si="850"/>
        <v>0</v>
      </c>
      <c r="FO383" s="466">
        <f t="shared" si="851"/>
        <v>0</v>
      </c>
      <c r="FP383" s="466">
        <f t="shared" si="852"/>
        <v>0</v>
      </c>
      <c r="FQ383" s="468">
        <f t="shared" si="853"/>
        <v>0</v>
      </c>
      <c r="FR383" s="466">
        <f t="shared" si="854"/>
        <v>0</v>
      </c>
      <c r="FS383" s="466">
        <f t="shared" si="855"/>
        <v>0</v>
      </c>
      <c r="FT383" s="466">
        <f t="shared" si="856"/>
        <v>0</v>
      </c>
      <c r="FU383" s="466">
        <f t="shared" si="857"/>
        <v>0</v>
      </c>
      <c r="FV383" s="466">
        <f t="shared" si="858"/>
        <v>0</v>
      </c>
      <c r="FW383" s="466">
        <f t="shared" si="859"/>
        <v>0</v>
      </c>
      <c r="FX383" s="466">
        <f t="shared" si="860"/>
        <v>0</v>
      </c>
      <c r="FY383" s="466">
        <f t="shared" si="861"/>
        <v>0</v>
      </c>
      <c r="FZ383" s="466">
        <f t="shared" si="862"/>
        <v>0</v>
      </c>
      <c r="GA383" s="466">
        <f t="shared" si="863"/>
        <v>0</v>
      </c>
      <c r="GB383" s="466">
        <f t="shared" si="864"/>
        <v>0</v>
      </c>
      <c r="GC383" s="468">
        <f t="shared" si="865"/>
        <v>0</v>
      </c>
    </row>
    <row r="384" spans="1:185">
      <c r="A384" s="97">
        <v>381</v>
      </c>
      <c r="B384" s="97" t="s">
        <v>11</v>
      </c>
      <c r="C384" s="97" t="s">
        <v>214</v>
      </c>
      <c r="D384" s="97" t="s">
        <v>935</v>
      </c>
      <c r="E384" s="321">
        <v>7.4322187171398005E-2</v>
      </c>
      <c r="F384" s="122">
        <v>4.4396635120925003E-2</v>
      </c>
      <c r="G384" s="122">
        <v>0.239358780231335</v>
      </c>
      <c r="H384" s="122">
        <v>6.8190606729758005E-2</v>
      </c>
      <c r="I384" s="122">
        <v>4.2501754994742E-2</v>
      </c>
      <c r="J384" s="122">
        <v>0.23471401966351199</v>
      </c>
      <c r="K384" s="122">
        <v>6.3917080967403006E-2</v>
      </c>
      <c r="L384" s="122">
        <v>4.1181080967403E-2</v>
      </c>
      <c r="M384" s="122">
        <v>0.22931605467928501</v>
      </c>
      <c r="N384" s="122">
        <v>5.418087444795E-2</v>
      </c>
      <c r="O384" s="122">
        <v>3.8172241009464002E-2</v>
      </c>
      <c r="P384" s="475">
        <v>0.222556527865405</v>
      </c>
      <c r="Q384" s="474">
        <v>1</v>
      </c>
      <c r="R384" s="97">
        <v>7.4322187171398005E-2</v>
      </c>
      <c r="S384" s="97">
        <v>4.4396635120925003E-2</v>
      </c>
      <c r="T384" s="97">
        <v>0.239358780231335</v>
      </c>
      <c r="U384" s="97">
        <v>6.8190606729758005E-2</v>
      </c>
      <c r="V384" s="97">
        <v>4.2501754994742E-2</v>
      </c>
      <c r="W384" s="97">
        <v>0.23471401966351199</v>
      </c>
      <c r="X384" s="97">
        <v>6.3917080967403006E-2</v>
      </c>
      <c r="Y384" s="97">
        <v>4.1181080967403E-2</v>
      </c>
      <c r="Z384" s="97">
        <v>0.22931605467928501</v>
      </c>
      <c r="AA384" s="97">
        <v>5.418087444795E-2</v>
      </c>
      <c r="AB384" s="97">
        <v>3.8172241009464002E-2</v>
      </c>
      <c r="AC384" s="97">
        <v>0.222556527865405</v>
      </c>
      <c r="AD384" s="321">
        <v>25.072080113943102</v>
      </c>
      <c r="AE384" s="97">
        <v>14.976900369930201</v>
      </c>
      <c r="AF384" s="97">
        <v>80.746042902316702</v>
      </c>
      <c r="AG384" s="97">
        <v>23.003633504542801</v>
      </c>
      <c r="AH384" s="97">
        <v>14.337675555132799</v>
      </c>
      <c r="AI384" s="97">
        <v>79.179164780202399</v>
      </c>
      <c r="AJ384" s="97">
        <v>21.5619888979911</v>
      </c>
      <c r="AK384" s="97">
        <v>13.8921552296679</v>
      </c>
      <c r="AL384" s="97">
        <v>77.358200073242102</v>
      </c>
      <c r="AM384" s="97">
        <v>18.277546403064498</v>
      </c>
      <c r="AN384" s="97">
        <v>12.877143705565301</v>
      </c>
      <c r="AO384" s="97">
        <v>75.077918302568406</v>
      </c>
      <c r="AP384" s="466">
        <f t="shared" si="722"/>
        <v>337.34314163983305</v>
      </c>
      <c r="AQ384" s="122">
        <f t="shared" si="723"/>
        <v>337.34314163983328</v>
      </c>
      <c r="AR384" s="473">
        <f t="shared" si="724"/>
        <v>337.34314163983214</v>
      </c>
      <c r="AS384" s="122">
        <f t="shared" si="725"/>
        <v>337.34314163983152</v>
      </c>
      <c r="AT384" s="122">
        <f t="shared" si="726"/>
        <v>337.34314163983464</v>
      </c>
      <c r="AU384" s="122">
        <f t="shared" si="727"/>
        <v>337.34314163983186</v>
      </c>
      <c r="AV384" s="122">
        <f t="shared" si="728"/>
        <v>337.34314163982975</v>
      </c>
      <c r="AW384" s="122">
        <f t="shared" si="729"/>
        <v>337.34314163982907</v>
      </c>
      <c r="AX384" s="122">
        <f t="shared" si="730"/>
        <v>337.34314931169172</v>
      </c>
      <c r="AY384" s="122">
        <f t="shared" si="731"/>
        <v>337.34314163982731</v>
      </c>
      <c r="AZ384" s="122">
        <f t="shared" si="732"/>
        <v>337.3431416398289</v>
      </c>
      <c r="BA384" s="469">
        <f t="shared" si="733"/>
        <v>337.3431416398314</v>
      </c>
      <c r="BB384" s="97">
        <f t="shared" si="734"/>
        <v>1.1469565084706075E-2</v>
      </c>
      <c r="BC384" s="97">
        <f t="shared" si="735"/>
        <v>6.8513873910503037E-3</v>
      </c>
      <c r="BD384" s="97">
        <f t="shared" si="736"/>
        <v>3.6938378873700127E-2</v>
      </c>
      <c r="BE384" s="97">
        <f t="shared" si="737"/>
        <v>1.0523325965217876E-2</v>
      </c>
      <c r="BF384" s="97">
        <f t="shared" si="738"/>
        <v>6.5589652791330178E-3</v>
      </c>
      <c r="BG384" s="97">
        <f t="shared" si="739"/>
        <v>3.6221589101183525E-2</v>
      </c>
      <c r="BH384" s="97">
        <f t="shared" si="740"/>
        <v>9.8638259728473371E-3</v>
      </c>
      <c r="BI384" s="97">
        <f t="shared" si="741"/>
        <v>6.3551559284028905E-3</v>
      </c>
      <c r="BJ384" s="97">
        <f t="shared" si="742"/>
        <v>3.5388563149339879E-2</v>
      </c>
      <c r="BK384" s="97">
        <f t="shared" si="743"/>
        <v>8.361312946750861E-3</v>
      </c>
      <c r="BL384" s="97">
        <f t="shared" si="744"/>
        <v>5.8908250597827271E-3</v>
      </c>
      <c r="BM384" s="469">
        <f t="shared" si="745"/>
        <v>3.4345417950251221E-2</v>
      </c>
      <c r="BN384" s="467">
        <f t="shared" si="746"/>
        <v>7936343.2283968963</v>
      </c>
      <c r="BO384" s="97">
        <f t="shared" si="747"/>
        <v>10607231.948111551</v>
      </c>
      <c r="BP384" s="97">
        <f t="shared" si="748"/>
        <v>4108235.7317966698</v>
      </c>
      <c r="BQ384" s="97">
        <f t="shared" si="749"/>
        <v>8330541.3174947277</v>
      </c>
      <c r="BR384" s="97">
        <f t="shared" si="750"/>
        <v>10870939.602363948</v>
      </c>
      <c r="BS384" s="97">
        <f t="shared" si="751"/>
        <v>4153810.4295564597</v>
      </c>
      <c r="BT384" s="97">
        <f t="shared" si="752"/>
        <v>8639683.1139212213</v>
      </c>
      <c r="BU384" s="97">
        <f t="shared" si="753"/>
        <v>11065863.736504797</v>
      </c>
      <c r="BV384" s="97">
        <f t="shared" si="754"/>
        <v>4208579.6915216707</v>
      </c>
      <c r="BW384" s="97">
        <f t="shared" si="755"/>
        <v>9482106.8158951886</v>
      </c>
      <c r="BX384" s="97">
        <f t="shared" si="756"/>
        <v>11548782.864077505</v>
      </c>
      <c r="BY384" s="469">
        <f t="shared" si="757"/>
        <v>4280073.5993383667</v>
      </c>
      <c r="BZ384" s="470">
        <f t="shared" si="758"/>
        <v>5.3391480595791068</v>
      </c>
      <c r="CA384" s="470">
        <f t="shared" si="759"/>
        <v>11.945986355970652</v>
      </c>
      <c r="CB384" s="470">
        <f t="shared" si="760"/>
        <v>0.85817527308297414</v>
      </c>
      <c r="CC384" s="470">
        <f t="shared" si="761"/>
        <v>6.1082762839381841</v>
      </c>
      <c r="CD384" s="470">
        <f t="shared" si="762"/>
        <v>12.78881260751329</v>
      </c>
      <c r="CE384" s="470">
        <f t="shared" si="763"/>
        <v>0.88486628014623869</v>
      </c>
      <c r="CF384" s="470">
        <f t="shared" si="764"/>
        <v>6.7585088235861104</v>
      </c>
      <c r="CG384" s="470">
        <f t="shared" si="765"/>
        <v>13.435615914579818</v>
      </c>
      <c r="CH384" s="470">
        <f t="shared" si="766"/>
        <v>0.91763738422232832</v>
      </c>
      <c r="CI384" s="470">
        <f t="shared" si="767"/>
        <v>8.7504187709302972</v>
      </c>
      <c r="CJ384" s="470">
        <f t="shared" si="768"/>
        <v>15.127200497888278</v>
      </c>
      <c r="CK384" s="472">
        <f t="shared" si="769"/>
        <v>0.96156999760681394</v>
      </c>
      <c r="CL384" s="470">
        <f t="shared" si="770"/>
        <v>0</v>
      </c>
      <c r="CM384" s="116">
        <f t="shared" si="771"/>
        <v>0</v>
      </c>
      <c r="CN384" s="116">
        <f t="shared" si="772"/>
        <v>0</v>
      </c>
      <c r="CO384" s="116">
        <f t="shared" si="773"/>
        <v>0</v>
      </c>
      <c r="CP384" s="116">
        <f t="shared" si="774"/>
        <v>0</v>
      </c>
      <c r="CQ384" s="116">
        <f t="shared" si="775"/>
        <v>0</v>
      </c>
      <c r="CR384" s="116">
        <f t="shared" si="776"/>
        <v>0</v>
      </c>
      <c r="CS384" s="116">
        <f t="shared" si="777"/>
        <v>0</v>
      </c>
      <c r="CT384" s="116">
        <f t="shared" si="778"/>
        <v>0</v>
      </c>
      <c r="CU384" s="116">
        <f t="shared" si="779"/>
        <v>0</v>
      </c>
      <c r="CV384" s="116">
        <f t="shared" si="780"/>
        <v>0</v>
      </c>
      <c r="CW384" s="471">
        <f t="shared" si="781"/>
        <v>0</v>
      </c>
      <c r="CX384" s="470">
        <f t="shared" si="782"/>
        <v>0</v>
      </c>
      <c r="CY384" s="116">
        <f t="shared" si="783"/>
        <v>0</v>
      </c>
      <c r="CZ384" s="116">
        <f t="shared" si="784"/>
        <v>0</v>
      </c>
      <c r="DA384" s="116">
        <f t="shared" si="785"/>
        <v>0</v>
      </c>
      <c r="DB384" s="116">
        <f t="shared" si="786"/>
        <v>0</v>
      </c>
      <c r="DC384" s="116">
        <f t="shared" si="787"/>
        <v>0</v>
      </c>
      <c r="DD384" s="116">
        <f t="shared" si="788"/>
        <v>0</v>
      </c>
      <c r="DE384" s="116">
        <f t="shared" si="789"/>
        <v>0</v>
      </c>
      <c r="DF384" s="116">
        <f t="shared" si="790"/>
        <v>0</v>
      </c>
      <c r="DG384" s="116">
        <f t="shared" si="791"/>
        <v>0</v>
      </c>
      <c r="DH384" s="116">
        <f t="shared" si="792"/>
        <v>0</v>
      </c>
      <c r="DI384" s="471">
        <f t="shared" si="793"/>
        <v>0</v>
      </c>
      <c r="DJ384" s="470">
        <f t="shared" si="794"/>
        <v>0</v>
      </c>
      <c r="DK384" s="116">
        <f t="shared" si="795"/>
        <v>0</v>
      </c>
      <c r="DL384" s="116">
        <f t="shared" si="796"/>
        <v>0</v>
      </c>
      <c r="DM384" s="116">
        <f t="shared" si="797"/>
        <v>0</v>
      </c>
      <c r="DN384" s="116">
        <f t="shared" si="798"/>
        <v>0</v>
      </c>
      <c r="DO384" s="116">
        <f t="shared" si="799"/>
        <v>0</v>
      </c>
      <c r="DP384" s="116">
        <f t="shared" si="800"/>
        <v>0</v>
      </c>
      <c r="DQ384" s="116">
        <f t="shared" si="801"/>
        <v>0</v>
      </c>
      <c r="DR384" s="116">
        <f t="shared" si="802"/>
        <v>0</v>
      </c>
      <c r="DS384" s="116">
        <f t="shared" si="803"/>
        <v>0</v>
      </c>
      <c r="DT384" s="116">
        <f t="shared" si="804"/>
        <v>0</v>
      </c>
      <c r="DU384" s="471">
        <f t="shared" si="805"/>
        <v>0</v>
      </c>
      <c r="DV384" s="470">
        <f t="shared" si="806"/>
        <v>0</v>
      </c>
      <c r="DW384" s="470">
        <f t="shared" si="807"/>
        <v>0</v>
      </c>
      <c r="DX384" s="470">
        <f t="shared" si="808"/>
        <v>0</v>
      </c>
      <c r="DY384" s="470">
        <f t="shared" si="809"/>
        <v>0</v>
      </c>
      <c r="DZ384" s="470">
        <f t="shared" si="810"/>
        <v>0</v>
      </c>
      <c r="EA384" s="470">
        <f t="shared" si="811"/>
        <v>0</v>
      </c>
      <c r="EB384" s="470">
        <f t="shared" si="812"/>
        <v>0</v>
      </c>
      <c r="EC384" s="470">
        <f t="shared" si="813"/>
        <v>0</v>
      </c>
      <c r="ED384" s="470">
        <f t="shared" si="814"/>
        <v>0</v>
      </c>
      <c r="EE384" s="470">
        <f t="shared" si="815"/>
        <v>0</v>
      </c>
      <c r="EF384" s="470">
        <f t="shared" si="816"/>
        <v>0</v>
      </c>
      <c r="EG384" s="470">
        <f t="shared" si="817"/>
        <v>0</v>
      </c>
      <c r="EH384" s="466">
        <f t="shared" si="818"/>
        <v>691.94805293702882</v>
      </c>
      <c r="EI384" s="122">
        <f t="shared" si="819"/>
        <v>1548.1874462342266</v>
      </c>
      <c r="EJ384" s="122">
        <f t="shared" si="820"/>
        <v>111.21862564254832</v>
      </c>
      <c r="EK384" s="122">
        <f t="shared" si="821"/>
        <v>791.62627338820164</v>
      </c>
      <c r="EL384" s="122">
        <f t="shared" si="822"/>
        <v>1657.4168545988855</v>
      </c>
      <c r="EM384" s="122">
        <f t="shared" si="823"/>
        <v>114.67775248493268</v>
      </c>
      <c r="EN384" s="122">
        <f t="shared" si="824"/>
        <v>875.89573637086892</v>
      </c>
      <c r="EO384" s="122">
        <f t="shared" si="825"/>
        <v>1741.2418925944041</v>
      </c>
      <c r="EP384" s="122">
        <f t="shared" si="826"/>
        <v>118.92485359638501</v>
      </c>
      <c r="EQ384" s="122">
        <f t="shared" si="827"/>
        <v>1134.0452003509638</v>
      </c>
      <c r="ER384" s="122">
        <f t="shared" si="828"/>
        <v>1960.4695007703149</v>
      </c>
      <c r="ES384" s="469">
        <f t="shared" si="829"/>
        <v>124.61847474204517</v>
      </c>
      <c r="ET384" s="466">
        <f t="shared" si="830"/>
        <v>0</v>
      </c>
      <c r="EU384" s="122">
        <f t="shared" si="831"/>
        <v>0</v>
      </c>
      <c r="EV384" s="122">
        <f t="shared" si="832"/>
        <v>0</v>
      </c>
      <c r="EW384" s="122">
        <f t="shared" si="833"/>
        <v>0</v>
      </c>
      <c r="EX384" s="122">
        <f t="shared" si="834"/>
        <v>0</v>
      </c>
      <c r="EY384" s="122">
        <f t="shared" si="835"/>
        <v>0</v>
      </c>
      <c r="EZ384" s="122">
        <f t="shared" si="836"/>
        <v>0</v>
      </c>
      <c r="FA384" s="122">
        <f t="shared" si="837"/>
        <v>0</v>
      </c>
      <c r="FB384" s="122">
        <f t="shared" si="838"/>
        <v>0</v>
      </c>
      <c r="FC384" s="122">
        <f t="shared" si="839"/>
        <v>0</v>
      </c>
      <c r="FD384" s="122">
        <f t="shared" si="840"/>
        <v>0</v>
      </c>
      <c r="FE384" s="469">
        <f t="shared" si="841"/>
        <v>0</v>
      </c>
      <c r="FF384" s="466">
        <f t="shared" si="842"/>
        <v>0</v>
      </c>
      <c r="FG384" s="466">
        <f t="shared" si="843"/>
        <v>0</v>
      </c>
      <c r="FH384" s="466">
        <f t="shared" si="844"/>
        <v>0</v>
      </c>
      <c r="FI384" s="466">
        <f t="shared" si="845"/>
        <v>0</v>
      </c>
      <c r="FJ384" s="466">
        <f t="shared" si="846"/>
        <v>0</v>
      </c>
      <c r="FK384" s="466">
        <f t="shared" si="847"/>
        <v>0</v>
      </c>
      <c r="FL384" s="466">
        <f t="shared" si="848"/>
        <v>0</v>
      </c>
      <c r="FM384" s="466">
        <f t="shared" si="849"/>
        <v>0</v>
      </c>
      <c r="FN384" s="466">
        <f t="shared" si="850"/>
        <v>0</v>
      </c>
      <c r="FO384" s="466">
        <f t="shared" si="851"/>
        <v>0</v>
      </c>
      <c r="FP384" s="466">
        <f t="shared" si="852"/>
        <v>0</v>
      </c>
      <c r="FQ384" s="468">
        <f t="shared" si="853"/>
        <v>0</v>
      </c>
      <c r="FR384" s="466">
        <f t="shared" si="854"/>
        <v>0</v>
      </c>
      <c r="FS384" s="466">
        <f t="shared" si="855"/>
        <v>0</v>
      </c>
      <c r="FT384" s="466">
        <f t="shared" si="856"/>
        <v>0</v>
      </c>
      <c r="FU384" s="466">
        <f t="shared" si="857"/>
        <v>0</v>
      </c>
      <c r="FV384" s="466">
        <f t="shared" si="858"/>
        <v>0</v>
      </c>
      <c r="FW384" s="466">
        <f t="shared" si="859"/>
        <v>0</v>
      </c>
      <c r="FX384" s="466">
        <f t="shared" si="860"/>
        <v>0</v>
      </c>
      <c r="FY384" s="466">
        <f t="shared" si="861"/>
        <v>0</v>
      </c>
      <c r="FZ384" s="466">
        <f t="shared" si="862"/>
        <v>0</v>
      </c>
      <c r="GA384" s="466">
        <f t="shared" si="863"/>
        <v>0</v>
      </c>
      <c r="GB384" s="466">
        <f t="shared" si="864"/>
        <v>0</v>
      </c>
      <c r="GC384" s="468">
        <f t="shared" si="865"/>
        <v>0</v>
      </c>
    </row>
    <row r="385" spans="1:185">
      <c r="A385" s="97">
        <v>382</v>
      </c>
      <c r="B385" s="97" t="s">
        <v>11</v>
      </c>
      <c r="C385" s="97" t="s">
        <v>214</v>
      </c>
      <c r="D385" s="97" t="s">
        <v>935</v>
      </c>
      <c r="E385" s="321">
        <v>7.5125492898272E-2</v>
      </c>
      <c r="F385" s="122">
        <v>5.4663989783089997E-3</v>
      </c>
      <c r="G385" s="122">
        <v>0.83100485920658496</v>
      </c>
      <c r="H385" s="122">
        <v>7.4348612128878999E-2</v>
      </c>
      <c r="I385" s="122">
        <v>5.0837510498280003E-3</v>
      </c>
      <c r="J385" s="122">
        <v>0.82291282610408001</v>
      </c>
      <c r="K385" s="122">
        <v>7.3793697293597998E-2</v>
      </c>
      <c r="L385" s="122">
        <v>4.8104311009119997E-3</v>
      </c>
      <c r="M385" s="122">
        <v>0.81350857141738397</v>
      </c>
      <c r="N385" s="122">
        <v>7.1940281743758994E-2</v>
      </c>
      <c r="O385" s="122">
        <v>3.8975424715340001E-3</v>
      </c>
      <c r="P385" s="475">
        <v>0.80173222386695897</v>
      </c>
      <c r="Q385" s="474">
        <v>3</v>
      </c>
      <c r="R385" s="97">
        <v>0.225376478694817</v>
      </c>
      <c r="S385" s="97">
        <v>1.6399196934928001E-2</v>
      </c>
      <c r="T385" s="97">
        <v>2.4930145776197499</v>
      </c>
      <c r="U385" s="97">
        <v>0.223045836386636</v>
      </c>
      <c r="V385" s="97">
        <v>1.5251253149483E-2</v>
      </c>
      <c r="W385" s="97">
        <v>2.4687384783122299</v>
      </c>
      <c r="X385" s="97">
        <v>0.221381091880793</v>
      </c>
      <c r="Y385" s="97">
        <v>1.4431293302736001E-2</v>
      </c>
      <c r="Z385" s="97">
        <v>2.4405257142521499</v>
      </c>
      <c r="AA385" s="97">
        <v>0.21582084523127601</v>
      </c>
      <c r="AB385" s="97">
        <v>1.1692627414603E-2</v>
      </c>
      <c r="AC385" s="97">
        <v>2.4051966716008701</v>
      </c>
      <c r="AD385" s="321">
        <v>56.3049015708147</v>
      </c>
      <c r="AE385" s="97">
        <v>4.0969455846003298</v>
      </c>
      <c r="AF385" s="97">
        <v>622.81983115709397</v>
      </c>
      <c r="AG385" s="97">
        <v>55.722646552372403</v>
      </c>
      <c r="AH385" s="97">
        <v>3.81015939367831</v>
      </c>
      <c r="AI385" s="97">
        <v>616.755030651075</v>
      </c>
      <c r="AJ385" s="97">
        <v>55.306750110627902</v>
      </c>
      <c r="AK385" s="97">
        <v>3.60531211444829</v>
      </c>
      <c r="AL385" s="97">
        <v>609.70673751830998</v>
      </c>
      <c r="AM385" s="97">
        <v>53.9176559952015</v>
      </c>
      <c r="AN385" s="97">
        <v>2.92112220182003</v>
      </c>
      <c r="AO385" s="97">
        <v>600.88063597939595</v>
      </c>
      <c r="AP385" s="466">
        <f t="shared" si="722"/>
        <v>249.8259884832851</v>
      </c>
      <c r="AQ385" s="122">
        <f t="shared" si="723"/>
        <v>249.82598848327794</v>
      </c>
      <c r="AR385" s="473">
        <f t="shared" si="724"/>
        <v>249.8259884832853</v>
      </c>
      <c r="AS385" s="122">
        <f t="shared" si="725"/>
        <v>249.82598848328504</v>
      </c>
      <c r="AT385" s="122">
        <f t="shared" si="726"/>
        <v>249.82598848327885</v>
      </c>
      <c r="AU385" s="122">
        <f t="shared" si="727"/>
        <v>249.82598848328553</v>
      </c>
      <c r="AV385" s="122">
        <f t="shared" si="728"/>
        <v>249.82598848328433</v>
      </c>
      <c r="AW385" s="122">
        <f t="shared" si="729"/>
        <v>249.82598848328902</v>
      </c>
      <c r="AX385" s="122">
        <f t="shared" si="730"/>
        <v>249.82598378609683</v>
      </c>
      <c r="AY385" s="122">
        <f t="shared" si="731"/>
        <v>249.82598848328456</v>
      </c>
      <c r="AZ385" s="122">
        <f t="shared" si="732"/>
        <v>249.82598848329172</v>
      </c>
      <c r="BA385" s="469">
        <f t="shared" si="733"/>
        <v>249.82598848328564</v>
      </c>
      <c r="BB385" s="97">
        <f t="shared" si="734"/>
        <v>1.1593533009601108E-2</v>
      </c>
      <c r="BC385" s="97">
        <f t="shared" si="735"/>
        <v>8.4358683788592992E-4</v>
      </c>
      <c r="BD385" s="97">
        <f t="shared" si="736"/>
        <v>0.12824251655022509</v>
      </c>
      <c r="BE385" s="97">
        <f t="shared" si="737"/>
        <v>1.1473643042866669E-2</v>
      </c>
      <c r="BF385" s="97">
        <f t="shared" si="738"/>
        <v>7.8453575923401208E-4</v>
      </c>
      <c r="BG385" s="97">
        <f t="shared" si="739"/>
        <v>0.12699373601955075</v>
      </c>
      <c r="BH385" s="97">
        <f t="shared" si="740"/>
        <v>1.1388007352342027E-2</v>
      </c>
      <c r="BI385" s="97">
        <f t="shared" si="741"/>
        <v>7.4235641733963052E-4</v>
      </c>
      <c r="BJ385" s="97">
        <f t="shared" si="742"/>
        <v>0.12554245053795604</v>
      </c>
      <c r="BK385" s="97">
        <f t="shared" si="743"/>
        <v>1.110198414598965E-2</v>
      </c>
      <c r="BL385" s="97">
        <f t="shared" si="744"/>
        <v>6.0147741541261913E-4</v>
      </c>
      <c r="BM385" s="469">
        <f t="shared" si="745"/>
        <v>0.12372509841431326</v>
      </c>
      <c r="BN385" s="467">
        <f t="shared" si="746"/>
        <v>5841946.9246541131</v>
      </c>
      <c r="BO385" s="97">
        <f t="shared" si="747"/>
        <v>25544654.285578113</v>
      </c>
      <c r="BP385" s="97">
        <f t="shared" si="748"/>
        <v>1509694.4905714428</v>
      </c>
      <c r="BQ385" s="97">
        <f t="shared" si="749"/>
        <v>5876236.314736722</v>
      </c>
      <c r="BR385" s="97">
        <f t="shared" si="750"/>
        <v>26609954.343185231</v>
      </c>
      <c r="BS385" s="97">
        <f t="shared" si="751"/>
        <v>1518034.5958797259</v>
      </c>
      <c r="BT385" s="97">
        <f t="shared" si="752"/>
        <v>5901073.5418438213</v>
      </c>
      <c r="BU385" s="97">
        <f t="shared" si="753"/>
        <v>27450880.866795067</v>
      </c>
      <c r="BV385" s="97">
        <f t="shared" si="754"/>
        <v>1527889.6435245764</v>
      </c>
      <c r="BW385" s="97">
        <f t="shared" si="755"/>
        <v>5986190.9309183722</v>
      </c>
      <c r="BX385" s="97">
        <f t="shared" si="756"/>
        <v>30903710.312064704</v>
      </c>
      <c r="BY385" s="469">
        <f t="shared" si="757"/>
        <v>1540484.5895904265</v>
      </c>
      <c r="BZ385" s="470">
        <f t="shared" si="758"/>
        <v>1.2960418404097775</v>
      </c>
      <c r="CA385" s="470">
        <f t="shared" si="759"/>
        <v>77.883857322219129</v>
      </c>
      <c r="CB385" s="470">
        <f t="shared" si="760"/>
        <v>3.0278493036588066E-2</v>
      </c>
      <c r="CC385" s="470">
        <f t="shared" si="761"/>
        <v>1.3172710170098478</v>
      </c>
      <c r="CD385" s="470">
        <f t="shared" si="762"/>
        <v>87.238583224511217</v>
      </c>
      <c r="CE385" s="470">
        <f t="shared" si="763"/>
        <v>3.0745147961511517E-2</v>
      </c>
      <c r="CF385" s="470">
        <f t="shared" si="764"/>
        <v>1.3327862582368533</v>
      </c>
      <c r="CG385" s="470">
        <f t="shared" si="765"/>
        <v>95.10887309590855</v>
      </c>
      <c r="CH385" s="470">
        <f t="shared" si="766"/>
        <v>3.1302469681061471E-2</v>
      </c>
      <c r="CI385" s="470">
        <f t="shared" si="767"/>
        <v>1.3868426204390738</v>
      </c>
      <c r="CJ385" s="470">
        <f t="shared" si="768"/>
        <v>132.15041075143151</v>
      </c>
      <c r="CK385" s="472">
        <f t="shared" si="769"/>
        <v>3.2024087838211965E-2</v>
      </c>
      <c r="CL385" s="470">
        <f t="shared" si="770"/>
        <v>0</v>
      </c>
      <c r="CM385" s="116">
        <f t="shared" si="771"/>
        <v>0</v>
      </c>
      <c r="CN385" s="116">
        <f t="shared" si="772"/>
        <v>0</v>
      </c>
      <c r="CO385" s="116">
        <f t="shared" si="773"/>
        <v>0</v>
      </c>
      <c r="CP385" s="116">
        <f t="shared" si="774"/>
        <v>0</v>
      </c>
      <c r="CQ385" s="116">
        <f t="shared" si="775"/>
        <v>0</v>
      </c>
      <c r="CR385" s="116">
        <f t="shared" si="776"/>
        <v>0</v>
      </c>
      <c r="CS385" s="116">
        <f t="shared" si="777"/>
        <v>0</v>
      </c>
      <c r="CT385" s="116">
        <f t="shared" si="778"/>
        <v>0</v>
      </c>
      <c r="CU385" s="116">
        <f t="shared" si="779"/>
        <v>0</v>
      </c>
      <c r="CV385" s="116">
        <f t="shared" si="780"/>
        <v>0</v>
      </c>
      <c r="CW385" s="471">
        <f t="shared" si="781"/>
        <v>0</v>
      </c>
      <c r="CX385" s="470">
        <f t="shared" si="782"/>
        <v>0</v>
      </c>
      <c r="CY385" s="116">
        <f t="shared" si="783"/>
        <v>0</v>
      </c>
      <c r="CZ385" s="116">
        <f t="shared" si="784"/>
        <v>0</v>
      </c>
      <c r="DA385" s="116">
        <f t="shared" si="785"/>
        <v>0</v>
      </c>
      <c r="DB385" s="116">
        <f t="shared" si="786"/>
        <v>0</v>
      </c>
      <c r="DC385" s="116">
        <f t="shared" si="787"/>
        <v>0</v>
      </c>
      <c r="DD385" s="116">
        <f t="shared" si="788"/>
        <v>0</v>
      </c>
      <c r="DE385" s="116">
        <f t="shared" si="789"/>
        <v>0</v>
      </c>
      <c r="DF385" s="116">
        <f t="shared" si="790"/>
        <v>0</v>
      </c>
      <c r="DG385" s="116">
        <f t="shared" si="791"/>
        <v>0</v>
      </c>
      <c r="DH385" s="116">
        <f t="shared" si="792"/>
        <v>0</v>
      </c>
      <c r="DI385" s="471">
        <f t="shared" si="793"/>
        <v>0</v>
      </c>
      <c r="DJ385" s="470">
        <f t="shared" si="794"/>
        <v>0</v>
      </c>
      <c r="DK385" s="116">
        <f t="shared" si="795"/>
        <v>0</v>
      </c>
      <c r="DL385" s="116">
        <f t="shared" si="796"/>
        <v>0</v>
      </c>
      <c r="DM385" s="116">
        <f t="shared" si="797"/>
        <v>0</v>
      </c>
      <c r="DN385" s="116">
        <f t="shared" si="798"/>
        <v>0</v>
      </c>
      <c r="DO385" s="116">
        <f t="shared" si="799"/>
        <v>0</v>
      </c>
      <c r="DP385" s="116">
        <f t="shared" si="800"/>
        <v>0</v>
      </c>
      <c r="DQ385" s="116">
        <f t="shared" si="801"/>
        <v>0</v>
      </c>
      <c r="DR385" s="116">
        <f t="shared" si="802"/>
        <v>0</v>
      </c>
      <c r="DS385" s="116">
        <f t="shared" si="803"/>
        <v>0</v>
      </c>
      <c r="DT385" s="116">
        <f t="shared" si="804"/>
        <v>0</v>
      </c>
      <c r="DU385" s="471">
        <f t="shared" si="805"/>
        <v>0</v>
      </c>
      <c r="DV385" s="470">
        <f t="shared" si="806"/>
        <v>0</v>
      </c>
      <c r="DW385" s="470">
        <f t="shared" si="807"/>
        <v>0</v>
      </c>
      <c r="DX385" s="470">
        <f t="shared" si="808"/>
        <v>2.4930145776197499</v>
      </c>
      <c r="DY385" s="470">
        <f t="shared" si="809"/>
        <v>0</v>
      </c>
      <c r="DZ385" s="470">
        <f t="shared" si="810"/>
        <v>0</v>
      </c>
      <c r="EA385" s="470">
        <f t="shared" si="811"/>
        <v>2.4687384783122299</v>
      </c>
      <c r="EB385" s="470">
        <f t="shared" si="812"/>
        <v>0</v>
      </c>
      <c r="EC385" s="470">
        <f t="shared" si="813"/>
        <v>0</v>
      </c>
      <c r="ED385" s="470">
        <f t="shared" si="814"/>
        <v>2.4405257142521499</v>
      </c>
      <c r="EE385" s="470">
        <f t="shared" si="815"/>
        <v>0</v>
      </c>
      <c r="EF385" s="470">
        <f t="shared" si="816"/>
        <v>0</v>
      </c>
      <c r="EG385" s="470">
        <f t="shared" si="817"/>
        <v>2.4051966716008701</v>
      </c>
      <c r="EH385" s="466">
        <f t="shared" si="818"/>
        <v>503.89703637503283</v>
      </c>
      <c r="EI385" s="122">
        <f t="shared" si="819"/>
        <v>30281.001478868817</v>
      </c>
      <c r="EJ385" s="122">
        <f t="shared" si="820"/>
        <v>11.772183915154095</v>
      </c>
      <c r="EK385" s="122">
        <f t="shared" si="821"/>
        <v>512.15087420643295</v>
      </c>
      <c r="EL385" s="122">
        <f t="shared" si="822"/>
        <v>33918.089812969236</v>
      </c>
      <c r="EM385" s="122">
        <f t="shared" si="823"/>
        <v>11.953617898492441</v>
      </c>
      <c r="EN385" s="122">
        <f t="shared" si="824"/>
        <v>518.18315173727228</v>
      </c>
      <c r="EO385" s="122">
        <f t="shared" si="825"/>
        <v>36978.034035416975</v>
      </c>
      <c r="EP385" s="122">
        <f t="shared" si="826"/>
        <v>12.170302849573897</v>
      </c>
      <c r="EQ385" s="122">
        <f t="shared" si="827"/>
        <v>539.20009722593181</v>
      </c>
      <c r="ER385" s="122">
        <f t="shared" si="828"/>
        <v>51379.668662811666</v>
      </c>
      <c r="ES385" s="469">
        <f t="shared" si="829"/>
        <v>12.45086574457082</v>
      </c>
      <c r="ET385" s="466">
        <f t="shared" si="830"/>
        <v>0</v>
      </c>
      <c r="EU385" s="122">
        <f t="shared" si="831"/>
        <v>0</v>
      </c>
      <c r="EV385" s="122">
        <f t="shared" si="832"/>
        <v>0</v>
      </c>
      <c r="EW385" s="122">
        <f t="shared" si="833"/>
        <v>0</v>
      </c>
      <c r="EX385" s="122">
        <f t="shared" si="834"/>
        <v>0</v>
      </c>
      <c r="EY385" s="122">
        <f t="shared" si="835"/>
        <v>0</v>
      </c>
      <c r="EZ385" s="122">
        <f t="shared" si="836"/>
        <v>0</v>
      </c>
      <c r="FA385" s="122">
        <f t="shared" si="837"/>
        <v>0</v>
      </c>
      <c r="FB385" s="122">
        <f t="shared" si="838"/>
        <v>0</v>
      </c>
      <c r="FC385" s="122">
        <f t="shared" si="839"/>
        <v>0</v>
      </c>
      <c r="FD385" s="122">
        <f t="shared" si="840"/>
        <v>0</v>
      </c>
      <c r="FE385" s="469">
        <f t="shared" si="841"/>
        <v>0</v>
      </c>
      <c r="FF385" s="466">
        <f t="shared" si="842"/>
        <v>0</v>
      </c>
      <c r="FG385" s="466">
        <f t="shared" si="843"/>
        <v>0</v>
      </c>
      <c r="FH385" s="466">
        <f t="shared" si="844"/>
        <v>0</v>
      </c>
      <c r="FI385" s="466">
        <f t="shared" si="845"/>
        <v>0</v>
      </c>
      <c r="FJ385" s="466">
        <f t="shared" si="846"/>
        <v>0</v>
      </c>
      <c r="FK385" s="466">
        <f t="shared" si="847"/>
        <v>0</v>
      </c>
      <c r="FL385" s="466">
        <f t="shared" si="848"/>
        <v>0</v>
      </c>
      <c r="FM385" s="466">
        <f t="shared" si="849"/>
        <v>0</v>
      </c>
      <c r="FN385" s="466">
        <f t="shared" si="850"/>
        <v>0</v>
      </c>
      <c r="FO385" s="466">
        <f t="shared" si="851"/>
        <v>0</v>
      </c>
      <c r="FP385" s="466">
        <f t="shared" si="852"/>
        <v>0</v>
      </c>
      <c r="FQ385" s="468">
        <f t="shared" si="853"/>
        <v>0</v>
      </c>
      <c r="FR385" s="466">
        <f t="shared" si="854"/>
        <v>0</v>
      </c>
      <c r="FS385" s="466">
        <f t="shared" si="855"/>
        <v>0</v>
      </c>
      <c r="FT385" s="466">
        <f t="shared" si="856"/>
        <v>11.772183915154095</v>
      </c>
      <c r="FU385" s="466">
        <f t="shared" si="857"/>
        <v>0</v>
      </c>
      <c r="FV385" s="466">
        <f t="shared" si="858"/>
        <v>0</v>
      </c>
      <c r="FW385" s="466">
        <f t="shared" si="859"/>
        <v>11.953617898492441</v>
      </c>
      <c r="FX385" s="466">
        <f t="shared" si="860"/>
        <v>0</v>
      </c>
      <c r="FY385" s="466">
        <f t="shared" si="861"/>
        <v>0</v>
      </c>
      <c r="FZ385" s="466">
        <f t="shared" si="862"/>
        <v>12.170302849573897</v>
      </c>
      <c r="GA385" s="466">
        <f t="shared" si="863"/>
        <v>0</v>
      </c>
      <c r="GB385" s="466">
        <f t="shared" si="864"/>
        <v>0</v>
      </c>
      <c r="GC385" s="468">
        <f t="shared" si="865"/>
        <v>12.45086574457082</v>
      </c>
    </row>
    <row r="386" spans="1:185">
      <c r="A386" s="97">
        <v>383</v>
      </c>
      <c r="B386" s="97" t="s">
        <v>11</v>
      </c>
      <c r="C386" s="97" t="s">
        <v>214</v>
      </c>
      <c r="D386" s="97" t="s">
        <v>935</v>
      </c>
      <c r="E386" s="321">
        <v>7.6656096704056001E-2</v>
      </c>
      <c r="F386" s="122">
        <v>0.65562750443641205</v>
      </c>
      <c r="G386" s="122">
        <v>0.62209174075289897</v>
      </c>
      <c r="H386" s="122">
        <v>7.0331968725971E-2</v>
      </c>
      <c r="I386" s="122">
        <v>0.59465414652382598</v>
      </c>
      <c r="J386" s="122">
        <v>0.59986842893751402</v>
      </c>
      <c r="K386" s="122">
        <v>6.5924243165488006E-2</v>
      </c>
      <c r="L386" s="122">
        <v>0.54187613241669397</v>
      </c>
      <c r="M386" s="122">
        <v>0.58056382715677501</v>
      </c>
      <c r="N386" s="122">
        <v>5.5882294497256998E-2</v>
      </c>
      <c r="O386" s="122">
        <v>0.458939253105488</v>
      </c>
      <c r="P386" s="475">
        <v>0.53414349469215505</v>
      </c>
      <c r="Q386" s="474">
        <v>7</v>
      </c>
      <c r="R386" s="97">
        <v>0.53659267692839296</v>
      </c>
      <c r="S386" s="97">
        <v>4.5893925310548802</v>
      </c>
      <c r="T386" s="97">
        <v>4.3546421852702899</v>
      </c>
      <c r="U386" s="97">
        <v>0.49232378108180003</v>
      </c>
      <c r="V386" s="97">
        <v>4.1625790256667701</v>
      </c>
      <c r="W386" s="97">
        <v>4.1990790025625904</v>
      </c>
      <c r="X386" s="97">
        <v>0.46146970215841798</v>
      </c>
      <c r="Y386" s="97">
        <v>3.7931329269168601</v>
      </c>
      <c r="Z386" s="97">
        <v>4.06394679009742</v>
      </c>
      <c r="AA386" s="97">
        <v>0.39117606148079798</v>
      </c>
      <c r="AB386" s="97">
        <v>3.2125747717384101</v>
      </c>
      <c r="AC386" s="97">
        <v>3.73900446284508</v>
      </c>
      <c r="AD386" s="321">
        <v>1258.24357503087</v>
      </c>
      <c r="AE386" s="97">
        <v>10761.558839285201</v>
      </c>
      <c r="AF386" s="97">
        <v>10211.0982627255</v>
      </c>
      <c r="AG386" s="97">
        <v>1154.4384800908199</v>
      </c>
      <c r="AH386" s="97">
        <v>9760.7338672317092</v>
      </c>
      <c r="AI386" s="97">
        <v>9846.3218064500197</v>
      </c>
      <c r="AJ386" s="97">
        <v>1082.08947452654</v>
      </c>
      <c r="AK386" s="97">
        <v>8894.4283806692492</v>
      </c>
      <c r="AL386" s="97">
        <v>9529.4534912109302</v>
      </c>
      <c r="AM386" s="97">
        <v>917.25956619750502</v>
      </c>
      <c r="AN386" s="97">
        <v>7533.09118749966</v>
      </c>
      <c r="AO386" s="97">
        <v>8767.5038155885995</v>
      </c>
      <c r="AP386" s="466">
        <f t="shared" si="722"/>
        <v>2344.8765313634344</v>
      </c>
      <c r="AQ386" s="122">
        <f t="shared" si="723"/>
        <v>2344.8765313634299</v>
      </c>
      <c r="AR386" s="473">
        <f t="shared" si="724"/>
        <v>2344.8765313634381</v>
      </c>
      <c r="AS386" s="122">
        <f t="shared" si="725"/>
        <v>2344.8765313634299</v>
      </c>
      <c r="AT386" s="122">
        <f t="shared" si="726"/>
        <v>2344.8765313634412</v>
      </c>
      <c r="AU386" s="122">
        <f t="shared" si="727"/>
        <v>2344.8765313634399</v>
      </c>
      <c r="AV386" s="122">
        <f t="shared" si="728"/>
        <v>2344.8765313634162</v>
      </c>
      <c r="AW386" s="122">
        <f t="shared" si="729"/>
        <v>2344.8765313634372</v>
      </c>
      <c r="AX386" s="122">
        <f t="shared" si="730"/>
        <v>2344.8765408128024</v>
      </c>
      <c r="AY386" s="122">
        <f t="shared" si="731"/>
        <v>2344.8765313634394</v>
      </c>
      <c r="AZ386" s="122">
        <f t="shared" si="732"/>
        <v>2344.8765313634408</v>
      </c>
      <c r="BA386" s="469">
        <f t="shared" si="733"/>
        <v>2344.8765313634417</v>
      </c>
      <c r="BB386" s="97">
        <f t="shared" si="734"/>
        <v>1.1829739190251487E-2</v>
      </c>
      <c r="BC386" s="97">
        <f t="shared" si="735"/>
        <v>0.10117789343463696</v>
      </c>
      <c r="BD386" s="97">
        <f t="shared" si="736"/>
        <v>9.6002579859077911E-2</v>
      </c>
      <c r="BE386" s="97">
        <f t="shared" si="737"/>
        <v>1.0853785707055679E-2</v>
      </c>
      <c r="BF386" s="97">
        <f t="shared" si="738"/>
        <v>9.1768349345215758E-2</v>
      </c>
      <c r="BG386" s="97">
        <f t="shared" si="739"/>
        <v>9.2573028994590342E-2</v>
      </c>
      <c r="BH386" s="97">
        <f t="shared" si="740"/>
        <v>1.0173575703616253E-2</v>
      </c>
      <c r="BI386" s="97">
        <f t="shared" si="741"/>
        <v>8.3623528923727361E-2</v>
      </c>
      <c r="BJ386" s="97">
        <f t="shared" si="742"/>
        <v>8.9593899948671632E-2</v>
      </c>
      <c r="BK386" s="97">
        <f t="shared" si="743"/>
        <v>8.62387986969336E-3</v>
      </c>
      <c r="BL386" s="97">
        <f t="shared" si="744"/>
        <v>7.0824525404245803E-2</v>
      </c>
      <c r="BM386" s="469">
        <f t="shared" si="745"/>
        <v>8.2430211086437125E-2</v>
      </c>
      <c r="BN386" s="467">
        <f t="shared" si="746"/>
        <v>54213625.196507089</v>
      </c>
      <c r="BO386" s="97">
        <f t="shared" si="747"/>
        <v>16193109.708580501</v>
      </c>
      <c r="BP386" s="97">
        <f t="shared" si="748"/>
        <v>16678930.334706713</v>
      </c>
      <c r="BQ386" s="97">
        <f t="shared" si="749"/>
        <v>56906415.419977486</v>
      </c>
      <c r="BR386" s="97">
        <f t="shared" si="750"/>
        <v>17107925.707267452</v>
      </c>
      <c r="BS386" s="97">
        <f t="shared" si="751"/>
        <v>17024043.122019488</v>
      </c>
      <c r="BT386" s="97">
        <f t="shared" si="752"/>
        <v>59018181.128909282</v>
      </c>
      <c r="BU386" s="97">
        <f t="shared" si="753"/>
        <v>18026961.417926453</v>
      </c>
      <c r="BV386" s="97">
        <f t="shared" si="754"/>
        <v>17340463.782670721</v>
      </c>
      <c r="BW386" s="97">
        <f t="shared" si="755"/>
        <v>64772826.753617868</v>
      </c>
      <c r="BX386" s="97">
        <f t="shared" si="756"/>
        <v>19794296.062922657</v>
      </c>
      <c r="BY386" s="469">
        <f t="shared" si="757"/>
        <v>18173426.532922395</v>
      </c>
      <c r="BZ386" s="470">
        <f t="shared" si="758"/>
        <v>5.0516553363009988</v>
      </c>
      <c r="CA386" s="470">
        <f t="shared" si="759"/>
        <v>0.17641887895845865</v>
      </c>
      <c r="CB386" s="470">
        <f t="shared" si="760"/>
        <v>0.19150747208489027</v>
      </c>
      <c r="CC386" s="470">
        <f t="shared" si="761"/>
        <v>5.7793689444510532</v>
      </c>
      <c r="CD386" s="470">
        <f t="shared" si="762"/>
        <v>0.20549670771147785</v>
      </c>
      <c r="CE386" s="470">
        <f t="shared" si="763"/>
        <v>0.20271163166530268</v>
      </c>
      <c r="CF386" s="470">
        <f t="shared" si="764"/>
        <v>6.3945889462369214</v>
      </c>
      <c r="CG386" s="470">
        <f t="shared" si="765"/>
        <v>0.2376262810354389</v>
      </c>
      <c r="CH386" s="470">
        <f t="shared" si="766"/>
        <v>0.21334511348578755</v>
      </c>
      <c r="CI386" s="470">
        <f t="shared" si="767"/>
        <v>8.2792421535740406</v>
      </c>
      <c r="CJ386" s="470">
        <f t="shared" si="768"/>
        <v>0.308075258466458</v>
      </c>
      <c r="CK386" s="472">
        <f t="shared" si="769"/>
        <v>0.24302493770084843</v>
      </c>
      <c r="CL386" s="470">
        <f t="shared" si="770"/>
        <v>0</v>
      </c>
      <c r="CM386" s="116">
        <f t="shared" si="771"/>
        <v>0</v>
      </c>
      <c r="CN386" s="116">
        <f t="shared" si="772"/>
        <v>0</v>
      </c>
      <c r="CO386" s="116">
        <f t="shared" si="773"/>
        <v>0</v>
      </c>
      <c r="CP386" s="116">
        <f t="shared" si="774"/>
        <v>0</v>
      </c>
      <c r="CQ386" s="116">
        <f t="shared" si="775"/>
        <v>0</v>
      </c>
      <c r="CR386" s="116">
        <f t="shared" si="776"/>
        <v>0</v>
      </c>
      <c r="CS386" s="116">
        <f t="shared" si="777"/>
        <v>0</v>
      </c>
      <c r="CT386" s="116">
        <f t="shared" si="778"/>
        <v>0</v>
      </c>
      <c r="CU386" s="116">
        <f t="shared" si="779"/>
        <v>0</v>
      </c>
      <c r="CV386" s="116">
        <f t="shared" si="780"/>
        <v>0</v>
      </c>
      <c r="CW386" s="471">
        <f t="shared" si="781"/>
        <v>0</v>
      </c>
      <c r="CX386" s="470">
        <f t="shared" si="782"/>
        <v>0</v>
      </c>
      <c r="CY386" s="116">
        <f t="shared" si="783"/>
        <v>0</v>
      </c>
      <c r="CZ386" s="116">
        <f t="shared" si="784"/>
        <v>0</v>
      </c>
      <c r="DA386" s="116">
        <f t="shared" si="785"/>
        <v>0</v>
      </c>
      <c r="DB386" s="116">
        <f t="shared" si="786"/>
        <v>0</v>
      </c>
      <c r="DC386" s="116">
        <f t="shared" si="787"/>
        <v>0</v>
      </c>
      <c r="DD386" s="116">
        <f t="shared" si="788"/>
        <v>0</v>
      </c>
      <c r="DE386" s="116">
        <f t="shared" si="789"/>
        <v>0</v>
      </c>
      <c r="DF386" s="116">
        <f t="shared" si="790"/>
        <v>0</v>
      </c>
      <c r="DG386" s="116">
        <f t="shared" si="791"/>
        <v>0</v>
      </c>
      <c r="DH386" s="116">
        <f t="shared" si="792"/>
        <v>0</v>
      </c>
      <c r="DI386" s="471">
        <f t="shared" si="793"/>
        <v>0</v>
      </c>
      <c r="DJ386" s="470">
        <f t="shared" si="794"/>
        <v>0</v>
      </c>
      <c r="DK386" s="116">
        <f t="shared" si="795"/>
        <v>0</v>
      </c>
      <c r="DL386" s="116">
        <f t="shared" si="796"/>
        <v>0</v>
      </c>
      <c r="DM386" s="116">
        <f t="shared" si="797"/>
        <v>0</v>
      </c>
      <c r="DN386" s="116">
        <f t="shared" si="798"/>
        <v>0</v>
      </c>
      <c r="DO386" s="116">
        <f t="shared" si="799"/>
        <v>0</v>
      </c>
      <c r="DP386" s="116">
        <f t="shared" si="800"/>
        <v>0</v>
      </c>
      <c r="DQ386" s="116">
        <f t="shared" si="801"/>
        <v>0</v>
      </c>
      <c r="DR386" s="116">
        <f t="shared" si="802"/>
        <v>0</v>
      </c>
      <c r="DS386" s="116">
        <f t="shared" si="803"/>
        <v>0</v>
      </c>
      <c r="DT386" s="116">
        <f t="shared" si="804"/>
        <v>0</v>
      </c>
      <c r="DU386" s="471">
        <f t="shared" si="805"/>
        <v>0</v>
      </c>
      <c r="DV386" s="470">
        <f t="shared" si="806"/>
        <v>0</v>
      </c>
      <c r="DW386" s="470">
        <f t="shared" si="807"/>
        <v>0</v>
      </c>
      <c r="DX386" s="470">
        <f t="shared" si="808"/>
        <v>0</v>
      </c>
      <c r="DY386" s="470">
        <f t="shared" si="809"/>
        <v>0</v>
      </c>
      <c r="DZ386" s="470">
        <f t="shared" si="810"/>
        <v>0</v>
      </c>
      <c r="EA386" s="470">
        <f t="shared" si="811"/>
        <v>0</v>
      </c>
      <c r="EB386" s="470">
        <f t="shared" si="812"/>
        <v>0</v>
      </c>
      <c r="EC386" s="470">
        <f t="shared" si="813"/>
        <v>0</v>
      </c>
      <c r="ED386" s="470">
        <f t="shared" si="814"/>
        <v>0</v>
      </c>
      <c r="EE386" s="470">
        <f t="shared" si="815"/>
        <v>0</v>
      </c>
      <c r="EF386" s="470">
        <f t="shared" si="816"/>
        <v>0</v>
      </c>
      <c r="EG386" s="470">
        <f t="shared" si="817"/>
        <v>0</v>
      </c>
      <c r="EH386" s="466">
        <f t="shared" si="818"/>
        <v>4582.8250584918069</v>
      </c>
      <c r="EI386" s="122">
        <f t="shared" si="819"/>
        <v>160.04592662370055</v>
      </c>
      <c r="EJ386" s="122">
        <f t="shared" si="820"/>
        <v>173.73418880190198</v>
      </c>
      <c r="EK386" s="122">
        <f t="shared" si="821"/>
        <v>5243.0015623935296</v>
      </c>
      <c r="EL386" s="122">
        <f t="shared" si="822"/>
        <v>186.42512183487753</v>
      </c>
      <c r="EM386" s="122">
        <f t="shared" si="823"/>
        <v>183.89852105859381</v>
      </c>
      <c r="EN386" s="122">
        <f t="shared" si="824"/>
        <v>5801.1246830286964</v>
      </c>
      <c r="EO386" s="122">
        <f t="shared" si="825"/>
        <v>215.57283757264972</v>
      </c>
      <c r="EP386" s="122">
        <f t="shared" si="826"/>
        <v>193.54513859319749</v>
      </c>
      <c r="EQ386" s="122">
        <f t="shared" si="827"/>
        <v>7510.8683947751924</v>
      </c>
      <c r="ER386" s="122">
        <f t="shared" si="828"/>
        <v>279.48363861166132</v>
      </c>
      <c r="ES386" s="469">
        <f t="shared" si="829"/>
        <v>220.47045971853163</v>
      </c>
      <c r="ET386" s="466">
        <f t="shared" si="830"/>
        <v>0</v>
      </c>
      <c r="EU386" s="122">
        <f t="shared" si="831"/>
        <v>0</v>
      </c>
      <c r="EV386" s="122">
        <f t="shared" si="832"/>
        <v>0</v>
      </c>
      <c r="EW386" s="122">
        <f t="shared" si="833"/>
        <v>0</v>
      </c>
      <c r="EX386" s="122">
        <f t="shared" si="834"/>
        <v>0</v>
      </c>
      <c r="EY386" s="122">
        <f t="shared" si="835"/>
        <v>0</v>
      </c>
      <c r="EZ386" s="122">
        <f t="shared" si="836"/>
        <v>0</v>
      </c>
      <c r="FA386" s="122">
        <f t="shared" si="837"/>
        <v>0</v>
      </c>
      <c r="FB386" s="122">
        <f t="shared" si="838"/>
        <v>0</v>
      </c>
      <c r="FC386" s="122">
        <f t="shared" si="839"/>
        <v>0</v>
      </c>
      <c r="FD386" s="122">
        <f t="shared" si="840"/>
        <v>0</v>
      </c>
      <c r="FE386" s="469">
        <f t="shared" si="841"/>
        <v>0</v>
      </c>
      <c r="FF386" s="466">
        <f t="shared" si="842"/>
        <v>0</v>
      </c>
      <c r="FG386" s="466">
        <f t="shared" si="843"/>
        <v>0</v>
      </c>
      <c r="FH386" s="466">
        <f t="shared" si="844"/>
        <v>0</v>
      </c>
      <c r="FI386" s="466">
        <f t="shared" si="845"/>
        <v>0</v>
      </c>
      <c r="FJ386" s="466">
        <f t="shared" si="846"/>
        <v>0</v>
      </c>
      <c r="FK386" s="466">
        <f t="shared" si="847"/>
        <v>0</v>
      </c>
      <c r="FL386" s="466">
        <f t="shared" si="848"/>
        <v>0</v>
      </c>
      <c r="FM386" s="466">
        <f t="shared" si="849"/>
        <v>0</v>
      </c>
      <c r="FN386" s="466">
        <f t="shared" si="850"/>
        <v>0</v>
      </c>
      <c r="FO386" s="466">
        <f t="shared" si="851"/>
        <v>0</v>
      </c>
      <c r="FP386" s="466">
        <f t="shared" si="852"/>
        <v>0</v>
      </c>
      <c r="FQ386" s="468">
        <f t="shared" si="853"/>
        <v>0</v>
      </c>
      <c r="FR386" s="466">
        <f t="shared" si="854"/>
        <v>0</v>
      </c>
      <c r="FS386" s="466">
        <f t="shared" si="855"/>
        <v>0</v>
      </c>
      <c r="FT386" s="466">
        <f t="shared" si="856"/>
        <v>0</v>
      </c>
      <c r="FU386" s="466">
        <f t="shared" si="857"/>
        <v>0</v>
      </c>
      <c r="FV386" s="466">
        <f t="shared" si="858"/>
        <v>0</v>
      </c>
      <c r="FW386" s="466">
        <f t="shared" si="859"/>
        <v>0</v>
      </c>
      <c r="FX386" s="466">
        <f t="shared" si="860"/>
        <v>0</v>
      </c>
      <c r="FY386" s="466">
        <f t="shared" si="861"/>
        <v>0</v>
      </c>
      <c r="FZ386" s="466">
        <f t="shared" si="862"/>
        <v>0</v>
      </c>
      <c r="GA386" s="466">
        <f t="shared" si="863"/>
        <v>0</v>
      </c>
      <c r="GB386" s="466">
        <f t="shared" si="864"/>
        <v>0</v>
      </c>
      <c r="GC386" s="468">
        <f t="shared" si="865"/>
        <v>0</v>
      </c>
    </row>
    <row r="387" spans="1:185">
      <c r="A387" s="97">
        <v>384</v>
      </c>
      <c r="B387" s="97" t="s">
        <v>11</v>
      </c>
      <c r="C387" s="97" t="s">
        <v>214</v>
      </c>
      <c r="D387" s="97" t="s">
        <v>935</v>
      </c>
      <c r="E387" s="321">
        <v>8.0061045140400994E-2</v>
      </c>
      <c r="F387" s="122">
        <v>5.8255273739160002E-3</v>
      </c>
      <c r="G387" s="122">
        <v>0.88559974754403403</v>
      </c>
      <c r="H387" s="122">
        <v>7.9233125296582996E-2</v>
      </c>
      <c r="I387" s="122">
        <v>5.4177404577419996E-3</v>
      </c>
      <c r="J387" s="122">
        <v>0.87697608861677001</v>
      </c>
      <c r="K387" s="122">
        <v>7.8641753979569004E-2</v>
      </c>
      <c r="L387" s="122">
        <v>5.1264640890469997E-3</v>
      </c>
      <c r="M387" s="122">
        <v>0.86695399851211097</v>
      </c>
      <c r="N387" s="122">
        <v>7.6666573780744998E-2</v>
      </c>
      <c r="O387" s="122">
        <v>4.1536010176020004E-3</v>
      </c>
      <c r="P387" s="475">
        <v>0.85440397512523902</v>
      </c>
      <c r="Q387" s="474">
        <v>1</v>
      </c>
      <c r="R387" s="97">
        <v>8.0061045140400994E-2</v>
      </c>
      <c r="S387" s="97">
        <v>5.8255273739160002E-3</v>
      </c>
      <c r="T387" s="97">
        <v>0.88559974754403403</v>
      </c>
      <c r="U387" s="97">
        <v>7.9233125296582996E-2</v>
      </c>
      <c r="V387" s="97">
        <v>5.4177404577419996E-3</v>
      </c>
      <c r="W387" s="97">
        <v>0.87697608861677001</v>
      </c>
      <c r="X387" s="97">
        <v>7.8641753979569004E-2</v>
      </c>
      <c r="Y387" s="97">
        <v>5.1264640890469997E-3</v>
      </c>
      <c r="Z387" s="97">
        <v>0.86695399851211097</v>
      </c>
      <c r="AA387" s="97">
        <v>7.6666573780744998E-2</v>
      </c>
      <c r="AB387" s="97">
        <v>4.1536010176020004E-3</v>
      </c>
      <c r="AC387" s="97">
        <v>0.85440397512523902</v>
      </c>
      <c r="AD387" s="321">
        <v>25.9605241922083</v>
      </c>
      <c r="AE387" s="97">
        <v>1.8889803906221201</v>
      </c>
      <c r="AF387" s="97">
        <v>287.16379645572101</v>
      </c>
      <c r="AG387" s="97">
        <v>25.6920636306834</v>
      </c>
      <c r="AH387" s="97">
        <v>1.7567517632785701</v>
      </c>
      <c r="AI387" s="97">
        <v>284.36749638476903</v>
      </c>
      <c r="AJ387" s="97">
        <v>25.500306086737002</v>
      </c>
      <c r="AK387" s="97">
        <v>1.66230274374747</v>
      </c>
      <c r="AL387" s="97">
        <v>281.11773681640602</v>
      </c>
      <c r="AM387" s="97">
        <v>24.859835889956202</v>
      </c>
      <c r="AN387" s="97">
        <v>1.34684301851357</v>
      </c>
      <c r="AO387" s="97">
        <v>277.04828268554098</v>
      </c>
      <c r="AP387" s="466">
        <f t="shared" si="722"/>
        <v>324.25912185735268</v>
      </c>
      <c r="AQ387" s="122">
        <f t="shared" si="723"/>
        <v>324.25912185737809</v>
      </c>
      <c r="AR387" s="473">
        <f t="shared" si="724"/>
        <v>324.25912185735189</v>
      </c>
      <c r="AS387" s="122">
        <f t="shared" si="725"/>
        <v>324.25912185735018</v>
      </c>
      <c r="AT387" s="122">
        <f t="shared" si="726"/>
        <v>324.25912185737064</v>
      </c>
      <c r="AU387" s="122">
        <f t="shared" si="727"/>
        <v>324.25912185735183</v>
      </c>
      <c r="AV387" s="122">
        <f t="shared" si="728"/>
        <v>324.25912185735251</v>
      </c>
      <c r="AW387" s="122">
        <f t="shared" si="729"/>
        <v>324.25912185732079</v>
      </c>
      <c r="AX387" s="122">
        <f t="shared" si="730"/>
        <v>324.25911559190871</v>
      </c>
      <c r="AY387" s="122">
        <f t="shared" si="731"/>
        <v>324.25912185735126</v>
      </c>
      <c r="AZ387" s="122">
        <f t="shared" si="732"/>
        <v>324.25912185738611</v>
      </c>
      <c r="BA387" s="469">
        <f t="shared" si="733"/>
        <v>324.25912185735217</v>
      </c>
      <c r="BB387" s="97">
        <f t="shared" si="734"/>
        <v>1.2355198399500325E-2</v>
      </c>
      <c r="BC387" s="97">
        <f t="shared" si="735"/>
        <v>8.9900832995910352E-4</v>
      </c>
      <c r="BD387" s="97">
        <f t="shared" si="736"/>
        <v>0.13666772104043429</v>
      </c>
      <c r="BE387" s="97">
        <f t="shared" si="737"/>
        <v>1.2227431969380458E-2</v>
      </c>
      <c r="BF387" s="97">
        <f t="shared" si="738"/>
        <v>8.3607774686198476E-4</v>
      </c>
      <c r="BG387" s="97">
        <f t="shared" si="739"/>
        <v>0.13533689883109243</v>
      </c>
      <c r="BH387" s="97">
        <f t="shared" si="740"/>
        <v>1.2136170233580375E-2</v>
      </c>
      <c r="BI387" s="97">
        <f t="shared" si="741"/>
        <v>7.9112733036415311E-4</v>
      </c>
      <c r="BJ387" s="97">
        <f t="shared" si="742"/>
        <v>0.13379026761483009</v>
      </c>
      <c r="BK387" s="97">
        <f t="shared" si="743"/>
        <v>1.1831356036008525E-2</v>
      </c>
      <c r="BL387" s="97">
        <f t="shared" si="744"/>
        <v>6.4099293926082412E-4</v>
      </c>
      <c r="BM387" s="469">
        <f t="shared" si="745"/>
        <v>0.13185352011682713</v>
      </c>
      <c r="BN387" s="467">
        <f t="shared" si="746"/>
        <v>7315673.2100254158</v>
      </c>
      <c r="BO387" s="97">
        <f t="shared" si="747"/>
        <v>31988709.487882722</v>
      </c>
      <c r="BP387" s="97">
        <f t="shared" si="748"/>
        <v>1890539.5208893255</v>
      </c>
      <c r="BQ387" s="97">
        <f t="shared" si="749"/>
        <v>7358612.6573792659</v>
      </c>
      <c r="BR387" s="97">
        <f t="shared" si="750"/>
        <v>33322748.840276074</v>
      </c>
      <c r="BS387" s="97">
        <f t="shared" si="751"/>
        <v>1900983.5536338033</v>
      </c>
      <c r="BT387" s="97">
        <f t="shared" si="752"/>
        <v>7389715.4796580132</v>
      </c>
      <c r="BU387" s="97">
        <f t="shared" si="753"/>
        <v>34375812.779344402</v>
      </c>
      <c r="BV387" s="97">
        <f t="shared" si="754"/>
        <v>1913324.6966039434</v>
      </c>
      <c r="BW387" s="97">
        <f t="shared" si="755"/>
        <v>7496305.1168099456</v>
      </c>
      <c r="BX387" s="97">
        <f t="shared" si="756"/>
        <v>38699674.703696638</v>
      </c>
      <c r="BY387" s="469">
        <f t="shared" si="757"/>
        <v>1929096.9240003682</v>
      </c>
      <c r="BZ387" s="470">
        <f t="shared" si="758"/>
        <v>4.5688094610781738</v>
      </c>
      <c r="CA387" s="470">
        <f t="shared" si="759"/>
        <v>274.55634000720067</v>
      </c>
      <c r="CB387" s="470">
        <f t="shared" si="760"/>
        <v>0.10673780825549092</v>
      </c>
      <c r="CC387" s="470">
        <f t="shared" si="761"/>
        <v>4.6436465997237475</v>
      </c>
      <c r="CD387" s="470">
        <f t="shared" si="762"/>
        <v>307.53363971743579</v>
      </c>
      <c r="CE387" s="470">
        <f t="shared" si="763"/>
        <v>0.10838286119249681</v>
      </c>
      <c r="CF387" s="470">
        <f t="shared" si="764"/>
        <v>4.6983409612009988</v>
      </c>
      <c r="CG387" s="470">
        <f t="shared" si="765"/>
        <v>335.27800236414805</v>
      </c>
      <c r="CH387" s="470">
        <f t="shared" si="766"/>
        <v>0.11034753284993444</v>
      </c>
      <c r="CI387" s="470">
        <f t="shared" si="767"/>
        <v>4.8889005645721584</v>
      </c>
      <c r="CJ387" s="470">
        <f t="shared" si="768"/>
        <v>465.85690994027073</v>
      </c>
      <c r="CK387" s="472">
        <f t="shared" si="769"/>
        <v>0.11289138277461783</v>
      </c>
      <c r="CL387" s="470">
        <f t="shared" si="770"/>
        <v>0</v>
      </c>
      <c r="CM387" s="116">
        <f t="shared" si="771"/>
        <v>0</v>
      </c>
      <c r="CN387" s="116">
        <f t="shared" si="772"/>
        <v>0</v>
      </c>
      <c r="CO387" s="116">
        <f t="shared" si="773"/>
        <v>0</v>
      </c>
      <c r="CP387" s="116">
        <f t="shared" si="774"/>
        <v>0</v>
      </c>
      <c r="CQ387" s="116">
        <f t="shared" si="775"/>
        <v>0</v>
      </c>
      <c r="CR387" s="116">
        <f t="shared" si="776"/>
        <v>0</v>
      </c>
      <c r="CS387" s="116">
        <f t="shared" si="777"/>
        <v>0</v>
      </c>
      <c r="CT387" s="116">
        <f t="shared" si="778"/>
        <v>0</v>
      </c>
      <c r="CU387" s="116">
        <f t="shared" si="779"/>
        <v>0</v>
      </c>
      <c r="CV387" s="116">
        <f t="shared" si="780"/>
        <v>0</v>
      </c>
      <c r="CW387" s="471">
        <f t="shared" si="781"/>
        <v>0</v>
      </c>
      <c r="CX387" s="470">
        <f t="shared" si="782"/>
        <v>0</v>
      </c>
      <c r="CY387" s="116">
        <f t="shared" si="783"/>
        <v>0</v>
      </c>
      <c r="CZ387" s="116">
        <f t="shared" si="784"/>
        <v>0</v>
      </c>
      <c r="DA387" s="116">
        <f t="shared" si="785"/>
        <v>0</v>
      </c>
      <c r="DB387" s="116">
        <f t="shared" si="786"/>
        <v>0</v>
      </c>
      <c r="DC387" s="116">
        <f t="shared" si="787"/>
        <v>0</v>
      </c>
      <c r="DD387" s="116">
        <f t="shared" si="788"/>
        <v>0</v>
      </c>
      <c r="DE387" s="116">
        <f t="shared" si="789"/>
        <v>0</v>
      </c>
      <c r="DF387" s="116">
        <f t="shared" si="790"/>
        <v>0</v>
      </c>
      <c r="DG387" s="116">
        <f t="shared" si="791"/>
        <v>0</v>
      </c>
      <c r="DH387" s="116">
        <f t="shared" si="792"/>
        <v>0</v>
      </c>
      <c r="DI387" s="471">
        <f t="shared" si="793"/>
        <v>0</v>
      </c>
      <c r="DJ387" s="470">
        <f t="shared" si="794"/>
        <v>0</v>
      </c>
      <c r="DK387" s="116">
        <f t="shared" si="795"/>
        <v>0</v>
      </c>
      <c r="DL387" s="116">
        <f t="shared" si="796"/>
        <v>0</v>
      </c>
      <c r="DM387" s="116">
        <f t="shared" si="797"/>
        <v>0</v>
      </c>
      <c r="DN387" s="116">
        <f t="shared" si="798"/>
        <v>0</v>
      </c>
      <c r="DO387" s="116">
        <f t="shared" si="799"/>
        <v>0</v>
      </c>
      <c r="DP387" s="116">
        <f t="shared" si="800"/>
        <v>0</v>
      </c>
      <c r="DQ387" s="116">
        <f t="shared" si="801"/>
        <v>0</v>
      </c>
      <c r="DR387" s="116">
        <f t="shared" si="802"/>
        <v>0</v>
      </c>
      <c r="DS387" s="116">
        <f t="shared" si="803"/>
        <v>0</v>
      </c>
      <c r="DT387" s="116">
        <f t="shared" si="804"/>
        <v>0</v>
      </c>
      <c r="DU387" s="471">
        <f t="shared" si="805"/>
        <v>0</v>
      </c>
      <c r="DV387" s="470">
        <f t="shared" si="806"/>
        <v>0</v>
      </c>
      <c r="DW387" s="470">
        <f t="shared" si="807"/>
        <v>0</v>
      </c>
      <c r="DX387" s="470">
        <f t="shared" si="808"/>
        <v>0</v>
      </c>
      <c r="DY387" s="470">
        <f t="shared" si="809"/>
        <v>0</v>
      </c>
      <c r="DZ387" s="470">
        <f t="shared" si="810"/>
        <v>0</v>
      </c>
      <c r="EA387" s="470">
        <f t="shared" si="811"/>
        <v>0</v>
      </c>
      <c r="EB387" s="470">
        <f t="shared" si="812"/>
        <v>0</v>
      </c>
      <c r="EC387" s="470">
        <f t="shared" si="813"/>
        <v>0</v>
      </c>
      <c r="ED387" s="470">
        <f t="shared" si="814"/>
        <v>0</v>
      </c>
      <c r="EE387" s="470">
        <f t="shared" si="815"/>
        <v>0</v>
      </c>
      <c r="EF387" s="470">
        <f t="shared" si="816"/>
        <v>0</v>
      </c>
      <c r="EG387" s="470">
        <f t="shared" si="817"/>
        <v>0</v>
      </c>
      <c r="EH387" s="466">
        <f t="shared" si="818"/>
        <v>592.11296925197735</v>
      </c>
      <c r="EI387" s="122">
        <f t="shared" si="819"/>
        <v>35582.217007197156</v>
      </c>
      <c r="EJ387" s="122">
        <f t="shared" si="820"/>
        <v>13.833109285037349</v>
      </c>
      <c r="EK387" s="122">
        <f t="shared" si="821"/>
        <v>601.81178482991902</v>
      </c>
      <c r="EL387" s="122">
        <f t="shared" si="822"/>
        <v>39856.04085905281</v>
      </c>
      <c r="EM387" s="122">
        <f t="shared" si="823"/>
        <v>14.046306440096066</v>
      </c>
      <c r="EN387" s="122">
        <f t="shared" si="824"/>
        <v>608.90011737071052</v>
      </c>
      <c r="EO387" s="122">
        <f t="shared" si="825"/>
        <v>43451.681492941643</v>
      </c>
      <c r="EP387" s="122">
        <f t="shared" si="826"/>
        <v>14.300925849944704</v>
      </c>
      <c r="EQ387" s="122">
        <f t="shared" si="827"/>
        <v>633.5964443969965</v>
      </c>
      <c r="ER387" s="122">
        <f t="shared" si="828"/>
        <v>60374.572531678845</v>
      </c>
      <c r="ES387" s="469">
        <f t="shared" si="829"/>
        <v>14.630606162741172</v>
      </c>
      <c r="ET387" s="466">
        <f t="shared" si="830"/>
        <v>0</v>
      </c>
      <c r="EU387" s="122">
        <f t="shared" si="831"/>
        <v>0</v>
      </c>
      <c r="EV387" s="122">
        <f t="shared" si="832"/>
        <v>0</v>
      </c>
      <c r="EW387" s="122">
        <f t="shared" si="833"/>
        <v>0</v>
      </c>
      <c r="EX387" s="122">
        <f t="shared" si="834"/>
        <v>0</v>
      </c>
      <c r="EY387" s="122">
        <f t="shared" si="835"/>
        <v>0</v>
      </c>
      <c r="EZ387" s="122">
        <f t="shared" si="836"/>
        <v>0</v>
      </c>
      <c r="FA387" s="122">
        <f t="shared" si="837"/>
        <v>0</v>
      </c>
      <c r="FB387" s="122">
        <f t="shared" si="838"/>
        <v>0</v>
      </c>
      <c r="FC387" s="122">
        <f t="shared" si="839"/>
        <v>0</v>
      </c>
      <c r="FD387" s="122">
        <f t="shared" si="840"/>
        <v>0</v>
      </c>
      <c r="FE387" s="469">
        <f t="shared" si="841"/>
        <v>0</v>
      </c>
      <c r="FF387" s="466">
        <f t="shared" si="842"/>
        <v>0</v>
      </c>
      <c r="FG387" s="466">
        <f t="shared" si="843"/>
        <v>0</v>
      </c>
      <c r="FH387" s="466">
        <f t="shared" si="844"/>
        <v>0</v>
      </c>
      <c r="FI387" s="466">
        <f t="shared" si="845"/>
        <v>0</v>
      </c>
      <c r="FJ387" s="466">
        <f t="shared" si="846"/>
        <v>0</v>
      </c>
      <c r="FK387" s="466">
        <f t="shared" si="847"/>
        <v>0</v>
      </c>
      <c r="FL387" s="466">
        <f t="shared" si="848"/>
        <v>0</v>
      </c>
      <c r="FM387" s="466">
        <f t="shared" si="849"/>
        <v>0</v>
      </c>
      <c r="FN387" s="466">
        <f t="shared" si="850"/>
        <v>0</v>
      </c>
      <c r="FO387" s="466">
        <f t="shared" si="851"/>
        <v>0</v>
      </c>
      <c r="FP387" s="466">
        <f t="shared" si="852"/>
        <v>0</v>
      </c>
      <c r="FQ387" s="468">
        <f t="shared" si="853"/>
        <v>0</v>
      </c>
      <c r="FR387" s="466">
        <f t="shared" si="854"/>
        <v>0</v>
      </c>
      <c r="FS387" s="466">
        <f t="shared" si="855"/>
        <v>0</v>
      </c>
      <c r="FT387" s="466">
        <f t="shared" si="856"/>
        <v>0</v>
      </c>
      <c r="FU387" s="466">
        <f t="shared" si="857"/>
        <v>0</v>
      </c>
      <c r="FV387" s="466">
        <f t="shared" si="858"/>
        <v>0</v>
      </c>
      <c r="FW387" s="466">
        <f t="shared" si="859"/>
        <v>0</v>
      </c>
      <c r="FX387" s="466">
        <f t="shared" si="860"/>
        <v>0</v>
      </c>
      <c r="FY387" s="466">
        <f t="shared" si="861"/>
        <v>0</v>
      </c>
      <c r="FZ387" s="466">
        <f t="shared" si="862"/>
        <v>0</v>
      </c>
      <c r="GA387" s="466">
        <f t="shared" si="863"/>
        <v>0</v>
      </c>
      <c r="GB387" s="466">
        <f t="shared" si="864"/>
        <v>0</v>
      </c>
      <c r="GC387" s="468">
        <f t="shared" si="865"/>
        <v>0</v>
      </c>
    </row>
    <row r="388" spans="1:185">
      <c r="A388" s="97">
        <v>385</v>
      </c>
      <c r="B388" s="97" t="s">
        <v>11</v>
      </c>
      <c r="C388" s="97" t="s">
        <v>214</v>
      </c>
      <c r="D388" s="97" t="s">
        <v>935</v>
      </c>
      <c r="E388" s="321">
        <v>8.4844834770975E-2</v>
      </c>
      <c r="F388" s="122">
        <v>0.76360712320365098</v>
      </c>
      <c r="G388" s="122">
        <v>1.1764409113854699</v>
      </c>
      <c r="H388" s="122">
        <v>7.7845135902369994E-2</v>
      </c>
      <c r="I388" s="122">
        <v>0.70060953553935001</v>
      </c>
      <c r="J388" s="122">
        <v>1.16064059168337</v>
      </c>
      <c r="K388" s="122">
        <v>7.2966557903039006E-2</v>
      </c>
      <c r="L388" s="122">
        <v>0.65670212595513999</v>
      </c>
      <c r="M388" s="122">
        <v>1.1422780579755201</v>
      </c>
      <c r="N388" s="122">
        <v>6.1851884548040997E-2</v>
      </c>
      <c r="O388" s="122">
        <v>0.55666959281546202</v>
      </c>
      <c r="P388" s="475">
        <v>1.1192838297188199</v>
      </c>
      <c r="Q388" s="474">
        <v>1</v>
      </c>
      <c r="R388" s="97">
        <v>8.4844834770975E-2</v>
      </c>
      <c r="S388" s="97">
        <v>0.76360712320365098</v>
      </c>
      <c r="T388" s="97">
        <v>1.1764409113854699</v>
      </c>
      <c r="U388" s="97">
        <v>7.7845135902369994E-2</v>
      </c>
      <c r="V388" s="97">
        <v>0.70060953553935001</v>
      </c>
      <c r="W388" s="97">
        <v>1.16064059168337</v>
      </c>
      <c r="X388" s="97">
        <v>7.2966557903039006E-2</v>
      </c>
      <c r="Y388" s="97">
        <v>0.65670212595513999</v>
      </c>
      <c r="Z388" s="97">
        <v>1.1422780579755201</v>
      </c>
      <c r="AA388" s="97">
        <v>6.1851884548040997E-2</v>
      </c>
      <c r="AB388" s="97">
        <v>0.55666959281546202</v>
      </c>
      <c r="AC388" s="97">
        <v>1.1192838297188199</v>
      </c>
      <c r="AD388" s="321">
        <v>6.2725945844625697</v>
      </c>
      <c r="AE388" s="97">
        <v>56.453618167723903</v>
      </c>
      <c r="AF388" s="97">
        <v>86.974497735967603</v>
      </c>
      <c r="AG388" s="97">
        <v>5.7551055312444097</v>
      </c>
      <c r="AH388" s="97">
        <v>51.796194668886599</v>
      </c>
      <c r="AI388" s="97">
        <v>85.806377130114299</v>
      </c>
      <c r="AJ388" s="97">
        <v>5.3944313426378097</v>
      </c>
      <c r="AK388" s="97">
        <v>48.550111624242497</v>
      </c>
      <c r="AL388" s="97">
        <v>84.448829650878906</v>
      </c>
      <c r="AM388" s="97">
        <v>4.5727214520732096</v>
      </c>
      <c r="AN388" s="97">
        <v>41.154687644270702</v>
      </c>
      <c r="AO388" s="97">
        <v>82.748863943483897</v>
      </c>
      <c r="AP388" s="466">
        <f t="shared" ref="AP388:AP451" si="866">IF(R388=0,0,AD388/R388)</f>
        <v>73.930187988395886</v>
      </c>
      <c r="AQ388" s="122">
        <f t="shared" ref="AQ388:AQ451" si="867">IF(S388=0,0,AE388/S388)</f>
        <v>73.93018798839563</v>
      </c>
      <c r="AR388" s="473">
        <f t="shared" ref="AR388:AR451" si="868">IF(T388=0,0,AF388/T388)</f>
        <v>73.930187988395915</v>
      </c>
      <c r="AS388" s="122">
        <f t="shared" ref="AS388:AS451" si="869">IF(U388=0,0,AG388/U388)</f>
        <v>73.930187988395502</v>
      </c>
      <c r="AT388" s="122">
        <f t="shared" ref="AT388:AT451" si="870">IF(V388=0,0,AH388/V388)</f>
        <v>73.930187988395488</v>
      </c>
      <c r="AU388" s="122">
        <f t="shared" ref="AU388:AU451" si="871">IF(W388=0,0,AI388/W388)</f>
        <v>73.930187988395645</v>
      </c>
      <c r="AV388" s="122">
        <f t="shared" ref="AV388:AV451" si="872">IF(X388=0,0,AJ388/X388)</f>
        <v>73.930187988395375</v>
      </c>
      <c r="AW388" s="122">
        <f t="shared" ref="AW388:AW451" si="873">IF(Y388=0,0,AK388/Y388)</f>
        <v>73.930187988395531</v>
      </c>
      <c r="AX388" s="122">
        <f t="shared" ref="AX388:AX451" si="874">IF(Z388=0,0,AL388/Z388)</f>
        <v>73.930186316061338</v>
      </c>
      <c r="AY388" s="122">
        <f t="shared" ref="AY388:AY451" si="875">IF(AA388=0,0,AM388/AA388)</f>
        <v>73.930187988395559</v>
      </c>
      <c r="AZ388" s="122">
        <f t="shared" ref="AZ388:AZ451" si="876">IF(AB388=0,0,AN388/AB388)</f>
        <v>73.930187988395531</v>
      </c>
      <c r="BA388" s="469">
        <f t="shared" ref="BA388:BA451" si="877">IF(AC388=0,0,AO388/AC388)</f>
        <v>73.930187988395758</v>
      </c>
      <c r="BB388" s="97">
        <f t="shared" ref="BB388:BB451" si="878">E388*277.78/1800</f>
        <v>1.309344344593413E-2</v>
      </c>
      <c r="BC388" s="97">
        <f t="shared" ref="BC388:BC451" si="879">F388*277.78/1800</f>
        <v>0.11784154815750564</v>
      </c>
      <c r="BD388" s="97">
        <f t="shared" ref="BD388:BD451" si="880">G388*277.78/1800</f>
        <v>0.18155097575814211</v>
      </c>
      <c r="BE388" s="97">
        <f t="shared" ref="BE388:BE451" si="881">H388*277.78/1800</f>
        <v>1.2013234361644632E-2</v>
      </c>
      <c r="BF388" s="97">
        <f t="shared" ref="BF388:BF451" si="882">I388*277.78/1800</f>
        <v>0.10811962043451145</v>
      </c>
      <c r="BG388" s="97">
        <f t="shared" ref="BG388:BG451" si="883">J388*277.78/1800</f>
        <v>0.17911263530989249</v>
      </c>
      <c r="BH388" s="97">
        <f t="shared" ref="BH388:BH451" si="884">K388*277.78/1800</f>
        <v>1.1260361363503429E-2</v>
      </c>
      <c r="BI388" s="97">
        <f t="shared" ref="BI388:BI451" si="885">L388*277.78/1800</f>
        <v>0.10134373141545487</v>
      </c>
      <c r="BJ388" s="97">
        <f t="shared" ref="BJ388:BJ451" si="886">M388*277.78/1800</f>
        <v>0.17627888830246663</v>
      </c>
      <c r="BK388" s="97">
        <f t="shared" ref="BK388:BK451" si="887">N388*277.78/1800</f>
        <v>9.5451202720860159E-3</v>
      </c>
      <c r="BL388" s="97">
        <f t="shared" ref="BL388:BL451" si="888">O388*277.78/1800</f>
        <v>8.5906488606821679E-2</v>
      </c>
      <c r="BM388" s="469">
        <f t="shared" ref="BM388:BM451" si="889">P388*277.78/1800</f>
        <v>0.17273036789960763</v>
      </c>
      <c r="BN388" s="467">
        <f t="shared" ref="BN388:BN451" si="890">IF(BB388=0,0,1901.4*(BB388^(-0.563))*AP388)</f>
        <v>1614336.1329724323</v>
      </c>
      <c r="BO388" s="97">
        <f t="shared" ref="BO388:BO451" si="891">IF(BC388=0,0,1901.4*(BC388^(-0.563))*AQ388)</f>
        <v>468548.20524283935</v>
      </c>
      <c r="BP388" s="97">
        <f t="shared" ref="BP388:BP451" si="892">IF(BD388=0,0,1901.4*(BD388^(-0.563))*AR388)</f>
        <v>367349.19745602104</v>
      </c>
      <c r="BQ388" s="97">
        <f t="shared" ref="BQ388:BQ451" si="893">IF(BE388=0,0,1901.4*(BE388^(-0.563))*AS388)</f>
        <v>1694520.1926162124</v>
      </c>
      <c r="BR388" s="97">
        <f t="shared" ref="BR388:BR451" si="894">IF(BF388=0,0,1901.4*(BF388^(-0.563))*AT388)</f>
        <v>491820.98992988362</v>
      </c>
      <c r="BS388" s="97">
        <f t="shared" ref="BS388:BS451" si="895">IF(BG388=0,0,1901.4*(BG388^(-0.563))*AU388)</f>
        <v>370156.37730830756</v>
      </c>
      <c r="BT388" s="97">
        <f t="shared" ref="BT388:BT451" si="896">IF(BH388=0,0,1901.4*(BH388^(-0.563))*AV388)</f>
        <v>1757402.9029301652</v>
      </c>
      <c r="BU388" s="97">
        <f t="shared" ref="BU388:BU451" si="897">IF(BI388=0,0,1901.4*(BI388^(-0.563))*AW388)</f>
        <v>510072.19577024371</v>
      </c>
      <c r="BV388" s="97">
        <f t="shared" ref="BV388:BV451" si="898">IF(BJ388=0,0,1901.4*(BJ388^(-0.563))*AX388)</f>
        <v>373494.76558263291</v>
      </c>
      <c r="BW388" s="97">
        <f t="shared" ref="BW388:BW451" si="899">IF(BK388=0,0,1901.4*(BK388^(-0.563))*AY388)</f>
        <v>1928760.7918509939</v>
      </c>
      <c r="BX388" s="97">
        <f t="shared" ref="BX388:BX451" si="900">IF(BL388=0,0,1901.4*(BL388^(-0.563))*AZ388)</f>
        <v>559807.45825254847</v>
      </c>
      <c r="BY388" s="469">
        <f t="shared" ref="BY388:BY451" si="901">IF(BM388=0,0,1901.4*(BM388^(-0.563))*BA388)</f>
        <v>377795.44993955328</v>
      </c>
      <c r="BZ388" s="470">
        <f t="shared" ref="BZ388:BZ451" si="902">IF(BN388=0,0,BN388/1000000/R388/20)</f>
        <v>0.95134614695760411</v>
      </c>
      <c r="CA388" s="470">
        <f t="shared" ref="CA388:CA451" si="903">IF(BO388=0,0,BO388/1000000/S388/20)</f>
        <v>3.0679926300129563E-2</v>
      </c>
      <c r="CB388" s="470">
        <f t="shared" ref="CB388:CB451" si="904">IF(BP388=0,0,BP388/1000000/T388/20)</f>
        <v>1.5612734728147185E-2</v>
      </c>
      <c r="CC388" s="470">
        <f t="shared" ref="CC388:CC451" si="905">IF(BQ388=0,0,BQ388/1000000/U388/20)</f>
        <v>1.0883918262673511</v>
      </c>
      <c r="CD388" s="470">
        <f t="shared" ref="CD388:CD451" si="906">IF(BR388=0,0,BR388/1000000/V388/20)</f>
        <v>3.5099507284843415E-2</v>
      </c>
      <c r="CE388" s="470">
        <f t="shared" ref="CE388:CE451" si="907">IF(BS388=0,0,BS388/1000000/W388/20)</f>
        <v>1.5946210220488678E-2</v>
      </c>
      <c r="CF388" s="470">
        <f t="shared" ref="CF388:CF451" si="908">IF(BT388=0,0,BT388/1000000/X388/20)</f>
        <v>1.2042522995709042</v>
      </c>
      <c r="CG388" s="470">
        <f t="shared" ref="CG388:CG451" si="909">IF(BU388=0,0,BU388/1000000/Y388/20)</f>
        <v>3.8835887353674201E-2</v>
      </c>
      <c r="CH388" s="470">
        <f t="shared" ref="CH388:CH451" si="910">IF(BV388=0,0,BV388/1000000/Z388/20)</f>
        <v>1.6348679858413127E-2</v>
      </c>
      <c r="CI388" s="470">
        <f t="shared" ref="CI388:CI451" si="911">IF(BW388=0,0,BW388/1000000/AA388/20)</f>
        <v>1.559177061414277</v>
      </c>
      <c r="CJ388" s="470">
        <f t="shared" ref="CJ388:CJ451" si="912">IF(BX388=0,0,BX388/1000000/AB388/20)</f>
        <v>5.0281842719414237E-2</v>
      </c>
      <c r="CK388" s="472">
        <f t="shared" ref="CK388:CK451" si="913">IF(BY388=0,0,BY388/1000000/AC388/20)</f>
        <v>1.6876659874308239E-2</v>
      </c>
      <c r="CL388" s="470">
        <f t="shared" ref="CL388:CL451" si="914">IF(BZ388&lt;=($CS$2/1000),R388,0)</f>
        <v>0</v>
      </c>
      <c r="CM388" s="116">
        <f t="shared" ref="CM388:CM451" si="915">IF(CA388&lt;=($CS$2/1000),S388,0)</f>
        <v>0</v>
      </c>
      <c r="CN388" s="116">
        <f t="shared" ref="CN388:CN451" si="916">IF(CB388&lt;=($CS$2/1000),T388,0)</f>
        <v>0</v>
      </c>
      <c r="CO388" s="116">
        <f t="shared" ref="CO388:CO451" si="917">IF(CC388&lt;=($CS$2/1000),U388,0)</f>
        <v>0</v>
      </c>
      <c r="CP388" s="116">
        <f t="shared" ref="CP388:CP451" si="918">IF(CD388&lt;=($CS$2/1000),V388,0)</f>
        <v>0</v>
      </c>
      <c r="CQ388" s="116">
        <f t="shared" ref="CQ388:CQ451" si="919">IF(CE388&lt;=($CS$2/1000),W388,0)</f>
        <v>0</v>
      </c>
      <c r="CR388" s="116">
        <f t="shared" ref="CR388:CR451" si="920">IF(CF388&lt;=($CS$2/1000),X388,0)</f>
        <v>0</v>
      </c>
      <c r="CS388" s="116">
        <f t="shared" ref="CS388:CS451" si="921">IF(CG388&lt;=($CS$2/1000),Y388,0)</f>
        <v>0</v>
      </c>
      <c r="CT388" s="116">
        <f t="shared" ref="CT388:CT451" si="922">IF(CH388&lt;=($CS$2/1000),Z388,0)</f>
        <v>0</v>
      </c>
      <c r="CU388" s="116">
        <f t="shared" ref="CU388:CU451" si="923">IF(CI388&lt;=($CS$2/1000),AA388,0)</f>
        <v>0</v>
      </c>
      <c r="CV388" s="116">
        <f t="shared" ref="CV388:CV451" si="924">IF(CJ388&lt;=($CS$2/1000),AB388,0)</f>
        <v>0</v>
      </c>
      <c r="CW388" s="471">
        <f t="shared" ref="CW388:CW451" si="925">IF(CK388&lt;=($CS$2/1000),AC388,0)</f>
        <v>0</v>
      </c>
      <c r="CX388" s="470">
        <f t="shared" ref="CX388:CX451" si="926">IF(AND(BZ388&gt;($DE$2/1000),BZ388&lt;($DG$2/1000)),R388,0)</f>
        <v>0</v>
      </c>
      <c r="CY388" s="116">
        <f t="shared" ref="CY388:CY451" si="927">IF(AND(CA388&gt;($DE$2/1000),CA388&lt;($DG$2/1000)),S388,0)</f>
        <v>0</v>
      </c>
      <c r="CZ388" s="116">
        <f t="shared" ref="CZ388:CZ451" si="928">IF(AND(CB388&gt;($DE$2/1000),CB388&lt;($DG$2/1000)),T388,0)</f>
        <v>0</v>
      </c>
      <c r="DA388" s="116">
        <f t="shared" ref="DA388:DA451" si="929">IF(AND(CC388&gt;($DE$2/1000),CC388&lt;($DG$2/1000)),U388,0)</f>
        <v>0</v>
      </c>
      <c r="DB388" s="116">
        <f t="shared" ref="DB388:DB451" si="930">IF(AND(CD388&gt;($DE$2/1000),CD388&lt;($DG$2/1000)),V388,0)</f>
        <v>0</v>
      </c>
      <c r="DC388" s="116">
        <f t="shared" ref="DC388:DC451" si="931">IF(AND(CE388&gt;($DE$2/1000),CE388&lt;($DG$2/1000)),W388,0)</f>
        <v>0</v>
      </c>
      <c r="DD388" s="116">
        <f t="shared" ref="DD388:DD451" si="932">IF(AND(CF388&gt;($DE$2/1000),CF388&lt;($DG$2/1000)),X388,0)</f>
        <v>0</v>
      </c>
      <c r="DE388" s="116">
        <f t="shared" ref="DE388:DE451" si="933">IF(AND(CG388&gt;($DE$2/1000),CG388&lt;($DG$2/1000)),Y388,0)</f>
        <v>0</v>
      </c>
      <c r="DF388" s="116">
        <f t="shared" ref="DF388:DF451" si="934">IF(AND(CH388&gt;($DE$2/1000),CH388&lt;($DG$2/1000)),Z388,0)</f>
        <v>0</v>
      </c>
      <c r="DG388" s="116">
        <f t="shared" ref="DG388:DG451" si="935">IF(AND(CI388&gt;($DE$2/1000),CI388&lt;($DG$2/1000)),AA388,0)</f>
        <v>0</v>
      </c>
      <c r="DH388" s="116">
        <f t="shared" ref="DH388:DH451" si="936">IF(AND(CJ388&gt;($DE$2/1000),CJ388&lt;($DG$2/1000)),AB388,0)</f>
        <v>0</v>
      </c>
      <c r="DI388" s="471">
        <f t="shared" ref="DI388:DI451" si="937">IF(AND(CK388&gt;($DE$2/1000),CK388&lt;($DG$2/1000)),AC388,0)</f>
        <v>0</v>
      </c>
      <c r="DJ388" s="470">
        <f t="shared" ref="DJ388:DJ451" si="938">IF(AND(BZ388&gt;($DQ$2/1000),BZ388&lt;($DS$2/1000)),R388,0)</f>
        <v>0</v>
      </c>
      <c r="DK388" s="116">
        <f t="shared" ref="DK388:DK451" si="939">IF(AND(CA388&gt;($DQ$2/1000),CA388&lt;($DS$2/1000)),S388,0)</f>
        <v>0</v>
      </c>
      <c r="DL388" s="116">
        <f t="shared" ref="DL388:DL451" si="940">IF(AND(CB388&gt;($DQ$2/1000),CB388&lt;($DS$2/1000)),T388,0)</f>
        <v>1.1764409113854699</v>
      </c>
      <c r="DM388" s="116">
        <f t="shared" ref="DM388:DM451" si="941">IF(AND(CC388&gt;($DQ$2/1000),CC388&lt;($DS$2/1000)),U388,0)</f>
        <v>0</v>
      </c>
      <c r="DN388" s="116">
        <f t="shared" ref="DN388:DN451" si="942">IF(AND(CD388&gt;($DQ$2/1000),CD388&lt;($DS$2/1000)),V388,0)</f>
        <v>0</v>
      </c>
      <c r="DO388" s="116">
        <f t="shared" ref="DO388:DO451" si="943">IF(AND(CE388&gt;($DQ$2/1000),CE388&lt;($DS$2/1000)),W388,0)</f>
        <v>1.16064059168337</v>
      </c>
      <c r="DP388" s="116">
        <f t="shared" ref="DP388:DP451" si="944">IF(AND(CF388&gt;($DQ$2/1000),CF388&lt;($DS$2/1000)),X388,0)</f>
        <v>0</v>
      </c>
      <c r="DQ388" s="116">
        <f t="shared" ref="DQ388:DQ451" si="945">IF(AND(CG388&gt;($DQ$2/1000),CG388&lt;($DS$2/1000)),Y388,0)</f>
        <v>0</v>
      </c>
      <c r="DR388" s="116">
        <f t="shared" ref="DR388:DR451" si="946">IF(AND(CH388&gt;($DQ$2/1000),CH388&lt;($DS$2/1000)),Z388,0)</f>
        <v>1.1422780579755201</v>
      </c>
      <c r="DS388" s="116">
        <f t="shared" ref="DS388:DS451" si="947">IF(AND(CI388&gt;($DQ$2/1000),CI388&lt;($DS$2/1000)),AA388,0)</f>
        <v>0</v>
      </c>
      <c r="DT388" s="116">
        <f t="shared" ref="DT388:DT451" si="948">IF(AND(CJ388&gt;($DQ$2/1000),CJ388&lt;($DS$2/1000)),AB388,0)</f>
        <v>0</v>
      </c>
      <c r="DU388" s="471">
        <f t="shared" ref="DU388:DU451" si="949">IF(AND(CK388&gt;($DQ$2/1000),CK388&lt;($DS$2/1000)),AC388,0)</f>
        <v>1.1192838297188199</v>
      </c>
      <c r="DV388" s="470">
        <f t="shared" ref="DV388:DV451" si="950">IF(AND(BZ388&gt;($EC$2/1000),BZ388&lt;($EE$2/1000)),R388,0)</f>
        <v>0</v>
      </c>
      <c r="DW388" s="470">
        <f t="shared" ref="DW388:DW451" si="951">IF(AND(CA388&gt;($EC$2/1000),CA388&lt;($EE$2/1000)),S388,0)</f>
        <v>0.76360712320365098</v>
      </c>
      <c r="DX388" s="470">
        <f t="shared" ref="DX388:DX451" si="952">IF(AND(CB388&gt;($EC$2/1000),CB388&lt;($EE$2/1000)),T388,0)</f>
        <v>0</v>
      </c>
      <c r="DY388" s="470">
        <f t="shared" ref="DY388:DY451" si="953">IF(AND(CC388&gt;($EC$2/1000),CC388&lt;($EE$2/1000)),U388,0)</f>
        <v>0</v>
      </c>
      <c r="DZ388" s="470">
        <f t="shared" ref="DZ388:DZ451" si="954">IF(AND(CD388&gt;($EC$2/1000),CD388&lt;($EE$2/1000)),V388,0)</f>
        <v>0.70060953553935001</v>
      </c>
      <c r="EA388" s="470">
        <f t="shared" ref="EA388:EA451" si="955">IF(AND(CE388&gt;($EC$2/1000),CE388&lt;($EE$2/1000)),W388,0)</f>
        <v>0</v>
      </c>
      <c r="EB388" s="470">
        <f t="shared" ref="EB388:EB451" si="956">IF(AND(CF388&gt;($EC$2/1000),CF388&lt;($EE$2/1000)),X388,0)</f>
        <v>0</v>
      </c>
      <c r="EC388" s="470">
        <f t="shared" ref="EC388:EC451" si="957">IF(AND(CG388&gt;($EC$2/1000),CG388&lt;($EE$2/1000)),Y388,0)</f>
        <v>0.65670212595513999</v>
      </c>
      <c r="ED388" s="470">
        <f t="shared" ref="ED388:ED451" si="958">IF(AND(CH388&gt;($EC$2/1000),CH388&lt;($EE$2/1000)),Z388,0)</f>
        <v>0</v>
      </c>
      <c r="EE388" s="470">
        <f t="shared" ref="EE388:EE451" si="959">IF(AND(CI388&gt;($EC$2/1000),CI388&lt;($EE$2/1000)),AA388,0)</f>
        <v>0</v>
      </c>
      <c r="EF388" s="470">
        <f t="shared" ref="EF388:EF451" si="960">IF(AND(CJ388&gt;($EC$2/1000),CJ388&lt;($EE$2/1000)),AB388,0)</f>
        <v>0</v>
      </c>
      <c r="EG388" s="470">
        <f t="shared" ref="EG388:EG451" si="961">IF(AND(CK388&gt;($EC$2/1000),CK388&lt;($EE$2/1000)),AC388,0)</f>
        <v>0</v>
      </c>
      <c r="EH388" s="466">
        <f t="shared" ref="EH388:EH451" si="962">IF(BB388=0,0,BN388/1000000/BB388)</f>
        <v>123.29347429791112</v>
      </c>
      <c r="EI388" s="122">
        <f t="shared" ref="EI388:EI451" si="963">IF(BC388=0,0,BO388/1000000/BC388)</f>
        <v>3.9760866398036736</v>
      </c>
      <c r="EJ388" s="122">
        <f t="shared" ref="EJ388:EJ451" si="964">IF(BD388=0,0,BP388/1000000/BD388)</f>
        <v>2.0233942336140065</v>
      </c>
      <c r="EK388" s="122">
        <f t="shared" ref="EK388:EK451" si="965">IF(BE388=0,0,BQ388/1000000/BE388)</f>
        <v>141.0544522486307</v>
      </c>
      <c r="EL388" s="122">
        <f t="shared" ref="EL388:EL451" si="966">IF(BF388=0,0,BR388/1000000/BF388)</f>
        <v>4.5488597532376822</v>
      </c>
      <c r="EM388" s="122">
        <f t="shared" ref="EM388:EM451" si="967">IF(BG388=0,0,BS388/1000000/BG388)</f>
        <v>2.0666123116768391</v>
      </c>
      <c r="EN388" s="122">
        <f t="shared" ref="EN388:EN451" si="968">IF(BH388=0,0,BT388/1000000/BH388)</f>
        <v>156.06984946559351</v>
      </c>
      <c r="EO388" s="122">
        <f t="shared" ref="EO388:EO451" si="969">IF(BI388=0,0,BU388/1000000/BI388)</f>
        <v>5.0330907363102861</v>
      </c>
      <c r="EP388" s="122">
        <f t="shared" ref="EP388:EP451" si="970">IF(BJ388=0,0,BV388/1000000/BJ388)</f>
        <v>2.1187719594746652</v>
      </c>
      <c r="EQ388" s="122">
        <f t="shared" ref="EQ388:EQ451" si="971">IF(BK388=0,0,BW388/1000000/BK388)</f>
        <v>202.06773061744536</v>
      </c>
      <c r="ER388" s="122">
        <f t="shared" ref="ER388:ER451" si="972">IF(BL388=0,0,BX388/1000000/BL388)</f>
        <v>6.5164746846386086</v>
      </c>
      <c r="ES388" s="469">
        <f t="shared" ref="ES388:ES451" si="973">IF(BM388=0,0,BY388/1000000/BM388)</f>
        <v>2.187197622129371</v>
      </c>
      <c r="ET388" s="466">
        <f t="shared" ref="ET388:ET451" si="974">IF(CX388=0,0,EH388)</f>
        <v>0</v>
      </c>
      <c r="EU388" s="122">
        <f t="shared" ref="EU388:EU451" si="975">IF(CY388=0,0,EI388)</f>
        <v>0</v>
      </c>
      <c r="EV388" s="122">
        <f t="shared" ref="EV388:EV451" si="976">IF(CZ388=0,0,EJ388)</f>
        <v>0</v>
      </c>
      <c r="EW388" s="122">
        <f t="shared" ref="EW388:EW451" si="977">IF(DA388=0,0,EK388)</f>
        <v>0</v>
      </c>
      <c r="EX388" s="122">
        <f t="shared" ref="EX388:EX451" si="978">IF(DB388=0,0,EL388)</f>
        <v>0</v>
      </c>
      <c r="EY388" s="122">
        <f t="shared" ref="EY388:EY451" si="979">IF(DC388=0,0,EM388)</f>
        <v>0</v>
      </c>
      <c r="EZ388" s="122">
        <f t="shared" ref="EZ388:EZ451" si="980">IF(DD388=0,0,EN388)</f>
        <v>0</v>
      </c>
      <c r="FA388" s="122">
        <f t="shared" ref="FA388:FA451" si="981">IF(DE388=0,0,EO388)</f>
        <v>0</v>
      </c>
      <c r="FB388" s="122">
        <f t="shared" ref="FB388:FB451" si="982">IF(DF388=0,0,EP388)</f>
        <v>0</v>
      </c>
      <c r="FC388" s="122">
        <f t="shared" ref="FC388:FC451" si="983">IF(DG388=0,0,EQ388)</f>
        <v>0</v>
      </c>
      <c r="FD388" s="122">
        <f t="shared" ref="FD388:FD451" si="984">IF(DH388=0,0,ER388)</f>
        <v>0</v>
      </c>
      <c r="FE388" s="469">
        <f t="shared" ref="FE388:FE451" si="985">IF(DI388=0,0,ES388)</f>
        <v>0</v>
      </c>
      <c r="FF388" s="466">
        <f t="shared" ref="FF388:FF451" si="986">IF(DJ388=0,0,EH388)</f>
        <v>0</v>
      </c>
      <c r="FG388" s="466">
        <f t="shared" ref="FG388:FG451" si="987">IF(DK388=0,0,EI388)</f>
        <v>0</v>
      </c>
      <c r="FH388" s="466">
        <f t="shared" ref="FH388:FH451" si="988">IF(DL388=0,0,EJ388)</f>
        <v>2.0233942336140065</v>
      </c>
      <c r="FI388" s="466">
        <f t="shared" ref="FI388:FI451" si="989">IF(DM388=0,0,EK388)</f>
        <v>0</v>
      </c>
      <c r="FJ388" s="466">
        <f t="shared" ref="FJ388:FJ451" si="990">IF(DN388=0,0,EL388)</f>
        <v>0</v>
      </c>
      <c r="FK388" s="466">
        <f t="shared" ref="FK388:FK451" si="991">IF(DO388=0,0,EM388)</f>
        <v>2.0666123116768391</v>
      </c>
      <c r="FL388" s="466">
        <f t="shared" ref="FL388:FL451" si="992">IF(DP388=0,0,EN388)</f>
        <v>0</v>
      </c>
      <c r="FM388" s="466">
        <f t="shared" ref="FM388:FM451" si="993">IF(DQ388=0,0,EO388)</f>
        <v>0</v>
      </c>
      <c r="FN388" s="466">
        <f t="shared" ref="FN388:FN451" si="994">IF(DR388=0,0,EP388)</f>
        <v>2.1187719594746652</v>
      </c>
      <c r="FO388" s="466">
        <f t="shared" ref="FO388:FO451" si="995">IF(DS388=0,0,EQ388)</f>
        <v>0</v>
      </c>
      <c r="FP388" s="466">
        <f t="shared" ref="FP388:FP451" si="996">IF(DT388=0,0,ER388)</f>
        <v>0</v>
      </c>
      <c r="FQ388" s="468">
        <f t="shared" ref="FQ388:FQ451" si="997">IF(DU388=0,0,ES388)</f>
        <v>2.187197622129371</v>
      </c>
      <c r="FR388" s="466">
        <f t="shared" ref="FR388:FR451" si="998">IF(DV388=0,0,EH388)</f>
        <v>0</v>
      </c>
      <c r="FS388" s="466">
        <f t="shared" ref="FS388:FS451" si="999">IF(DW388=0,0,EI388)</f>
        <v>3.9760866398036736</v>
      </c>
      <c r="FT388" s="466">
        <f t="shared" ref="FT388:FT451" si="1000">IF(DX388=0,0,EJ388)</f>
        <v>0</v>
      </c>
      <c r="FU388" s="466">
        <f t="shared" ref="FU388:FU451" si="1001">IF(DY388=0,0,EK388)</f>
        <v>0</v>
      </c>
      <c r="FV388" s="466">
        <f t="shared" ref="FV388:FV451" si="1002">IF(DZ388=0,0,EL388)</f>
        <v>4.5488597532376822</v>
      </c>
      <c r="FW388" s="466">
        <f t="shared" ref="FW388:FW451" si="1003">IF(EA388=0,0,EM388)</f>
        <v>0</v>
      </c>
      <c r="FX388" s="466">
        <f t="shared" ref="FX388:FX451" si="1004">IF(EB388=0,0,EN388)</f>
        <v>0</v>
      </c>
      <c r="FY388" s="466">
        <f t="shared" ref="FY388:FY451" si="1005">IF(EC388=0,0,EO388)</f>
        <v>5.0330907363102861</v>
      </c>
      <c r="FZ388" s="466">
        <f t="shared" ref="FZ388:FZ451" si="1006">IF(ED388=0,0,EP388)</f>
        <v>0</v>
      </c>
      <c r="GA388" s="466">
        <f t="shared" ref="GA388:GA451" si="1007">IF(EE388=0,0,EQ388)</f>
        <v>0</v>
      </c>
      <c r="GB388" s="466">
        <f t="shared" ref="GB388:GB451" si="1008">IF(EF388=0,0,ER388)</f>
        <v>0</v>
      </c>
      <c r="GC388" s="468">
        <f t="shared" ref="GC388:GC451" si="1009">IF(EG388=0,0,ES388)</f>
        <v>0</v>
      </c>
    </row>
    <row r="389" spans="1:185">
      <c r="A389" s="97">
        <v>386</v>
      </c>
      <c r="B389" s="97" t="s">
        <v>11</v>
      </c>
      <c r="C389" s="97" t="s">
        <v>214</v>
      </c>
      <c r="D389" s="97" t="s">
        <v>935</v>
      </c>
      <c r="E389" s="321">
        <v>0.14679917954136801</v>
      </c>
      <c r="F389" s="122">
        <v>0</v>
      </c>
      <c r="G389" s="122">
        <v>0.80600231189607696</v>
      </c>
      <c r="H389" s="122">
        <v>0.136133844965763</v>
      </c>
      <c r="I389" s="122">
        <v>0</v>
      </c>
      <c r="J389" s="122">
        <v>0.77603156137250695</v>
      </c>
      <c r="K389" s="122">
        <v>0.12856025078406999</v>
      </c>
      <c r="L389" s="122">
        <v>0</v>
      </c>
      <c r="M389" s="122">
        <v>0.74837363107417498</v>
      </c>
      <c r="N389" s="122">
        <v>0.10516623678286199</v>
      </c>
      <c r="O389" s="122">
        <v>0</v>
      </c>
      <c r="P389" s="475">
        <v>0.70271290462686897</v>
      </c>
      <c r="Q389" s="474">
        <v>3</v>
      </c>
      <c r="R389" s="97">
        <v>0.44039753862410302</v>
      </c>
      <c r="S389" s="97">
        <v>0</v>
      </c>
      <c r="T389" s="97">
        <v>2.4180069356882301</v>
      </c>
      <c r="U389" s="97">
        <v>0.40840153489728998</v>
      </c>
      <c r="V389" s="97">
        <v>0</v>
      </c>
      <c r="W389" s="97">
        <v>2.3280946841175201</v>
      </c>
      <c r="X389" s="97">
        <v>0.385680752352209</v>
      </c>
      <c r="Y389" s="97">
        <v>0</v>
      </c>
      <c r="Z389" s="97">
        <v>2.24512089322252</v>
      </c>
      <c r="AA389" s="97">
        <v>0.31549871034858701</v>
      </c>
      <c r="AB389" s="97">
        <v>0</v>
      </c>
      <c r="AC389" s="97">
        <v>2.1081387138805998</v>
      </c>
      <c r="AD389" s="321">
        <v>1086.07872195287</v>
      </c>
      <c r="AE389" s="97">
        <v>0</v>
      </c>
      <c r="AF389" s="97">
        <v>5963.1257036315601</v>
      </c>
      <c r="AG389" s="97">
        <v>1007.1723344562801</v>
      </c>
      <c r="AH389" s="97">
        <v>0</v>
      </c>
      <c r="AI389" s="97">
        <v>5741.3901699160297</v>
      </c>
      <c r="AJ389" s="97">
        <v>951.13987218271302</v>
      </c>
      <c r="AK389" s="97">
        <v>0</v>
      </c>
      <c r="AL389" s="97">
        <v>5536.76586341857</v>
      </c>
      <c r="AM389" s="97">
        <v>778.06165126105498</v>
      </c>
      <c r="AN389" s="97">
        <v>0</v>
      </c>
      <c r="AO389" s="97">
        <v>5198.9495836512797</v>
      </c>
      <c r="AP389" s="466">
        <f t="shared" si="866"/>
        <v>2466.1325886289337</v>
      </c>
      <c r="AQ389" s="122">
        <f t="shared" si="867"/>
        <v>0</v>
      </c>
      <c r="AR389" s="473">
        <f t="shared" si="868"/>
        <v>2466.132588628946</v>
      </c>
      <c r="AS389" s="122">
        <f t="shared" si="869"/>
        <v>2466.1325886289251</v>
      </c>
      <c r="AT389" s="122">
        <f t="shared" si="870"/>
        <v>0</v>
      </c>
      <c r="AU389" s="122">
        <f t="shared" si="871"/>
        <v>2466.1325886289465</v>
      </c>
      <c r="AV389" s="122">
        <f t="shared" si="872"/>
        <v>2466.1325886289469</v>
      </c>
      <c r="AW389" s="122">
        <f t="shared" si="873"/>
        <v>0</v>
      </c>
      <c r="AX389" s="122">
        <f t="shared" si="874"/>
        <v>2466.1326167925899</v>
      </c>
      <c r="AY389" s="122">
        <f t="shared" si="875"/>
        <v>2466.132588628946</v>
      </c>
      <c r="AZ389" s="122">
        <f t="shared" si="876"/>
        <v>0</v>
      </c>
      <c r="BA389" s="469">
        <f t="shared" si="877"/>
        <v>2466.1325886289551</v>
      </c>
      <c r="BB389" s="97">
        <f t="shared" si="878"/>
        <v>2.2654375607222891E-2</v>
      </c>
      <c r="BC389" s="97">
        <f t="shared" si="879"/>
        <v>0</v>
      </c>
      <c r="BD389" s="97">
        <f t="shared" si="880"/>
        <v>0.12438406788805124</v>
      </c>
      <c r="BE389" s="97">
        <f t="shared" si="881"/>
        <v>2.1008477474772025E-2</v>
      </c>
      <c r="BF389" s="97">
        <f t="shared" si="882"/>
        <v>0</v>
      </c>
      <c r="BG389" s="97">
        <f t="shared" si="883"/>
        <v>0.1197589150655861</v>
      </c>
      <c r="BH389" s="97">
        <f t="shared" si="884"/>
        <v>1.9839703590443868E-2</v>
      </c>
      <c r="BI389" s="97">
        <f t="shared" si="885"/>
        <v>0</v>
      </c>
      <c r="BJ389" s="97">
        <f t="shared" si="886"/>
        <v>0.11549068179988017</v>
      </c>
      <c r="BK389" s="97">
        <f t="shared" si="887"/>
        <v>1.6229487363079668E-2</v>
      </c>
      <c r="BL389" s="97">
        <f t="shared" si="888"/>
        <v>0</v>
      </c>
      <c r="BM389" s="469">
        <f t="shared" si="889"/>
        <v>0.10844421702625091</v>
      </c>
      <c r="BN389" s="467">
        <f t="shared" si="890"/>
        <v>39549343.724820852</v>
      </c>
      <c r="BO389" s="97">
        <f t="shared" si="891"/>
        <v>0</v>
      </c>
      <c r="BP389" s="97">
        <f t="shared" si="892"/>
        <v>15161331.867679143</v>
      </c>
      <c r="BQ389" s="97">
        <f t="shared" si="893"/>
        <v>41264991.842015237</v>
      </c>
      <c r="BR389" s="97">
        <f t="shared" si="894"/>
        <v>0</v>
      </c>
      <c r="BS389" s="97">
        <f t="shared" si="895"/>
        <v>15488258.576524343</v>
      </c>
      <c r="BT389" s="97">
        <f t="shared" si="896"/>
        <v>42616482.982925415</v>
      </c>
      <c r="BU389" s="97">
        <f t="shared" si="897"/>
        <v>0</v>
      </c>
      <c r="BV389" s="97">
        <f t="shared" si="898"/>
        <v>15807965.760646386</v>
      </c>
      <c r="BW389" s="97">
        <f t="shared" si="899"/>
        <v>47718667.53403312</v>
      </c>
      <c r="BX389" s="97">
        <f t="shared" si="900"/>
        <v>0</v>
      </c>
      <c r="BY389" s="469">
        <f t="shared" si="901"/>
        <v>16378295.78430324</v>
      </c>
      <c r="BZ389" s="470">
        <f t="shared" si="902"/>
        <v>4.4901867354188152</v>
      </c>
      <c r="CA389" s="470">
        <f t="shared" si="903"/>
        <v>0</v>
      </c>
      <c r="CB389" s="470">
        <f t="shared" si="904"/>
        <v>0.31350885814071949</v>
      </c>
      <c r="CC389" s="470">
        <f t="shared" si="905"/>
        <v>5.0520123354082251</v>
      </c>
      <c r="CD389" s="470">
        <f t="shared" si="906"/>
        <v>0</v>
      </c>
      <c r="CE389" s="470">
        <f t="shared" si="907"/>
        <v>0.3326380727164297</v>
      </c>
      <c r="CF389" s="470">
        <f t="shared" si="908"/>
        <v>5.524839225578912</v>
      </c>
      <c r="CG389" s="470">
        <f t="shared" si="909"/>
        <v>0</v>
      </c>
      <c r="CH389" s="470">
        <f t="shared" si="910"/>
        <v>0.35205154894702628</v>
      </c>
      <c r="CI389" s="470">
        <f t="shared" si="911"/>
        <v>7.5624187942495711</v>
      </c>
      <c r="CJ389" s="470">
        <f t="shared" si="912"/>
        <v>0</v>
      </c>
      <c r="CK389" s="472">
        <f t="shared" si="913"/>
        <v>0.38845393987747978</v>
      </c>
      <c r="CL389" s="470">
        <f t="shared" si="914"/>
        <v>0</v>
      </c>
      <c r="CM389" s="116">
        <f t="shared" si="915"/>
        <v>0</v>
      </c>
      <c r="CN389" s="116">
        <f t="shared" si="916"/>
        <v>0</v>
      </c>
      <c r="CO389" s="116">
        <f t="shared" si="917"/>
        <v>0</v>
      </c>
      <c r="CP389" s="116">
        <f t="shared" si="918"/>
        <v>0</v>
      </c>
      <c r="CQ389" s="116">
        <f t="shared" si="919"/>
        <v>0</v>
      </c>
      <c r="CR389" s="116">
        <f t="shared" si="920"/>
        <v>0</v>
      </c>
      <c r="CS389" s="116">
        <f t="shared" si="921"/>
        <v>0</v>
      </c>
      <c r="CT389" s="116">
        <f t="shared" si="922"/>
        <v>0</v>
      </c>
      <c r="CU389" s="116">
        <f t="shared" si="923"/>
        <v>0</v>
      </c>
      <c r="CV389" s="116">
        <f t="shared" si="924"/>
        <v>0</v>
      </c>
      <c r="CW389" s="471">
        <f t="shared" si="925"/>
        <v>0</v>
      </c>
      <c r="CX389" s="470">
        <f t="shared" si="926"/>
        <v>0</v>
      </c>
      <c r="CY389" s="116">
        <f t="shared" si="927"/>
        <v>0</v>
      </c>
      <c r="CZ389" s="116">
        <f t="shared" si="928"/>
        <v>0</v>
      </c>
      <c r="DA389" s="116">
        <f t="shared" si="929"/>
        <v>0</v>
      </c>
      <c r="DB389" s="116">
        <f t="shared" si="930"/>
        <v>0</v>
      </c>
      <c r="DC389" s="116">
        <f t="shared" si="931"/>
        <v>0</v>
      </c>
      <c r="DD389" s="116">
        <f t="shared" si="932"/>
        <v>0</v>
      </c>
      <c r="DE389" s="116">
        <f t="shared" si="933"/>
        <v>0</v>
      </c>
      <c r="DF389" s="116">
        <f t="shared" si="934"/>
        <v>0</v>
      </c>
      <c r="DG389" s="116">
        <f t="shared" si="935"/>
        <v>0</v>
      </c>
      <c r="DH389" s="116">
        <f t="shared" si="936"/>
        <v>0</v>
      </c>
      <c r="DI389" s="471">
        <f t="shared" si="937"/>
        <v>0</v>
      </c>
      <c r="DJ389" s="470">
        <f t="shared" si="938"/>
        <v>0</v>
      </c>
      <c r="DK389" s="116">
        <f t="shared" si="939"/>
        <v>0</v>
      </c>
      <c r="DL389" s="116">
        <f t="shared" si="940"/>
        <v>0</v>
      </c>
      <c r="DM389" s="116">
        <f t="shared" si="941"/>
        <v>0</v>
      </c>
      <c r="DN389" s="116">
        <f t="shared" si="942"/>
        <v>0</v>
      </c>
      <c r="DO389" s="116">
        <f t="shared" si="943"/>
        <v>0</v>
      </c>
      <c r="DP389" s="116">
        <f t="shared" si="944"/>
        <v>0</v>
      </c>
      <c r="DQ389" s="116">
        <f t="shared" si="945"/>
        <v>0</v>
      </c>
      <c r="DR389" s="116">
        <f t="shared" si="946"/>
        <v>0</v>
      </c>
      <c r="DS389" s="116">
        <f t="shared" si="947"/>
        <v>0</v>
      </c>
      <c r="DT389" s="116">
        <f t="shared" si="948"/>
        <v>0</v>
      </c>
      <c r="DU389" s="471">
        <f t="shared" si="949"/>
        <v>0</v>
      </c>
      <c r="DV389" s="470">
        <f t="shared" si="950"/>
        <v>0</v>
      </c>
      <c r="DW389" s="470">
        <f t="shared" si="951"/>
        <v>0</v>
      </c>
      <c r="DX389" s="470">
        <f t="shared" si="952"/>
        <v>0</v>
      </c>
      <c r="DY389" s="470">
        <f t="shared" si="953"/>
        <v>0</v>
      </c>
      <c r="DZ389" s="470">
        <f t="shared" si="954"/>
        <v>0</v>
      </c>
      <c r="EA389" s="470">
        <f t="shared" si="955"/>
        <v>0</v>
      </c>
      <c r="EB389" s="470">
        <f t="shared" si="956"/>
        <v>0</v>
      </c>
      <c r="EC389" s="470">
        <f t="shared" si="957"/>
        <v>0</v>
      </c>
      <c r="ED389" s="470">
        <f t="shared" si="958"/>
        <v>0</v>
      </c>
      <c r="EE389" s="470">
        <f t="shared" si="959"/>
        <v>0</v>
      </c>
      <c r="EF389" s="470">
        <f t="shared" si="960"/>
        <v>0</v>
      </c>
      <c r="EG389" s="470">
        <f t="shared" si="961"/>
        <v>0</v>
      </c>
      <c r="EH389" s="466">
        <f t="shared" si="962"/>
        <v>1745.7706365657389</v>
      </c>
      <c r="EI389" s="122">
        <f t="shared" si="963"/>
        <v>0</v>
      </c>
      <c r="EJ389" s="122">
        <f t="shared" si="964"/>
        <v>121.89126891496039</v>
      </c>
      <c r="EK389" s="122">
        <f t="shared" si="965"/>
        <v>1964.2066823532639</v>
      </c>
      <c r="EL389" s="122">
        <f t="shared" si="966"/>
        <v>0</v>
      </c>
      <c r="EM389" s="122">
        <f t="shared" si="967"/>
        <v>129.32864804296349</v>
      </c>
      <c r="EN389" s="122">
        <f t="shared" si="968"/>
        <v>2148.0403065826231</v>
      </c>
      <c r="EO389" s="122">
        <f t="shared" si="969"/>
        <v>0</v>
      </c>
      <c r="EP389" s="122">
        <f t="shared" si="970"/>
        <v>136.87654721822577</v>
      </c>
      <c r="EQ389" s="122">
        <f t="shared" si="971"/>
        <v>2940.2449052450006</v>
      </c>
      <c r="ER389" s="122">
        <f t="shared" si="972"/>
        <v>0</v>
      </c>
      <c r="ES389" s="469">
        <f t="shared" si="973"/>
        <v>151.02968358689495</v>
      </c>
      <c r="ET389" s="466">
        <f t="shared" si="974"/>
        <v>0</v>
      </c>
      <c r="EU389" s="122">
        <f t="shared" si="975"/>
        <v>0</v>
      </c>
      <c r="EV389" s="122">
        <f t="shared" si="976"/>
        <v>0</v>
      </c>
      <c r="EW389" s="122">
        <f t="shared" si="977"/>
        <v>0</v>
      </c>
      <c r="EX389" s="122">
        <f t="shared" si="978"/>
        <v>0</v>
      </c>
      <c r="EY389" s="122">
        <f t="shared" si="979"/>
        <v>0</v>
      </c>
      <c r="EZ389" s="122">
        <f t="shared" si="980"/>
        <v>0</v>
      </c>
      <c r="FA389" s="122">
        <f t="shared" si="981"/>
        <v>0</v>
      </c>
      <c r="FB389" s="122">
        <f t="shared" si="982"/>
        <v>0</v>
      </c>
      <c r="FC389" s="122">
        <f t="shared" si="983"/>
        <v>0</v>
      </c>
      <c r="FD389" s="122">
        <f t="shared" si="984"/>
        <v>0</v>
      </c>
      <c r="FE389" s="469">
        <f t="shared" si="985"/>
        <v>0</v>
      </c>
      <c r="FF389" s="466">
        <f t="shared" si="986"/>
        <v>0</v>
      </c>
      <c r="FG389" s="466">
        <f t="shared" si="987"/>
        <v>0</v>
      </c>
      <c r="FH389" s="466">
        <f t="shared" si="988"/>
        <v>0</v>
      </c>
      <c r="FI389" s="466">
        <f t="shared" si="989"/>
        <v>0</v>
      </c>
      <c r="FJ389" s="466">
        <f t="shared" si="990"/>
        <v>0</v>
      </c>
      <c r="FK389" s="466">
        <f t="shared" si="991"/>
        <v>0</v>
      </c>
      <c r="FL389" s="466">
        <f t="shared" si="992"/>
        <v>0</v>
      </c>
      <c r="FM389" s="466">
        <f t="shared" si="993"/>
        <v>0</v>
      </c>
      <c r="FN389" s="466">
        <f t="shared" si="994"/>
        <v>0</v>
      </c>
      <c r="FO389" s="466">
        <f t="shared" si="995"/>
        <v>0</v>
      </c>
      <c r="FP389" s="466">
        <f t="shared" si="996"/>
        <v>0</v>
      </c>
      <c r="FQ389" s="468">
        <f t="shared" si="997"/>
        <v>0</v>
      </c>
      <c r="FR389" s="466">
        <f t="shared" si="998"/>
        <v>0</v>
      </c>
      <c r="FS389" s="466">
        <f t="shared" si="999"/>
        <v>0</v>
      </c>
      <c r="FT389" s="466">
        <f t="shared" si="1000"/>
        <v>0</v>
      </c>
      <c r="FU389" s="466">
        <f t="shared" si="1001"/>
        <v>0</v>
      </c>
      <c r="FV389" s="466">
        <f t="shared" si="1002"/>
        <v>0</v>
      </c>
      <c r="FW389" s="466">
        <f t="shared" si="1003"/>
        <v>0</v>
      </c>
      <c r="FX389" s="466">
        <f t="shared" si="1004"/>
        <v>0</v>
      </c>
      <c r="FY389" s="466">
        <f t="shared" si="1005"/>
        <v>0</v>
      </c>
      <c r="FZ389" s="466">
        <f t="shared" si="1006"/>
        <v>0</v>
      </c>
      <c r="GA389" s="466">
        <f t="shared" si="1007"/>
        <v>0</v>
      </c>
      <c r="GB389" s="466">
        <f t="shared" si="1008"/>
        <v>0</v>
      </c>
      <c r="GC389" s="468">
        <f t="shared" si="1009"/>
        <v>0</v>
      </c>
    </row>
    <row r="390" spans="1:185">
      <c r="A390" s="97">
        <v>387</v>
      </c>
      <c r="B390" s="97" t="s">
        <v>11</v>
      </c>
      <c r="C390" s="97" t="s">
        <v>214</v>
      </c>
      <c r="D390" s="97" t="s">
        <v>935</v>
      </c>
      <c r="E390" s="321">
        <v>0.150250985796545</v>
      </c>
      <c r="F390" s="122">
        <v>1.0932797956617999E-2</v>
      </c>
      <c r="G390" s="122">
        <v>1.6620097184131699</v>
      </c>
      <c r="H390" s="122">
        <v>0.148697224257757</v>
      </c>
      <c r="I390" s="122">
        <v>1.0167502099655E-2</v>
      </c>
      <c r="J390" s="122">
        <v>1.64582565220815</v>
      </c>
      <c r="K390" s="122">
        <v>0.147587394587195</v>
      </c>
      <c r="L390" s="122">
        <v>9.6208622018239993E-3</v>
      </c>
      <c r="M390" s="122">
        <v>1.62701714283476</v>
      </c>
      <c r="N390" s="122">
        <v>0.14388056348751699</v>
      </c>
      <c r="O390" s="122">
        <v>7.7950849430690004E-3</v>
      </c>
      <c r="P390" s="475">
        <v>1.6034644477339099</v>
      </c>
      <c r="Q390" s="474">
        <v>3</v>
      </c>
      <c r="R390" s="97">
        <v>0.450752957389634</v>
      </c>
      <c r="S390" s="97">
        <v>3.2798393869855003E-2</v>
      </c>
      <c r="T390" s="97">
        <v>4.9860291552395104</v>
      </c>
      <c r="U390" s="97">
        <v>0.446091672773272</v>
      </c>
      <c r="V390" s="97">
        <v>3.0502506298965001E-2</v>
      </c>
      <c r="W390" s="97">
        <v>4.9374769566244696</v>
      </c>
      <c r="X390" s="97">
        <v>0.44276218376158499</v>
      </c>
      <c r="Y390" s="97">
        <v>2.8862586605472001E-2</v>
      </c>
      <c r="Z390" s="97">
        <v>4.8810514285042998</v>
      </c>
      <c r="AA390" s="97">
        <v>0.43164169046255102</v>
      </c>
      <c r="AB390" s="97">
        <v>2.3385254829206999E-2</v>
      </c>
      <c r="AC390" s="97">
        <v>4.81039334320175</v>
      </c>
      <c r="AD390" s="321">
        <v>708.16459013073802</v>
      </c>
      <c r="AE390" s="97">
        <v>51.528582943306503</v>
      </c>
      <c r="AF390" s="97">
        <v>7833.4023886346704</v>
      </c>
      <c r="AG390" s="97">
        <v>700.841384246644</v>
      </c>
      <c r="AH390" s="97">
        <v>47.921582137275003</v>
      </c>
      <c r="AI390" s="97">
        <v>7757.1234707296599</v>
      </c>
      <c r="AJ390" s="97">
        <v>695.61052290086297</v>
      </c>
      <c r="AK390" s="97">
        <v>45.345152990109703</v>
      </c>
      <c r="AL390" s="97">
        <v>7668.4748840332004</v>
      </c>
      <c r="AM390" s="97">
        <v>678.139446005953</v>
      </c>
      <c r="AN390" s="97">
        <v>36.739879638577499</v>
      </c>
      <c r="AO390" s="97">
        <v>7557.4661783338097</v>
      </c>
      <c r="AP390" s="466">
        <f t="shared" si="866"/>
        <v>1571.0703136188092</v>
      </c>
      <c r="AQ390" s="122">
        <f t="shared" si="867"/>
        <v>1571.0703136188145</v>
      </c>
      <c r="AR390" s="473">
        <f t="shared" si="868"/>
        <v>1571.0703136188106</v>
      </c>
      <c r="AS390" s="122">
        <f t="shared" si="869"/>
        <v>1571.0703136188099</v>
      </c>
      <c r="AT390" s="122">
        <f t="shared" si="870"/>
        <v>1571.0703136188208</v>
      </c>
      <c r="AU390" s="122">
        <f t="shared" si="871"/>
        <v>1571.0703136188115</v>
      </c>
      <c r="AV390" s="122">
        <f t="shared" si="872"/>
        <v>1571.070313618811</v>
      </c>
      <c r="AW390" s="122">
        <f t="shared" si="873"/>
        <v>1571.0703136188356</v>
      </c>
      <c r="AX390" s="122">
        <f t="shared" si="874"/>
        <v>1571.0702901532529</v>
      </c>
      <c r="AY390" s="122">
        <f t="shared" si="875"/>
        <v>1571.0703136188092</v>
      </c>
      <c r="AZ390" s="122">
        <f t="shared" si="876"/>
        <v>1571.0703136187872</v>
      </c>
      <c r="BA390" s="469">
        <f t="shared" si="877"/>
        <v>1571.0703136188101</v>
      </c>
      <c r="BB390" s="97">
        <f t="shared" si="878"/>
        <v>2.3187066019202368E-2</v>
      </c>
      <c r="BC390" s="97">
        <f t="shared" si="879"/>
        <v>1.6871736757718598E-3</v>
      </c>
      <c r="BD390" s="97">
        <f t="shared" si="880"/>
        <v>0.25648503310045018</v>
      </c>
      <c r="BE390" s="97">
        <f t="shared" si="881"/>
        <v>2.2947286085733185E-2</v>
      </c>
      <c r="BF390" s="97">
        <f t="shared" si="882"/>
        <v>1.5690715184678698E-3</v>
      </c>
      <c r="BG390" s="97">
        <f t="shared" si="883"/>
        <v>0.25398747203909994</v>
      </c>
      <c r="BH390" s="97">
        <f t="shared" si="884"/>
        <v>2.2776014704683902E-2</v>
      </c>
      <c r="BI390" s="97">
        <f t="shared" si="885"/>
        <v>1.484712834679261E-3</v>
      </c>
      <c r="BJ390" s="97">
        <f t="shared" si="886"/>
        <v>0.25108490107591086</v>
      </c>
      <c r="BK390" s="97">
        <f t="shared" si="887"/>
        <v>2.2203968291979147E-2</v>
      </c>
      <c r="BL390" s="97">
        <f t="shared" si="888"/>
        <v>1.2029548308253926E-3</v>
      </c>
      <c r="BM390" s="469">
        <f t="shared" si="889"/>
        <v>0.24745019682862524</v>
      </c>
      <c r="BN390" s="467">
        <f t="shared" si="890"/>
        <v>24867706.180769753</v>
      </c>
      <c r="BO390" s="97">
        <f t="shared" si="891"/>
        <v>108737201.04890047</v>
      </c>
      <c r="BP390" s="97">
        <f t="shared" si="892"/>
        <v>6426391.6633375557</v>
      </c>
      <c r="BQ390" s="97">
        <f t="shared" si="893"/>
        <v>25013667.533841088</v>
      </c>
      <c r="BR390" s="97">
        <f t="shared" si="894"/>
        <v>113271916.81551747</v>
      </c>
      <c r="BS390" s="97">
        <f t="shared" si="895"/>
        <v>6461893.4046231396</v>
      </c>
      <c r="BT390" s="97">
        <f t="shared" si="896"/>
        <v>25119393.394416478</v>
      </c>
      <c r="BU390" s="97">
        <f t="shared" si="897"/>
        <v>116851530.59469031</v>
      </c>
      <c r="BV390" s="97">
        <f t="shared" si="898"/>
        <v>6503843.9014818445</v>
      </c>
      <c r="BW390" s="97">
        <f t="shared" si="899"/>
        <v>25481716.820096221</v>
      </c>
      <c r="BX390" s="97">
        <f t="shared" si="900"/>
        <v>131549361.51383591</v>
      </c>
      <c r="BY390" s="469">
        <f t="shared" si="901"/>
        <v>6557457.4100066405</v>
      </c>
      <c r="BZ390" s="470">
        <f t="shared" si="902"/>
        <v>2.75846289781233</v>
      </c>
      <c r="CA390" s="470">
        <f t="shared" si="903"/>
        <v>165.7660455575552</v>
      </c>
      <c r="CB390" s="470">
        <f t="shared" si="904"/>
        <v>6.4443984012653194E-2</v>
      </c>
      <c r="CC390" s="470">
        <f t="shared" si="905"/>
        <v>2.8036465440315887</v>
      </c>
      <c r="CD390" s="470">
        <f t="shared" si="906"/>
        <v>185.67640918635098</v>
      </c>
      <c r="CE390" s="470">
        <f t="shared" si="907"/>
        <v>6.5437200632940715E-2</v>
      </c>
      <c r="CF390" s="470">
        <f t="shared" si="908"/>
        <v>2.8366687937313282</v>
      </c>
      <c r="CG390" s="470">
        <f t="shared" si="909"/>
        <v>202.42733645455161</v>
      </c>
      <c r="CH390" s="470">
        <f t="shared" si="910"/>
        <v>6.6623390439002367E-2</v>
      </c>
      <c r="CI390" s="470">
        <f t="shared" si="911"/>
        <v>2.9517209971990646</v>
      </c>
      <c r="CJ390" s="470">
        <f t="shared" si="912"/>
        <v>281.2656147529712</v>
      </c>
      <c r="CK390" s="472">
        <f t="shared" si="913"/>
        <v>6.8159264140778789E-2</v>
      </c>
      <c r="CL390" s="470">
        <f t="shared" si="914"/>
        <v>0</v>
      </c>
      <c r="CM390" s="116">
        <f t="shared" si="915"/>
        <v>0</v>
      </c>
      <c r="CN390" s="116">
        <f t="shared" si="916"/>
        <v>0</v>
      </c>
      <c r="CO390" s="116">
        <f t="shared" si="917"/>
        <v>0</v>
      </c>
      <c r="CP390" s="116">
        <f t="shared" si="918"/>
        <v>0</v>
      </c>
      <c r="CQ390" s="116">
        <f t="shared" si="919"/>
        <v>0</v>
      </c>
      <c r="CR390" s="116">
        <f t="shared" si="920"/>
        <v>0</v>
      </c>
      <c r="CS390" s="116">
        <f t="shared" si="921"/>
        <v>0</v>
      </c>
      <c r="CT390" s="116">
        <f t="shared" si="922"/>
        <v>0</v>
      </c>
      <c r="CU390" s="116">
        <f t="shared" si="923"/>
        <v>0</v>
      </c>
      <c r="CV390" s="116">
        <f t="shared" si="924"/>
        <v>0</v>
      </c>
      <c r="CW390" s="471">
        <f t="shared" si="925"/>
        <v>0</v>
      </c>
      <c r="CX390" s="470">
        <f t="shared" si="926"/>
        <v>0</v>
      </c>
      <c r="CY390" s="116">
        <f t="shared" si="927"/>
        <v>0</v>
      </c>
      <c r="CZ390" s="116">
        <f t="shared" si="928"/>
        <v>0</v>
      </c>
      <c r="DA390" s="116">
        <f t="shared" si="929"/>
        <v>0</v>
      </c>
      <c r="DB390" s="116">
        <f t="shared" si="930"/>
        <v>0</v>
      </c>
      <c r="DC390" s="116">
        <f t="shared" si="931"/>
        <v>0</v>
      </c>
      <c r="DD390" s="116">
        <f t="shared" si="932"/>
        <v>0</v>
      </c>
      <c r="DE390" s="116">
        <f t="shared" si="933"/>
        <v>0</v>
      </c>
      <c r="DF390" s="116">
        <f t="shared" si="934"/>
        <v>0</v>
      </c>
      <c r="DG390" s="116">
        <f t="shared" si="935"/>
        <v>0</v>
      </c>
      <c r="DH390" s="116">
        <f t="shared" si="936"/>
        <v>0</v>
      </c>
      <c r="DI390" s="471">
        <f t="shared" si="937"/>
        <v>0</v>
      </c>
      <c r="DJ390" s="470">
        <f t="shared" si="938"/>
        <v>0</v>
      </c>
      <c r="DK390" s="116">
        <f t="shared" si="939"/>
        <v>0</v>
      </c>
      <c r="DL390" s="116">
        <f t="shared" si="940"/>
        <v>0</v>
      </c>
      <c r="DM390" s="116">
        <f t="shared" si="941"/>
        <v>0</v>
      </c>
      <c r="DN390" s="116">
        <f t="shared" si="942"/>
        <v>0</v>
      </c>
      <c r="DO390" s="116">
        <f t="shared" si="943"/>
        <v>0</v>
      </c>
      <c r="DP390" s="116">
        <f t="shared" si="944"/>
        <v>0</v>
      </c>
      <c r="DQ390" s="116">
        <f t="shared" si="945"/>
        <v>0</v>
      </c>
      <c r="DR390" s="116">
        <f t="shared" si="946"/>
        <v>0</v>
      </c>
      <c r="DS390" s="116">
        <f t="shared" si="947"/>
        <v>0</v>
      </c>
      <c r="DT390" s="116">
        <f t="shared" si="948"/>
        <v>0</v>
      </c>
      <c r="DU390" s="471">
        <f t="shared" si="949"/>
        <v>0</v>
      </c>
      <c r="DV390" s="470">
        <f t="shared" si="950"/>
        <v>0</v>
      </c>
      <c r="DW390" s="470">
        <f t="shared" si="951"/>
        <v>0</v>
      </c>
      <c r="DX390" s="470">
        <f t="shared" si="952"/>
        <v>0</v>
      </c>
      <c r="DY390" s="470">
        <f t="shared" si="953"/>
        <v>0</v>
      </c>
      <c r="DZ390" s="470">
        <f t="shared" si="954"/>
        <v>0</v>
      </c>
      <c r="EA390" s="470">
        <f t="shared" si="955"/>
        <v>0</v>
      </c>
      <c r="EB390" s="470">
        <f t="shared" si="956"/>
        <v>0</v>
      </c>
      <c r="EC390" s="470">
        <f t="shared" si="957"/>
        <v>0</v>
      </c>
      <c r="ED390" s="470">
        <f t="shared" si="958"/>
        <v>0</v>
      </c>
      <c r="EE390" s="470">
        <f t="shared" si="959"/>
        <v>0</v>
      </c>
      <c r="EF390" s="470">
        <f t="shared" si="960"/>
        <v>0</v>
      </c>
      <c r="EG390" s="470">
        <f t="shared" si="961"/>
        <v>0</v>
      </c>
      <c r="EH390" s="466">
        <f t="shared" si="962"/>
        <v>1072.4817948150733</v>
      </c>
      <c r="EI390" s="122">
        <f t="shared" si="963"/>
        <v>64449.322918196092</v>
      </c>
      <c r="EJ390" s="122">
        <f t="shared" si="964"/>
        <v>25.055620539155257</v>
      </c>
      <c r="EK390" s="122">
        <f t="shared" si="965"/>
        <v>1090.0490559270368</v>
      </c>
      <c r="EL390" s="122">
        <f t="shared" si="966"/>
        <v>72190.410368370329</v>
      </c>
      <c r="EM390" s="122">
        <f t="shared" si="967"/>
        <v>25.441780071846878</v>
      </c>
      <c r="EN390" s="122">
        <f t="shared" si="968"/>
        <v>1102.8880038987093</v>
      </c>
      <c r="EO390" s="122">
        <f t="shared" si="969"/>
        <v>78703.118788579377</v>
      </c>
      <c r="EP390" s="122">
        <f t="shared" si="970"/>
        <v>25.902966978948399</v>
      </c>
      <c r="EQ390" s="122">
        <f t="shared" si="971"/>
        <v>1147.6199427514546</v>
      </c>
      <c r="ER390" s="122">
        <f t="shared" si="972"/>
        <v>109355.19617438583</v>
      </c>
      <c r="ES390" s="469">
        <f t="shared" si="973"/>
        <v>26.500109897055733</v>
      </c>
      <c r="ET390" s="466">
        <f t="shared" si="974"/>
        <v>0</v>
      </c>
      <c r="EU390" s="122">
        <f t="shared" si="975"/>
        <v>0</v>
      </c>
      <c r="EV390" s="122">
        <f t="shared" si="976"/>
        <v>0</v>
      </c>
      <c r="EW390" s="122">
        <f t="shared" si="977"/>
        <v>0</v>
      </c>
      <c r="EX390" s="122">
        <f t="shared" si="978"/>
        <v>0</v>
      </c>
      <c r="EY390" s="122">
        <f t="shared" si="979"/>
        <v>0</v>
      </c>
      <c r="EZ390" s="122">
        <f t="shared" si="980"/>
        <v>0</v>
      </c>
      <c r="FA390" s="122">
        <f t="shared" si="981"/>
        <v>0</v>
      </c>
      <c r="FB390" s="122">
        <f t="shared" si="982"/>
        <v>0</v>
      </c>
      <c r="FC390" s="122">
        <f t="shared" si="983"/>
        <v>0</v>
      </c>
      <c r="FD390" s="122">
        <f t="shared" si="984"/>
        <v>0</v>
      </c>
      <c r="FE390" s="469">
        <f t="shared" si="985"/>
        <v>0</v>
      </c>
      <c r="FF390" s="466">
        <f t="shared" si="986"/>
        <v>0</v>
      </c>
      <c r="FG390" s="466">
        <f t="shared" si="987"/>
        <v>0</v>
      </c>
      <c r="FH390" s="466">
        <f t="shared" si="988"/>
        <v>0</v>
      </c>
      <c r="FI390" s="466">
        <f t="shared" si="989"/>
        <v>0</v>
      </c>
      <c r="FJ390" s="466">
        <f t="shared" si="990"/>
        <v>0</v>
      </c>
      <c r="FK390" s="466">
        <f t="shared" si="991"/>
        <v>0</v>
      </c>
      <c r="FL390" s="466">
        <f t="shared" si="992"/>
        <v>0</v>
      </c>
      <c r="FM390" s="466">
        <f t="shared" si="993"/>
        <v>0</v>
      </c>
      <c r="FN390" s="466">
        <f t="shared" si="994"/>
        <v>0</v>
      </c>
      <c r="FO390" s="466">
        <f t="shared" si="995"/>
        <v>0</v>
      </c>
      <c r="FP390" s="466">
        <f t="shared" si="996"/>
        <v>0</v>
      </c>
      <c r="FQ390" s="468">
        <f t="shared" si="997"/>
        <v>0</v>
      </c>
      <c r="FR390" s="466">
        <f t="shared" si="998"/>
        <v>0</v>
      </c>
      <c r="FS390" s="466">
        <f t="shared" si="999"/>
        <v>0</v>
      </c>
      <c r="FT390" s="466">
        <f t="shared" si="1000"/>
        <v>0</v>
      </c>
      <c r="FU390" s="466">
        <f t="shared" si="1001"/>
        <v>0</v>
      </c>
      <c r="FV390" s="466">
        <f t="shared" si="1002"/>
        <v>0</v>
      </c>
      <c r="FW390" s="466">
        <f t="shared" si="1003"/>
        <v>0</v>
      </c>
      <c r="FX390" s="466">
        <f t="shared" si="1004"/>
        <v>0</v>
      </c>
      <c r="FY390" s="466">
        <f t="shared" si="1005"/>
        <v>0</v>
      </c>
      <c r="FZ390" s="466">
        <f t="shared" si="1006"/>
        <v>0</v>
      </c>
      <c r="GA390" s="466">
        <f t="shared" si="1007"/>
        <v>0</v>
      </c>
      <c r="GB390" s="466">
        <f t="shared" si="1008"/>
        <v>0</v>
      </c>
      <c r="GC390" s="468">
        <f t="shared" si="1009"/>
        <v>0</v>
      </c>
    </row>
    <row r="391" spans="1:185">
      <c r="A391" s="97">
        <v>388</v>
      </c>
      <c r="B391" s="97" t="s">
        <v>11</v>
      </c>
      <c r="C391" s="97" t="s">
        <v>214</v>
      </c>
      <c r="D391" s="97" t="s">
        <v>935</v>
      </c>
      <c r="E391" s="321">
        <v>0.15926182965299701</v>
      </c>
      <c r="F391" s="122">
        <v>9.5135646687697001E-2</v>
      </c>
      <c r="G391" s="122">
        <v>0.51291167192428999</v>
      </c>
      <c r="H391" s="122">
        <v>0.14612272870662399</v>
      </c>
      <c r="I391" s="122">
        <v>9.1075189274448007E-2</v>
      </c>
      <c r="J391" s="122">
        <v>0.50295861356466798</v>
      </c>
      <c r="K391" s="122">
        <v>0.136965173501577</v>
      </c>
      <c r="L391" s="122">
        <v>8.8245173501576998E-2</v>
      </c>
      <c r="M391" s="122">
        <v>0.49139154574132399</v>
      </c>
      <c r="N391" s="122">
        <v>0.116101873817035</v>
      </c>
      <c r="O391" s="122">
        <v>8.1797659305994003E-2</v>
      </c>
      <c r="P391" s="475">
        <v>0.47690684542586698</v>
      </c>
      <c r="Q391" s="474">
        <v>1</v>
      </c>
      <c r="R391" s="97">
        <v>0.15926182965299701</v>
      </c>
      <c r="S391" s="97">
        <v>9.5135646687697001E-2</v>
      </c>
      <c r="T391" s="97">
        <v>0.51291167192428999</v>
      </c>
      <c r="U391" s="97">
        <v>0.14612272870662399</v>
      </c>
      <c r="V391" s="97">
        <v>9.1075189274448007E-2</v>
      </c>
      <c r="W391" s="97">
        <v>0.50295861356466798</v>
      </c>
      <c r="X391" s="97">
        <v>0.136965173501577</v>
      </c>
      <c r="Y391" s="97">
        <v>8.8245173501576998E-2</v>
      </c>
      <c r="Z391" s="97">
        <v>0.49139154574132399</v>
      </c>
      <c r="AA391" s="97">
        <v>0.116101873817035</v>
      </c>
      <c r="AB391" s="97">
        <v>8.1797659305994003E-2</v>
      </c>
      <c r="AC391" s="97">
        <v>0.47690684542586698</v>
      </c>
      <c r="AD391" s="321">
        <v>775.40206686937904</v>
      </c>
      <c r="AE391" s="97">
        <v>463.18931055434598</v>
      </c>
      <c r="AF391" s="97">
        <v>2497.2259291386299</v>
      </c>
      <c r="AG391" s="97">
        <v>711.43139635265504</v>
      </c>
      <c r="AH391" s="97">
        <v>443.42005964514499</v>
      </c>
      <c r="AI391" s="97">
        <v>2448.7672241209998</v>
      </c>
      <c r="AJ391" s="97">
        <v>666.84577750766596</v>
      </c>
      <c r="AK391" s="97">
        <v>429.64149082964099</v>
      </c>
      <c r="AL391" s="97">
        <v>2392.45043945312</v>
      </c>
      <c r="AM391" s="97">
        <v>565.26810674777698</v>
      </c>
      <c r="AN391" s="97">
        <v>398.25031665866697</v>
      </c>
      <c r="AO391" s="97">
        <v>2321.92832678796</v>
      </c>
      <c r="AP391" s="466">
        <f t="shared" si="866"/>
        <v>4868.7250960185575</v>
      </c>
      <c r="AQ391" s="122">
        <f t="shared" si="867"/>
        <v>4868.7250960185665</v>
      </c>
      <c r="AR391" s="473">
        <f t="shared" si="868"/>
        <v>4868.725096018562</v>
      </c>
      <c r="AS391" s="122">
        <f t="shared" si="869"/>
        <v>4868.725096018582</v>
      </c>
      <c r="AT391" s="122">
        <f t="shared" si="870"/>
        <v>4868.7250960185556</v>
      </c>
      <c r="AU391" s="122">
        <f t="shared" si="871"/>
        <v>4868.7250960185602</v>
      </c>
      <c r="AV391" s="122">
        <f t="shared" si="872"/>
        <v>4868.7250960185729</v>
      </c>
      <c r="AW391" s="122">
        <f t="shared" si="873"/>
        <v>4868.725096018572</v>
      </c>
      <c r="AX391" s="122">
        <f t="shared" si="874"/>
        <v>4868.7252765893991</v>
      </c>
      <c r="AY391" s="122">
        <f t="shared" si="875"/>
        <v>4868.7250960185474</v>
      </c>
      <c r="AZ391" s="122">
        <f t="shared" si="876"/>
        <v>4868.7250960185338</v>
      </c>
      <c r="BA391" s="469">
        <f t="shared" si="877"/>
        <v>4868.7250960185547</v>
      </c>
      <c r="BB391" s="97">
        <f t="shared" si="878"/>
        <v>2.4577639467227502E-2</v>
      </c>
      <c r="BC391" s="97">
        <f t="shared" si="879"/>
        <v>1.4681544409393595E-2</v>
      </c>
      <c r="BD391" s="97">
        <f t="shared" si="880"/>
        <v>7.9153669015071815E-2</v>
      </c>
      <c r="BE391" s="97">
        <f t="shared" si="881"/>
        <v>2.2549984211181113E-2</v>
      </c>
      <c r="BF391" s="97">
        <f t="shared" si="882"/>
        <v>1.4054925598142313E-2</v>
      </c>
      <c r="BG391" s="97">
        <f t="shared" si="883"/>
        <v>7.7617690931107486E-2</v>
      </c>
      <c r="BH391" s="97">
        <f t="shared" si="884"/>
        <v>2.1136769941815584E-2</v>
      </c>
      <c r="BI391" s="97">
        <f t="shared" si="885"/>
        <v>1.3618191275148921E-2</v>
      </c>
      <c r="BJ391" s="97">
        <f t="shared" si="886"/>
        <v>7.5832635320013872E-2</v>
      </c>
      <c r="BK391" s="97">
        <f t="shared" si="887"/>
        <v>1.7917099171608879E-2</v>
      </c>
      <c r="BL391" s="97">
        <f t="shared" si="888"/>
        <v>1.262319655667723E-2</v>
      </c>
      <c r="BM391" s="469">
        <f t="shared" si="889"/>
        <v>7.3597324179109622E-2</v>
      </c>
      <c r="BN391" s="467">
        <f t="shared" si="890"/>
        <v>74578668.931561351</v>
      </c>
      <c r="BO391" s="97">
        <f t="shared" si="891"/>
        <v>99677296.832118869</v>
      </c>
      <c r="BP391" s="97">
        <f t="shared" si="892"/>
        <v>38605532.00851991</v>
      </c>
      <c r="BQ391" s="97">
        <f t="shared" si="893"/>
        <v>78282990.674489394</v>
      </c>
      <c r="BR391" s="97">
        <f t="shared" si="894"/>
        <v>102155385.95644392</v>
      </c>
      <c r="BS391" s="97">
        <f t="shared" si="895"/>
        <v>39033802.333790421</v>
      </c>
      <c r="BT391" s="97">
        <f t="shared" si="896"/>
        <v>81188029.308165118</v>
      </c>
      <c r="BU391" s="97">
        <f t="shared" si="897"/>
        <v>103987108.96142583</v>
      </c>
      <c r="BV391" s="97">
        <f t="shared" si="898"/>
        <v>39548475.532886341</v>
      </c>
      <c r="BW391" s="97">
        <f t="shared" si="899"/>
        <v>89104375.232421488</v>
      </c>
      <c r="BX391" s="97">
        <f t="shared" si="900"/>
        <v>108525151.82316698</v>
      </c>
      <c r="BY391" s="469">
        <f t="shared" si="901"/>
        <v>40220310.888980106</v>
      </c>
      <c r="BZ391" s="470">
        <f t="shared" si="902"/>
        <v>23.413855377040093</v>
      </c>
      <c r="CA391" s="470">
        <f t="shared" si="903"/>
        <v>52.386933974039621</v>
      </c>
      <c r="CB391" s="470">
        <f t="shared" si="904"/>
        <v>3.7633703931598581</v>
      </c>
      <c r="CC391" s="470">
        <f t="shared" si="905"/>
        <v>26.786726256550089</v>
      </c>
      <c r="CD391" s="470">
        <f t="shared" si="906"/>
        <v>56.082994046054957</v>
      </c>
      <c r="CE391" s="470">
        <f t="shared" si="907"/>
        <v>3.8804189133120039</v>
      </c>
      <c r="CF391" s="470">
        <f t="shared" si="908"/>
        <v>29.638201899269792</v>
      </c>
      <c r="CG391" s="470">
        <f t="shared" si="909"/>
        <v>58.919431417723658</v>
      </c>
      <c r="CH391" s="470">
        <f t="shared" si="910"/>
        <v>4.0241306424210705</v>
      </c>
      <c r="CI391" s="470">
        <f t="shared" si="911"/>
        <v>38.373357941165153</v>
      </c>
      <c r="CJ391" s="470">
        <f t="shared" si="912"/>
        <v>66.337565612476169</v>
      </c>
      <c r="CK391" s="472">
        <f t="shared" si="913"/>
        <v>4.216789009713656</v>
      </c>
      <c r="CL391" s="470">
        <f t="shared" si="914"/>
        <v>0</v>
      </c>
      <c r="CM391" s="116">
        <f t="shared" si="915"/>
        <v>0</v>
      </c>
      <c r="CN391" s="116">
        <f t="shared" si="916"/>
        <v>0</v>
      </c>
      <c r="CO391" s="116">
        <f t="shared" si="917"/>
        <v>0</v>
      </c>
      <c r="CP391" s="116">
        <f t="shared" si="918"/>
        <v>0</v>
      </c>
      <c r="CQ391" s="116">
        <f t="shared" si="919"/>
        <v>0</v>
      </c>
      <c r="CR391" s="116">
        <f t="shared" si="920"/>
        <v>0</v>
      </c>
      <c r="CS391" s="116">
        <f t="shared" si="921"/>
        <v>0</v>
      </c>
      <c r="CT391" s="116">
        <f t="shared" si="922"/>
        <v>0</v>
      </c>
      <c r="CU391" s="116">
        <f t="shared" si="923"/>
        <v>0</v>
      </c>
      <c r="CV391" s="116">
        <f t="shared" si="924"/>
        <v>0</v>
      </c>
      <c r="CW391" s="471">
        <f t="shared" si="925"/>
        <v>0</v>
      </c>
      <c r="CX391" s="470">
        <f t="shared" si="926"/>
        <v>0</v>
      </c>
      <c r="CY391" s="116">
        <f t="shared" si="927"/>
        <v>0</v>
      </c>
      <c r="CZ391" s="116">
        <f t="shared" si="928"/>
        <v>0</v>
      </c>
      <c r="DA391" s="116">
        <f t="shared" si="929"/>
        <v>0</v>
      </c>
      <c r="DB391" s="116">
        <f t="shared" si="930"/>
        <v>0</v>
      </c>
      <c r="DC391" s="116">
        <f t="shared" si="931"/>
        <v>0</v>
      </c>
      <c r="DD391" s="116">
        <f t="shared" si="932"/>
        <v>0</v>
      </c>
      <c r="DE391" s="116">
        <f t="shared" si="933"/>
        <v>0</v>
      </c>
      <c r="DF391" s="116">
        <f t="shared" si="934"/>
        <v>0</v>
      </c>
      <c r="DG391" s="116">
        <f t="shared" si="935"/>
        <v>0</v>
      </c>
      <c r="DH391" s="116">
        <f t="shared" si="936"/>
        <v>0</v>
      </c>
      <c r="DI391" s="471">
        <f t="shared" si="937"/>
        <v>0</v>
      </c>
      <c r="DJ391" s="470">
        <f t="shared" si="938"/>
        <v>0</v>
      </c>
      <c r="DK391" s="116">
        <f t="shared" si="939"/>
        <v>0</v>
      </c>
      <c r="DL391" s="116">
        <f t="shared" si="940"/>
        <v>0</v>
      </c>
      <c r="DM391" s="116">
        <f t="shared" si="941"/>
        <v>0</v>
      </c>
      <c r="DN391" s="116">
        <f t="shared" si="942"/>
        <v>0</v>
      </c>
      <c r="DO391" s="116">
        <f t="shared" si="943"/>
        <v>0</v>
      </c>
      <c r="DP391" s="116">
        <f t="shared" si="944"/>
        <v>0</v>
      </c>
      <c r="DQ391" s="116">
        <f t="shared" si="945"/>
        <v>0</v>
      </c>
      <c r="DR391" s="116">
        <f t="shared" si="946"/>
        <v>0</v>
      </c>
      <c r="DS391" s="116">
        <f t="shared" si="947"/>
        <v>0</v>
      </c>
      <c r="DT391" s="116">
        <f t="shared" si="948"/>
        <v>0</v>
      </c>
      <c r="DU391" s="471">
        <f t="shared" si="949"/>
        <v>0</v>
      </c>
      <c r="DV391" s="470">
        <f t="shared" si="950"/>
        <v>0</v>
      </c>
      <c r="DW391" s="470">
        <f t="shared" si="951"/>
        <v>0</v>
      </c>
      <c r="DX391" s="470">
        <f t="shared" si="952"/>
        <v>0</v>
      </c>
      <c r="DY391" s="470">
        <f t="shared" si="953"/>
        <v>0</v>
      </c>
      <c r="DZ391" s="470">
        <f t="shared" si="954"/>
        <v>0</v>
      </c>
      <c r="EA391" s="470">
        <f t="shared" si="955"/>
        <v>0</v>
      </c>
      <c r="EB391" s="470">
        <f t="shared" si="956"/>
        <v>0</v>
      </c>
      <c r="EC391" s="470">
        <f t="shared" si="957"/>
        <v>0</v>
      </c>
      <c r="ED391" s="470">
        <f t="shared" si="958"/>
        <v>0</v>
      </c>
      <c r="EE391" s="470">
        <f t="shared" si="959"/>
        <v>0</v>
      </c>
      <c r="EF391" s="470">
        <f t="shared" si="960"/>
        <v>0</v>
      </c>
      <c r="EG391" s="470">
        <f t="shared" si="961"/>
        <v>0</v>
      </c>
      <c r="EH391" s="466">
        <f t="shared" si="962"/>
        <v>3034.411381573344</v>
      </c>
      <c r="EI391" s="122">
        <f t="shared" si="963"/>
        <v>6789.2923286969053</v>
      </c>
      <c r="EJ391" s="122">
        <f t="shared" si="964"/>
        <v>487.72890112230868</v>
      </c>
      <c r="EK391" s="122">
        <f t="shared" si="965"/>
        <v>3471.5319505932871</v>
      </c>
      <c r="EL391" s="122">
        <f t="shared" si="966"/>
        <v>7268.297881985668</v>
      </c>
      <c r="EM391" s="122">
        <f t="shared" si="967"/>
        <v>502.89826797909183</v>
      </c>
      <c r="EN391" s="122">
        <f t="shared" si="968"/>
        <v>3841.0802375034655</v>
      </c>
      <c r="EO391" s="122">
        <f t="shared" si="969"/>
        <v>7635.8972245591904</v>
      </c>
      <c r="EP391" s="122">
        <f t="shared" si="970"/>
        <v>521.52315907249829</v>
      </c>
      <c r="EQ391" s="122">
        <f t="shared" si="971"/>
        <v>4973.147403995772</v>
      </c>
      <c r="ER391" s="122">
        <f t="shared" si="972"/>
        <v>8597.2797251391094</v>
      </c>
      <c r="ES391" s="469">
        <f t="shared" si="973"/>
        <v>546.49148372702007</v>
      </c>
      <c r="ET391" s="466">
        <f t="shared" si="974"/>
        <v>0</v>
      </c>
      <c r="EU391" s="122">
        <f t="shared" si="975"/>
        <v>0</v>
      </c>
      <c r="EV391" s="122">
        <f t="shared" si="976"/>
        <v>0</v>
      </c>
      <c r="EW391" s="122">
        <f t="shared" si="977"/>
        <v>0</v>
      </c>
      <c r="EX391" s="122">
        <f t="shared" si="978"/>
        <v>0</v>
      </c>
      <c r="EY391" s="122">
        <f t="shared" si="979"/>
        <v>0</v>
      </c>
      <c r="EZ391" s="122">
        <f t="shared" si="980"/>
        <v>0</v>
      </c>
      <c r="FA391" s="122">
        <f t="shared" si="981"/>
        <v>0</v>
      </c>
      <c r="FB391" s="122">
        <f t="shared" si="982"/>
        <v>0</v>
      </c>
      <c r="FC391" s="122">
        <f t="shared" si="983"/>
        <v>0</v>
      </c>
      <c r="FD391" s="122">
        <f t="shared" si="984"/>
        <v>0</v>
      </c>
      <c r="FE391" s="469">
        <f t="shared" si="985"/>
        <v>0</v>
      </c>
      <c r="FF391" s="466">
        <f t="shared" si="986"/>
        <v>0</v>
      </c>
      <c r="FG391" s="466">
        <f t="shared" si="987"/>
        <v>0</v>
      </c>
      <c r="FH391" s="466">
        <f t="shared" si="988"/>
        <v>0</v>
      </c>
      <c r="FI391" s="466">
        <f t="shared" si="989"/>
        <v>0</v>
      </c>
      <c r="FJ391" s="466">
        <f t="shared" si="990"/>
        <v>0</v>
      </c>
      <c r="FK391" s="466">
        <f t="shared" si="991"/>
        <v>0</v>
      </c>
      <c r="FL391" s="466">
        <f t="shared" si="992"/>
        <v>0</v>
      </c>
      <c r="FM391" s="466">
        <f t="shared" si="993"/>
        <v>0</v>
      </c>
      <c r="FN391" s="466">
        <f t="shared" si="994"/>
        <v>0</v>
      </c>
      <c r="FO391" s="466">
        <f t="shared" si="995"/>
        <v>0</v>
      </c>
      <c r="FP391" s="466">
        <f t="shared" si="996"/>
        <v>0</v>
      </c>
      <c r="FQ391" s="468">
        <f t="shared" si="997"/>
        <v>0</v>
      </c>
      <c r="FR391" s="466">
        <f t="shared" si="998"/>
        <v>0</v>
      </c>
      <c r="FS391" s="466">
        <f t="shared" si="999"/>
        <v>0</v>
      </c>
      <c r="FT391" s="466">
        <f t="shared" si="1000"/>
        <v>0</v>
      </c>
      <c r="FU391" s="466">
        <f t="shared" si="1001"/>
        <v>0</v>
      </c>
      <c r="FV391" s="466">
        <f t="shared" si="1002"/>
        <v>0</v>
      </c>
      <c r="FW391" s="466">
        <f t="shared" si="1003"/>
        <v>0</v>
      </c>
      <c r="FX391" s="466">
        <f t="shared" si="1004"/>
        <v>0</v>
      </c>
      <c r="FY391" s="466">
        <f t="shared" si="1005"/>
        <v>0</v>
      </c>
      <c r="FZ391" s="466">
        <f t="shared" si="1006"/>
        <v>0</v>
      </c>
      <c r="GA391" s="466">
        <f t="shared" si="1007"/>
        <v>0</v>
      </c>
      <c r="GB391" s="466">
        <f t="shared" si="1008"/>
        <v>0</v>
      </c>
      <c r="GC391" s="468">
        <f t="shared" si="1009"/>
        <v>0</v>
      </c>
    </row>
    <row r="392" spans="1:185">
      <c r="A392" s="97">
        <v>389</v>
      </c>
      <c r="B392" s="97" t="s">
        <v>11</v>
      </c>
      <c r="C392" s="97" t="s">
        <v>214</v>
      </c>
      <c r="D392" s="97" t="s">
        <v>935</v>
      </c>
      <c r="E392" s="321">
        <v>0.178864225642798</v>
      </c>
      <c r="F392" s="122">
        <v>1.5297975103516199</v>
      </c>
      <c r="G392" s="122">
        <v>1.4515473950900899</v>
      </c>
      <c r="H392" s="122">
        <v>0.16410792702726701</v>
      </c>
      <c r="I392" s="122">
        <v>1.3875263418889201</v>
      </c>
      <c r="J392" s="122">
        <v>1.3996930008541899</v>
      </c>
      <c r="K392" s="122">
        <v>0.15382323405280601</v>
      </c>
      <c r="L392" s="122">
        <v>1.2643776423056201</v>
      </c>
      <c r="M392" s="122">
        <v>1.35464893003247</v>
      </c>
      <c r="N392" s="122">
        <v>0.13039202049359899</v>
      </c>
      <c r="O392" s="122">
        <v>1.07085825724613</v>
      </c>
      <c r="P392" s="475">
        <v>1.24633482094836</v>
      </c>
      <c r="Q392" s="474">
        <v>1</v>
      </c>
      <c r="R392" s="97">
        <v>0.178864225642798</v>
      </c>
      <c r="S392" s="97">
        <v>1.5297975103516199</v>
      </c>
      <c r="T392" s="97">
        <v>1.4515473950900899</v>
      </c>
      <c r="U392" s="97">
        <v>0.16410792702726701</v>
      </c>
      <c r="V392" s="97">
        <v>1.3875263418889201</v>
      </c>
      <c r="W392" s="97">
        <v>1.3996930008541899</v>
      </c>
      <c r="X392" s="97">
        <v>0.15382323405280601</v>
      </c>
      <c r="Y392" s="97">
        <v>1.2643776423056201</v>
      </c>
      <c r="Z392" s="97">
        <v>1.35464893003247</v>
      </c>
      <c r="AA392" s="97">
        <v>0.13039202049359899</v>
      </c>
      <c r="AB392" s="97">
        <v>1.07085825724613</v>
      </c>
      <c r="AC392" s="97">
        <v>1.24633482094836</v>
      </c>
      <c r="AD392" s="321">
        <v>7.0511146331716397</v>
      </c>
      <c r="AE392" s="97">
        <v>60.307071312134497</v>
      </c>
      <c r="AF392" s="97">
        <v>57.222326272789203</v>
      </c>
      <c r="AG392" s="97">
        <v>6.4693976759349798</v>
      </c>
      <c r="AH392" s="97">
        <v>54.698513680105997</v>
      </c>
      <c r="AI392" s="97">
        <v>55.178142889124899</v>
      </c>
      <c r="AJ392" s="97">
        <v>6.0639585845276098</v>
      </c>
      <c r="AK392" s="97">
        <v>49.843794439479097</v>
      </c>
      <c r="AL392" s="97">
        <v>53.402431488037102</v>
      </c>
      <c r="AM392" s="97">
        <v>5.1402625675821296</v>
      </c>
      <c r="AN392" s="97">
        <v>42.214949918494099</v>
      </c>
      <c r="AO392" s="97">
        <v>49.132517484913997</v>
      </c>
      <c r="AP392" s="466">
        <f t="shared" si="866"/>
        <v>39.421603777007455</v>
      </c>
      <c r="AQ392" s="122">
        <f t="shared" si="867"/>
        <v>39.421603777007768</v>
      </c>
      <c r="AR392" s="473">
        <f t="shared" si="868"/>
        <v>39.421603777007718</v>
      </c>
      <c r="AS392" s="122">
        <f t="shared" si="869"/>
        <v>39.421603777007498</v>
      </c>
      <c r="AT392" s="122">
        <f t="shared" si="870"/>
        <v>39.421603777007746</v>
      </c>
      <c r="AU392" s="122">
        <f t="shared" si="871"/>
        <v>39.421603777007789</v>
      </c>
      <c r="AV392" s="122">
        <f t="shared" si="872"/>
        <v>39.421603777007526</v>
      </c>
      <c r="AW392" s="122">
        <f t="shared" si="873"/>
        <v>39.421603777007519</v>
      </c>
      <c r="AX392" s="122">
        <f t="shared" si="874"/>
        <v>39.421602382808572</v>
      </c>
      <c r="AY392" s="122">
        <f t="shared" si="875"/>
        <v>39.421603777007718</v>
      </c>
      <c r="AZ392" s="122">
        <f t="shared" si="876"/>
        <v>39.421603777007867</v>
      </c>
      <c r="BA392" s="469">
        <f t="shared" si="877"/>
        <v>39.421603777007633</v>
      </c>
      <c r="BB392" s="97">
        <f t="shared" si="878"/>
        <v>2.7602724777253569E-2</v>
      </c>
      <c r="BC392" s="97">
        <f t="shared" si="879"/>
        <v>0.23608175134748496</v>
      </c>
      <c r="BD392" s="97">
        <f t="shared" si="880"/>
        <v>0.22400601967118064</v>
      </c>
      <c r="BE392" s="97">
        <f t="shared" si="881"/>
        <v>2.5325499983130127E-2</v>
      </c>
      <c r="BF392" s="97">
        <f t="shared" si="882"/>
        <v>0.21412614847216901</v>
      </c>
      <c r="BG392" s="97">
        <f t="shared" si="883"/>
        <v>0.21600373432070935</v>
      </c>
      <c r="BH392" s="97">
        <f t="shared" si="884"/>
        <v>2.3738343308438031E-2</v>
      </c>
      <c r="BI392" s="97">
        <f t="shared" si="885"/>
        <v>0.19512156748869727</v>
      </c>
      <c r="BJ392" s="97">
        <f t="shared" si="886"/>
        <v>0.2090524332135664</v>
      </c>
      <c r="BK392" s="97">
        <f t="shared" si="887"/>
        <v>2.0122386362617734E-2</v>
      </c>
      <c r="BL392" s="97">
        <f t="shared" si="888"/>
        <v>0.16525722594323888</v>
      </c>
      <c r="BM392" s="469">
        <f t="shared" si="889"/>
        <v>0.19233715920168634</v>
      </c>
      <c r="BN392" s="467">
        <f t="shared" si="890"/>
        <v>565655.25665274321</v>
      </c>
      <c r="BO392" s="97">
        <f t="shared" si="891"/>
        <v>168956.0068158551</v>
      </c>
      <c r="BP392" s="97">
        <f t="shared" si="892"/>
        <v>174024.97222745579</v>
      </c>
      <c r="BQ392" s="97">
        <f t="shared" si="893"/>
        <v>593751.34761600324</v>
      </c>
      <c r="BR392" s="97">
        <f t="shared" si="894"/>
        <v>178501.03311969645</v>
      </c>
      <c r="BS392" s="97">
        <f t="shared" si="895"/>
        <v>177625.81724702384</v>
      </c>
      <c r="BT392" s="97">
        <f t="shared" si="896"/>
        <v>615785.13284521038</v>
      </c>
      <c r="BU392" s="97">
        <f t="shared" si="897"/>
        <v>188090.0871425822</v>
      </c>
      <c r="BV392" s="97">
        <f t="shared" si="898"/>
        <v>180927.28662738699</v>
      </c>
      <c r="BW392" s="97">
        <f t="shared" si="899"/>
        <v>675828.07474388054</v>
      </c>
      <c r="BX392" s="97">
        <f t="shared" si="900"/>
        <v>206530.14033185231</v>
      </c>
      <c r="BY392" s="469">
        <f t="shared" si="901"/>
        <v>189618.27792328398</v>
      </c>
      <c r="BZ392" s="470">
        <f t="shared" si="902"/>
        <v>0.15812420136556229</v>
      </c>
      <c r="CA392" s="470">
        <f t="shared" si="903"/>
        <v>5.5221689691801433E-3</v>
      </c>
      <c r="CB392" s="470">
        <f t="shared" si="904"/>
        <v>5.9944640049681246E-3</v>
      </c>
      <c r="CC392" s="470">
        <f t="shared" si="905"/>
        <v>0.18090270176813267</v>
      </c>
      <c r="CD392" s="470">
        <f t="shared" si="906"/>
        <v>6.4323475429191729E-3</v>
      </c>
      <c r="CE392" s="470">
        <f t="shared" si="907"/>
        <v>6.3451705887871204E-3</v>
      </c>
      <c r="CF392" s="470">
        <f t="shared" si="908"/>
        <v>0.20015998774080429</v>
      </c>
      <c r="CG392" s="470">
        <f t="shared" si="909"/>
        <v>7.438050185686447E-3</v>
      </c>
      <c r="CH392" s="470">
        <f t="shared" si="910"/>
        <v>6.6780138608698528E-3</v>
      </c>
      <c r="CI392" s="470">
        <f t="shared" si="911"/>
        <v>0.25915238991831452</v>
      </c>
      <c r="CJ392" s="470">
        <f t="shared" si="912"/>
        <v>9.6432062289445765E-3</v>
      </c>
      <c r="CK392" s="472">
        <f t="shared" si="913"/>
        <v>7.6070360362314113E-3</v>
      </c>
      <c r="CL392" s="470">
        <f t="shared" si="914"/>
        <v>0</v>
      </c>
      <c r="CM392" s="116">
        <f t="shared" si="915"/>
        <v>0</v>
      </c>
      <c r="CN392" s="116">
        <f t="shared" si="916"/>
        <v>0</v>
      </c>
      <c r="CO392" s="116">
        <f t="shared" si="917"/>
        <v>0</v>
      </c>
      <c r="CP392" s="116">
        <f t="shared" si="918"/>
        <v>0</v>
      </c>
      <c r="CQ392" s="116">
        <f t="shared" si="919"/>
        <v>0</v>
      </c>
      <c r="CR392" s="116">
        <f t="shared" si="920"/>
        <v>0</v>
      </c>
      <c r="CS392" s="116">
        <f t="shared" si="921"/>
        <v>0</v>
      </c>
      <c r="CT392" s="116">
        <f t="shared" si="922"/>
        <v>0</v>
      </c>
      <c r="CU392" s="116">
        <f t="shared" si="923"/>
        <v>0</v>
      </c>
      <c r="CV392" s="116">
        <f t="shared" si="924"/>
        <v>0</v>
      </c>
      <c r="CW392" s="471">
        <f t="shared" si="925"/>
        <v>0</v>
      </c>
      <c r="CX392" s="470">
        <f t="shared" si="926"/>
        <v>0</v>
      </c>
      <c r="CY392" s="116">
        <f t="shared" si="927"/>
        <v>0</v>
      </c>
      <c r="CZ392" s="116">
        <f t="shared" si="928"/>
        <v>0</v>
      </c>
      <c r="DA392" s="116">
        <f t="shared" si="929"/>
        <v>0</v>
      </c>
      <c r="DB392" s="116">
        <f t="shared" si="930"/>
        <v>0</v>
      </c>
      <c r="DC392" s="116">
        <f t="shared" si="931"/>
        <v>0</v>
      </c>
      <c r="DD392" s="116">
        <f t="shared" si="932"/>
        <v>0</v>
      </c>
      <c r="DE392" s="116">
        <f t="shared" si="933"/>
        <v>0</v>
      </c>
      <c r="DF392" s="116">
        <f t="shared" si="934"/>
        <v>0</v>
      </c>
      <c r="DG392" s="116">
        <f t="shared" si="935"/>
        <v>0</v>
      </c>
      <c r="DH392" s="116">
        <f t="shared" si="936"/>
        <v>0</v>
      </c>
      <c r="DI392" s="471">
        <f t="shared" si="937"/>
        <v>0</v>
      </c>
      <c r="DJ392" s="470">
        <f t="shared" si="938"/>
        <v>0</v>
      </c>
      <c r="DK392" s="116">
        <f t="shared" si="939"/>
        <v>1.5297975103516199</v>
      </c>
      <c r="DL392" s="116">
        <f t="shared" si="940"/>
        <v>1.4515473950900899</v>
      </c>
      <c r="DM392" s="116">
        <f t="shared" si="941"/>
        <v>0</v>
      </c>
      <c r="DN392" s="116">
        <f t="shared" si="942"/>
        <v>1.3875263418889201</v>
      </c>
      <c r="DO392" s="116">
        <f t="shared" si="943"/>
        <v>1.3996930008541899</v>
      </c>
      <c r="DP392" s="116">
        <f t="shared" si="944"/>
        <v>0</v>
      </c>
      <c r="DQ392" s="116">
        <f t="shared" si="945"/>
        <v>1.2643776423056201</v>
      </c>
      <c r="DR392" s="116">
        <f t="shared" si="946"/>
        <v>1.35464893003247</v>
      </c>
      <c r="DS392" s="116">
        <f t="shared" si="947"/>
        <v>0</v>
      </c>
      <c r="DT392" s="116">
        <f t="shared" si="948"/>
        <v>1.07085825724613</v>
      </c>
      <c r="DU392" s="471">
        <f t="shared" si="949"/>
        <v>1.24633482094836</v>
      </c>
      <c r="DV392" s="470">
        <f t="shared" si="950"/>
        <v>0</v>
      </c>
      <c r="DW392" s="470">
        <f t="shared" si="951"/>
        <v>0</v>
      </c>
      <c r="DX392" s="470">
        <f t="shared" si="952"/>
        <v>0</v>
      </c>
      <c r="DY392" s="470">
        <f t="shared" si="953"/>
        <v>0</v>
      </c>
      <c r="DZ392" s="470">
        <f t="shared" si="954"/>
        <v>0</v>
      </c>
      <c r="EA392" s="470">
        <f t="shared" si="955"/>
        <v>0</v>
      </c>
      <c r="EB392" s="470">
        <f t="shared" si="956"/>
        <v>0</v>
      </c>
      <c r="EC392" s="470">
        <f t="shared" si="957"/>
        <v>0</v>
      </c>
      <c r="ED392" s="470">
        <f t="shared" si="958"/>
        <v>0</v>
      </c>
      <c r="EE392" s="470">
        <f t="shared" si="959"/>
        <v>0</v>
      </c>
      <c r="EF392" s="470">
        <f t="shared" si="960"/>
        <v>0</v>
      </c>
      <c r="EG392" s="470">
        <f t="shared" si="961"/>
        <v>0</v>
      </c>
      <c r="EH392" s="466">
        <f t="shared" si="962"/>
        <v>20.492732555116433</v>
      </c>
      <c r="EI392" s="122">
        <f t="shared" si="963"/>
        <v>0.71566737306676209</v>
      </c>
      <c r="EJ392" s="122">
        <f t="shared" si="964"/>
        <v>0.77687632003330875</v>
      </c>
      <c r="EK392" s="122">
        <f t="shared" si="965"/>
        <v>23.444802590729267</v>
      </c>
      <c r="EL392" s="122">
        <f t="shared" si="966"/>
        <v>0.83362557255774428</v>
      </c>
      <c r="EM392" s="122">
        <f t="shared" si="967"/>
        <v>0.82232752968657341</v>
      </c>
      <c r="EN392" s="122">
        <f t="shared" si="968"/>
        <v>25.94052688699314</v>
      </c>
      <c r="EO392" s="122">
        <f t="shared" si="969"/>
        <v>0.96396359235622475</v>
      </c>
      <c r="EP392" s="122">
        <f t="shared" si="970"/>
        <v>0.86546367265935165</v>
      </c>
      <c r="EQ392" s="122">
        <f t="shared" si="971"/>
        <v>33.585881046365202</v>
      </c>
      <c r="ER392" s="122">
        <f t="shared" si="972"/>
        <v>1.249749529274983</v>
      </c>
      <c r="ES392" s="469">
        <f t="shared" si="973"/>
        <v>0.98586398338372394</v>
      </c>
      <c r="ET392" s="466">
        <f t="shared" si="974"/>
        <v>0</v>
      </c>
      <c r="EU392" s="122">
        <f t="shared" si="975"/>
        <v>0</v>
      </c>
      <c r="EV392" s="122">
        <f t="shared" si="976"/>
        <v>0</v>
      </c>
      <c r="EW392" s="122">
        <f t="shared" si="977"/>
        <v>0</v>
      </c>
      <c r="EX392" s="122">
        <f t="shared" si="978"/>
        <v>0</v>
      </c>
      <c r="EY392" s="122">
        <f t="shared" si="979"/>
        <v>0</v>
      </c>
      <c r="EZ392" s="122">
        <f t="shared" si="980"/>
        <v>0</v>
      </c>
      <c r="FA392" s="122">
        <f t="shared" si="981"/>
        <v>0</v>
      </c>
      <c r="FB392" s="122">
        <f t="shared" si="982"/>
        <v>0</v>
      </c>
      <c r="FC392" s="122">
        <f t="shared" si="983"/>
        <v>0</v>
      </c>
      <c r="FD392" s="122">
        <f t="shared" si="984"/>
        <v>0</v>
      </c>
      <c r="FE392" s="469">
        <f t="shared" si="985"/>
        <v>0</v>
      </c>
      <c r="FF392" s="466">
        <f t="shared" si="986"/>
        <v>0</v>
      </c>
      <c r="FG392" s="466">
        <f t="shared" si="987"/>
        <v>0.71566737306676209</v>
      </c>
      <c r="FH392" s="466">
        <f t="shared" si="988"/>
        <v>0.77687632003330875</v>
      </c>
      <c r="FI392" s="466">
        <f t="shared" si="989"/>
        <v>0</v>
      </c>
      <c r="FJ392" s="466">
        <f t="shared" si="990"/>
        <v>0.83362557255774428</v>
      </c>
      <c r="FK392" s="466">
        <f t="shared" si="991"/>
        <v>0.82232752968657341</v>
      </c>
      <c r="FL392" s="466">
        <f t="shared" si="992"/>
        <v>0</v>
      </c>
      <c r="FM392" s="466">
        <f t="shared" si="993"/>
        <v>0.96396359235622475</v>
      </c>
      <c r="FN392" s="466">
        <f t="shared" si="994"/>
        <v>0.86546367265935165</v>
      </c>
      <c r="FO392" s="466">
        <f t="shared" si="995"/>
        <v>0</v>
      </c>
      <c r="FP392" s="466">
        <f t="shared" si="996"/>
        <v>1.249749529274983</v>
      </c>
      <c r="FQ392" s="468">
        <f t="shared" si="997"/>
        <v>0.98586398338372394</v>
      </c>
      <c r="FR392" s="466">
        <f t="shared" si="998"/>
        <v>0</v>
      </c>
      <c r="FS392" s="466">
        <f t="shared" si="999"/>
        <v>0</v>
      </c>
      <c r="FT392" s="466">
        <f t="shared" si="1000"/>
        <v>0</v>
      </c>
      <c r="FU392" s="466">
        <f t="shared" si="1001"/>
        <v>0</v>
      </c>
      <c r="FV392" s="466">
        <f t="shared" si="1002"/>
        <v>0</v>
      </c>
      <c r="FW392" s="466">
        <f t="shared" si="1003"/>
        <v>0</v>
      </c>
      <c r="FX392" s="466">
        <f t="shared" si="1004"/>
        <v>0</v>
      </c>
      <c r="FY392" s="466">
        <f t="shared" si="1005"/>
        <v>0</v>
      </c>
      <c r="FZ392" s="466">
        <f t="shared" si="1006"/>
        <v>0</v>
      </c>
      <c r="GA392" s="466">
        <f t="shared" si="1007"/>
        <v>0</v>
      </c>
      <c r="GB392" s="466">
        <f t="shared" si="1008"/>
        <v>0</v>
      </c>
      <c r="GC392" s="468">
        <f t="shared" si="1009"/>
        <v>0</v>
      </c>
    </row>
    <row r="393" spans="1:185">
      <c r="A393" s="97">
        <v>390</v>
      </c>
      <c r="B393" s="97" t="s">
        <v>11</v>
      </c>
      <c r="C393" s="97" t="s">
        <v>214</v>
      </c>
      <c r="D393" s="97" t="s">
        <v>935</v>
      </c>
      <c r="E393" s="321">
        <v>0.184400949609968</v>
      </c>
      <c r="F393" s="122">
        <v>0</v>
      </c>
      <c r="G393" s="122">
        <v>2.0490885284762701</v>
      </c>
      <c r="H393" s="122">
        <v>0.16918787126714499</v>
      </c>
      <c r="I393" s="122">
        <v>0</v>
      </c>
      <c r="J393" s="122">
        <v>1.9351391301885601</v>
      </c>
      <c r="K393" s="122">
        <v>0.158584816664572</v>
      </c>
      <c r="L393" s="122">
        <v>0</v>
      </c>
      <c r="M393" s="122">
        <v>1.8451731176789701</v>
      </c>
      <c r="N393" s="122">
        <v>0.13442829226566599</v>
      </c>
      <c r="O393" s="122">
        <v>0</v>
      </c>
      <c r="P393" s="475">
        <v>1.6672410475642601</v>
      </c>
      <c r="Q393" s="474">
        <v>1</v>
      </c>
      <c r="R393" s="97">
        <v>0.184400949609968</v>
      </c>
      <c r="S393" s="97">
        <v>0</v>
      </c>
      <c r="T393" s="97">
        <v>2.0490885284762701</v>
      </c>
      <c r="U393" s="97">
        <v>0.16918787126714499</v>
      </c>
      <c r="V393" s="97">
        <v>0</v>
      </c>
      <c r="W393" s="97">
        <v>1.9351391301885601</v>
      </c>
      <c r="X393" s="97">
        <v>0.158584816664572</v>
      </c>
      <c r="Y393" s="97">
        <v>0</v>
      </c>
      <c r="Z393" s="97">
        <v>1.8451731176789701</v>
      </c>
      <c r="AA393" s="97">
        <v>0.13442829226566599</v>
      </c>
      <c r="AB393" s="97">
        <v>0</v>
      </c>
      <c r="AC393" s="97">
        <v>1.6672410475642601</v>
      </c>
      <c r="AD393" s="321">
        <v>1211.91539999364</v>
      </c>
      <c r="AE393" s="97">
        <v>0</v>
      </c>
      <c r="AF393" s="97">
        <v>13466.969388515899</v>
      </c>
      <c r="AG393" s="97">
        <v>1111.9323794941599</v>
      </c>
      <c r="AH393" s="97">
        <v>0</v>
      </c>
      <c r="AI393" s="97">
        <v>12718.073946833099</v>
      </c>
      <c r="AJ393" s="97">
        <v>1042.24724399453</v>
      </c>
      <c r="AK393" s="97">
        <v>0</v>
      </c>
      <c r="AL393" s="97">
        <v>12126.8017578125</v>
      </c>
      <c r="AM393" s="97">
        <v>883.48632659536497</v>
      </c>
      <c r="AN393" s="97">
        <v>0</v>
      </c>
      <c r="AO393" s="97">
        <v>10957.400736375799</v>
      </c>
      <c r="AP393" s="466">
        <f t="shared" si="866"/>
        <v>6572.1754825937651</v>
      </c>
      <c r="AQ393" s="122">
        <f t="shared" si="867"/>
        <v>0</v>
      </c>
      <c r="AR393" s="473">
        <f t="shared" si="868"/>
        <v>6572.1754825937751</v>
      </c>
      <c r="AS393" s="122">
        <f t="shared" si="869"/>
        <v>6572.1754825937624</v>
      </c>
      <c r="AT393" s="122">
        <f t="shared" si="870"/>
        <v>0</v>
      </c>
      <c r="AU393" s="122">
        <f t="shared" si="871"/>
        <v>6572.175482593776</v>
      </c>
      <c r="AV393" s="122">
        <f t="shared" si="872"/>
        <v>6572.1754825937824</v>
      </c>
      <c r="AW393" s="122">
        <f t="shared" si="873"/>
        <v>0</v>
      </c>
      <c r="AX393" s="122">
        <f t="shared" si="874"/>
        <v>6572.1756086858213</v>
      </c>
      <c r="AY393" s="122">
        <f t="shared" si="875"/>
        <v>6572.1754825938087</v>
      </c>
      <c r="AZ393" s="122">
        <f t="shared" si="876"/>
        <v>0</v>
      </c>
      <c r="BA393" s="469">
        <f t="shared" si="877"/>
        <v>6572.1754825937796</v>
      </c>
      <c r="BB393" s="97">
        <f t="shared" si="878"/>
        <v>2.845716432369828E-2</v>
      </c>
      <c r="BC393" s="97">
        <f t="shared" si="879"/>
        <v>0</v>
      </c>
      <c r="BD393" s="97">
        <f t="shared" si="880"/>
        <v>0.31621989524452127</v>
      </c>
      <c r="BE393" s="97">
        <f t="shared" si="881"/>
        <v>2.6109448266993074E-2</v>
      </c>
      <c r="BF393" s="97">
        <f t="shared" si="882"/>
        <v>0</v>
      </c>
      <c r="BG393" s="97">
        <f t="shared" si="883"/>
        <v>0.29863497087987678</v>
      </c>
      <c r="BH393" s="97">
        <f t="shared" si="884"/>
        <v>2.4473161318380447E-2</v>
      </c>
      <c r="BI393" s="97">
        <f t="shared" si="885"/>
        <v>0</v>
      </c>
      <c r="BJ393" s="97">
        <f t="shared" si="886"/>
        <v>0.28475121590492458</v>
      </c>
      <c r="BK393" s="97">
        <f t="shared" si="887"/>
        <v>2.0745272791975945E-2</v>
      </c>
      <c r="BL393" s="97">
        <f t="shared" si="888"/>
        <v>0</v>
      </c>
      <c r="BM393" s="469">
        <f t="shared" si="889"/>
        <v>0.25729234344022228</v>
      </c>
      <c r="BN393" s="467">
        <f t="shared" si="890"/>
        <v>92698510.852172986</v>
      </c>
      <c r="BO393" s="97">
        <f t="shared" si="891"/>
        <v>0</v>
      </c>
      <c r="BP393" s="97">
        <f t="shared" si="892"/>
        <v>23893992.678786106</v>
      </c>
      <c r="BQ393" s="97">
        <f t="shared" si="893"/>
        <v>97302844.962799475</v>
      </c>
      <c r="BR393" s="97">
        <f t="shared" si="894"/>
        <v>0</v>
      </c>
      <c r="BS393" s="97">
        <f t="shared" si="895"/>
        <v>24676209.406135339</v>
      </c>
      <c r="BT393" s="97">
        <f t="shared" si="896"/>
        <v>100913699.90520847</v>
      </c>
      <c r="BU393" s="97">
        <f t="shared" si="897"/>
        <v>0</v>
      </c>
      <c r="BV393" s="97">
        <f t="shared" si="898"/>
        <v>25346530.668313418</v>
      </c>
      <c r="BW393" s="97">
        <f t="shared" si="899"/>
        <v>110753423.36880048</v>
      </c>
      <c r="BX393" s="97">
        <f t="shared" si="900"/>
        <v>0</v>
      </c>
      <c r="BY393" s="469">
        <f t="shared" si="901"/>
        <v>26835662.226601765</v>
      </c>
      <c r="BZ393" s="470">
        <f t="shared" si="902"/>
        <v>25.135041616716833</v>
      </c>
      <c r="CA393" s="470">
        <f t="shared" si="903"/>
        <v>0</v>
      </c>
      <c r="CB393" s="470">
        <f t="shared" si="904"/>
        <v>0.58303954042810446</v>
      </c>
      <c r="CC393" s="470">
        <f t="shared" si="905"/>
        <v>28.755857093668318</v>
      </c>
      <c r="CD393" s="470">
        <f t="shared" si="906"/>
        <v>0</v>
      </c>
      <c r="CE393" s="470">
        <f t="shared" si="907"/>
        <v>0.63758230664610882</v>
      </c>
      <c r="CF393" s="470">
        <f t="shared" si="908"/>
        <v>31.816948818831246</v>
      </c>
      <c r="CG393" s="470">
        <f t="shared" si="909"/>
        <v>0</v>
      </c>
      <c r="CH393" s="470">
        <f t="shared" si="910"/>
        <v>0.6868334040167634</v>
      </c>
      <c r="CI393" s="470">
        <f t="shared" si="911"/>
        <v>41.194238765572621</v>
      </c>
      <c r="CJ393" s="470">
        <f t="shared" si="912"/>
        <v>0</v>
      </c>
      <c r="CK393" s="472">
        <f t="shared" si="913"/>
        <v>0.80479251233068771</v>
      </c>
      <c r="CL393" s="470">
        <f t="shared" si="914"/>
        <v>0</v>
      </c>
      <c r="CM393" s="116">
        <f t="shared" si="915"/>
        <v>0</v>
      </c>
      <c r="CN393" s="116">
        <f t="shared" si="916"/>
        <v>0</v>
      </c>
      <c r="CO393" s="116">
        <f t="shared" si="917"/>
        <v>0</v>
      </c>
      <c r="CP393" s="116">
        <f t="shared" si="918"/>
        <v>0</v>
      </c>
      <c r="CQ393" s="116">
        <f t="shared" si="919"/>
        <v>0</v>
      </c>
      <c r="CR393" s="116">
        <f t="shared" si="920"/>
        <v>0</v>
      </c>
      <c r="CS393" s="116">
        <f t="shared" si="921"/>
        <v>0</v>
      </c>
      <c r="CT393" s="116">
        <f t="shared" si="922"/>
        <v>0</v>
      </c>
      <c r="CU393" s="116">
        <f t="shared" si="923"/>
        <v>0</v>
      </c>
      <c r="CV393" s="116">
        <f t="shared" si="924"/>
        <v>0</v>
      </c>
      <c r="CW393" s="471">
        <f t="shared" si="925"/>
        <v>0</v>
      </c>
      <c r="CX393" s="470">
        <f t="shared" si="926"/>
        <v>0</v>
      </c>
      <c r="CY393" s="116">
        <f t="shared" si="927"/>
        <v>0</v>
      </c>
      <c r="CZ393" s="116">
        <f t="shared" si="928"/>
        <v>0</v>
      </c>
      <c r="DA393" s="116">
        <f t="shared" si="929"/>
        <v>0</v>
      </c>
      <c r="DB393" s="116">
        <f t="shared" si="930"/>
        <v>0</v>
      </c>
      <c r="DC393" s="116">
        <f t="shared" si="931"/>
        <v>0</v>
      </c>
      <c r="DD393" s="116">
        <f t="shared" si="932"/>
        <v>0</v>
      </c>
      <c r="DE393" s="116">
        <f t="shared" si="933"/>
        <v>0</v>
      </c>
      <c r="DF393" s="116">
        <f t="shared" si="934"/>
        <v>0</v>
      </c>
      <c r="DG393" s="116">
        <f t="shared" si="935"/>
        <v>0</v>
      </c>
      <c r="DH393" s="116">
        <f t="shared" si="936"/>
        <v>0</v>
      </c>
      <c r="DI393" s="471">
        <f t="shared" si="937"/>
        <v>0</v>
      </c>
      <c r="DJ393" s="470">
        <f t="shared" si="938"/>
        <v>0</v>
      </c>
      <c r="DK393" s="116">
        <f t="shared" si="939"/>
        <v>0</v>
      </c>
      <c r="DL393" s="116">
        <f t="shared" si="940"/>
        <v>0</v>
      </c>
      <c r="DM393" s="116">
        <f t="shared" si="941"/>
        <v>0</v>
      </c>
      <c r="DN393" s="116">
        <f t="shared" si="942"/>
        <v>0</v>
      </c>
      <c r="DO393" s="116">
        <f t="shared" si="943"/>
        <v>0</v>
      </c>
      <c r="DP393" s="116">
        <f t="shared" si="944"/>
        <v>0</v>
      </c>
      <c r="DQ393" s="116">
        <f t="shared" si="945"/>
        <v>0</v>
      </c>
      <c r="DR393" s="116">
        <f t="shared" si="946"/>
        <v>0</v>
      </c>
      <c r="DS393" s="116">
        <f t="shared" si="947"/>
        <v>0</v>
      </c>
      <c r="DT393" s="116">
        <f t="shared" si="948"/>
        <v>0</v>
      </c>
      <c r="DU393" s="471">
        <f t="shared" si="949"/>
        <v>0</v>
      </c>
      <c r="DV393" s="470">
        <f t="shared" si="950"/>
        <v>0</v>
      </c>
      <c r="DW393" s="470">
        <f t="shared" si="951"/>
        <v>0</v>
      </c>
      <c r="DX393" s="470">
        <f t="shared" si="952"/>
        <v>0</v>
      </c>
      <c r="DY393" s="470">
        <f t="shared" si="953"/>
        <v>0</v>
      </c>
      <c r="DZ393" s="470">
        <f t="shared" si="954"/>
        <v>0</v>
      </c>
      <c r="EA393" s="470">
        <f t="shared" si="955"/>
        <v>0</v>
      </c>
      <c r="EB393" s="470">
        <f t="shared" si="956"/>
        <v>0</v>
      </c>
      <c r="EC393" s="470">
        <f t="shared" si="957"/>
        <v>0</v>
      </c>
      <c r="ED393" s="470">
        <f t="shared" si="958"/>
        <v>0</v>
      </c>
      <c r="EE393" s="470">
        <f t="shared" si="959"/>
        <v>0</v>
      </c>
      <c r="EF393" s="470">
        <f t="shared" si="960"/>
        <v>0</v>
      </c>
      <c r="EG393" s="470">
        <f t="shared" si="961"/>
        <v>0</v>
      </c>
      <c r="EH393" s="466">
        <f t="shared" si="962"/>
        <v>3257.4753337238321</v>
      </c>
      <c r="EI393" s="122">
        <f t="shared" si="963"/>
        <v>0</v>
      </c>
      <c r="EJ393" s="122">
        <f t="shared" si="964"/>
        <v>75.561319948922744</v>
      </c>
      <c r="EK393" s="122">
        <f t="shared" si="965"/>
        <v>3726.7292655052902</v>
      </c>
      <c r="EL393" s="122">
        <f t="shared" si="966"/>
        <v>0</v>
      </c>
      <c r="EM393" s="122">
        <f t="shared" si="967"/>
        <v>82.630005901288499</v>
      </c>
      <c r="EN393" s="122">
        <f t="shared" si="968"/>
        <v>4123.4435793718949</v>
      </c>
      <c r="EO393" s="122">
        <f t="shared" si="969"/>
        <v>0</v>
      </c>
      <c r="EP393" s="122">
        <f t="shared" si="970"/>
        <v>89.012897057396074</v>
      </c>
      <c r="EQ393" s="122">
        <f t="shared" si="971"/>
        <v>5338.7306341731382</v>
      </c>
      <c r="ER393" s="122">
        <f t="shared" si="972"/>
        <v>0</v>
      </c>
      <c r="ES393" s="469">
        <f t="shared" si="973"/>
        <v>104.30027519585556</v>
      </c>
      <c r="ET393" s="466">
        <f t="shared" si="974"/>
        <v>0</v>
      </c>
      <c r="EU393" s="122">
        <f t="shared" si="975"/>
        <v>0</v>
      </c>
      <c r="EV393" s="122">
        <f t="shared" si="976"/>
        <v>0</v>
      </c>
      <c r="EW393" s="122">
        <f t="shared" si="977"/>
        <v>0</v>
      </c>
      <c r="EX393" s="122">
        <f t="shared" si="978"/>
        <v>0</v>
      </c>
      <c r="EY393" s="122">
        <f t="shared" si="979"/>
        <v>0</v>
      </c>
      <c r="EZ393" s="122">
        <f t="shared" si="980"/>
        <v>0</v>
      </c>
      <c r="FA393" s="122">
        <f t="shared" si="981"/>
        <v>0</v>
      </c>
      <c r="FB393" s="122">
        <f t="shared" si="982"/>
        <v>0</v>
      </c>
      <c r="FC393" s="122">
        <f t="shared" si="983"/>
        <v>0</v>
      </c>
      <c r="FD393" s="122">
        <f t="shared" si="984"/>
        <v>0</v>
      </c>
      <c r="FE393" s="469">
        <f t="shared" si="985"/>
        <v>0</v>
      </c>
      <c r="FF393" s="466">
        <f t="shared" si="986"/>
        <v>0</v>
      </c>
      <c r="FG393" s="466">
        <f t="shared" si="987"/>
        <v>0</v>
      </c>
      <c r="FH393" s="466">
        <f t="shared" si="988"/>
        <v>0</v>
      </c>
      <c r="FI393" s="466">
        <f t="shared" si="989"/>
        <v>0</v>
      </c>
      <c r="FJ393" s="466">
        <f t="shared" si="990"/>
        <v>0</v>
      </c>
      <c r="FK393" s="466">
        <f t="shared" si="991"/>
        <v>0</v>
      </c>
      <c r="FL393" s="466">
        <f t="shared" si="992"/>
        <v>0</v>
      </c>
      <c r="FM393" s="466">
        <f t="shared" si="993"/>
        <v>0</v>
      </c>
      <c r="FN393" s="466">
        <f t="shared" si="994"/>
        <v>0</v>
      </c>
      <c r="FO393" s="466">
        <f t="shared" si="995"/>
        <v>0</v>
      </c>
      <c r="FP393" s="466">
        <f t="shared" si="996"/>
        <v>0</v>
      </c>
      <c r="FQ393" s="468">
        <f t="shared" si="997"/>
        <v>0</v>
      </c>
      <c r="FR393" s="466">
        <f t="shared" si="998"/>
        <v>0</v>
      </c>
      <c r="FS393" s="466">
        <f t="shared" si="999"/>
        <v>0</v>
      </c>
      <c r="FT393" s="466">
        <f t="shared" si="1000"/>
        <v>0</v>
      </c>
      <c r="FU393" s="466">
        <f t="shared" si="1001"/>
        <v>0</v>
      </c>
      <c r="FV393" s="466">
        <f t="shared" si="1002"/>
        <v>0</v>
      </c>
      <c r="FW393" s="466">
        <f t="shared" si="1003"/>
        <v>0</v>
      </c>
      <c r="FX393" s="466">
        <f t="shared" si="1004"/>
        <v>0</v>
      </c>
      <c r="FY393" s="466">
        <f t="shared" si="1005"/>
        <v>0</v>
      </c>
      <c r="FZ393" s="466">
        <f t="shared" si="1006"/>
        <v>0</v>
      </c>
      <c r="GA393" s="466">
        <f t="shared" si="1007"/>
        <v>0</v>
      </c>
      <c r="GB393" s="466">
        <f t="shared" si="1008"/>
        <v>0</v>
      </c>
      <c r="GC393" s="468">
        <f t="shared" si="1009"/>
        <v>0</v>
      </c>
    </row>
    <row r="394" spans="1:185">
      <c r="A394" s="97">
        <v>391</v>
      </c>
      <c r="B394" s="97" t="s">
        <v>11</v>
      </c>
      <c r="C394" s="97" t="s">
        <v>214</v>
      </c>
      <c r="D394" s="97" t="s">
        <v>935</v>
      </c>
      <c r="E394" s="321">
        <v>0.28234411090184403</v>
      </c>
      <c r="F394" s="122">
        <v>0</v>
      </c>
      <c r="G394" s="122">
        <v>0.43785777974514001</v>
      </c>
      <c r="H394" s="122">
        <v>0.27621839247642899</v>
      </c>
      <c r="I394" s="122">
        <v>0</v>
      </c>
      <c r="J394" s="122">
        <v>0.42646222952021001</v>
      </c>
      <c r="K394" s="122">
        <v>0.27185680824688302</v>
      </c>
      <c r="L394" s="122">
        <v>0</v>
      </c>
      <c r="M394" s="122">
        <v>0.41486806152982603</v>
      </c>
      <c r="N394" s="122">
        <v>0.25788436980630702</v>
      </c>
      <c r="O394" s="122">
        <v>0</v>
      </c>
      <c r="P394" s="475">
        <v>0.39664641003912998</v>
      </c>
      <c r="Q394" s="474">
        <v>1</v>
      </c>
      <c r="R394" s="97">
        <v>0.28234411090184403</v>
      </c>
      <c r="S394" s="97">
        <v>0</v>
      </c>
      <c r="T394" s="97">
        <v>0.43785777974514001</v>
      </c>
      <c r="U394" s="97">
        <v>0.27621839247642899</v>
      </c>
      <c r="V394" s="97">
        <v>0</v>
      </c>
      <c r="W394" s="97">
        <v>0.42646222952021001</v>
      </c>
      <c r="X394" s="97">
        <v>0.27185680824688302</v>
      </c>
      <c r="Y394" s="97">
        <v>0</v>
      </c>
      <c r="Z394" s="97">
        <v>0.41486806152982603</v>
      </c>
      <c r="AA394" s="97">
        <v>0.25788436980630702</v>
      </c>
      <c r="AB394" s="97">
        <v>0</v>
      </c>
      <c r="AC394" s="97">
        <v>0.39664641003912998</v>
      </c>
      <c r="AD394" s="321">
        <v>1275.43184368636</v>
      </c>
      <c r="AE394" s="97">
        <v>0</v>
      </c>
      <c r="AF394" s="97">
        <v>1977.93307432187</v>
      </c>
      <c r="AG394" s="97">
        <v>1247.7601620625601</v>
      </c>
      <c r="AH394" s="97">
        <v>0</v>
      </c>
      <c r="AI394" s="97">
        <v>1926.4560040660799</v>
      </c>
      <c r="AJ394" s="97">
        <v>1228.0575962908999</v>
      </c>
      <c r="AK394" s="97">
        <v>0</v>
      </c>
      <c r="AL394" s="97">
        <v>1874.08166503906</v>
      </c>
      <c r="AM394" s="97">
        <v>1164.9399599281801</v>
      </c>
      <c r="AN394" s="97">
        <v>0</v>
      </c>
      <c r="AO394" s="97">
        <v>1791.7691303419999</v>
      </c>
      <c r="AP394" s="466">
        <f t="shared" si="866"/>
        <v>4517.2957197954793</v>
      </c>
      <c r="AQ394" s="122">
        <f t="shared" si="867"/>
        <v>0</v>
      </c>
      <c r="AR394" s="473">
        <f t="shared" si="868"/>
        <v>4517.2957197954729</v>
      </c>
      <c r="AS394" s="122">
        <f t="shared" si="869"/>
        <v>4517.2957197954775</v>
      </c>
      <c r="AT394" s="122">
        <f t="shared" si="870"/>
        <v>0</v>
      </c>
      <c r="AU394" s="122">
        <f t="shared" si="871"/>
        <v>4517.2957197954747</v>
      </c>
      <c r="AV394" s="122">
        <f t="shared" si="872"/>
        <v>4517.2957197954602</v>
      </c>
      <c r="AW394" s="122">
        <f t="shared" si="873"/>
        <v>0</v>
      </c>
      <c r="AX394" s="122">
        <f t="shared" si="874"/>
        <v>4517.2955906231573</v>
      </c>
      <c r="AY394" s="122">
        <f t="shared" si="875"/>
        <v>4517.2957197954593</v>
      </c>
      <c r="AZ394" s="122">
        <f t="shared" si="876"/>
        <v>0</v>
      </c>
      <c r="BA394" s="469">
        <f t="shared" si="877"/>
        <v>4517.2957197954674</v>
      </c>
      <c r="BB394" s="97">
        <f t="shared" si="878"/>
        <v>4.3571970625730122E-2</v>
      </c>
      <c r="BC394" s="97">
        <f t="shared" si="879"/>
        <v>0</v>
      </c>
      <c r="BD394" s="97">
        <f t="shared" si="880"/>
        <v>6.7571185587558327E-2</v>
      </c>
      <c r="BE394" s="97">
        <f t="shared" si="881"/>
        <v>4.2626636145612462E-2</v>
      </c>
      <c r="BF394" s="97">
        <f t="shared" si="882"/>
        <v>0</v>
      </c>
      <c r="BG394" s="97">
        <f t="shared" si="883"/>
        <v>6.5812598953402177E-2</v>
      </c>
      <c r="BH394" s="97">
        <f t="shared" si="884"/>
        <v>4.1953546774899528E-2</v>
      </c>
      <c r="BI394" s="97">
        <f t="shared" si="885"/>
        <v>0</v>
      </c>
      <c r="BJ394" s="97">
        <f t="shared" si="886"/>
        <v>6.4023361184308375E-2</v>
      </c>
      <c r="BK394" s="97">
        <f t="shared" si="887"/>
        <v>3.9797289024886641E-2</v>
      </c>
      <c r="BL394" s="97">
        <f t="shared" si="888"/>
        <v>0</v>
      </c>
      <c r="BM394" s="469">
        <f t="shared" si="889"/>
        <v>6.1211355433705289E-2</v>
      </c>
      <c r="BN394" s="467">
        <f t="shared" si="890"/>
        <v>50127766.764710329</v>
      </c>
      <c r="BO394" s="97">
        <f t="shared" si="891"/>
        <v>0</v>
      </c>
      <c r="BP394" s="97">
        <f t="shared" si="892"/>
        <v>39155814.75535433</v>
      </c>
      <c r="BQ394" s="97">
        <f t="shared" si="893"/>
        <v>50750645.89511586</v>
      </c>
      <c r="BR394" s="97">
        <f t="shared" si="894"/>
        <v>0</v>
      </c>
      <c r="BS394" s="97">
        <f t="shared" si="895"/>
        <v>39741478.609217986</v>
      </c>
      <c r="BT394" s="97">
        <f t="shared" si="896"/>
        <v>51207461.080998339</v>
      </c>
      <c r="BU394" s="97">
        <f t="shared" si="897"/>
        <v>0</v>
      </c>
      <c r="BV394" s="97">
        <f t="shared" si="898"/>
        <v>40363000.22337079</v>
      </c>
      <c r="BW394" s="97">
        <f t="shared" si="899"/>
        <v>52751461.605320185</v>
      </c>
      <c r="BX394" s="97">
        <f t="shared" si="900"/>
        <v>0</v>
      </c>
      <c r="BY394" s="469">
        <f t="shared" si="901"/>
        <v>41396688.145596199</v>
      </c>
      <c r="BZ394" s="470">
        <f t="shared" si="902"/>
        <v>8.8770696517444065</v>
      </c>
      <c r="CA394" s="470">
        <f t="shared" si="903"/>
        <v>0</v>
      </c>
      <c r="CB394" s="470">
        <f t="shared" si="904"/>
        <v>4.4712937130117236</v>
      </c>
      <c r="CC394" s="470">
        <f t="shared" si="905"/>
        <v>9.1866883736655307</v>
      </c>
      <c r="CD394" s="470">
        <f t="shared" si="906"/>
        <v>0</v>
      </c>
      <c r="CE394" s="470">
        <f t="shared" si="907"/>
        <v>4.6594370917594521</v>
      </c>
      <c r="CF394" s="470">
        <f t="shared" si="908"/>
        <v>9.4180942922155886</v>
      </c>
      <c r="CG394" s="470">
        <f t="shared" si="909"/>
        <v>0</v>
      </c>
      <c r="CH394" s="470">
        <f t="shared" si="910"/>
        <v>4.8645586351636982</v>
      </c>
      <c r="CI394" s="470">
        <f t="shared" si="911"/>
        <v>10.227735330555513</v>
      </c>
      <c r="CJ394" s="470">
        <f t="shared" si="912"/>
        <v>0</v>
      </c>
      <c r="CK394" s="472">
        <f t="shared" si="913"/>
        <v>5.2183364197740163</v>
      </c>
      <c r="CL394" s="470">
        <f t="shared" si="914"/>
        <v>0</v>
      </c>
      <c r="CM394" s="116">
        <f t="shared" si="915"/>
        <v>0</v>
      </c>
      <c r="CN394" s="116">
        <f t="shared" si="916"/>
        <v>0</v>
      </c>
      <c r="CO394" s="116">
        <f t="shared" si="917"/>
        <v>0</v>
      </c>
      <c r="CP394" s="116">
        <f t="shared" si="918"/>
        <v>0</v>
      </c>
      <c r="CQ394" s="116">
        <f t="shared" si="919"/>
        <v>0</v>
      </c>
      <c r="CR394" s="116">
        <f t="shared" si="920"/>
        <v>0</v>
      </c>
      <c r="CS394" s="116">
        <f t="shared" si="921"/>
        <v>0</v>
      </c>
      <c r="CT394" s="116">
        <f t="shared" si="922"/>
        <v>0</v>
      </c>
      <c r="CU394" s="116">
        <f t="shared" si="923"/>
        <v>0</v>
      </c>
      <c r="CV394" s="116">
        <f t="shared" si="924"/>
        <v>0</v>
      </c>
      <c r="CW394" s="471">
        <f t="shared" si="925"/>
        <v>0</v>
      </c>
      <c r="CX394" s="470">
        <f t="shared" si="926"/>
        <v>0</v>
      </c>
      <c r="CY394" s="116">
        <f t="shared" si="927"/>
        <v>0</v>
      </c>
      <c r="CZ394" s="116">
        <f t="shared" si="928"/>
        <v>0</v>
      </c>
      <c r="DA394" s="116">
        <f t="shared" si="929"/>
        <v>0</v>
      </c>
      <c r="DB394" s="116">
        <f t="shared" si="930"/>
        <v>0</v>
      </c>
      <c r="DC394" s="116">
        <f t="shared" si="931"/>
        <v>0</v>
      </c>
      <c r="DD394" s="116">
        <f t="shared" si="932"/>
        <v>0</v>
      </c>
      <c r="DE394" s="116">
        <f t="shared" si="933"/>
        <v>0</v>
      </c>
      <c r="DF394" s="116">
        <f t="shared" si="934"/>
        <v>0</v>
      </c>
      <c r="DG394" s="116">
        <f t="shared" si="935"/>
        <v>0</v>
      </c>
      <c r="DH394" s="116">
        <f t="shared" si="936"/>
        <v>0</v>
      </c>
      <c r="DI394" s="471">
        <f t="shared" si="937"/>
        <v>0</v>
      </c>
      <c r="DJ394" s="470">
        <f t="shared" si="938"/>
        <v>0</v>
      </c>
      <c r="DK394" s="116">
        <f t="shared" si="939"/>
        <v>0</v>
      </c>
      <c r="DL394" s="116">
        <f t="shared" si="940"/>
        <v>0</v>
      </c>
      <c r="DM394" s="116">
        <f t="shared" si="941"/>
        <v>0</v>
      </c>
      <c r="DN394" s="116">
        <f t="shared" si="942"/>
        <v>0</v>
      </c>
      <c r="DO394" s="116">
        <f t="shared" si="943"/>
        <v>0</v>
      </c>
      <c r="DP394" s="116">
        <f t="shared" si="944"/>
        <v>0</v>
      </c>
      <c r="DQ394" s="116">
        <f t="shared" si="945"/>
        <v>0</v>
      </c>
      <c r="DR394" s="116">
        <f t="shared" si="946"/>
        <v>0</v>
      </c>
      <c r="DS394" s="116">
        <f t="shared" si="947"/>
        <v>0</v>
      </c>
      <c r="DT394" s="116">
        <f t="shared" si="948"/>
        <v>0</v>
      </c>
      <c r="DU394" s="471">
        <f t="shared" si="949"/>
        <v>0</v>
      </c>
      <c r="DV394" s="470">
        <f t="shared" si="950"/>
        <v>0</v>
      </c>
      <c r="DW394" s="470">
        <f t="shared" si="951"/>
        <v>0</v>
      </c>
      <c r="DX394" s="470">
        <f t="shared" si="952"/>
        <v>0</v>
      </c>
      <c r="DY394" s="470">
        <f t="shared" si="953"/>
        <v>0</v>
      </c>
      <c r="DZ394" s="470">
        <f t="shared" si="954"/>
        <v>0</v>
      </c>
      <c r="EA394" s="470">
        <f t="shared" si="955"/>
        <v>0</v>
      </c>
      <c r="EB394" s="470">
        <f t="shared" si="956"/>
        <v>0</v>
      </c>
      <c r="EC394" s="470">
        <f t="shared" si="957"/>
        <v>0</v>
      </c>
      <c r="ED394" s="470">
        <f t="shared" si="958"/>
        <v>0</v>
      </c>
      <c r="EE394" s="470">
        <f t="shared" si="959"/>
        <v>0</v>
      </c>
      <c r="EF394" s="470">
        <f t="shared" si="960"/>
        <v>0</v>
      </c>
      <c r="EG394" s="470">
        <f t="shared" si="961"/>
        <v>0</v>
      </c>
      <c r="EH394" s="466">
        <f t="shared" si="962"/>
        <v>1150.4590231938896</v>
      </c>
      <c r="EI394" s="122">
        <f t="shared" si="963"/>
        <v>0</v>
      </c>
      <c r="EJ394" s="122">
        <f t="shared" si="964"/>
        <v>579.4750294060841</v>
      </c>
      <c r="EK394" s="122">
        <f t="shared" si="965"/>
        <v>1190.5852885447448</v>
      </c>
      <c r="EL394" s="122">
        <f t="shared" si="966"/>
        <v>0</v>
      </c>
      <c r="EM394" s="122">
        <f t="shared" si="967"/>
        <v>603.85821622629521</v>
      </c>
      <c r="EN394" s="122">
        <f t="shared" si="968"/>
        <v>1220.5752556690952</v>
      </c>
      <c r="EO394" s="122">
        <f t="shared" si="969"/>
        <v>0</v>
      </c>
      <c r="EP394" s="122">
        <f t="shared" si="970"/>
        <v>630.44175558317056</v>
      </c>
      <c r="EQ394" s="122">
        <f t="shared" si="971"/>
        <v>1325.5038948088361</v>
      </c>
      <c r="ER394" s="122">
        <f t="shared" si="972"/>
        <v>0</v>
      </c>
      <c r="ES394" s="469">
        <f t="shared" si="973"/>
        <v>676.29098967479513</v>
      </c>
      <c r="ET394" s="466">
        <f t="shared" si="974"/>
        <v>0</v>
      </c>
      <c r="EU394" s="122">
        <f t="shared" si="975"/>
        <v>0</v>
      </c>
      <c r="EV394" s="122">
        <f t="shared" si="976"/>
        <v>0</v>
      </c>
      <c r="EW394" s="122">
        <f t="shared" si="977"/>
        <v>0</v>
      </c>
      <c r="EX394" s="122">
        <f t="shared" si="978"/>
        <v>0</v>
      </c>
      <c r="EY394" s="122">
        <f t="shared" si="979"/>
        <v>0</v>
      </c>
      <c r="EZ394" s="122">
        <f t="shared" si="980"/>
        <v>0</v>
      </c>
      <c r="FA394" s="122">
        <f t="shared" si="981"/>
        <v>0</v>
      </c>
      <c r="FB394" s="122">
        <f t="shared" si="982"/>
        <v>0</v>
      </c>
      <c r="FC394" s="122">
        <f t="shared" si="983"/>
        <v>0</v>
      </c>
      <c r="FD394" s="122">
        <f t="shared" si="984"/>
        <v>0</v>
      </c>
      <c r="FE394" s="469">
        <f t="shared" si="985"/>
        <v>0</v>
      </c>
      <c r="FF394" s="466">
        <f t="shared" si="986"/>
        <v>0</v>
      </c>
      <c r="FG394" s="466">
        <f t="shared" si="987"/>
        <v>0</v>
      </c>
      <c r="FH394" s="466">
        <f t="shared" si="988"/>
        <v>0</v>
      </c>
      <c r="FI394" s="466">
        <f t="shared" si="989"/>
        <v>0</v>
      </c>
      <c r="FJ394" s="466">
        <f t="shared" si="990"/>
        <v>0</v>
      </c>
      <c r="FK394" s="466">
        <f t="shared" si="991"/>
        <v>0</v>
      </c>
      <c r="FL394" s="466">
        <f t="shared" si="992"/>
        <v>0</v>
      </c>
      <c r="FM394" s="466">
        <f t="shared" si="993"/>
        <v>0</v>
      </c>
      <c r="FN394" s="466">
        <f t="shared" si="994"/>
        <v>0</v>
      </c>
      <c r="FO394" s="466">
        <f t="shared" si="995"/>
        <v>0</v>
      </c>
      <c r="FP394" s="466">
        <f t="shared" si="996"/>
        <v>0</v>
      </c>
      <c r="FQ394" s="468">
        <f t="shared" si="997"/>
        <v>0</v>
      </c>
      <c r="FR394" s="466">
        <f t="shared" si="998"/>
        <v>0</v>
      </c>
      <c r="FS394" s="466">
        <f t="shared" si="999"/>
        <v>0</v>
      </c>
      <c r="FT394" s="466">
        <f t="shared" si="1000"/>
        <v>0</v>
      </c>
      <c r="FU394" s="466">
        <f t="shared" si="1001"/>
        <v>0</v>
      </c>
      <c r="FV394" s="466">
        <f t="shared" si="1002"/>
        <v>0</v>
      </c>
      <c r="FW394" s="466">
        <f t="shared" si="1003"/>
        <v>0</v>
      </c>
      <c r="FX394" s="466">
        <f t="shared" si="1004"/>
        <v>0</v>
      </c>
      <c r="FY394" s="466">
        <f t="shared" si="1005"/>
        <v>0</v>
      </c>
      <c r="FZ394" s="466">
        <f t="shared" si="1006"/>
        <v>0</v>
      </c>
      <c r="GA394" s="466">
        <f t="shared" si="1007"/>
        <v>0</v>
      </c>
      <c r="GB394" s="466">
        <f t="shared" si="1008"/>
        <v>0</v>
      </c>
      <c r="GC394" s="468">
        <f t="shared" si="1009"/>
        <v>0</v>
      </c>
    </row>
    <row r="395" spans="1:185">
      <c r="A395" s="97">
        <v>392</v>
      </c>
      <c r="B395" s="97" t="s">
        <v>11</v>
      </c>
      <c r="C395" s="97" t="s">
        <v>214</v>
      </c>
      <c r="D395" s="97" t="s">
        <v>935</v>
      </c>
      <c r="E395" s="321">
        <v>0.31456967044578799</v>
      </c>
      <c r="F395" s="122">
        <v>0</v>
      </c>
      <c r="G395" s="122">
        <v>1.72714781120587</v>
      </c>
      <c r="H395" s="122">
        <v>0.29171538206949299</v>
      </c>
      <c r="I395" s="122">
        <v>0</v>
      </c>
      <c r="J395" s="122">
        <v>1.66292477436965</v>
      </c>
      <c r="K395" s="122">
        <v>0.27548625168014901</v>
      </c>
      <c r="L395" s="122">
        <v>0</v>
      </c>
      <c r="M395" s="122">
        <v>1.60365778087323</v>
      </c>
      <c r="N395" s="122">
        <v>0.225356221677562</v>
      </c>
      <c r="O395" s="122">
        <v>0</v>
      </c>
      <c r="P395" s="475">
        <v>1.50581336705757</v>
      </c>
      <c r="Q395" s="474">
        <v>2</v>
      </c>
      <c r="R395" s="97">
        <v>0.62913934089157597</v>
      </c>
      <c r="S395" s="97">
        <v>0</v>
      </c>
      <c r="T395" s="97">
        <v>3.4542956224117498</v>
      </c>
      <c r="U395" s="97">
        <v>0.58343076413898498</v>
      </c>
      <c r="V395" s="97">
        <v>0</v>
      </c>
      <c r="W395" s="97">
        <v>3.3258495487393098</v>
      </c>
      <c r="X395" s="97">
        <v>0.55097250336029802</v>
      </c>
      <c r="Y395" s="97">
        <v>0</v>
      </c>
      <c r="Z395" s="97">
        <v>3.2073155617464599</v>
      </c>
      <c r="AA395" s="97">
        <v>0.450712443355124</v>
      </c>
      <c r="AB395" s="97">
        <v>0</v>
      </c>
      <c r="AC395" s="97">
        <v>3.0116267341151501</v>
      </c>
      <c r="AD395" s="321">
        <v>27.723911618395601</v>
      </c>
      <c r="AE395" s="97">
        <v>0</v>
      </c>
      <c r="AF395" s="97">
        <v>152.218404278836</v>
      </c>
      <c r="AG395" s="97">
        <v>25.709698772803002</v>
      </c>
      <c r="AH395" s="97">
        <v>0</v>
      </c>
      <c r="AI395" s="97">
        <v>146.55824704057099</v>
      </c>
      <c r="AJ395" s="97">
        <v>24.279379772500299</v>
      </c>
      <c r="AK395" s="97">
        <v>0</v>
      </c>
      <c r="AL395" s="97">
        <v>141.33488464355401</v>
      </c>
      <c r="AM395" s="97">
        <v>19.861278945266299</v>
      </c>
      <c r="AN395" s="97">
        <v>0</v>
      </c>
      <c r="AO395" s="97">
        <v>132.71157592193001</v>
      </c>
      <c r="AP395" s="466">
        <f t="shared" si="866"/>
        <v>44.066409166381248</v>
      </c>
      <c r="AQ395" s="122">
        <f t="shared" si="867"/>
        <v>0</v>
      </c>
      <c r="AR395" s="473">
        <f t="shared" si="868"/>
        <v>44.06640916638132</v>
      </c>
      <c r="AS395" s="122">
        <f t="shared" si="869"/>
        <v>44.066409166381277</v>
      </c>
      <c r="AT395" s="122">
        <f t="shared" si="870"/>
        <v>0</v>
      </c>
      <c r="AU395" s="122">
        <f t="shared" si="871"/>
        <v>44.066409166381284</v>
      </c>
      <c r="AV395" s="122">
        <f t="shared" si="872"/>
        <v>44.06640916638132</v>
      </c>
      <c r="AW395" s="122">
        <f t="shared" si="873"/>
        <v>0</v>
      </c>
      <c r="AX395" s="122">
        <f t="shared" si="874"/>
        <v>44.06641065483241</v>
      </c>
      <c r="AY395" s="122">
        <f t="shared" si="875"/>
        <v>44.066409166381192</v>
      </c>
      <c r="AZ395" s="122">
        <f t="shared" si="876"/>
        <v>0</v>
      </c>
      <c r="BA395" s="469">
        <f t="shared" si="877"/>
        <v>44.066409166381028</v>
      </c>
      <c r="BB395" s="97">
        <f t="shared" si="878"/>
        <v>4.8545090586906099E-2</v>
      </c>
      <c r="BC395" s="97">
        <f t="shared" si="879"/>
        <v>0</v>
      </c>
      <c r="BD395" s="97">
        <f t="shared" si="880"/>
        <v>0.26653728833153695</v>
      </c>
      <c r="BE395" s="97">
        <f t="shared" si="881"/>
        <v>4.5018166017368758E-2</v>
      </c>
      <c r="BF395" s="97">
        <f t="shared" si="882"/>
        <v>0</v>
      </c>
      <c r="BG395" s="97">
        <f t="shared" si="883"/>
        <v>0.25662624656911187</v>
      </c>
      <c r="BH395" s="97">
        <f t="shared" si="884"/>
        <v>4.2513650550950993E-2</v>
      </c>
      <c r="BI395" s="97">
        <f t="shared" si="885"/>
        <v>0</v>
      </c>
      <c r="BJ395" s="97">
        <f t="shared" si="886"/>
        <v>0.24748003242831434</v>
      </c>
      <c r="BK395" s="97">
        <f t="shared" si="887"/>
        <v>3.4777472920885094E-2</v>
      </c>
      <c r="BL395" s="97">
        <f t="shared" si="888"/>
        <v>0</v>
      </c>
      <c r="BM395" s="469">
        <f t="shared" si="889"/>
        <v>0.23238046505625098</v>
      </c>
      <c r="BN395" s="467">
        <f t="shared" si="890"/>
        <v>460130.83665320801</v>
      </c>
      <c r="BO395" s="97">
        <f t="shared" si="891"/>
        <v>0</v>
      </c>
      <c r="BP395" s="97">
        <f t="shared" si="892"/>
        <v>176392.21438392505</v>
      </c>
      <c r="BQ395" s="97">
        <f t="shared" si="893"/>
        <v>480091.28426669753</v>
      </c>
      <c r="BR395" s="97">
        <f t="shared" si="894"/>
        <v>0</v>
      </c>
      <c r="BS395" s="97">
        <f t="shared" si="895"/>
        <v>180195.79355610744</v>
      </c>
      <c r="BT395" s="97">
        <f t="shared" si="896"/>
        <v>495815.00281239982</v>
      </c>
      <c r="BU395" s="97">
        <f t="shared" si="897"/>
        <v>0</v>
      </c>
      <c r="BV395" s="97">
        <f t="shared" si="898"/>
        <v>183915.38237554746</v>
      </c>
      <c r="BW395" s="97">
        <f t="shared" si="899"/>
        <v>555175.59454800282</v>
      </c>
      <c r="BX395" s="97">
        <f t="shared" si="900"/>
        <v>0</v>
      </c>
      <c r="BY395" s="469">
        <f t="shared" si="901"/>
        <v>190550.79635760005</v>
      </c>
      <c r="BZ395" s="470">
        <f t="shared" si="902"/>
        <v>3.6568277227834782E-2</v>
      </c>
      <c r="CA395" s="470">
        <f t="shared" si="903"/>
        <v>0</v>
      </c>
      <c r="CB395" s="470">
        <f t="shared" si="904"/>
        <v>2.5532298573329695E-3</v>
      </c>
      <c r="CC395" s="470">
        <f t="shared" si="905"/>
        <v>4.1143809495134034E-2</v>
      </c>
      <c r="CD395" s="470">
        <f t="shared" si="906"/>
        <v>0</v>
      </c>
      <c r="CE395" s="470">
        <f t="shared" si="907"/>
        <v>2.7090190177786618E-3</v>
      </c>
      <c r="CF395" s="470">
        <f t="shared" si="908"/>
        <v>4.4994532375799069E-2</v>
      </c>
      <c r="CG395" s="470">
        <f t="shared" si="909"/>
        <v>0</v>
      </c>
      <c r="CH395" s="470">
        <f t="shared" si="910"/>
        <v>2.8671232816798536E-3</v>
      </c>
      <c r="CI395" s="470">
        <f t="shared" si="911"/>
        <v>6.1588669531203788E-2</v>
      </c>
      <c r="CJ395" s="470">
        <f t="shared" si="912"/>
        <v>0</v>
      </c>
      <c r="CK395" s="472">
        <f t="shared" si="913"/>
        <v>3.1635858819932085E-3</v>
      </c>
      <c r="CL395" s="470">
        <f t="shared" si="914"/>
        <v>0</v>
      </c>
      <c r="CM395" s="116">
        <f t="shared" si="915"/>
        <v>0</v>
      </c>
      <c r="CN395" s="116">
        <f t="shared" si="916"/>
        <v>0</v>
      </c>
      <c r="CO395" s="116">
        <f t="shared" si="917"/>
        <v>0</v>
      </c>
      <c r="CP395" s="116">
        <f t="shared" si="918"/>
        <v>0</v>
      </c>
      <c r="CQ395" s="116">
        <f t="shared" si="919"/>
        <v>0</v>
      </c>
      <c r="CR395" s="116">
        <f t="shared" si="920"/>
        <v>0</v>
      </c>
      <c r="CS395" s="116">
        <f t="shared" si="921"/>
        <v>0</v>
      </c>
      <c r="CT395" s="116">
        <f t="shared" si="922"/>
        <v>0</v>
      </c>
      <c r="CU395" s="116">
        <f t="shared" si="923"/>
        <v>0</v>
      </c>
      <c r="CV395" s="116">
        <f t="shared" si="924"/>
        <v>0</v>
      </c>
      <c r="CW395" s="471">
        <f t="shared" si="925"/>
        <v>0</v>
      </c>
      <c r="CX395" s="470">
        <f t="shared" si="926"/>
        <v>0</v>
      </c>
      <c r="CY395" s="116">
        <f t="shared" si="927"/>
        <v>0</v>
      </c>
      <c r="CZ395" s="116">
        <f t="shared" si="928"/>
        <v>3.4542956224117498</v>
      </c>
      <c r="DA395" s="116">
        <f t="shared" si="929"/>
        <v>0</v>
      </c>
      <c r="DB395" s="116">
        <f t="shared" si="930"/>
        <v>0</v>
      </c>
      <c r="DC395" s="116">
        <f t="shared" si="931"/>
        <v>3.3258495487393098</v>
      </c>
      <c r="DD395" s="116">
        <f t="shared" si="932"/>
        <v>0</v>
      </c>
      <c r="DE395" s="116">
        <f t="shared" si="933"/>
        <v>0</v>
      </c>
      <c r="DF395" s="116">
        <f t="shared" si="934"/>
        <v>3.2073155617464599</v>
      </c>
      <c r="DG395" s="116">
        <f t="shared" si="935"/>
        <v>0</v>
      </c>
      <c r="DH395" s="116">
        <f t="shared" si="936"/>
        <v>0</v>
      </c>
      <c r="DI395" s="471">
        <f t="shared" si="937"/>
        <v>3.0116267341151501</v>
      </c>
      <c r="DJ395" s="470">
        <f t="shared" si="938"/>
        <v>0</v>
      </c>
      <c r="DK395" s="116">
        <f t="shared" si="939"/>
        <v>0</v>
      </c>
      <c r="DL395" s="116">
        <f t="shared" si="940"/>
        <v>0</v>
      </c>
      <c r="DM395" s="116">
        <f t="shared" si="941"/>
        <v>0</v>
      </c>
      <c r="DN395" s="116">
        <f t="shared" si="942"/>
        <v>0</v>
      </c>
      <c r="DO395" s="116">
        <f t="shared" si="943"/>
        <v>0</v>
      </c>
      <c r="DP395" s="116">
        <f t="shared" si="944"/>
        <v>0</v>
      </c>
      <c r="DQ395" s="116">
        <f t="shared" si="945"/>
        <v>0</v>
      </c>
      <c r="DR395" s="116">
        <f t="shared" si="946"/>
        <v>0</v>
      </c>
      <c r="DS395" s="116">
        <f t="shared" si="947"/>
        <v>0</v>
      </c>
      <c r="DT395" s="116">
        <f t="shared" si="948"/>
        <v>0</v>
      </c>
      <c r="DU395" s="471">
        <f t="shared" si="949"/>
        <v>0</v>
      </c>
      <c r="DV395" s="470">
        <f t="shared" si="950"/>
        <v>0.62913934089157597</v>
      </c>
      <c r="DW395" s="470">
        <f t="shared" si="951"/>
        <v>0</v>
      </c>
      <c r="DX395" s="470">
        <f t="shared" si="952"/>
        <v>0</v>
      </c>
      <c r="DY395" s="470">
        <f t="shared" si="953"/>
        <v>0.58343076413898498</v>
      </c>
      <c r="DZ395" s="470">
        <f t="shared" si="954"/>
        <v>0</v>
      </c>
      <c r="EA395" s="470">
        <f t="shared" si="955"/>
        <v>0</v>
      </c>
      <c r="EB395" s="470">
        <f t="shared" si="956"/>
        <v>0.55097250336029802</v>
      </c>
      <c r="EC395" s="470">
        <f t="shared" si="957"/>
        <v>0</v>
      </c>
      <c r="ED395" s="470">
        <f t="shared" si="958"/>
        <v>0</v>
      </c>
      <c r="EE395" s="470">
        <f t="shared" si="959"/>
        <v>0</v>
      </c>
      <c r="EF395" s="470">
        <f t="shared" si="960"/>
        <v>0</v>
      </c>
      <c r="EG395" s="470">
        <f t="shared" si="961"/>
        <v>0</v>
      </c>
      <c r="EH395" s="466">
        <f t="shared" si="962"/>
        <v>9.4784216300817352</v>
      </c>
      <c r="EI395" s="122">
        <f t="shared" si="963"/>
        <v>0</v>
      </c>
      <c r="EJ395" s="122">
        <f t="shared" si="964"/>
        <v>0.66179188468563011</v>
      </c>
      <c r="EK395" s="122">
        <f t="shared" si="965"/>
        <v>10.664390106017876</v>
      </c>
      <c r="EL395" s="122">
        <f t="shared" si="966"/>
        <v>0</v>
      </c>
      <c r="EM395" s="122">
        <f t="shared" si="967"/>
        <v>0.70217211203133501</v>
      </c>
      <c r="EN395" s="122">
        <f t="shared" si="968"/>
        <v>11.662489491891185</v>
      </c>
      <c r="EO395" s="122">
        <f t="shared" si="969"/>
        <v>0</v>
      </c>
      <c r="EP395" s="122">
        <f t="shared" si="970"/>
        <v>0.74315240939214289</v>
      </c>
      <c r="EQ395" s="122">
        <f t="shared" si="971"/>
        <v>15.963655433244558</v>
      </c>
      <c r="ER395" s="122">
        <f t="shared" si="972"/>
        <v>0</v>
      </c>
      <c r="ES395" s="469">
        <f t="shared" si="973"/>
        <v>0.81999490065343716</v>
      </c>
      <c r="ET395" s="466">
        <f t="shared" si="974"/>
        <v>0</v>
      </c>
      <c r="EU395" s="122">
        <f t="shared" si="975"/>
        <v>0</v>
      </c>
      <c r="EV395" s="122">
        <f t="shared" si="976"/>
        <v>0.66179188468563011</v>
      </c>
      <c r="EW395" s="122">
        <f t="shared" si="977"/>
        <v>0</v>
      </c>
      <c r="EX395" s="122">
        <f t="shared" si="978"/>
        <v>0</v>
      </c>
      <c r="EY395" s="122">
        <f t="shared" si="979"/>
        <v>0.70217211203133501</v>
      </c>
      <c r="EZ395" s="122">
        <f t="shared" si="980"/>
        <v>0</v>
      </c>
      <c r="FA395" s="122">
        <f t="shared" si="981"/>
        <v>0</v>
      </c>
      <c r="FB395" s="122">
        <f t="shared" si="982"/>
        <v>0.74315240939214289</v>
      </c>
      <c r="FC395" s="122">
        <f t="shared" si="983"/>
        <v>0</v>
      </c>
      <c r="FD395" s="122">
        <f t="shared" si="984"/>
        <v>0</v>
      </c>
      <c r="FE395" s="469">
        <f t="shared" si="985"/>
        <v>0.81999490065343716</v>
      </c>
      <c r="FF395" s="466">
        <f t="shared" si="986"/>
        <v>0</v>
      </c>
      <c r="FG395" s="466">
        <f t="shared" si="987"/>
        <v>0</v>
      </c>
      <c r="FH395" s="466">
        <f t="shared" si="988"/>
        <v>0</v>
      </c>
      <c r="FI395" s="466">
        <f t="shared" si="989"/>
        <v>0</v>
      </c>
      <c r="FJ395" s="466">
        <f t="shared" si="990"/>
        <v>0</v>
      </c>
      <c r="FK395" s="466">
        <f t="shared" si="991"/>
        <v>0</v>
      </c>
      <c r="FL395" s="466">
        <f t="shared" si="992"/>
        <v>0</v>
      </c>
      <c r="FM395" s="466">
        <f t="shared" si="993"/>
        <v>0</v>
      </c>
      <c r="FN395" s="466">
        <f t="shared" si="994"/>
        <v>0</v>
      </c>
      <c r="FO395" s="466">
        <f t="shared" si="995"/>
        <v>0</v>
      </c>
      <c r="FP395" s="466">
        <f t="shared" si="996"/>
        <v>0</v>
      </c>
      <c r="FQ395" s="468">
        <f t="shared" si="997"/>
        <v>0</v>
      </c>
      <c r="FR395" s="466">
        <f t="shared" si="998"/>
        <v>9.4784216300817352</v>
      </c>
      <c r="FS395" s="466">
        <f t="shared" si="999"/>
        <v>0</v>
      </c>
      <c r="FT395" s="466">
        <f t="shared" si="1000"/>
        <v>0</v>
      </c>
      <c r="FU395" s="466">
        <f t="shared" si="1001"/>
        <v>10.664390106017876</v>
      </c>
      <c r="FV395" s="466">
        <f t="shared" si="1002"/>
        <v>0</v>
      </c>
      <c r="FW395" s="466">
        <f t="shared" si="1003"/>
        <v>0</v>
      </c>
      <c r="FX395" s="466">
        <f t="shared" si="1004"/>
        <v>11.662489491891185</v>
      </c>
      <c r="FY395" s="466">
        <f t="shared" si="1005"/>
        <v>0</v>
      </c>
      <c r="FZ395" s="466">
        <f t="shared" si="1006"/>
        <v>0</v>
      </c>
      <c r="GA395" s="466">
        <f t="shared" si="1007"/>
        <v>0</v>
      </c>
      <c r="GB395" s="466">
        <f t="shared" si="1008"/>
        <v>0</v>
      </c>
      <c r="GC395" s="468">
        <f t="shared" si="1009"/>
        <v>0</v>
      </c>
    </row>
    <row r="396" spans="1:185">
      <c r="A396" s="97">
        <v>393</v>
      </c>
      <c r="B396" s="97" t="s">
        <v>11</v>
      </c>
      <c r="C396" s="97" t="s">
        <v>214</v>
      </c>
      <c r="D396" s="97" t="s">
        <v>935</v>
      </c>
      <c r="E396" s="321">
        <v>0.37161093585699201</v>
      </c>
      <c r="F396" s="122">
        <v>0.22198317560462699</v>
      </c>
      <c r="G396" s="122">
        <v>1.1967939011566699</v>
      </c>
      <c r="H396" s="122">
        <v>0.34095303364879098</v>
      </c>
      <c r="I396" s="122">
        <v>0.21250877497371201</v>
      </c>
      <c r="J396" s="122">
        <v>1.1735700983175601</v>
      </c>
      <c r="K396" s="122">
        <v>0.31958540483701298</v>
      </c>
      <c r="L396" s="122">
        <v>0.205905404837014</v>
      </c>
      <c r="M396" s="122">
        <v>1.1465802733964201</v>
      </c>
      <c r="N396" s="122">
        <v>0.270904372239748</v>
      </c>
      <c r="O396" s="122">
        <v>0.19086120504731899</v>
      </c>
      <c r="P396" s="475">
        <v>1.1127826393270199</v>
      </c>
      <c r="Q396" s="474">
        <v>2</v>
      </c>
      <c r="R396" s="97">
        <v>0.74322187171398502</v>
      </c>
      <c r="S396" s="97">
        <v>0.44396635120925299</v>
      </c>
      <c r="T396" s="97">
        <v>2.3935878023133501</v>
      </c>
      <c r="U396" s="97">
        <v>0.68190606729758096</v>
      </c>
      <c r="V396" s="97">
        <v>0.42501754994742402</v>
      </c>
      <c r="W396" s="97">
        <v>2.3471401966351202</v>
      </c>
      <c r="X396" s="97">
        <v>0.63917080967402695</v>
      </c>
      <c r="Y396" s="97">
        <v>0.411810809674027</v>
      </c>
      <c r="Z396" s="97">
        <v>2.2931605467928402</v>
      </c>
      <c r="AA396" s="97">
        <v>0.54180874447949501</v>
      </c>
      <c r="AB396" s="97">
        <v>0.38172241009463698</v>
      </c>
      <c r="AC396" s="97">
        <v>2.2255652786540399</v>
      </c>
      <c r="AD396" s="321">
        <v>270.26018492521399</v>
      </c>
      <c r="AE396" s="97">
        <v>161.44092732588399</v>
      </c>
      <c r="AF396" s="97">
        <v>870.38811249743299</v>
      </c>
      <c r="AG396" s="97">
        <v>247.96371966888401</v>
      </c>
      <c r="AH396" s="97">
        <v>154.550513133252</v>
      </c>
      <c r="AI396" s="97">
        <v>853.49821867476601</v>
      </c>
      <c r="AJ396" s="97">
        <v>232.42375903568399</v>
      </c>
      <c r="AK396" s="97">
        <v>149.748103241416</v>
      </c>
      <c r="AL396" s="97">
        <v>833.86944580078102</v>
      </c>
      <c r="AM396" s="97">
        <v>197.01967481048101</v>
      </c>
      <c r="AN396" s="97">
        <v>138.80696070523601</v>
      </c>
      <c r="AO396" s="97">
        <v>809.28953609111295</v>
      </c>
      <c r="AP396" s="466">
        <f t="shared" si="866"/>
        <v>363.63325032665153</v>
      </c>
      <c r="AQ396" s="122">
        <f t="shared" si="867"/>
        <v>363.63325032665063</v>
      </c>
      <c r="AR396" s="473">
        <f t="shared" si="868"/>
        <v>363.63325032665273</v>
      </c>
      <c r="AS396" s="122">
        <f t="shared" si="869"/>
        <v>363.63325032665193</v>
      </c>
      <c r="AT396" s="122">
        <f t="shared" si="870"/>
        <v>363.6332503266521</v>
      </c>
      <c r="AU396" s="122">
        <f t="shared" si="871"/>
        <v>363.63325032665205</v>
      </c>
      <c r="AV396" s="122">
        <f t="shared" si="872"/>
        <v>363.63325032665153</v>
      </c>
      <c r="AW396" s="122">
        <f t="shared" si="873"/>
        <v>363.63325032665028</v>
      </c>
      <c r="AX396" s="122">
        <f t="shared" si="874"/>
        <v>363.6332602037005</v>
      </c>
      <c r="AY396" s="122">
        <f t="shared" si="875"/>
        <v>363.63325032665159</v>
      </c>
      <c r="AZ396" s="122">
        <f t="shared" si="876"/>
        <v>363.63325032665193</v>
      </c>
      <c r="BA396" s="469">
        <f t="shared" si="877"/>
        <v>363.63325032665358</v>
      </c>
      <c r="BB396" s="97">
        <f t="shared" si="878"/>
        <v>5.7347825423530681E-2</v>
      </c>
      <c r="BC396" s="97">
        <f t="shared" si="879"/>
        <v>3.4256936955251824E-2</v>
      </c>
      <c r="BD396" s="97">
        <f t="shared" si="880"/>
        <v>0.18469189436849986</v>
      </c>
      <c r="BE396" s="97">
        <f t="shared" si="881"/>
        <v>5.2616629826089528E-2</v>
      </c>
      <c r="BF396" s="97">
        <f t="shared" si="882"/>
        <v>3.2794826395665395E-2</v>
      </c>
      <c r="BG396" s="97">
        <f t="shared" si="883"/>
        <v>0.18110794550591766</v>
      </c>
      <c r="BH396" s="97">
        <f t="shared" si="884"/>
        <v>4.9319129864236359E-2</v>
      </c>
      <c r="BI396" s="97">
        <f t="shared" si="885"/>
        <v>3.17757796420143E-2</v>
      </c>
      <c r="BJ396" s="97">
        <f t="shared" si="886"/>
        <v>0.17694281574669862</v>
      </c>
      <c r="BK396" s="97">
        <f t="shared" si="887"/>
        <v>4.1806564733753993E-2</v>
      </c>
      <c r="BL396" s="97">
        <f t="shared" si="888"/>
        <v>2.9454125298913482E-2</v>
      </c>
      <c r="BM396" s="469">
        <f t="shared" si="889"/>
        <v>0.17172708975125534</v>
      </c>
      <c r="BN396" s="467">
        <f t="shared" si="890"/>
        <v>3456941.5144664808</v>
      </c>
      <c r="BO396" s="97">
        <f t="shared" si="891"/>
        <v>4620337.0267302152</v>
      </c>
      <c r="BP396" s="97">
        <f t="shared" si="892"/>
        <v>1789480.399694277</v>
      </c>
      <c r="BQ396" s="97">
        <f t="shared" si="893"/>
        <v>3628647.7650542716</v>
      </c>
      <c r="BR396" s="97">
        <f t="shared" si="894"/>
        <v>4735203.7747314619</v>
      </c>
      <c r="BS396" s="97">
        <f t="shared" si="895"/>
        <v>1809331.993830391</v>
      </c>
      <c r="BT396" s="97">
        <f t="shared" si="896"/>
        <v>3763304.883473739</v>
      </c>
      <c r="BU396" s="97">
        <f t="shared" si="897"/>
        <v>4820109.5445666946</v>
      </c>
      <c r="BV396" s="97">
        <f t="shared" si="898"/>
        <v>1833188.5980954585</v>
      </c>
      <c r="BW396" s="97">
        <f t="shared" si="899"/>
        <v>4130250.8917694152</v>
      </c>
      <c r="BX396" s="97">
        <f t="shared" si="900"/>
        <v>5030461.2307517007</v>
      </c>
      <c r="BY396" s="469">
        <f t="shared" si="901"/>
        <v>1864330.1687840086</v>
      </c>
      <c r="BZ396" s="470">
        <f t="shared" si="902"/>
        <v>0.23256457096009817</v>
      </c>
      <c r="CA396" s="470">
        <f t="shared" si="903"/>
        <v>0.52034765857204901</v>
      </c>
      <c r="CB396" s="470">
        <f t="shared" si="904"/>
        <v>3.7380713545681996E-2</v>
      </c>
      <c r="CC396" s="470">
        <f t="shared" si="905"/>
        <v>0.26606654047196976</v>
      </c>
      <c r="CD396" s="470">
        <f t="shared" si="906"/>
        <v>0.55705979380348181</v>
      </c>
      <c r="CE396" s="470">
        <f t="shared" si="907"/>
        <v>3.854333022851094E-2</v>
      </c>
      <c r="CF396" s="470">
        <f t="shared" si="908"/>
        <v>0.29438960810749482</v>
      </c>
      <c r="CG396" s="470">
        <f t="shared" si="909"/>
        <v>0.58523348966751265</v>
      </c>
      <c r="CH396" s="470">
        <f t="shared" si="910"/>
        <v>3.9970786185452925E-2</v>
      </c>
      <c r="CI396" s="470">
        <f t="shared" si="911"/>
        <v>0.38115395274187258</v>
      </c>
      <c r="CJ396" s="470">
        <f t="shared" si="912"/>
        <v>0.65891615185817143</v>
      </c>
      <c r="CK396" s="472">
        <f t="shared" si="913"/>
        <v>4.1884418908429047E-2</v>
      </c>
      <c r="CL396" s="470">
        <f t="shared" si="914"/>
        <v>0</v>
      </c>
      <c r="CM396" s="116">
        <f t="shared" si="915"/>
        <v>0</v>
      </c>
      <c r="CN396" s="116">
        <f t="shared" si="916"/>
        <v>0</v>
      </c>
      <c r="CO396" s="116">
        <f t="shared" si="917"/>
        <v>0</v>
      </c>
      <c r="CP396" s="116">
        <f t="shared" si="918"/>
        <v>0</v>
      </c>
      <c r="CQ396" s="116">
        <f t="shared" si="919"/>
        <v>0</v>
      </c>
      <c r="CR396" s="116">
        <f t="shared" si="920"/>
        <v>0</v>
      </c>
      <c r="CS396" s="116">
        <f t="shared" si="921"/>
        <v>0</v>
      </c>
      <c r="CT396" s="116">
        <f t="shared" si="922"/>
        <v>0</v>
      </c>
      <c r="CU396" s="116">
        <f t="shared" si="923"/>
        <v>0</v>
      </c>
      <c r="CV396" s="116">
        <f t="shared" si="924"/>
        <v>0</v>
      </c>
      <c r="CW396" s="471">
        <f t="shared" si="925"/>
        <v>0</v>
      </c>
      <c r="CX396" s="470">
        <f t="shared" si="926"/>
        <v>0</v>
      </c>
      <c r="CY396" s="116">
        <f t="shared" si="927"/>
        <v>0</v>
      </c>
      <c r="CZ396" s="116">
        <f t="shared" si="928"/>
        <v>0</v>
      </c>
      <c r="DA396" s="116">
        <f t="shared" si="929"/>
        <v>0</v>
      </c>
      <c r="DB396" s="116">
        <f t="shared" si="930"/>
        <v>0</v>
      </c>
      <c r="DC396" s="116">
        <f t="shared" si="931"/>
        <v>0</v>
      </c>
      <c r="DD396" s="116">
        <f t="shared" si="932"/>
        <v>0</v>
      </c>
      <c r="DE396" s="116">
        <f t="shared" si="933"/>
        <v>0</v>
      </c>
      <c r="DF396" s="116">
        <f t="shared" si="934"/>
        <v>0</v>
      </c>
      <c r="DG396" s="116">
        <f t="shared" si="935"/>
        <v>0</v>
      </c>
      <c r="DH396" s="116">
        <f t="shared" si="936"/>
        <v>0</v>
      </c>
      <c r="DI396" s="471">
        <f t="shared" si="937"/>
        <v>0</v>
      </c>
      <c r="DJ396" s="470">
        <f t="shared" si="938"/>
        <v>0</v>
      </c>
      <c r="DK396" s="116">
        <f t="shared" si="939"/>
        <v>0</v>
      </c>
      <c r="DL396" s="116">
        <f t="shared" si="940"/>
        <v>0</v>
      </c>
      <c r="DM396" s="116">
        <f t="shared" si="941"/>
        <v>0</v>
      </c>
      <c r="DN396" s="116">
        <f t="shared" si="942"/>
        <v>0</v>
      </c>
      <c r="DO396" s="116">
        <f t="shared" si="943"/>
        <v>0</v>
      </c>
      <c r="DP396" s="116">
        <f t="shared" si="944"/>
        <v>0</v>
      </c>
      <c r="DQ396" s="116">
        <f t="shared" si="945"/>
        <v>0</v>
      </c>
      <c r="DR396" s="116">
        <f t="shared" si="946"/>
        <v>0</v>
      </c>
      <c r="DS396" s="116">
        <f t="shared" si="947"/>
        <v>0</v>
      </c>
      <c r="DT396" s="116">
        <f t="shared" si="948"/>
        <v>0</v>
      </c>
      <c r="DU396" s="471">
        <f t="shared" si="949"/>
        <v>0</v>
      </c>
      <c r="DV396" s="470">
        <f t="shared" si="950"/>
        <v>0</v>
      </c>
      <c r="DW396" s="470">
        <f t="shared" si="951"/>
        <v>0</v>
      </c>
      <c r="DX396" s="470">
        <f t="shared" si="952"/>
        <v>2.3935878023133501</v>
      </c>
      <c r="DY396" s="470">
        <f t="shared" si="953"/>
        <v>0</v>
      </c>
      <c r="DZ396" s="470">
        <f t="shared" si="954"/>
        <v>0</v>
      </c>
      <c r="EA396" s="470">
        <f t="shared" si="955"/>
        <v>2.3471401966351202</v>
      </c>
      <c r="EB396" s="470">
        <f t="shared" si="956"/>
        <v>0</v>
      </c>
      <c r="EC396" s="470">
        <f t="shared" si="957"/>
        <v>0</v>
      </c>
      <c r="ED396" s="470">
        <f t="shared" si="958"/>
        <v>2.2931605467928402</v>
      </c>
      <c r="EE396" s="470">
        <f t="shared" si="959"/>
        <v>0</v>
      </c>
      <c r="EF396" s="470">
        <f t="shared" si="960"/>
        <v>0</v>
      </c>
      <c r="EG396" s="470">
        <f t="shared" si="961"/>
        <v>2.2255652786540399</v>
      </c>
      <c r="EH396" s="466">
        <f t="shared" si="962"/>
        <v>60.280254550821127</v>
      </c>
      <c r="EI396" s="122">
        <f t="shared" si="963"/>
        <v>134.87303411760186</v>
      </c>
      <c r="EJ396" s="122">
        <f t="shared" si="964"/>
        <v>9.6890034390133035</v>
      </c>
      <c r="EK396" s="122">
        <f t="shared" si="965"/>
        <v>68.963895579169844</v>
      </c>
      <c r="EL396" s="122">
        <f t="shared" si="966"/>
        <v>144.38874344391496</v>
      </c>
      <c r="EM396" s="122">
        <f t="shared" si="967"/>
        <v>9.9903512724198578</v>
      </c>
      <c r="EN396" s="122">
        <f t="shared" si="968"/>
        <v>76.305175980054941</v>
      </c>
      <c r="EO396" s="122">
        <f t="shared" si="969"/>
        <v>151.69130699136301</v>
      </c>
      <c r="EP396" s="122">
        <f t="shared" si="970"/>
        <v>10.360344896510227</v>
      </c>
      <c r="EQ396" s="122">
        <f t="shared" si="971"/>
        <v>98.794314196179641</v>
      </c>
      <c r="ER396" s="122">
        <f t="shared" si="972"/>
        <v>170.78970024403563</v>
      </c>
      <c r="ES396" s="469">
        <f t="shared" si="973"/>
        <v>10.856354530228566</v>
      </c>
      <c r="ET396" s="466">
        <f t="shared" si="974"/>
        <v>0</v>
      </c>
      <c r="EU396" s="122">
        <f t="shared" si="975"/>
        <v>0</v>
      </c>
      <c r="EV396" s="122">
        <f t="shared" si="976"/>
        <v>0</v>
      </c>
      <c r="EW396" s="122">
        <f t="shared" si="977"/>
        <v>0</v>
      </c>
      <c r="EX396" s="122">
        <f t="shared" si="978"/>
        <v>0</v>
      </c>
      <c r="EY396" s="122">
        <f t="shared" si="979"/>
        <v>0</v>
      </c>
      <c r="EZ396" s="122">
        <f t="shared" si="980"/>
        <v>0</v>
      </c>
      <c r="FA396" s="122">
        <f t="shared" si="981"/>
        <v>0</v>
      </c>
      <c r="FB396" s="122">
        <f t="shared" si="982"/>
        <v>0</v>
      </c>
      <c r="FC396" s="122">
        <f t="shared" si="983"/>
        <v>0</v>
      </c>
      <c r="FD396" s="122">
        <f t="shared" si="984"/>
        <v>0</v>
      </c>
      <c r="FE396" s="469">
        <f t="shared" si="985"/>
        <v>0</v>
      </c>
      <c r="FF396" s="466">
        <f t="shared" si="986"/>
        <v>0</v>
      </c>
      <c r="FG396" s="466">
        <f t="shared" si="987"/>
        <v>0</v>
      </c>
      <c r="FH396" s="466">
        <f t="shared" si="988"/>
        <v>0</v>
      </c>
      <c r="FI396" s="466">
        <f t="shared" si="989"/>
        <v>0</v>
      </c>
      <c r="FJ396" s="466">
        <f t="shared" si="990"/>
        <v>0</v>
      </c>
      <c r="FK396" s="466">
        <f t="shared" si="991"/>
        <v>0</v>
      </c>
      <c r="FL396" s="466">
        <f t="shared" si="992"/>
        <v>0</v>
      </c>
      <c r="FM396" s="466">
        <f t="shared" si="993"/>
        <v>0</v>
      </c>
      <c r="FN396" s="466">
        <f t="shared" si="994"/>
        <v>0</v>
      </c>
      <c r="FO396" s="466">
        <f t="shared" si="995"/>
        <v>0</v>
      </c>
      <c r="FP396" s="466">
        <f t="shared" si="996"/>
        <v>0</v>
      </c>
      <c r="FQ396" s="468">
        <f t="shared" si="997"/>
        <v>0</v>
      </c>
      <c r="FR396" s="466">
        <f t="shared" si="998"/>
        <v>0</v>
      </c>
      <c r="FS396" s="466">
        <f t="shared" si="999"/>
        <v>0</v>
      </c>
      <c r="FT396" s="466">
        <f t="shared" si="1000"/>
        <v>9.6890034390133035</v>
      </c>
      <c r="FU396" s="466">
        <f t="shared" si="1001"/>
        <v>0</v>
      </c>
      <c r="FV396" s="466">
        <f t="shared" si="1002"/>
        <v>0</v>
      </c>
      <c r="FW396" s="466">
        <f t="shared" si="1003"/>
        <v>9.9903512724198578</v>
      </c>
      <c r="FX396" s="466">
        <f t="shared" si="1004"/>
        <v>0</v>
      </c>
      <c r="FY396" s="466">
        <f t="shared" si="1005"/>
        <v>0</v>
      </c>
      <c r="FZ396" s="466">
        <f t="shared" si="1006"/>
        <v>10.360344896510227</v>
      </c>
      <c r="GA396" s="466">
        <f t="shared" si="1007"/>
        <v>0</v>
      </c>
      <c r="GB396" s="466">
        <f t="shared" si="1008"/>
        <v>0</v>
      </c>
      <c r="GC396" s="468">
        <f t="shared" si="1009"/>
        <v>10.856354530228566</v>
      </c>
    </row>
    <row r="397" spans="1:185">
      <c r="A397" s="97">
        <v>394</v>
      </c>
      <c r="B397" s="97" t="s">
        <v>11</v>
      </c>
      <c r="C397" s="97" t="s">
        <v>214</v>
      </c>
      <c r="D397" s="97" t="s">
        <v>935</v>
      </c>
      <c r="E397" s="321">
        <v>0.38328048352028099</v>
      </c>
      <c r="F397" s="122">
        <v>3.2781375221820599</v>
      </c>
      <c r="G397" s="122">
        <v>3.1104587037644902</v>
      </c>
      <c r="H397" s="122">
        <v>0.35165984362985803</v>
      </c>
      <c r="I397" s="122">
        <v>2.9732707326191301</v>
      </c>
      <c r="J397" s="122">
        <v>2.9993421446875699</v>
      </c>
      <c r="K397" s="122">
        <v>0.32962121582744103</v>
      </c>
      <c r="L397" s="122">
        <v>2.7093806620834702</v>
      </c>
      <c r="M397" s="122">
        <v>2.90281913578387</v>
      </c>
      <c r="N397" s="122">
        <v>0.27941147248628501</v>
      </c>
      <c r="O397" s="122">
        <v>2.2946962655274401</v>
      </c>
      <c r="P397" s="475">
        <v>2.6707174734607699</v>
      </c>
      <c r="Q397" s="474">
        <v>2</v>
      </c>
      <c r="R397" s="97">
        <v>0.76656096704056098</v>
      </c>
      <c r="S397" s="97">
        <v>6.5562750443641198</v>
      </c>
      <c r="T397" s="97">
        <v>6.2209174075289901</v>
      </c>
      <c r="U397" s="97">
        <v>0.70331968725971505</v>
      </c>
      <c r="V397" s="97">
        <v>5.9465414652382496</v>
      </c>
      <c r="W397" s="97">
        <v>5.9986842893751398</v>
      </c>
      <c r="X397" s="97">
        <v>0.65924243165488305</v>
      </c>
      <c r="Y397" s="97">
        <v>5.4187613241669403</v>
      </c>
      <c r="Z397" s="97">
        <v>5.8056382715677497</v>
      </c>
      <c r="AA397" s="97">
        <v>0.55882294497256901</v>
      </c>
      <c r="AB397" s="97">
        <v>4.5893925310548802</v>
      </c>
      <c r="AC397" s="97">
        <v>5.3414349469215496</v>
      </c>
      <c r="AD397" s="321">
        <v>1697.7562826835001</v>
      </c>
      <c r="AE397" s="97">
        <v>14520.641705177301</v>
      </c>
      <c r="AF397" s="97">
        <v>13777.901650096201</v>
      </c>
      <c r="AG397" s="97">
        <v>1557.6913893621099</v>
      </c>
      <c r="AH397" s="97">
        <v>13170.2220265958</v>
      </c>
      <c r="AI397" s="97">
        <v>13285.706392590901</v>
      </c>
      <c r="AJ397" s="97">
        <v>1460.0704031078101</v>
      </c>
      <c r="AK397" s="97">
        <v>12001.310369329</v>
      </c>
      <c r="AL397" s="97">
        <v>12858.153808593701</v>
      </c>
      <c r="AM397" s="97">
        <v>1237.6643300762701</v>
      </c>
      <c r="AN397" s="97">
        <v>10164.449193624099</v>
      </c>
      <c r="AO397" s="97">
        <v>11830.0502237827</v>
      </c>
      <c r="AP397" s="466">
        <f t="shared" si="866"/>
        <v>2214.7700648494756</v>
      </c>
      <c r="AQ397" s="122">
        <f t="shared" si="867"/>
        <v>2214.7700648494724</v>
      </c>
      <c r="AR397" s="473">
        <f t="shared" si="868"/>
        <v>2214.7700648494738</v>
      </c>
      <c r="AS397" s="122">
        <f t="shared" si="869"/>
        <v>2214.7700648494724</v>
      </c>
      <c r="AT397" s="122">
        <f t="shared" si="870"/>
        <v>2214.7700648494733</v>
      </c>
      <c r="AU397" s="122">
        <f t="shared" si="871"/>
        <v>2214.7700648494742</v>
      </c>
      <c r="AV397" s="122">
        <f t="shared" si="872"/>
        <v>2214.7700648494738</v>
      </c>
      <c r="AW397" s="122">
        <f t="shared" si="873"/>
        <v>2214.7700648494674</v>
      </c>
      <c r="AX397" s="122">
        <f t="shared" si="874"/>
        <v>2214.7700575085082</v>
      </c>
      <c r="AY397" s="122">
        <f t="shared" si="875"/>
        <v>2214.7700648494729</v>
      </c>
      <c r="AZ397" s="122">
        <f t="shared" si="876"/>
        <v>2214.770064849472</v>
      </c>
      <c r="BA397" s="469">
        <f t="shared" si="877"/>
        <v>2214.7700648494765</v>
      </c>
      <c r="BB397" s="97">
        <f t="shared" si="878"/>
        <v>5.9148695951257581E-2</v>
      </c>
      <c r="BC397" s="97">
        <f t="shared" si="879"/>
        <v>0.50588946717318473</v>
      </c>
      <c r="BD397" s="97">
        <f t="shared" si="880"/>
        <v>0.48001289929538887</v>
      </c>
      <c r="BE397" s="97">
        <f t="shared" si="881"/>
        <v>5.4268928535278864E-2</v>
      </c>
      <c r="BF397" s="97">
        <f t="shared" si="882"/>
        <v>0.4588417467260788</v>
      </c>
      <c r="BG397" s="97">
        <f t="shared" si="883"/>
        <v>0.46286514497295173</v>
      </c>
      <c r="BH397" s="97">
        <f t="shared" si="884"/>
        <v>5.0867878518081423E-2</v>
      </c>
      <c r="BI397" s="97">
        <f t="shared" si="885"/>
        <v>0.41811764461863682</v>
      </c>
      <c r="BJ397" s="97">
        <f t="shared" si="886"/>
        <v>0.44796949974335742</v>
      </c>
      <c r="BK397" s="97">
        <f t="shared" si="887"/>
        <v>4.31193993484668E-2</v>
      </c>
      <c r="BL397" s="97">
        <f t="shared" si="888"/>
        <v>0.35412262702122904</v>
      </c>
      <c r="BM397" s="469">
        <f t="shared" si="889"/>
        <v>0.41215105543218478</v>
      </c>
      <c r="BN397" s="467">
        <f t="shared" si="890"/>
        <v>20691739.461915504</v>
      </c>
      <c r="BO397" s="97">
        <f t="shared" si="891"/>
        <v>6180431.6895183483</v>
      </c>
      <c r="BP397" s="97">
        <f t="shared" si="892"/>
        <v>6365855.0731159328</v>
      </c>
      <c r="BQ397" s="97">
        <f t="shared" si="893"/>
        <v>21719497.954871424</v>
      </c>
      <c r="BR397" s="97">
        <f t="shared" si="894"/>
        <v>6529589.9358412772</v>
      </c>
      <c r="BS397" s="97">
        <f t="shared" si="895"/>
        <v>6497574.4306421475</v>
      </c>
      <c r="BT397" s="97">
        <f t="shared" si="896"/>
        <v>22525496.552003618</v>
      </c>
      <c r="BU397" s="97">
        <f t="shared" si="897"/>
        <v>6880358.7215888361</v>
      </c>
      <c r="BV397" s="97">
        <f t="shared" si="898"/>
        <v>6618342.8022765731</v>
      </c>
      <c r="BW397" s="97">
        <f t="shared" si="899"/>
        <v>24721874.815410785</v>
      </c>
      <c r="BX397" s="97">
        <f t="shared" si="900"/>
        <v>7554898.1548720105</v>
      </c>
      <c r="BY397" s="469">
        <f t="shared" si="901"/>
        <v>6936260.1299298499</v>
      </c>
      <c r="BZ397" s="470">
        <f t="shared" si="902"/>
        <v>1.3496473438896506</v>
      </c>
      <c r="CA397" s="470">
        <f t="shared" si="903"/>
        <v>4.7133712723287501E-2</v>
      </c>
      <c r="CB397" s="470">
        <f t="shared" si="904"/>
        <v>5.1164921956780275E-2</v>
      </c>
      <c r="CC397" s="470">
        <f t="shared" si="905"/>
        <v>1.5440700970205501</v>
      </c>
      <c r="CD397" s="470">
        <f t="shared" si="906"/>
        <v>5.4902416589637515E-2</v>
      </c>
      <c r="CE397" s="470">
        <f t="shared" si="907"/>
        <v>5.4158329703653862E-2</v>
      </c>
      <c r="CF397" s="470">
        <f t="shared" si="908"/>
        <v>1.7084380093267293</v>
      </c>
      <c r="CG397" s="470">
        <f t="shared" si="909"/>
        <v>6.3486452991603173E-2</v>
      </c>
      <c r="CH397" s="470">
        <f t="shared" si="910"/>
        <v>5.6999269440269153E-2</v>
      </c>
      <c r="CI397" s="470">
        <f t="shared" si="911"/>
        <v>2.2119595336788036</v>
      </c>
      <c r="CJ397" s="470">
        <f t="shared" si="912"/>
        <v>8.2308258704725606E-2</v>
      </c>
      <c r="CK397" s="472">
        <f t="shared" si="913"/>
        <v>6.4928808446197139E-2</v>
      </c>
      <c r="CL397" s="470">
        <f t="shared" si="914"/>
        <v>0</v>
      </c>
      <c r="CM397" s="116">
        <f t="shared" si="915"/>
        <v>0</v>
      </c>
      <c r="CN397" s="116">
        <f t="shared" si="916"/>
        <v>0</v>
      </c>
      <c r="CO397" s="116">
        <f t="shared" si="917"/>
        <v>0</v>
      </c>
      <c r="CP397" s="116">
        <f t="shared" si="918"/>
        <v>0</v>
      </c>
      <c r="CQ397" s="116">
        <f t="shared" si="919"/>
        <v>0</v>
      </c>
      <c r="CR397" s="116">
        <f t="shared" si="920"/>
        <v>0</v>
      </c>
      <c r="CS397" s="116">
        <f t="shared" si="921"/>
        <v>0</v>
      </c>
      <c r="CT397" s="116">
        <f t="shared" si="922"/>
        <v>0</v>
      </c>
      <c r="CU397" s="116">
        <f t="shared" si="923"/>
        <v>0</v>
      </c>
      <c r="CV397" s="116">
        <f t="shared" si="924"/>
        <v>0</v>
      </c>
      <c r="CW397" s="471">
        <f t="shared" si="925"/>
        <v>0</v>
      </c>
      <c r="CX397" s="470">
        <f t="shared" si="926"/>
        <v>0</v>
      </c>
      <c r="CY397" s="116">
        <f t="shared" si="927"/>
        <v>0</v>
      </c>
      <c r="CZ397" s="116">
        <f t="shared" si="928"/>
        <v>0</v>
      </c>
      <c r="DA397" s="116">
        <f t="shared" si="929"/>
        <v>0</v>
      </c>
      <c r="DB397" s="116">
        <f t="shared" si="930"/>
        <v>0</v>
      </c>
      <c r="DC397" s="116">
        <f t="shared" si="931"/>
        <v>0</v>
      </c>
      <c r="DD397" s="116">
        <f t="shared" si="932"/>
        <v>0</v>
      </c>
      <c r="DE397" s="116">
        <f t="shared" si="933"/>
        <v>0</v>
      </c>
      <c r="DF397" s="116">
        <f t="shared" si="934"/>
        <v>0</v>
      </c>
      <c r="DG397" s="116">
        <f t="shared" si="935"/>
        <v>0</v>
      </c>
      <c r="DH397" s="116">
        <f t="shared" si="936"/>
        <v>0</v>
      </c>
      <c r="DI397" s="471">
        <f t="shared" si="937"/>
        <v>0</v>
      </c>
      <c r="DJ397" s="470">
        <f t="shared" si="938"/>
        <v>0</v>
      </c>
      <c r="DK397" s="116">
        <f t="shared" si="939"/>
        <v>0</v>
      </c>
      <c r="DL397" s="116">
        <f t="shared" si="940"/>
        <v>0</v>
      </c>
      <c r="DM397" s="116">
        <f t="shared" si="941"/>
        <v>0</v>
      </c>
      <c r="DN397" s="116">
        <f t="shared" si="942"/>
        <v>0</v>
      </c>
      <c r="DO397" s="116">
        <f t="shared" si="943"/>
        <v>0</v>
      </c>
      <c r="DP397" s="116">
        <f t="shared" si="944"/>
        <v>0</v>
      </c>
      <c r="DQ397" s="116">
        <f t="shared" si="945"/>
        <v>0</v>
      </c>
      <c r="DR397" s="116">
        <f t="shared" si="946"/>
        <v>0</v>
      </c>
      <c r="DS397" s="116">
        <f t="shared" si="947"/>
        <v>0</v>
      </c>
      <c r="DT397" s="116">
        <f t="shared" si="948"/>
        <v>0</v>
      </c>
      <c r="DU397" s="471">
        <f t="shared" si="949"/>
        <v>0</v>
      </c>
      <c r="DV397" s="470">
        <f t="shared" si="950"/>
        <v>0</v>
      </c>
      <c r="DW397" s="470">
        <f t="shared" si="951"/>
        <v>6.5562750443641198</v>
      </c>
      <c r="DX397" s="470">
        <f t="shared" si="952"/>
        <v>0</v>
      </c>
      <c r="DY397" s="470">
        <f t="shared" si="953"/>
        <v>0</v>
      </c>
      <c r="DZ397" s="470">
        <f t="shared" si="954"/>
        <v>0</v>
      </c>
      <c r="EA397" s="470">
        <f t="shared" si="955"/>
        <v>0</v>
      </c>
      <c r="EB397" s="470">
        <f t="shared" si="956"/>
        <v>0</v>
      </c>
      <c r="EC397" s="470">
        <f t="shared" si="957"/>
        <v>0</v>
      </c>
      <c r="ED397" s="470">
        <f t="shared" si="958"/>
        <v>0</v>
      </c>
      <c r="EE397" s="470">
        <f t="shared" si="959"/>
        <v>0</v>
      </c>
      <c r="EF397" s="470">
        <f t="shared" si="960"/>
        <v>0</v>
      </c>
      <c r="EG397" s="470">
        <f t="shared" si="961"/>
        <v>0</v>
      </c>
      <c r="EH397" s="466">
        <f t="shared" si="962"/>
        <v>349.82579292985361</v>
      </c>
      <c r="EI397" s="122">
        <f t="shared" si="963"/>
        <v>12.216960602191303</v>
      </c>
      <c r="EJ397" s="122">
        <f t="shared" si="964"/>
        <v>13.261841676464057</v>
      </c>
      <c r="EK397" s="122">
        <f t="shared" si="965"/>
        <v>400.21976738958693</v>
      </c>
      <c r="EL397" s="122">
        <f t="shared" si="966"/>
        <v>14.230592535293738</v>
      </c>
      <c r="EM397" s="122">
        <f t="shared" si="967"/>
        <v>14.037726757373024</v>
      </c>
      <c r="EN397" s="122">
        <f t="shared" si="968"/>
        <v>442.82358942877352</v>
      </c>
      <c r="EO397" s="122">
        <f t="shared" si="969"/>
        <v>16.455556970967777</v>
      </c>
      <c r="EP397" s="122">
        <f t="shared" si="970"/>
        <v>14.774092446178221</v>
      </c>
      <c r="EQ397" s="122">
        <f t="shared" si="971"/>
        <v>573.33532444694924</v>
      </c>
      <c r="ER397" s="122">
        <f t="shared" si="972"/>
        <v>21.334129983225015</v>
      </c>
      <c r="ES397" s="469">
        <f t="shared" si="973"/>
        <v>16.829412513954221</v>
      </c>
      <c r="ET397" s="466">
        <f t="shared" si="974"/>
        <v>0</v>
      </c>
      <c r="EU397" s="122">
        <f t="shared" si="975"/>
        <v>0</v>
      </c>
      <c r="EV397" s="122">
        <f t="shared" si="976"/>
        <v>0</v>
      </c>
      <c r="EW397" s="122">
        <f t="shared" si="977"/>
        <v>0</v>
      </c>
      <c r="EX397" s="122">
        <f t="shared" si="978"/>
        <v>0</v>
      </c>
      <c r="EY397" s="122">
        <f t="shared" si="979"/>
        <v>0</v>
      </c>
      <c r="EZ397" s="122">
        <f t="shared" si="980"/>
        <v>0</v>
      </c>
      <c r="FA397" s="122">
        <f t="shared" si="981"/>
        <v>0</v>
      </c>
      <c r="FB397" s="122">
        <f t="shared" si="982"/>
        <v>0</v>
      </c>
      <c r="FC397" s="122">
        <f t="shared" si="983"/>
        <v>0</v>
      </c>
      <c r="FD397" s="122">
        <f t="shared" si="984"/>
        <v>0</v>
      </c>
      <c r="FE397" s="469">
        <f t="shared" si="985"/>
        <v>0</v>
      </c>
      <c r="FF397" s="466">
        <f t="shared" si="986"/>
        <v>0</v>
      </c>
      <c r="FG397" s="466">
        <f t="shared" si="987"/>
        <v>0</v>
      </c>
      <c r="FH397" s="466">
        <f t="shared" si="988"/>
        <v>0</v>
      </c>
      <c r="FI397" s="466">
        <f t="shared" si="989"/>
        <v>0</v>
      </c>
      <c r="FJ397" s="466">
        <f t="shared" si="990"/>
        <v>0</v>
      </c>
      <c r="FK397" s="466">
        <f t="shared" si="991"/>
        <v>0</v>
      </c>
      <c r="FL397" s="466">
        <f t="shared" si="992"/>
        <v>0</v>
      </c>
      <c r="FM397" s="466">
        <f t="shared" si="993"/>
        <v>0</v>
      </c>
      <c r="FN397" s="466">
        <f t="shared" si="994"/>
        <v>0</v>
      </c>
      <c r="FO397" s="466">
        <f t="shared" si="995"/>
        <v>0</v>
      </c>
      <c r="FP397" s="466">
        <f t="shared" si="996"/>
        <v>0</v>
      </c>
      <c r="FQ397" s="468">
        <f t="shared" si="997"/>
        <v>0</v>
      </c>
      <c r="FR397" s="466">
        <f t="shared" si="998"/>
        <v>0</v>
      </c>
      <c r="FS397" s="466">
        <f t="shared" si="999"/>
        <v>12.216960602191303</v>
      </c>
      <c r="FT397" s="466">
        <f t="shared" si="1000"/>
        <v>0</v>
      </c>
      <c r="FU397" s="466">
        <f t="shared" si="1001"/>
        <v>0</v>
      </c>
      <c r="FV397" s="466">
        <f t="shared" si="1002"/>
        <v>0</v>
      </c>
      <c r="FW397" s="466">
        <f t="shared" si="1003"/>
        <v>0</v>
      </c>
      <c r="FX397" s="466">
        <f t="shared" si="1004"/>
        <v>0</v>
      </c>
      <c r="FY397" s="466">
        <f t="shared" si="1005"/>
        <v>0</v>
      </c>
      <c r="FZ397" s="466">
        <f t="shared" si="1006"/>
        <v>0</v>
      </c>
      <c r="GA397" s="466">
        <f t="shared" si="1007"/>
        <v>0</v>
      </c>
      <c r="GB397" s="466">
        <f t="shared" si="1008"/>
        <v>0</v>
      </c>
      <c r="GC397" s="468">
        <f t="shared" si="1009"/>
        <v>0</v>
      </c>
    </row>
    <row r="398" spans="1:185">
      <c r="A398" s="97">
        <v>395</v>
      </c>
      <c r="B398" s="97" t="s">
        <v>11</v>
      </c>
      <c r="C398" s="97" t="s">
        <v>214</v>
      </c>
      <c r="D398" s="97" t="s">
        <v>935</v>
      </c>
      <c r="E398" s="321">
        <v>0.39594256226455199</v>
      </c>
      <c r="F398" s="122">
        <v>3.5634999082837</v>
      </c>
      <c r="G398" s="122">
        <v>5.4900575864655501</v>
      </c>
      <c r="H398" s="122">
        <v>0.36327730087772597</v>
      </c>
      <c r="I398" s="122">
        <v>3.2695111658503002</v>
      </c>
      <c r="J398" s="122">
        <v>5.4163227611890603</v>
      </c>
      <c r="K398" s="122">
        <v>0.340510603547515</v>
      </c>
      <c r="L398" s="122">
        <v>3.0646099211239801</v>
      </c>
      <c r="M398" s="122">
        <v>5.3306309372190999</v>
      </c>
      <c r="N398" s="122">
        <v>0.28864212789085802</v>
      </c>
      <c r="O398" s="122">
        <v>2.5977914331388199</v>
      </c>
      <c r="P398" s="475">
        <v>5.2233245386878302</v>
      </c>
      <c r="Q398" s="474">
        <v>1</v>
      </c>
      <c r="R398" s="97">
        <v>0.39594256226455199</v>
      </c>
      <c r="S398" s="97">
        <v>3.5634999082837</v>
      </c>
      <c r="T398" s="97">
        <v>5.4900575864655501</v>
      </c>
      <c r="U398" s="97">
        <v>0.36327730087772597</v>
      </c>
      <c r="V398" s="97">
        <v>3.2695111658503002</v>
      </c>
      <c r="W398" s="97">
        <v>5.4163227611890603</v>
      </c>
      <c r="X398" s="97">
        <v>0.340510603547515</v>
      </c>
      <c r="Y398" s="97">
        <v>3.0646099211239801</v>
      </c>
      <c r="Z398" s="97">
        <v>5.3306309372190999</v>
      </c>
      <c r="AA398" s="97">
        <v>0.28864212789085802</v>
      </c>
      <c r="AB398" s="97">
        <v>2.5977914331388199</v>
      </c>
      <c r="AC398" s="97">
        <v>5.2233245386878302</v>
      </c>
      <c r="AD398" s="321">
        <v>424.93439180968397</v>
      </c>
      <c r="AE398" s="97">
        <v>3824.42760783227</v>
      </c>
      <c r="AF398" s="97">
        <v>5892.0522920345302</v>
      </c>
      <c r="AG398" s="97">
        <v>389.87730448538503</v>
      </c>
      <c r="AH398" s="97">
        <v>3508.91233018611</v>
      </c>
      <c r="AI398" s="97">
        <v>5812.91843242911</v>
      </c>
      <c r="AJ398" s="97">
        <v>365.443576956328</v>
      </c>
      <c r="AK398" s="97">
        <v>3289.0077427357501</v>
      </c>
      <c r="AL398" s="97">
        <v>5720.9521484375</v>
      </c>
      <c r="AM398" s="97">
        <v>309.77717162925899</v>
      </c>
      <c r="AN398" s="97">
        <v>2788.0077261097199</v>
      </c>
      <c r="AO398" s="97">
        <v>5605.7884340024402</v>
      </c>
      <c r="AP398" s="466">
        <f t="shared" si="866"/>
        <v>1073.2223112850415</v>
      </c>
      <c r="AQ398" s="122">
        <f t="shared" si="867"/>
        <v>1073.2223112850427</v>
      </c>
      <c r="AR398" s="473">
        <f t="shared" si="868"/>
        <v>1073.2223112850409</v>
      </c>
      <c r="AS398" s="122">
        <f t="shared" si="869"/>
        <v>1073.2223112850429</v>
      </c>
      <c r="AT398" s="122">
        <f t="shared" si="870"/>
        <v>1073.2223112850415</v>
      </c>
      <c r="AU398" s="122">
        <f t="shared" si="871"/>
        <v>1073.2223112850431</v>
      </c>
      <c r="AV398" s="122">
        <f t="shared" si="872"/>
        <v>1073.22231128504</v>
      </c>
      <c r="AW398" s="122">
        <f t="shared" si="873"/>
        <v>1073.2223112850427</v>
      </c>
      <c r="AX398" s="122">
        <f t="shared" si="874"/>
        <v>1073.2223288041066</v>
      </c>
      <c r="AY398" s="122">
        <f t="shared" si="875"/>
        <v>1073.2223112850409</v>
      </c>
      <c r="AZ398" s="122">
        <f t="shared" si="876"/>
        <v>1073.2223112850397</v>
      </c>
      <c r="BA398" s="469">
        <f t="shared" si="877"/>
        <v>1073.2223112850443</v>
      </c>
      <c r="BB398" s="97">
        <f t="shared" si="878"/>
        <v>6.1102736081026246E-2</v>
      </c>
      <c r="BC398" s="97">
        <f t="shared" si="879"/>
        <v>0.54992722473502564</v>
      </c>
      <c r="BD398" s="97">
        <f t="shared" si="880"/>
        <v>0.8472378868713335</v>
      </c>
      <c r="BE398" s="97">
        <f t="shared" si="881"/>
        <v>5.606176035434151E-2</v>
      </c>
      <c r="BF398" s="97">
        <f t="shared" si="882"/>
        <v>0.50455822869438682</v>
      </c>
      <c r="BG398" s="97">
        <f t="shared" si="883"/>
        <v>0.83585896477949839</v>
      </c>
      <c r="BH398" s="97">
        <f t="shared" si="884"/>
        <v>5.2548353029682617E-2</v>
      </c>
      <c r="BI398" s="97">
        <f t="shared" si="885"/>
        <v>0.47293741327212174</v>
      </c>
      <c r="BJ398" s="97">
        <f t="shared" si="886"/>
        <v>0.82263481207817857</v>
      </c>
      <c r="BK398" s="97">
        <f t="shared" si="887"/>
        <v>4.4543894603068075E-2</v>
      </c>
      <c r="BL398" s="97">
        <f t="shared" si="888"/>
        <v>0.40089694683183408</v>
      </c>
      <c r="BM398" s="469">
        <f t="shared" si="889"/>
        <v>0.80607505019816961</v>
      </c>
      <c r="BN398" s="467">
        <f t="shared" si="890"/>
        <v>9844893.7171069793</v>
      </c>
      <c r="BO398" s="97">
        <f t="shared" si="891"/>
        <v>2857401.991903374</v>
      </c>
      <c r="BP398" s="97">
        <f t="shared" si="892"/>
        <v>2240248.3176537002</v>
      </c>
      <c r="BQ398" s="97">
        <f t="shared" si="893"/>
        <v>10333889.489967402</v>
      </c>
      <c r="BR398" s="97">
        <f t="shared" si="894"/>
        <v>2999329.1203776654</v>
      </c>
      <c r="BS398" s="97">
        <f t="shared" si="895"/>
        <v>2257367.6689004004</v>
      </c>
      <c r="BT398" s="97">
        <f t="shared" si="896"/>
        <v>10717374.432811735</v>
      </c>
      <c r="BU398" s="97">
        <f t="shared" si="897"/>
        <v>3110632.5707790111</v>
      </c>
      <c r="BV398" s="97">
        <f t="shared" si="898"/>
        <v>2277726.6389280949</v>
      </c>
      <c r="BW398" s="97">
        <f t="shared" si="899"/>
        <v>11762386.168321317</v>
      </c>
      <c r="BX398" s="97">
        <f t="shared" si="900"/>
        <v>3413938.904032629</v>
      </c>
      <c r="BY398" s="469">
        <f t="shared" si="901"/>
        <v>2303953.9136209455</v>
      </c>
      <c r="BZ398" s="470">
        <f t="shared" si="902"/>
        <v>1.2432224589344654</v>
      </c>
      <c r="CA398" s="470">
        <f t="shared" si="903"/>
        <v>4.0092634564982965E-2</v>
      </c>
      <c r="CB398" s="470">
        <f t="shared" si="904"/>
        <v>2.0402776130950859E-2</v>
      </c>
      <c r="CC398" s="470">
        <f t="shared" si="905"/>
        <v>1.422314230066035</v>
      </c>
      <c r="CD398" s="470">
        <f t="shared" si="906"/>
        <v>4.5868158391770344E-2</v>
      </c>
      <c r="CE398" s="470">
        <f t="shared" si="907"/>
        <v>2.0838563066031483E-2</v>
      </c>
      <c r="CF398" s="470">
        <f t="shared" si="908"/>
        <v>1.5737211001883273</v>
      </c>
      <c r="CG398" s="470">
        <f t="shared" si="909"/>
        <v>5.0750872881696982E-2</v>
      </c>
      <c r="CH398" s="470">
        <f t="shared" si="910"/>
        <v>2.1364512622931146E-2</v>
      </c>
      <c r="CI398" s="470">
        <f t="shared" si="911"/>
        <v>2.0375380153739955</v>
      </c>
      <c r="CJ398" s="470">
        <f t="shared" si="912"/>
        <v>6.5708487226545501E-2</v>
      </c>
      <c r="CK398" s="472">
        <f t="shared" si="913"/>
        <v>2.2054477914938538E-2</v>
      </c>
      <c r="CL398" s="470">
        <f t="shared" si="914"/>
        <v>0</v>
      </c>
      <c r="CM398" s="116">
        <f t="shared" si="915"/>
        <v>0</v>
      </c>
      <c r="CN398" s="116">
        <f t="shared" si="916"/>
        <v>0</v>
      </c>
      <c r="CO398" s="116">
        <f t="shared" si="917"/>
        <v>0</v>
      </c>
      <c r="CP398" s="116">
        <f t="shared" si="918"/>
        <v>0</v>
      </c>
      <c r="CQ398" s="116">
        <f t="shared" si="919"/>
        <v>0</v>
      </c>
      <c r="CR398" s="116">
        <f t="shared" si="920"/>
        <v>0</v>
      </c>
      <c r="CS398" s="116">
        <f t="shared" si="921"/>
        <v>0</v>
      </c>
      <c r="CT398" s="116">
        <f t="shared" si="922"/>
        <v>0</v>
      </c>
      <c r="CU398" s="116">
        <f t="shared" si="923"/>
        <v>0</v>
      </c>
      <c r="CV398" s="116">
        <f t="shared" si="924"/>
        <v>0</v>
      </c>
      <c r="CW398" s="471">
        <f t="shared" si="925"/>
        <v>0</v>
      </c>
      <c r="CX398" s="470">
        <f t="shared" si="926"/>
        <v>0</v>
      </c>
      <c r="CY398" s="116">
        <f t="shared" si="927"/>
        <v>0</v>
      </c>
      <c r="CZ398" s="116">
        <f t="shared" si="928"/>
        <v>0</v>
      </c>
      <c r="DA398" s="116">
        <f t="shared" si="929"/>
        <v>0</v>
      </c>
      <c r="DB398" s="116">
        <f t="shared" si="930"/>
        <v>0</v>
      </c>
      <c r="DC398" s="116">
        <f t="shared" si="931"/>
        <v>0</v>
      </c>
      <c r="DD398" s="116">
        <f t="shared" si="932"/>
        <v>0</v>
      </c>
      <c r="DE398" s="116">
        <f t="shared" si="933"/>
        <v>0</v>
      </c>
      <c r="DF398" s="116">
        <f t="shared" si="934"/>
        <v>0</v>
      </c>
      <c r="DG398" s="116">
        <f t="shared" si="935"/>
        <v>0</v>
      </c>
      <c r="DH398" s="116">
        <f t="shared" si="936"/>
        <v>0</v>
      </c>
      <c r="DI398" s="471">
        <f t="shared" si="937"/>
        <v>0</v>
      </c>
      <c r="DJ398" s="470">
        <f t="shared" si="938"/>
        <v>0</v>
      </c>
      <c r="DK398" s="116">
        <f t="shared" si="939"/>
        <v>0</v>
      </c>
      <c r="DL398" s="116">
        <f t="shared" si="940"/>
        <v>0</v>
      </c>
      <c r="DM398" s="116">
        <f t="shared" si="941"/>
        <v>0</v>
      </c>
      <c r="DN398" s="116">
        <f t="shared" si="942"/>
        <v>0</v>
      </c>
      <c r="DO398" s="116">
        <f t="shared" si="943"/>
        <v>0</v>
      </c>
      <c r="DP398" s="116">
        <f t="shared" si="944"/>
        <v>0</v>
      </c>
      <c r="DQ398" s="116">
        <f t="shared" si="945"/>
        <v>0</v>
      </c>
      <c r="DR398" s="116">
        <f t="shared" si="946"/>
        <v>0</v>
      </c>
      <c r="DS398" s="116">
        <f t="shared" si="947"/>
        <v>0</v>
      </c>
      <c r="DT398" s="116">
        <f t="shared" si="948"/>
        <v>0</v>
      </c>
      <c r="DU398" s="471">
        <f t="shared" si="949"/>
        <v>0</v>
      </c>
      <c r="DV398" s="470">
        <f t="shared" si="950"/>
        <v>0</v>
      </c>
      <c r="DW398" s="470">
        <f t="shared" si="951"/>
        <v>3.5634999082837</v>
      </c>
      <c r="DX398" s="470">
        <f t="shared" si="952"/>
        <v>5.4900575864655501</v>
      </c>
      <c r="DY398" s="470">
        <f t="shared" si="953"/>
        <v>0</v>
      </c>
      <c r="DZ398" s="470">
        <f t="shared" si="954"/>
        <v>3.2695111658503002</v>
      </c>
      <c r="EA398" s="470">
        <f t="shared" si="955"/>
        <v>5.4163227611890603</v>
      </c>
      <c r="EB398" s="470">
        <f t="shared" si="956"/>
        <v>0</v>
      </c>
      <c r="EC398" s="470">
        <f t="shared" si="957"/>
        <v>0</v>
      </c>
      <c r="ED398" s="470">
        <f t="shared" si="958"/>
        <v>5.3306309372190999</v>
      </c>
      <c r="EE398" s="470">
        <f t="shared" si="959"/>
        <v>0</v>
      </c>
      <c r="EF398" s="470">
        <f t="shared" si="960"/>
        <v>0</v>
      </c>
      <c r="EG398" s="470">
        <f t="shared" si="961"/>
        <v>5.2233245386878302</v>
      </c>
      <c r="EH398" s="466">
        <f t="shared" si="962"/>
        <v>161.120341715173</v>
      </c>
      <c r="EI398" s="122">
        <f t="shared" si="963"/>
        <v>5.1959638719108172</v>
      </c>
      <c r="EJ398" s="122">
        <f t="shared" si="964"/>
        <v>2.6441786331421664</v>
      </c>
      <c r="EK398" s="122">
        <f t="shared" si="965"/>
        <v>184.33044957296156</v>
      </c>
      <c r="EL398" s="122">
        <f t="shared" si="966"/>
        <v>5.9444657718472618</v>
      </c>
      <c r="EM398" s="122">
        <f t="shared" si="967"/>
        <v>2.7006561681083356</v>
      </c>
      <c r="EN398" s="122">
        <f t="shared" si="968"/>
        <v>203.95262296342355</v>
      </c>
      <c r="EO398" s="122">
        <f t="shared" si="969"/>
        <v>6.5772605073838708</v>
      </c>
      <c r="EP398" s="122">
        <f t="shared" si="970"/>
        <v>2.7688186853823935</v>
      </c>
      <c r="EQ398" s="122">
        <f t="shared" si="971"/>
        <v>264.0628142899555</v>
      </c>
      <c r="ER398" s="122">
        <f t="shared" si="972"/>
        <v>8.5157518185457484</v>
      </c>
      <c r="ES398" s="469">
        <f t="shared" si="973"/>
        <v>2.8582374718762598</v>
      </c>
      <c r="ET398" s="466">
        <f t="shared" si="974"/>
        <v>0</v>
      </c>
      <c r="EU398" s="122">
        <f t="shared" si="975"/>
        <v>0</v>
      </c>
      <c r="EV398" s="122">
        <f t="shared" si="976"/>
        <v>0</v>
      </c>
      <c r="EW398" s="122">
        <f t="shared" si="977"/>
        <v>0</v>
      </c>
      <c r="EX398" s="122">
        <f t="shared" si="978"/>
        <v>0</v>
      </c>
      <c r="EY398" s="122">
        <f t="shared" si="979"/>
        <v>0</v>
      </c>
      <c r="EZ398" s="122">
        <f t="shared" si="980"/>
        <v>0</v>
      </c>
      <c r="FA398" s="122">
        <f t="shared" si="981"/>
        <v>0</v>
      </c>
      <c r="FB398" s="122">
        <f t="shared" si="982"/>
        <v>0</v>
      </c>
      <c r="FC398" s="122">
        <f t="shared" si="983"/>
        <v>0</v>
      </c>
      <c r="FD398" s="122">
        <f t="shared" si="984"/>
        <v>0</v>
      </c>
      <c r="FE398" s="469">
        <f t="shared" si="985"/>
        <v>0</v>
      </c>
      <c r="FF398" s="466">
        <f t="shared" si="986"/>
        <v>0</v>
      </c>
      <c r="FG398" s="466">
        <f t="shared" si="987"/>
        <v>0</v>
      </c>
      <c r="FH398" s="466">
        <f t="shared" si="988"/>
        <v>0</v>
      </c>
      <c r="FI398" s="466">
        <f t="shared" si="989"/>
        <v>0</v>
      </c>
      <c r="FJ398" s="466">
        <f t="shared" si="990"/>
        <v>0</v>
      </c>
      <c r="FK398" s="466">
        <f t="shared" si="991"/>
        <v>0</v>
      </c>
      <c r="FL398" s="466">
        <f t="shared" si="992"/>
        <v>0</v>
      </c>
      <c r="FM398" s="466">
        <f t="shared" si="993"/>
        <v>0</v>
      </c>
      <c r="FN398" s="466">
        <f t="shared" si="994"/>
        <v>0</v>
      </c>
      <c r="FO398" s="466">
        <f t="shared" si="995"/>
        <v>0</v>
      </c>
      <c r="FP398" s="466">
        <f t="shared" si="996"/>
        <v>0</v>
      </c>
      <c r="FQ398" s="468">
        <f t="shared" si="997"/>
        <v>0</v>
      </c>
      <c r="FR398" s="466">
        <f t="shared" si="998"/>
        <v>0</v>
      </c>
      <c r="FS398" s="466">
        <f t="shared" si="999"/>
        <v>5.1959638719108172</v>
      </c>
      <c r="FT398" s="466">
        <f t="shared" si="1000"/>
        <v>2.6441786331421664</v>
      </c>
      <c r="FU398" s="466">
        <f t="shared" si="1001"/>
        <v>0</v>
      </c>
      <c r="FV398" s="466">
        <f t="shared" si="1002"/>
        <v>5.9444657718472618</v>
      </c>
      <c r="FW398" s="466">
        <f t="shared" si="1003"/>
        <v>2.7006561681083356</v>
      </c>
      <c r="FX398" s="466">
        <f t="shared" si="1004"/>
        <v>0</v>
      </c>
      <c r="FY398" s="466">
        <f t="shared" si="1005"/>
        <v>0</v>
      </c>
      <c r="FZ398" s="466">
        <f t="shared" si="1006"/>
        <v>2.7688186853823935</v>
      </c>
      <c r="GA398" s="466">
        <f t="shared" si="1007"/>
        <v>0</v>
      </c>
      <c r="GB398" s="466">
        <f t="shared" si="1008"/>
        <v>0</v>
      </c>
      <c r="GC398" s="468">
        <f t="shared" si="1009"/>
        <v>2.8582374718762598</v>
      </c>
    </row>
    <row r="399" spans="1:185">
      <c r="A399" s="97">
        <v>396</v>
      </c>
      <c r="B399" s="97" t="s">
        <v>11</v>
      </c>
      <c r="C399" s="97" t="s">
        <v>214</v>
      </c>
      <c r="D399" s="97" t="s">
        <v>935</v>
      </c>
      <c r="E399" s="321">
        <v>0.62913934089157597</v>
      </c>
      <c r="F399" s="122">
        <v>0</v>
      </c>
      <c r="G399" s="122">
        <v>3.4542956224117498</v>
      </c>
      <c r="H399" s="122">
        <v>0.58343076413898498</v>
      </c>
      <c r="I399" s="122">
        <v>0</v>
      </c>
      <c r="J399" s="122">
        <v>3.3258495487393098</v>
      </c>
      <c r="K399" s="122">
        <v>0.55097250336029802</v>
      </c>
      <c r="L399" s="122">
        <v>0</v>
      </c>
      <c r="M399" s="122">
        <v>3.2073155617464599</v>
      </c>
      <c r="N399" s="122">
        <v>0.450712443355124</v>
      </c>
      <c r="O399" s="122">
        <v>0</v>
      </c>
      <c r="P399" s="475">
        <v>3.0116267341151501</v>
      </c>
      <c r="Q399" s="474">
        <v>2</v>
      </c>
      <c r="R399" s="97">
        <v>1.2582786817831499</v>
      </c>
      <c r="S399" s="97">
        <v>0</v>
      </c>
      <c r="T399" s="97">
        <v>6.9085912448235103</v>
      </c>
      <c r="U399" s="97">
        <v>1.16686152827797</v>
      </c>
      <c r="V399" s="97">
        <v>0</v>
      </c>
      <c r="W399" s="97">
        <v>6.6516990974786303</v>
      </c>
      <c r="X399" s="97">
        <v>1.10194500672059</v>
      </c>
      <c r="Y399" s="97">
        <v>0</v>
      </c>
      <c r="Z399" s="97">
        <v>6.4146311234929296</v>
      </c>
      <c r="AA399" s="97">
        <v>0.90142488671024801</v>
      </c>
      <c r="AB399" s="97">
        <v>0</v>
      </c>
      <c r="AC399" s="97">
        <v>6.0232534682303003</v>
      </c>
      <c r="AD399" s="321">
        <v>3994.6832907466901</v>
      </c>
      <c r="AE399" s="97">
        <v>0</v>
      </c>
      <c r="AF399" s="97">
        <v>21932.847156868102</v>
      </c>
      <c r="AG399" s="97">
        <v>3704.45936747616</v>
      </c>
      <c r="AH399" s="97">
        <v>0</v>
      </c>
      <c r="AI399" s="97">
        <v>21117.286356721401</v>
      </c>
      <c r="AJ399" s="97">
        <v>3498.3675471878701</v>
      </c>
      <c r="AK399" s="97">
        <v>0</v>
      </c>
      <c r="AL399" s="97">
        <v>20364.662109375</v>
      </c>
      <c r="AM399" s="97">
        <v>2861.7721852377599</v>
      </c>
      <c r="AN399" s="97">
        <v>0</v>
      </c>
      <c r="AO399" s="97">
        <v>19122.147052013901</v>
      </c>
      <c r="AP399" s="466">
        <f t="shared" si="866"/>
        <v>3174.7206311130435</v>
      </c>
      <c r="AQ399" s="122">
        <f t="shared" si="867"/>
        <v>0</v>
      </c>
      <c r="AR399" s="473">
        <f t="shared" si="868"/>
        <v>3174.7206311130376</v>
      </c>
      <c r="AS399" s="122">
        <f t="shared" si="869"/>
        <v>3174.7206311130371</v>
      </c>
      <c r="AT399" s="122">
        <f t="shared" si="870"/>
        <v>0</v>
      </c>
      <c r="AU399" s="122">
        <f t="shared" si="871"/>
        <v>3174.7206311130408</v>
      </c>
      <c r="AV399" s="122">
        <f t="shared" si="872"/>
        <v>3174.720631113054</v>
      </c>
      <c r="AW399" s="122">
        <f t="shared" si="873"/>
        <v>0</v>
      </c>
      <c r="AX399" s="122">
        <f t="shared" si="874"/>
        <v>3174.7206842169785</v>
      </c>
      <c r="AY399" s="122">
        <f t="shared" si="875"/>
        <v>3174.7206311130408</v>
      </c>
      <c r="AZ399" s="122">
        <f t="shared" si="876"/>
        <v>0</v>
      </c>
      <c r="BA399" s="469">
        <f t="shared" si="877"/>
        <v>3174.720631113039</v>
      </c>
      <c r="BB399" s="97">
        <f t="shared" si="878"/>
        <v>9.7090181173812198E-2</v>
      </c>
      <c r="BC399" s="97">
        <f t="shared" si="879"/>
        <v>0</v>
      </c>
      <c r="BD399" s="97">
        <f t="shared" si="880"/>
        <v>0.53307457666307545</v>
      </c>
      <c r="BE399" s="97">
        <f t="shared" si="881"/>
        <v>9.0036332034737349E-2</v>
      </c>
      <c r="BF399" s="97">
        <f t="shared" si="882"/>
        <v>0</v>
      </c>
      <c r="BG399" s="97">
        <f t="shared" si="883"/>
        <v>0.51325249313822519</v>
      </c>
      <c r="BH399" s="97">
        <f t="shared" si="884"/>
        <v>8.5027301101901986E-2</v>
      </c>
      <c r="BI399" s="97">
        <f t="shared" si="885"/>
        <v>0</v>
      </c>
      <c r="BJ399" s="97">
        <f t="shared" si="886"/>
        <v>0.49496006485662869</v>
      </c>
      <c r="BK399" s="97">
        <f t="shared" si="887"/>
        <v>6.9554945841770188E-2</v>
      </c>
      <c r="BL399" s="97">
        <f t="shared" si="888"/>
        <v>0</v>
      </c>
      <c r="BM399" s="469">
        <f t="shared" si="889"/>
        <v>0.46476093011250352</v>
      </c>
      <c r="BN399" s="467">
        <f t="shared" si="890"/>
        <v>22438783.251014169</v>
      </c>
      <c r="BO399" s="97">
        <f t="shared" si="891"/>
        <v>0</v>
      </c>
      <c r="BP399" s="97">
        <f t="shared" si="892"/>
        <v>8601959.1612600088</v>
      </c>
      <c r="BQ399" s="97">
        <f t="shared" si="893"/>
        <v>23412176.299065538</v>
      </c>
      <c r="BR399" s="97">
        <f t="shared" si="894"/>
        <v>0</v>
      </c>
      <c r="BS399" s="97">
        <f t="shared" si="895"/>
        <v>8787444.8575534001</v>
      </c>
      <c r="BT399" s="97">
        <f t="shared" si="896"/>
        <v>24178960.622657657</v>
      </c>
      <c r="BU399" s="97">
        <f t="shared" si="897"/>
        <v>0</v>
      </c>
      <c r="BV399" s="97">
        <f t="shared" si="898"/>
        <v>8968834.5195578896</v>
      </c>
      <c r="BW399" s="97">
        <f t="shared" si="899"/>
        <v>27073744.769913174</v>
      </c>
      <c r="BX399" s="97">
        <f t="shared" si="900"/>
        <v>0</v>
      </c>
      <c r="BY399" s="469">
        <f t="shared" si="901"/>
        <v>9292417.8889555056</v>
      </c>
      <c r="BZ399" s="470">
        <f t="shared" si="902"/>
        <v>0.89164600719513898</v>
      </c>
      <c r="CA399" s="470">
        <f t="shared" si="903"/>
        <v>0</v>
      </c>
      <c r="CB399" s="470">
        <f t="shared" si="904"/>
        <v>6.225552255465476E-2</v>
      </c>
      <c r="CC399" s="470">
        <f t="shared" si="905"/>
        <v>1.0032114236218219</v>
      </c>
      <c r="CD399" s="470">
        <f t="shared" si="906"/>
        <v>0</v>
      </c>
      <c r="CE399" s="470">
        <f t="shared" si="907"/>
        <v>6.6054136911306904E-2</v>
      </c>
      <c r="CF399" s="470">
        <f t="shared" si="908"/>
        <v>1.0971037790086602</v>
      </c>
      <c r="CG399" s="470">
        <f t="shared" si="909"/>
        <v>0</v>
      </c>
      <c r="CH399" s="470">
        <f t="shared" si="910"/>
        <v>6.9909199351389451E-2</v>
      </c>
      <c r="CI399" s="470">
        <f t="shared" si="911"/>
        <v>1.5017193983138664</v>
      </c>
      <c r="CJ399" s="470">
        <f t="shared" si="912"/>
        <v>0</v>
      </c>
      <c r="CK399" s="472">
        <f t="shared" si="913"/>
        <v>7.7137861937642507E-2</v>
      </c>
      <c r="CL399" s="470">
        <f t="shared" si="914"/>
        <v>0</v>
      </c>
      <c r="CM399" s="116">
        <f t="shared" si="915"/>
        <v>0</v>
      </c>
      <c r="CN399" s="116">
        <f t="shared" si="916"/>
        <v>0</v>
      </c>
      <c r="CO399" s="116">
        <f t="shared" si="917"/>
        <v>0</v>
      </c>
      <c r="CP399" s="116">
        <f t="shared" si="918"/>
        <v>0</v>
      </c>
      <c r="CQ399" s="116">
        <f t="shared" si="919"/>
        <v>0</v>
      </c>
      <c r="CR399" s="116">
        <f t="shared" si="920"/>
        <v>0</v>
      </c>
      <c r="CS399" s="116">
        <f t="shared" si="921"/>
        <v>0</v>
      </c>
      <c r="CT399" s="116">
        <f t="shared" si="922"/>
        <v>0</v>
      </c>
      <c r="CU399" s="116">
        <f t="shared" si="923"/>
        <v>0</v>
      </c>
      <c r="CV399" s="116">
        <f t="shared" si="924"/>
        <v>0</v>
      </c>
      <c r="CW399" s="471">
        <f t="shared" si="925"/>
        <v>0</v>
      </c>
      <c r="CX399" s="470">
        <f t="shared" si="926"/>
        <v>0</v>
      </c>
      <c r="CY399" s="116">
        <f t="shared" si="927"/>
        <v>0</v>
      </c>
      <c r="CZ399" s="116">
        <f t="shared" si="928"/>
        <v>0</v>
      </c>
      <c r="DA399" s="116">
        <f t="shared" si="929"/>
        <v>0</v>
      </c>
      <c r="DB399" s="116">
        <f t="shared" si="930"/>
        <v>0</v>
      </c>
      <c r="DC399" s="116">
        <f t="shared" si="931"/>
        <v>0</v>
      </c>
      <c r="DD399" s="116">
        <f t="shared" si="932"/>
        <v>0</v>
      </c>
      <c r="DE399" s="116">
        <f t="shared" si="933"/>
        <v>0</v>
      </c>
      <c r="DF399" s="116">
        <f t="shared" si="934"/>
        <v>0</v>
      </c>
      <c r="DG399" s="116">
        <f t="shared" si="935"/>
        <v>0</v>
      </c>
      <c r="DH399" s="116">
        <f t="shared" si="936"/>
        <v>0</v>
      </c>
      <c r="DI399" s="471">
        <f t="shared" si="937"/>
        <v>0</v>
      </c>
      <c r="DJ399" s="470">
        <f t="shared" si="938"/>
        <v>0</v>
      </c>
      <c r="DK399" s="116">
        <f t="shared" si="939"/>
        <v>0</v>
      </c>
      <c r="DL399" s="116">
        <f t="shared" si="940"/>
        <v>0</v>
      </c>
      <c r="DM399" s="116">
        <f t="shared" si="941"/>
        <v>0</v>
      </c>
      <c r="DN399" s="116">
        <f t="shared" si="942"/>
        <v>0</v>
      </c>
      <c r="DO399" s="116">
        <f t="shared" si="943"/>
        <v>0</v>
      </c>
      <c r="DP399" s="116">
        <f t="shared" si="944"/>
        <v>0</v>
      </c>
      <c r="DQ399" s="116">
        <f t="shared" si="945"/>
        <v>0</v>
      </c>
      <c r="DR399" s="116">
        <f t="shared" si="946"/>
        <v>0</v>
      </c>
      <c r="DS399" s="116">
        <f t="shared" si="947"/>
        <v>0</v>
      </c>
      <c r="DT399" s="116">
        <f t="shared" si="948"/>
        <v>0</v>
      </c>
      <c r="DU399" s="471">
        <f t="shared" si="949"/>
        <v>0</v>
      </c>
      <c r="DV399" s="470">
        <f t="shared" si="950"/>
        <v>0</v>
      </c>
      <c r="DW399" s="470">
        <f t="shared" si="951"/>
        <v>0</v>
      </c>
      <c r="DX399" s="470">
        <f t="shared" si="952"/>
        <v>0</v>
      </c>
      <c r="DY399" s="470">
        <f t="shared" si="953"/>
        <v>0</v>
      </c>
      <c r="DZ399" s="470">
        <f t="shared" si="954"/>
        <v>0</v>
      </c>
      <c r="EA399" s="470">
        <f t="shared" si="955"/>
        <v>0</v>
      </c>
      <c r="EB399" s="470">
        <f t="shared" si="956"/>
        <v>0</v>
      </c>
      <c r="EC399" s="470">
        <f t="shared" si="957"/>
        <v>0</v>
      </c>
      <c r="ED399" s="470">
        <f t="shared" si="958"/>
        <v>0</v>
      </c>
      <c r="EE399" s="470">
        <f t="shared" si="959"/>
        <v>0</v>
      </c>
      <c r="EF399" s="470">
        <f t="shared" si="960"/>
        <v>0</v>
      </c>
      <c r="EG399" s="470">
        <f t="shared" si="961"/>
        <v>0</v>
      </c>
      <c r="EH399" s="466">
        <f t="shared" si="962"/>
        <v>231.11279616261035</v>
      </c>
      <c r="EI399" s="122">
        <f t="shared" si="963"/>
        <v>0</v>
      </c>
      <c r="EJ399" s="122">
        <f t="shared" si="964"/>
        <v>16.136502354147705</v>
      </c>
      <c r="EK399" s="122">
        <f t="shared" si="965"/>
        <v>260.03032076021015</v>
      </c>
      <c r="EL399" s="122">
        <f t="shared" si="966"/>
        <v>0</v>
      </c>
      <c r="EM399" s="122">
        <f t="shared" si="967"/>
        <v>17.12109531864823</v>
      </c>
      <c r="EN399" s="122">
        <f t="shared" si="968"/>
        <v>284.36702458284651</v>
      </c>
      <c r="EO399" s="122">
        <f t="shared" si="969"/>
        <v>0</v>
      </c>
      <c r="EP399" s="122">
        <f t="shared" si="970"/>
        <v>18.120319509324098</v>
      </c>
      <c r="EQ399" s="122">
        <f t="shared" si="971"/>
        <v>389.2425541025213</v>
      </c>
      <c r="ER399" s="122">
        <f t="shared" si="972"/>
        <v>0</v>
      </c>
      <c r="ES399" s="469">
        <f t="shared" si="973"/>
        <v>19.993973862446037</v>
      </c>
      <c r="ET399" s="466">
        <f t="shared" si="974"/>
        <v>0</v>
      </c>
      <c r="EU399" s="122">
        <f t="shared" si="975"/>
        <v>0</v>
      </c>
      <c r="EV399" s="122">
        <f t="shared" si="976"/>
        <v>0</v>
      </c>
      <c r="EW399" s="122">
        <f t="shared" si="977"/>
        <v>0</v>
      </c>
      <c r="EX399" s="122">
        <f t="shared" si="978"/>
        <v>0</v>
      </c>
      <c r="EY399" s="122">
        <f t="shared" si="979"/>
        <v>0</v>
      </c>
      <c r="EZ399" s="122">
        <f t="shared" si="980"/>
        <v>0</v>
      </c>
      <c r="FA399" s="122">
        <f t="shared" si="981"/>
        <v>0</v>
      </c>
      <c r="FB399" s="122">
        <f t="shared" si="982"/>
        <v>0</v>
      </c>
      <c r="FC399" s="122">
        <f t="shared" si="983"/>
        <v>0</v>
      </c>
      <c r="FD399" s="122">
        <f t="shared" si="984"/>
        <v>0</v>
      </c>
      <c r="FE399" s="469">
        <f t="shared" si="985"/>
        <v>0</v>
      </c>
      <c r="FF399" s="466">
        <f t="shared" si="986"/>
        <v>0</v>
      </c>
      <c r="FG399" s="466">
        <f t="shared" si="987"/>
        <v>0</v>
      </c>
      <c r="FH399" s="466">
        <f t="shared" si="988"/>
        <v>0</v>
      </c>
      <c r="FI399" s="466">
        <f t="shared" si="989"/>
        <v>0</v>
      </c>
      <c r="FJ399" s="466">
        <f t="shared" si="990"/>
        <v>0</v>
      </c>
      <c r="FK399" s="466">
        <f t="shared" si="991"/>
        <v>0</v>
      </c>
      <c r="FL399" s="466">
        <f t="shared" si="992"/>
        <v>0</v>
      </c>
      <c r="FM399" s="466">
        <f t="shared" si="993"/>
        <v>0</v>
      </c>
      <c r="FN399" s="466">
        <f t="shared" si="994"/>
        <v>0</v>
      </c>
      <c r="FO399" s="466">
        <f t="shared" si="995"/>
        <v>0</v>
      </c>
      <c r="FP399" s="466">
        <f t="shared" si="996"/>
        <v>0</v>
      </c>
      <c r="FQ399" s="468">
        <f t="shared" si="997"/>
        <v>0</v>
      </c>
      <c r="FR399" s="466">
        <f t="shared" si="998"/>
        <v>0</v>
      </c>
      <c r="FS399" s="466">
        <f t="shared" si="999"/>
        <v>0</v>
      </c>
      <c r="FT399" s="466">
        <f t="shared" si="1000"/>
        <v>0</v>
      </c>
      <c r="FU399" s="466">
        <f t="shared" si="1001"/>
        <v>0</v>
      </c>
      <c r="FV399" s="466">
        <f t="shared" si="1002"/>
        <v>0</v>
      </c>
      <c r="FW399" s="466">
        <f t="shared" si="1003"/>
        <v>0</v>
      </c>
      <c r="FX399" s="466">
        <f t="shared" si="1004"/>
        <v>0</v>
      </c>
      <c r="FY399" s="466">
        <f t="shared" si="1005"/>
        <v>0</v>
      </c>
      <c r="FZ399" s="466">
        <f t="shared" si="1006"/>
        <v>0</v>
      </c>
      <c r="GA399" s="466">
        <f t="shared" si="1007"/>
        <v>0</v>
      </c>
      <c r="GB399" s="466">
        <f t="shared" si="1008"/>
        <v>0</v>
      </c>
      <c r="GC399" s="468">
        <f t="shared" si="1009"/>
        <v>0</v>
      </c>
    </row>
    <row r="400" spans="1:185">
      <c r="A400" s="97">
        <v>397</v>
      </c>
      <c r="B400" s="97" t="s">
        <v>11</v>
      </c>
      <c r="C400" s="97" t="s">
        <v>214</v>
      </c>
      <c r="D400" s="97" t="s">
        <v>935</v>
      </c>
      <c r="E400" s="321">
        <v>0.71127564534695997</v>
      </c>
      <c r="F400" s="122">
        <v>0</v>
      </c>
      <c r="G400" s="122">
        <v>5.2013492939349604</v>
      </c>
      <c r="H400" s="122">
        <v>0.71127564534695997</v>
      </c>
      <c r="I400" s="122">
        <v>0</v>
      </c>
      <c r="J400" s="122">
        <v>5.2007535487337302</v>
      </c>
      <c r="K400" s="122">
        <v>0.71127564534695997</v>
      </c>
      <c r="L400" s="122">
        <v>0</v>
      </c>
      <c r="M400" s="122">
        <v>5.2000611962025696</v>
      </c>
      <c r="N400" s="122">
        <v>0.71127564534695997</v>
      </c>
      <c r="O400" s="122">
        <v>0</v>
      </c>
      <c r="P400" s="475">
        <v>5.1991942073442399</v>
      </c>
      <c r="Q400" s="474">
        <v>1</v>
      </c>
      <c r="R400" s="97">
        <v>0.71127564534695997</v>
      </c>
      <c r="S400" s="97">
        <v>0</v>
      </c>
      <c r="T400" s="97">
        <v>5.2013492939349604</v>
      </c>
      <c r="U400" s="97">
        <v>0.71127564534695997</v>
      </c>
      <c r="V400" s="97">
        <v>0</v>
      </c>
      <c r="W400" s="97">
        <v>5.2007535487337302</v>
      </c>
      <c r="X400" s="97">
        <v>0.71127564534695997</v>
      </c>
      <c r="Y400" s="97">
        <v>0</v>
      </c>
      <c r="Z400" s="97">
        <v>5.2000611962025696</v>
      </c>
      <c r="AA400" s="97">
        <v>0.71127564534695997</v>
      </c>
      <c r="AB400" s="97">
        <v>0</v>
      </c>
      <c r="AC400" s="97">
        <v>5.1991942073442399</v>
      </c>
      <c r="AD400" s="321">
        <v>207.457072387019</v>
      </c>
      <c r="AE400" s="97">
        <v>0</v>
      </c>
      <c r="AF400" s="97">
        <v>1517.0724655638601</v>
      </c>
      <c r="AG400" s="97">
        <v>207.457072387019</v>
      </c>
      <c r="AH400" s="97">
        <v>0</v>
      </c>
      <c r="AI400" s="97">
        <v>1516.89870514321</v>
      </c>
      <c r="AJ400" s="97">
        <v>207.457072387019</v>
      </c>
      <c r="AK400" s="97">
        <v>0</v>
      </c>
      <c r="AL400" s="97">
        <v>1516.69677734375</v>
      </c>
      <c r="AM400" s="97">
        <v>207.457072387019</v>
      </c>
      <c r="AN400" s="97">
        <v>0</v>
      </c>
      <c r="AO400" s="97">
        <v>1516.4438935639901</v>
      </c>
      <c r="AP400" s="466">
        <f t="shared" si="866"/>
        <v>291.66902275393039</v>
      </c>
      <c r="AQ400" s="122">
        <f t="shared" si="867"/>
        <v>0</v>
      </c>
      <c r="AR400" s="473">
        <f t="shared" si="868"/>
        <v>291.66902275393124</v>
      </c>
      <c r="AS400" s="122">
        <f t="shared" si="869"/>
        <v>291.66902275393039</v>
      </c>
      <c r="AT400" s="122">
        <f t="shared" si="870"/>
        <v>0</v>
      </c>
      <c r="AU400" s="122">
        <f t="shared" si="871"/>
        <v>291.66902275393181</v>
      </c>
      <c r="AV400" s="122">
        <f t="shared" si="872"/>
        <v>291.66902275393039</v>
      </c>
      <c r="AW400" s="122">
        <f t="shared" si="873"/>
        <v>0</v>
      </c>
      <c r="AX400" s="122">
        <f t="shared" si="874"/>
        <v>291.66902467442935</v>
      </c>
      <c r="AY400" s="122">
        <f t="shared" si="875"/>
        <v>291.66902275393039</v>
      </c>
      <c r="AZ400" s="122">
        <f t="shared" si="876"/>
        <v>0</v>
      </c>
      <c r="BA400" s="469">
        <f t="shared" si="877"/>
        <v>291.66902275393039</v>
      </c>
      <c r="BB400" s="97">
        <f t="shared" si="878"/>
        <v>0.10976563820248807</v>
      </c>
      <c r="BC400" s="97">
        <f t="shared" si="879"/>
        <v>0</v>
      </c>
      <c r="BD400" s="97">
        <f t="shared" si="880"/>
        <v>0.80268378159402953</v>
      </c>
      <c r="BE400" s="97">
        <f t="shared" si="881"/>
        <v>0.10976563820248807</v>
      </c>
      <c r="BF400" s="97">
        <f t="shared" si="882"/>
        <v>0</v>
      </c>
      <c r="BG400" s="97">
        <f t="shared" si="883"/>
        <v>0.80259184487069746</v>
      </c>
      <c r="BH400" s="97">
        <f t="shared" si="884"/>
        <v>0.10976563820248807</v>
      </c>
      <c r="BI400" s="97">
        <f t="shared" si="885"/>
        <v>0</v>
      </c>
      <c r="BJ400" s="97">
        <f t="shared" si="886"/>
        <v>0.80248499948952767</v>
      </c>
      <c r="BK400" s="97">
        <f t="shared" si="887"/>
        <v>0.10976563820248807</v>
      </c>
      <c r="BL400" s="97">
        <f t="shared" si="888"/>
        <v>0</v>
      </c>
      <c r="BM400" s="469">
        <f t="shared" si="889"/>
        <v>0.80235120384226821</v>
      </c>
      <c r="BN400" s="467">
        <f t="shared" si="890"/>
        <v>1923894.3049488096</v>
      </c>
      <c r="BO400" s="97">
        <f t="shared" si="891"/>
        <v>0</v>
      </c>
      <c r="BP400" s="97">
        <f t="shared" si="892"/>
        <v>627632.24744063336</v>
      </c>
      <c r="BQ400" s="97">
        <f t="shared" si="893"/>
        <v>1923894.3049488096</v>
      </c>
      <c r="BR400" s="97">
        <f t="shared" si="894"/>
        <v>0</v>
      </c>
      <c r="BS400" s="97">
        <f t="shared" si="895"/>
        <v>627672.72339087212</v>
      </c>
      <c r="BT400" s="97">
        <f t="shared" si="896"/>
        <v>1923894.3049488096</v>
      </c>
      <c r="BU400" s="97">
        <f t="shared" si="897"/>
        <v>0</v>
      </c>
      <c r="BV400" s="97">
        <f t="shared" si="898"/>
        <v>627719.77624780522</v>
      </c>
      <c r="BW400" s="97">
        <f t="shared" si="899"/>
        <v>1923894.3049488096</v>
      </c>
      <c r="BX400" s="97">
        <f t="shared" si="900"/>
        <v>0</v>
      </c>
      <c r="BY400" s="469">
        <f t="shared" si="901"/>
        <v>627778.70203527121</v>
      </c>
      <c r="BZ400" s="470">
        <f t="shared" si="902"/>
        <v>0.13524252640552134</v>
      </c>
      <c r="CA400" s="470">
        <f t="shared" si="903"/>
        <v>0</v>
      </c>
      <c r="CB400" s="470">
        <f t="shared" si="904"/>
        <v>6.0333599223232779E-3</v>
      </c>
      <c r="CC400" s="470">
        <f t="shared" si="905"/>
        <v>0.13524252640552134</v>
      </c>
      <c r="CD400" s="470">
        <f t="shared" si="906"/>
        <v>0</v>
      </c>
      <c r="CE400" s="470">
        <f t="shared" si="907"/>
        <v>6.0344401778440037E-3</v>
      </c>
      <c r="CF400" s="470">
        <f t="shared" si="908"/>
        <v>0.13524252640552134</v>
      </c>
      <c r="CG400" s="470">
        <f t="shared" si="909"/>
        <v>0</v>
      </c>
      <c r="CH400" s="470">
        <f t="shared" si="910"/>
        <v>6.0356960482138931E-3</v>
      </c>
      <c r="CI400" s="470">
        <f t="shared" si="911"/>
        <v>0.13524252640552134</v>
      </c>
      <c r="CJ400" s="470">
        <f t="shared" si="912"/>
        <v>0</v>
      </c>
      <c r="CK400" s="472">
        <f t="shared" si="913"/>
        <v>6.0372692094141063E-3</v>
      </c>
      <c r="CL400" s="470">
        <f t="shared" si="914"/>
        <v>0</v>
      </c>
      <c r="CM400" s="116">
        <f t="shared" si="915"/>
        <v>0</v>
      </c>
      <c r="CN400" s="116">
        <f t="shared" si="916"/>
        <v>0</v>
      </c>
      <c r="CO400" s="116">
        <f t="shared" si="917"/>
        <v>0</v>
      </c>
      <c r="CP400" s="116">
        <f t="shared" si="918"/>
        <v>0</v>
      </c>
      <c r="CQ400" s="116">
        <f t="shared" si="919"/>
        <v>0</v>
      </c>
      <c r="CR400" s="116">
        <f t="shared" si="920"/>
        <v>0</v>
      </c>
      <c r="CS400" s="116">
        <f t="shared" si="921"/>
        <v>0</v>
      </c>
      <c r="CT400" s="116">
        <f t="shared" si="922"/>
        <v>0</v>
      </c>
      <c r="CU400" s="116">
        <f t="shared" si="923"/>
        <v>0</v>
      </c>
      <c r="CV400" s="116">
        <f t="shared" si="924"/>
        <v>0</v>
      </c>
      <c r="CW400" s="471">
        <f t="shared" si="925"/>
        <v>0</v>
      </c>
      <c r="CX400" s="470">
        <f t="shared" si="926"/>
        <v>0</v>
      </c>
      <c r="CY400" s="116">
        <f t="shared" si="927"/>
        <v>0</v>
      </c>
      <c r="CZ400" s="116">
        <f t="shared" si="928"/>
        <v>0</v>
      </c>
      <c r="DA400" s="116">
        <f t="shared" si="929"/>
        <v>0</v>
      </c>
      <c r="DB400" s="116">
        <f t="shared" si="930"/>
        <v>0</v>
      </c>
      <c r="DC400" s="116">
        <f t="shared" si="931"/>
        <v>0</v>
      </c>
      <c r="DD400" s="116">
        <f t="shared" si="932"/>
        <v>0</v>
      </c>
      <c r="DE400" s="116">
        <f t="shared" si="933"/>
        <v>0</v>
      </c>
      <c r="DF400" s="116">
        <f t="shared" si="934"/>
        <v>0</v>
      </c>
      <c r="DG400" s="116">
        <f t="shared" si="935"/>
        <v>0</v>
      </c>
      <c r="DH400" s="116">
        <f t="shared" si="936"/>
        <v>0</v>
      </c>
      <c r="DI400" s="471">
        <f t="shared" si="937"/>
        <v>0</v>
      </c>
      <c r="DJ400" s="470">
        <f t="shared" si="938"/>
        <v>0</v>
      </c>
      <c r="DK400" s="116">
        <f t="shared" si="939"/>
        <v>0</v>
      </c>
      <c r="DL400" s="116">
        <f t="shared" si="940"/>
        <v>5.2013492939349604</v>
      </c>
      <c r="DM400" s="116">
        <f t="shared" si="941"/>
        <v>0</v>
      </c>
      <c r="DN400" s="116">
        <f t="shared" si="942"/>
        <v>0</v>
      </c>
      <c r="DO400" s="116">
        <f t="shared" si="943"/>
        <v>5.2007535487337302</v>
      </c>
      <c r="DP400" s="116">
        <f t="shared" si="944"/>
        <v>0</v>
      </c>
      <c r="DQ400" s="116">
        <f t="shared" si="945"/>
        <v>0</v>
      </c>
      <c r="DR400" s="116">
        <f t="shared" si="946"/>
        <v>5.2000611962025696</v>
      </c>
      <c r="DS400" s="116">
        <f t="shared" si="947"/>
        <v>0</v>
      </c>
      <c r="DT400" s="116">
        <f t="shared" si="948"/>
        <v>0</v>
      </c>
      <c r="DU400" s="471">
        <f t="shared" si="949"/>
        <v>5.1991942073442399</v>
      </c>
      <c r="DV400" s="470">
        <f t="shared" si="950"/>
        <v>0</v>
      </c>
      <c r="DW400" s="470">
        <f t="shared" si="951"/>
        <v>0</v>
      </c>
      <c r="DX400" s="470">
        <f t="shared" si="952"/>
        <v>0</v>
      </c>
      <c r="DY400" s="470">
        <f t="shared" si="953"/>
        <v>0</v>
      </c>
      <c r="DZ400" s="470">
        <f t="shared" si="954"/>
        <v>0</v>
      </c>
      <c r="EA400" s="470">
        <f t="shared" si="955"/>
        <v>0</v>
      </c>
      <c r="EB400" s="470">
        <f t="shared" si="956"/>
        <v>0</v>
      </c>
      <c r="EC400" s="470">
        <f t="shared" si="957"/>
        <v>0</v>
      </c>
      <c r="ED400" s="470">
        <f t="shared" si="958"/>
        <v>0</v>
      </c>
      <c r="EE400" s="470">
        <f t="shared" si="959"/>
        <v>0</v>
      </c>
      <c r="EF400" s="470">
        <f t="shared" si="960"/>
        <v>0</v>
      </c>
      <c r="EG400" s="470">
        <f t="shared" si="961"/>
        <v>0</v>
      </c>
      <c r="EH400" s="466">
        <f t="shared" si="962"/>
        <v>17.527291203825939</v>
      </c>
      <c r="EI400" s="122">
        <f t="shared" si="963"/>
        <v>0</v>
      </c>
      <c r="EJ400" s="122">
        <f t="shared" si="964"/>
        <v>0.78191719059557219</v>
      </c>
      <c r="EK400" s="122">
        <f t="shared" si="965"/>
        <v>17.527291203825939</v>
      </c>
      <c r="EL400" s="122">
        <f t="shared" si="966"/>
        <v>0</v>
      </c>
      <c r="EM400" s="122">
        <f t="shared" si="967"/>
        <v>0.78205719059105827</v>
      </c>
      <c r="EN400" s="122">
        <f t="shared" si="968"/>
        <v>17.527291203825939</v>
      </c>
      <c r="EO400" s="122">
        <f t="shared" si="969"/>
        <v>0</v>
      </c>
      <c r="EP400" s="122">
        <f t="shared" si="970"/>
        <v>0.78221995008891976</v>
      </c>
      <c r="EQ400" s="122">
        <f t="shared" si="971"/>
        <v>17.527291203825939</v>
      </c>
      <c r="ER400" s="122">
        <f t="shared" si="972"/>
        <v>0</v>
      </c>
      <c r="ES400" s="469">
        <f t="shared" si="973"/>
        <v>0.78242383014942707</v>
      </c>
      <c r="ET400" s="466">
        <f t="shared" si="974"/>
        <v>0</v>
      </c>
      <c r="EU400" s="122">
        <f t="shared" si="975"/>
        <v>0</v>
      </c>
      <c r="EV400" s="122">
        <f t="shared" si="976"/>
        <v>0</v>
      </c>
      <c r="EW400" s="122">
        <f t="shared" si="977"/>
        <v>0</v>
      </c>
      <c r="EX400" s="122">
        <f t="shared" si="978"/>
        <v>0</v>
      </c>
      <c r="EY400" s="122">
        <f t="shared" si="979"/>
        <v>0</v>
      </c>
      <c r="EZ400" s="122">
        <f t="shared" si="980"/>
        <v>0</v>
      </c>
      <c r="FA400" s="122">
        <f t="shared" si="981"/>
        <v>0</v>
      </c>
      <c r="FB400" s="122">
        <f t="shared" si="982"/>
        <v>0</v>
      </c>
      <c r="FC400" s="122">
        <f t="shared" si="983"/>
        <v>0</v>
      </c>
      <c r="FD400" s="122">
        <f t="shared" si="984"/>
        <v>0</v>
      </c>
      <c r="FE400" s="469">
        <f t="shared" si="985"/>
        <v>0</v>
      </c>
      <c r="FF400" s="466">
        <f t="shared" si="986"/>
        <v>0</v>
      </c>
      <c r="FG400" s="466">
        <f t="shared" si="987"/>
        <v>0</v>
      </c>
      <c r="FH400" s="466">
        <f t="shared" si="988"/>
        <v>0.78191719059557219</v>
      </c>
      <c r="FI400" s="466">
        <f t="shared" si="989"/>
        <v>0</v>
      </c>
      <c r="FJ400" s="466">
        <f t="shared" si="990"/>
        <v>0</v>
      </c>
      <c r="FK400" s="466">
        <f t="shared" si="991"/>
        <v>0.78205719059105827</v>
      </c>
      <c r="FL400" s="466">
        <f t="shared" si="992"/>
        <v>0</v>
      </c>
      <c r="FM400" s="466">
        <f t="shared" si="993"/>
        <v>0</v>
      </c>
      <c r="FN400" s="466">
        <f t="shared" si="994"/>
        <v>0.78221995008891976</v>
      </c>
      <c r="FO400" s="466">
        <f t="shared" si="995"/>
        <v>0</v>
      </c>
      <c r="FP400" s="466">
        <f t="shared" si="996"/>
        <v>0</v>
      </c>
      <c r="FQ400" s="468">
        <f t="shared" si="997"/>
        <v>0.78242383014942707</v>
      </c>
      <c r="FR400" s="466">
        <f t="shared" si="998"/>
        <v>0</v>
      </c>
      <c r="FS400" s="466">
        <f t="shared" si="999"/>
        <v>0</v>
      </c>
      <c r="FT400" s="466">
        <f t="shared" si="1000"/>
        <v>0</v>
      </c>
      <c r="FU400" s="466">
        <f t="shared" si="1001"/>
        <v>0</v>
      </c>
      <c r="FV400" s="466">
        <f t="shared" si="1002"/>
        <v>0</v>
      </c>
      <c r="FW400" s="466">
        <f t="shared" si="1003"/>
        <v>0</v>
      </c>
      <c r="FX400" s="466">
        <f t="shared" si="1004"/>
        <v>0</v>
      </c>
      <c r="FY400" s="466">
        <f t="shared" si="1005"/>
        <v>0</v>
      </c>
      <c r="FZ400" s="466">
        <f t="shared" si="1006"/>
        <v>0</v>
      </c>
      <c r="GA400" s="466">
        <f t="shared" si="1007"/>
        <v>0</v>
      </c>
      <c r="GB400" s="466">
        <f t="shared" si="1008"/>
        <v>0</v>
      </c>
      <c r="GC400" s="468">
        <f t="shared" si="1009"/>
        <v>0</v>
      </c>
    </row>
    <row r="401" spans="1:185">
      <c r="A401" s="97">
        <v>398</v>
      </c>
      <c r="B401" s="97" t="s">
        <v>11</v>
      </c>
      <c r="C401" s="97" t="s">
        <v>214</v>
      </c>
      <c r="D401" s="97" t="s">
        <v>935</v>
      </c>
      <c r="E401" s="321">
        <v>0.796309148264983</v>
      </c>
      <c r="F401" s="122">
        <v>0.47567823343848498</v>
      </c>
      <c r="G401" s="122">
        <v>2.5645583596214401</v>
      </c>
      <c r="H401" s="122">
        <v>0.73061364353312197</v>
      </c>
      <c r="I401" s="122">
        <v>0.45537594637223899</v>
      </c>
      <c r="J401" s="122">
        <v>2.5147930678233301</v>
      </c>
      <c r="K401" s="122">
        <v>0.68482586750788499</v>
      </c>
      <c r="L401" s="122">
        <v>0.441225867507886</v>
      </c>
      <c r="M401" s="122">
        <v>2.45695772870662</v>
      </c>
      <c r="N401" s="122">
        <v>0.58050936908517303</v>
      </c>
      <c r="O401" s="122">
        <v>0.40898829652996799</v>
      </c>
      <c r="P401" s="475">
        <v>2.3845342271293299</v>
      </c>
      <c r="Q401" s="474">
        <v>1</v>
      </c>
      <c r="R401" s="97">
        <v>0.796309148264983</v>
      </c>
      <c r="S401" s="97">
        <v>0.47567823343848498</v>
      </c>
      <c r="T401" s="97">
        <v>2.5645583596214401</v>
      </c>
      <c r="U401" s="97">
        <v>0.73061364353312197</v>
      </c>
      <c r="V401" s="97">
        <v>0.45537594637223899</v>
      </c>
      <c r="W401" s="97">
        <v>2.5147930678233301</v>
      </c>
      <c r="X401" s="97">
        <v>0.68482586750788499</v>
      </c>
      <c r="Y401" s="97">
        <v>0.441225867507886</v>
      </c>
      <c r="Z401" s="97">
        <v>2.45695772870662</v>
      </c>
      <c r="AA401" s="97">
        <v>0.58050936908517303</v>
      </c>
      <c r="AB401" s="97">
        <v>0.40898829652996799</v>
      </c>
      <c r="AC401" s="97">
        <v>2.3845342271293299</v>
      </c>
      <c r="AD401" s="321">
        <v>3284.4427946739402</v>
      </c>
      <c r="AE401" s="97">
        <v>1961.97412751608</v>
      </c>
      <c r="AF401" s="97">
        <v>10577.7325855568</v>
      </c>
      <c r="AG401" s="97">
        <v>3013.4762641133402</v>
      </c>
      <c r="AH401" s="97">
        <v>1878.23566913541</v>
      </c>
      <c r="AI401" s="97">
        <v>10372.4715328271</v>
      </c>
      <c r="AJ401" s="97">
        <v>2824.6208034195902</v>
      </c>
      <c r="AK401" s="97">
        <v>1819.8725011731201</v>
      </c>
      <c r="AL401" s="97">
        <v>10133.9248046875</v>
      </c>
      <c r="AM401" s="97">
        <v>2394.3587973172998</v>
      </c>
      <c r="AN401" s="97">
        <v>1686.9059793807901</v>
      </c>
      <c r="AO401" s="97">
        <v>9835.20819522493</v>
      </c>
      <c r="AP401" s="466">
        <f t="shared" si="866"/>
        <v>4124.5825215372206</v>
      </c>
      <c r="AQ401" s="122">
        <f t="shared" si="867"/>
        <v>4124.582521537227</v>
      </c>
      <c r="AR401" s="473">
        <f t="shared" si="868"/>
        <v>4124.582521537237</v>
      </c>
      <c r="AS401" s="122">
        <f t="shared" si="869"/>
        <v>4124.5825215372206</v>
      </c>
      <c r="AT401" s="122">
        <f t="shared" si="870"/>
        <v>4124.5825215372261</v>
      </c>
      <c r="AU401" s="122">
        <f t="shared" si="871"/>
        <v>4124.5825215372306</v>
      </c>
      <c r="AV401" s="122">
        <f t="shared" si="872"/>
        <v>4124.5825215372251</v>
      </c>
      <c r="AW401" s="122">
        <f t="shared" si="873"/>
        <v>4124.5825215372115</v>
      </c>
      <c r="AX401" s="122">
        <f t="shared" si="874"/>
        <v>4124.5824811247985</v>
      </c>
      <c r="AY401" s="122">
        <f t="shared" si="875"/>
        <v>4124.5825215372133</v>
      </c>
      <c r="AZ401" s="122">
        <f t="shared" si="876"/>
        <v>4124.5825215372261</v>
      </c>
      <c r="BA401" s="469">
        <f t="shared" si="877"/>
        <v>4124.5825215372333</v>
      </c>
      <c r="BB401" s="97">
        <f t="shared" si="878"/>
        <v>0.12288819733613719</v>
      </c>
      <c r="BC401" s="97">
        <f t="shared" si="879"/>
        <v>7.3407722046967966E-2</v>
      </c>
      <c r="BD401" s="97">
        <f t="shared" si="880"/>
        <v>0.39576834507535752</v>
      </c>
      <c r="BE401" s="97">
        <f t="shared" si="881"/>
        <v>0.11274992105590589</v>
      </c>
      <c r="BF401" s="97">
        <f t="shared" si="882"/>
        <v>7.0274627990711408E-2</v>
      </c>
      <c r="BG401" s="97">
        <f t="shared" si="883"/>
        <v>0.38808845465553587</v>
      </c>
      <c r="BH401" s="97">
        <f t="shared" si="884"/>
        <v>0.10568384970907793</v>
      </c>
      <c r="BI401" s="97">
        <f t="shared" si="885"/>
        <v>6.8090956375744763E-2</v>
      </c>
      <c r="BJ401" s="97">
        <f t="shared" si="886"/>
        <v>0.37916317660006932</v>
      </c>
      <c r="BK401" s="97">
        <f t="shared" si="887"/>
        <v>8.9585495858044081E-2</v>
      </c>
      <c r="BL401" s="97">
        <f t="shared" si="888"/>
        <v>6.3115982783385829E-2</v>
      </c>
      <c r="BM401" s="469">
        <f t="shared" si="889"/>
        <v>0.36798662089554735</v>
      </c>
      <c r="BN401" s="467">
        <f t="shared" si="890"/>
        <v>25530496.392786816</v>
      </c>
      <c r="BO401" s="97">
        <f t="shared" si="891"/>
        <v>34122503.172461353</v>
      </c>
      <c r="BP401" s="97">
        <f t="shared" si="892"/>
        <v>13215821.759833368</v>
      </c>
      <c r="BQ401" s="97">
        <f t="shared" si="893"/>
        <v>26798595.894298662</v>
      </c>
      <c r="BR401" s="97">
        <f t="shared" si="894"/>
        <v>34970826.779680088</v>
      </c>
      <c r="BS401" s="97">
        <f t="shared" si="895"/>
        <v>13362431.429207988</v>
      </c>
      <c r="BT401" s="97">
        <f t="shared" si="896"/>
        <v>27793077.016320758</v>
      </c>
      <c r="BU401" s="97">
        <f t="shared" si="897"/>
        <v>35597880.04090368</v>
      </c>
      <c r="BV401" s="97">
        <f t="shared" si="898"/>
        <v>13538618.737200268</v>
      </c>
      <c r="BW401" s="97">
        <f t="shared" si="899"/>
        <v>30503077.663406033</v>
      </c>
      <c r="BX401" s="97">
        <f t="shared" si="900"/>
        <v>37151387.076787576</v>
      </c>
      <c r="BY401" s="469">
        <f t="shared" si="901"/>
        <v>13768608.595175916</v>
      </c>
      <c r="BZ401" s="470">
        <f t="shared" si="902"/>
        <v>1.6030518077315361</v>
      </c>
      <c r="CA401" s="470">
        <f t="shared" si="903"/>
        <v>3.5867211040752927</v>
      </c>
      <c r="CB401" s="470">
        <f t="shared" si="904"/>
        <v>0.25766272212624131</v>
      </c>
      <c r="CC401" s="470">
        <f t="shared" si="905"/>
        <v>1.8339786104120133</v>
      </c>
      <c r="CD401" s="470">
        <f t="shared" si="906"/>
        <v>3.8397753612455636</v>
      </c>
      <c r="CE401" s="470">
        <f t="shared" si="907"/>
        <v>0.26567656003549012</v>
      </c>
      <c r="CF401" s="470">
        <f t="shared" si="908"/>
        <v>2.0292075938560217</v>
      </c>
      <c r="CG401" s="470">
        <f t="shared" si="909"/>
        <v>4.0339747352037829</v>
      </c>
      <c r="CH401" s="470">
        <f t="shared" si="910"/>
        <v>0.27551590690832117</v>
      </c>
      <c r="CI401" s="470">
        <f t="shared" si="911"/>
        <v>2.627268334314393</v>
      </c>
      <c r="CJ401" s="470">
        <f t="shared" si="912"/>
        <v>4.5418643261917113</v>
      </c>
      <c r="CK401" s="472">
        <f t="shared" si="913"/>
        <v>0.28870645760768837</v>
      </c>
      <c r="CL401" s="470">
        <f t="shared" si="914"/>
        <v>0</v>
      </c>
      <c r="CM401" s="116">
        <f t="shared" si="915"/>
        <v>0</v>
      </c>
      <c r="CN401" s="116">
        <f t="shared" si="916"/>
        <v>0</v>
      </c>
      <c r="CO401" s="116">
        <f t="shared" si="917"/>
        <v>0</v>
      </c>
      <c r="CP401" s="116">
        <f t="shared" si="918"/>
        <v>0</v>
      </c>
      <c r="CQ401" s="116">
        <f t="shared" si="919"/>
        <v>0</v>
      </c>
      <c r="CR401" s="116">
        <f t="shared" si="920"/>
        <v>0</v>
      </c>
      <c r="CS401" s="116">
        <f t="shared" si="921"/>
        <v>0</v>
      </c>
      <c r="CT401" s="116">
        <f t="shared" si="922"/>
        <v>0</v>
      </c>
      <c r="CU401" s="116">
        <f t="shared" si="923"/>
        <v>0</v>
      </c>
      <c r="CV401" s="116">
        <f t="shared" si="924"/>
        <v>0</v>
      </c>
      <c r="CW401" s="471">
        <f t="shared" si="925"/>
        <v>0</v>
      </c>
      <c r="CX401" s="470">
        <f t="shared" si="926"/>
        <v>0</v>
      </c>
      <c r="CY401" s="116">
        <f t="shared" si="927"/>
        <v>0</v>
      </c>
      <c r="CZ401" s="116">
        <f t="shared" si="928"/>
        <v>0</v>
      </c>
      <c r="DA401" s="116">
        <f t="shared" si="929"/>
        <v>0</v>
      </c>
      <c r="DB401" s="116">
        <f t="shared" si="930"/>
        <v>0</v>
      </c>
      <c r="DC401" s="116">
        <f t="shared" si="931"/>
        <v>0</v>
      </c>
      <c r="DD401" s="116">
        <f t="shared" si="932"/>
        <v>0</v>
      </c>
      <c r="DE401" s="116">
        <f t="shared" si="933"/>
        <v>0</v>
      </c>
      <c r="DF401" s="116">
        <f t="shared" si="934"/>
        <v>0</v>
      </c>
      <c r="DG401" s="116">
        <f t="shared" si="935"/>
        <v>0</v>
      </c>
      <c r="DH401" s="116">
        <f t="shared" si="936"/>
        <v>0</v>
      </c>
      <c r="DI401" s="471">
        <f t="shared" si="937"/>
        <v>0</v>
      </c>
      <c r="DJ401" s="470">
        <f t="shared" si="938"/>
        <v>0</v>
      </c>
      <c r="DK401" s="116">
        <f t="shared" si="939"/>
        <v>0</v>
      </c>
      <c r="DL401" s="116">
        <f t="shared" si="940"/>
        <v>0</v>
      </c>
      <c r="DM401" s="116">
        <f t="shared" si="941"/>
        <v>0</v>
      </c>
      <c r="DN401" s="116">
        <f t="shared" si="942"/>
        <v>0</v>
      </c>
      <c r="DO401" s="116">
        <f t="shared" si="943"/>
        <v>0</v>
      </c>
      <c r="DP401" s="116">
        <f t="shared" si="944"/>
        <v>0</v>
      </c>
      <c r="DQ401" s="116">
        <f t="shared" si="945"/>
        <v>0</v>
      </c>
      <c r="DR401" s="116">
        <f t="shared" si="946"/>
        <v>0</v>
      </c>
      <c r="DS401" s="116">
        <f t="shared" si="947"/>
        <v>0</v>
      </c>
      <c r="DT401" s="116">
        <f t="shared" si="948"/>
        <v>0</v>
      </c>
      <c r="DU401" s="471">
        <f t="shared" si="949"/>
        <v>0</v>
      </c>
      <c r="DV401" s="470">
        <f t="shared" si="950"/>
        <v>0</v>
      </c>
      <c r="DW401" s="470">
        <f t="shared" si="951"/>
        <v>0</v>
      </c>
      <c r="DX401" s="470">
        <f t="shared" si="952"/>
        <v>0</v>
      </c>
      <c r="DY401" s="470">
        <f t="shared" si="953"/>
        <v>0</v>
      </c>
      <c r="DZ401" s="470">
        <f t="shared" si="954"/>
        <v>0</v>
      </c>
      <c r="EA401" s="470">
        <f t="shared" si="955"/>
        <v>0</v>
      </c>
      <c r="EB401" s="470">
        <f t="shared" si="956"/>
        <v>0</v>
      </c>
      <c r="EC401" s="470">
        <f t="shared" si="957"/>
        <v>0</v>
      </c>
      <c r="ED401" s="470">
        <f t="shared" si="958"/>
        <v>0</v>
      </c>
      <c r="EE401" s="470">
        <f t="shared" si="959"/>
        <v>0</v>
      </c>
      <c r="EF401" s="470">
        <f t="shared" si="960"/>
        <v>0</v>
      </c>
      <c r="EG401" s="470">
        <f t="shared" si="961"/>
        <v>0</v>
      </c>
      <c r="EH401" s="466">
        <f t="shared" si="962"/>
        <v>207.7538522511891</v>
      </c>
      <c r="EI401" s="122">
        <f t="shared" si="963"/>
        <v>464.83533640546671</v>
      </c>
      <c r="EJ401" s="122">
        <f t="shared" si="964"/>
        <v>33.39282164498772</v>
      </c>
      <c r="EK401" s="122">
        <f t="shared" si="965"/>
        <v>237.68172645558528</v>
      </c>
      <c r="EL401" s="122">
        <f t="shared" si="966"/>
        <v>497.63090577017897</v>
      </c>
      <c r="EM401" s="122">
        <f t="shared" si="967"/>
        <v>34.431406729345689</v>
      </c>
      <c r="EN401" s="122">
        <f t="shared" si="968"/>
        <v>262.98320029813806</v>
      </c>
      <c r="EO401" s="122">
        <f t="shared" si="969"/>
        <v>522.79894329086403</v>
      </c>
      <c r="EP401" s="122">
        <f t="shared" si="970"/>
        <v>35.70657588271137</v>
      </c>
      <c r="EQ401" s="122">
        <f t="shared" si="971"/>
        <v>340.49125219712778</v>
      </c>
      <c r="ER401" s="122">
        <f t="shared" si="972"/>
        <v>588.62090770718419</v>
      </c>
      <c r="ES401" s="469">
        <f t="shared" si="973"/>
        <v>37.416057577495792</v>
      </c>
      <c r="ET401" s="466">
        <f t="shared" si="974"/>
        <v>0</v>
      </c>
      <c r="EU401" s="122">
        <f t="shared" si="975"/>
        <v>0</v>
      </c>
      <c r="EV401" s="122">
        <f t="shared" si="976"/>
        <v>0</v>
      </c>
      <c r="EW401" s="122">
        <f t="shared" si="977"/>
        <v>0</v>
      </c>
      <c r="EX401" s="122">
        <f t="shared" si="978"/>
        <v>0</v>
      </c>
      <c r="EY401" s="122">
        <f t="shared" si="979"/>
        <v>0</v>
      </c>
      <c r="EZ401" s="122">
        <f t="shared" si="980"/>
        <v>0</v>
      </c>
      <c r="FA401" s="122">
        <f t="shared" si="981"/>
        <v>0</v>
      </c>
      <c r="FB401" s="122">
        <f t="shared" si="982"/>
        <v>0</v>
      </c>
      <c r="FC401" s="122">
        <f t="shared" si="983"/>
        <v>0</v>
      </c>
      <c r="FD401" s="122">
        <f t="shared" si="984"/>
        <v>0</v>
      </c>
      <c r="FE401" s="469">
        <f t="shared" si="985"/>
        <v>0</v>
      </c>
      <c r="FF401" s="466">
        <f t="shared" si="986"/>
        <v>0</v>
      </c>
      <c r="FG401" s="466">
        <f t="shared" si="987"/>
        <v>0</v>
      </c>
      <c r="FH401" s="466">
        <f t="shared" si="988"/>
        <v>0</v>
      </c>
      <c r="FI401" s="466">
        <f t="shared" si="989"/>
        <v>0</v>
      </c>
      <c r="FJ401" s="466">
        <f t="shared" si="990"/>
        <v>0</v>
      </c>
      <c r="FK401" s="466">
        <f t="shared" si="991"/>
        <v>0</v>
      </c>
      <c r="FL401" s="466">
        <f t="shared" si="992"/>
        <v>0</v>
      </c>
      <c r="FM401" s="466">
        <f t="shared" si="993"/>
        <v>0</v>
      </c>
      <c r="FN401" s="466">
        <f t="shared" si="994"/>
        <v>0</v>
      </c>
      <c r="FO401" s="466">
        <f t="shared" si="995"/>
        <v>0</v>
      </c>
      <c r="FP401" s="466">
        <f t="shared" si="996"/>
        <v>0</v>
      </c>
      <c r="FQ401" s="468">
        <f t="shared" si="997"/>
        <v>0</v>
      </c>
      <c r="FR401" s="466">
        <f t="shared" si="998"/>
        <v>0</v>
      </c>
      <c r="FS401" s="466">
        <f t="shared" si="999"/>
        <v>0</v>
      </c>
      <c r="FT401" s="466">
        <f t="shared" si="1000"/>
        <v>0</v>
      </c>
      <c r="FU401" s="466">
        <f t="shared" si="1001"/>
        <v>0</v>
      </c>
      <c r="FV401" s="466">
        <f t="shared" si="1002"/>
        <v>0</v>
      </c>
      <c r="FW401" s="466">
        <f t="shared" si="1003"/>
        <v>0</v>
      </c>
      <c r="FX401" s="466">
        <f t="shared" si="1004"/>
        <v>0</v>
      </c>
      <c r="FY401" s="466">
        <f t="shared" si="1005"/>
        <v>0</v>
      </c>
      <c r="FZ401" s="466">
        <f t="shared" si="1006"/>
        <v>0</v>
      </c>
      <c r="GA401" s="466">
        <f t="shared" si="1007"/>
        <v>0</v>
      </c>
      <c r="GB401" s="466">
        <f t="shared" si="1008"/>
        <v>0</v>
      </c>
      <c r="GC401" s="468">
        <f t="shared" si="1009"/>
        <v>0</v>
      </c>
    </row>
    <row r="402" spans="1:185">
      <c r="A402" s="97">
        <v>399</v>
      </c>
      <c r="B402" s="97" t="s">
        <v>11</v>
      </c>
      <c r="C402" s="97" t="s">
        <v>214</v>
      </c>
      <c r="D402" s="97" t="s">
        <v>935</v>
      </c>
      <c r="E402" s="321">
        <v>0.89432112821398702</v>
      </c>
      <c r="F402" s="122">
        <v>7.6489875517581298</v>
      </c>
      <c r="G402" s="122">
        <v>7.2577369754504799</v>
      </c>
      <c r="H402" s="122">
        <v>0.82053963513633399</v>
      </c>
      <c r="I402" s="122">
        <v>6.93763170944462</v>
      </c>
      <c r="J402" s="122">
        <v>6.9984650042709902</v>
      </c>
      <c r="K402" s="122">
        <v>0.76911617026402901</v>
      </c>
      <c r="L402" s="122">
        <v>6.3218882115280897</v>
      </c>
      <c r="M402" s="122">
        <v>6.7732446501623702</v>
      </c>
      <c r="N402" s="122">
        <v>0.65196010246799696</v>
      </c>
      <c r="O402" s="122">
        <v>5.3542912862306897</v>
      </c>
      <c r="P402" s="475">
        <v>6.2316741047418001</v>
      </c>
      <c r="Q402" s="474">
        <v>2</v>
      </c>
      <c r="R402" s="97">
        <v>1.78864225642797</v>
      </c>
      <c r="S402" s="97">
        <v>15.297975103516199</v>
      </c>
      <c r="T402" s="97">
        <v>14.515473950900899</v>
      </c>
      <c r="U402" s="97">
        <v>1.64107927027266</v>
      </c>
      <c r="V402" s="97">
        <v>13.875263418889199</v>
      </c>
      <c r="W402" s="97">
        <v>13.9969300085419</v>
      </c>
      <c r="X402" s="97">
        <v>1.53823234052805</v>
      </c>
      <c r="Y402" s="97">
        <v>12.643776423056099</v>
      </c>
      <c r="Z402" s="97">
        <v>13.5464893003247</v>
      </c>
      <c r="AA402" s="97">
        <v>1.3039202049359899</v>
      </c>
      <c r="AB402" s="97">
        <v>10.7085825724613</v>
      </c>
      <c r="AC402" s="97">
        <v>12.4633482094836</v>
      </c>
      <c r="AD402" s="321">
        <v>1060.31186467573</v>
      </c>
      <c r="AE402" s="97">
        <v>9068.6801396305</v>
      </c>
      <c r="AF402" s="97">
        <v>8604.8113848480898</v>
      </c>
      <c r="AG402" s="97">
        <v>972.83613583998397</v>
      </c>
      <c r="AH402" s="97">
        <v>8225.2928866448601</v>
      </c>
      <c r="AI402" s="97">
        <v>8297.4171630784604</v>
      </c>
      <c r="AJ402" s="97">
        <v>911.86820362112906</v>
      </c>
      <c r="AK402" s="97">
        <v>7495.26413540461</v>
      </c>
      <c r="AL402" s="97">
        <v>8030.39453125</v>
      </c>
      <c r="AM402" s="97">
        <v>772.96734934860797</v>
      </c>
      <c r="AN402" s="97">
        <v>6348.0760977413502</v>
      </c>
      <c r="AO402" s="97">
        <v>7388.3058127519198</v>
      </c>
      <c r="AP402" s="466">
        <f t="shared" si="866"/>
        <v>592.80264729585383</v>
      </c>
      <c r="AQ402" s="122">
        <f t="shared" si="867"/>
        <v>592.80264729585599</v>
      </c>
      <c r="AR402" s="473">
        <f t="shared" si="868"/>
        <v>592.80264729585588</v>
      </c>
      <c r="AS402" s="122">
        <f t="shared" si="869"/>
        <v>592.80264729585576</v>
      </c>
      <c r="AT402" s="122">
        <f t="shared" si="870"/>
        <v>592.80264729585554</v>
      </c>
      <c r="AU402" s="122">
        <f t="shared" si="871"/>
        <v>592.80264729585701</v>
      </c>
      <c r="AV402" s="122">
        <f t="shared" si="872"/>
        <v>592.80264729585622</v>
      </c>
      <c r="AW402" s="122">
        <f t="shared" si="873"/>
        <v>592.80264729585804</v>
      </c>
      <c r="AX402" s="122">
        <f t="shared" si="874"/>
        <v>592.80263345112724</v>
      </c>
      <c r="AY402" s="122">
        <f t="shared" si="875"/>
        <v>592.80264729585451</v>
      </c>
      <c r="AZ402" s="122">
        <f t="shared" si="876"/>
        <v>592.80264729585826</v>
      </c>
      <c r="BA402" s="469">
        <f t="shared" si="877"/>
        <v>592.80264729585394</v>
      </c>
      <c r="BB402" s="97">
        <f t="shared" si="878"/>
        <v>0.13801362388626737</v>
      </c>
      <c r="BC402" s="97">
        <f t="shared" si="879"/>
        <v>1.1804087567374295</v>
      </c>
      <c r="BD402" s="97">
        <f t="shared" si="880"/>
        <v>1.1200300983559079</v>
      </c>
      <c r="BE402" s="97">
        <f t="shared" si="881"/>
        <v>0.12662749991565045</v>
      </c>
      <c r="BF402" s="97">
        <f t="shared" si="882"/>
        <v>1.0706307423608479</v>
      </c>
      <c r="BG402" s="97">
        <f t="shared" si="883"/>
        <v>1.0800186716035531</v>
      </c>
      <c r="BH402" s="97">
        <f t="shared" si="884"/>
        <v>0.11869171654218998</v>
      </c>
      <c r="BI402" s="97">
        <f t="shared" si="885"/>
        <v>0.97560783744348478</v>
      </c>
      <c r="BJ402" s="97">
        <f t="shared" si="886"/>
        <v>1.045262166067835</v>
      </c>
      <c r="BK402" s="97">
        <f t="shared" si="887"/>
        <v>0.10061193181308899</v>
      </c>
      <c r="BL402" s="97">
        <f t="shared" si="888"/>
        <v>0.82628612971620052</v>
      </c>
      <c r="BM402" s="469">
        <f t="shared" si="889"/>
        <v>0.96168579600843174</v>
      </c>
      <c r="BN402" s="467">
        <f t="shared" si="890"/>
        <v>3437221.8255476123</v>
      </c>
      <c r="BO402" s="97">
        <f t="shared" si="891"/>
        <v>1026666.4498467488</v>
      </c>
      <c r="BP402" s="97">
        <f t="shared" si="892"/>
        <v>1057468.176412151</v>
      </c>
      <c r="BQ402" s="97">
        <f t="shared" si="893"/>
        <v>3607948.5993832466</v>
      </c>
      <c r="BR402" s="97">
        <f t="shared" si="894"/>
        <v>1084667.1001565023</v>
      </c>
      <c r="BS402" s="97">
        <f t="shared" si="895"/>
        <v>1079348.8235839165</v>
      </c>
      <c r="BT402" s="97">
        <f t="shared" si="896"/>
        <v>3741837.5831742235</v>
      </c>
      <c r="BU402" s="97">
        <f t="shared" si="897"/>
        <v>1142935.28627549</v>
      </c>
      <c r="BV402" s="97">
        <f t="shared" si="898"/>
        <v>1099410.318543972</v>
      </c>
      <c r="BW402" s="97">
        <f t="shared" si="899"/>
        <v>4106690.3940283619</v>
      </c>
      <c r="BX402" s="97">
        <f t="shared" si="900"/>
        <v>1254986.8451374623</v>
      </c>
      <c r="BY402" s="469">
        <f t="shared" si="901"/>
        <v>1152221.3852611247</v>
      </c>
      <c r="BZ402" s="470">
        <f t="shared" si="902"/>
        <v>9.6084664588321822E-2</v>
      </c>
      <c r="CA402" s="470">
        <f t="shared" si="903"/>
        <v>3.3555632131038447E-3</v>
      </c>
      <c r="CB402" s="470">
        <f t="shared" si="904"/>
        <v>3.6425547660003188E-3</v>
      </c>
      <c r="CC402" s="470">
        <f t="shared" si="905"/>
        <v>0.10992609146734873</v>
      </c>
      <c r="CD402" s="470">
        <f t="shared" si="906"/>
        <v>3.9086360648111444E-3</v>
      </c>
      <c r="CE402" s="470">
        <f t="shared" si="907"/>
        <v>3.855662716485768E-3</v>
      </c>
      <c r="CF402" s="470">
        <f t="shared" si="908"/>
        <v>0.12162784140560039</v>
      </c>
      <c r="CG402" s="470">
        <f t="shared" si="909"/>
        <v>4.519754415268416E-3</v>
      </c>
      <c r="CH402" s="470">
        <f t="shared" si="910"/>
        <v>4.0579160185717639E-3</v>
      </c>
      <c r="CI402" s="470">
        <f t="shared" si="911"/>
        <v>0.15747475874990222</v>
      </c>
      <c r="CJ402" s="470">
        <f t="shared" si="912"/>
        <v>5.8597243689601178E-3</v>
      </c>
      <c r="CK402" s="472">
        <f t="shared" si="913"/>
        <v>4.6224391948881654E-3</v>
      </c>
      <c r="CL402" s="470">
        <f t="shared" si="914"/>
        <v>0</v>
      </c>
      <c r="CM402" s="116">
        <f t="shared" si="915"/>
        <v>0</v>
      </c>
      <c r="CN402" s="116">
        <f t="shared" si="916"/>
        <v>0</v>
      </c>
      <c r="CO402" s="116">
        <f t="shared" si="917"/>
        <v>0</v>
      </c>
      <c r="CP402" s="116">
        <f t="shared" si="918"/>
        <v>0</v>
      </c>
      <c r="CQ402" s="116">
        <f t="shared" si="919"/>
        <v>0</v>
      </c>
      <c r="CR402" s="116">
        <f t="shared" si="920"/>
        <v>0</v>
      </c>
      <c r="CS402" s="116">
        <f t="shared" si="921"/>
        <v>0</v>
      </c>
      <c r="CT402" s="116">
        <f t="shared" si="922"/>
        <v>0</v>
      </c>
      <c r="CU402" s="116">
        <f t="shared" si="923"/>
        <v>0</v>
      </c>
      <c r="CV402" s="116">
        <f t="shared" si="924"/>
        <v>0</v>
      </c>
      <c r="CW402" s="471">
        <f t="shared" si="925"/>
        <v>0</v>
      </c>
      <c r="CX402" s="470">
        <f t="shared" si="926"/>
        <v>0</v>
      </c>
      <c r="CY402" s="116">
        <f t="shared" si="927"/>
        <v>15.297975103516199</v>
      </c>
      <c r="CZ402" s="116">
        <f t="shared" si="928"/>
        <v>14.515473950900899</v>
      </c>
      <c r="DA402" s="116">
        <f t="shared" si="929"/>
        <v>0</v>
      </c>
      <c r="DB402" s="116">
        <f t="shared" si="930"/>
        <v>13.875263418889199</v>
      </c>
      <c r="DC402" s="116">
        <f t="shared" si="931"/>
        <v>13.9969300085419</v>
      </c>
      <c r="DD402" s="116">
        <f t="shared" si="932"/>
        <v>0</v>
      </c>
      <c r="DE402" s="116">
        <f t="shared" si="933"/>
        <v>12.643776423056099</v>
      </c>
      <c r="DF402" s="116">
        <f t="shared" si="934"/>
        <v>13.5464893003247</v>
      </c>
      <c r="DG402" s="116">
        <f t="shared" si="935"/>
        <v>0</v>
      </c>
      <c r="DH402" s="116">
        <f t="shared" si="936"/>
        <v>0</v>
      </c>
      <c r="DI402" s="471">
        <f t="shared" si="937"/>
        <v>12.4633482094836</v>
      </c>
      <c r="DJ402" s="470">
        <f t="shared" si="938"/>
        <v>0</v>
      </c>
      <c r="DK402" s="116">
        <f t="shared" si="939"/>
        <v>0</v>
      </c>
      <c r="DL402" s="116">
        <f t="shared" si="940"/>
        <v>0</v>
      </c>
      <c r="DM402" s="116">
        <f t="shared" si="941"/>
        <v>0</v>
      </c>
      <c r="DN402" s="116">
        <f t="shared" si="942"/>
        <v>0</v>
      </c>
      <c r="DO402" s="116">
        <f t="shared" si="943"/>
        <v>0</v>
      </c>
      <c r="DP402" s="116">
        <f t="shared" si="944"/>
        <v>0</v>
      </c>
      <c r="DQ402" s="116">
        <f t="shared" si="945"/>
        <v>0</v>
      </c>
      <c r="DR402" s="116">
        <f t="shared" si="946"/>
        <v>0</v>
      </c>
      <c r="DS402" s="116">
        <f t="shared" si="947"/>
        <v>0</v>
      </c>
      <c r="DT402" s="116">
        <f t="shared" si="948"/>
        <v>10.7085825724613</v>
      </c>
      <c r="DU402" s="471">
        <f t="shared" si="949"/>
        <v>0</v>
      </c>
      <c r="DV402" s="470">
        <f t="shared" si="950"/>
        <v>0</v>
      </c>
      <c r="DW402" s="470">
        <f t="shared" si="951"/>
        <v>0</v>
      </c>
      <c r="DX402" s="470">
        <f t="shared" si="952"/>
        <v>0</v>
      </c>
      <c r="DY402" s="470">
        <f t="shared" si="953"/>
        <v>0</v>
      </c>
      <c r="DZ402" s="470">
        <f t="shared" si="954"/>
        <v>0</v>
      </c>
      <c r="EA402" s="470">
        <f t="shared" si="955"/>
        <v>0</v>
      </c>
      <c r="EB402" s="470">
        <f t="shared" si="956"/>
        <v>0</v>
      </c>
      <c r="EC402" s="470">
        <f t="shared" si="957"/>
        <v>0</v>
      </c>
      <c r="ED402" s="470">
        <f t="shared" si="958"/>
        <v>0</v>
      </c>
      <c r="EE402" s="470">
        <f t="shared" si="959"/>
        <v>0</v>
      </c>
      <c r="EF402" s="470">
        <f t="shared" si="960"/>
        <v>0</v>
      </c>
      <c r="EG402" s="470">
        <f t="shared" si="961"/>
        <v>0</v>
      </c>
      <c r="EH402" s="466">
        <f t="shared" si="962"/>
        <v>24.90494582172639</v>
      </c>
      <c r="EI402" s="122">
        <f t="shared" si="963"/>
        <v>0.8697550267962989</v>
      </c>
      <c r="EJ402" s="122">
        <f t="shared" si="964"/>
        <v>0.94414264220614108</v>
      </c>
      <c r="EK402" s="122">
        <f t="shared" si="965"/>
        <v>28.49261496741692</v>
      </c>
      <c r="EL402" s="122">
        <f t="shared" si="966"/>
        <v>1.0131103631161411</v>
      </c>
      <c r="EM402" s="122">
        <f t="shared" si="967"/>
        <v>0.99937978107485681</v>
      </c>
      <c r="EN402" s="122">
        <f t="shared" si="968"/>
        <v>31.525684286857167</v>
      </c>
      <c r="EO402" s="122">
        <f t="shared" si="969"/>
        <v>1.1715109723497872</v>
      </c>
      <c r="EP402" s="122">
        <f t="shared" si="970"/>
        <v>1.0518034175864575</v>
      </c>
      <c r="EQ402" s="122">
        <f t="shared" si="971"/>
        <v>40.817130930927085</v>
      </c>
      <c r="ER402" s="122">
        <f t="shared" si="972"/>
        <v>1.518828405807205</v>
      </c>
      <c r="ES402" s="469">
        <f t="shared" si="973"/>
        <v>1.1981266543017783</v>
      </c>
      <c r="ET402" s="466">
        <f t="shared" si="974"/>
        <v>0</v>
      </c>
      <c r="EU402" s="122">
        <f t="shared" si="975"/>
        <v>0.8697550267962989</v>
      </c>
      <c r="EV402" s="122">
        <f t="shared" si="976"/>
        <v>0.94414264220614108</v>
      </c>
      <c r="EW402" s="122">
        <f t="shared" si="977"/>
        <v>0</v>
      </c>
      <c r="EX402" s="122">
        <f t="shared" si="978"/>
        <v>1.0131103631161411</v>
      </c>
      <c r="EY402" s="122">
        <f t="shared" si="979"/>
        <v>0.99937978107485681</v>
      </c>
      <c r="EZ402" s="122">
        <f t="shared" si="980"/>
        <v>0</v>
      </c>
      <c r="FA402" s="122">
        <f t="shared" si="981"/>
        <v>1.1715109723497872</v>
      </c>
      <c r="FB402" s="122">
        <f t="shared" si="982"/>
        <v>1.0518034175864575</v>
      </c>
      <c r="FC402" s="122">
        <f t="shared" si="983"/>
        <v>0</v>
      </c>
      <c r="FD402" s="122">
        <f t="shared" si="984"/>
        <v>0</v>
      </c>
      <c r="FE402" s="469">
        <f t="shared" si="985"/>
        <v>1.1981266543017783</v>
      </c>
      <c r="FF402" s="466">
        <f t="shared" si="986"/>
        <v>0</v>
      </c>
      <c r="FG402" s="466">
        <f t="shared" si="987"/>
        <v>0</v>
      </c>
      <c r="FH402" s="466">
        <f t="shared" si="988"/>
        <v>0</v>
      </c>
      <c r="FI402" s="466">
        <f t="shared" si="989"/>
        <v>0</v>
      </c>
      <c r="FJ402" s="466">
        <f t="shared" si="990"/>
        <v>0</v>
      </c>
      <c r="FK402" s="466">
        <f t="shared" si="991"/>
        <v>0</v>
      </c>
      <c r="FL402" s="466">
        <f t="shared" si="992"/>
        <v>0</v>
      </c>
      <c r="FM402" s="466">
        <f t="shared" si="993"/>
        <v>0</v>
      </c>
      <c r="FN402" s="466">
        <f t="shared" si="994"/>
        <v>0</v>
      </c>
      <c r="FO402" s="466">
        <f t="shared" si="995"/>
        <v>0</v>
      </c>
      <c r="FP402" s="466">
        <f t="shared" si="996"/>
        <v>1.518828405807205</v>
      </c>
      <c r="FQ402" s="468">
        <f t="shared" si="997"/>
        <v>0</v>
      </c>
      <c r="FR402" s="466">
        <f t="shared" si="998"/>
        <v>0</v>
      </c>
      <c r="FS402" s="466">
        <f t="shared" si="999"/>
        <v>0</v>
      </c>
      <c r="FT402" s="466">
        <f t="shared" si="1000"/>
        <v>0</v>
      </c>
      <c r="FU402" s="466">
        <f t="shared" si="1001"/>
        <v>0</v>
      </c>
      <c r="FV402" s="466">
        <f t="shared" si="1002"/>
        <v>0</v>
      </c>
      <c r="FW402" s="466">
        <f t="shared" si="1003"/>
        <v>0</v>
      </c>
      <c r="FX402" s="466">
        <f t="shared" si="1004"/>
        <v>0</v>
      </c>
      <c r="FY402" s="466">
        <f t="shared" si="1005"/>
        <v>0</v>
      </c>
      <c r="FZ402" s="466">
        <f t="shared" si="1006"/>
        <v>0</v>
      </c>
      <c r="GA402" s="466">
        <f t="shared" si="1007"/>
        <v>0</v>
      </c>
      <c r="GB402" s="466">
        <f t="shared" si="1008"/>
        <v>0</v>
      </c>
      <c r="GC402" s="468">
        <f t="shared" si="1009"/>
        <v>0</v>
      </c>
    </row>
    <row r="403" spans="1:185">
      <c r="A403" s="97">
        <v>400</v>
      </c>
      <c r="B403" s="97" t="s">
        <v>11</v>
      </c>
      <c r="C403" s="97" t="s">
        <v>214</v>
      </c>
      <c r="D403" s="97" t="s">
        <v>935</v>
      </c>
      <c r="E403" s="321">
        <v>1.3829928644057701</v>
      </c>
      <c r="F403" s="122">
        <v>0</v>
      </c>
      <c r="G403" s="122">
        <v>7.5933356680151904</v>
      </c>
      <c r="H403" s="122">
        <v>1.28251490764441</v>
      </c>
      <c r="I403" s="122">
        <v>0</v>
      </c>
      <c r="J403" s="122">
        <v>7.3109816777239702</v>
      </c>
      <c r="K403" s="122">
        <v>1.21116419067234</v>
      </c>
      <c r="L403" s="122">
        <v>0</v>
      </c>
      <c r="M403" s="122">
        <v>7.0504167320183599</v>
      </c>
      <c r="N403" s="122">
        <v>0.990769536325107</v>
      </c>
      <c r="O403" s="122">
        <v>0</v>
      </c>
      <c r="P403" s="475">
        <v>6.6202477143338001</v>
      </c>
      <c r="Q403" s="474">
        <v>1</v>
      </c>
      <c r="R403" s="97">
        <v>1.3829928644057701</v>
      </c>
      <c r="S403" s="97">
        <v>0</v>
      </c>
      <c r="T403" s="97">
        <v>7.5933356680151904</v>
      </c>
      <c r="U403" s="97">
        <v>1.28251490764441</v>
      </c>
      <c r="V403" s="97">
        <v>0</v>
      </c>
      <c r="W403" s="97">
        <v>7.3109816777239702</v>
      </c>
      <c r="X403" s="97">
        <v>1.21116419067234</v>
      </c>
      <c r="Y403" s="97">
        <v>0</v>
      </c>
      <c r="Z403" s="97">
        <v>7.0504167320183599</v>
      </c>
      <c r="AA403" s="97">
        <v>0.990769536325107</v>
      </c>
      <c r="AB403" s="97">
        <v>0</v>
      </c>
      <c r="AC403" s="97">
        <v>6.6202477143338001</v>
      </c>
      <c r="AD403" s="321">
        <v>612.68363387408999</v>
      </c>
      <c r="AE403" s="97">
        <v>0</v>
      </c>
      <c r="AF403" s="97">
        <v>3363.94540423332</v>
      </c>
      <c r="AG403" s="97">
        <v>568.17060618088703</v>
      </c>
      <c r="AH403" s="97">
        <v>0</v>
      </c>
      <c r="AI403" s="97">
        <v>3238.8589534910002</v>
      </c>
      <c r="AJ403" s="97">
        <v>536.56132049397297</v>
      </c>
      <c r="AK403" s="97">
        <v>0</v>
      </c>
      <c r="AL403" s="97">
        <v>3123.42529296875</v>
      </c>
      <c r="AM403" s="97">
        <v>438.92365280440703</v>
      </c>
      <c r="AN403" s="97">
        <v>0</v>
      </c>
      <c r="AO403" s="97">
        <v>2932.85492004866</v>
      </c>
      <c r="AP403" s="466">
        <f t="shared" si="866"/>
        <v>443.01286698058379</v>
      </c>
      <c r="AQ403" s="122">
        <f t="shared" si="867"/>
        <v>0</v>
      </c>
      <c r="AR403" s="473">
        <f t="shared" si="868"/>
        <v>443.01286698058169</v>
      </c>
      <c r="AS403" s="122">
        <f t="shared" si="869"/>
        <v>443.01286698058249</v>
      </c>
      <c r="AT403" s="122">
        <f t="shared" si="870"/>
        <v>0</v>
      </c>
      <c r="AU403" s="122">
        <f t="shared" si="871"/>
        <v>443.0128669805818</v>
      </c>
      <c r="AV403" s="122">
        <f t="shared" si="872"/>
        <v>443.01286698058476</v>
      </c>
      <c r="AW403" s="122">
        <f t="shared" si="873"/>
        <v>0</v>
      </c>
      <c r="AX403" s="122">
        <f t="shared" si="874"/>
        <v>443.01286174818642</v>
      </c>
      <c r="AY403" s="122">
        <f t="shared" si="875"/>
        <v>443.01286698058146</v>
      </c>
      <c r="AZ403" s="122">
        <f t="shared" si="876"/>
        <v>0</v>
      </c>
      <c r="BA403" s="469">
        <f t="shared" si="877"/>
        <v>443.01286698058175</v>
      </c>
      <c r="BB403" s="97">
        <f t="shared" si="878"/>
        <v>0.21342653215257487</v>
      </c>
      <c r="BC403" s="97">
        <f t="shared" si="879"/>
        <v>0</v>
      </c>
      <c r="BD403" s="97">
        <f t="shared" si="880"/>
        <v>1.1718204343673662</v>
      </c>
      <c r="BE403" s="97">
        <f t="shared" si="881"/>
        <v>0.19792055058081343</v>
      </c>
      <c r="BF403" s="97">
        <f t="shared" si="882"/>
        <v>0</v>
      </c>
      <c r="BG403" s="97">
        <f t="shared" si="883"/>
        <v>1.1282469391323136</v>
      </c>
      <c r="BH403" s="97">
        <f t="shared" si="884"/>
        <v>0.18690954938053478</v>
      </c>
      <c r="BI403" s="97">
        <f t="shared" si="885"/>
        <v>0</v>
      </c>
      <c r="BJ403" s="97">
        <f t="shared" si="886"/>
        <v>1.088035977677811</v>
      </c>
      <c r="BK403" s="97">
        <f t="shared" si="887"/>
        <v>0.1528977565557712</v>
      </c>
      <c r="BL403" s="97">
        <f t="shared" si="888"/>
        <v>0</v>
      </c>
      <c r="BM403" s="469">
        <f t="shared" si="889"/>
        <v>1.0216513389375794</v>
      </c>
      <c r="BN403" s="467">
        <f t="shared" si="890"/>
        <v>2009661.7939318619</v>
      </c>
      <c r="BO403" s="97">
        <f t="shared" si="891"/>
        <v>0</v>
      </c>
      <c r="BP403" s="97">
        <f t="shared" si="892"/>
        <v>770408.47027946438</v>
      </c>
      <c r="BQ403" s="97">
        <f t="shared" si="893"/>
        <v>2096840.7999084536</v>
      </c>
      <c r="BR403" s="97">
        <f t="shared" si="894"/>
        <v>0</v>
      </c>
      <c r="BS403" s="97">
        <f t="shared" si="895"/>
        <v>787020.935981891</v>
      </c>
      <c r="BT403" s="97">
        <f t="shared" si="896"/>
        <v>2165515.5200156332</v>
      </c>
      <c r="BU403" s="97">
        <f t="shared" si="897"/>
        <v>0</v>
      </c>
      <c r="BV403" s="97">
        <f t="shared" si="898"/>
        <v>803266.52983105916</v>
      </c>
      <c r="BW403" s="97">
        <f t="shared" si="899"/>
        <v>2424778.1118121687</v>
      </c>
      <c r="BX403" s="97">
        <f t="shared" si="900"/>
        <v>0</v>
      </c>
      <c r="BY403" s="469">
        <f t="shared" si="901"/>
        <v>832247.31910713995</v>
      </c>
      <c r="BZ403" s="470">
        <f t="shared" si="902"/>
        <v>7.2656260406497197E-2</v>
      </c>
      <c r="CA403" s="470">
        <f t="shared" si="903"/>
        <v>0</v>
      </c>
      <c r="CB403" s="470">
        <f t="shared" si="904"/>
        <v>5.0729251541229451E-3</v>
      </c>
      <c r="CC403" s="470">
        <f t="shared" si="905"/>
        <v>8.174722911251428E-2</v>
      </c>
      <c r="CD403" s="470">
        <f t="shared" si="906"/>
        <v>0</v>
      </c>
      <c r="CE403" s="470">
        <f t="shared" si="907"/>
        <v>5.3824573133583863E-3</v>
      </c>
      <c r="CF403" s="470">
        <f t="shared" si="908"/>
        <v>8.9398098816540914E-2</v>
      </c>
      <c r="CG403" s="470">
        <f t="shared" si="909"/>
        <v>0</v>
      </c>
      <c r="CH403" s="470">
        <f t="shared" si="910"/>
        <v>5.696589012839131E-3</v>
      </c>
      <c r="CI403" s="470">
        <f t="shared" si="911"/>
        <v>0.1223684228728906</v>
      </c>
      <c r="CJ403" s="470">
        <f t="shared" si="912"/>
        <v>0</v>
      </c>
      <c r="CK403" s="472">
        <f t="shared" si="913"/>
        <v>6.2856206823288753E-3</v>
      </c>
      <c r="CL403" s="470">
        <f t="shared" si="914"/>
        <v>0</v>
      </c>
      <c r="CM403" s="116">
        <f t="shared" si="915"/>
        <v>0</v>
      </c>
      <c r="CN403" s="116">
        <f t="shared" si="916"/>
        <v>0</v>
      </c>
      <c r="CO403" s="116">
        <f t="shared" si="917"/>
        <v>0</v>
      </c>
      <c r="CP403" s="116">
        <f t="shared" si="918"/>
        <v>0</v>
      </c>
      <c r="CQ403" s="116">
        <f t="shared" si="919"/>
        <v>0</v>
      </c>
      <c r="CR403" s="116">
        <f t="shared" si="920"/>
        <v>0</v>
      </c>
      <c r="CS403" s="116">
        <f t="shared" si="921"/>
        <v>0</v>
      </c>
      <c r="CT403" s="116">
        <f t="shared" si="922"/>
        <v>0</v>
      </c>
      <c r="CU403" s="116">
        <f t="shared" si="923"/>
        <v>0</v>
      </c>
      <c r="CV403" s="116">
        <f t="shared" si="924"/>
        <v>0</v>
      </c>
      <c r="CW403" s="471">
        <f t="shared" si="925"/>
        <v>0</v>
      </c>
      <c r="CX403" s="470">
        <f t="shared" si="926"/>
        <v>0</v>
      </c>
      <c r="CY403" s="116">
        <f t="shared" si="927"/>
        <v>0</v>
      </c>
      <c r="CZ403" s="116">
        <f t="shared" si="928"/>
        <v>0</v>
      </c>
      <c r="DA403" s="116">
        <f t="shared" si="929"/>
        <v>0</v>
      </c>
      <c r="DB403" s="116">
        <f t="shared" si="930"/>
        <v>0</v>
      </c>
      <c r="DC403" s="116">
        <f t="shared" si="931"/>
        <v>0</v>
      </c>
      <c r="DD403" s="116">
        <f t="shared" si="932"/>
        <v>0</v>
      </c>
      <c r="DE403" s="116">
        <f t="shared" si="933"/>
        <v>0</v>
      </c>
      <c r="DF403" s="116">
        <f t="shared" si="934"/>
        <v>0</v>
      </c>
      <c r="DG403" s="116">
        <f t="shared" si="935"/>
        <v>0</v>
      </c>
      <c r="DH403" s="116">
        <f t="shared" si="936"/>
        <v>0</v>
      </c>
      <c r="DI403" s="471">
        <f t="shared" si="937"/>
        <v>0</v>
      </c>
      <c r="DJ403" s="470">
        <f t="shared" si="938"/>
        <v>0</v>
      </c>
      <c r="DK403" s="116">
        <f t="shared" si="939"/>
        <v>0</v>
      </c>
      <c r="DL403" s="116">
        <f t="shared" si="940"/>
        <v>7.5933356680151904</v>
      </c>
      <c r="DM403" s="116">
        <f t="shared" si="941"/>
        <v>0</v>
      </c>
      <c r="DN403" s="116">
        <f t="shared" si="942"/>
        <v>0</v>
      </c>
      <c r="DO403" s="116">
        <f t="shared" si="943"/>
        <v>7.3109816777239702</v>
      </c>
      <c r="DP403" s="116">
        <f t="shared" si="944"/>
        <v>0</v>
      </c>
      <c r="DQ403" s="116">
        <f t="shared" si="945"/>
        <v>0</v>
      </c>
      <c r="DR403" s="116">
        <f t="shared" si="946"/>
        <v>7.0504167320183599</v>
      </c>
      <c r="DS403" s="116">
        <f t="shared" si="947"/>
        <v>0</v>
      </c>
      <c r="DT403" s="116">
        <f t="shared" si="948"/>
        <v>0</v>
      </c>
      <c r="DU403" s="471">
        <f t="shared" si="949"/>
        <v>6.6202477143338001</v>
      </c>
      <c r="DV403" s="470">
        <f t="shared" si="950"/>
        <v>0</v>
      </c>
      <c r="DW403" s="470">
        <f t="shared" si="951"/>
        <v>0</v>
      </c>
      <c r="DX403" s="470">
        <f t="shared" si="952"/>
        <v>0</v>
      </c>
      <c r="DY403" s="470">
        <f t="shared" si="953"/>
        <v>0</v>
      </c>
      <c r="DZ403" s="470">
        <f t="shared" si="954"/>
        <v>0</v>
      </c>
      <c r="EA403" s="470">
        <f t="shared" si="955"/>
        <v>0</v>
      </c>
      <c r="EB403" s="470">
        <f t="shared" si="956"/>
        <v>0</v>
      </c>
      <c r="EC403" s="470">
        <f t="shared" si="957"/>
        <v>0</v>
      </c>
      <c r="ED403" s="470">
        <f t="shared" si="958"/>
        <v>0</v>
      </c>
      <c r="EE403" s="470">
        <f t="shared" si="959"/>
        <v>0</v>
      </c>
      <c r="EF403" s="470">
        <f t="shared" si="960"/>
        <v>0</v>
      </c>
      <c r="EG403" s="470">
        <f t="shared" si="961"/>
        <v>0</v>
      </c>
      <c r="EH403" s="466">
        <f t="shared" si="962"/>
        <v>9.4161760192738839</v>
      </c>
      <c r="EI403" s="122">
        <f t="shared" si="963"/>
        <v>0</v>
      </c>
      <c r="EJ403" s="122">
        <f t="shared" si="964"/>
        <v>0.65744584040761056</v>
      </c>
      <c r="EK403" s="122">
        <f t="shared" si="965"/>
        <v>10.594356138132747</v>
      </c>
      <c r="EL403" s="122">
        <f t="shared" si="966"/>
        <v>0</v>
      </c>
      <c r="EM403" s="122">
        <f t="shared" si="967"/>
        <v>0.69756088732414834</v>
      </c>
      <c r="EN403" s="122">
        <f t="shared" si="968"/>
        <v>11.585900919416348</v>
      </c>
      <c r="EO403" s="122">
        <f t="shared" si="969"/>
        <v>0</v>
      </c>
      <c r="EP403" s="122">
        <f t="shared" si="970"/>
        <v>0.73827202988771234</v>
      </c>
      <c r="EQ403" s="122">
        <f t="shared" si="971"/>
        <v>15.858820733760755</v>
      </c>
      <c r="ER403" s="122">
        <f t="shared" si="972"/>
        <v>0</v>
      </c>
      <c r="ES403" s="469">
        <f t="shared" si="973"/>
        <v>0.81460992355043382</v>
      </c>
      <c r="ET403" s="466">
        <f t="shared" si="974"/>
        <v>0</v>
      </c>
      <c r="EU403" s="122">
        <f t="shared" si="975"/>
        <v>0</v>
      </c>
      <c r="EV403" s="122">
        <f t="shared" si="976"/>
        <v>0</v>
      </c>
      <c r="EW403" s="122">
        <f t="shared" si="977"/>
        <v>0</v>
      </c>
      <c r="EX403" s="122">
        <f t="shared" si="978"/>
        <v>0</v>
      </c>
      <c r="EY403" s="122">
        <f t="shared" si="979"/>
        <v>0</v>
      </c>
      <c r="EZ403" s="122">
        <f t="shared" si="980"/>
        <v>0</v>
      </c>
      <c r="FA403" s="122">
        <f t="shared" si="981"/>
        <v>0</v>
      </c>
      <c r="FB403" s="122">
        <f t="shared" si="982"/>
        <v>0</v>
      </c>
      <c r="FC403" s="122">
        <f t="shared" si="983"/>
        <v>0</v>
      </c>
      <c r="FD403" s="122">
        <f t="shared" si="984"/>
        <v>0</v>
      </c>
      <c r="FE403" s="469">
        <f t="shared" si="985"/>
        <v>0</v>
      </c>
      <c r="FF403" s="466">
        <f t="shared" si="986"/>
        <v>0</v>
      </c>
      <c r="FG403" s="466">
        <f t="shared" si="987"/>
        <v>0</v>
      </c>
      <c r="FH403" s="466">
        <f t="shared" si="988"/>
        <v>0.65744584040761056</v>
      </c>
      <c r="FI403" s="466">
        <f t="shared" si="989"/>
        <v>0</v>
      </c>
      <c r="FJ403" s="466">
        <f t="shared" si="990"/>
        <v>0</v>
      </c>
      <c r="FK403" s="466">
        <f t="shared" si="991"/>
        <v>0.69756088732414834</v>
      </c>
      <c r="FL403" s="466">
        <f t="shared" si="992"/>
        <v>0</v>
      </c>
      <c r="FM403" s="466">
        <f t="shared" si="993"/>
        <v>0</v>
      </c>
      <c r="FN403" s="466">
        <f t="shared" si="994"/>
        <v>0.73827202988771234</v>
      </c>
      <c r="FO403" s="466">
        <f t="shared" si="995"/>
        <v>0</v>
      </c>
      <c r="FP403" s="466">
        <f t="shared" si="996"/>
        <v>0</v>
      </c>
      <c r="FQ403" s="468">
        <f t="shared" si="997"/>
        <v>0.81460992355043382</v>
      </c>
      <c r="FR403" s="466">
        <f t="shared" si="998"/>
        <v>0</v>
      </c>
      <c r="FS403" s="466">
        <f t="shared" si="999"/>
        <v>0</v>
      </c>
      <c r="FT403" s="466">
        <f t="shared" si="1000"/>
        <v>0</v>
      </c>
      <c r="FU403" s="466">
        <f t="shared" si="1001"/>
        <v>0</v>
      </c>
      <c r="FV403" s="466">
        <f t="shared" si="1002"/>
        <v>0</v>
      </c>
      <c r="FW403" s="466">
        <f t="shared" si="1003"/>
        <v>0</v>
      </c>
      <c r="FX403" s="466">
        <f t="shared" si="1004"/>
        <v>0</v>
      </c>
      <c r="FY403" s="466">
        <f t="shared" si="1005"/>
        <v>0</v>
      </c>
      <c r="FZ403" s="466">
        <f t="shared" si="1006"/>
        <v>0</v>
      </c>
      <c r="GA403" s="466">
        <f t="shared" si="1007"/>
        <v>0</v>
      </c>
      <c r="GB403" s="466">
        <f t="shared" si="1008"/>
        <v>0</v>
      </c>
      <c r="GC403" s="468">
        <f t="shared" si="1009"/>
        <v>0</v>
      </c>
    </row>
    <row r="404" spans="1:185">
      <c r="A404" s="97">
        <v>401</v>
      </c>
      <c r="B404" s="97" t="s">
        <v>11</v>
      </c>
      <c r="C404" s="97" t="s">
        <v>214</v>
      </c>
      <c r="D404" s="97" t="s">
        <v>935</v>
      </c>
      <c r="E404" s="321">
        <v>1.59261829652996</v>
      </c>
      <c r="F404" s="122">
        <v>0.95135646687697095</v>
      </c>
      <c r="G404" s="122">
        <v>5.1291167192428899</v>
      </c>
      <c r="H404" s="122">
        <v>1.4612272870662399</v>
      </c>
      <c r="I404" s="122">
        <v>0.91075189274447899</v>
      </c>
      <c r="J404" s="122">
        <v>5.0295861356466798</v>
      </c>
      <c r="K404" s="122">
        <v>1.36965173501577</v>
      </c>
      <c r="L404" s="122">
        <v>0.88245173501577201</v>
      </c>
      <c r="M404" s="122">
        <v>4.91391545741324</v>
      </c>
      <c r="N404" s="122">
        <v>1.1610187381703401</v>
      </c>
      <c r="O404" s="122">
        <v>0.81797659305993597</v>
      </c>
      <c r="P404" s="475">
        <v>4.7690684542586697</v>
      </c>
      <c r="Q404" s="474">
        <v>1</v>
      </c>
      <c r="R404" s="97">
        <v>1.59261829652996</v>
      </c>
      <c r="S404" s="97">
        <v>0.95135646687697095</v>
      </c>
      <c r="T404" s="97">
        <v>5.1291167192428899</v>
      </c>
      <c r="U404" s="97">
        <v>1.4612272870662399</v>
      </c>
      <c r="V404" s="97">
        <v>0.91075189274447899</v>
      </c>
      <c r="W404" s="97">
        <v>5.0295861356466798</v>
      </c>
      <c r="X404" s="97">
        <v>1.36965173501577</v>
      </c>
      <c r="Y404" s="97">
        <v>0.88245173501577201</v>
      </c>
      <c r="Z404" s="97">
        <v>4.91391545741324</v>
      </c>
      <c r="AA404" s="97">
        <v>1.1610187381703401</v>
      </c>
      <c r="AB404" s="97">
        <v>0.81797659305993597</v>
      </c>
      <c r="AC404" s="97">
        <v>4.7690684542586697</v>
      </c>
      <c r="AD404" s="321">
        <v>15119.122530656299</v>
      </c>
      <c r="AE404" s="97">
        <v>9031.4641143987192</v>
      </c>
      <c r="AF404" s="97">
        <v>48691.983710870401</v>
      </c>
      <c r="AG404" s="97">
        <v>13871.794921877099</v>
      </c>
      <c r="AH404" s="97">
        <v>8645.9947693887698</v>
      </c>
      <c r="AI404" s="97">
        <v>47747.115067694802</v>
      </c>
      <c r="AJ404" s="97">
        <v>13002.4453763644</v>
      </c>
      <c r="AK404" s="97">
        <v>8377.3343168060801</v>
      </c>
      <c r="AL404" s="97">
        <v>46649.0234375</v>
      </c>
      <c r="AM404" s="97">
        <v>11021.840324848399</v>
      </c>
      <c r="AN404" s="97">
        <v>7765.2557204872501</v>
      </c>
      <c r="AO404" s="97">
        <v>45273.955770900502</v>
      </c>
      <c r="AP404" s="466">
        <f t="shared" si="866"/>
        <v>9493.2493012282066</v>
      </c>
      <c r="AQ404" s="122">
        <f t="shared" si="867"/>
        <v>9493.2493012281848</v>
      </c>
      <c r="AR404" s="473">
        <f t="shared" si="868"/>
        <v>9493.2493012281921</v>
      </c>
      <c r="AS404" s="122">
        <f t="shared" si="869"/>
        <v>9493.2493012281575</v>
      </c>
      <c r="AT404" s="122">
        <f t="shared" si="870"/>
        <v>9493.249301228183</v>
      </c>
      <c r="AU404" s="122">
        <f t="shared" si="871"/>
        <v>9493.249301228183</v>
      </c>
      <c r="AV404" s="122">
        <f t="shared" si="872"/>
        <v>9493.2493012281629</v>
      </c>
      <c r="AW404" s="122">
        <f t="shared" si="873"/>
        <v>9493.2493012281884</v>
      </c>
      <c r="AX404" s="122">
        <f t="shared" si="874"/>
        <v>9493.2490885907009</v>
      </c>
      <c r="AY404" s="122">
        <f t="shared" si="875"/>
        <v>9493.2493012281757</v>
      </c>
      <c r="AZ404" s="122">
        <f t="shared" si="876"/>
        <v>9493.2493012281866</v>
      </c>
      <c r="BA404" s="469">
        <f t="shared" si="877"/>
        <v>9493.2493012281866</v>
      </c>
      <c r="BB404" s="97">
        <f t="shared" si="878"/>
        <v>0.24577639467227347</v>
      </c>
      <c r="BC404" s="97">
        <f t="shared" si="879"/>
        <v>0.1468154440939361</v>
      </c>
      <c r="BD404" s="97">
        <f t="shared" si="880"/>
        <v>0.79153669015071648</v>
      </c>
      <c r="BE404" s="97">
        <f t="shared" si="881"/>
        <v>0.22549984211181115</v>
      </c>
      <c r="BF404" s="97">
        <f t="shared" si="882"/>
        <v>0.14054925598142295</v>
      </c>
      <c r="BG404" s="97">
        <f t="shared" si="883"/>
        <v>0.77617690931107475</v>
      </c>
      <c r="BH404" s="97">
        <f t="shared" si="884"/>
        <v>0.21136769941815586</v>
      </c>
      <c r="BI404" s="97">
        <f t="shared" si="885"/>
        <v>0.13618191275148953</v>
      </c>
      <c r="BJ404" s="97">
        <f t="shared" si="886"/>
        <v>0.75832635320013864</v>
      </c>
      <c r="BK404" s="97">
        <f t="shared" si="887"/>
        <v>0.17917099171608722</v>
      </c>
      <c r="BL404" s="97">
        <f t="shared" si="888"/>
        <v>0.12623196556677166</v>
      </c>
      <c r="BM404" s="469">
        <f t="shared" si="889"/>
        <v>0.73597324179109613</v>
      </c>
      <c r="BN404" s="467">
        <f t="shared" si="890"/>
        <v>39775372.93491514</v>
      </c>
      <c r="BO404" s="97">
        <f t="shared" si="891"/>
        <v>53161335.693454392</v>
      </c>
      <c r="BP404" s="97">
        <f t="shared" si="892"/>
        <v>20589659.952215075</v>
      </c>
      <c r="BQ404" s="97">
        <f t="shared" si="893"/>
        <v>41751015.312376253</v>
      </c>
      <c r="BR404" s="97">
        <f t="shared" si="894"/>
        <v>54482985.978959635</v>
      </c>
      <c r="BS404" s="97">
        <f t="shared" si="895"/>
        <v>20818071.268059578</v>
      </c>
      <c r="BT404" s="97">
        <f t="shared" si="896"/>
        <v>43300372.477101609</v>
      </c>
      <c r="BU404" s="97">
        <f t="shared" si="897"/>
        <v>55459906.949531764</v>
      </c>
      <c r="BV404" s="97">
        <f t="shared" si="898"/>
        <v>21092562.957855381</v>
      </c>
      <c r="BW404" s="97">
        <f t="shared" si="899"/>
        <v>47522432.429768279</v>
      </c>
      <c r="BX404" s="97">
        <f t="shared" si="900"/>
        <v>57880201.516414881</v>
      </c>
      <c r="BY404" s="469">
        <f t="shared" si="901"/>
        <v>21450877.148739051</v>
      </c>
      <c r="BZ404" s="470">
        <f t="shared" si="902"/>
        <v>1.2487415541306666</v>
      </c>
      <c r="CA404" s="470">
        <f t="shared" si="903"/>
        <v>2.7939756308152157</v>
      </c>
      <c r="CB404" s="470">
        <f t="shared" si="904"/>
        <v>0.20071350565067975</v>
      </c>
      <c r="CC404" s="470">
        <f t="shared" si="905"/>
        <v>1.4286283756786842</v>
      </c>
      <c r="CD404" s="470">
        <f t="shared" si="906"/>
        <v>2.9910992451950582</v>
      </c>
      <c r="CE404" s="470">
        <f t="shared" si="907"/>
        <v>0.20695610639326381</v>
      </c>
      <c r="CF404" s="470">
        <f t="shared" si="908"/>
        <v>1.5807073933507285</v>
      </c>
      <c r="CG404" s="470">
        <f t="shared" si="909"/>
        <v>3.1423762200739813</v>
      </c>
      <c r="CH404" s="470">
        <f t="shared" si="910"/>
        <v>0.21462073514141031</v>
      </c>
      <c r="CI404" s="470">
        <f t="shared" si="911"/>
        <v>2.0465833525072692</v>
      </c>
      <c r="CJ404" s="470">
        <f t="shared" si="912"/>
        <v>3.538010867761701</v>
      </c>
      <c r="CK404" s="472">
        <f t="shared" si="913"/>
        <v>0.22489588223024878</v>
      </c>
      <c r="CL404" s="470">
        <f t="shared" si="914"/>
        <v>0</v>
      </c>
      <c r="CM404" s="116">
        <f t="shared" si="915"/>
        <v>0</v>
      </c>
      <c r="CN404" s="116">
        <f t="shared" si="916"/>
        <v>0</v>
      </c>
      <c r="CO404" s="116">
        <f t="shared" si="917"/>
        <v>0</v>
      </c>
      <c r="CP404" s="116">
        <f t="shared" si="918"/>
        <v>0</v>
      </c>
      <c r="CQ404" s="116">
        <f t="shared" si="919"/>
        <v>0</v>
      </c>
      <c r="CR404" s="116">
        <f t="shared" si="920"/>
        <v>0</v>
      </c>
      <c r="CS404" s="116">
        <f t="shared" si="921"/>
        <v>0</v>
      </c>
      <c r="CT404" s="116">
        <f t="shared" si="922"/>
        <v>0</v>
      </c>
      <c r="CU404" s="116">
        <f t="shared" si="923"/>
        <v>0</v>
      </c>
      <c r="CV404" s="116">
        <f t="shared" si="924"/>
        <v>0</v>
      </c>
      <c r="CW404" s="471">
        <f t="shared" si="925"/>
        <v>0</v>
      </c>
      <c r="CX404" s="470">
        <f t="shared" si="926"/>
        <v>0</v>
      </c>
      <c r="CY404" s="116">
        <f t="shared" si="927"/>
        <v>0</v>
      </c>
      <c r="CZ404" s="116">
        <f t="shared" si="928"/>
        <v>0</v>
      </c>
      <c r="DA404" s="116">
        <f t="shared" si="929"/>
        <v>0</v>
      </c>
      <c r="DB404" s="116">
        <f t="shared" si="930"/>
        <v>0</v>
      </c>
      <c r="DC404" s="116">
        <f t="shared" si="931"/>
        <v>0</v>
      </c>
      <c r="DD404" s="116">
        <f t="shared" si="932"/>
        <v>0</v>
      </c>
      <c r="DE404" s="116">
        <f t="shared" si="933"/>
        <v>0</v>
      </c>
      <c r="DF404" s="116">
        <f t="shared" si="934"/>
        <v>0</v>
      </c>
      <c r="DG404" s="116">
        <f t="shared" si="935"/>
        <v>0</v>
      </c>
      <c r="DH404" s="116">
        <f t="shared" si="936"/>
        <v>0</v>
      </c>
      <c r="DI404" s="471">
        <f t="shared" si="937"/>
        <v>0</v>
      </c>
      <c r="DJ404" s="470">
        <f t="shared" si="938"/>
        <v>0</v>
      </c>
      <c r="DK404" s="116">
        <f t="shared" si="939"/>
        <v>0</v>
      </c>
      <c r="DL404" s="116">
        <f t="shared" si="940"/>
        <v>0</v>
      </c>
      <c r="DM404" s="116">
        <f t="shared" si="941"/>
        <v>0</v>
      </c>
      <c r="DN404" s="116">
        <f t="shared" si="942"/>
        <v>0</v>
      </c>
      <c r="DO404" s="116">
        <f t="shared" si="943"/>
        <v>0</v>
      </c>
      <c r="DP404" s="116">
        <f t="shared" si="944"/>
        <v>0</v>
      </c>
      <c r="DQ404" s="116">
        <f t="shared" si="945"/>
        <v>0</v>
      </c>
      <c r="DR404" s="116">
        <f t="shared" si="946"/>
        <v>0</v>
      </c>
      <c r="DS404" s="116">
        <f t="shared" si="947"/>
        <v>0</v>
      </c>
      <c r="DT404" s="116">
        <f t="shared" si="948"/>
        <v>0</v>
      </c>
      <c r="DU404" s="471">
        <f t="shared" si="949"/>
        <v>0</v>
      </c>
      <c r="DV404" s="470">
        <f t="shared" si="950"/>
        <v>0</v>
      </c>
      <c r="DW404" s="470">
        <f t="shared" si="951"/>
        <v>0</v>
      </c>
      <c r="DX404" s="470">
        <f t="shared" si="952"/>
        <v>0</v>
      </c>
      <c r="DY404" s="470">
        <f t="shared" si="953"/>
        <v>0</v>
      </c>
      <c r="DZ404" s="470">
        <f t="shared" si="954"/>
        <v>0</v>
      </c>
      <c r="EA404" s="470">
        <f t="shared" si="955"/>
        <v>0</v>
      </c>
      <c r="EB404" s="470">
        <f t="shared" si="956"/>
        <v>0</v>
      </c>
      <c r="EC404" s="470">
        <f t="shared" si="957"/>
        <v>0</v>
      </c>
      <c r="ED404" s="470">
        <f t="shared" si="958"/>
        <v>0</v>
      </c>
      <c r="EE404" s="470">
        <f t="shared" si="959"/>
        <v>0</v>
      </c>
      <c r="EF404" s="470">
        <f t="shared" si="960"/>
        <v>0</v>
      </c>
      <c r="EG404" s="470">
        <f t="shared" si="961"/>
        <v>0</v>
      </c>
      <c r="EH404" s="466">
        <f t="shared" si="962"/>
        <v>161.83561073044856</v>
      </c>
      <c r="EI404" s="122">
        <f t="shared" si="963"/>
        <v>362.09634498289205</v>
      </c>
      <c r="EJ404" s="122">
        <f t="shared" si="964"/>
        <v>26.012262234230228</v>
      </c>
      <c r="EK404" s="122">
        <f t="shared" si="965"/>
        <v>185.14875629790711</v>
      </c>
      <c r="EL404" s="122">
        <f t="shared" si="966"/>
        <v>387.64336103039136</v>
      </c>
      <c r="EM404" s="122">
        <f t="shared" si="967"/>
        <v>26.821296818192447</v>
      </c>
      <c r="EN404" s="122">
        <f t="shared" si="968"/>
        <v>204.85803931393991</v>
      </c>
      <c r="EO404" s="122">
        <f t="shared" si="969"/>
        <v>407.24870013198694</v>
      </c>
      <c r="EP404" s="122">
        <f t="shared" si="970"/>
        <v>27.814624757328723</v>
      </c>
      <c r="EQ404" s="122">
        <f t="shared" si="971"/>
        <v>265.23508060429731</v>
      </c>
      <c r="ER404" s="122">
        <f t="shared" si="972"/>
        <v>458.52254028159427</v>
      </c>
      <c r="ES404" s="469">
        <f t="shared" si="973"/>
        <v>29.146273166854915</v>
      </c>
      <c r="ET404" s="466">
        <f t="shared" si="974"/>
        <v>0</v>
      </c>
      <c r="EU404" s="122">
        <f t="shared" si="975"/>
        <v>0</v>
      </c>
      <c r="EV404" s="122">
        <f t="shared" si="976"/>
        <v>0</v>
      </c>
      <c r="EW404" s="122">
        <f t="shared" si="977"/>
        <v>0</v>
      </c>
      <c r="EX404" s="122">
        <f t="shared" si="978"/>
        <v>0</v>
      </c>
      <c r="EY404" s="122">
        <f t="shared" si="979"/>
        <v>0</v>
      </c>
      <c r="EZ404" s="122">
        <f t="shared" si="980"/>
        <v>0</v>
      </c>
      <c r="FA404" s="122">
        <f t="shared" si="981"/>
        <v>0</v>
      </c>
      <c r="FB404" s="122">
        <f t="shared" si="982"/>
        <v>0</v>
      </c>
      <c r="FC404" s="122">
        <f t="shared" si="983"/>
        <v>0</v>
      </c>
      <c r="FD404" s="122">
        <f t="shared" si="984"/>
        <v>0</v>
      </c>
      <c r="FE404" s="469">
        <f t="shared" si="985"/>
        <v>0</v>
      </c>
      <c r="FF404" s="466">
        <f t="shared" si="986"/>
        <v>0</v>
      </c>
      <c r="FG404" s="466">
        <f t="shared" si="987"/>
        <v>0</v>
      </c>
      <c r="FH404" s="466">
        <f t="shared" si="988"/>
        <v>0</v>
      </c>
      <c r="FI404" s="466">
        <f t="shared" si="989"/>
        <v>0</v>
      </c>
      <c r="FJ404" s="466">
        <f t="shared" si="990"/>
        <v>0</v>
      </c>
      <c r="FK404" s="466">
        <f t="shared" si="991"/>
        <v>0</v>
      </c>
      <c r="FL404" s="466">
        <f t="shared" si="992"/>
        <v>0</v>
      </c>
      <c r="FM404" s="466">
        <f t="shared" si="993"/>
        <v>0</v>
      </c>
      <c r="FN404" s="466">
        <f t="shared" si="994"/>
        <v>0</v>
      </c>
      <c r="FO404" s="466">
        <f t="shared" si="995"/>
        <v>0</v>
      </c>
      <c r="FP404" s="466">
        <f t="shared" si="996"/>
        <v>0</v>
      </c>
      <c r="FQ404" s="468">
        <f t="shared" si="997"/>
        <v>0</v>
      </c>
      <c r="FR404" s="466">
        <f t="shared" si="998"/>
        <v>0</v>
      </c>
      <c r="FS404" s="466">
        <f t="shared" si="999"/>
        <v>0</v>
      </c>
      <c r="FT404" s="466">
        <f t="shared" si="1000"/>
        <v>0</v>
      </c>
      <c r="FU404" s="466">
        <f t="shared" si="1001"/>
        <v>0</v>
      </c>
      <c r="FV404" s="466">
        <f t="shared" si="1002"/>
        <v>0</v>
      </c>
      <c r="FW404" s="466">
        <f t="shared" si="1003"/>
        <v>0</v>
      </c>
      <c r="FX404" s="466">
        <f t="shared" si="1004"/>
        <v>0</v>
      </c>
      <c r="FY404" s="466">
        <f t="shared" si="1005"/>
        <v>0</v>
      </c>
      <c r="FZ404" s="466">
        <f t="shared" si="1006"/>
        <v>0</v>
      </c>
      <c r="GA404" s="466">
        <f t="shared" si="1007"/>
        <v>0</v>
      </c>
      <c r="GB404" s="466">
        <f t="shared" si="1008"/>
        <v>0</v>
      </c>
      <c r="GC404" s="468">
        <f t="shared" si="1009"/>
        <v>0</v>
      </c>
    </row>
    <row r="405" spans="1:185">
      <c r="A405" s="97">
        <v>402</v>
      </c>
      <c r="B405" s="97" t="s">
        <v>11</v>
      </c>
      <c r="C405" s="97" t="s">
        <v>214</v>
      </c>
      <c r="D405" s="97" t="s">
        <v>935</v>
      </c>
      <c r="E405" s="321">
        <v>1.9072610636153899</v>
      </c>
      <c r="F405" s="122">
        <v>17.1654307291303</v>
      </c>
      <c r="G405" s="122">
        <v>26.445687000115299</v>
      </c>
      <c r="H405" s="122">
        <v>1.7499120258671199</v>
      </c>
      <c r="I405" s="122">
        <v>15.749282693976999</v>
      </c>
      <c r="J405" s="122">
        <v>26.090505277599799</v>
      </c>
      <c r="K405" s="122">
        <v>1.6402445147092299</v>
      </c>
      <c r="L405" s="122">
        <v>14.762270427052</v>
      </c>
      <c r="M405" s="122">
        <v>25.677726519000799</v>
      </c>
      <c r="N405" s="122">
        <v>1.3903933153756201</v>
      </c>
      <c r="O405" s="122">
        <v>12.513599001536001</v>
      </c>
      <c r="P405" s="475">
        <v>25.1608300413275</v>
      </c>
      <c r="Q405" s="474">
        <v>1</v>
      </c>
      <c r="R405" s="97">
        <v>1.9072610636153899</v>
      </c>
      <c r="S405" s="97">
        <v>17.1654307291303</v>
      </c>
      <c r="T405" s="97">
        <v>26.445687000115299</v>
      </c>
      <c r="U405" s="97">
        <v>1.7499120258671199</v>
      </c>
      <c r="V405" s="97">
        <v>15.749282693976999</v>
      </c>
      <c r="W405" s="97">
        <v>26.090505277599799</v>
      </c>
      <c r="X405" s="97">
        <v>1.6402445147092299</v>
      </c>
      <c r="Y405" s="97">
        <v>14.762270427052</v>
      </c>
      <c r="Z405" s="97">
        <v>25.677726519000799</v>
      </c>
      <c r="AA405" s="97">
        <v>1.3903933153756201</v>
      </c>
      <c r="AB405" s="97">
        <v>12.513599001536001</v>
      </c>
      <c r="AC405" s="97">
        <v>25.1608300413275</v>
      </c>
      <c r="AD405" s="321">
        <v>3771.0394820074898</v>
      </c>
      <c r="AE405" s="97">
        <v>33939.515801004403</v>
      </c>
      <c r="AF405" s="97">
        <v>52288.452644864497</v>
      </c>
      <c r="AG405" s="97">
        <v>3459.9287247418702</v>
      </c>
      <c r="AH405" s="97">
        <v>31139.505747421499</v>
      </c>
      <c r="AI405" s="97">
        <v>51586.186801742602</v>
      </c>
      <c r="AJ405" s="97">
        <v>3243.09395452644</v>
      </c>
      <c r="AK405" s="97">
        <v>29187.983588863699</v>
      </c>
      <c r="AL405" s="97">
        <v>50770.0390625</v>
      </c>
      <c r="AM405" s="97">
        <v>2749.0877823834599</v>
      </c>
      <c r="AN405" s="97">
        <v>24741.907018932201</v>
      </c>
      <c r="AO405" s="97">
        <v>49748.031507583801</v>
      </c>
      <c r="AP405" s="466">
        <f t="shared" si="866"/>
        <v>1977.2015241894235</v>
      </c>
      <c r="AQ405" s="122">
        <f t="shared" si="867"/>
        <v>1977.2015241894239</v>
      </c>
      <c r="AR405" s="473">
        <f t="shared" si="868"/>
        <v>1977.2015241894276</v>
      </c>
      <c r="AS405" s="122">
        <f t="shared" si="869"/>
        <v>1977.2015241894228</v>
      </c>
      <c r="AT405" s="122">
        <f t="shared" si="870"/>
        <v>1977.2015241894278</v>
      </c>
      <c r="AU405" s="122">
        <f t="shared" si="871"/>
        <v>1977.2015241894267</v>
      </c>
      <c r="AV405" s="122">
        <f t="shared" si="872"/>
        <v>1977.2015241894292</v>
      </c>
      <c r="AW405" s="122">
        <f t="shared" si="873"/>
        <v>1977.2015241894258</v>
      </c>
      <c r="AX405" s="122">
        <f t="shared" si="874"/>
        <v>1977.2014872473851</v>
      </c>
      <c r="AY405" s="122">
        <f t="shared" si="875"/>
        <v>1977.2015241894221</v>
      </c>
      <c r="AZ405" s="122">
        <f t="shared" si="876"/>
        <v>1977.2015241894212</v>
      </c>
      <c r="BA405" s="469">
        <f t="shared" si="877"/>
        <v>1977.2015241894248</v>
      </c>
      <c r="BB405" s="97">
        <f t="shared" si="878"/>
        <v>0.29433276569504613</v>
      </c>
      <c r="BC405" s="97">
        <f t="shared" si="879"/>
        <v>2.6490074155210079</v>
      </c>
      <c r="BD405" s="97">
        <f t="shared" si="880"/>
        <v>4.0811571860511258</v>
      </c>
      <c r="BE405" s="97">
        <f t="shared" si="881"/>
        <v>0.27005031252520473</v>
      </c>
      <c r="BF405" s="97">
        <f t="shared" si="882"/>
        <v>2.4304643037405169</v>
      </c>
      <c r="BG405" s="97">
        <f t="shared" si="883"/>
        <v>4.0263447533398171</v>
      </c>
      <c r="BH405" s="97">
        <f t="shared" si="884"/>
        <v>0.25312617849773877</v>
      </c>
      <c r="BI405" s="97">
        <f t="shared" si="885"/>
        <v>2.2781463773480577</v>
      </c>
      <c r="BJ405" s="97">
        <f t="shared" si="886"/>
        <v>3.9626438180266894</v>
      </c>
      <c r="BK405" s="97">
        <f t="shared" si="887"/>
        <v>0.2145685861916887</v>
      </c>
      <c r="BL405" s="97">
        <f t="shared" si="888"/>
        <v>1.9311264059148168</v>
      </c>
      <c r="BM405" s="469">
        <f t="shared" si="889"/>
        <v>3.8828752049333071</v>
      </c>
      <c r="BN405" s="467">
        <f t="shared" si="890"/>
        <v>7484594.7044315627</v>
      </c>
      <c r="BO405" s="97">
        <f t="shared" si="891"/>
        <v>2172344.0020352798</v>
      </c>
      <c r="BP405" s="97">
        <f t="shared" si="892"/>
        <v>1703152.0275111636</v>
      </c>
      <c r="BQ405" s="97">
        <f t="shared" si="893"/>
        <v>7856354.4488441069</v>
      </c>
      <c r="BR405" s="97">
        <f t="shared" si="894"/>
        <v>2280244.3069769302</v>
      </c>
      <c r="BS405" s="97">
        <f t="shared" si="895"/>
        <v>1716167.0390863174</v>
      </c>
      <c r="BT405" s="97">
        <f t="shared" si="896"/>
        <v>8147899.4319509557</v>
      </c>
      <c r="BU405" s="97">
        <f t="shared" si="897"/>
        <v>2364862.9163186685</v>
      </c>
      <c r="BV405" s="97">
        <f t="shared" si="898"/>
        <v>1731644.9149098063</v>
      </c>
      <c r="BW405" s="97">
        <f t="shared" si="899"/>
        <v>8942371.1171121895</v>
      </c>
      <c r="BX405" s="97">
        <f t="shared" si="900"/>
        <v>2595451.9953806265</v>
      </c>
      <c r="BY405" s="469">
        <f t="shared" si="901"/>
        <v>1751584.2990948036</v>
      </c>
      <c r="BZ405" s="470">
        <f t="shared" si="902"/>
        <v>0.1962131678566284</v>
      </c>
      <c r="CA405" s="470">
        <f t="shared" si="903"/>
        <v>6.3276711092042125E-3</v>
      </c>
      <c r="CB405" s="470">
        <f t="shared" si="904"/>
        <v>3.2200941263196116E-3</v>
      </c>
      <c r="CC405" s="470">
        <f t="shared" si="905"/>
        <v>0.22447855471337511</v>
      </c>
      <c r="CD405" s="470">
        <f t="shared" si="906"/>
        <v>7.239200512442907E-3</v>
      </c>
      <c r="CE405" s="470">
        <f t="shared" si="907"/>
        <v>3.2888727543344009E-3</v>
      </c>
      <c r="CF405" s="470">
        <f t="shared" si="908"/>
        <v>0.2483745368109142</v>
      </c>
      <c r="CG405" s="470">
        <f t="shared" si="909"/>
        <v>8.0098211450761493E-3</v>
      </c>
      <c r="CH405" s="470">
        <f t="shared" si="910"/>
        <v>3.3718812949200109E-3</v>
      </c>
      <c r="CI405" s="470">
        <f t="shared" si="911"/>
        <v>0.32157703213268019</v>
      </c>
      <c r="CJ405" s="470">
        <f t="shared" si="912"/>
        <v>1.0370525677952618E-2</v>
      </c>
      <c r="CK405" s="472">
        <f t="shared" si="913"/>
        <v>3.4807760638615021E-3</v>
      </c>
      <c r="CL405" s="470">
        <f t="shared" si="914"/>
        <v>0</v>
      </c>
      <c r="CM405" s="116">
        <f t="shared" si="915"/>
        <v>0</v>
      </c>
      <c r="CN405" s="116">
        <f t="shared" si="916"/>
        <v>0</v>
      </c>
      <c r="CO405" s="116">
        <f t="shared" si="917"/>
        <v>0</v>
      </c>
      <c r="CP405" s="116">
        <f t="shared" si="918"/>
        <v>0</v>
      </c>
      <c r="CQ405" s="116">
        <f t="shared" si="919"/>
        <v>0</v>
      </c>
      <c r="CR405" s="116">
        <f t="shared" si="920"/>
        <v>0</v>
      </c>
      <c r="CS405" s="116">
        <f t="shared" si="921"/>
        <v>0</v>
      </c>
      <c r="CT405" s="116">
        <f t="shared" si="922"/>
        <v>0</v>
      </c>
      <c r="CU405" s="116">
        <f t="shared" si="923"/>
        <v>0</v>
      </c>
      <c r="CV405" s="116">
        <f t="shared" si="924"/>
        <v>0</v>
      </c>
      <c r="CW405" s="471">
        <f t="shared" si="925"/>
        <v>0</v>
      </c>
      <c r="CX405" s="470">
        <f t="shared" si="926"/>
        <v>0</v>
      </c>
      <c r="CY405" s="116">
        <f t="shared" si="927"/>
        <v>0</v>
      </c>
      <c r="CZ405" s="116">
        <f t="shared" si="928"/>
        <v>26.445687000115299</v>
      </c>
      <c r="DA405" s="116">
        <f t="shared" si="929"/>
        <v>0</v>
      </c>
      <c r="DB405" s="116">
        <f t="shared" si="930"/>
        <v>0</v>
      </c>
      <c r="DC405" s="116">
        <f t="shared" si="931"/>
        <v>26.090505277599799</v>
      </c>
      <c r="DD405" s="116">
        <f t="shared" si="932"/>
        <v>0</v>
      </c>
      <c r="DE405" s="116">
        <f t="shared" si="933"/>
        <v>0</v>
      </c>
      <c r="DF405" s="116">
        <f t="shared" si="934"/>
        <v>25.677726519000799</v>
      </c>
      <c r="DG405" s="116">
        <f t="shared" si="935"/>
        <v>0</v>
      </c>
      <c r="DH405" s="116">
        <f t="shared" si="936"/>
        <v>0</v>
      </c>
      <c r="DI405" s="471">
        <f t="shared" si="937"/>
        <v>25.1608300413275</v>
      </c>
      <c r="DJ405" s="470">
        <f t="shared" si="938"/>
        <v>0</v>
      </c>
      <c r="DK405" s="116">
        <f t="shared" si="939"/>
        <v>17.1654307291303</v>
      </c>
      <c r="DL405" s="116">
        <f t="shared" si="940"/>
        <v>0</v>
      </c>
      <c r="DM405" s="116">
        <f t="shared" si="941"/>
        <v>0</v>
      </c>
      <c r="DN405" s="116">
        <f t="shared" si="942"/>
        <v>15.749282693976999</v>
      </c>
      <c r="DO405" s="116">
        <f t="shared" si="943"/>
        <v>0</v>
      </c>
      <c r="DP405" s="116">
        <f t="shared" si="944"/>
        <v>0</v>
      </c>
      <c r="DQ405" s="116">
        <f t="shared" si="945"/>
        <v>14.762270427052</v>
      </c>
      <c r="DR405" s="116">
        <f t="shared" si="946"/>
        <v>0</v>
      </c>
      <c r="DS405" s="116">
        <f t="shared" si="947"/>
        <v>0</v>
      </c>
      <c r="DT405" s="116">
        <f t="shared" si="948"/>
        <v>12.513599001536001</v>
      </c>
      <c r="DU405" s="471">
        <f t="shared" si="949"/>
        <v>0</v>
      </c>
      <c r="DV405" s="470">
        <f t="shared" si="950"/>
        <v>0</v>
      </c>
      <c r="DW405" s="470">
        <f t="shared" si="951"/>
        <v>0</v>
      </c>
      <c r="DX405" s="470">
        <f t="shared" si="952"/>
        <v>0</v>
      </c>
      <c r="DY405" s="470">
        <f t="shared" si="953"/>
        <v>0</v>
      </c>
      <c r="DZ405" s="470">
        <f t="shared" si="954"/>
        <v>0</v>
      </c>
      <c r="EA405" s="470">
        <f t="shared" si="955"/>
        <v>0</v>
      </c>
      <c r="EB405" s="470">
        <f t="shared" si="956"/>
        <v>0</v>
      </c>
      <c r="EC405" s="470">
        <f t="shared" si="957"/>
        <v>0</v>
      </c>
      <c r="ED405" s="470">
        <f t="shared" si="958"/>
        <v>0</v>
      </c>
      <c r="EE405" s="470">
        <f t="shared" si="959"/>
        <v>0</v>
      </c>
      <c r="EF405" s="470">
        <f t="shared" si="960"/>
        <v>0</v>
      </c>
      <c r="EG405" s="470">
        <f t="shared" si="961"/>
        <v>0</v>
      </c>
      <c r="EH405" s="466">
        <f t="shared" si="962"/>
        <v>25.429023122034064</v>
      </c>
      <c r="EI405" s="122">
        <f t="shared" si="963"/>
        <v>0.82005961527594373</v>
      </c>
      <c r="EJ405" s="122">
        <f t="shared" si="964"/>
        <v>0.41732086020414011</v>
      </c>
      <c r="EK405" s="122">
        <f t="shared" si="965"/>
        <v>29.092187953349793</v>
      </c>
      <c r="EL405" s="122">
        <f t="shared" si="966"/>
        <v>0.93819288086955399</v>
      </c>
      <c r="EM405" s="122">
        <f t="shared" si="967"/>
        <v>0.42623449908574573</v>
      </c>
      <c r="EN405" s="122">
        <f t="shared" si="968"/>
        <v>32.189082458034825</v>
      </c>
      <c r="EO405" s="122">
        <f t="shared" si="969"/>
        <v>1.038064515885742</v>
      </c>
      <c r="EP405" s="122">
        <f t="shared" si="970"/>
        <v>0.43699231988307441</v>
      </c>
      <c r="EQ405" s="122">
        <f t="shared" si="971"/>
        <v>41.676049955995708</v>
      </c>
      <c r="ER405" s="122">
        <f t="shared" si="972"/>
        <v>1.344009375787653</v>
      </c>
      <c r="ES405" s="469">
        <f t="shared" si="973"/>
        <v>0.45110496903669844</v>
      </c>
      <c r="ET405" s="466">
        <f t="shared" si="974"/>
        <v>0</v>
      </c>
      <c r="EU405" s="122">
        <f t="shared" si="975"/>
        <v>0</v>
      </c>
      <c r="EV405" s="122">
        <f t="shared" si="976"/>
        <v>0.41732086020414011</v>
      </c>
      <c r="EW405" s="122">
        <f t="shared" si="977"/>
        <v>0</v>
      </c>
      <c r="EX405" s="122">
        <f t="shared" si="978"/>
        <v>0</v>
      </c>
      <c r="EY405" s="122">
        <f t="shared" si="979"/>
        <v>0.42623449908574573</v>
      </c>
      <c r="EZ405" s="122">
        <f t="shared" si="980"/>
        <v>0</v>
      </c>
      <c r="FA405" s="122">
        <f t="shared" si="981"/>
        <v>0</v>
      </c>
      <c r="FB405" s="122">
        <f t="shared" si="982"/>
        <v>0.43699231988307441</v>
      </c>
      <c r="FC405" s="122">
        <f t="shared" si="983"/>
        <v>0</v>
      </c>
      <c r="FD405" s="122">
        <f t="shared" si="984"/>
        <v>0</v>
      </c>
      <c r="FE405" s="469">
        <f t="shared" si="985"/>
        <v>0.45110496903669844</v>
      </c>
      <c r="FF405" s="466">
        <f t="shared" si="986"/>
        <v>0</v>
      </c>
      <c r="FG405" s="466">
        <f t="shared" si="987"/>
        <v>0.82005961527594373</v>
      </c>
      <c r="FH405" s="466">
        <f t="shared" si="988"/>
        <v>0</v>
      </c>
      <c r="FI405" s="466">
        <f t="shared" si="989"/>
        <v>0</v>
      </c>
      <c r="FJ405" s="466">
        <f t="shared" si="990"/>
        <v>0.93819288086955399</v>
      </c>
      <c r="FK405" s="466">
        <f t="shared" si="991"/>
        <v>0</v>
      </c>
      <c r="FL405" s="466">
        <f t="shared" si="992"/>
        <v>0</v>
      </c>
      <c r="FM405" s="466">
        <f t="shared" si="993"/>
        <v>1.038064515885742</v>
      </c>
      <c r="FN405" s="466">
        <f t="shared" si="994"/>
        <v>0</v>
      </c>
      <c r="FO405" s="466">
        <f t="shared" si="995"/>
        <v>0</v>
      </c>
      <c r="FP405" s="466">
        <f t="shared" si="996"/>
        <v>1.344009375787653</v>
      </c>
      <c r="FQ405" s="468">
        <f t="shared" si="997"/>
        <v>0</v>
      </c>
      <c r="FR405" s="466">
        <f t="shared" si="998"/>
        <v>0</v>
      </c>
      <c r="FS405" s="466">
        <f t="shared" si="999"/>
        <v>0</v>
      </c>
      <c r="FT405" s="466">
        <f t="shared" si="1000"/>
        <v>0</v>
      </c>
      <c r="FU405" s="466">
        <f t="shared" si="1001"/>
        <v>0</v>
      </c>
      <c r="FV405" s="466">
        <f t="shared" si="1002"/>
        <v>0</v>
      </c>
      <c r="FW405" s="466">
        <f t="shared" si="1003"/>
        <v>0</v>
      </c>
      <c r="FX405" s="466">
        <f t="shared" si="1004"/>
        <v>0</v>
      </c>
      <c r="FY405" s="466">
        <f t="shared" si="1005"/>
        <v>0</v>
      </c>
      <c r="FZ405" s="466">
        <f t="shared" si="1006"/>
        <v>0</v>
      </c>
      <c r="GA405" s="466">
        <f t="shared" si="1007"/>
        <v>0</v>
      </c>
      <c r="GB405" s="466">
        <f t="shared" si="1008"/>
        <v>0</v>
      </c>
      <c r="GC405" s="468">
        <f t="shared" si="1009"/>
        <v>0</v>
      </c>
    </row>
    <row r="406" spans="1:185">
      <c r="A406" s="97">
        <v>403</v>
      </c>
      <c r="B406" s="97" t="s">
        <v>11</v>
      </c>
      <c r="C406" s="97" t="s">
        <v>214</v>
      </c>
      <c r="D406" s="97" t="s">
        <v>935</v>
      </c>
      <c r="E406" s="321">
        <v>2.80559406038007</v>
      </c>
      <c r="F406" s="122">
        <v>0</v>
      </c>
      <c r="G406" s="122">
        <v>4.3509006871803999</v>
      </c>
      <c r="H406" s="122">
        <v>2.7447240844666099</v>
      </c>
      <c r="I406" s="122">
        <v>0</v>
      </c>
      <c r="J406" s="122">
        <v>4.2376655007842503</v>
      </c>
      <c r="K406" s="122">
        <v>2.7013839391057699</v>
      </c>
      <c r="L406" s="122">
        <v>0</v>
      </c>
      <c r="M406" s="122">
        <v>4.1224566914169403</v>
      </c>
      <c r="N406" s="122">
        <v>2.5625427563635701</v>
      </c>
      <c r="O406" s="122">
        <v>0</v>
      </c>
      <c r="P406" s="475">
        <v>3.9413919720951198</v>
      </c>
      <c r="Q406" s="474">
        <v>1</v>
      </c>
      <c r="R406" s="97">
        <v>2.80559406038007</v>
      </c>
      <c r="S406" s="97">
        <v>0</v>
      </c>
      <c r="T406" s="97">
        <v>4.3509006871803999</v>
      </c>
      <c r="U406" s="97">
        <v>2.7447240844666099</v>
      </c>
      <c r="V406" s="97">
        <v>0</v>
      </c>
      <c r="W406" s="97">
        <v>4.2376655007842503</v>
      </c>
      <c r="X406" s="97">
        <v>2.7013839391057699</v>
      </c>
      <c r="Y406" s="97">
        <v>0</v>
      </c>
      <c r="Z406" s="97">
        <v>4.1224566914169403</v>
      </c>
      <c r="AA406" s="97">
        <v>2.5625427563635701</v>
      </c>
      <c r="AB406" s="97">
        <v>0</v>
      </c>
      <c r="AC406" s="97">
        <v>3.9413919720951198</v>
      </c>
      <c r="AD406" s="321">
        <v>2280.7939218479901</v>
      </c>
      <c r="AE406" s="97">
        <v>0</v>
      </c>
      <c r="AF406" s="97">
        <v>3537.0433599153598</v>
      </c>
      <c r="AG406" s="97">
        <v>2231.3099736720901</v>
      </c>
      <c r="AH406" s="97">
        <v>0</v>
      </c>
      <c r="AI406" s="97">
        <v>3444.9893708800801</v>
      </c>
      <c r="AJ406" s="97">
        <v>2196.0768152095202</v>
      </c>
      <c r="AK406" s="97">
        <v>0</v>
      </c>
      <c r="AL406" s="97">
        <v>3351.3310546875</v>
      </c>
      <c r="AM406" s="97">
        <v>2083.2065571160601</v>
      </c>
      <c r="AN406" s="97">
        <v>0</v>
      </c>
      <c r="AO406" s="97">
        <v>3204.1352598091898</v>
      </c>
      <c r="AP406" s="466">
        <f t="shared" si="866"/>
        <v>812.94509211322395</v>
      </c>
      <c r="AQ406" s="122">
        <f t="shared" si="867"/>
        <v>0</v>
      </c>
      <c r="AR406" s="473">
        <f t="shared" si="868"/>
        <v>812.94509211322395</v>
      </c>
      <c r="AS406" s="122">
        <f t="shared" si="869"/>
        <v>812.94509211322315</v>
      </c>
      <c r="AT406" s="122">
        <f t="shared" si="870"/>
        <v>0</v>
      </c>
      <c r="AU406" s="122">
        <f t="shared" si="871"/>
        <v>812.94509211322315</v>
      </c>
      <c r="AV406" s="122">
        <f t="shared" si="872"/>
        <v>812.94509211322259</v>
      </c>
      <c r="AW406" s="122">
        <f t="shared" si="873"/>
        <v>0</v>
      </c>
      <c r="AX406" s="122">
        <f t="shared" si="874"/>
        <v>812.94512121014066</v>
      </c>
      <c r="AY406" s="122">
        <f t="shared" si="875"/>
        <v>812.94509211322509</v>
      </c>
      <c r="AZ406" s="122">
        <f t="shared" si="876"/>
        <v>0</v>
      </c>
      <c r="BA406" s="469">
        <f t="shared" si="877"/>
        <v>812.94509211322429</v>
      </c>
      <c r="BB406" s="97">
        <f t="shared" si="878"/>
        <v>0.43296551005131984</v>
      </c>
      <c r="BC406" s="97">
        <f t="shared" si="879"/>
        <v>0</v>
      </c>
      <c r="BD406" s="97">
        <f t="shared" si="880"/>
        <v>0.67144066271387293</v>
      </c>
      <c r="BE406" s="97">
        <f t="shared" si="881"/>
        <v>0.42357192010174155</v>
      </c>
      <c r="BF406" s="97">
        <f t="shared" si="882"/>
        <v>0</v>
      </c>
      <c r="BG406" s="97">
        <f t="shared" si="883"/>
        <v>0.65396595711547167</v>
      </c>
      <c r="BH406" s="97">
        <f t="shared" si="884"/>
        <v>0.41688357255822261</v>
      </c>
      <c r="BI406" s="97">
        <f t="shared" si="885"/>
        <v>0</v>
      </c>
      <c r="BJ406" s="97">
        <f t="shared" si="886"/>
        <v>0.63618667763433201</v>
      </c>
      <c r="BK406" s="97">
        <f t="shared" si="887"/>
        <v>0.39545729270148466</v>
      </c>
      <c r="BL406" s="97">
        <f t="shared" si="888"/>
        <v>0</v>
      </c>
      <c r="BM406" s="469">
        <f t="shared" si="889"/>
        <v>0.60824436778254565</v>
      </c>
      <c r="BN406" s="467">
        <f t="shared" si="890"/>
        <v>2476346.9636947685</v>
      </c>
      <c r="BO406" s="97">
        <f t="shared" si="891"/>
        <v>0</v>
      </c>
      <c r="BP406" s="97">
        <f t="shared" si="892"/>
        <v>1934324.8111479443</v>
      </c>
      <c r="BQ406" s="97">
        <f t="shared" si="893"/>
        <v>2507117.6311886604</v>
      </c>
      <c r="BR406" s="97">
        <f t="shared" si="894"/>
        <v>0</v>
      </c>
      <c r="BS406" s="97">
        <f t="shared" si="895"/>
        <v>1963257.0177844039</v>
      </c>
      <c r="BT406" s="97">
        <f t="shared" si="896"/>
        <v>2529684.622928788</v>
      </c>
      <c r="BU406" s="97">
        <f t="shared" si="897"/>
        <v>0</v>
      </c>
      <c r="BV406" s="97">
        <f t="shared" si="898"/>
        <v>1993960.7514050717</v>
      </c>
      <c r="BW406" s="97">
        <f t="shared" si="899"/>
        <v>2605959.3356702249</v>
      </c>
      <c r="BX406" s="97">
        <f t="shared" si="900"/>
        <v>0</v>
      </c>
      <c r="BY406" s="469">
        <f t="shared" si="901"/>
        <v>2045025.5340027416</v>
      </c>
      <c r="BZ406" s="470">
        <f t="shared" si="902"/>
        <v>4.4132310491121103E-2</v>
      </c>
      <c r="CA406" s="470">
        <f t="shared" si="903"/>
        <v>0</v>
      </c>
      <c r="CB406" s="470">
        <f t="shared" si="904"/>
        <v>2.2229015900630485E-2</v>
      </c>
      <c r="CC406" s="470">
        <f t="shared" si="905"/>
        <v>4.5671578527279835E-2</v>
      </c>
      <c r="CD406" s="470">
        <f t="shared" si="906"/>
        <v>0</v>
      </c>
      <c r="CE406" s="470">
        <f t="shared" si="907"/>
        <v>2.3164369833120035E-2</v>
      </c>
      <c r="CF406" s="470">
        <f t="shared" si="908"/>
        <v>4.6822011975205961E-2</v>
      </c>
      <c r="CG406" s="470">
        <f t="shared" si="909"/>
        <v>0</v>
      </c>
      <c r="CH406" s="470">
        <f t="shared" si="910"/>
        <v>2.4184132189387808E-2</v>
      </c>
      <c r="CI406" s="470">
        <f t="shared" si="911"/>
        <v>5.0847138632103571E-2</v>
      </c>
      <c r="CJ406" s="470">
        <f t="shared" si="912"/>
        <v>0</v>
      </c>
      <c r="CK406" s="472">
        <f t="shared" si="913"/>
        <v>2.5942935243201275E-2</v>
      </c>
      <c r="CL406" s="470">
        <f t="shared" si="914"/>
        <v>0</v>
      </c>
      <c r="CM406" s="116">
        <f t="shared" si="915"/>
        <v>0</v>
      </c>
      <c r="CN406" s="116">
        <f t="shared" si="916"/>
        <v>0</v>
      </c>
      <c r="CO406" s="116">
        <f t="shared" si="917"/>
        <v>0</v>
      </c>
      <c r="CP406" s="116">
        <f t="shared" si="918"/>
        <v>0</v>
      </c>
      <c r="CQ406" s="116">
        <f t="shared" si="919"/>
        <v>0</v>
      </c>
      <c r="CR406" s="116">
        <f t="shared" si="920"/>
        <v>0</v>
      </c>
      <c r="CS406" s="116">
        <f t="shared" si="921"/>
        <v>0</v>
      </c>
      <c r="CT406" s="116">
        <f t="shared" si="922"/>
        <v>0</v>
      </c>
      <c r="CU406" s="116">
        <f t="shared" si="923"/>
        <v>0</v>
      </c>
      <c r="CV406" s="116">
        <f t="shared" si="924"/>
        <v>0</v>
      </c>
      <c r="CW406" s="471">
        <f t="shared" si="925"/>
        <v>0</v>
      </c>
      <c r="CX406" s="470">
        <f t="shared" si="926"/>
        <v>0</v>
      </c>
      <c r="CY406" s="116">
        <f t="shared" si="927"/>
        <v>0</v>
      </c>
      <c r="CZ406" s="116">
        <f t="shared" si="928"/>
        <v>0</v>
      </c>
      <c r="DA406" s="116">
        <f t="shared" si="929"/>
        <v>0</v>
      </c>
      <c r="DB406" s="116">
        <f t="shared" si="930"/>
        <v>0</v>
      </c>
      <c r="DC406" s="116">
        <f t="shared" si="931"/>
        <v>0</v>
      </c>
      <c r="DD406" s="116">
        <f t="shared" si="932"/>
        <v>0</v>
      </c>
      <c r="DE406" s="116">
        <f t="shared" si="933"/>
        <v>0</v>
      </c>
      <c r="DF406" s="116">
        <f t="shared" si="934"/>
        <v>0</v>
      </c>
      <c r="DG406" s="116">
        <f t="shared" si="935"/>
        <v>0</v>
      </c>
      <c r="DH406" s="116">
        <f t="shared" si="936"/>
        <v>0</v>
      </c>
      <c r="DI406" s="471">
        <f t="shared" si="937"/>
        <v>0</v>
      </c>
      <c r="DJ406" s="470">
        <f t="shared" si="938"/>
        <v>0</v>
      </c>
      <c r="DK406" s="116">
        <f t="shared" si="939"/>
        <v>0</v>
      </c>
      <c r="DL406" s="116">
        <f t="shared" si="940"/>
        <v>0</v>
      </c>
      <c r="DM406" s="116">
        <f t="shared" si="941"/>
        <v>0</v>
      </c>
      <c r="DN406" s="116">
        <f t="shared" si="942"/>
        <v>0</v>
      </c>
      <c r="DO406" s="116">
        <f t="shared" si="943"/>
        <v>0</v>
      </c>
      <c r="DP406" s="116">
        <f t="shared" si="944"/>
        <v>0</v>
      </c>
      <c r="DQ406" s="116">
        <f t="shared" si="945"/>
        <v>0</v>
      </c>
      <c r="DR406" s="116">
        <f t="shared" si="946"/>
        <v>0</v>
      </c>
      <c r="DS406" s="116">
        <f t="shared" si="947"/>
        <v>0</v>
      </c>
      <c r="DT406" s="116">
        <f t="shared" si="948"/>
        <v>0</v>
      </c>
      <c r="DU406" s="471">
        <f t="shared" si="949"/>
        <v>0</v>
      </c>
      <c r="DV406" s="470">
        <f t="shared" si="950"/>
        <v>2.80559406038007</v>
      </c>
      <c r="DW406" s="470">
        <f t="shared" si="951"/>
        <v>0</v>
      </c>
      <c r="DX406" s="470">
        <f t="shared" si="952"/>
        <v>4.3509006871803999</v>
      </c>
      <c r="DY406" s="470">
        <f t="shared" si="953"/>
        <v>2.7447240844666099</v>
      </c>
      <c r="DZ406" s="470">
        <f t="shared" si="954"/>
        <v>0</v>
      </c>
      <c r="EA406" s="470">
        <f t="shared" si="955"/>
        <v>4.2376655007842503</v>
      </c>
      <c r="EB406" s="470">
        <f t="shared" si="956"/>
        <v>2.7013839391057699</v>
      </c>
      <c r="EC406" s="470">
        <f t="shared" si="957"/>
        <v>0</v>
      </c>
      <c r="ED406" s="470">
        <f t="shared" si="958"/>
        <v>4.1224566914169403</v>
      </c>
      <c r="EE406" s="470">
        <f t="shared" si="959"/>
        <v>0</v>
      </c>
      <c r="EF406" s="470">
        <f t="shared" si="960"/>
        <v>0</v>
      </c>
      <c r="EG406" s="470">
        <f t="shared" si="961"/>
        <v>3.9413919720951198</v>
      </c>
      <c r="EH406" s="466">
        <f t="shared" si="962"/>
        <v>5.7195016836358272</v>
      </c>
      <c r="EI406" s="122">
        <f t="shared" si="963"/>
        <v>0</v>
      </c>
      <c r="EJ406" s="122">
        <f t="shared" si="964"/>
        <v>2.8808574138624006</v>
      </c>
      <c r="EK406" s="122">
        <f t="shared" si="965"/>
        <v>5.918989225221666</v>
      </c>
      <c r="EL406" s="122">
        <f t="shared" si="966"/>
        <v>0</v>
      </c>
      <c r="EM406" s="122">
        <f t="shared" si="967"/>
        <v>3.0020783137458467</v>
      </c>
      <c r="EN406" s="122">
        <f t="shared" si="968"/>
        <v>6.0680842073130341</v>
      </c>
      <c r="EO406" s="122">
        <f t="shared" si="969"/>
        <v>0</v>
      </c>
      <c r="EP406" s="122">
        <f t="shared" si="970"/>
        <v>3.1342384578369971</v>
      </c>
      <c r="EQ406" s="122">
        <f t="shared" si="971"/>
        <v>6.5897364488290329</v>
      </c>
      <c r="ER406" s="122">
        <f t="shared" si="972"/>
        <v>0</v>
      </c>
      <c r="ES406" s="469">
        <f t="shared" si="973"/>
        <v>3.3621775100988054</v>
      </c>
      <c r="ET406" s="466">
        <f t="shared" si="974"/>
        <v>0</v>
      </c>
      <c r="EU406" s="122">
        <f t="shared" si="975"/>
        <v>0</v>
      </c>
      <c r="EV406" s="122">
        <f t="shared" si="976"/>
        <v>0</v>
      </c>
      <c r="EW406" s="122">
        <f t="shared" si="977"/>
        <v>0</v>
      </c>
      <c r="EX406" s="122">
        <f t="shared" si="978"/>
        <v>0</v>
      </c>
      <c r="EY406" s="122">
        <f t="shared" si="979"/>
        <v>0</v>
      </c>
      <c r="EZ406" s="122">
        <f t="shared" si="980"/>
        <v>0</v>
      </c>
      <c r="FA406" s="122">
        <f t="shared" si="981"/>
        <v>0</v>
      </c>
      <c r="FB406" s="122">
        <f t="shared" si="982"/>
        <v>0</v>
      </c>
      <c r="FC406" s="122">
        <f t="shared" si="983"/>
        <v>0</v>
      </c>
      <c r="FD406" s="122">
        <f t="shared" si="984"/>
        <v>0</v>
      </c>
      <c r="FE406" s="469">
        <f t="shared" si="985"/>
        <v>0</v>
      </c>
      <c r="FF406" s="466">
        <f t="shared" si="986"/>
        <v>0</v>
      </c>
      <c r="FG406" s="466">
        <f t="shared" si="987"/>
        <v>0</v>
      </c>
      <c r="FH406" s="466">
        <f t="shared" si="988"/>
        <v>0</v>
      </c>
      <c r="FI406" s="466">
        <f t="shared" si="989"/>
        <v>0</v>
      </c>
      <c r="FJ406" s="466">
        <f t="shared" si="990"/>
        <v>0</v>
      </c>
      <c r="FK406" s="466">
        <f t="shared" si="991"/>
        <v>0</v>
      </c>
      <c r="FL406" s="466">
        <f t="shared" si="992"/>
        <v>0</v>
      </c>
      <c r="FM406" s="466">
        <f t="shared" si="993"/>
        <v>0</v>
      </c>
      <c r="FN406" s="466">
        <f t="shared" si="994"/>
        <v>0</v>
      </c>
      <c r="FO406" s="466">
        <f t="shared" si="995"/>
        <v>0</v>
      </c>
      <c r="FP406" s="466">
        <f t="shared" si="996"/>
        <v>0</v>
      </c>
      <c r="FQ406" s="468">
        <f t="shared" si="997"/>
        <v>0</v>
      </c>
      <c r="FR406" s="466">
        <f t="shared" si="998"/>
        <v>5.7195016836358272</v>
      </c>
      <c r="FS406" s="466">
        <f t="shared" si="999"/>
        <v>0</v>
      </c>
      <c r="FT406" s="466">
        <f t="shared" si="1000"/>
        <v>2.8808574138624006</v>
      </c>
      <c r="FU406" s="466">
        <f t="shared" si="1001"/>
        <v>5.918989225221666</v>
      </c>
      <c r="FV406" s="466">
        <f t="shared" si="1002"/>
        <v>0</v>
      </c>
      <c r="FW406" s="466">
        <f t="shared" si="1003"/>
        <v>3.0020783137458467</v>
      </c>
      <c r="FX406" s="466">
        <f t="shared" si="1004"/>
        <v>6.0680842073130341</v>
      </c>
      <c r="FY406" s="466">
        <f t="shared" si="1005"/>
        <v>0</v>
      </c>
      <c r="FZ406" s="466">
        <f t="shared" si="1006"/>
        <v>3.1342384578369971</v>
      </c>
      <c r="GA406" s="466">
        <f t="shared" si="1007"/>
        <v>0</v>
      </c>
      <c r="GB406" s="466">
        <f t="shared" si="1008"/>
        <v>0</v>
      </c>
      <c r="GC406" s="468">
        <f t="shared" si="1009"/>
        <v>3.3621775100988054</v>
      </c>
    </row>
    <row r="407" spans="1:185">
      <c r="A407" s="97">
        <v>404</v>
      </c>
      <c r="B407" s="97" t="s">
        <v>11</v>
      </c>
      <c r="C407" s="97" t="s">
        <v>214</v>
      </c>
      <c r="D407" s="97" t="s">
        <v>935</v>
      </c>
      <c r="E407" s="321">
        <v>6.5880292543763499</v>
      </c>
      <c r="F407" s="122">
        <v>0</v>
      </c>
      <c r="G407" s="122">
        <v>10.2166815273865</v>
      </c>
      <c r="H407" s="122">
        <v>6.4450958244500098</v>
      </c>
      <c r="I407" s="122">
        <v>0</v>
      </c>
      <c r="J407" s="122">
        <v>9.9507853554715702</v>
      </c>
      <c r="K407" s="122">
        <v>6.3433255257605996</v>
      </c>
      <c r="L407" s="122">
        <v>0</v>
      </c>
      <c r="M407" s="122">
        <v>9.6802547690292595</v>
      </c>
      <c r="N407" s="122">
        <v>6.01730196214716</v>
      </c>
      <c r="O407" s="122">
        <v>0</v>
      </c>
      <c r="P407" s="475">
        <v>9.2550829009130204</v>
      </c>
      <c r="Q407" s="474">
        <v>1</v>
      </c>
      <c r="R407" s="97">
        <v>6.5880292543763499</v>
      </c>
      <c r="S407" s="97">
        <v>0</v>
      </c>
      <c r="T407" s="97">
        <v>10.2166815273865</v>
      </c>
      <c r="U407" s="97">
        <v>6.4450958244500098</v>
      </c>
      <c r="V407" s="97">
        <v>0</v>
      </c>
      <c r="W407" s="97">
        <v>9.9507853554715702</v>
      </c>
      <c r="X407" s="97">
        <v>6.3433255257605996</v>
      </c>
      <c r="Y407" s="97">
        <v>0</v>
      </c>
      <c r="Z407" s="97">
        <v>9.6802547690292595</v>
      </c>
      <c r="AA407" s="97">
        <v>6.01730196214716</v>
      </c>
      <c r="AB407" s="97">
        <v>0</v>
      </c>
      <c r="AC407" s="97">
        <v>9.2550829009130204</v>
      </c>
      <c r="AD407" s="321">
        <v>1286.9229896040999</v>
      </c>
      <c r="AE407" s="97">
        <v>0</v>
      </c>
      <c r="AF407" s="97">
        <v>1995.7534836876</v>
      </c>
      <c r="AG407" s="97">
        <v>1259.00199686823</v>
      </c>
      <c r="AH407" s="97">
        <v>0</v>
      </c>
      <c r="AI407" s="97">
        <v>1943.812625007</v>
      </c>
      <c r="AJ407" s="97">
        <v>1239.12191862552</v>
      </c>
      <c r="AK407" s="97">
        <v>0</v>
      </c>
      <c r="AL407" s="97">
        <v>1890.96643066406</v>
      </c>
      <c r="AM407" s="97">
        <v>1175.4356168550601</v>
      </c>
      <c r="AN407" s="97">
        <v>0</v>
      </c>
      <c r="AO407" s="97">
        <v>1807.91227482252</v>
      </c>
      <c r="AP407" s="466">
        <f t="shared" si="866"/>
        <v>195.34263433168761</v>
      </c>
      <c r="AQ407" s="122">
        <f t="shared" si="867"/>
        <v>0</v>
      </c>
      <c r="AR407" s="473">
        <f t="shared" si="868"/>
        <v>195.34263433169068</v>
      </c>
      <c r="AS407" s="122">
        <f t="shared" si="869"/>
        <v>195.3426343316884</v>
      </c>
      <c r="AT407" s="122">
        <f t="shared" si="870"/>
        <v>0</v>
      </c>
      <c r="AU407" s="122">
        <f t="shared" si="871"/>
        <v>195.34263433168812</v>
      </c>
      <c r="AV407" s="122">
        <f t="shared" si="872"/>
        <v>195.34263433168874</v>
      </c>
      <c r="AW407" s="122">
        <f t="shared" si="873"/>
        <v>0</v>
      </c>
      <c r="AX407" s="122">
        <f t="shared" si="874"/>
        <v>195.34263051773863</v>
      </c>
      <c r="AY407" s="122">
        <f t="shared" si="875"/>
        <v>195.34263433168778</v>
      </c>
      <c r="AZ407" s="122">
        <f t="shared" si="876"/>
        <v>0</v>
      </c>
      <c r="BA407" s="469">
        <f t="shared" si="877"/>
        <v>195.34263433168903</v>
      </c>
      <c r="BB407" s="97">
        <f t="shared" si="878"/>
        <v>1.0166793146003681</v>
      </c>
      <c r="BC407" s="97">
        <f t="shared" si="879"/>
        <v>0</v>
      </c>
      <c r="BD407" s="97">
        <f t="shared" si="880"/>
        <v>1.5766609970430121</v>
      </c>
      <c r="BE407" s="97">
        <f t="shared" si="881"/>
        <v>0.99462151006429089</v>
      </c>
      <c r="BF407" s="97">
        <f t="shared" si="882"/>
        <v>0</v>
      </c>
      <c r="BG407" s="97">
        <f t="shared" si="883"/>
        <v>1.5356273089127181</v>
      </c>
      <c r="BH407" s="97">
        <f t="shared" si="884"/>
        <v>0.97891609141432179</v>
      </c>
      <c r="BI407" s="97">
        <f t="shared" si="885"/>
        <v>0</v>
      </c>
      <c r="BJ407" s="97">
        <f t="shared" si="886"/>
        <v>1.4938784276338597</v>
      </c>
      <c r="BK407" s="97">
        <f t="shared" si="887"/>
        <v>0.92860341058068774</v>
      </c>
      <c r="BL407" s="97">
        <f t="shared" si="888"/>
        <v>0</v>
      </c>
      <c r="BM407" s="469">
        <f t="shared" si="889"/>
        <v>1.4282649601197881</v>
      </c>
      <c r="BN407" s="467">
        <f t="shared" si="890"/>
        <v>367981.46562208585</v>
      </c>
      <c r="BO407" s="97">
        <f t="shared" si="891"/>
        <v>0</v>
      </c>
      <c r="BP407" s="97">
        <f t="shared" si="892"/>
        <v>287437.782116519</v>
      </c>
      <c r="BQ407" s="97">
        <f t="shared" si="893"/>
        <v>372553.94092081522</v>
      </c>
      <c r="BR407" s="97">
        <f t="shared" si="894"/>
        <v>0</v>
      </c>
      <c r="BS407" s="97">
        <f t="shared" si="895"/>
        <v>291737.06487367686</v>
      </c>
      <c r="BT407" s="97">
        <f t="shared" si="896"/>
        <v>375907.36223736015</v>
      </c>
      <c r="BU407" s="97">
        <f t="shared" si="897"/>
        <v>0</v>
      </c>
      <c r="BV407" s="97">
        <f t="shared" si="898"/>
        <v>296299.57750844274</v>
      </c>
      <c r="BW407" s="97">
        <f t="shared" si="899"/>
        <v>387241.67079588788</v>
      </c>
      <c r="BX407" s="97">
        <f t="shared" si="900"/>
        <v>0</v>
      </c>
      <c r="BY407" s="469">
        <f t="shared" si="901"/>
        <v>303887.74443550844</v>
      </c>
      <c r="BZ407" s="470">
        <f t="shared" si="902"/>
        <v>2.792803822005193E-3</v>
      </c>
      <c r="CA407" s="470">
        <f t="shared" si="903"/>
        <v>0</v>
      </c>
      <c r="CB407" s="470">
        <f t="shared" si="904"/>
        <v>1.4067081436669173E-3</v>
      </c>
      <c r="CC407" s="470">
        <f t="shared" si="905"/>
        <v>2.8902125823133669E-3</v>
      </c>
      <c r="CD407" s="470">
        <f t="shared" si="906"/>
        <v>0</v>
      </c>
      <c r="CE407" s="470">
        <f t="shared" si="907"/>
        <v>1.4658996976216626E-3</v>
      </c>
      <c r="CF407" s="470">
        <f t="shared" si="908"/>
        <v>2.9630149100087909E-3</v>
      </c>
      <c r="CG407" s="470">
        <f t="shared" si="909"/>
        <v>0</v>
      </c>
      <c r="CH407" s="470">
        <f t="shared" si="910"/>
        <v>1.5304327446856846E-3</v>
      </c>
      <c r="CI407" s="470">
        <f t="shared" si="911"/>
        <v>3.2177350682406842E-3</v>
      </c>
      <c r="CJ407" s="470">
        <f t="shared" si="912"/>
        <v>0</v>
      </c>
      <c r="CK407" s="472">
        <f t="shared" si="913"/>
        <v>1.6417343188008054E-3</v>
      </c>
      <c r="CL407" s="470">
        <f t="shared" si="914"/>
        <v>0</v>
      </c>
      <c r="CM407" s="116">
        <f t="shared" si="915"/>
        <v>0</v>
      </c>
      <c r="CN407" s="116">
        <f t="shared" si="916"/>
        <v>0</v>
      </c>
      <c r="CO407" s="116">
        <f t="shared" si="917"/>
        <v>0</v>
      </c>
      <c r="CP407" s="116">
        <f t="shared" si="918"/>
        <v>0</v>
      </c>
      <c r="CQ407" s="116">
        <f t="shared" si="919"/>
        <v>0</v>
      </c>
      <c r="CR407" s="116">
        <f t="shared" si="920"/>
        <v>0</v>
      </c>
      <c r="CS407" s="116">
        <f t="shared" si="921"/>
        <v>0</v>
      </c>
      <c r="CT407" s="116">
        <f t="shared" si="922"/>
        <v>0</v>
      </c>
      <c r="CU407" s="116">
        <f t="shared" si="923"/>
        <v>0</v>
      </c>
      <c r="CV407" s="116">
        <f t="shared" si="924"/>
        <v>0</v>
      </c>
      <c r="CW407" s="471">
        <f t="shared" si="925"/>
        <v>0</v>
      </c>
      <c r="CX407" s="470">
        <f t="shared" si="926"/>
        <v>6.5880292543763499</v>
      </c>
      <c r="CY407" s="116">
        <f t="shared" si="927"/>
        <v>0</v>
      </c>
      <c r="CZ407" s="116">
        <f t="shared" si="928"/>
        <v>10.2166815273865</v>
      </c>
      <c r="DA407" s="116">
        <f t="shared" si="929"/>
        <v>6.4450958244500098</v>
      </c>
      <c r="DB407" s="116">
        <f t="shared" si="930"/>
        <v>0</v>
      </c>
      <c r="DC407" s="116">
        <f t="shared" si="931"/>
        <v>9.9507853554715702</v>
      </c>
      <c r="DD407" s="116">
        <f t="shared" si="932"/>
        <v>6.3433255257605996</v>
      </c>
      <c r="DE407" s="116">
        <f t="shared" si="933"/>
        <v>0</v>
      </c>
      <c r="DF407" s="116">
        <f t="shared" si="934"/>
        <v>9.6802547690292595</v>
      </c>
      <c r="DG407" s="116">
        <f t="shared" si="935"/>
        <v>6.01730196214716</v>
      </c>
      <c r="DH407" s="116">
        <f t="shared" si="936"/>
        <v>0</v>
      </c>
      <c r="DI407" s="471">
        <f t="shared" si="937"/>
        <v>9.2550829009130204</v>
      </c>
      <c r="DJ407" s="470">
        <f t="shared" si="938"/>
        <v>0</v>
      </c>
      <c r="DK407" s="116">
        <f t="shared" si="939"/>
        <v>0</v>
      </c>
      <c r="DL407" s="116">
        <f t="shared" si="940"/>
        <v>0</v>
      </c>
      <c r="DM407" s="116">
        <f t="shared" si="941"/>
        <v>0</v>
      </c>
      <c r="DN407" s="116">
        <f t="shared" si="942"/>
        <v>0</v>
      </c>
      <c r="DO407" s="116">
        <f t="shared" si="943"/>
        <v>0</v>
      </c>
      <c r="DP407" s="116">
        <f t="shared" si="944"/>
        <v>0</v>
      </c>
      <c r="DQ407" s="116">
        <f t="shared" si="945"/>
        <v>0</v>
      </c>
      <c r="DR407" s="116">
        <f t="shared" si="946"/>
        <v>0</v>
      </c>
      <c r="DS407" s="116">
        <f t="shared" si="947"/>
        <v>0</v>
      </c>
      <c r="DT407" s="116">
        <f t="shared" si="948"/>
        <v>0</v>
      </c>
      <c r="DU407" s="471">
        <f t="shared" si="949"/>
        <v>0</v>
      </c>
      <c r="DV407" s="470">
        <f t="shared" si="950"/>
        <v>0</v>
      </c>
      <c r="DW407" s="470">
        <f t="shared" si="951"/>
        <v>0</v>
      </c>
      <c r="DX407" s="470">
        <f t="shared" si="952"/>
        <v>0</v>
      </c>
      <c r="DY407" s="470">
        <f t="shared" si="953"/>
        <v>0</v>
      </c>
      <c r="DZ407" s="470">
        <f t="shared" si="954"/>
        <v>0</v>
      </c>
      <c r="EA407" s="470">
        <f t="shared" si="955"/>
        <v>0</v>
      </c>
      <c r="EB407" s="470">
        <f t="shared" si="956"/>
        <v>0</v>
      </c>
      <c r="EC407" s="470">
        <f t="shared" si="957"/>
        <v>0</v>
      </c>
      <c r="ED407" s="470">
        <f t="shared" si="958"/>
        <v>0</v>
      </c>
      <c r="EE407" s="470">
        <f t="shared" si="959"/>
        <v>0</v>
      </c>
      <c r="EF407" s="470">
        <f t="shared" si="960"/>
        <v>0</v>
      </c>
      <c r="EG407" s="470">
        <f t="shared" si="961"/>
        <v>0</v>
      </c>
      <c r="EH407" s="466">
        <f t="shared" si="962"/>
        <v>0.36194447977603478</v>
      </c>
      <c r="EI407" s="122">
        <f t="shared" si="963"/>
        <v>0</v>
      </c>
      <c r="EJ407" s="122">
        <f t="shared" si="964"/>
        <v>0.18230791695589685</v>
      </c>
      <c r="EK407" s="122">
        <f t="shared" si="965"/>
        <v>0.37456855411937945</v>
      </c>
      <c r="EL407" s="122">
        <f t="shared" si="966"/>
        <v>0</v>
      </c>
      <c r="EM407" s="122">
        <f t="shared" si="967"/>
        <v>0.18997908097911964</v>
      </c>
      <c r="EN407" s="122">
        <f t="shared" si="968"/>
        <v>0.38400366030785682</v>
      </c>
      <c r="EO407" s="122">
        <f t="shared" si="969"/>
        <v>0</v>
      </c>
      <c r="EP407" s="122">
        <f t="shared" si="970"/>
        <v>0.19834249697128897</v>
      </c>
      <c r="EQ407" s="122">
        <f t="shared" si="971"/>
        <v>0.41701512872296292</v>
      </c>
      <c r="ER407" s="122">
        <f t="shared" si="972"/>
        <v>0</v>
      </c>
      <c r="ES407" s="469">
        <f t="shared" si="973"/>
        <v>0.21276706558005978</v>
      </c>
      <c r="ET407" s="466">
        <f t="shared" si="974"/>
        <v>0.36194447977603478</v>
      </c>
      <c r="EU407" s="122">
        <f t="shared" si="975"/>
        <v>0</v>
      </c>
      <c r="EV407" s="122">
        <f t="shared" si="976"/>
        <v>0.18230791695589685</v>
      </c>
      <c r="EW407" s="122">
        <f t="shared" si="977"/>
        <v>0.37456855411937945</v>
      </c>
      <c r="EX407" s="122">
        <f t="shared" si="978"/>
        <v>0</v>
      </c>
      <c r="EY407" s="122">
        <f t="shared" si="979"/>
        <v>0.18997908097911964</v>
      </c>
      <c r="EZ407" s="122">
        <f t="shared" si="980"/>
        <v>0.38400366030785682</v>
      </c>
      <c r="FA407" s="122">
        <f t="shared" si="981"/>
        <v>0</v>
      </c>
      <c r="FB407" s="122">
        <f t="shared" si="982"/>
        <v>0.19834249697128897</v>
      </c>
      <c r="FC407" s="122">
        <f t="shared" si="983"/>
        <v>0.41701512872296292</v>
      </c>
      <c r="FD407" s="122">
        <f t="shared" si="984"/>
        <v>0</v>
      </c>
      <c r="FE407" s="469">
        <f t="shared" si="985"/>
        <v>0.21276706558005978</v>
      </c>
      <c r="FF407" s="466">
        <f t="shared" si="986"/>
        <v>0</v>
      </c>
      <c r="FG407" s="466">
        <f t="shared" si="987"/>
        <v>0</v>
      </c>
      <c r="FH407" s="466">
        <f t="shared" si="988"/>
        <v>0</v>
      </c>
      <c r="FI407" s="466">
        <f t="shared" si="989"/>
        <v>0</v>
      </c>
      <c r="FJ407" s="466">
        <f t="shared" si="990"/>
        <v>0</v>
      </c>
      <c r="FK407" s="466">
        <f t="shared" si="991"/>
        <v>0</v>
      </c>
      <c r="FL407" s="466">
        <f t="shared" si="992"/>
        <v>0</v>
      </c>
      <c r="FM407" s="466">
        <f t="shared" si="993"/>
        <v>0</v>
      </c>
      <c r="FN407" s="466">
        <f t="shared" si="994"/>
        <v>0</v>
      </c>
      <c r="FO407" s="466">
        <f t="shared" si="995"/>
        <v>0</v>
      </c>
      <c r="FP407" s="466">
        <f t="shared" si="996"/>
        <v>0</v>
      </c>
      <c r="FQ407" s="468">
        <f t="shared" si="997"/>
        <v>0</v>
      </c>
      <c r="FR407" s="466">
        <f t="shared" si="998"/>
        <v>0</v>
      </c>
      <c r="FS407" s="466">
        <f t="shared" si="999"/>
        <v>0</v>
      </c>
      <c r="FT407" s="466">
        <f t="shared" si="1000"/>
        <v>0</v>
      </c>
      <c r="FU407" s="466">
        <f t="shared" si="1001"/>
        <v>0</v>
      </c>
      <c r="FV407" s="466">
        <f t="shared" si="1002"/>
        <v>0</v>
      </c>
      <c r="FW407" s="466">
        <f t="shared" si="1003"/>
        <v>0</v>
      </c>
      <c r="FX407" s="466">
        <f t="shared" si="1004"/>
        <v>0</v>
      </c>
      <c r="FY407" s="466">
        <f t="shared" si="1005"/>
        <v>0</v>
      </c>
      <c r="FZ407" s="466">
        <f t="shared" si="1006"/>
        <v>0</v>
      </c>
      <c r="GA407" s="466">
        <f t="shared" si="1007"/>
        <v>0</v>
      </c>
      <c r="GB407" s="466">
        <f t="shared" si="1008"/>
        <v>0</v>
      </c>
      <c r="GC407" s="468">
        <f t="shared" si="1009"/>
        <v>0</v>
      </c>
    </row>
    <row r="408" spans="1:185">
      <c r="A408" s="97">
        <v>405</v>
      </c>
      <c r="B408" s="97" t="s">
        <v>11</v>
      </c>
      <c r="C408" s="97" t="s">
        <v>214</v>
      </c>
      <c r="D408" s="97" t="s">
        <v>935</v>
      </c>
      <c r="E408" s="321">
        <v>270.37339661217601</v>
      </c>
      <c r="F408" s="122">
        <v>470.66771204650797</v>
      </c>
      <c r="G408" s="122">
        <v>155.54442985963399</v>
      </c>
      <c r="H408" s="122">
        <v>270.37339661217601</v>
      </c>
      <c r="I408" s="122">
        <v>437.72097220325202</v>
      </c>
      <c r="J408" s="122">
        <v>151.80358632151001</v>
      </c>
      <c r="K408" s="122">
        <v>270.37339661217601</v>
      </c>
      <c r="L408" s="122">
        <v>414.18758660092698</v>
      </c>
      <c r="M408" s="122">
        <v>147.45611950693299</v>
      </c>
      <c r="N408" s="122">
        <v>270.37339661217601</v>
      </c>
      <c r="O408" s="122">
        <v>335.58607868915999</v>
      </c>
      <c r="P408" s="475">
        <v>142.01206446184599</v>
      </c>
      <c r="Q408" s="474">
        <v>1</v>
      </c>
      <c r="R408" s="97">
        <v>270.37339661217601</v>
      </c>
      <c r="S408" s="97">
        <v>470.66771204650797</v>
      </c>
      <c r="T408" s="97">
        <v>155.54442985963399</v>
      </c>
      <c r="U408" s="97">
        <v>270.37339661217601</v>
      </c>
      <c r="V408" s="97">
        <v>437.72097220325202</v>
      </c>
      <c r="W408" s="97">
        <v>151.80358632151001</v>
      </c>
      <c r="X408" s="97">
        <v>270.37339661217601</v>
      </c>
      <c r="Y408" s="97">
        <v>414.18758660092698</v>
      </c>
      <c r="Z408" s="97">
        <v>147.45611950693299</v>
      </c>
      <c r="AA408" s="97">
        <v>270.37339661217601</v>
      </c>
      <c r="AB408" s="97">
        <v>335.58607868915999</v>
      </c>
      <c r="AC408" s="97">
        <v>142.01206446184599</v>
      </c>
      <c r="AD408" s="321">
        <v>19645.5995843366</v>
      </c>
      <c r="AE408" s="97">
        <v>34199.183514363198</v>
      </c>
      <c r="AF408" s="97">
        <v>11302.012790036</v>
      </c>
      <c r="AG408" s="97">
        <v>19645.5995843366</v>
      </c>
      <c r="AH408" s="97">
        <v>31805.240668357801</v>
      </c>
      <c r="AI408" s="97">
        <v>11030.1993824357</v>
      </c>
      <c r="AJ408" s="97">
        <v>19645.5995843366</v>
      </c>
      <c r="AK408" s="97">
        <v>30095.2814926397</v>
      </c>
      <c r="AL408" s="97">
        <v>10714.30859375</v>
      </c>
      <c r="AM408" s="97">
        <v>19645.5995843366</v>
      </c>
      <c r="AN408" s="97">
        <v>24384.017845741</v>
      </c>
      <c r="AO408" s="97">
        <v>10318.737677302899</v>
      </c>
      <c r="AP408" s="466">
        <f t="shared" si="866"/>
        <v>72.66099339098912</v>
      </c>
      <c r="AQ408" s="122">
        <f t="shared" si="867"/>
        <v>72.660993390988935</v>
      </c>
      <c r="AR408" s="473">
        <f t="shared" si="868"/>
        <v>72.660993390988892</v>
      </c>
      <c r="AS408" s="122">
        <f t="shared" si="869"/>
        <v>72.66099339098912</v>
      </c>
      <c r="AT408" s="122">
        <f t="shared" si="870"/>
        <v>72.660993390989063</v>
      </c>
      <c r="AU408" s="122">
        <f t="shared" si="871"/>
        <v>72.660993390989219</v>
      </c>
      <c r="AV408" s="122">
        <f t="shared" si="872"/>
        <v>72.66099339098912</v>
      </c>
      <c r="AW408" s="122">
        <f t="shared" si="873"/>
        <v>72.660993390989148</v>
      </c>
      <c r="AX408" s="122">
        <f t="shared" si="874"/>
        <v>72.660996570211807</v>
      </c>
      <c r="AY408" s="122">
        <f t="shared" si="875"/>
        <v>72.66099339098912</v>
      </c>
      <c r="AZ408" s="122">
        <f t="shared" si="876"/>
        <v>72.660993390989091</v>
      </c>
      <c r="BA408" s="469">
        <f t="shared" si="877"/>
        <v>72.66099339098902</v>
      </c>
      <c r="BB408" s="97">
        <f t="shared" si="878"/>
        <v>41.724623394961242</v>
      </c>
      <c r="BC408" s="97">
        <f t="shared" si="879"/>
        <v>72.634487251266094</v>
      </c>
      <c r="BD408" s="97">
        <f t="shared" si="880"/>
        <v>24.003962070227292</v>
      </c>
      <c r="BE408" s="97">
        <f t="shared" si="881"/>
        <v>41.724623394961242</v>
      </c>
      <c r="BF408" s="97">
        <f t="shared" si="882"/>
        <v>67.550073143677409</v>
      </c>
      <c r="BG408" s="97">
        <f t="shared" si="883"/>
        <v>23.426666782438357</v>
      </c>
      <c r="BH408" s="97">
        <f t="shared" si="884"/>
        <v>41.724623394961242</v>
      </c>
      <c r="BI408" s="97">
        <f t="shared" si="885"/>
        <v>63.918348781114155</v>
      </c>
      <c r="BJ408" s="97">
        <f t="shared" si="886"/>
        <v>22.75575604257547</v>
      </c>
      <c r="BK408" s="97">
        <f t="shared" si="887"/>
        <v>41.724623394961242</v>
      </c>
      <c r="BL408" s="97">
        <f t="shared" si="888"/>
        <v>51.788389410152703</v>
      </c>
      <c r="BM408" s="469">
        <f t="shared" si="889"/>
        <v>21.915617370117545</v>
      </c>
      <c r="BN408" s="467">
        <f t="shared" si="890"/>
        <v>16908.064080610995</v>
      </c>
      <c r="BO408" s="97">
        <f t="shared" si="891"/>
        <v>12375.175936784886</v>
      </c>
      <c r="BP408" s="97">
        <f t="shared" si="892"/>
        <v>23082.111256378277</v>
      </c>
      <c r="BQ408" s="97">
        <f t="shared" si="893"/>
        <v>16908.064080610995</v>
      </c>
      <c r="BR408" s="97">
        <f t="shared" si="894"/>
        <v>12891.263392539588</v>
      </c>
      <c r="BS408" s="97">
        <f t="shared" si="895"/>
        <v>23400.643966109834</v>
      </c>
      <c r="BT408" s="97">
        <f t="shared" si="896"/>
        <v>16908.064080610995</v>
      </c>
      <c r="BU408" s="97">
        <f t="shared" si="897"/>
        <v>13298.6524909868</v>
      </c>
      <c r="BV408" s="97">
        <f t="shared" si="898"/>
        <v>23786.604690202592</v>
      </c>
      <c r="BW408" s="97">
        <f t="shared" si="899"/>
        <v>16908.064080610995</v>
      </c>
      <c r="BX408" s="97">
        <f t="shared" si="900"/>
        <v>14971.384929922971</v>
      </c>
      <c r="BY408" s="469">
        <f t="shared" si="901"/>
        <v>24295.759630764613</v>
      </c>
      <c r="BZ408" s="470">
        <f t="shared" si="902"/>
        <v>3.126798770232551E-6</v>
      </c>
      <c r="CA408" s="470">
        <f t="shared" si="903"/>
        <v>1.3146404161628641E-6</v>
      </c>
      <c r="CB408" s="470">
        <f t="shared" si="904"/>
        <v>7.4197807267055389E-6</v>
      </c>
      <c r="CC408" s="470">
        <f t="shared" si="905"/>
        <v>3.126798770232551E-6</v>
      </c>
      <c r="CD408" s="470">
        <f t="shared" si="906"/>
        <v>1.4725434935927219E-6</v>
      </c>
      <c r="CE408" s="470">
        <f t="shared" si="907"/>
        <v>7.7075398984806615E-6</v>
      </c>
      <c r="CF408" s="470">
        <f t="shared" si="908"/>
        <v>3.126798770232551E-6</v>
      </c>
      <c r="CG408" s="470">
        <f t="shared" si="909"/>
        <v>1.6053900359645686E-6</v>
      </c>
      <c r="CH408" s="470">
        <f t="shared" si="910"/>
        <v>8.0656553182535818E-6</v>
      </c>
      <c r="CI408" s="470">
        <f t="shared" si="911"/>
        <v>3.126798770232551E-6</v>
      </c>
      <c r="CJ408" s="470">
        <f t="shared" si="912"/>
        <v>2.2306325978126119E-6</v>
      </c>
      <c r="CK408" s="472">
        <f t="shared" si="913"/>
        <v>8.5541181739851727E-6</v>
      </c>
      <c r="CL408" s="470">
        <f t="shared" si="914"/>
        <v>0</v>
      </c>
      <c r="CM408" s="116">
        <f t="shared" si="915"/>
        <v>0</v>
      </c>
      <c r="CN408" s="116">
        <f t="shared" si="916"/>
        <v>0</v>
      </c>
      <c r="CO408" s="116">
        <f t="shared" si="917"/>
        <v>0</v>
      </c>
      <c r="CP408" s="116">
        <f t="shared" si="918"/>
        <v>0</v>
      </c>
      <c r="CQ408" s="116">
        <f t="shared" si="919"/>
        <v>0</v>
      </c>
      <c r="CR408" s="116">
        <f t="shared" si="920"/>
        <v>0</v>
      </c>
      <c r="CS408" s="116">
        <f t="shared" si="921"/>
        <v>0</v>
      </c>
      <c r="CT408" s="116">
        <f t="shared" si="922"/>
        <v>0</v>
      </c>
      <c r="CU408" s="116">
        <f t="shared" si="923"/>
        <v>0</v>
      </c>
      <c r="CV408" s="116">
        <f t="shared" si="924"/>
        <v>0</v>
      </c>
      <c r="CW408" s="471">
        <f t="shared" si="925"/>
        <v>0</v>
      </c>
      <c r="CX408" s="470">
        <f t="shared" si="926"/>
        <v>270.37339661217601</v>
      </c>
      <c r="CY408" s="116">
        <f t="shared" si="927"/>
        <v>470.66771204650797</v>
      </c>
      <c r="CZ408" s="116">
        <f t="shared" si="928"/>
        <v>155.54442985963399</v>
      </c>
      <c r="DA408" s="116">
        <f t="shared" si="929"/>
        <v>270.37339661217601</v>
      </c>
      <c r="DB408" s="116">
        <f t="shared" si="930"/>
        <v>437.72097220325202</v>
      </c>
      <c r="DC408" s="116">
        <f t="shared" si="931"/>
        <v>151.80358632151001</v>
      </c>
      <c r="DD408" s="116">
        <f t="shared" si="932"/>
        <v>270.37339661217601</v>
      </c>
      <c r="DE408" s="116">
        <f t="shared" si="933"/>
        <v>414.18758660092698</v>
      </c>
      <c r="DF408" s="116">
        <f t="shared" si="934"/>
        <v>147.45611950693299</v>
      </c>
      <c r="DG408" s="116">
        <f t="shared" si="935"/>
        <v>270.37339661217601</v>
      </c>
      <c r="DH408" s="116">
        <f t="shared" si="936"/>
        <v>335.58607868915999</v>
      </c>
      <c r="DI408" s="471">
        <f t="shared" si="937"/>
        <v>142.01206446184599</v>
      </c>
      <c r="DJ408" s="470">
        <f t="shared" si="938"/>
        <v>0</v>
      </c>
      <c r="DK408" s="116">
        <f t="shared" si="939"/>
        <v>0</v>
      </c>
      <c r="DL408" s="116">
        <f t="shared" si="940"/>
        <v>0</v>
      </c>
      <c r="DM408" s="116">
        <f t="shared" si="941"/>
        <v>0</v>
      </c>
      <c r="DN408" s="116">
        <f t="shared" si="942"/>
        <v>0</v>
      </c>
      <c r="DO408" s="116">
        <f t="shared" si="943"/>
        <v>0</v>
      </c>
      <c r="DP408" s="116">
        <f t="shared" si="944"/>
        <v>0</v>
      </c>
      <c r="DQ408" s="116">
        <f t="shared" si="945"/>
        <v>0</v>
      </c>
      <c r="DR408" s="116">
        <f t="shared" si="946"/>
        <v>0</v>
      </c>
      <c r="DS408" s="116">
        <f t="shared" si="947"/>
        <v>0</v>
      </c>
      <c r="DT408" s="116">
        <f t="shared" si="948"/>
        <v>0</v>
      </c>
      <c r="DU408" s="471">
        <f t="shared" si="949"/>
        <v>0</v>
      </c>
      <c r="DV408" s="470">
        <f t="shared" si="950"/>
        <v>0</v>
      </c>
      <c r="DW408" s="470">
        <f t="shared" si="951"/>
        <v>0</v>
      </c>
      <c r="DX408" s="470">
        <f t="shared" si="952"/>
        <v>0</v>
      </c>
      <c r="DY408" s="470">
        <f t="shared" si="953"/>
        <v>0</v>
      </c>
      <c r="DZ408" s="470">
        <f t="shared" si="954"/>
        <v>0</v>
      </c>
      <c r="EA408" s="470">
        <f t="shared" si="955"/>
        <v>0</v>
      </c>
      <c r="EB408" s="470">
        <f t="shared" si="956"/>
        <v>0</v>
      </c>
      <c r="EC408" s="470">
        <f t="shared" si="957"/>
        <v>0</v>
      </c>
      <c r="ED408" s="470">
        <f t="shared" si="958"/>
        <v>0</v>
      </c>
      <c r="EE408" s="470">
        <f t="shared" si="959"/>
        <v>0</v>
      </c>
      <c r="EF408" s="470">
        <f t="shared" si="960"/>
        <v>0</v>
      </c>
      <c r="EG408" s="470">
        <f t="shared" si="961"/>
        <v>0</v>
      </c>
      <c r="EH408" s="466">
        <f t="shared" si="962"/>
        <v>4.0522987878310841E-4</v>
      </c>
      <c r="EI408" s="122">
        <f t="shared" si="963"/>
        <v>1.7037603492642779E-4</v>
      </c>
      <c r="EJ408" s="122">
        <f t="shared" si="964"/>
        <v>9.615958894139227E-4</v>
      </c>
      <c r="EK408" s="122">
        <f t="shared" si="965"/>
        <v>4.0522987878310841E-4</v>
      </c>
      <c r="EL408" s="122">
        <f t="shared" si="966"/>
        <v>1.9084011004873635E-4</v>
      </c>
      <c r="EM408" s="122">
        <f t="shared" si="967"/>
        <v>9.9888917972965605E-4</v>
      </c>
      <c r="EN408" s="122">
        <f t="shared" si="968"/>
        <v>4.0522987878310841E-4</v>
      </c>
      <c r="EO408" s="122">
        <f t="shared" si="969"/>
        <v>2.0805688420593449E-4</v>
      </c>
      <c r="EP408" s="122">
        <f t="shared" si="970"/>
        <v>1.0453005668411292E-3</v>
      </c>
      <c r="EQ408" s="122">
        <f t="shared" si="971"/>
        <v>4.0522987878310841E-4</v>
      </c>
      <c r="ER408" s="122">
        <f t="shared" si="972"/>
        <v>2.8908767197513867E-4</v>
      </c>
      <c r="ES408" s="469">
        <f t="shared" si="973"/>
        <v>1.1086048465097063E-3</v>
      </c>
      <c r="ET408" s="466">
        <f t="shared" si="974"/>
        <v>4.0522987878310841E-4</v>
      </c>
      <c r="EU408" s="122">
        <f t="shared" si="975"/>
        <v>1.7037603492642779E-4</v>
      </c>
      <c r="EV408" s="122">
        <f t="shared" si="976"/>
        <v>9.615958894139227E-4</v>
      </c>
      <c r="EW408" s="122">
        <f t="shared" si="977"/>
        <v>4.0522987878310841E-4</v>
      </c>
      <c r="EX408" s="122">
        <f t="shared" si="978"/>
        <v>1.9084011004873635E-4</v>
      </c>
      <c r="EY408" s="122">
        <f t="shared" si="979"/>
        <v>9.9888917972965605E-4</v>
      </c>
      <c r="EZ408" s="122">
        <f t="shared" si="980"/>
        <v>4.0522987878310841E-4</v>
      </c>
      <c r="FA408" s="122">
        <f t="shared" si="981"/>
        <v>2.0805688420593449E-4</v>
      </c>
      <c r="FB408" s="122">
        <f t="shared" si="982"/>
        <v>1.0453005668411292E-3</v>
      </c>
      <c r="FC408" s="122">
        <f t="shared" si="983"/>
        <v>4.0522987878310841E-4</v>
      </c>
      <c r="FD408" s="122">
        <f t="shared" si="984"/>
        <v>2.8908767197513867E-4</v>
      </c>
      <c r="FE408" s="469">
        <f t="shared" si="985"/>
        <v>1.1086048465097063E-3</v>
      </c>
      <c r="FF408" s="466">
        <f t="shared" si="986"/>
        <v>0</v>
      </c>
      <c r="FG408" s="466">
        <f t="shared" si="987"/>
        <v>0</v>
      </c>
      <c r="FH408" s="466">
        <f t="shared" si="988"/>
        <v>0</v>
      </c>
      <c r="FI408" s="466">
        <f t="shared" si="989"/>
        <v>0</v>
      </c>
      <c r="FJ408" s="466">
        <f t="shared" si="990"/>
        <v>0</v>
      </c>
      <c r="FK408" s="466">
        <f t="shared" si="991"/>
        <v>0</v>
      </c>
      <c r="FL408" s="466">
        <f t="shared" si="992"/>
        <v>0</v>
      </c>
      <c r="FM408" s="466">
        <f t="shared" si="993"/>
        <v>0</v>
      </c>
      <c r="FN408" s="466">
        <f t="shared" si="994"/>
        <v>0</v>
      </c>
      <c r="FO408" s="466">
        <f t="shared" si="995"/>
        <v>0</v>
      </c>
      <c r="FP408" s="466">
        <f t="shared" si="996"/>
        <v>0</v>
      </c>
      <c r="FQ408" s="468">
        <f t="shared" si="997"/>
        <v>0</v>
      </c>
      <c r="FR408" s="466">
        <f t="shared" si="998"/>
        <v>0</v>
      </c>
      <c r="FS408" s="466">
        <f t="shared" si="999"/>
        <v>0</v>
      </c>
      <c r="FT408" s="466">
        <f t="shared" si="1000"/>
        <v>0</v>
      </c>
      <c r="FU408" s="466">
        <f t="shared" si="1001"/>
        <v>0</v>
      </c>
      <c r="FV408" s="466">
        <f t="shared" si="1002"/>
        <v>0</v>
      </c>
      <c r="FW408" s="466">
        <f t="shared" si="1003"/>
        <v>0</v>
      </c>
      <c r="FX408" s="466">
        <f t="shared" si="1004"/>
        <v>0</v>
      </c>
      <c r="FY408" s="466">
        <f t="shared" si="1005"/>
        <v>0</v>
      </c>
      <c r="FZ408" s="466">
        <f t="shared" si="1006"/>
        <v>0</v>
      </c>
      <c r="GA408" s="466">
        <f t="shared" si="1007"/>
        <v>0</v>
      </c>
      <c r="GB408" s="466">
        <f t="shared" si="1008"/>
        <v>0</v>
      </c>
      <c r="GC408" s="468">
        <f t="shared" si="1009"/>
        <v>0</v>
      </c>
    </row>
    <row r="409" spans="1:185">
      <c r="A409" s="97">
        <v>406</v>
      </c>
      <c r="B409" s="97" t="s">
        <v>11</v>
      </c>
      <c r="C409" s="97" t="s">
        <v>213</v>
      </c>
      <c r="D409" s="97" t="s">
        <v>936</v>
      </c>
      <c r="E409" s="321">
        <v>0</v>
      </c>
      <c r="F409" s="122">
        <v>0</v>
      </c>
      <c r="G409" s="122">
        <v>5.3789806208599999E-3</v>
      </c>
      <c r="H409" s="122">
        <v>0</v>
      </c>
      <c r="I409" s="122">
        <v>0</v>
      </c>
      <c r="J409" s="122">
        <v>5.2496161369279997E-3</v>
      </c>
      <c r="K409" s="122">
        <v>0</v>
      </c>
      <c r="L409" s="122">
        <v>0</v>
      </c>
      <c r="M409" s="122">
        <v>5.0992736285749999E-3</v>
      </c>
      <c r="N409" s="122">
        <v>0</v>
      </c>
      <c r="O409" s="122">
        <v>0</v>
      </c>
      <c r="P409" s="475">
        <v>4.911009306845E-3</v>
      </c>
      <c r="Q409" s="474">
        <v>1</v>
      </c>
      <c r="R409" s="97">
        <v>0</v>
      </c>
      <c r="S409" s="97">
        <v>0</v>
      </c>
      <c r="T409" s="97">
        <v>5.3789806208599999E-3</v>
      </c>
      <c r="U409" s="97">
        <v>0</v>
      </c>
      <c r="V409" s="97">
        <v>0</v>
      </c>
      <c r="W409" s="97">
        <v>5.2496161369279997E-3</v>
      </c>
      <c r="X409" s="97">
        <v>0</v>
      </c>
      <c r="Y409" s="97">
        <v>0</v>
      </c>
      <c r="Z409" s="97">
        <v>5.0992736285749999E-3</v>
      </c>
      <c r="AA409" s="97">
        <v>0</v>
      </c>
      <c r="AB409" s="97">
        <v>0</v>
      </c>
      <c r="AC409" s="97">
        <v>4.911009306845E-3</v>
      </c>
      <c r="AD409" s="321">
        <v>0</v>
      </c>
      <c r="AE409" s="97">
        <v>0</v>
      </c>
      <c r="AF409" s="97">
        <v>0</v>
      </c>
      <c r="AG409" s="97">
        <v>0</v>
      </c>
      <c r="AH409" s="97">
        <v>0</v>
      </c>
      <c r="AI409" s="97">
        <v>0</v>
      </c>
      <c r="AJ409" s="97">
        <v>0</v>
      </c>
      <c r="AK409" s="97">
        <v>0</v>
      </c>
      <c r="AL409" s="97">
        <v>0</v>
      </c>
      <c r="AM409" s="97">
        <v>0</v>
      </c>
      <c r="AN409" s="97">
        <v>0</v>
      </c>
      <c r="AO409" s="97">
        <v>0</v>
      </c>
      <c r="AP409" s="466">
        <f t="shared" si="866"/>
        <v>0</v>
      </c>
      <c r="AQ409" s="122">
        <f t="shared" si="867"/>
        <v>0</v>
      </c>
      <c r="AR409" s="473">
        <f t="shared" si="868"/>
        <v>0</v>
      </c>
      <c r="AS409" s="122">
        <f t="shared" si="869"/>
        <v>0</v>
      </c>
      <c r="AT409" s="122">
        <f t="shared" si="870"/>
        <v>0</v>
      </c>
      <c r="AU409" s="122">
        <f t="shared" si="871"/>
        <v>0</v>
      </c>
      <c r="AV409" s="122">
        <f t="shared" si="872"/>
        <v>0</v>
      </c>
      <c r="AW409" s="122">
        <f t="shared" si="873"/>
        <v>0</v>
      </c>
      <c r="AX409" s="122">
        <f t="shared" si="874"/>
        <v>0</v>
      </c>
      <c r="AY409" s="122">
        <f t="shared" si="875"/>
        <v>0</v>
      </c>
      <c r="AZ409" s="122">
        <f t="shared" si="876"/>
        <v>0</v>
      </c>
      <c r="BA409" s="469">
        <f t="shared" si="877"/>
        <v>0</v>
      </c>
      <c r="BB409" s="97">
        <f t="shared" si="878"/>
        <v>0</v>
      </c>
      <c r="BC409" s="97">
        <f t="shared" si="879"/>
        <v>0</v>
      </c>
      <c r="BD409" s="97">
        <f t="shared" si="880"/>
        <v>8.3009624270138373E-4</v>
      </c>
      <c r="BE409" s="97">
        <f t="shared" si="881"/>
        <v>0</v>
      </c>
      <c r="BF409" s="97">
        <f t="shared" si="882"/>
        <v>0</v>
      </c>
      <c r="BG409" s="97">
        <f t="shared" si="883"/>
        <v>8.1013242806436648E-4</v>
      </c>
      <c r="BH409" s="97">
        <f t="shared" si="884"/>
        <v>0</v>
      </c>
      <c r="BI409" s="97">
        <f t="shared" si="885"/>
        <v>0</v>
      </c>
      <c r="BJ409" s="97">
        <f t="shared" si="886"/>
        <v>7.8693123808086854E-4</v>
      </c>
      <c r="BK409" s="97">
        <f t="shared" si="887"/>
        <v>0</v>
      </c>
      <c r="BL409" s="97">
        <f t="shared" si="888"/>
        <v>0</v>
      </c>
      <c r="BM409" s="469">
        <f t="shared" si="889"/>
        <v>7.5787786958633556E-4</v>
      </c>
      <c r="BN409" s="467">
        <f t="shared" si="890"/>
        <v>0</v>
      </c>
      <c r="BO409" s="97">
        <f t="shared" si="891"/>
        <v>0</v>
      </c>
      <c r="BP409" s="97">
        <f t="shared" si="892"/>
        <v>0</v>
      </c>
      <c r="BQ409" s="97">
        <f t="shared" si="893"/>
        <v>0</v>
      </c>
      <c r="BR409" s="97">
        <f t="shared" si="894"/>
        <v>0</v>
      </c>
      <c r="BS409" s="97">
        <f t="shared" si="895"/>
        <v>0</v>
      </c>
      <c r="BT409" s="97">
        <f t="shared" si="896"/>
        <v>0</v>
      </c>
      <c r="BU409" s="97">
        <f t="shared" si="897"/>
        <v>0</v>
      </c>
      <c r="BV409" s="97">
        <f t="shared" si="898"/>
        <v>0</v>
      </c>
      <c r="BW409" s="97">
        <f t="shared" si="899"/>
        <v>0</v>
      </c>
      <c r="BX409" s="97">
        <f t="shared" si="900"/>
        <v>0</v>
      </c>
      <c r="BY409" s="469">
        <f t="shared" si="901"/>
        <v>0</v>
      </c>
      <c r="BZ409" s="470">
        <f t="shared" si="902"/>
        <v>0</v>
      </c>
      <c r="CA409" s="470">
        <f t="shared" si="903"/>
        <v>0</v>
      </c>
      <c r="CB409" s="470">
        <f t="shared" si="904"/>
        <v>0</v>
      </c>
      <c r="CC409" s="470">
        <f t="shared" si="905"/>
        <v>0</v>
      </c>
      <c r="CD409" s="470">
        <f t="shared" si="906"/>
        <v>0</v>
      </c>
      <c r="CE409" s="470">
        <f t="shared" si="907"/>
        <v>0</v>
      </c>
      <c r="CF409" s="470">
        <f t="shared" si="908"/>
        <v>0</v>
      </c>
      <c r="CG409" s="470">
        <f t="shared" si="909"/>
        <v>0</v>
      </c>
      <c r="CH409" s="470">
        <f t="shared" si="910"/>
        <v>0</v>
      </c>
      <c r="CI409" s="470">
        <f t="shared" si="911"/>
        <v>0</v>
      </c>
      <c r="CJ409" s="470">
        <f t="shared" si="912"/>
        <v>0</v>
      </c>
      <c r="CK409" s="472">
        <f t="shared" si="913"/>
        <v>0</v>
      </c>
      <c r="CL409" s="470">
        <f t="shared" si="914"/>
        <v>0</v>
      </c>
      <c r="CM409" s="116">
        <f t="shared" si="915"/>
        <v>0</v>
      </c>
      <c r="CN409" s="116">
        <f t="shared" si="916"/>
        <v>5.3789806208599999E-3</v>
      </c>
      <c r="CO409" s="116">
        <f t="shared" si="917"/>
        <v>0</v>
      </c>
      <c r="CP409" s="116">
        <f t="shared" si="918"/>
        <v>0</v>
      </c>
      <c r="CQ409" s="116">
        <f t="shared" si="919"/>
        <v>5.2496161369279997E-3</v>
      </c>
      <c r="CR409" s="116">
        <f t="shared" si="920"/>
        <v>0</v>
      </c>
      <c r="CS409" s="116">
        <f t="shared" si="921"/>
        <v>0</v>
      </c>
      <c r="CT409" s="116">
        <f t="shared" si="922"/>
        <v>5.0992736285749999E-3</v>
      </c>
      <c r="CU409" s="116">
        <f t="shared" si="923"/>
        <v>0</v>
      </c>
      <c r="CV409" s="116">
        <f t="shared" si="924"/>
        <v>0</v>
      </c>
      <c r="CW409" s="471">
        <f t="shared" si="925"/>
        <v>4.911009306845E-3</v>
      </c>
      <c r="CX409" s="470">
        <f t="shared" si="926"/>
        <v>0</v>
      </c>
      <c r="CY409" s="116">
        <f t="shared" si="927"/>
        <v>0</v>
      </c>
      <c r="CZ409" s="116">
        <f t="shared" si="928"/>
        <v>0</v>
      </c>
      <c r="DA409" s="116">
        <f t="shared" si="929"/>
        <v>0</v>
      </c>
      <c r="DB409" s="116">
        <f t="shared" si="930"/>
        <v>0</v>
      </c>
      <c r="DC409" s="116">
        <f t="shared" si="931"/>
        <v>0</v>
      </c>
      <c r="DD409" s="116">
        <f t="shared" si="932"/>
        <v>0</v>
      </c>
      <c r="DE409" s="116">
        <f t="shared" si="933"/>
        <v>0</v>
      </c>
      <c r="DF409" s="116">
        <f t="shared" si="934"/>
        <v>0</v>
      </c>
      <c r="DG409" s="116">
        <f t="shared" si="935"/>
        <v>0</v>
      </c>
      <c r="DH409" s="116">
        <f t="shared" si="936"/>
        <v>0</v>
      </c>
      <c r="DI409" s="471">
        <f t="shared" si="937"/>
        <v>0</v>
      </c>
      <c r="DJ409" s="470">
        <f t="shared" si="938"/>
        <v>0</v>
      </c>
      <c r="DK409" s="116">
        <f t="shared" si="939"/>
        <v>0</v>
      </c>
      <c r="DL409" s="116">
        <f t="shared" si="940"/>
        <v>0</v>
      </c>
      <c r="DM409" s="116">
        <f t="shared" si="941"/>
        <v>0</v>
      </c>
      <c r="DN409" s="116">
        <f t="shared" si="942"/>
        <v>0</v>
      </c>
      <c r="DO409" s="116">
        <f t="shared" si="943"/>
        <v>0</v>
      </c>
      <c r="DP409" s="116">
        <f t="shared" si="944"/>
        <v>0</v>
      </c>
      <c r="DQ409" s="116">
        <f t="shared" si="945"/>
        <v>0</v>
      </c>
      <c r="DR409" s="116">
        <f t="shared" si="946"/>
        <v>0</v>
      </c>
      <c r="DS409" s="116">
        <f t="shared" si="947"/>
        <v>0</v>
      </c>
      <c r="DT409" s="116">
        <f t="shared" si="948"/>
        <v>0</v>
      </c>
      <c r="DU409" s="471">
        <f t="shared" si="949"/>
        <v>0</v>
      </c>
      <c r="DV409" s="470">
        <f t="shared" si="950"/>
        <v>0</v>
      </c>
      <c r="DW409" s="470">
        <f t="shared" si="951"/>
        <v>0</v>
      </c>
      <c r="DX409" s="470">
        <f t="shared" si="952"/>
        <v>0</v>
      </c>
      <c r="DY409" s="470">
        <f t="shared" si="953"/>
        <v>0</v>
      </c>
      <c r="DZ409" s="470">
        <f t="shared" si="954"/>
        <v>0</v>
      </c>
      <c r="EA409" s="470">
        <f t="shared" si="955"/>
        <v>0</v>
      </c>
      <c r="EB409" s="470">
        <f t="shared" si="956"/>
        <v>0</v>
      </c>
      <c r="EC409" s="470">
        <f t="shared" si="957"/>
        <v>0</v>
      </c>
      <c r="ED409" s="470">
        <f t="shared" si="958"/>
        <v>0</v>
      </c>
      <c r="EE409" s="470">
        <f t="shared" si="959"/>
        <v>0</v>
      </c>
      <c r="EF409" s="470">
        <f t="shared" si="960"/>
        <v>0</v>
      </c>
      <c r="EG409" s="470">
        <f t="shared" si="961"/>
        <v>0</v>
      </c>
      <c r="EH409" s="466">
        <f t="shared" si="962"/>
        <v>0</v>
      </c>
      <c r="EI409" s="122">
        <f t="shared" si="963"/>
        <v>0</v>
      </c>
      <c r="EJ409" s="122">
        <f t="shared" si="964"/>
        <v>0</v>
      </c>
      <c r="EK409" s="122">
        <f t="shared" si="965"/>
        <v>0</v>
      </c>
      <c r="EL409" s="122">
        <f t="shared" si="966"/>
        <v>0</v>
      </c>
      <c r="EM409" s="122">
        <f t="shared" si="967"/>
        <v>0</v>
      </c>
      <c r="EN409" s="122">
        <f t="shared" si="968"/>
        <v>0</v>
      </c>
      <c r="EO409" s="122">
        <f t="shared" si="969"/>
        <v>0</v>
      </c>
      <c r="EP409" s="122">
        <f t="shared" si="970"/>
        <v>0</v>
      </c>
      <c r="EQ409" s="122">
        <f t="shared" si="971"/>
        <v>0</v>
      </c>
      <c r="ER409" s="122">
        <f t="shared" si="972"/>
        <v>0</v>
      </c>
      <c r="ES409" s="469">
        <f t="shared" si="973"/>
        <v>0</v>
      </c>
      <c r="ET409" s="466">
        <f t="shared" si="974"/>
        <v>0</v>
      </c>
      <c r="EU409" s="122">
        <f t="shared" si="975"/>
        <v>0</v>
      </c>
      <c r="EV409" s="122">
        <f t="shared" si="976"/>
        <v>0</v>
      </c>
      <c r="EW409" s="122">
        <f t="shared" si="977"/>
        <v>0</v>
      </c>
      <c r="EX409" s="122">
        <f t="shared" si="978"/>
        <v>0</v>
      </c>
      <c r="EY409" s="122">
        <f t="shared" si="979"/>
        <v>0</v>
      </c>
      <c r="EZ409" s="122">
        <f t="shared" si="980"/>
        <v>0</v>
      </c>
      <c r="FA409" s="122">
        <f t="shared" si="981"/>
        <v>0</v>
      </c>
      <c r="FB409" s="122">
        <f t="shared" si="982"/>
        <v>0</v>
      </c>
      <c r="FC409" s="122">
        <f t="shared" si="983"/>
        <v>0</v>
      </c>
      <c r="FD409" s="122">
        <f t="shared" si="984"/>
        <v>0</v>
      </c>
      <c r="FE409" s="469">
        <f t="shared" si="985"/>
        <v>0</v>
      </c>
      <c r="FF409" s="466">
        <f t="shared" si="986"/>
        <v>0</v>
      </c>
      <c r="FG409" s="466">
        <f t="shared" si="987"/>
        <v>0</v>
      </c>
      <c r="FH409" s="466">
        <f t="shared" si="988"/>
        <v>0</v>
      </c>
      <c r="FI409" s="466">
        <f t="shared" si="989"/>
        <v>0</v>
      </c>
      <c r="FJ409" s="466">
        <f t="shared" si="990"/>
        <v>0</v>
      </c>
      <c r="FK409" s="466">
        <f t="shared" si="991"/>
        <v>0</v>
      </c>
      <c r="FL409" s="466">
        <f t="shared" si="992"/>
        <v>0</v>
      </c>
      <c r="FM409" s="466">
        <f t="shared" si="993"/>
        <v>0</v>
      </c>
      <c r="FN409" s="466">
        <f t="shared" si="994"/>
        <v>0</v>
      </c>
      <c r="FO409" s="466">
        <f t="shared" si="995"/>
        <v>0</v>
      </c>
      <c r="FP409" s="466">
        <f t="shared" si="996"/>
        <v>0</v>
      </c>
      <c r="FQ409" s="468">
        <f t="shared" si="997"/>
        <v>0</v>
      </c>
      <c r="FR409" s="466">
        <f t="shared" si="998"/>
        <v>0</v>
      </c>
      <c r="FS409" s="466">
        <f t="shared" si="999"/>
        <v>0</v>
      </c>
      <c r="FT409" s="466">
        <f t="shared" si="1000"/>
        <v>0</v>
      </c>
      <c r="FU409" s="466">
        <f t="shared" si="1001"/>
        <v>0</v>
      </c>
      <c r="FV409" s="466">
        <f t="shared" si="1002"/>
        <v>0</v>
      </c>
      <c r="FW409" s="466">
        <f t="shared" si="1003"/>
        <v>0</v>
      </c>
      <c r="FX409" s="466">
        <f t="shared" si="1004"/>
        <v>0</v>
      </c>
      <c r="FY409" s="466">
        <f t="shared" si="1005"/>
        <v>0</v>
      </c>
      <c r="FZ409" s="466">
        <f t="shared" si="1006"/>
        <v>0</v>
      </c>
      <c r="GA409" s="466">
        <f t="shared" si="1007"/>
        <v>0</v>
      </c>
      <c r="GB409" s="466">
        <f t="shared" si="1008"/>
        <v>0</v>
      </c>
      <c r="GC409" s="468">
        <f t="shared" si="1009"/>
        <v>0</v>
      </c>
    </row>
    <row r="410" spans="1:185">
      <c r="A410" s="97">
        <v>407</v>
      </c>
      <c r="B410" s="97" t="s">
        <v>11</v>
      </c>
      <c r="C410" s="97" t="s">
        <v>213</v>
      </c>
      <c r="D410" s="97" t="s">
        <v>936</v>
      </c>
      <c r="E410" s="321">
        <v>0</v>
      </c>
      <c r="F410" s="122">
        <v>0</v>
      </c>
      <c r="G410" s="122">
        <v>1.6136941862579999E-2</v>
      </c>
      <c r="H410" s="122">
        <v>0</v>
      </c>
      <c r="I410" s="122">
        <v>0</v>
      </c>
      <c r="J410" s="122">
        <v>1.5748848410784999E-2</v>
      </c>
      <c r="K410" s="122">
        <v>0</v>
      </c>
      <c r="L410" s="122">
        <v>0</v>
      </c>
      <c r="M410" s="122">
        <v>1.5297820885726E-2</v>
      </c>
      <c r="N410" s="122">
        <v>0</v>
      </c>
      <c r="O410" s="122">
        <v>0</v>
      </c>
      <c r="P410" s="475">
        <v>1.4733027920536001E-2</v>
      </c>
      <c r="Q410" s="474">
        <v>2</v>
      </c>
      <c r="R410" s="97">
        <v>0</v>
      </c>
      <c r="S410" s="97">
        <v>0</v>
      </c>
      <c r="T410" s="97">
        <v>3.2273883725160997E-2</v>
      </c>
      <c r="U410" s="97">
        <v>0</v>
      </c>
      <c r="V410" s="97">
        <v>0</v>
      </c>
      <c r="W410" s="97">
        <v>3.1497696821569998E-2</v>
      </c>
      <c r="X410" s="97">
        <v>0</v>
      </c>
      <c r="Y410" s="97">
        <v>0</v>
      </c>
      <c r="Z410" s="97">
        <v>3.0595641771451999E-2</v>
      </c>
      <c r="AA410" s="97">
        <v>0</v>
      </c>
      <c r="AB410" s="97">
        <v>0</v>
      </c>
      <c r="AC410" s="97">
        <v>2.9466055841072002E-2</v>
      </c>
      <c r="AD410" s="321">
        <v>0</v>
      </c>
      <c r="AE410" s="97">
        <v>0</v>
      </c>
      <c r="AF410" s="97">
        <v>0</v>
      </c>
      <c r="AG410" s="97">
        <v>0</v>
      </c>
      <c r="AH410" s="97">
        <v>0</v>
      </c>
      <c r="AI410" s="97">
        <v>0</v>
      </c>
      <c r="AJ410" s="97">
        <v>0</v>
      </c>
      <c r="AK410" s="97">
        <v>0</v>
      </c>
      <c r="AL410" s="97">
        <v>0</v>
      </c>
      <c r="AM410" s="97">
        <v>0</v>
      </c>
      <c r="AN410" s="97">
        <v>0</v>
      </c>
      <c r="AO410" s="97">
        <v>0</v>
      </c>
      <c r="AP410" s="466">
        <f t="shared" si="866"/>
        <v>0</v>
      </c>
      <c r="AQ410" s="122">
        <f t="shared" si="867"/>
        <v>0</v>
      </c>
      <c r="AR410" s="473">
        <f t="shared" si="868"/>
        <v>0</v>
      </c>
      <c r="AS410" s="122">
        <f t="shared" si="869"/>
        <v>0</v>
      </c>
      <c r="AT410" s="122">
        <f t="shared" si="870"/>
        <v>0</v>
      </c>
      <c r="AU410" s="122">
        <f t="shared" si="871"/>
        <v>0</v>
      </c>
      <c r="AV410" s="122">
        <f t="shared" si="872"/>
        <v>0</v>
      </c>
      <c r="AW410" s="122">
        <f t="shared" si="873"/>
        <v>0</v>
      </c>
      <c r="AX410" s="122">
        <f t="shared" si="874"/>
        <v>0</v>
      </c>
      <c r="AY410" s="122">
        <f t="shared" si="875"/>
        <v>0</v>
      </c>
      <c r="AZ410" s="122">
        <f t="shared" si="876"/>
        <v>0</v>
      </c>
      <c r="BA410" s="469">
        <f t="shared" si="877"/>
        <v>0</v>
      </c>
      <c r="BB410" s="97">
        <f t="shared" si="878"/>
        <v>0</v>
      </c>
      <c r="BC410" s="97">
        <f t="shared" si="879"/>
        <v>0</v>
      </c>
      <c r="BD410" s="97">
        <f t="shared" si="880"/>
        <v>2.490288728104151E-3</v>
      </c>
      <c r="BE410" s="97">
        <f t="shared" si="881"/>
        <v>0</v>
      </c>
      <c r="BF410" s="97">
        <f t="shared" si="882"/>
        <v>0</v>
      </c>
      <c r="BG410" s="97">
        <f t="shared" si="883"/>
        <v>2.4303972841932535E-3</v>
      </c>
      <c r="BH410" s="97">
        <f t="shared" si="884"/>
        <v>0</v>
      </c>
      <c r="BI410" s="97">
        <f t="shared" si="885"/>
        <v>0</v>
      </c>
      <c r="BJ410" s="97">
        <f t="shared" si="886"/>
        <v>2.3607937142427599E-3</v>
      </c>
      <c r="BK410" s="97">
        <f t="shared" si="887"/>
        <v>0</v>
      </c>
      <c r="BL410" s="97">
        <f t="shared" si="888"/>
        <v>0</v>
      </c>
      <c r="BM410" s="469">
        <f t="shared" si="889"/>
        <v>2.2736336087591609E-3</v>
      </c>
      <c r="BN410" s="467">
        <f t="shared" si="890"/>
        <v>0</v>
      </c>
      <c r="BO410" s="97">
        <f t="shared" si="891"/>
        <v>0</v>
      </c>
      <c r="BP410" s="97">
        <f t="shared" si="892"/>
        <v>0</v>
      </c>
      <c r="BQ410" s="97">
        <f t="shared" si="893"/>
        <v>0</v>
      </c>
      <c r="BR410" s="97">
        <f t="shared" si="894"/>
        <v>0</v>
      </c>
      <c r="BS410" s="97">
        <f t="shared" si="895"/>
        <v>0</v>
      </c>
      <c r="BT410" s="97">
        <f t="shared" si="896"/>
        <v>0</v>
      </c>
      <c r="BU410" s="97">
        <f t="shared" si="897"/>
        <v>0</v>
      </c>
      <c r="BV410" s="97">
        <f t="shared" si="898"/>
        <v>0</v>
      </c>
      <c r="BW410" s="97">
        <f t="shared" si="899"/>
        <v>0</v>
      </c>
      <c r="BX410" s="97">
        <f t="shared" si="900"/>
        <v>0</v>
      </c>
      <c r="BY410" s="469">
        <f t="shared" si="901"/>
        <v>0</v>
      </c>
      <c r="BZ410" s="470">
        <f t="shared" si="902"/>
        <v>0</v>
      </c>
      <c r="CA410" s="470">
        <f t="shared" si="903"/>
        <v>0</v>
      </c>
      <c r="CB410" s="470">
        <f t="shared" si="904"/>
        <v>0</v>
      </c>
      <c r="CC410" s="470">
        <f t="shared" si="905"/>
        <v>0</v>
      </c>
      <c r="CD410" s="470">
        <f t="shared" si="906"/>
        <v>0</v>
      </c>
      <c r="CE410" s="470">
        <f t="shared" si="907"/>
        <v>0</v>
      </c>
      <c r="CF410" s="470">
        <f t="shared" si="908"/>
        <v>0</v>
      </c>
      <c r="CG410" s="470">
        <f t="shared" si="909"/>
        <v>0</v>
      </c>
      <c r="CH410" s="470">
        <f t="shared" si="910"/>
        <v>0</v>
      </c>
      <c r="CI410" s="470">
        <f t="shared" si="911"/>
        <v>0</v>
      </c>
      <c r="CJ410" s="470">
        <f t="shared" si="912"/>
        <v>0</v>
      </c>
      <c r="CK410" s="472">
        <f t="shared" si="913"/>
        <v>0</v>
      </c>
      <c r="CL410" s="470">
        <f t="shared" si="914"/>
        <v>0</v>
      </c>
      <c r="CM410" s="116">
        <f t="shared" si="915"/>
        <v>0</v>
      </c>
      <c r="CN410" s="116">
        <f t="shared" si="916"/>
        <v>3.2273883725160997E-2</v>
      </c>
      <c r="CO410" s="116">
        <f t="shared" si="917"/>
        <v>0</v>
      </c>
      <c r="CP410" s="116">
        <f t="shared" si="918"/>
        <v>0</v>
      </c>
      <c r="CQ410" s="116">
        <f t="shared" si="919"/>
        <v>3.1497696821569998E-2</v>
      </c>
      <c r="CR410" s="116">
        <f t="shared" si="920"/>
        <v>0</v>
      </c>
      <c r="CS410" s="116">
        <f t="shared" si="921"/>
        <v>0</v>
      </c>
      <c r="CT410" s="116">
        <f t="shared" si="922"/>
        <v>3.0595641771451999E-2</v>
      </c>
      <c r="CU410" s="116">
        <f t="shared" si="923"/>
        <v>0</v>
      </c>
      <c r="CV410" s="116">
        <f t="shared" si="924"/>
        <v>0</v>
      </c>
      <c r="CW410" s="471">
        <f t="shared" si="925"/>
        <v>2.9466055841072002E-2</v>
      </c>
      <c r="CX410" s="470">
        <f t="shared" si="926"/>
        <v>0</v>
      </c>
      <c r="CY410" s="116">
        <f t="shared" si="927"/>
        <v>0</v>
      </c>
      <c r="CZ410" s="116">
        <f t="shared" si="928"/>
        <v>0</v>
      </c>
      <c r="DA410" s="116">
        <f t="shared" si="929"/>
        <v>0</v>
      </c>
      <c r="DB410" s="116">
        <f t="shared" si="930"/>
        <v>0</v>
      </c>
      <c r="DC410" s="116">
        <f t="shared" si="931"/>
        <v>0</v>
      </c>
      <c r="DD410" s="116">
        <f t="shared" si="932"/>
        <v>0</v>
      </c>
      <c r="DE410" s="116">
        <f t="shared" si="933"/>
        <v>0</v>
      </c>
      <c r="DF410" s="116">
        <f t="shared" si="934"/>
        <v>0</v>
      </c>
      <c r="DG410" s="116">
        <f t="shared" si="935"/>
        <v>0</v>
      </c>
      <c r="DH410" s="116">
        <f t="shared" si="936"/>
        <v>0</v>
      </c>
      <c r="DI410" s="471">
        <f t="shared" si="937"/>
        <v>0</v>
      </c>
      <c r="DJ410" s="470">
        <f t="shared" si="938"/>
        <v>0</v>
      </c>
      <c r="DK410" s="116">
        <f t="shared" si="939"/>
        <v>0</v>
      </c>
      <c r="DL410" s="116">
        <f t="shared" si="940"/>
        <v>0</v>
      </c>
      <c r="DM410" s="116">
        <f t="shared" si="941"/>
        <v>0</v>
      </c>
      <c r="DN410" s="116">
        <f t="shared" si="942"/>
        <v>0</v>
      </c>
      <c r="DO410" s="116">
        <f t="shared" si="943"/>
        <v>0</v>
      </c>
      <c r="DP410" s="116">
        <f t="shared" si="944"/>
        <v>0</v>
      </c>
      <c r="DQ410" s="116">
        <f t="shared" si="945"/>
        <v>0</v>
      </c>
      <c r="DR410" s="116">
        <f t="shared" si="946"/>
        <v>0</v>
      </c>
      <c r="DS410" s="116">
        <f t="shared" si="947"/>
        <v>0</v>
      </c>
      <c r="DT410" s="116">
        <f t="shared" si="948"/>
        <v>0</v>
      </c>
      <c r="DU410" s="471">
        <f t="shared" si="949"/>
        <v>0</v>
      </c>
      <c r="DV410" s="470">
        <f t="shared" si="950"/>
        <v>0</v>
      </c>
      <c r="DW410" s="470">
        <f t="shared" si="951"/>
        <v>0</v>
      </c>
      <c r="DX410" s="470">
        <f t="shared" si="952"/>
        <v>0</v>
      </c>
      <c r="DY410" s="470">
        <f t="shared" si="953"/>
        <v>0</v>
      </c>
      <c r="DZ410" s="470">
        <f t="shared" si="954"/>
        <v>0</v>
      </c>
      <c r="EA410" s="470">
        <f t="shared" si="955"/>
        <v>0</v>
      </c>
      <c r="EB410" s="470">
        <f t="shared" si="956"/>
        <v>0</v>
      </c>
      <c r="EC410" s="470">
        <f t="shared" si="957"/>
        <v>0</v>
      </c>
      <c r="ED410" s="470">
        <f t="shared" si="958"/>
        <v>0</v>
      </c>
      <c r="EE410" s="470">
        <f t="shared" si="959"/>
        <v>0</v>
      </c>
      <c r="EF410" s="470">
        <f t="shared" si="960"/>
        <v>0</v>
      </c>
      <c r="EG410" s="470">
        <f t="shared" si="961"/>
        <v>0</v>
      </c>
      <c r="EH410" s="466">
        <f t="shared" si="962"/>
        <v>0</v>
      </c>
      <c r="EI410" s="122">
        <f t="shared" si="963"/>
        <v>0</v>
      </c>
      <c r="EJ410" s="122">
        <f t="shared" si="964"/>
        <v>0</v>
      </c>
      <c r="EK410" s="122">
        <f t="shared" si="965"/>
        <v>0</v>
      </c>
      <c r="EL410" s="122">
        <f t="shared" si="966"/>
        <v>0</v>
      </c>
      <c r="EM410" s="122">
        <f t="shared" si="967"/>
        <v>0</v>
      </c>
      <c r="EN410" s="122">
        <f t="shared" si="968"/>
        <v>0</v>
      </c>
      <c r="EO410" s="122">
        <f t="shared" si="969"/>
        <v>0</v>
      </c>
      <c r="EP410" s="122">
        <f t="shared" si="970"/>
        <v>0</v>
      </c>
      <c r="EQ410" s="122">
        <f t="shared" si="971"/>
        <v>0</v>
      </c>
      <c r="ER410" s="122">
        <f t="shared" si="972"/>
        <v>0</v>
      </c>
      <c r="ES410" s="469">
        <f t="shared" si="973"/>
        <v>0</v>
      </c>
      <c r="ET410" s="466">
        <f t="shared" si="974"/>
        <v>0</v>
      </c>
      <c r="EU410" s="122">
        <f t="shared" si="975"/>
        <v>0</v>
      </c>
      <c r="EV410" s="122">
        <f t="shared" si="976"/>
        <v>0</v>
      </c>
      <c r="EW410" s="122">
        <f t="shared" si="977"/>
        <v>0</v>
      </c>
      <c r="EX410" s="122">
        <f t="shared" si="978"/>
        <v>0</v>
      </c>
      <c r="EY410" s="122">
        <f t="shared" si="979"/>
        <v>0</v>
      </c>
      <c r="EZ410" s="122">
        <f t="shared" si="980"/>
        <v>0</v>
      </c>
      <c r="FA410" s="122">
        <f t="shared" si="981"/>
        <v>0</v>
      </c>
      <c r="FB410" s="122">
        <f t="shared" si="982"/>
        <v>0</v>
      </c>
      <c r="FC410" s="122">
        <f t="shared" si="983"/>
        <v>0</v>
      </c>
      <c r="FD410" s="122">
        <f t="shared" si="984"/>
        <v>0</v>
      </c>
      <c r="FE410" s="469">
        <f t="shared" si="985"/>
        <v>0</v>
      </c>
      <c r="FF410" s="466">
        <f t="shared" si="986"/>
        <v>0</v>
      </c>
      <c r="FG410" s="466">
        <f t="shared" si="987"/>
        <v>0</v>
      </c>
      <c r="FH410" s="466">
        <f t="shared" si="988"/>
        <v>0</v>
      </c>
      <c r="FI410" s="466">
        <f t="shared" si="989"/>
        <v>0</v>
      </c>
      <c r="FJ410" s="466">
        <f t="shared" si="990"/>
        <v>0</v>
      </c>
      <c r="FK410" s="466">
        <f t="shared" si="991"/>
        <v>0</v>
      </c>
      <c r="FL410" s="466">
        <f t="shared" si="992"/>
        <v>0</v>
      </c>
      <c r="FM410" s="466">
        <f t="shared" si="993"/>
        <v>0</v>
      </c>
      <c r="FN410" s="466">
        <f t="shared" si="994"/>
        <v>0</v>
      </c>
      <c r="FO410" s="466">
        <f t="shared" si="995"/>
        <v>0</v>
      </c>
      <c r="FP410" s="466">
        <f t="shared" si="996"/>
        <v>0</v>
      </c>
      <c r="FQ410" s="468">
        <f t="shared" si="997"/>
        <v>0</v>
      </c>
      <c r="FR410" s="466">
        <f t="shared" si="998"/>
        <v>0</v>
      </c>
      <c r="FS410" s="466">
        <f t="shared" si="999"/>
        <v>0</v>
      </c>
      <c r="FT410" s="466">
        <f t="shared" si="1000"/>
        <v>0</v>
      </c>
      <c r="FU410" s="466">
        <f t="shared" si="1001"/>
        <v>0</v>
      </c>
      <c r="FV410" s="466">
        <f t="shared" si="1002"/>
        <v>0</v>
      </c>
      <c r="FW410" s="466">
        <f t="shared" si="1003"/>
        <v>0</v>
      </c>
      <c r="FX410" s="466">
        <f t="shared" si="1004"/>
        <v>0</v>
      </c>
      <c r="FY410" s="466">
        <f t="shared" si="1005"/>
        <v>0</v>
      </c>
      <c r="FZ410" s="466">
        <f t="shared" si="1006"/>
        <v>0</v>
      </c>
      <c r="GA410" s="466">
        <f t="shared" si="1007"/>
        <v>0</v>
      </c>
      <c r="GB410" s="466">
        <f t="shared" si="1008"/>
        <v>0</v>
      </c>
      <c r="GC410" s="468">
        <f t="shared" si="1009"/>
        <v>0</v>
      </c>
    </row>
    <row r="411" spans="1:185">
      <c r="A411" s="97">
        <v>408</v>
      </c>
      <c r="B411" s="97" t="s">
        <v>11</v>
      </c>
      <c r="C411" s="97" t="s">
        <v>213</v>
      </c>
      <c r="D411" s="97" t="s">
        <v>936</v>
      </c>
      <c r="E411" s="321">
        <v>0</v>
      </c>
      <c r="F411" s="122">
        <v>0</v>
      </c>
      <c r="G411" s="122">
        <v>3.6511166597308999E-2</v>
      </c>
      <c r="H411" s="122">
        <v>0</v>
      </c>
      <c r="I411" s="122">
        <v>0</v>
      </c>
      <c r="J411" s="122">
        <v>3.5667264807878997E-2</v>
      </c>
      <c r="K411" s="122">
        <v>0</v>
      </c>
      <c r="L411" s="122">
        <v>0</v>
      </c>
      <c r="M411" s="122">
        <v>3.4686514079622997E-2</v>
      </c>
      <c r="N411" s="122">
        <v>0</v>
      </c>
      <c r="O411" s="122">
        <v>0</v>
      </c>
      <c r="P411" s="475">
        <v>3.3458382577334002E-2</v>
      </c>
      <c r="Q411" s="474">
        <v>1</v>
      </c>
      <c r="R411" s="97">
        <v>0</v>
      </c>
      <c r="S411" s="97">
        <v>0</v>
      </c>
      <c r="T411" s="97">
        <v>3.6511166597308999E-2</v>
      </c>
      <c r="U411" s="97">
        <v>0</v>
      </c>
      <c r="V411" s="97">
        <v>0</v>
      </c>
      <c r="W411" s="97">
        <v>3.5667264807878997E-2</v>
      </c>
      <c r="X411" s="97">
        <v>0</v>
      </c>
      <c r="Y411" s="97">
        <v>0</v>
      </c>
      <c r="Z411" s="97">
        <v>3.4686514079622997E-2</v>
      </c>
      <c r="AA411" s="97">
        <v>0</v>
      </c>
      <c r="AB411" s="97">
        <v>0</v>
      </c>
      <c r="AC411" s="97">
        <v>3.3458382577334002E-2</v>
      </c>
      <c r="AD411" s="321">
        <v>0</v>
      </c>
      <c r="AE411" s="97">
        <v>0</v>
      </c>
      <c r="AF411" s="97">
        <v>0</v>
      </c>
      <c r="AG411" s="97">
        <v>0</v>
      </c>
      <c r="AH411" s="97">
        <v>0</v>
      </c>
      <c r="AI411" s="97">
        <v>0</v>
      </c>
      <c r="AJ411" s="97">
        <v>0</v>
      </c>
      <c r="AK411" s="97">
        <v>0</v>
      </c>
      <c r="AL411" s="97">
        <v>0</v>
      </c>
      <c r="AM411" s="97">
        <v>0</v>
      </c>
      <c r="AN411" s="97">
        <v>0</v>
      </c>
      <c r="AO411" s="97">
        <v>0</v>
      </c>
      <c r="AP411" s="466">
        <f t="shared" si="866"/>
        <v>0</v>
      </c>
      <c r="AQ411" s="122">
        <f t="shared" si="867"/>
        <v>0</v>
      </c>
      <c r="AR411" s="473">
        <f t="shared" si="868"/>
        <v>0</v>
      </c>
      <c r="AS411" s="122">
        <f t="shared" si="869"/>
        <v>0</v>
      </c>
      <c r="AT411" s="122">
        <f t="shared" si="870"/>
        <v>0</v>
      </c>
      <c r="AU411" s="122">
        <f t="shared" si="871"/>
        <v>0</v>
      </c>
      <c r="AV411" s="122">
        <f t="shared" si="872"/>
        <v>0</v>
      </c>
      <c r="AW411" s="122">
        <f t="shared" si="873"/>
        <v>0</v>
      </c>
      <c r="AX411" s="122">
        <f t="shared" si="874"/>
        <v>0</v>
      </c>
      <c r="AY411" s="122">
        <f t="shared" si="875"/>
        <v>0</v>
      </c>
      <c r="AZ411" s="122">
        <f t="shared" si="876"/>
        <v>0</v>
      </c>
      <c r="BA411" s="469">
        <f t="shared" si="877"/>
        <v>0</v>
      </c>
      <c r="BB411" s="97">
        <f t="shared" si="878"/>
        <v>0</v>
      </c>
      <c r="BC411" s="97">
        <f t="shared" si="879"/>
        <v>0</v>
      </c>
      <c r="BD411" s="97">
        <f t="shared" si="880"/>
        <v>5.6344843652224967E-3</v>
      </c>
      <c r="BE411" s="97">
        <f t="shared" si="881"/>
        <v>0</v>
      </c>
      <c r="BF411" s="97">
        <f t="shared" si="882"/>
        <v>0</v>
      </c>
      <c r="BG411" s="97">
        <f t="shared" si="883"/>
        <v>5.5042515657403486E-3</v>
      </c>
      <c r="BH411" s="97">
        <f t="shared" si="884"/>
        <v>0</v>
      </c>
      <c r="BI411" s="97">
        <f t="shared" si="885"/>
        <v>0</v>
      </c>
      <c r="BJ411" s="97">
        <f t="shared" si="886"/>
        <v>5.3528999339098196E-3</v>
      </c>
      <c r="BK411" s="97">
        <f t="shared" si="887"/>
        <v>0</v>
      </c>
      <c r="BL411" s="97">
        <f t="shared" si="888"/>
        <v>0</v>
      </c>
      <c r="BM411" s="469">
        <f t="shared" si="889"/>
        <v>5.1633719512954651E-3</v>
      </c>
      <c r="BN411" s="467">
        <f t="shared" si="890"/>
        <v>0</v>
      </c>
      <c r="BO411" s="97">
        <f t="shared" si="891"/>
        <v>0</v>
      </c>
      <c r="BP411" s="97">
        <f t="shared" si="892"/>
        <v>0</v>
      </c>
      <c r="BQ411" s="97">
        <f t="shared" si="893"/>
        <v>0</v>
      </c>
      <c r="BR411" s="97">
        <f t="shared" si="894"/>
        <v>0</v>
      </c>
      <c r="BS411" s="97">
        <f t="shared" si="895"/>
        <v>0</v>
      </c>
      <c r="BT411" s="97">
        <f t="shared" si="896"/>
        <v>0</v>
      </c>
      <c r="BU411" s="97">
        <f t="shared" si="897"/>
        <v>0</v>
      </c>
      <c r="BV411" s="97">
        <f t="shared" si="898"/>
        <v>0</v>
      </c>
      <c r="BW411" s="97">
        <f t="shared" si="899"/>
        <v>0</v>
      </c>
      <c r="BX411" s="97">
        <f t="shared" si="900"/>
        <v>0</v>
      </c>
      <c r="BY411" s="469">
        <f t="shared" si="901"/>
        <v>0</v>
      </c>
      <c r="BZ411" s="470">
        <f t="shared" si="902"/>
        <v>0</v>
      </c>
      <c r="CA411" s="470">
        <f t="shared" si="903"/>
        <v>0</v>
      </c>
      <c r="CB411" s="470">
        <f t="shared" si="904"/>
        <v>0</v>
      </c>
      <c r="CC411" s="470">
        <f t="shared" si="905"/>
        <v>0</v>
      </c>
      <c r="CD411" s="470">
        <f t="shared" si="906"/>
        <v>0</v>
      </c>
      <c r="CE411" s="470">
        <f t="shared" si="907"/>
        <v>0</v>
      </c>
      <c r="CF411" s="470">
        <f t="shared" si="908"/>
        <v>0</v>
      </c>
      <c r="CG411" s="470">
        <f t="shared" si="909"/>
        <v>0</v>
      </c>
      <c r="CH411" s="470">
        <f t="shared" si="910"/>
        <v>0</v>
      </c>
      <c r="CI411" s="470">
        <f t="shared" si="911"/>
        <v>0</v>
      </c>
      <c r="CJ411" s="470">
        <f t="shared" si="912"/>
        <v>0</v>
      </c>
      <c r="CK411" s="472">
        <f t="shared" si="913"/>
        <v>0</v>
      </c>
      <c r="CL411" s="470">
        <f t="shared" si="914"/>
        <v>0</v>
      </c>
      <c r="CM411" s="116">
        <f t="shared" si="915"/>
        <v>0</v>
      </c>
      <c r="CN411" s="116">
        <f t="shared" si="916"/>
        <v>3.6511166597308999E-2</v>
      </c>
      <c r="CO411" s="116">
        <f t="shared" si="917"/>
        <v>0</v>
      </c>
      <c r="CP411" s="116">
        <f t="shared" si="918"/>
        <v>0</v>
      </c>
      <c r="CQ411" s="116">
        <f t="shared" si="919"/>
        <v>3.5667264807878997E-2</v>
      </c>
      <c r="CR411" s="116">
        <f t="shared" si="920"/>
        <v>0</v>
      </c>
      <c r="CS411" s="116">
        <f t="shared" si="921"/>
        <v>0</v>
      </c>
      <c r="CT411" s="116">
        <f t="shared" si="922"/>
        <v>3.4686514079622997E-2</v>
      </c>
      <c r="CU411" s="116">
        <f t="shared" si="923"/>
        <v>0</v>
      </c>
      <c r="CV411" s="116">
        <f t="shared" si="924"/>
        <v>0</v>
      </c>
      <c r="CW411" s="471">
        <f t="shared" si="925"/>
        <v>3.3458382577334002E-2</v>
      </c>
      <c r="CX411" s="470">
        <f t="shared" si="926"/>
        <v>0</v>
      </c>
      <c r="CY411" s="116">
        <f t="shared" si="927"/>
        <v>0</v>
      </c>
      <c r="CZ411" s="116">
        <f t="shared" si="928"/>
        <v>0</v>
      </c>
      <c r="DA411" s="116">
        <f t="shared" si="929"/>
        <v>0</v>
      </c>
      <c r="DB411" s="116">
        <f t="shared" si="930"/>
        <v>0</v>
      </c>
      <c r="DC411" s="116">
        <f t="shared" si="931"/>
        <v>0</v>
      </c>
      <c r="DD411" s="116">
        <f t="shared" si="932"/>
        <v>0</v>
      </c>
      <c r="DE411" s="116">
        <f t="shared" si="933"/>
        <v>0</v>
      </c>
      <c r="DF411" s="116">
        <f t="shared" si="934"/>
        <v>0</v>
      </c>
      <c r="DG411" s="116">
        <f t="shared" si="935"/>
        <v>0</v>
      </c>
      <c r="DH411" s="116">
        <f t="shared" si="936"/>
        <v>0</v>
      </c>
      <c r="DI411" s="471">
        <f t="shared" si="937"/>
        <v>0</v>
      </c>
      <c r="DJ411" s="470">
        <f t="shared" si="938"/>
        <v>0</v>
      </c>
      <c r="DK411" s="116">
        <f t="shared" si="939"/>
        <v>0</v>
      </c>
      <c r="DL411" s="116">
        <f t="shared" si="940"/>
        <v>0</v>
      </c>
      <c r="DM411" s="116">
        <f t="shared" si="941"/>
        <v>0</v>
      </c>
      <c r="DN411" s="116">
        <f t="shared" si="942"/>
        <v>0</v>
      </c>
      <c r="DO411" s="116">
        <f t="shared" si="943"/>
        <v>0</v>
      </c>
      <c r="DP411" s="116">
        <f t="shared" si="944"/>
        <v>0</v>
      </c>
      <c r="DQ411" s="116">
        <f t="shared" si="945"/>
        <v>0</v>
      </c>
      <c r="DR411" s="116">
        <f t="shared" si="946"/>
        <v>0</v>
      </c>
      <c r="DS411" s="116">
        <f t="shared" si="947"/>
        <v>0</v>
      </c>
      <c r="DT411" s="116">
        <f t="shared" si="948"/>
        <v>0</v>
      </c>
      <c r="DU411" s="471">
        <f t="shared" si="949"/>
        <v>0</v>
      </c>
      <c r="DV411" s="470">
        <f t="shared" si="950"/>
        <v>0</v>
      </c>
      <c r="DW411" s="470">
        <f t="shared" si="951"/>
        <v>0</v>
      </c>
      <c r="DX411" s="470">
        <f t="shared" si="952"/>
        <v>0</v>
      </c>
      <c r="DY411" s="470">
        <f t="shared" si="953"/>
        <v>0</v>
      </c>
      <c r="DZ411" s="470">
        <f t="shared" si="954"/>
        <v>0</v>
      </c>
      <c r="EA411" s="470">
        <f t="shared" si="955"/>
        <v>0</v>
      </c>
      <c r="EB411" s="470">
        <f t="shared" si="956"/>
        <v>0</v>
      </c>
      <c r="EC411" s="470">
        <f t="shared" si="957"/>
        <v>0</v>
      </c>
      <c r="ED411" s="470">
        <f t="shared" si="958"/>
        <v>0</v>
      </c>
      <c r="EE411" s="470">
        <f t="shared" si="959"/>
        <v>0</v>
      </c>
      <c r="EF411" s="470">
        <f t="shared" si="960"/>
        <v>0</v>
      </c>
      <c r="EG411" s="470">
        <f t="shared" si="961"/>
        <v>0</v>
      </c>
      <c r="EH411" s="466">
        <f t="shared" si="962"/>
        <v>0</v>
      </c>
      <c r="EI411" s="122">
        <f t="shared" si="963"/>
        <v>0</v>
      </c>
      <c r="EJ411" s="122">
        <f t="shared" si="964"/>
        <v>0</v>
      </c>
      <c r="EK411" s="122">
        <f t="shared" si="965"/>
        <v>0</v>
      </c>
      <c r="EL411" s="122">
        <f t="shared" si="966"/>
        <v>0</v>
      </c>
      <c r="EM411" s="122">
        <f t="shared" si="967"/>
        <v>0</v>
      </c>
      <c r="EN411" s="122">
        <f t="shared" si="968"/>
        <v>0</v>
      </c>
      <c r="EO411" s="122">
        <f t="shared" si="969"/>
        <v>0</v>
      </c>
      <c r="EP411" s="122">
        <f t="shared" si="970"/>
        <v>0</v>
      </c>
      <c r="EQ411" s="122">
        <f t="shared" si="971"/>
        <v>0</v>
      </c>
      <c r="ER411" s="122">
        <f t="shared" si="972"/>
        <v>0</v>
      </c>
      <c r="ES411" s="469">
        <f t="shared" si="973"/>
        <v>0</v>
      </c>
      <c r="ET411" s="466">
        <f t="shared" si="974"/>
        <v>0</v>
      </c>
      <c r="EU411" s="122">
        <f t="shared" si="975"/>
        <v>0</v>
      </c>
      <c r="EV411" s="122">
        <f t="shared" si="976"/>
        <v>0</v>
      </c>
      <c r="EW411" s="122">
        <f t="shared" si="977"/>
        <v>0</v>
      </c>
      <c r="EX411" s="122">
        <f t="shared" si="978"/>
        <v>0</v>
      </c>
      <c r="EY411" s="122">
        <f t="shared" si="979"/>
        <v>0</v>
      </c>
      <c r="EZ411" s="122">
        <f t="shared" si="980"/>
        <v>0</v>
      </c>
      <c r="FA411" s="122">
        <f t="shared" si="981"/>
        <v>0</v>
      </c>
      <c r="FB411" s="122">
        <f t="shared" si="982"/>
        <v>0</v>
      </c>
      <c r="FC411" s="122">
        <f t="shared" si="983"/>
        <v>0</v>
      </c>
      <c r="FD411" s="122">
        <f t="shared" si="984"/>
        <v>0</v>
      </c>
      <c r="FE411" s="469">
        <f t="shared" si="985"/>
        <v>0</v>
      </c>
      <c r="FF411" s="466">
        <f t="shared" si="986"/>
        <v>0</v>
      </c>
      <c r="FG411" s="466">
        <f t="shared" si="987"/>
        <v>0</v>
      </c>
      <c r="FH411" s="466">
        <f t="shared" si="988"/>
        <v>0</v>
      </c>
      <c r="FI411" s="466">
        <f t="shared" si="989"/>
        <v>0</v>
      </c>
      <c r="FJ411" s="466">
        <f t="shared" si="990"/>
        <v>0</v>
      </c>
      <c r="FK411" s="466">
        <f t="shared" si="991"/>
        <v>0</v>
      </c>
      <c r="FL411" s="466">
        <f t="shared" si="992"/>
        <v>0</v>
      </c>
      <c r="FM411" s="466">
        <f t="shared" si="993"/>
        <v>0</v>
      </c>
      <c r="FN411" s="466">
        <f t="shared" si="994"/>
        <v>0</v>
      </c>
      <c r="FO411" s="466">
        <f t="shared" si="995"/>
        <v>0</v>
      </c>
      <c r="FP411" s="466">
        <f t="shared" si="996"/>
        <v>0</v>
      </c>
      <c r="FQ411" s="468">
        <f t="shared" si="997"/>
        <v>0</v>
      </c>
      <c r="FR411" s="466">
        <f t="shared" si="998"/>
        <v>0</v>
      </c>
      <c r="FS411" s="466">
        <f t="shared" si="999"/>
        <v>0</v>
      </c>
      <c r="FT411" s="466">
        <f t="shared" si="1000"/>
        <v>0</v>
      </c>
      <c r="FU411" s="466">
        <f t="shared" si="1001"/>
        <v>0</v>
      </c>
      <c r="FV411" s="466">
        <f t="shared" si="1002"/>
        <v>0</v>
      </c>
      <c r="FW411" s="466">
        <f t="shared" si="1003"/>
        <v>0</v>
      </c>
      <c r="FX411" s="466">
        <f t="shared" si="1004"/>
        <v>0</v>
      </c>
      <c r="FY411" s="466">
        <f t="shared" si="1005"/>
        <v>0</v>
      </c>
      <c r="FZ411" s="466">
        <f t="shared" si="1006"/>
        <v>0</v>
      </c>
      <c r="GA411" s="466">
        <f t="shared" si="1007"/>
        <v>0</v>
      </c>
      <c r="GB411" s="466">
        <f t="shared" si="1008"/>
        <v>0</v>
      </c>
      <c r="GC411" s="468">
        <f t="shared" si="1009"/>
        <v>0</v>
      </c>
    </row>
    <row r="412" spans="1:185">
      <c r="A412" s="97">
        <v>409</v>
      </c>
      <c r="B412" s="97" t="s">
        <v>11</v>
      </c>
      <c r="C412" s="97" t="s">
        <v>213</v>
      </c>
      <c r="D412" s="97" t="s">
        <v>936</v>
      </c>
      <c r="E412" s="321">
        <v>0</v>
      </c>
      <c r="F412" s="122">
        <v>0</v>
      </c>
      <c r="G412" s="122">
        <v>8.0684709312901004E-2</v>
      </c>
      <c r="H412" s="122">
        <v>0</v>
      </c>
      <c r="I412" s="122">
        <v>0</v>
      </c>
      <c r="J412" s="122">
        <v>7.8744242053925995E-2</v>
      </c>
      <c r="K412" s="122">
        <v>0</v>
      </c>
      <c r="L412" s="122">
        <v>0</v>
      </c>
      <c r="M412" s="122">
        <v>7.6489104428629995E-2</v>
      </c>
      <c r="N412" s="122">
        <v>0</v>
      </c>
      <c r="O412" s="122">
        <v>0</v>
      </c>
      <c r="P412" s="475">
        <v>7.3665139602678995E-2</v>
      </c>
      <c r="Q412" s="474">
        <v>3</v>
      </c>
      <c r="R412" s="97">
        <v>0</v>
      </c>
      <c r="S412" s="97">
        <v>0</v>
      </c>
      <c r="T412" s="97">
        <v>0.24205412793870401</v>
      </c>
      <c r="U412" s="97">
        <v>0</v>
      </c>
      <c r="V412" s="97">
        <v>0</v>
      </c>
      <c r="W412" s="97">
        <v>0.23623272616177801</v>
      </c>
      <c r="X412" s="97">
        <v>0</v>
      </c>
      <c r="Y412" s="97">
        <v>0</v>
      </c>
      <c r="Z412" s="97">
        <v>0.22946731328589101</v>
      </c>
      <c r="AA412" s="97">
        <v>0</v>
      </c>
      <c r="AB412" s="97">
        <v>0</v>
      </c>
      <c r="AC412" s="97">
        <v>0.220995418808037</v>
      </c>
      <c r="AD412" s="321">
        <v>0</v>
      </c>
      <c r="AE412" s="97">
        <v>0</v>
      </c>
      <c r="AF412" s="97">
        <v>0</v>
      </c>
      <c r="AG412" s="97">
        <v>0</v>
      </c>
      <c r="AH412" s="97">
        <v>0</v>
      </c>
      <c r="AI412" s="97">
        <v>0</v>
      </c>
      <c r="AJ412" s="97">
        <v>0</v>
      </c>
      <c r="AK412" s="97">
        <v>0</v>
      </c>
      <c r="AL412" s="97">
        <v>0</v>
      </c>
      <c r="AM412" s="97">
        <v>0</v>
      </c>
      <c r="AN412" s="97">
        <v>0</v>
      </c>
      <c r="AO412" s="97">
        <v>0</v>
      </c>
      <c r="AP412" s="466">
        <f t="shared" si="866"/>
        <v>0</v>
      </c>
      <c r="AQ412" s="122">
        <f t="shared" si="867"/>
        <v>0</v>
      </c>
      <c r="AR412" s="473">
        <f t="shared" si="868"/>
        <v>0</v>
      </c>
      <c r="AS412" s="122">
        <f t="shared" si="869"/>
        <v>0</v>
      </c>
      <c r="AT412" s="122">
        <f t="shared" si="870"/>
        <v>0</v>
      </c>
      <c r="AU412" s="122">
        <f t="shared" si="871"/>
        <v>0</v>
      </c>
      <c r="AV412" s="122">
        <f t="shared" si="872"/>
        <v>0</v>
      </c>
      <c r="AW412" s="122">
        <f t="shared" si="873"/>
        <v>0</v>
      </c>
      <c r="AX412" s="122">
        <f t="shared" si="874"/>
        <v>0</v>
      </c>
      <c r="AY412" s="122">
        <f t="shared" si="875"/>
        <v>0</v>
      </c>
      <c r="AZ412" s="122">
        <f t="shared" si="876"/>
        <v>0</v>
      </c>
      <c r="BA412" s="469">
        <f t="shared" si="877"/>
        <v>0</v>
      </c>
      <c r="BB412" s="97">
        <f t="shared" si="878"/>
        <v>0</v>
      </c>
      <c r="BC412" s="97">
        <f t="shared" si="879"/>
        <v>0</v>
      </c>
      <c r="BD412" s="97">
        <f t="shared" si="880"/>
        <v>1.245144364052091E-2</v>
      </c>
      <c r="BE412" s="97">
        <f t="shared" si="881"/>
        <v>0</v>
      </c>
      <c r="BF412" s="97">
        <f t="shared" si="882"/>
        <v>0</v>
      </c>
      <c r="BG412" s="97">
        <f t="shared" si="883"/>
        <v>1.2151986420966421E-2</v>
      </c>
      <c r="BH412" s="97">
        <f t="shared" si="884"/>
        <v>0</v>
      </c>
      <c r="BI412" s="97">
        <f t="shared" si="885"/>
        <v>0</v>
      </c>
      <c r="BJ412" s="97">
        <f t="shared" si="886"/>
        <v>1.1803968571213798E-2</v>
      </c>
      <c r="BK412" s="97">
        <f t="shared" si="887"/>
        <v>0</v>
      </c>
      <c r="BL412" s="97">
        <f t="shared" si="888"/>
        <v>0</v>
      </c>
      <c r="BM412" s="469">
        <f t="shared" si="889"/>
        <v>1.1368168043795651E-2</v>
      </c>
      <c r="BN412" s="467">
        <f t="shared" si="890"/>
        <v>0</v>
      </c>
      <c r="BO412" s="97">
        <f t="shared" si="891"/>
        <v>0</v>
      </c>
      <c r="BP412" s="97">
        <f t="shared" si="892"/>
        <v>0</v>
      </c>
      <c r="BQ412" s="97">
        <f t="shared" si="893"/>
        <v>0</v>
      </c>
      <c r="BR412" s="97">
        <f t="shared" si="894"/>
        <v>0</v>
      </c>
      <c r="BS412" s="97">
        <f t="shared" si="895"/>
        <v>0</v>
      </c>
      <c r="BT412" s="97">
        <f t="shared" si="896"/>
        <v>0</v>
      </c>
      <c r="BU412" s="97">
        <f t="shared" si="897"/>
        <v>0</v>
      </c>
      <c r="BV412" s="97">
        <f t="shared" si="898"/>
        <v>0</v>
      </c>
      <c r="BW412" s="97">
        <f t="shared" si="899"/>
        <v>0</v>
      </c>
      <c r="BX412" s="97">
        <f t="shared" si="900"/>
        <v>0</v>
      </c>
      <c r="BY412" s="469">
        <f t="shared" si="901"/>
        <v>0</v>
      </c>
      <c r="BZ412" s="470">
        <f t="shared" si="902"/>
        <v>0</v>
      </c>
      <c r="CA412" s="470">
        <f t="shared" si="903"/>
        <v>0</v>
      </c>
      <c r="CB412" s="470">
        <f t="shared" si="904"/>
        <v>0</v>
      </c>
      <c r="CC412" s="470">
        <f t="shared" si="905"/>
        <v>0</v>
      </c>
      <c r="CD412" s="470">
        <f t="shared" si="906"/>
        <v>0</v>
      </c>
      <c r="CE412" s="470">
        <f t="shared" si="907"/>
        <v>0</v>
      </c>
      <c r="CF412" s="470">
        <f t="shared" si="908"/>
        <v>0</v>
      </c>
      <c r="CG412" s="470">
        <f t="shared" si="909"/>
        <v>0</v>
      </c>
      <c r="CH412" s="470">
        <f t="shared" si="910"/>
        <v>0</v>
      </c>
      <c r="CI412" s="470">
        <f t="shared" si="911"/>
        <v>0</v>
      </c>
      <c r="CJ412" s="470">
        <f t="shared" si="912"/>
        <v>0</v>
      </c>
      <c r="CK412" s="472">
        <f t="shared" si="913"/>
        <v>0</v>
      </c>
      <c r="CL412" s="470">
        <f t="shared" si="914"/>
        <v>0</v>
      </c>
      <c r="CM412" s="116">
        <f t="shared" si="915"/>
        <v>0</v>
      </c>
      <c r="CN412" s="116">
        <f t="shared" si="916"/>
        <v>0.24205412793870401</v>
      </c>
      <c r="CO412" s="116">
        <f t="shared" si="917"/>
        <v>0</v>
      </c>
      <c r="CP412" s="116">
        <f t="shared" si="918"/>
        <v>0</v>
      </c>
      <c r="CQ412" s="116">
        <f t="shared" si="919"/>
        <v>0.23623272616177801</v>
      </c>
      <c r="CR412" s="116">
        <f t="shared" si="920"/>
        <v>0</v>
      </c>
      <c r="CS412" s="116">
        <f t="shared" si="921"/>
        <v>0</v>
      </c>
      <c r="CT412" s="116">
        <f t="shared" si="922"/>
        <v>0.22946731328589101</v>
      </c>
      <c r="CU412" s="116">
        <f t="shared" si="923"/>
        <v>0</v>
      </c>
      <c r="CV412" s="116">
        <f t="shared" si="924"/>
        <v>0</v>
      </c>
      <c r="CW412" s="471">
        <f t="shared" si="925"/>
        <v>0.220995418808037</v>
      </c>
      <c r="CX412" s="470">
        <f t="shared" si="926"/>
        <v>0</v>
      </c>
      <c r="CY412" s="116">
        <f t="shared" si="927"/>
        <v>0</v>
      </c>
      <c r="CZ412" s="116">
        <f t="shared" si="928"/>
        <v>0</v>
      </c>
      <c r="DA412" s="116">
        <f t="shared" si="929"/>
        <v>0</v>
      </c>
      <c r="DB412" s="116">
        <f t="shared" si="930"/>
        <v>0</v>
      </c>
      <c r="DC412" s="116">
        <f t="shared" si="931"/>
        <v>0</v>
      </c>
      <c r="DD412" s="116">
        <f t="shared" si="932"/>
        <v>0</v>
      </c>
      <c r="DE412" s="116">
        <f t="shared" si="933"/>
        <v>0</v>
      </c>
      <c r="DF412" s="116">
        <f t="shared" si="934"/>
        <v>0</v>
      </c>
      <c r="DG412" s="116">
        <f t="shared" si="935"/>
        <v>0</v>
      </c>
      <c r="DH412" s="116">
        <f t="shared" si="936"/>
        <v>0</v>
      </c>
      <c r="DI412" s="471">
        <f t="shared" si="937"/>
        <v>0</v>
      </c>
      <c r="DJ412" s="470">
        <f t="shared" si="938"/>
        <v>0</v>
      </c>
      <c r="DK412" s="116">
        <f t="shared" si="939"/>
        <v>0</v>
      </c>
      <c r="DL412" s="116">
        <f t="shared" si="940"/>
        <v>0</v>
      </c>
      <c r="DM412" s="116">
        <f t="shared" si="941"/>
        <v>0</v>
      </c>
      <c r="DN412" s="116">
        <f t="shared" si="942"/>
        <v>0</v>
      </c>
      <c r="DO412" s="116">
        <f t="shared" si="943"/>
        <v>0</v>
      </c>
      <c r="DP412" s="116">
        <f t="shared" si="944"/>
        <v>0</v>
      </c>
      <c r="DQ412" s="116">
        <f t="shared" si="945"/>
        <v>0</v>
      </c>
      <c r="DR412" s="116">
        <f t="shared" si="946"/>
        <v>0</v>
      </c>
      <c r="DS412" s="116">
        <f t="shared" si="947"/>
        <v>0</v>
      </c>
      <c r="DT412" s="116">
        <f t="shared" si="948"/>
        <v>0</v>
      </c>
      <c r="DU412" s="471">
        <f t="shared" si="949"/>
        <v>0</v>
      </c>
      <c r="DV412" s="470">
        <f t="shared" si="950"/>
        <v>0</v>
      </c>
      <c r="DW412" s="470">
        <f t="shared" si="951"/>
        <v>0</v>
      </c>
      <c r="DX412" s="470">
        <f t="shared" si="952"/>
        <v>0</v>
      </c>
      <c r="DY412" s="470">
        <f t="shared" si="953"/>
        <v>0</v>
      </c>
      <c r="DZ412" s="470">
        <f t="shared" si="954"/>
        <v>0</v>
      </c>
      <c r="EA412" s="470">
        <f t="shared" si="955"/>
        <v>0</v>
      </c>
      <c r="EB412" s="470">
        <f t="shared" si="956"/>
        <v>0</v>
      </c>
      <c r="EC412" s="470">
        <f t="shared" si="957"/>
        <v>0</v>
      </c>
      <c r="ED412" s="470">
        <f t="shared" si="958"/>
        <v>0</v>
      </c>
      <c r="EE412" s="470">
        <f t="shared" si="959"/>
        <v>0</v>
      </c>
      <c r="EF412" s="470">
        <f t="shared" si="960"/>
        <v>0</v>
      </c>
      <c r="EG412" s="470">
        <f t="shared" si="961"/>
        <v>0</v>
      </c>
      <c r="EH412" s="466">
        <f t="shared" si="962"/>
        <v>0</v>
      </c>
      <c r="EI412" s="122">
        <f t="shared" si="963"/>
        <v>0</v>
      </c>
      <c r="EJ412" s="122">
        <f t="shared" si="964"/>
        <v>0</v>
      </c>
      <c r="EK412" s="122">
        <f t="shared" si="965"/>
        <v>0</v>
      </c>
      <c r="EL412" s="122">
        <f t="shared" si="966"/>
        <v>0</v>
      </c>
      <c r="EM412" s="122">
        <f t="shared" si="967"/>
        <v>0</v>
      </c>
      <c r="EN412" s="122">
        <f t="shared" si="968"/>
        <v>0</v>
      </c>
      <c r="EO412" s="122">
        <f t="shared" si="969"/>
        <v>0</v>
      </c>
      <c r="EP412" s="122">
        <f t="shared" si="970"/>
        <v>0</v>
      </c>
      <c r="EQ412" s="122">
        <f t="shared" si="971"/>
        <v>0</v>
      </c>
      <c r="ER412" s="122">
        <f t="shared" si="972"/>
        <v>0</v>
      </c>
      <c r="ES412" s="469">
        <f t="shared" si="973"/>
        <v>0</v>
      </c>
      <c r="ET412" s="466">
        <f t="shared" si="974"/>
        <v>0</v>
      </c>
      <c r="EU412" s="122">
        <f t="shared" si="975"/>
        <v>0</v>
      </c>
      <c r="EV412" s="122">
        <f t="shared" si="976"/>
        <v>0</v>
      </c>
      <c r="EW412" s="122">
        <f t="shared" si="977"/>
        <v>0</v>
      </c>
      <c r="EX412" s="122">
        <f t="shared" si="978"/>
        <v>0</v>
      </c>
      <c r="EY412" s="122">
        <f t="shared" si="979"/>
        <v>0</v>
      </c>
      <c r="EZ412" s="122">
        <f t="shared" si="980"/>
        <v>0</v>
      </c>
      <c r="FA412" s="122">
        <f t="shared" si="981"/>
        <v>0</v>
      </c>
      <c r="FB412" s="122">
        <f t="shared" si="982"/>
        <v>0</v>
      </c>
      <c r="FC412" s="122">
        <f t="shared" si="983"/>
        <v>0</v>
      </c>
      <c r="FD412" s="122">
        <f t="shared" si="984"/>
        <v>0</v>
      </c>
      <c r="FE412" s="469">
        <f t="shared" si="985"/>
        <v>0</v>
      </c>
      <c r="FF412" s="466">
        <f t="shared" si="986"/>
        <v>0</v>
      </c>
      <c r="FG412" s="466">
        <f t="shared" si="987"/>
        <v>0</v>
      </c>
      <c r="FH412" s="466">
        <f t="shared" si="988"/>
        <v>0</v>
      </c>
      <c r="FI412" s="466">
        <f t="shared" si="989"/>
        <v>0</v>
      </c>
      <c r="FJ412" s="466">
        <f t="shared" si="990"/>
        <v>0</v>
      </c>
      <c r="FK412" s="466">
        <f t="shared" si="991"/>
        <v>0</v>
      </c>
      <c r="FL412" s="466">
        <f t="shared" si="992"/>
        <v>0</v>
      </c>
      <c r="FM412" s="466">
        <f t="shared" si="993"/>
        <v>0</v>
      </c>
      <c r="FN412" s="466">
        <f t="shared" si="994"/>
        <v>0</v>
      </c>
      <c r="FO412" s="466">
        <f t="shared" si="995"/>
        <v>0</v>
      </c>
      <c r="FP412" s="466">
        <f t="shared" si="996"/>
        <v>0</v>
      </c>
      <c r="FQ412" s="468">
        <f t="shared" si="997"/>
        <v>0</v>
      </c>
      <c r="FR412" s="466">
        <f t="shared" si="998"/>
        <v>0</v>
      </c>
      <c r="FS412" s="466">
        <f t="shared" si="999"/>
        <v>0</v>
      </c>
      <c r="FT412" s="466">
        <f t="shared" si="1000"/>
        <v>0</v>
      </c>
      <c r="FU412" s="466">
        <f t="shared" si="1001"/>
        <v>0</v>
      </c>
      <c r="FV412" s="466">
        <f t="shared" si="1002"/>
        <v>0</v>
      </c>
      <c r="FW412" s="466">
        <f t="shared" si="1003"/>
        <v>0</v>
      </c>
      <c r="FX412" s="466">
        <f t="shared" si="1004"/>
        <v>0</v>
      </c>
      <c r="FY412" s="466">
        <f t="shared" si="1005"/>
        <v>0</v>
      </c>
      <c r="FZ412" s="466">
        <f t="shared" si="1006"/>
        <v>0</v>
      </c>
      <c r="GA412" s="466">
        <f t="shared" si="1007"/>
        <v>0</v>
      </c>
      <c r="GB412" s="466">
        <f t="shared" si="1008"/>
        <v>0</v>
      </c>
      <c r="GC412" s="468">
        <f t="shared" si="1009"/>
        <v>0</v>
      </c>
    </row>
    <row r="413" spans="1:185">
      <c r="A413" s="97">
        <v>410</v>
      </c>
      <c r="B413" s="97" t="s">
        <v>11</v>
      </c>
      <c r="C413" s="97" t="s">
        <v>213</v>
      </c>
      <c r="D413" s="97" t="s">
        <v>936</v>
      </c>
      <c r="E413" s="321">
        <v>0</v>
      </c>
      <c r="F413" s="122">
        <v>0</v>
      </c>
      <c r="G413" s="122">
        <v>0.109533499791927</v>
      </c>
      <c r="H413" s="122">
        <v>0</v>
      </c>
      <c r="I413" s="122">
        <v>0</v>
      </c>
      <c r="J413" s="122">
        <v>0.107001794423637</v>
      </c>
      <c r="K413" s="122">
        <v>0</v>
      </c>
      <c r="L413" s="122">
        <v>0</v>
      </c>
      <c r="M413" s="122">
        <v>0.104059542238868</v>
      </c>
      <c r="N413" s="122">
        <v>0</v>
      </c>
      <c r="O413" s="122">
        <v>0</v>
      </c>
      <c r="P413" s="475">
        <v>0.100375147732002</v>
      </c>
      <c r="Q413" s="474">
        <v>7</v>
      </c>
      <c r="R413" s="97">
        <v>0</v>
      </c>
      <c r="S413" s="97">
        <v>0</v>
      </c>
      <c r="T413" s="97">
        <v>0.76673449854348696</v>
      </c>
      <c r="U413" s="97">
        <v>0</v>
      </c>
      <c r="V413" s="97">
        <v>0</v>
      </c>
      <c r="W413" s="97">
        <v>0.74901256096545898</v>
      </c>
      <c r="X413" s="97">
        <v>0</v>
      </c>
      <c r="Y413" s="97">
        <v>0</v>
      </c>
      <c r="Z413" s="97">
        <v>0.72841679567207596</v>
      </c>
      <c r="AA413" s="97">
        <v>0</v>
      </c>
      <c r="AB413" s="97">
        <v>0</v>
      </c>
      <c r="AC413" s="97">
        <v>0.70262603412401103</v>
      </c>
      <c r="AD413" s="321">
        <v>0</v>
      </c>
      <c r="AE413" s="97">
        <v>0</v>
      </c>
      <c r="AF413" s="97">
        <v>0</v>
      </c>
      <c r="AG413" s="97">
        <v>0</v>
      </c>
      <c r="AH413" s="97">
        <v>0</v>
      </c>
      <c r="AI413" s="97">
        <v>0</v>
      </c>
      <c r="AJ413" s="97">
        <v>0</v>
      </c>
      <c r="AK413" s="97">
        <v>0</v>
      </c>
      <c r="AL413" s="97">
        <v>0</v>
      </c>
      <c r="AM413" s="97">
        <v>0</v>
      </c>
      <c r="AN413" s="97">
        <v>0</v>
      </c>
      <c r="AO413" s="97">
        <v>0</v>
      </c>
      <c r="AP413" s="466">
        <f t="shared" si="866"/>
        <v>0</v>
      </c>
      <c r="AQ413" s="122">
        <f t="shared" si="867"/>
        <v>0</v>
      </c>
      <c r="AR413" s="473">
        <f t="shared" si="868"/>
        <v>0</v>
      </c>
      <c r="AS413" s="122">
        <f t="shared" si="869"/>
        <v>0</v>
      </c>
      <c r="AT413" s="122">
        <f t="shared" si="870"/>
        <v>0</v>
      </c>
      <c r="AU413" s="122">
        <f t="shared" si="871"/>
        <v>0</v>
      </c>
      <c r="AV413" s="122">
        <f t="shared" si="872"/>
        <v>0</v>
      </c>
      <c r="AW413" s="122">
        <f t="shared" si="873"/>
        <v>0</v>
      </c>
      <c r="AX413" s="122">
        <f t="shared" si="874"/>
        <v>0</v>
      </c>
      <c r="AY413" s="122">
        <f t="shared" si="875"/>
        <v>0</v>
      </c>
      <c r="AZ413" s="122">
        <f t="shared" si="876"/>
        <v>0</v>
      </c>
      <c r="BA413" s="469">
        <f t="shared" si="877"/>
        <v>0</v>
      </c>
      <c r="BB413" s="97">
        <f t="shared" si="878"/>
        <v>0</v>
      </c>
      <c r="BC413" s="97">
        <f t="shared" si="879"/>
        <v>0</v>
      </c>
      <c r="BD413" s="97">
        <f t="shared" si="880"/>
        <v>1.6903453095667487E-2</v>
      </c>
      <c r="BE413" s="97">
        <f t="shared" si="881"/>
        <v>0</v>
      </c>
      <c r="BF413" s="97">
        <f t="shared" si="882"/>
        <v>0</v>
      </c>
      <c r="BG413" s="97">
        <f t="shared" si="883"/>
        <v>1.6512754697221046E-2</v>
      </c>
      <c r="BH413" s="97">
        <f t="shared" si="884"/>
        <v>0</v>
      </c>
      <c r="BI413" s="97">
        <f t="shared" si="885"/>
        <v>0</v>
      </c>
      <c r="BJ413" s="97">
        <f t="shared" si="886"/>
        <v>1.6058699801729304E-2</v>
      </c>
      <c r="BK413" s="97">
        <f t="shared" si="887"/>
        <v>0</v>
      </c>
      <c r="BL413" s="97">
        <f t="shared" si="888"/>
        <v>0</v>
      </c>
      <c r="BM413" s="469">
        <f t="shared" si="889"/>
        <v>1.5490115853886396E-2</v>
      </c>
      <c r="BN413" s="467">
        <f t="shared" si="890"/>
        <v>0</v>
      </c>
      <c r="BO413" s="97">
        <f t="shared" si="891"/>
        <v>0</v>
      </c>
      <c r="BP413" s="97">
        <f t="shared" si="892"/>
        <v>0</v>
      </c>
      <c r="BQ413" s="97">
        <f t="shared" si="893"/>
        <v>0</v>
      </c>
      <c r="BR413" s="97">
        <f t="shared" si="894"/>
        <v>0</v>
      </c>
      <c r="BS413" s="97">
        <f t="shared" si="895"/>
        <v>0</v>
      </c>
      <c r="BT413" s="97">
        <f t="shared" si="896"/>
        <v>0</v>
      </c>
      <c r="BU413" s="97">
        <f t="shared" si="897"/>
        <v>0</v>
      </c>
      <c r="BV413" s="97">
        <f t="shared" si="898"/>
        <v>0</v>
      </c>
      <c r="BW413" s="97">
        <f t="shared" si="899"/>
        <v>0</v>
      </c>
      <c r="BX413" s="97">
        <f t="shared" si="900"/>
        <v>0</v>
      </c>
      <c r="BY413" s="469">
        <f t="shared" si="901"/>
        <v>0</v>
      </c>
      <c r="BZ413" s="470">
        <f t="shared" si="902"/>
        <v>0</v>
      </c>
      <c r="CA413" s="470">
        <f t="shared" si="903"/>
        <v>0</v>
      </c>
      <c r="CB413" s="470">
        <f t="shared" si="904"/>
        <v>0</v>
      </c>
      <c r="CC413" s="470">
        <f t="shared" si="905"/>
        <v>0</v>
      </c>
      <c r="CD413" s="470">
        <f t="shared" si="906"/>
        <v>0</v>
      </c>
      <c r="CE413" s="470">
        <f t="shared" si="907"/>
        <v>0</v>
      </c>
      <c r="CF413" s="470">
        <f t="shared" si="908"/>
        <v>0</v>
      </c>
      <c r="CG413" s="470">
        <f t="shared" si="909"/>
        <v>0</v>
      </c>
      <c r="CH413" s="470">
        <f t="shared" si="910"/>
        <v>0</v>
      </c>
      <c r="CI413" s="470">
        <f t="shared" si="911"/>
        <v>0</v>
      </c>
      <c r="CJ413" s="470">
        <f t="shared" si="912"/>
        <v>0</v>
      </c>
      <c r="CK413" s="472">
        <f t="shared" si="913"/>
        <v>0</v>
      </c>
      <c r="CL413" s="470">
        <f t="shared" si="914"/>
        <v>0</v>
      </c>
      <c r="CM413" s="116">
        <f t="shared" si="915"/>
        <v>0</v>
      </c>
      <c r="CN413" s="116">
        <f t="shared" si="916"/>
        <v>0.76673449854348696</v>
      </c>
      <c r="CO413" s="116">
        <f t="shared" si="917"/>
        <v>0</v>
      </c>
      <c r="CP413" s="116">
        <f t="shared" si="918"/>
        <v>0</v>
      </c>
      <c r="CQ413" s="116">
        <f t="shared" si="919"/>
        <v>0.74901256096545898</v>
      </c>
      <c r="CR413" s="116">
        <f t="shared" si="920"/>
        <v>0</v>
      </c>
      <c r="CS413" s="116">
        <f t="shared" si="921"/>
        <v>0</v>
      </c>
      <c r="CT413" s="116">
        <f t="shared" si="922"/>
        <v>0.72841679567207596</v>
      </c>
      <c r="CU413" s="116">
        <f t="shared" si="923"/>
        <v>0</v>
      </c>
      <c r="CV413" s="116">
        <f t="shared" si="924"/>
        <v>0</v>
      </c>
      <c r="CW413" s="471">
        <f t="shared" si="925"/>
        <v>0.70262603412401103</v>
      </c>
      <c r="CX413" s="470">
        <f t="shared" si="926"/>
        <v>0</v>
      </c>
      <c r="CY413" s="116">
        <f t="shared" si="927"/>
        <v>0</v>
      </c>
      <c r="CZ413" s="116">
        <f t="shared" si="928"/>
        <v>0</v>
      </c>
      <c r="DA413" s="116">
        <f t="shared" si="929"/>
        <v>0</v>
      </c>
      <c r="DB413" s="116">
        <f t="shared" si="930"/>
        <v>0</v>
      </c>
      <c r="DC413" s="116">
        <f t="shared" si="931"/>
        <v>0</v>
      </c>
      <c r="DD413" s="116">
        <f t="shared" si="932"/>
        <v>0</v>
      </c>
      <c r="DE413" s="116">
        <f t="shared" si="933"/>
        <v>0</v>
      </c>
      <c r="DF413" s="116">
        <f t="shared" si="934"/>
        <v>0</v>
      </c>
      <c r="DG413" s="116">
        <f t="shared" si="935"/>
        <v>0</v>
      </c>
      <c r="DH413" s="116">
        <f t="shared" si="936"/>
        <v>0</v>
      </c>
      <c r="DI413" s="471">
        <f t="shared" si="937"/>
        <v>0</v>
      </c>
      <c r="DJ413" s="470">
        <f t="shared" si="938"/>
        <v>0</v>
      </c>
      <c r="DK413" s="116">
        <f t="shared" si="939"/>
        <v>0</v>
      </c>
      <c r="DL413" s="116">
        <f t="shared" si="940"/>
        <v>0</v>
      </c>
      <c r="DM413" s="116">
        <f t="shared" si="941"/>
        <v>0</v>
      </c>
      <c r="DN413" s="116">
        <f t="shared" si="942"/>
        <v>0</v>
      </c>
      <c r="DO413" s="116">
        <f t="shared" si="943"/>
        <v>0</v>
      </c>
      <c r="DP413" s="116">
        <f t="shared" si="944"/>
        <v>0</v>
      </c>
      <c r="DQ413" s="116">
        <f t="shared" si="945"/>
        <v>0</v>
      </c>
      <c r="DR413" s="116">
        <f t="shared" si="946"/>
        <v>0</v>
      </c>
      <c r="DS413" s="116">
        <f t="shared" si="947"/>
        <v>0</v>
      </c>
      <c r="DT413" s="116">
        <f t="shared" si="948"/>
        <v>0</v>
      </c>
      <c r="DU413" s="471">
        <f t="shared" si="949"/>
        <v>0</v>
      </c>
      <c r="DV413" s="470">
        <f t="shared" si="950"/>
        <v>0</v>
      </c>
      <c r="DW413" s="470">
        <f t="shared" si="951"/>
        <v>0</v>
      </c>
      <c r="DX413" s="470">
        <f t="shared" si="952"/>
        <v>0</v>
      </c>
      <c r="DY413" s="470">
        <f t="shared" si="953"/>
        <v>0</v>
      </c>
      <c r="DZ413" s="470">
        <f t="shared" si="954"/>
        <v>0</v>
      </c>
      <c r="EA413" s="470">
        <f t="shared" si="955"/>
        <v>0</v>
      </c>
      <c r="EB413" s="470">
        <f t="shared" si="956"/>
        <v>0</v>
      </c>
      <c r="EC413" s="470">
        <f t="shared" si="957"/>
        <v>0</v>
      </c>
      <c r="ED413" s="470">
        <f t="shared" si="958"/>
        <v>0</v>
      </c>
      <c r="EE413" s="470">
        <f t="shared" si="959"/>
        <v>0</v>
      </c>
      <c r="EF413" s="470">
        <f t="shared" si="960"/>
        <v>0</v>
      </c>
      <c r="EG413" s="470">
        <f t="shared" si="961"/>
        <v>0</v>
      </c>
      <c r="EH413" s="466">
        <f t="shared" si="962"/>
        <v>0</v>
      </c>
      <c r="EI413" s="122">
        <f t="shared" si="963"/>
        <v>0</v>
      </c>
      <c r="EJ413" s="122">
        <f t="shared" si="964"/>
        <v>0</v>
      </c>
      <c r="EK413" s="122">
        <f t="shared" si="965"/>
        <v>0</v>
      </c>
      <c r="EL413" s="122">
        <f t="shared" si="966"/>
        <v>0</v>
      </c>
      <c r="EM413" s="122">
        <f t="shared" si="967"/>
        <v>0</v>
      </c>
      <c r="EN413" s="122">
        <f t="shared" si="968"/>
        <v>0</v>
      </c>
      <c r="EO413" s="122">
        <f t="shared" si="969"/>
        <v>0</v>
      </c>
      <c r="EP413" s="122">
        <f t="shared" si="970"/>
        <v>0</v>
      </c>
      <c r="EQ413" s="122">
        <f t="shared" si="971"/>
        <v>0</v>
      </c>
      <c r="ER413" s="122">
        <f t="shared" si="972"/>
        <v>0</v>
      </c>
      <c r="ES413" s="469">
        <f t="shared" si="973"/>
        <v>0</v>
      </c>
      <c r="ET413" s="466">
        <f t="shared" si="974"/>
        <v>0</v>
      </c>
      <c r="EU413" s="122">
        <f t="shared" si="975"/>
        <v>0</v>
      </c>
      <c r="EV413" s="122">
        <f t="shared" si="976"/>
        <v>0</v>
      </c>
      <c r="EW413" s="122">
        <f t="shared" si="977"/>
        <v>0</v>
      </c>
      <c r="EX413" s="122">
        <f t="shared" si="978"/>
        <v>0</v>
      </c>
      <c r="EY413" s="122">
        <f t="shared" si="979"/>
        <v>0</v>
      </c>
      <c r="EZ413" s="122">
        <f t="shared" si="980"/>
        <v>0</v>
      </c>
      <c r="FA413" s="122">
        <f t="shared" si="981"/>
        <v>0</v>
      </c>
      <c r="FB413" s="122">
        <f t="shared" si="982"/>
        <v>0</v>
      </c>
      <c r="FC413" s="122">
        <f t="shared" si="983"/>
        <v>0</v>
      </c>
      <c r="FD413" s="122">
        <f t="shared" si="984"/>
        <v>0</v>
      </c>
      <c r="FE413" s="469">
        <f t="shared" si="985"/>
        <v>0</v>
      </c>
      <c r="FF413" s="466">
        <f t="shared" si="986"/>
        <v>0</v>
      </c>
      <c r="FG413" s="466">
        <f t="shared" si="987"/>
        <v>0</v>
      </c>
      <c r="FH413" s="466">
        <f t="shared" si="988"/>
        <v>0</v>
      </c>
      <c r="FI413" s="466">
        <f t="shared" si="989"/>
        <v>0</v>
      </c>
      <c r="FJ413" s="466">
        <f t="shared" si="990"/>
        <v>0</v>
      </c>
      <c r="FK413" s="466">
        <f t="shared" si="991"/>
        <v>0</v>
      </c>
      <c r="FL413" s="466">
        <f t="shared" si="992"/>
        <v>0</v>
      </c>
      <c r="FM413" s="466">
        <f t="shared" si="993"/>
        <v>0</v>
      </c>
      <c r="FN413" s="466">
        <f t="shared" si="994"/>
        <v>0</v>
      </c>
      <c r="FO413" s="466">
        <f t="shared" si="995"/>
        <v>0</v>
      </c>
      <c r="FP413" s="466">
        <f t="shared" si="996"/>
        <v>0</v>
      </c>
      <c r="FQ413" s="468">
        <f t="shared" si="997"/>
        <v>0</v>
      </c>
      <c r="FR413" s="466">
        <f t="shared" si="998"/>
        <v>0</v>
      </c>
      <c r="FS413" s="466">
        <f t="shared" si="999"/>
        <v>0</v>
      </c>
      <c r="FT413" s="466">
        <f t="shared" si="1000"/>
        <v>0</v>
      </c>
      <c r="FU413" s="466">
        <f t="shared" si="1001"/>
        <v>0</v>
      </c>
      <c r="FV413" s="466">
        <f t="shared" si="1002"/>
        <v>0</v>
      </c>
      <c r="FW413" s="466">
        <f t="shared" si="1003"/>
        <v>0</v>
      </c>
      <c r="FX413" s="466">
        <f t="shared" si="1004"/>
        <v>0</v>
      </c>
      <c r="FY413" s="466">
        <f t="shared" si="1005"/>
        <v>0</v>
      </c>
      <c r="FZ413" s="466">
        <f t="shared" si="1006"/>
        <v>0</v>
      </c>
      <c r="GA413" s="466">
        <f t="shared" si="1007"/>
        <v>0</v>
      </c>
      <c r="GB413" s="466">
        <f t="shared" si="1008"/>
        <v>0</v>
      </c>
      <c r="GC413" s="468">
        <f t="shared" si="1009"/>
        <v>0</v>
      </c>
    </row>
    <row r="414" spans="1:185">
      <c r="A414" s="97">
        <v>411</v>
      </c>
      <c r="B414" s="97" t="s">
        <v>11</v>
      </c>
      <c r="C414" s="97" t="s">
        <v>213</v>
      </c>
      <c r="D414" s="97" t="s">
        <v>936</v>
      </c>
      <c r="E414" s="321">
        <v>0</v>
      </c>
      <c r="F414" s="122">
        <v>0</v>
      </c>
      <c r="G414" s="122">
        <v>0.18826432173010299</v>
      </c>
      <c r="H414" s="122">
        <v>0</v>
      </c>
      <c r="I414" s="122">
        <v>0</v>
      </c>
      <c r="J414" s="122">
        <v>0.18373656479249401</v>
      </c>
      <c r="K414" s="122">
        <v>0</v>
      </c>
      <c r="L414" s="122">
        <v>0</v>
      </c>
      <c r="M414" s="122">
        <v>0.178474577000138</v>
      </c>
      <c r="N414" s="122">
        <v>0</v>
      </c>
      <c r="O414" s="122">
        <v>0</v>
      </c>
      <c r="P414" s="475">
        <v>0.17188532573958401</v>
      </c>
      <c r="Q414" s="474">
        <v>3</v>
      </c>
      <c r="R414" s="97">
        <v>0</v>
      </c>
      <c r="S414" s="97">
        <v>0</v>
      </c>
      <c r="T414" s="97">
        <v>0.56479296519030897</v>
      </c>
      <c r="U414" s="97">
        <v>0</v>
      </c>
      <c r="V414" s="97">
        <v>0</v>
      </c>
      <c r="W414" s="97">
        <v>0.55120969437748202</v>
      </c>
      <c r="X414" s="97">
        <v>0</v>
      </c>
      <c r="Y414" s="97">
        <v>0</v>
      </c>
      <c r="Z414" s="97">
        <v>0.53542373100041296</v>
      </c>
      <c r="AA414" s="97">
        <v>0</v>
      </c>
      <c r="AB414" s="97">
        <v>0</v>
      </c>
      <c r="AC414" s="97">
        <v>0.515655977218752</v>
      </c>
      <c r="AD414" s="321">
        <v>0</v>
      </c>
      <c r="AE414" s="97">
        <v>0</v>
      </c>
      <c r="AF414" s="97">
        <v>0</v>
      </c>
      <c r="AG414" s="97">
        <v>0</v>
      </c>
      <c r="AH414" s="97">
        <v>0</v>
      </c>
      <c r="AI414" s="97">
        <v>0</v>
      </c>
      <c r="AJ414" s="97">
        <v>0</v>
      </c>
      <c r="AK414" s="97">
        <v>0</v>
      </c>
      <c r="AL414" s="97">
        <v>0</v>
      </c>
      <c r="AM414" s="97">
        <v>0</v>
      </c>
      <c r="AN414" s="97">
        <v>0</v>
      </c>
      <c r="AO414" s="97">
        <v>0</v>
      </c>
      <c r="AP414" s="466">
        <f t="shared" si="866"/>
        <v>0</v>
      </c>
      <c r="AQ414" s="122">
        <f t="shared" si="867"/>
        <v>0</v>
      </c>
      <c r="AR414" s="473">
        <f t="shared" si="868"/>
        <v>0</v>
      </c>
      <c r="AS414" s="122">
        <f t="shared" si="869"/>
        <v>0</v>
      </c>
      <c r="AT414" s="122">
        <f t="shared" si="870"/>
        <v>0</v>
      </c>
      <c r="AU414" s="122">
        <f t="shared" si="871"/>
        <v>0</v>
      </c>
      <c r="AV414" s="122">
        <f t="shared" si="872"/>
        <v>0</v>
      </c>
      <c r="AW414" s="122">
        <f t="shared" si="873"/>
        <v>0</v>
      </c>
      <c r="AX414" s="122">
        <f t="shared" si="874"/>
        <v>0</v>
      </c>
      <c r="AY414" s="122">
        <f t="shared" si="875"/>
        <v>0</v>
      </c>
      <c r="AZ414" s="122">
        <f t="shared" si="876"/>
        <v>0</v>
      </c>
      <c r="BA414" s="469">
        <f t="shared" si="877"/>
        <v>0</v>
      </c>
      <c r="BB414" s="97">
        <f t="shared" si="878"/>
        <v>0</v>
      </c>
      <c r="BC414" s="97">
        <f t="shared" si="879"/>
        <v>0</v>
      </c>
      <c r="BD414" s="97">
        <f t="shared" si="880"/>
        <v>2.9053368494548891E-2</v>
      </c>
      <c r="BE414" s="97">
        <f t="shared" si="881"/>
        <v>0</v>
      </c>
      <c r="BF414" s="97">
        <f t="shared" si="882"/>
        <v>0</v>
      </c>
      <c r="BG414" s="97">
        <f t="shared" si="883"/>
        <v>2.8354634982254986E-2</v>
      </c>
      <c r="BH414" s="97">
        <f t="shared" si="884"/>
        <v>0</v>
      </c>
      <c r="BI414" s="97">
        <f t="shared" si="885"/>
        <v>0</v>
      </c>
      <c r="BJ414" s="97">
        <f t="shared" si="886"/>
        <v>2.7542593332832405E-2</v>
      </c>
      <c r="BK414" s="97">
        <f t="shared" si="887"/>
        <v>0</v>
      </c>
      <c r="BL414" s="97">
        <f t="shared" si="888"/>
        <v>0</v>
      </c>
      <c r="BM414" s="469">
        <f t="shared" si="889"/>
        <v>2.6525725435523135E-2</v>
      </c>
      <c r="BN414" s="467">
        <f t="shared" si="890"/>
        <v>0</v>
      </c>
      <c r="BO414" s="97">
        <f t="shared" si="891"/>
        <v>0</v>
      </c>
      <c r="BP414" s="97">
        <f t="shared" si="892"/>
        <v>0</v>
      </c>
      <c r="BQ414" s="97">
        <f t="shared" si="893"/>
        <v>0</v>
      </c>
      <c r="BR414" s="97">
        <f t="shared" si="894"/>
        <v>0</v>
      </c>
      <c r="BS414" s="97">
        <f t="shared" si="895"/>
        <v>0</v>
      </c>
      <c r="BT414" s="97">
        <f t="shared" si="896"/>
        <v>0</v>
      </c>
      <c r="BU414" s="97">
        <f t="shared" si="897"/>
        <v>0</v>
      </c>
      <c r="BV414" s="97">
        <f t="shared" si="898"/>
        <v>0</v>
      </c>
      <c r="BW414" s="97">
        <f t="shared" si="899"/>
        <v>0</v>
      </c>
      <c r="BX414" s="97">
        <f t="shared" si="900"/>
        <v>0</v>
      </c>
      <c r="BY414" s="469">
        <f t="shared" si="901"/>
        <v>0</v>
      </c>
      <c r="BZ414" s="470">
        <f t="shared" si="902"/>
        <v>0</v>
      </c>
      <c r="CA414" s="470">
        <f t="shared" si="903"/>
        <v>0</v>
      </c>
      <c r="CB414" s="470">
        <f t="shared" si="904"/>
        <v>0</v>
      </c>
      <c r="CC414" s="470">
        <f t="shared" si="905"/>
        <v>0</v>
      </c>
      <c r="CD414" s="470">
        <f t="shared" si="906"/>
        <v>0</v>
      </c>
      <c r="CE414" s="470">
        <f t="shared" si="907"/>
        <v>0</v>
      </c>
      <c r="CF414" s="470">
        <f t="shared" si="908"/>
        <v>0</v>
      </c>
      <c r="CG414" s="470">
        <f t="shared" si="909"/>
        <v>0</v>
      </c>
      <c r="CH414" s="470">
        <f t="shared" si="910"/>
        <v>0</v>
      </c>
      <c r="CI414" s="470">
        <f t="shared" si="911"/>
        <v>0</v>
      </c>
      <c r="CJ414" s="470">
        <f t="shared" si="912"/>
        <v>0</v>
      </c>
      <c r="CK414" s="472">
        <f t="shared" si="913"/>
        <v>0</v>
      </c>
      <c r="CL414" s="470">
        <f t="shared" si="914"/>
        <v>0</v>
      </c>
      <c r="CM414" s="116">
        <f t="shared" si="915"/>
        <v>0</v>
      </c>
      <c r="CN414" s="116">
        <f t="shared" si="916"/>
        <v>0.56479296519030897</v>
      </c>
      <c r="CO414" s="116">
        <f t="shared" si="917"/>
        <v>0</v>
      </c>
      <c r="CP414" s="116">
        <f t="shared" si="918"/>
        <v>0</v>
      </c>
      <c r="CQ414" s="116">
        <f t="shared" si="919"/>
        <v>0.55120969437748202</v>
      </c>
      <c r="CR414" s="116">
        <f t="shared" si="920"/>
        <v>0</v>
      </c>
      <c r="CS414" s="116">
        <f t="shared" si="921"/>
        <v>0</v>
      </c>
      <c r="CT414" s="116">
        <f t="shared" si="922"/>
        <v>0.53542373100041296</v>
      </c>
      <c r="CU414" s="116">
        <f t="shared" si="923"/>
        <v>0</v>
      </c>
      <c r="CV414" s="116">
        <f t="shared" si="924"/>
        <v>0</v>
      </c>
      <c r="CW414" s="471">
        <f t="shared" si="925"/>
        <v>0.515655977218752</v>
      </c>
      <c r="CX414" s="470">
        <f t="shared" si="926"/>
        <v>0</v>
      </c>
      <c r="CY414" s="116">
        <f t="shared" si="927"/>
        <v>0</v>
      </c>
      <c r="CZ414" s="116">
        <f t="shared" si="928"/>
        <v>0</v>
      </c>
      <c r="DA414" s="116">
        <f t="shared" si="929"/>
        <v>0</v>
      </c>
      <c r="DB414" s="116">
        <f t="shared" si="930"/>
        <v>0</v>
      </c>
      <c r="DC414" s="116">
        <f t="shared" si="931"/>
        <v>0</v>
      </c>
      <c r="DD414" s="116">
        <f t="shared" si="932"/>
        <v>0</v>
      </c>
      <c r="DE414" s="116">
        <f t="shared" si="933"/>
        <v>0</v>
      </c>
      <c r="DF414" s="116">
        <f t="shared" si="934"/>
        <v>0</v>
      </c>
      <c r="DG414" s="116">
        <f t="shared" si="935"/>
        <v>0</v>
      </c>
      <c r="DH414" s="116">
        <f t="shared" si="936"/>
        <v>0</v>
      </c>
      <c r="DI414" s="471">
        <f t="shared" si="937"/>
        <v>0</v>
      </c>
      <c r="DJ414" s="470">
        <f t="shared" si="938"/>
        <v>0</v>
      </c>
      <c r="DK414" s="116">
        <f t="shared" si="939"/>
        <v>0</v>
      </c>
      <c r="DL414" s="116">
        <f t="shared" si="940"/>
        <v>0</v>
      </c>
      <c r="DM414" s="116">
        <f t="shared" si="941"/>
        <v>0</v>
      </c>
      <c r="DN414" s="116">
        <f t="shared" si="942"/>
        <v>0</v>
      </c>
      <c r="DO414" s="116">
        <f t="shared" si="943"/>
        <v>0</v>
      </c>
      <c r="DP414" s="116">
        <f t="shared" si="944"/>
        <v>0</v>
      </c>
      <c r="DQ414" s="116">
        <f t="shared" si="945"/>
        <v>0</v>
      </c>
      <c r="DR414" s="116">
        <f t="shared" si="946"/>
        <v>0</v>
      </c>
      <c r="DS414" s="116">
        <f t="shared" si="947"/>
        <v>0</v>
      </c>
      <c r="DT414" s="116">
        <f t="shared" si="948"/>
        <v>0</v>
      </c>
      <c r="DU414" s="471">
        <f t="shared" si="949"/>
        <v>0</v>
      </c>
      <c r="DV414" s="470">
        <f t="shared" si="950"/>
        <v>0</v>
      </c>
      <c r="DW414" s="470">
        <f t="shared" si="951"/>
        <v>0</v>
      </c>
      <c r="DX414" s="470">
        <f t="shared" si="952"/>
        <v>0</v>
      </c>
      <c r="DY414" s="470">
        <f t="shared" si="953"/>
        <v>0</v>
      </c>
      <c r="DZ414" s="470">
        <f t="shared" si="954"/>
        <v>0</v>
      </c>
      <c r="EA414" s="470">
        <f t="shared" si="955"/>
        <v>0</v>
      </c>
      <c r="EB414" s="470">
        <f t="shared" si="956"/>
        <v>0</v>
      </c>
      <c r="EC414" s="470">
        <f t="shared" si="957"/>
        <v>0</v>
      </c>
      <c r="ED414" s="470">
        <f t="shared" si="958"/>
        <v>0</v>
      </c>
      <c r="EE414" s="470">
        <f t="shared" si="959"/>
        <v>0</v>
      </c>
      <c r="EF414" s="470">
        <f t="shared" si="960"/>
        <v>0</v>
      </c>
      <c r="EG414" s="470">
        <f t="shared" si="961"/>
        <v>0</v>
      </c>
      <c r="EH414" s="466">
        <f t="shared" si="962"/>
        <v>0</v>
      </c>
      <c r="EI414" s="122">
        <f t="shared" si="963"/>
        <v>0</v>
      </c>
      <c r="EJ414" s="122">
        <f t="shared" si="964"/>
        <v>0</v>
      </c>
      <c r="EK414" s="122">
        <f t="shared" si="965"/>
        <v>0</v>
      </c>
      <c r="EL414" s="122">
        <f t="shared" si="966"/>
        <v>0</v>
      </c>
      <c r="EM414" s="122">
        <f t="shared" si="967"/>
        <v>0</v>
      </c>
      <c r="EN414" s="122">
        <f t="shared" si="968"/>
        <v>0</v>
      </c>
      <c r="EO414" s="122">
        <f t="shared" si="969"/>
        <v>0</v>
      </c>
      <c r="EP414" s="122">
        <f t="shared" si="970"/>
        <v>0</v>
      </c>
      <c r="EQ414" s="122">
        <f t="shared" si="971"/>
        <v>0</v>
      </c>
      <c r="ER414" s="122">
        <f t="shared" si="972"/>
        <v>0</v>
      </c>
      <c r="ES414" s="469">
        <f t="shared" si="973"/>
        <v>0</v>
      </c>
      <c r="ET414" s="466">
        <f t="shared" si="974"/>
        <v>0</v>
      </c>
      <c r="EU414" s="122">
        <f t="shared" si="975"/>
        <v>0</v>
      </c>
      <c r="EV414" s="122">
        <f t="shared" si="976"/>
        <v>0</v>
      </c>
      <c r="EW414" s="122">
        <f t="shared" si="977"/>
        <v>0</v>
      </c>
      <c r="EX414" s="122">
        <f t="shared" si="978"/>
        <v>0</v>
      </c>
      <c r="EY414" s="122">
        <f t="shared" si="979"/>
        <v>0</v>
      </c>
      <c r="EZ414" s="122">
        <f t="shared" si="980"/>
        <v>0</v>
      </c>
      <c r="FA414" s="122">
        <f t="shared" si="981"/>
        <v>0</v>
      </c>
      <c r="FB414" s="122">
        <f t="shared" si="982"/>
        <v>0</v>
      </c>
      <c r="FC414" s="122">
        <f t="shared" si="983"/>
        <v>0</v>
      </c>
      <c r="FD414" s="122">
        <f t="shared" si="984"/>
        <v>0</v>
      </c>
      <c r="FE414" s="469">
        <f t="shared" si="985"/>
        <v>0</v>
      </c>
      <c r="FF414" s="466">
        <f t="shared" si="986"/>
        <v>0</v>
      </c>
      <c r="FG414" s="466">
        <f t="shared" si="987"/>
        <v>0</v>
      </c>
      <c r="FH414" s="466">
        <f t="shared" si="988"/>
        <v>0</v>
      </c>
      <c r="FI414" s="466">
        <f t="shared" si="989"/>
        <v>0</v>
      </c>
      <c r="FJ414" s="466">
        <f t="shared" si="990"/>
        <v>0</v>
      </c>
      <c r="FK414" s="466">
        <f t="shared" si="991"/>
        <v>0</v>
      </c>
      <c r="FL414" s="466">
        <f t="shared" si="992"/>
        <v>0</v>
      </c>
      <c r="FM414" s="466">
        <f t="shared" si="993"/>
        <v>0</v>
      </c>
      <c r="FN414" s="466">
        <f t="shared" si="994"/>
        <v>0</v>
      </c>
      <c r="FO414" s="466">
        <f t="shared" si="995"/>
        <v>0</v>
      </c>
      <c r="FP414" s="466">
        <f t="shared" si="996"/>
        <v>0</v>
      </c>
      <c r="FQ414" s="468">
        <f t="shared" si="997"/>
        <v>0</v>
      </c>
      <c r="FR414" s="466">
        <f t="shared" si="998"/>
        <v>0</v>
      </c>
      <c r="FS414" s="466">
        <f t="shared" si="999"/>
        <v>0</v>
      </c>
      <c r="FT414" s="466">
        <f t="shared" si="1000"/>
        <v>0</v>
      </c>
      <c r="FU414" s="466">
        <f t="shared" si="1001"/>
        <v>0</v>
      </c>
      <c r="FV414" s="466">
        <f t="shared" si="1002"/>
        <v>0</v>
      </c>
      <c r="FW414" s="466">
        <f t="shared" si="1003"/>
        <v>0</v>
      </c>
      <c r="FX414" s="466">
        <f t="shared" si="1004"/>
        <v>0</v>
      </c>
      <c r="FY414" s="466">
        <f t="shared" si="1005"/>
        <v>0</v>
      </c>
      <c r="FZ414" s="466">
        <f t="shared" si="1006"/>
        <v>0</v>
      </c>
      <c r="GA414" s="466">
        <f t="shared" si="1007"/>
        <v>0</v>
      </c>
      <c r="GB414" s="466">
        <f t="shared" si="1008"/>
        <v>0</v>
      </c>
      <c r="GC414" s="468">
        <f t="shared" si="1009"/>
        <v>0</v>
      </c>
    </row>
    <row r="415" spans="1:185">
      <c r="A415" s="97">
        <v>412</v>
      </c>
      <c r="B415" s="97" t="s">
        <v>11</v>
      </c>
      <c r="C415" s="97" t="s">
        <v>213</v>
      </c>
      <c r="D415" s="97" t="s">
        <v>936</v>
      </c>
      <c r="E415" s="321">
        <v>0</v>
      </c>
      <c r="F415" s="122">
        <v>0</v>
      </c>
      <c r="G415" s="122">
        <v>0.25557816618116203</v>
      </c>
      <c r="H415" s="122">
        <v>0</v>
      </c>
      <c r="I415" s="122">
        <v>0</v>
      </c>
      <c r="J415" s="122">
        <v>0.24967085365515301</v>
      </c>
      <c r="K415" s="122">
        <v>0</v>
      </c>
      <c r="L415" s="122">
        <v>0</v>
      </c>
      <c r="M415" s="122">
        <v>0.242805598557359</v>
      </c>
      <c r="N415" s="122">
        <v>0</v>
      </c>
      <c r="O415" s="122">
        <v>0</v>
      </c>
      <c r="P415" s="475">
        <v>0.23420867804133699</v>
      </c>
      <c r="Q415" s="474">
        <v>3</v>
      </c>
      <c r="R415" s="97">
        <v>0</v>
      </c>
      <c r="S415" s="97">
        <v>0</v>
      </c>
      <c r="T415" s="97">
        <v>0.76673449854348696</v>
      </c>
      <c r="U415" s="97">
        <v>0</v>
      </c>
      <c r="V415" s="97">
        <v>0</v>
      </c>
      <c r="W415" s="97">
        <v>0.74901256096545998</v>
      </c>
      <c r="X415" s="97">
        <v>0</v>
      </c>
      <c r="Y415" s="97">
        <v>0</v>
      </c>
      <c r="Z415" s="97">
        <v>0.72841679567207596</v>
      </c>
      <c r="AA415" s="97">
        <v>0</v>
      </c>
      <c r="AB415" s="97">
        <v>0</v>
      </c>
      <c r="AC415" s="97">
        <v>0.70262603412401103</v>
      </c>
      <c r="AD415" s="321">
        <v>0</v>
      </c>
      <c r="AE415" s="97">
        <v>0</v>
      </c>
      <c r="AF415" s="97">
        <v>0</v>
      </c>
      <c r="AG415" s="97">
        <v>0</v>
      </c>
      <c r="AH415" s="97">
        <v>0</v>
      </c>
      <c r="AI415" s="97">
        <v>0</v>
      </c>
      <c r="AJ415" s="97">
        <v>0</v>
      </c>
      <c r="AK415" s="97">
        <v>0</v>
      </c>
      <c r="AL415" s="97">
        <v>0</v>
      </c>
      <c r="AM415" s="97">
        <v>0</v>
      </c>
      <c r="AN415" s="97">
        <v>0</v>
      </c>
      <c r="AO415" s="97">
        <v>0</v>
      </c>
      <c r="AP415" s="466">
        <f t="shared" si="866"/>
        <v>0</v>
      </c>
      <c r="AQ415" s="122">
        <f t="shared" si="867"/>
        <v>0</v>
      </c>
      <c r="AR415" s="473">
        <f t="shared" si="868"/>
        <v>0</v>
      </c>
      <c r="AS415" s="122">
        <f t="shared" si="869"/>
        <v>0</v>
      </c>
      <c r="AT415" s="122">
        <f t="shared" si="870"/>
        <v>0</v>
      </c>
      <c r="AU415" s="122">
        <f t="shared" si="871"/>
        <v>0</v>
      </c>
      <c r="AV415" s="122">
        <f t="shared" si="872"/>
        <v>0</v>
      </c>
      <c r="AW415" s="122">
        <f t="shared" si="873"/>
        <v>0</v>
      </c>
      <c r="AX415" s="122">
        <f t="shared" si="874"/>
        <v>0</v>
      </c>
      <c r="AY415" s="122">
        <f t="shared" si="875"/>
        <v>0</v>
      </c>
      <c r="AZ415" s="122">
        <f t="shared" si="876"/>
        <v>0</v>
      </c>
      <c r="BA415" s="469">
        <f t="shared" si="877"/>
        <v>0</v>
      </c>
      <c r="BB415" s="97">
        <f t="shared" si="878"/>
        <v>0</v>
      </c>
      <c r="BC415" s="97">
        <f t="shared" si="879"/>
        <v>0</v>
      </c>
      <c r="BD415" s="97">
        <f t="shared" si="880"/>
        <v>3.9441390556557321E-2</v>
      </c>
      <c r="BE415" s="97">
        <f t="shared" si="881"/>
        <v>0</v>
      </c>
      <c r="BF415" s="97">
        <f t="shared" si="882"/>
        <v>0</v>
      </c>
      <c r="BG415" s="97">
        <f t="shared" si="883"/>
        <v>3.8529760960182444E-2</v>
      </c>
      <c r="BH415" s="97">
        <f t="shared" si="884"/>
        <v>0</v>
      </c>
      <c r="BI415" s="97">
        <f t="shared" si="885"/>
        <v>0</v>
      </c>
      <c r="BJ415" s="97">
        <f t="shared" si="886"/>
        <v>3.7470299537368433E-2</v>
      </c>
      <c r="BK415" s="97">
        <f t="shared" si="887"/>
        <v>0</v>
      </c>
      <c r="BL415" s="97">
        <f t="shared" si="888"/>
        <v>0</v>
      </c>
      <c r="BM415" s="469">
        <f t="shared" si="889"/>
        <v>3.6143603659068102E-2</v>
      </c>
      <c r="BN415" s="467">
        <f t="shared" si="890"/>
        <v>0</v>
      </c>
      <c r="BO415" s="97">
        <f t="shared" si="891"/>
        <v>0</v>
      </c>
      <c r="BP415" s="97">
        <f t="shared" si="892"/>
        <v>0</v>
      </c>
      <c r="BQ415" s="97">
        <f t="shared" si="893"/>
        <v>0</v>
      </c>
      <c r="BR415" s="97">
        <f t="shared" si="894"/>
        <v>0</v>
      </c>
      <c r="BS415" s="97">
        <f t="shared" si="895"/>
        <v>0</v>
      </c>
      <c r="BT415" s="97">
        <f t="shared" si="896"/>
        <v>0</v>
      </c>
      <c r="BU415" s="97">
        <f t="shared" si="897"/>
        <v>0</v>
      </c>
      <c r="BV415" s="97">
        <f t="shared" si="898"/>
        <v>0</v>
      </c>
      <c r="BW415" s="97">
        <f t="shared" si="899"/>
        <v>0</v>
      </c>
      <c r="BX415" s="97">
        <f t="shared" si="900"/>
        <v>0</v>
      </c>
      <c r="BY415" s="469">
        <f t="shared" si="901"/>
        <v>0</v>
      </c>
      <c r="BZ415" s="470">
        <f t="shared" si="902"/>
        <v>0</v>
      </c>
      <c r="CA415" s="470">
        <f t="shared" si="903"/>
        <v>0</v>
      </c>
      <c r="CB415" s="470">
        <f t="shared" si="904"/>
        <v>0</v>
      </c>
      <c r="CC415" s="470">
        <f t="shared" si="905"/>
        <v>0</v>
      </c>
      <c r="CD415" s="470">
        <f t="shared" si="906"/>
        <v>0</v>
      </c>
      <c r="CE415" s="470">
        <f t="shared" si="907"/>
        <v>0</v>
      </c>
      <c r="CF415" s="470">
        <f t="shared" si="908"/>
        <v>0</v>
      </c>
      <c r="CG415" s="470">
        <f t="shared" si="909"/>
        <v>0</v>
      </c>
      <c r="CH415" s="470">
        <f t="shared" si="910"/>
        <v>0</v>
      </c>
      <c r="CI415" s="470">
        <f t="shared" si="911"/>
        <v>0</v>
      </c>
      <c r="CJ415" s="470">
        <f t="shared" si="912"/>
        <v>0</v>
      </c>
      <c r="CK415" s="472">
        <f t="shared" si="913"/>
        <v>0</v>
      </c>
      <c r="CL415" s="470">
        <f t="shared" si="914"/>
        <v>0</v>
      </c>
      <c r="CM415" s="116">
        <f t="shared" si="915"/>
        <v>0</v>
      </c>
      <c r="CN415" s="116">
        <f t="shared" si="916"/>
        <v>0.76673449854348696</v>
      </c>
      <c r="CO415" s="116">
        <f t="shared" si="917"/>
        <v>0</v>
      </c>
      <c r="CP415" s="116">
        <f t="shared" si="918"/>
        <v>0</v>
      </c>
      <c r="CQ415" s="116">
        <f t="shared" si="919"/>
        <v>0.74901256096545998</v>
      </c>
      <c r="CR415" s="116">
        <f t="shared" si="920"/>
        <v>0</v>
      </c>
      <c r="CS415" s="116">
        <f t="shared" si="921"/>
        <v>0</v>
      </c>
      <c r="CT415" s="116">
        <f t="shared" si="922"/>
        <v>0.72841679567207596</v>
      </c>
      <c r="CU415" s="116">
        <f t="shared" si="923"/>
        <v>0</v>
      </c>
      <c r="CV415" s="116">
        <f t="shared" si="924"/>
        <v>0</v>
      </c>
      <c r="CW415" s="471">
        <f t="shared" si="925"/>
        <v>0.70262603412401103</v>
      </c>
      <c r="CX415" s="470">
        <f t="shared" si="926"/>
        <v>0</v>
      </c>
      <c r="CY415" s="116">
        <f t="shared" si="927"/>
        <v>0</v>
      </c>
      <c r="CZ415" s="116">
        <f t="shared" si="928"/>
        <v>0</v>
      </c>
      <c r="DA415" s="116">
        <f t="shared" si="929"/>
        <v>0</v>
      </c>
      <c r="DB415" s="116">
        <f t="shared" si="930"/>
        <v>0</v>
      </c>
      <c r="DC415" s="116">
        <f t="shared" si="931"/>
        <v>0</v>
      </c>
      <c r="DD415" s="116">
        <f t="shared" si="932"/>
        <v>0</v>
      </c>
      <c r="DE415" s="116">
        <f t="shared" si="933"/>
        <v>0</v>
      </c>
      <c r="DF415" s="116">
        <f t="shared" si="934"/>
        <v>0</v>
      </c>
      <c r="DG415" s="116">
        <f t="shared" si="935"/>
        <v>0</v>
      </c>
      <c r="DH415" s="116">
        <f t="shared" si="936"/>
        <v>0</v>
      </c>
      <c r="DI415" s="471">
        <f t="shared" si="937"/>
        <v>0</v>
      </c>
      <c r="DJ415" s="470">
        <f t="shared" si="938"/>
        <v>0</v>
      </c>
      <c r="DK415" s="116">
        <f t="shared" si="939"/>
        <v>0</v>
      </c>
      <c r="DL415" s="116">
        <f t="shared" si="940"/>
        <v>0</v>
      </c>
      <c r="DM415" s="116">
        <f t="shared" si="941"/>
        <v>0</v>
      </c>
      <c r="DN415" s="116">
        <f t="shared" si="942"/>
        <v>0</v>
      </c>
      <c r="DO415" s="116">
        <f t="shared" si="943"/>
        <v>0</v>
      </c>
      <c r="DP415" s="116">
        <f t="shared" si="944"/>
        <v>0</v>
      </c>
      <c r="DQ415" s="116">
        <f t="shared" si="945"/>
        <v>0</v>
      </c>
      <c r="DR415" s="116">
        <f t="shared" si="946"/>
        <v>0</v>
      </c>
      <c r="DS415" s="116">
        <f t="shared" si="947"/>
        <v>0</v>
      </c>
      <c r="DT415" s="116">
        <f t="shared" si="948"/>
        <v>0</v>
      </c>
      <c r="DU415" s="471">
        <f t="shared" si="949"/>
        <v>0</v>
      </c>
      <c r="DV415" s="470">
        <f t="shared" si="950"/>
        <v>0</v>
      </c>
      <c r="DW415" s="470">
        <f t="shared" si="951"/>
        <v>0</v>
      </c>
      <c r="DX415" s="470">
        <f t="shared" si="952"/>
        <v>0</v>
      </c>
      <c r="DY415" s="470">
        <f t="shared" si="953"/>
        <v>0</v>
      </c>
      <c r="DZ415" s="470">
        <f t="shared" si="954"/>
        <v>0</v>
      </c>
      <c r="EA415" s="470">
        <f t="shared" si="955"/>
        <v>0</v>
      </c>
      <c r="EB415" s="470">
        <f t="shared" si="956"/>
        <v>0</v>
      </c>
      <c r="EC415" s="470">
        <f t="shared" si="957"/>
        <v>0</v>
      </c>
      <c r="ED415" s="470">
        <f t="shared" si="958"/>
        <v>0</v>
      </c>
      <c r="EE415" s="470">
        <f t="shared" si="959"/>
        <v>0</v>
      </c>
      <c r="EF415" s="470">
        <f t="shared" si="960"/>
        <v>0</v>
      </c>
      <c r="EG415" s="470">
        <f t="shared" si="961"/>
        <v>0</v>
      </c>
      <c r="EH415" s="466">
        <f t="shared" si="962"/>
        <v>0</v>
      </c>
      <c r="EI415" s="122">
        <f t="shared" si="963"/>
        <v>0</v>
      </c>
      <c r="EJ415" s="122">
        <f t="shared" si="964"/>
        <v>0</v>
      </c>
      <c r="EK415" s="122">
        <f t="shared" si="965"/>
        <v>0</v>
      </c>
      <c r="EL415" s="122">
        <f t="shared" si="966"/>
        <v>0</v>
      </c>
      <c r="EM415" s="122">
        <f t="shared" si="967"/>
        <v>0</v>
      </c>
      <c r="EN415" s="122">
        <f t="shared" si="968"/>
        <v>0</v>
      </c>
      <c r="EO415" s="122">
        <f t="shared" si="969"/>
        <v>0</v>
      </c>
      <c r="EP415" s="122">
        <f t="shared" si="970"/>
        <v>0</v>
      </c>
      <c r="EQ415" s="122">
        <f t="shared" si="971"/>
        <v>0</v>
      </c>
      <c r="ER415" s="122">
        <f t="shared" si="972"/>
        <v>0</v>
      </c>
      <c r="ES415" s="469">
        <f t="shared" si="973"/>
        <v>0</v>
      </c>
      <c r="ET415" s="466">
        <f t="shared" si="974"/>
        <v>0</v>
      </c>
      <c r="EU415" s="122">
        <f t="shared" si="975"/>
        <v>0</v>
      </c>
      <c r="EV415" s="122">
        <f t="shared" si="976"/>
        <v>0</v>
      </c>
      <c r="EW415" s="122">
        <f t="shared" si="977"/>
        <v>0</v>
      </c>
      <c r="EX415" s="122">
        <f t="shared" si="978"/>
        <v>0</v>
      </c>
      <c r="EY415" s="122">
        <f t="shared" si="979"/>
        <v>0</v>
      </c>
      <c r="EZ415" s="122">
        <f t="shared" si="980"/>
        <v>0</v>
      </c>
      <c r="FA415" s="122">
        <f t="shared" si="981"/>
        <v>0</v>
      </c>
      <c r="FB415" s="122">
        <f t="shared" si="982"/>
        <v>0</v>
      </c>
      <c r="FC415" s="122">
        <f t="shared" si="983"/>
        <v>0</v>
      </c>
      <c r="FD415" s="122">
        <f t="shared" si="984"/>
        <v>0</v>
      </c>
      <c r="FE415" s="469">
        <f t="shared" si="985"/>
        <v>0</v>
      </c>
      <c r="FF415" s="466">
        <f t="shared" si="986"/>
        <v>0</v>
      </c>
      <c r="FG415" s="466">
        <f t="shared" si="987"/>
        <v>0</v>
      </c>
      <c r="FH415" s="466">
        <f t="shared" si="988"/>
        <v>0</v>
      </c>
      <c r="FI415" s="466">
        <f t="shared" si="989"/>
        <v>0</v>
      </c>
      <c r="FJ415" s="466">
        <f t="shared" si="990"/>
        <v>0</v>
      </c>
      <c r="FK415" s="466">
        <f t="shared" si="991"/>
        <v>0</v>
      </c>
      <c r="FL415" s="466">
        <f t="shared" si="992"/>
        <v>0</v>
      </c>
      <c r="FM415" s="466">
        <f t="shared" si="993"/>
        <v>0</v>
      </c>
      <c r="FN415" s="466">
        <f t="shared" si="994"/>
        <v>0</v>
      </c>
      <c r="FO415" s="466">
        <f t="shared" si="995"/>
        <v>0</v>
      </c>
      <c r="FP415" s="466">
        <f t="shared" si="996"/>
        <v>0</v>
      </c>
      <c r="FQ415" s="468">
        <f t="shared" si="997"/>
        <v>0</v>
      </c>
      <c r="FR415" s="466">
        <f t="shared" si="998"/>
        <v>0</v>
      </c>
      <c r="FS415" s="466">
        <f t="shared" si="999"/>
        <v>0</v>
      </c>
      <c r="FT415" s="466">
        <f t="shared" si="1000"/>
        <v>0</v>
      </c>
      <c r="FU415" s="466">
        <f t="shared" si="1001"/>
        <v>0</v>
      </c>
      <c r="FV415" s="466">
        <f t="shared" si="1002"/>
        <v>0</v>
      </c>
      <c r="FW415" s="466">
        <f t="shared" si="1003"/>
        <v>0</v>
      </c>
      <c r="FX415" s="466">
        <f t="shared" si="1004"/>
        <v>0</v>
      </c>
      <c r="FY415" s="466">
        <f t="shared" si="1005"/>
        <v>0</v>
      </c>
      <c r="FZ415" s="466">
        <f t="shared" si="1006"/>
        <v>0</v>
      </c>
      <c r="GA415" s="466">
        <f t="shared" si="1007"/>
        <v>0</v>
      </c>
      <c r="GB415" s="466">
        <f t="shared" si="1008"/>
        <v>0</v>
      </c>
      <c r="GC415" s="468">
        <f t="shared" si="1009"/>
        <v>0</v>
      </c>
    </row>
    <row r="416" spans="1:185">
      <c r="A416" s="97">
        <v>413</v>
      </c>
      <c r="B416" s="97" t="s">
        <v>11</v>
      </c>
      <c r="C416" s="97" t="s">
        <v>213</v>
      </c>
      <c r="D416" s="97" t="s">
        <v>936</v>
      </c>
      <c r="E416" s="321">
        <v>0</v>
      </c>
      <c r="F416" s="122">
        <v>0</v>
      </c>
      <c r="G416" s="122">
        <v>0.26073349420849501</v>
      </c>
      <c r="H416" s="122">
        <v>0</v>
      </c>
      <c r="I416" s="122">
        <v>0</v>
      </c>
      <c r="J416" s="122">
        <v>0.24279623700289599</v>
      </c>
      <c r="K416" s="122">
        <v>0</v>
      </c>
      <c r="L416" s="122">
        <v>0</v>
      </c>
      <c r="M416" s="122">
        <v>0.22992334401544401</v>
      </c>
      <c r="N416" s="122">
        <v>0</v>
      </c>
      <c r="O416" s="122">
        <v>0</v>
      </c>
      <c r="P416" s="475">
        <v>0.18725599314671801</v>
      </c>
      <c r="Q416" s="474">
        <v>1</v>
      </c>
      <c r="R416" s="97">
        <v>0</v>
      </c>
      <c r="S416" s="97">
        <v>0</v>
      </c>
      <c r="T416" s="97">
        <v>0.26073349420849501</v>
      </c>
      <c r="U416" s="97">
        <v>0</v>
      </c>
      <c r="V416" s="97">
        <v>0</v>
      </c>
      <c r="W416" s="97">
        <v>0.24279623700289599</v>
      </c>
      <c r="X416" s="97">
        <v>0</v>
      </c>
      <c r="Y416" s="97">
        <v>0</v>
      </c>
      <c r="Z416" s="97">
        <v>0.22992334401544401</v>
      </c>
      <c r="AA416" s="97">
        <v>0</v>
      </c>
      <c r="AB416" s="97">
        <v>0</v>
      </c>
      <c r="AC416" s="97">
        <v>0.18725599314671801</v>
      </c>
      <c r="AD416" s="321">
        <v>0</v>
      </c>
      <c r="AE416" s="97">
        <v>0</v>
      </c>
      <c r="AF416" s="97">
        <v>0</v>
      </c>
      <c r="AG416" s="97">
        <v>0</v>
      </c>
      <c r="AH416" s="97">
        <v>0</v>
      </c>
      <c r="AI416" s="97">
        <v>0</v>
      </c>
      <c r="AJ416" s="97">
        <v>0</v>
      </c>
      <c r="AK416" s="97">
        <v>0</v>
      </c>
      <c r="AL416" s="97">
        <v>0</v>
      </c>
      <c r="AM416" s="97">
        <v>0</v>
      </c>
      <c r="AN416" s="97">
        <v>0</v>
      </c>
      <c r="AO416" s="97">
        <v>0</v>
      </c>
      <c r="AP416" s="466">
        <f t="shared" si="866"/>
        <v>0</v>
      </c>
      <c r="AQ416" s="122">
        <f t="shared" si="867"/>
        <v>0</v>
      </c>
      <c r="AR416" s="473">
        <f t="shared" si="868"/>
        <v>0</v>
      </c>
      <c r="AS416" s="122">
        <f t="shared" si="869"/>
        <v>0</v>
      </c>
      <c r="AT416" s="122">
        <f t="shared" si="870"/>
        <v>0</v>
      </c>
      <c r="AU416" s="122">
        <f t="shared" si="871"/>
        <v>0</v>
      </c>
      <c r="AV416" s="122">
        <f t="shared" si="872"/>
        <v>0</v>
      </c>
      <c r="AW416" s="122">
        <f t="shared" si="873"/>
        <v>0</v>
      </c>
      <c r="AX416" s="122">
        <f t="shared" si="874"/>
        <v>0</v>
      </c>
      <c r="AY416" s="122">
        <f t="shared" si="875"/>
        <v>0</v>
      </c>
      <c r="AZ416" s="122">
        <f t="shared" si="876"/>
        <v>0</v>
      </c>
      <c r="BA416" s="469">
        <f t="shared" si="877"/>
        <v>0</v>
      </c>
      <c r="BB416" s="97">
        <f t="shared" si="878"/>
        <v>0</v>
      </c>
      <c r="BC416" s="97">
        <f t="shared" si="879"/>
        <v>0</v>
      </c>
      <c r="BD416" s="97">
        <f t="shared" si="880"/>
        <v>4.0236972234019855E-2</v>
      </c>
      <c r="BE416" s="97">
        <f t="shared" si="881"/>
        <v>0</v>
      </c>
      <c r="BF416" s="97">
        <f t="shared" si="882"/>
        <v>0</v>
      </c>
      <c r="BG416" s="97">
        <f t="shared" si="883"/>
        <v>3.7468854841480242E-2</v>
      </c>
      <c r="BH416" s="97">
        <f t="shared" si="884"/>
        <v>0</v>
      </c>
      <c r="BI416" s="97">
        <f t="shared" si="885"/>
        <v>0</v>
      </c>
      <c r="BJ416" s="97">
        <f t="shared" si="886"/>
        <v>3.5482281389227793E-2</v>
      </c>
      <c r="BK416" s="97">
        <f t="shared" si="887"/>
        <v>0</v>
      </c>
      <c r="BL416" s="97">
        <f t="shared" si="888"/>
        <v>0</v>
      </c>
      <c r="BM416" s="469">
        <f t="shared" si="889"/>
        <v>2.8897760986830733E-2</v>
      </c>
      <c r="BN416" s="467">
        <f t="shared" si="890"/>
        <v>0</v>
      </c>
      <c r="BO416" s="97">
        <f t="shared" si="891"/>
        <v>0</v>
      </c>
      <c r="BP416" s="97">
        <f t="shared" si="892"/>
        <v>0</v>
      </c>
      <c r="BQ416" s="97">
        <f t="shared" si="893"/>
        <v>0</v>
      </c>
      <c r="BR416" s="97">
        <f t="shared" si="894"/>
        <v>0</v>
      </c>
      <c r="BS416" s="97">
        <f t="shared" si="895"/>
        <v>0</v>
      </c>
      <c r="BT416" s="97">
        <f t="shared" si="896"/>
        <v>0</v>
      </c>
      <c r="BU416" s="97">
        <f t="shared" si="897"/>
        <v>0</v>
      </c>
      <c r="BV416" s="97">
        <f t="shared" si="898"/>
        <v>0</v>
      </c>
      <c r="BW416" s="97">
        <f t="shared" si="899"/>
        <v>0</v>
      </c>
      <c r="BX416" s="97">
        <f t="shared" si="900"/>
        <v>0</v>
      </c>
      <c r="BY416" s="469">
        <f t="shared" si="901"/>
        <v>0</v>
      </c>
      <c r="BZ416" s="470">
        <f t="shared" si="902"/>
        <v>0</v>
      </c>
      <c r="CA416" s="470">
        <f t="shared" si="903"/>
        <v>0</v>
      </c>
      <c r="CB416" s="470">
        <f t="shared" si="904"/>
        <v>0</v>
      </c>
      <c r="CC416" s="470">
        <f t="shared" si="905"/>
        <v>0</v>
      </c>
      <c r="CD416" s="470">
        <f t="shared" si="906"/>
        <v>0</v>
      </c>
      <c r="CE416" s="470">
        <f t="shared" si="907"/>
        <v>0</v>
      </c>
      <c r="CF416" s="470">
        <f t="shared" si="908"/>
        <v>0</v>
      </c>
      <c r="CG416" s="470">
        <f t="shared" si="909"/>
        <v>0</v>
      </c>
      <c r="CH416" s="470">
        <f t="shared" si="910"/>
        <v>0</v>
      </c>
      <c r="CI416" s="470">
        <f t="shared" si="911"/>
        <v>0</v>
      </c>
      <c r="CJ416" s="470">
        <f t="shared" si="912"/>
        <v>0</v>
      </c>
      <c r="CK416" s="472">
        <f t="shared" si="913"/>
        <v>0</v>
      </c>
      <c r="CL416" s="470">
        <f t="shared" si="914"/>
        <v>0</v>
      </c>
      <c r="CM416" s="116">
        <f t="shared" si="915"/>
        <v>0</v>
      </c>
      <c r="CN416" s="116">
        <f t="shared" si="916"/>
        <v>0.26073349420849501</v>
      </c>
      <c r="CO416" s="116">
        <f t="shared" si="917"/>
        <v>0</v>
      </c>
      <c r="CP416" s="116">
        <f t="shared" si="918"/>
        <v>0</v>
      </c>
      <c r="CQ416" s="116">
        <f t="shared" si="919"/>
        <v>0.24279623700289599</v>
      </c>
      <c r="CR416" s="116">
        <f t="shared" si="920"/>
        <v>0</v>
      </c>
      <c r="CS416" s="116">
        <f t="shared" si="921"/>
        <v>0</v>
      </c>
      <c r="CT416" s="116">
        <f t="shared" si="922"/>
        <v>0.22992334401544401</v>
      </c>
      <c r="CU416" s="116">
        <f t="shared" si="923"/>
        <v>0</v>
      </c>
      <c r="CV416" s="116">
        <f t="shared" si="924"/>
        <v>0</v>
      </c>
      <c r="CW416" s="471">
        <f t="shared" si="925"/>
        <v>0.18725599314671801</v>
      </c>
      <c r="CX416" s="470">
        <f t="shared" si="926"/>
        <v>0</v>
      </c>
      <c r="CY416" s="116">
        <f t="shared" si="927"/>
        <v>0</v>
      </c>
      <c r="CZ416" s="116">
        <f t="shared" si="928"/>
        <v>0</v>
      </c>
      <c r="DA416" s="116">
        <f t="shared" si="929"/>
        <v>0</v>
      </c>
      <c r="DB416" s="116">
        <f t="shared" si="930"/>
        <v>0</v>
      </c>
      <c r="DC416" s="116">
        <f t="shared" si="931"/>
        <v>0</v>
      </c>
      <c r="DD416" s="116">
        <f t="shared" si="932"/>
        <v>0</v>
      </c>
      <c r="DE416" s="116">
        <f t="shared" si="933"/>
        <v>0</v>
      </c>
      <c r="DF416" s="116">
        <f t="shared" si="934"/>
        <v>0</v>
      </c>
      <c r="DG416" s="116">
        <f t="shared" si="935"/>
        <v>0</v>
      </c>
      <c r="DH416" s="116">
        <f t="shared" si="936"/>
        <v>0</v>
      </c>
      <c r="DI416" s="471">
        <f t="shared" si="937"/>
        <v>0</v>
      </c>
      <c r="DJ416" s="470">
        <f t="shared" si="938"/>
        <v>0</v>
      </c>
      <c r="DK416" s="116">
        <f t="shared" si="939"/>
        <v>0</v>
      </c>
      <c r="DL416" s="116">
        <f t="shared" si="940"/>
        <v>0</v>
      </c>
      <c r="DM416" s="116">
        <f t="shared" si="941"/>
        <v>0</v>
      </c>
      <c r="DN416" s="116">
        <f t="shared" si="942"/>
        <v>0</v>
      </c>
      <c r="DO416" s="116">
        <f t="shared" si="943"/>
        <v>0</v>
      </c>
      <c r="DP416" s="116">
        <f t="shared" si="944"/>
        <v>0</v>
      </c>
      <c r="DQ416" s="116">
        <f t="shared" si="945"/>
        <v>0</v>
      </c>
      <c r="DR416" s="116">
        <f t="shared" si="946"/>
        <v>0</v>
      </c>
      <c r="DS416" s="116">
        <f t="shared" si="947"/>
        <v>0</v>
      </c>
      <c r="DT416" s="116">
        <f t="shared" si="948"/>
        <v>0</v>
      </c>
      <c r="DU416" s="471">
        <f t="shared" si="949"/>
        <v>0</v>
      </c>
      <c r="DV416" s="470">
        <f t="shared" si="950"/>
        <v>0</v>
      </c>
      <c r="DW416" s="470">
        <f t="shared" si="951"/>
        <v>0</v>
      </c>
      <c r="DX416" s="470">
        <f t="shared" si="952"/>
        <v>0</v>
      </c>
      <c r="DY416" s="470">
        <f t="shared" si="953"/>
        <v>0</v>
      </c>
      <c r="DZ416" s="470">
        <f t="shared" si="954"/>
        <v>0</v>
      </c>
      <c r="EA416" s="470">
        <f t="shared" si="955"/>
        <v>0</v>
      </c>
      <c r="EB416" s="470">
        <f t="shared" si="956"/>
        <v>0</v>
      </c>
      <c r="EC416" s="470">
        <f t="shared" si="957"/>
        <v>0</v>
      </c>
      <c r="ED416" s="470">
        <f t="shared" si="958"/>
        <v>0</v>
      </c>
      <c r="EE416" s="470">
        <f t="shared" si="959"/>
        <v>0</v>
      </c>
      <c r="EF416" s="470">
        <f t="shared" si="960"/>
        <v>0</v>
      </c>
      <c r="EG416" s="470">
        <f t="shared" si="961"/>
        <v>0</v>
      </c>
      <c r="EH416" s="466">
        <f t="shared" si="962"/>
        <v>0</v>
      </c>
      <c r="EI416" s="122">
        <f t="shared" si="963"/>
        <v>0</v>
      </c>
      <c r="EJ416" s="122">
        <f t="shared" si="964"/>
        <v>0</v>
      </c>
      <c r="EK416" s="122">
        <f t="shared" si="965"/>
        <v>0</v>
      </c>
      <c r="EL416" s="122">
        <f t="shared" si="966"/>
        <v>0</v>
      </c>
      <c r="EM416" s="122">
        <f t="shared" si="967"/>
        <v>0</v>
      </c>
      <c r="EN416" s="122">
        <f t="shared" si="968"/>
        <v>0</v>
      </c>
      <c r="EO416" s="122">
        <f t="shared" si="969"/>
        <v>0</v>
      </c>
      <c r="EP416" s="122">
        <f t="shared" si="970"/>
        <v>0</v>
      </c>
      <c r="EQ416" s="122">
        <f t="shared" si="971"/>
        <v>0</v>
      </c>
      <c r="ER416" s="122">
        <f t="shared" si="972"/>
        <v>0</v>
      </c>
      <c r="ES416" s="469">
        <f t="shared" si="973"/>
        <v>0</v>
      </c>
      <c r="ET416" s="466">
        <f t="shared" si="974"/>
        <v>0</v>
      </c>
      <c r="EU416" s="122">
        <f t="shared" si="975"/>
        <v>0</v>
      </c>
      <c r="EV416" s="122">
        <f t="shared" si="976"/>
        <v>0</v>
      </c>
      <c r="EW416" s="122">
        <f t="shared" si="977"/>
        <v>0</v>
      </c>
      <c r="EX416" s="122">
        <f t="shared" si="978"/>
        <v>0</v>
      </c>
      <c r="EY416" s="122">
        <f t="shared" si="979"/>
        <v>0</v>
      </c>
      <c r="EZ416" s="122">
        <f t="shared" si="980"/>
        <v>0</v>
      </c>
      <c r="FA416" s="122">
        <f t="shared" si="981"/>
        <v>0</v>
      </c>
      <c r="FB416" s="122">
        <f t="shared" si="982"/>
        <v>0</v>
      </c>
      <c r="FC416" s="122">
        <f t="shared" si="983"/>
        <v>0</v>
      </c>
      <c r="FD416" s="122">
        <f t="shared" si="984"/>
        <v>0</v>
      </c>
      <c r="FE416" s="469">
        <f t="shared" si="985"/>
        <v>0</v>
      </c>
      <c r="FF416" s="466">
        <f t="shared" si="986"/>
        <v>0</v>
      </c>
      <c r="FG416" s="466">
        <f t="shared" si="987"/>
        <v>0</v>
      </c>
      <c r="FH416" s="466">
        <f t="shared" si="988"/>
        <v>0</v>
      </c>
      <c r="FI416" s="466">
        <f t="shared" si="989"/>
        <v>0</v>
      </c>
      <c r="FJ416" s="466">
        <f t="shared" si="990"/>
        <v>0</v>
      </c>
      <c r="FK416" s="466">
        <f t="shared" si="991"/>
        <v>0</v>
      </c>
      <c r="FL416" s="466">
        <f t="shared" si="992"/>
        <v>0</v>
      </c>
      <c r="FM416" s="466">
        <f t="shared" si="993"/>
        <v>0</v>
      </c>
      <c r="FN416" s="466">
        <f t="shared" si="994"/>
        <v>0</v>
      </c>
      <c r="FO416" s="466">
        <f t="shared" si="995"/>
        <v>0</v>
      </c>
      <c r="FP416" s="466">
        <f t="shared" si="996"/>
        <v>0</v>
      </c>
      <c r="FQ416" s="468">
        <f t="shared" si="997"/>
        <v>0</v>
      </c>
      <c r="FR416" s="466">
        <f t="shared" si="998"/>
        <v>0</v>
      </c>
      <c r="FS416" s="466">
        <f t="shared" si="999"/>
        <v>0</v>
      </c>
      <c r="FT416" s="466">
        <f t="shared" si="1000"/>
        <v>0</v>
      </c>
      <c r="FU416" s="466">
        <f t="shared" si="1001"/>
        <v>0</v>
      </c>
      <c r="FV416" s="466">
        <f t="shared" si="1002"/>
        <v>0</v>
      </c>
      <c r="FW416" s="466">
        <f t="shared" si="1003"/>
        <v>0</v>
      </c>
      <c r="FX416" s="466">
        <f t="shared" si="1004"/>
        <v>0</v>
      </c>
      <c r="FY416" s="466">
        <f t="shared" si="1005"/>
        <v>0</v>
      </c>
      <c r="FZ416" s="466">
        <f t="shared" si="1006"/>
        <v>0</v>
      </c>
      <c r="GA416" s="466">
        <f t="shared" si="1007"/>
        <v>0</v>
      </c>
      <c r="GB416" s="466">
        <f t="shared" si="1008"/>
        <v>0</v>
      </c>
      <c r="GC416" s="468">
        <f t="shared" si="1009"/>
        <v>0</v>
      </c>
    </row>
    <row r="417" spans="1:185">
      <c r="A417" s="97">
        <v>414</v>
      </c>
      <c r="B417" s="97" t="s">
        <v>11</v>
      </c>
      <c r="C417" s="97" t="s">
        <v>213</v>
      </c>
      <c r="D417" s="97" t="s">
        <v>936</v>
      </c>
      <c r="E417" s="321">
        <v>0</v>
      </c>
      <c r="F417" s="122">
        <v>0</v>
      </c>
      <c r="G417" s="122">
        <v>0.54766749895963396</v>
      </c>
      <c r="H417" s="122">
        <v>0</v>
      </c>
      <c r="I417" s="122">
        <v>0</v>
      </c>
      <c r="J417" s="122">
        <v>0.53500897211818499</v>
      </c>
      <c r="K417" s="122">
        <v>0</v>
      </c>
      <c r="L417" s="122">
        <v>0</v>
      </c>
      <c r="M417" s="122">
        <v>0.52029771119433998</v>
      </c>
      <c r="N417" s="122">
        <v>0</v>
      </c>
      <c r="O417" s="122">
        <v>0</v>
      </c>
      <c r="P417" s="475">
        <v>0.50187573866000801</v>
      </c>
      <c r="Q417" s="474">
        <v>5</v>
      </c>
      <c r="R417" s="97">
        <v>0</v>
      </c>
      <c r="S417" s="97">
        <v>0</v>
      </c>
      <c r="T417" s="97">
        <v>2.7383374947981598</v>
      </c>
      <c r="U417" s="97">
        <v>0</v>
      </c>
      <c r="V417" s="97">
        <v>0</v>
      </c>
      <c r="W417" s="97">
        <v>2.6750448605909201</v>
      </c>
      <c r="X417" s="97">
        <v>0</v>
      </c>
      <c r="Y417" s="97">
        <v>0</v>
      </c>
      <c r="Z417" s="97">
        <v>2.6014885559717</v>
      </c>
      <c r="AA417" s="97">
        <v>0</v>
      </c>
      <c r="AB417" s="97">
        <v>0</v>
      </c>
      <c r="AC417" s="97">
        <v>2.5093786933000399</v>
      </c>
      <c r="AD417" s="321">
        <v>0</v>
      </c>
      <c r="AE417" s="97">
        <v>0</v>
      </c>
      <c r="AF417" s="97">
        <v>0</v>
      </c>
      <c r="AG417" s="97">
        <v>0</v>
      </c>
      <c r="AH417" s="97">
        <v>0</v>
      </c>
      <c r="AI417" s="97">
        <v>0</v>
      </c>
      <c r="AJ417" s="97">
        <v>0</v>
      </c>
      <c r="AK417" s="97">
        <v>0</v>
      </c>
      <c r="AL417" s="97">
        <v>0</v>
      </c>
      <c r="AM417" s="97">
        <v>0</v>
      </c>
      <c r="AN417" s="97">
        <v>0</v>
      </c>
      <c r="AO417" s="97">
        <v>0</v>
      </c>
      <c r="AP417" s="466">
        <f t="shared" si="866"/>
        <v>0</v>
      </c>
      <c r="AQ417" s="122">
        <f t="shared" si="867"/>
        <v>0</v>
      </c>
      <c r="AR417" s="473">
        <f t="shared" si="868"/>
        <v>0</v>
      </c>
      <c r="AS417" s="122">
        <f t="shared" si="869"/>
        <v>0</v>
      </c>
      <c r="AT417" s="122">
        <f t="shared" si="870"/>
        <v>0</v>
      </c>
      <c r="AU417" s="122">
        <f t="shared" si="871"/>
        <v>0</v>
      </c>
      <c r="AV417" s="122">
        <f t="shared" si="872"/>
        <v>0</v>
      </c>
      <c r="AW417" s="122">
        <f t="shared" si="873"/>
        <v>0</v>
      </c>
      <c r="AX417" s="122">
        <f t="shared" si="874"/>
        <v>0</v>
      </c>
      <c r="AY417" s="122">
        <f t="shared" si="875"/>
        <v>0</v>
      </c>
      <c r="AZ417" s="122">
        <f t="shared" si="876"/>
        <v>0</v>
      </c>
      <c r="BA417" s="469">
        <f t="shared" si="877"/>
        <v>0</v>
      </c>
      <c r="BB417" s="97">
        <f t="shared" si="878"/>
        <v>0</v>
      </c>
      <c r="BC417" s="97">
        <f t="shared" si="879"/>
        <v>0</v>
      </c>
      <c r="BD417" s="97">
        <f t="shared" si="880"/>
        <v>8.4517265478337281E-2</v>
      </c>
      <c r="BE417" s="97">
        <f t="shared" si="881"/>
        <v>0</v>
      </c>
      <c r="BF417" s="97">
        <f t="shared" si="882"/>
        <v>0</v>
      </c>
      <c r="BG417" s="97">
        <f t="shared" si="883"/>
        <v>8.2563773486105232E-2</v>
      </c>
      <c r="BH417" s="97">
        <f t="shared" si="884"/>
        <v>0</v>
      </c>
      <c r="BI417" s="97">
        <f t="shared" si="885"/>
        <v>0</v>
      </c>
      <c r="BJ417" s="97">
        <f t="shared" si="886"/>
        <v>8.0293499008646532E-2</v>
      </c>
      <c r="BK417" s="97">
        <f t="shared" si="887"/>
        <v>0</v>
      </c>
      <c r="BL417" s="97">
        <f t="shared" si="888"/>
        <v>0</v>
      </c>
      <c r="BM417" s="469">
        <f t="shared" si="889"/>
        <v>7.7450579269431677E-2</v>
      </c>
      <c r="BN417" s="467">
        <f t="shared" si="890"/>
        <v>0</v>
      </c>
      <c r="BO417" s="97">
        <f t="shared" si="891"/>
        <v>0</v>
      </c>
      <c r="BP417" s="97">
        <f t="shared" si="892"/>
        <v>0</v>
      </c>
      <c r="BQ417" s="97">
        <f t="shared" si="893"/>
        <v>0</v>
      </c>
      <c r="BR417" s="97">
        <f t="shared" si="894"/>
        <v>0</v>
      </c>
      <c r="BS417" s="97">
        <f t="shared" si="895"/>
        <v>0</v>
      </c>
      <c r="BT417" s="97">
        <f t="shared" si="896"/>
        <v>0</v>
      </c>
      <c r="BU417" s="97">
        <f t="shared" si="897"/>
        <v>0</v>
      </c>
      <c r="BV417" s="97">
        <f t="shared" si="898"/>
        <v>0</v>
      </c>
      <c r="BW417" s="97">
        <f t="shared" si="899"/>
        <v>0</v>
      </c>
      <c r="BX417" s="97">
        <f t="shared" si="900"/>
        <v>0</v>
      </c>
      <c r="BY417" s="469">
        <f t="shared" si="901"/>
        <v>0</v>
      </c>
      <c r="BZ417" s="470">
        <f t="shared" si="902"/>
        <v>0</v>
      </c>
      <c r="CA417" s="470">
        <f t="shared" si="903"/>
        <v>0</v>
      </c>
      <c r="CB417" s="470">
        <f t="shared" si="904"/>
        <v>0</v>
      </c>
      <c r="CC417" s="470">
        <f t="shared" si="905"/>
        <v>0</v>
      </c>
      <c r="CD417" s="470">
        <f t="shared" si="906"/>
        <v>0</v>
      </c>
      <c r="CE417" s="470">
        <f t="shared" si="907"/>
        <v>0</v>
      </c>
      <c r="CF417" s="470">
        <f t="shared" si="908"/>
        <v>0</v>
      </c>
      <c r="CG417" s="470">
        <f t="shared" si="909"/>
        <v>0</v>
      </c>
      <c r="CH417" s="470">
        <f t="shared" si="910"/>
        <v>0</v>
      </c>
      <c r="CI417" s="470">
        <f t="shared" si="911"/>
        <v>0</v>
      </c>
      <c r="CJ417" s="470">
        <f t="shared" si="912"/>
        <v>0</v>
      </c>
      <c r="CK417" s="472">
        <f t="shared" si="913"/>
        <v>0</v>
      </c>
      <c r="CL417" s="470">
        <f t="shared" si="914"/>
        <v>0</v>
      </c>
      <c r="CM417" s="116">
        <f t="shared" si="915"/>
        <v>0</v>
      </c>
      <c r="CN417" s="116">
        <f t="shared" si="916"/>
        <v>2.7383374947981598</v>
      </c>
      <c r="CO417" s="116">
        <f t="shared" si="917"/>
        <v>0</v>
      </c>
      <c r="CP417" s="116">
        <f t="shared" si="918"/>
        <v>0</v>
      </c>
      <c r="CQ417" s="116">
        <f t="shared" si="919"/>
        <v>2.6750448605909201</v>
      </c>
      <c r="CR417" s="116">
        <f t="shared" si="920"/>
        <v>0</v>
      </c>
      <c r="CS417" s="116">
        <f t="shared" si="921"/>
        <v>0</v>
      </c>
      <c r="CT417" s="116">
        <f t="shared" si="922"/>
        <v>2.6014885559717</v>
      </c>
      <c r="CU417" s="116">
        <f t="shared" si="923"/>
        <v>0</v>
      </c>
      <c r="CV417" s="116">
        <f t="shared" si="924"/>
        <v>0</v>
      </c>
      <c r="CW417" s="471">
        <f t="shared" si="925"/>
        <v>2.5093786933000399</v>
      </c>
      <c r="CX417" s="470">
        <f t="shared" si="926"/>
        <v>0</v>
      </c>
      <c r="CY417" s="116">
        <f t="shared" si="927"/>
        <v>0</v>
      </c>
      <c r="CZ417" s="116">
        <f t="shared" si="928"/>
        <v>0</v>
      </c>
      <c r="DA417" s="116">
        <f t="shared" si="929"/>
        <v>0</v>
      </c>
      <c r="DB417" s="116">
        <f t="shared" si="930"/>
        <v>0</v>
      </c>
      <c r="DC417" s="116">
        <f t="shared" si="931"/>
        <v>0</v>
      </c>
      <c r="DD417" s="116">
        <f t="shared" si="932"/>
        <v>0</v>
      </c>
      <c r="DE417" s="116">
        <f t="shared" si="933"/>
        <v>0</v>
      </c>
      <c r="DF417" s="116">
        <f t="shared" si="934"/>
        <v>0</v>
      </c>
      <c r="DG417" s="116">
        <f t="shared" si="935"/>
        <v>0</v>
      </c>
      <c r="DH417" s="116">
        <f t="shared" si="936"/>
        <v>0</v>
      </c>
      <c r="DI417" s="471">
        <f t="shared" si="937"/>
        <v>0</v>
      </c>
      <c r="DJ417" s="470">
        <f t="shared" si="938"/>
        <v>0</v>
      </c>
      <c r="DK417" s="116">
        <f t="shared" si="939"/>
        <v>0</v>
      </c>
      <c r="DL417" s="116">
        <f t="shared" si="940"/>
        <v>0</v>
      </c>
      <c r="DM417" s="116">
        <f t="shared" si="941"/>
        <v>0</v>
      </c>
      <c r="DN417" s="116">
        <f t="shared" si="942"/>
        <v>0</v>
      </c>
      <c r="DO417" s="116">
        <f t="shared" si="943"/>
        <v>0</v>
      </c>
      <c r="DP417" s="116">
        <f t="shared" si="944"/>
        <v>0</v>
      </c>
      <c r="DQ417" s="116">
        <f t="shared" si="945"/>
        <v>0</v>
      </c>
      <c r="DR417" s="116">
        <f t="shared" si="946"/>
        <v>0</v>
      </c>
      <c r="DS417" s="116">
        <f t="shared" si="947"/>
        <v>0</v>
      </c>
      <c r="DT417" s="116">
        <f t="shared" si="948"/>
        <v>0</v>
      </c>
      <c r="DU417" s="471">
        <f t="shared" si="949"/>
        <v>0</v>
      </c>
      <c r="DV417" s="470">
        <f t="shared" si="950"/>
        <v>0</v>
      </c>
      <c r="DW417" s="470">
        <f t="shared" si="951"/>
        <v>0</v>
      </c>
      <c r="DX417" s="470">
        <f t="shared" si="952"/>
        <v>0</v>
      </c>
      <c r="DY417" s="470">
        <f t="shared" si="953"/>
        <v>0</v>
      </c>
      <c r="DZ417" s="470">
        <f t="shared" si="954"/>
        <v>0</v>
      </c>
      <c r="EA417" s="470">
        <f t="shared" si="955"/>
        <v>0</v>
      </c>
      <c r="EB417" s="470">
        <f t="shared" si="956"/>
        <v>0</v>
      </c>
      <c r="EC417" s="470">
        <f t="shared" si="957"/>
        <v>0</v>
      </c>
      <c r="ED417" s="470">
        <f t="shared" si="958"/>
        <v>0</v>
      </c>
      <c r="EE417" s="470">
        <f t="shared" si="959"/>
        <v>0</v>
      </c>
      <c r="EF417" s="470">
        <f t="shared" si="960"/>
        <v>0</v>
      </c>
      <c r="EG417" s="470">
        <f t="shared" si="961"/>
        <v>0</v>
      </c>
      <c r="EH417" s="466">
        <f t="shared" si="962"/>
        <v>0</v>
      </c>
      <c r="EI417" s="122">
        <f t="shared" si="963"/>
        <v>0</v>
      </c>
      <c r="EJ417" s="122">
        <f t="shared" si="964"/>
        <v>0</v>
      </c>
      <c r="EK417" s="122">
        <f t="shared" si="965"/>
        <v>0</v>
      </c>
      <c r="EL417" s="122">
        <f t="shared" si="966"/>
        <v>0</v>
      </c>
      <c r="EM417" s="122">
        <f t="shared" si="967"/>
        <v>0</v>
      </c>
      <c r="EN417" s="122">
        <f t="shared" si="968"/>
        <v>0</v>
      </c>
      <c r="EO417" s="122">
        <f t="shared" si="969"/>
        <v>0</v>
      </c>
      <c r="EP417" s="122">
        <f t="shared" si="970"/>
        <v>0</v>
      </c>
      <c r="EQ417" s="122">
        <f t="shared" si="971"/>
        <v>0</v>
      </c>
      <c r="ER417" s="122">
        <f t="shared" si="972"/>
        <v>0</v>
      </c>
      <c r="ES417" s="469">
        <f t="shared" si="973"/>
        <v>0</v>
      </c>
      <c r="ET417" s="466">
        <f t="shared" si="974"/>
        <v>0</v>
      </c>
      <c r="EU417" s="122">
        <f t="shared" si="975"/>
        <v>0</v>
      </c>
      <c r="EV417" s="122">
        <f t="shared" si="976"/>
        <v>0</v>
      </c>
      <c r="EW417" s="122">
        <f t="shared" si="977"/>
        <v>0</v>
      </c>
      <c r="EX417" s="122">
        <f t="shared" si="978"/>
        <v>0</v>
      </c>
      <c r="EY417" s="122">
        <f t="shared" si="979"/>
        <v>0</v>
      </c>
      <c r="EZ417" s="122">
        <f t="shared" si="980"/>
        <v>0</v>
      </c>
      <c r="FA417" s="122">
        <f t="shared" si="981"/>
        <v>0</v>
      </c>
      <c r="FB417" s="122">
        <f t="shared" si="982"/>
        <v>0</v>
      </c>
      <c r="FC417" s="122">
        <f t="shared" si="983"/>
        <v>0</v>
      </c>
      <c r="FD417" s="122">
        <f t="shared" si="984"/>
        <v>0</v>
      </c>
      <c r="FE417" s="469">
        <f t="shared" si="985"/>
        <v>0</v>
      </c>
      <c r="FF417" s="466">
        <f t="shared" si="986"/>
        <v>0</v>
      </c>
      <c r="FG417" s="466">
        <f t="shared" si="987"/>
        <v>0</v>
      </c>
      <c r="FH417" s="466">
        <f t="shared" si="988"/>
        <v>0</v>
      </c>
      <c r="FI417" s="466">
        <f t="shared" si="989"/>
        <v>0</v>
      </c>
      <c r="FJ417" s="466">
        <f t="shared" si="990"/>
        <v>0</v>
      </c>
      <c r="FK417" s="466">
        <f t="shared" si="991"/>
        <v>0</v>
      </c>
      <c r="FL417" s="466">
        <f t="shared" si="992"/>
        <v>0</v>
      </c>
      <c r="FM417" s="466">
        <f t="shared" si="993"/>
        <v>0</v>
      </c>
      <c r="FN417" s="466">
        <f t="shared" si="994"/>
        <v>0</v>
      </c>
      <c r="FO417" s="466">
        <f t="shared" si="995"/>
        <v>0</v>
      </c>
      <c r="FP417" s="466">
        <f t="shared" si="996"/>
        <v>0</v>
      </c>
      <c r="FQ417" s="468">
        <f t="shared" si="997"/>
        <v>0</v>
      </c>
      <c r="FR417" s="466">
        <f t="shared" si="998"/>
        <v>0</v>
      </c>
      <c r="FS417" s="466">
        <f t="shared" si="999"/>
        <v>0</v>
      </c>
      <c r="FT417" s="466">
        <f t="shared" si="1000"/>
        <v>0</v>
      </c>
      <c r="FU417" s="466">
        <f t="shared" si="1001"/>
        <v>0</v>
      </c>
      <c r="FV417" s="466">
        <f t="shared" si="1002"/>
        <v>0</v>
      </c>
      <c r="FW417" s="466">
        <f t="shared" si="1003"/>
        <v>0</v>
      </c>
      <c r="FX417" s="466">
        <f t="shared" si="1004"/>
        <v>0</v>
      </c>
      <c r="FY417" s="466">
        <f t="shared" si="1005"/>
        <v>0</v>
      </c>
      <c r="FZ417" s="466">
        <f t="shared" si="1006"/>
        <v>0</v>
      </c>
      <c r="GA417" s="466">
        <f t="shared" si="1007"/>
        <v>0</v>
      </c>
      <c r="GB417" s="466">
        <f t="shared" si="1008"/>
        <v>0</v>
      </c>
      <c r="GC417" s="468">
        <f t="shared" si="1009"/>
        <v>0</v>
      </c>
    </row>
    <row r="418" spans="1:185">
      <c r="A418" s="97">
        <v>415</v>
      </c>
      <c r="B418" s="97" t="s">
        <v>11</v>
      </c>
      <c r="C418" s="97" t="s">
        <v>213</v>
      </c>
      <c r="D418" s="97" t="s">
        <v>936</v>
      </c>
      <c r="E418" s="321">
        <v>0</v>
      </c>
      <c r="F418" s="122">
        <v>0</v>
      </c>
      <c r="G418" s="122">
        <v>1.2778908309058099</v>
      </c>
      <c r="H418" s="122">
        <v>0</v>
      </c>
      <c r="I418" s="122">
        <v>0</v>
      </c>
      <c r="J418" s="122">
        <v>1.24835426827576</v>
      </c>
      <c r="K418" s="122">
        <v>0</v>
      </c>
      <c r="L418" s="122">
        <v>0</v>
      </c>
      <c r="M418" s="122">
        <v>1.2140279927867901</v>
      </c>
      <c r="N418" s="122">
        <v>0</v>
      </c>
      <c r="O418" s="122">
        <v>0</v>
      </c>
      <c r="P418" s="475">
        <v>1.1710433902066799</v>
      </c>
      <c r="Q418" s="474">
        <v>2</v>
      </c>
      <c r="R418" s="97">
        <v>0</v>
      </c>
      <c r="S418" s="97">
        <v>0</v>
      </c>
      <c r="T418" s="97">
        <v>2.5557816618116198</v>
      </c>
      <c r="U418" s="97">
        <v>0</v>
      </c>
      <c r="V418" s="97">
        <v>0</v>
      </c>
      <c r="W418" s="97">
        <v>2.4967085365515298</v>
      </c>
      <c r="X418" s="97">
        <v>0</v>
      </c>
      <c r="Y418" s="97">
        <v>0</v>
      </c>
      <c r="Z418" s="97">
        <v>2.4280559855735802</v>
      </c>
      <c r="AA418" s="97">
        <v>0</v>
      </c>
      <c r="AB418" s="97">
        <v>0</v>
      </c>
      <c r="AC418" s="97">
        <v>2.34208678041337</v>
      </c>
      <c r="AD418" s="321">
        <v>0</v>
      </c>
      <c r="AE418" s="97">
        <v>0</v>
      </c>
      <c r="AF418" s="97">
        <v>0</v>
      </c>
      <c r="AG418" s="97">
        <v>0</v>
      </c>
      <c r="AH418" s="97">
        <v>0</v>
      </c>
      <c r="AI418" s="97">
        <v>0</v>
      </c>
      <c r="AJ418" s="97">
        <v>0</v>
      </c>
      <c r="AK418" s="97">
        <v>0</v>
      </c>
      <c r="AL418" s="97">
        <v>0</v>
      </c>
      <c r="AM418" s="97">
        <v>0</v>
      </c>
      <c r="AN418" s="97">
        <v>0</v>
      </c>
      <c r="AO418" s="97">
        <v>0</v>
      </c>
      <c r="AP418" s="466">
        <f t="shared" si="866"/>
        <v>0</v>
      </c>
      <c r="AQ418" s="122">
        <f t="shared" si="867"/>
        <v>0</v>
      </c>
      <c r="AR418" s="473">
        <f t="shared" si="868"/>
        <v>0</v>
      </c>
      <c r="AS418" s="122">
        <f t="shared" si="869"/>
        <v>0</v>
      </c>
      <c r="AT418" s="122">
        <f t="shared" si="870"/>
        <v>0</v>
      </c>
      <c r="AU418" s="122">
        <f t="shared" si="871"/>
        <v>0</v>
      </c>
      <c r="AV418" s="122">
        <f t="shared" si="872"/>
        <v>0</v>
      </c>
      <c r="AW418" s="122">
        <f t="shared" si="873"/>
        <v>0</v>
      </c>
      <c r="AX418" s="122">
        <f t="shared" si="874"/>
        <v>0</v>
      </c>
      <c r="AY418" s="122">
        <f t="shared" si="875"/>
        <v>0</v>
      </c>
      <c r="AZ418" s="122">
        <f t="shared" si="876"/>
        <v>0</v>
      </c>
      <c r="BA418" s="469">
        <f t="shared" si="877"/>
        <v>0</v>
      </c>
      <c r="BB418" s="97">
        <f t="shared" si="878"/>
        <v>0</v>
      </c>
      <c r="BC418" s="97">
        <f t="shared" si="879"/>
        <v>0</v>
      </c>
      <c r="BD418" s="97">
        <f t="shared" si="880"/>
        <v>0.1972069527827866</v>
      </c>
      <c r="BE418" s="97">
        <f t="shared" si="881"/>
        <v>0</v>
      </c>
      <c r="BF418" s="97">
        <f t="shared" si="882"/>
        <v>0</v>
      </c>
      <c r="BG418" s="97">
        <f t="shared" si="883"/>
        <v>0.19264880480091143</v>
      </c>
      <c r="BH418" s="97">
        <f t="shared" si="884"/>
        <v>0</v>
      </c>
      <c r="BI418" s="97">
        <f t="shared" si="885"/>
        <v>0</v>
      </c>
      <c r="BJ418" s="97">
        <f t="shared" si="886"/>
        <v>0.1873514976868414</v>
      </c>
      <c r="BK418" s="97">
        <f t="shared" si="887"/>
        <v>0</v>
      </c>
      <c r="BL418" s="97">
        <f t="shared" si="888"/>
        <v>0</v>
      </c>
      <c r="BM418" s="469">
        <f t="shared" si="889"/>
        <v>0.18071801829533973</v>
      </c>
      <c r="BN418" s="467">
        <f t="shared" si="890"/>
        <v>0</v>
      </c>
      <c r="BO418" s="97">
        <f t="shared" si="891"/>
        <v>0</v>
      </c>
      <c r="BP418" s="97">
        <f t="shared" si="892"/>
        <v>0</v>
      </c>
      <c r="BQ418" s="97">
        <f t="shared" si="893"/>
        <v>0</v>
      </c>
      <c r="BR418" s="97">
        <f t="shared" si="894"/>
        <v>0</v>
      </c>
      <c r="BS418" s="97">
        <f t="shared" si="895"/>
        <v>0</v>
      </c>
      <c r="BT418" s="97">
        <f t="shared" si="896"/>
        <v>0</v>
      </c>
      <c r="BU418" s="97">
        <f t="shared" si="897"/>
        <v>0</v>
      </c>
      <c r="BV418" s="97">
        <f t="shared" si="898"/>
        <v>0</v>
      </c>
      <c r="BW418" s="97">
        <f t="shared" si="899"/>
        <v>0</v>
      </c>
      <c r="BX418" s="97">
        <f t="shared" si="900"/>
        <v>0</v>
      </c>
      <c r="BY418" s="469">
        <f t="shared" si="901"/>
        <v>0</v>
      </c>
      <c r="BZ418" s="470">
        <f t="shared" si="902"/>
        <v>0</v>
      </c>
      <c r="CA418" s="470">
        <f t="shared" si="903"/>
        <v>0</v>
      </c>
      <c r="CB418" s="470">
        <f t="shared" si="904"/>
        <v>0</v>
      </c>
      <c r="CC418" s="470">
        <f t="shared" si="905"/>
        <v>0</v>
      </c>
      <c r="CD418" s="470">
        <f t="shared" si="906"/>
        <v>0</v>
      </c>
      <c r="CE418" s="470">
        <f t="shared" si="907"/>
        <v>0</v>
      </c>
      <c r="CF418" s="470">
        <f t="shared" si="908"/>
        <v>0</v>
      </c>
      <c r="CG418" s="470">
        <f t="shared" si="909"/>
        <v>0</v>
      </c>
      <c r="CH418" s="470">
        <f t="shared" si="910"/>
        <v>0</v>
      </c>
      <c r="CI418" s="470">
        <f t="shared" si="911"/>
        <v>0</v>
      </c>
      <c r="CJ418" s="470">
        <f t="shared" si="912"/>
        <v>0</v>
      </c>
      <c r="CK418" s="472">
        <f t="shared" si="913"/>
        <v>0</v>
      </c>
      <c r="CL418" s="470">
        <f t="shared" si="914"/>
        <v>0</v>
      </c>
      <c r="CM418" s="116">
        <f t="shared" si="915"/>
        <v>0</v>
      </c>
      <c r="CN418" s="116">
        <f t="shared" si="916"/>
        <v>2.5557816618116198</v>
      </c>
      <c r="CO418" s="116">
        <f t="shared" si="917"/>
        <v>0</v>
      </c>
      <c r="CP418" s="116">
        <f t="shared" si="918"/>
        <v>0</v>
      </c>
      <c r="CQ418" s="116">
        <f t="shared" si="919"/>
        <v>2.4967085365515298</v>
      </c>
      <c r="CR418" s="116">
        <f t="shared" si="920"/>
        <v>0</v>
      </c>
      <c r="CS418" s="116">
        <f t="shared" si="921"/>
        <v>0</v>
      </c>
      <c r="CT418" s="116">
        <f t="shared" si="922"/>
        <v>2.4280559855735802</v>
      </c>
      <c r="CU418" s="116">
        <f t="shared" si="923"/>
        <v>0</v>
      </c>
      <c r="CV418" s="116">
        <f t="shared" si="924"/>
        <v>0</v>
      </c>
      <c r="CW418" s="471">
        <f t="shared" si="925"/>
        <v>2.34208678041337</v>
      </c>
      <c r="CX418" s="470">
        <f t="shared" si="926"/>
        <v>0</v>
      </c>
      <c r="CY418" s="116">
        <f t="shared" si="927"/>
        <v>0</v>
      </c>
      <c r="CZ418" s="116">
        <f t="shared" si="928"/>
        <v>0</v>
      </c>
      <c r="DA418" s="116">
        <f t="shared" si="929"/>
        <v>0</v>
      </c>
      <c r="DB418" s="116">
        <f t="shared" si="930"/>
        <v>0</v>
      </c>
      <c r="DC418" s="116">
        <f t="shared" si="931"/>
        <v>0</v>
      </c>
      <c r="DD418" s="116">
        <f t="shared" si="932"/>
        <v>0</v>
      </c>
      <c r="DE418" s="116">
        <f t="shared" si="933"/>
        <v>0</v>
      </c>
      <c r="DF418" s="116">
        <f t="shared" si="934"/>
        <v>0</v>
      </c>
      <c r="DG418" s="116">
        <f t="shared" si="935"/>
        <v>0</v>
      </c>
      <c r="DH418" s="116">
        <f t="shared" si="936"/>
        <v>0</v>
      </c>
      <c r="DI418" s="471">
        <f t="shared" si="937"/>
        <v>0</v>
      </c>
      <c r="DJ418" s="470">
        <f t="shared" si="938"/>
        <v>0</v>
      </c>
      <c r="DK418" s="116">
        <f t="shared" si="939"/>
        <v>0</v>
      </c>
      <c r="DL418" s="116">
        <f t="shared" si="940"/>
        <v>0</v>
      </c>
      <c r="DM418" s="116">
        <f t="shared" si="941"/>
        <v>0</v>
      </c>
      <c r="DN418" s="116">
        <f t="shared" si="942"/>
        <v>0</v>
      </c>
      <c r="DO418" s="116">
        <f t="shared" si="943"/>
        <v>0</v>
      </c>
      <c r="DP418" s="116">
        <f t="shared" si="944"/>
        <v>0</v>
      </c>
      <c r="DQ418" s="116">
        <f t="shared" si="945"/>
        <v>0</v>
      </c>
      <c r="DR418" s="116">
        <f t="shared" si="946"/>
        <v>0</v>
      </c>
      <c r="DS418" s="116">
        <f t="shared" si="947"/>
        <v>0</v>
      </c>
      <c r="DT418" s="116">
        <f t="shared" si="948"/>
        <v>0</v>
      </c>
      <c r="DU418" s="471">
        <f t="shared" si="949"/>
        <v>0</v>
      </c>
      <c r="DV418" s="470">
        <f t="shared" si="950"/>
        <v>0</v>
      </c>
      <c r="DW418" s="470">
        <f t="shared" si="951"/>
        <v>0</v>
      </c>
      <c r="DX418" s="470">
        <f t="shared" si="952"/>
        <v>0</v>
      </c>
      <c r="DY418" s="470">
        <f t="shared" si="953"/>
        <v>0</v>
      </c>
      <c r="DZ418" s="470">
        <f t="shared" si="954"/>
        <v>0</v>
      </c>
      <c r="EA418" s="470">
        <f t="shared" si="955"/>
        <v>0</v>
      </c>
      <c r="EB418" s="470">
        <f t="shared" si="956"/>
        <v>0</v>
      </c>
      <c r="EC418" s="470">
        <f t="shared" si="957"/>
        <v>0</v>
      </c>
      <c r="ED418" s="470">
        <f t="shared" si="958"/>
        <v>0</v>
      </c>
      <c r="EE418" s="470">
        <f t="shared" si="959"/>
        <v>0</v>
      </c>
      <c r="EF418" s="470">
        <f t="shared" si="960"/>
        <v>0</v>
      </c>
      <c r="EG418" s="470">
        <f t="shared" si="961"/>
        <v>0</v>
      </c>
      <c r="EH418" s="466">
        <f t="shared" si="962"/>
        <v>0</v>
      </c>
      <c r="EI418" s="122">
        <f t="shared" si="963"/>
        <v>0</v>
      </c>
      <c r="EJ418" s="122">
        <f t="shared" si="964"/>
        <v>0</v>
      </c>
      <c r="EK418" s="122">
        <f t="shared" si="965"/>
        <v>0</v>
      </c>
      <c r="EL418" s="122">
        <f t="shared" si="966"/>
        <v>0</v>
      </c>
      <c r="EM418" s="122">
        <f t="shared" si="967"/>
        <v>0</v>
      </c>
      <c r="EN418" s="122">
        <f t="shared" si="968"/>
        <v>0</v>
      </c>
      <c r="EO418" s="122">
        <f t="shared" si="969"/>
        <v>0</v>
      </c>
      <c r="EP418" s="122">
        <f t="shared" si="970"/>
        <v>0</v>
      </c>
      <c r="EQ418" s="122">
        <f t="shared" si="971"/>
        <v>0</v>
      </c>
      <c r="ER418" s="122">
        <f t="shared" si="972"/>
        <v>0</v>
      </c>
      <c r="ES418" s="469">
        <f t="shared" si="973"/>
        <v>0</v>
      </c>
      <c r="ET418" s="466">
        <f t="shared" si="974"/>
        <v>0</v>
      </c>
      <c r="EU418" s="122">
        <f t="shared" si="975"/>
        <v>0</v>
      </c>
      <c r="EV418" s="122">
        <f t="shared" si="976"/>
        <v>0</v>
      </c>
      <c r="EW418" s="122">
        <f t="shared" si="977"/>
        <v>0</v>
      </c>
      <c r="EX418" s="122">
        <f t="shared" si="978"/>
        <v>0</v>
      </c>
      <c r="EY418" s="122">
        <f t="shared" si="979"/>
        <v>0</v>
      </c>
      <c r="EZ418" s="122">
        <f t="shared" si="980"/>
        <v>0</v>
      </c>
      <c r="FA418" s="122">
        <f t="shared" si="981"/>
        <v>0</v>
      </c>
      <c r="FB418" s="122">
        <f t="shared" si="982"/>
        <v>0</v>
      </c>
      <c r="FC418" s="122">
        <f t="shared" si="983"/>
        <v>0</v>
      </c>
      <c r="FD418" s="122">
        <f t="shared" si="984"/>
        <v>0</v>
      </c>
      <c r="FE418" s="469">
        <f t="shared" si="985"/>
        <v>0</v>
      </c>
      <c r="FF418" s="466">
        <f t="shared" si="986"/>
        <v>0</v>
      </c>
      <c r="FG418" s="466">
        <f t="shared" si="987"/>
        <v>0</v>
      </c>
      <c r="FH418" s="466">
        <f t="shared" si="988"/>
        <v>0</v>
      </c>
      <c r="FI418" s="466">
        <f t="shared" si="989"/>
        <v>0</v>
      </c>
      <c r="FJ418" s="466">
        <f t="shared" si="990"/>
        <v>0</v>
      </c>
      <c r="FK418" s="466">
        <f t="shared" si="991"/>
        <v>0</v>
      </c>
      <c r="FL418" s="466">
        <f t="shared" si="992"/>
        <v>0</v>
      </c>
      <c r="FM418" s="466">
        <f t="shared" si="993"/>
        <v>0</v>
      </c>
      <c r="FN418" s="466">
        <f t="shared" si="994"/>
        <v>0</v>
      </c>
      <c r="FO418" s="466">
        <f t="shared" si="995"/>
        <v>0</v>
      </c>
      <c r="FP418" s="466">
        <f t="shared" si="996"/>
        <v>0</v>
      </c>
      <c r="FQ418" s="468">
        <f t="shared" si="997"/>
        <v>0</v>
      </c>
      <c r="FR418" s="466">
        <f t="shared" si="998"/>
        <v>0</v>
      </c>
      <c r="FS418" s="466">
        <f t="shared" si="999"/>
        <v>0</v>
      </c>
      <c r="FT418" s="466">
        <f t="shared" si="1000"/>
        <v>0</v>
      </c>
      <c r="FU418" s="466">
        <f t="shared" si="1001"/>
        <v>0</v>
      </c>
      <c r="FV418" s="466">
        <f t="shared" si="1002"/>
        <v>0</v>
      </c>
      <c r="FW418" s="466">
        <f t="shared" si="1003"/>
        <v>0</v>
      </c>
      <c r="FX418" s="466">
        <f t="shared" si="1004"/>
        <v>0</v>
      </c>
      <c r="FY418" s="466">
        <f t="shared" si="1005"/>
        <v>0</v>
      </c>
      <c r="FZ418" s="466">
        <f t="shared" si="1006"/>
        <v>0</v>
      </c>
      <c r="GA418" s="466">
        <f t="shared" si="1007"/>
        <v>0</v>
      </c>
      <c r="GB418" s="466">
        <f t="shared" si="1008"/>
        <v>0</v>
      </c>
      <c r="GC418" s="468">
        <f t="shared" si="1009"/>
        <v>0</v>
      </c>
    </row>
    <row r="419" spans="1:185">
      <c r="A419" s="97">
        <v>416</v>
      </c>
      <c r="B419" s="97" t="s">
        <v>11</v>
      </c>
      <c r="C419" s="97" t="s">
        <v>213</v>
      </c>
      <c r="D419" s="97" t="s">
        <v>936</v>
      </c>
      <c r="E419" s="321">
        <v>0</v>
      </c>
      <c r="F419" s="122">
        <v>0</v>
      </c>
      <c r="G419" s="122">
        <v>1.8826432173010299</v>
      </c>
      <c r="H419" s="122">
        <v>0</v>
      </c>
      <c r="I419" s="122">
        <v>0</v>
      </c>
      <c r="J419" s="122">
        <v>1.8373656479249401</v>
      </c>
      <c r="K419" s="122">
        <v>0</v>
      </c>
      <c r="L419" s="122">
        <v>0</v>
      </c>
      <c r="M419" s="122">
        <v>1.78474577000137</v>
      </c>
      <c r="N419" s="122">
        <v>0</v>
      </c>
      <c r="O419" s="122">
        <v>0</v>
      </c>
      <c r="P419" s="475">
        <v>1.7188532573958399</v>
      </c>
      <c r="Q419" s="474">
        <v>1</v>
      </c>
      <c r="R419" s="97">
        <v>0</v>
      </c>
      <c r="S419" s="97">
        <v>0</v>
      </c>
      <c r="T419" s="97">
        <v>1.8826432173010299</v>
      </c>
      <c r="U419" s="97">
        <v>0</v>
      </c>
      <c r="V419" s="97">
        <v>0</v>
      </c>
      <c r="W419" s="97">
        <v>1.8373656479249401</v>
      </c>
      <c r="X419" s="97">
        <v>0</v>
      </c>
      <c r="Y419" s="97">
        <v>0</v>
      </c>
      <c r="Z419" s="97">
        <v>1.78474577000137</v>
      </c>
      <c r="AA419" s="97">
        <v>0</v>
      </c>
      <c r="AB419" s="97">
        <v>0</v>
      </c>
      <c r="AC419" s="97">
        <v>1.7188532573958399</v>
      </c>
      <c r="AD419" s="321">
        <v>0</v>
      </c>
      <c r="AE419" s="97">
        <v>0</v>
      </c>
      <c r="AF419" s="97">
        <v>0</v>
      </c>
      <c r="AG419" s="97">
        <v>0</v>
      </c>
      <c r="AH419" s="97">
        <v>0</v>
      </c>
      <c r="AI419" s="97">
        <v>0</v>
      </c>
      <c r="AJ419" s="97">
        <v>0</v>
      </c>
      <c r="AK419" s="97">
        <v>0</v>
      </c>
      <c r="AL419" s="97">
        <v>0</v>
      </c>
      <c r="AM419" s="97">
        <v>0</v>
      </c>
      <c r="AN419" s="97">
        <v>0</v>
      </c>
      <c r="AO419" s="97">
        <v>0</v>
      </c>
      <c r="AP419" s="466">
        <f t="shared" si="866"/>
        <v>0</v>
      </c>
      <c r="AQ419" s="122">
        <f t="shared" si="867"/>
        <v>0</v>
      </c>
      <c r="AR419" s="473">
        <f t="shared" si="868"/>
        <v>0</v>
      </c>
      <c r="AS419" s="122">
        <f t="shared" si="869"/>
        <v>0</v>
      </c>
      <c r="AT419" s="122">
        <f t="shared" si="870"/>
        <v>0</v>
      </c>
      <c r="AU419" s="122">
        <f t="shared" si="871"/>
        <v>0</v>
      </c>
      <c r="AV419" s="122">
        <f t="shared" si="872"/>
        <v>0</v>
      </c>
      <c r="AW419" s="122">
        <f t="shared" si="873"/>
        <v>0</v>
      </c>
      <c r="AX419" s="122">
        <f t="shared" si="874"/>
        <v>0</v>
      </c>
      <c r="AY419" s="122">
        <f t="shared" si="875"/>
        <v>0</v>
      </c>
      <c r="AZ419" s="122">
        <f t="shared" si="876"/>
        <v>0</v>
      </c>
      <c r="BA419" s="469">
        <f t="shared" si="877"/>
        <v>0</v>
      </c>
      <c r="BB419" s="97">
        <f t="shared" si="878"/>
        <v>0</v>
      </c>
      <c r="BC419" s="97">
        <f t="shared" si="879"/>
        <v>0</v>
      </c>
      <c r="BD419" s="97">
        <f t="shared" si="880"/>
        <v>0.29053368494548887</v>
      </c>
      <c r="BE419" s="97">
        <f t="shared" si="881"/>
        <v>0</v>
      </c>
      <c r="BF419" s="97">
        <f t="shared" si="882"/>
        <v>0</v>
      </c>
      <c r="BG419" s="97">
        <f t="shared" si="883"/>
        <v>0.28354634982254989</v>
      </c>
      <c r="BH419" s="97">
        <f t="shared" si="884"/>
        <v>0</v>
      </c>
      <c r="BI419" s="97">
        <f t="shared" si="885"/>
        <v>0</v>
      </c>
      <c r="BJ419" s="97">
        <f t="shared" si="886"/>
        <v>0.27542593332832249</v>
      </c>
      <c r="BK419" s="97">
        <f t="shared" si="887"/>
        <v>0</v>
      </c>
      <c r="BL419" s="97">
        <f t="shared" si="888"/>
        <v>0</v>
      </c>
      <c r="BM419" s="469">
        <f t="shared" si="889"/>
        <v>0.26525725435523129</v>
      </c>
      <c r="BN419" s="467">
        <f t="shared" si="890"/>
        <v>0</v>
      </c>
      <c r="BO419" s="97">
        <f t="shared" si="891"/>
        <v>0</v>
      </c>
      <c r="BP419" s="97">
        <f t="shared" si="892"/>
        <v>0</v>
      </c>
      <c r="BQ419" s="97">
        <f t="shared" si="893"/>
        <v>0</v>
      </c>
      <c r="BR419" s="97">
        <f t="shared" si="894"/>
        <v>0</v>
      </c>
      <c r="BS419" s="97">
        <f t="shared" si="895"/>
        <v>0</v>
      </c>
      <c r="BT419" s="97">
        <f t="shared" si="896"/>
        <v>0</v>
      </c>
      <c r="BU419" s="97">
        <f t="shared" si="897"/>
        <v>0</v>
      </c>
      <c r="BV419" s="97">
        <f t="shared" si="898"/>
        <v>0</v>
      </c>
      <c r="BW419" s="97">
        <f t="shared" si="899"/>
        <v>0</v>
      </c>
      <c r="BX419" s="97">
        <f t="shared" si="900"/>
        <v>0</v>
      </c>
      <c r="BY419" s="469">
        <f t="shared" si="901"/>
        <v>0</v>
      </c>
      <c r="BZ419" s="470">
        <f t="shared" si="902"/>
        <v>0</v>
      </c>
      <c r="CA419" s="470">
        <f t="shared" si="903"/>
        <v>0</v>
      </c>
      <c r="CB419" s="470">
        <f t="shared" si="904"/>
        <v>0</v>
      </c>
      <c r="CC419" s="470">
        <f t="shared" si="905"/>
        <v>0</v>
      </c>
      <c r="CD419" s="470">
        <f t="shared" si="906"/>
        <v>0</v>
      </c>
      <c r="CE419" s="470">
        <f t="shared" si="907"/>
        <v>0</v>
      </c>
      <c r="CF419" s="470">
        <f t="shared" si="908"/>
        <v>0</v>
      </c>
      <c r="CG419" s="470">
        <f t="shared" si="909"/>
        <v>0</v>
      </c>
      <c r="CH419" s="470">
        <f t="shared" si="910"/>
        <v>0</v>
      </c>
      <c r="CI419" s="470">
        <f t="shared" si="911"/>
        <v>0</v>
      </c>
      <c r="CJ419" s="470">
        <f t="shared" si="912"/>
        <v>0</v>
      </c>
      <c r="CK419" s="472">
        <f t="shared" si="913"/>
        <v>0</v>
      </c>
      <c r="CL419" s="470">
        <f t="shared" si="914"/>
        <v>0</v>
      </c>
      <c r="CM419" s="116">
        <f t="shared" si="915"/>
        <v>0</v>
      </c>
      <c r="CN419" s="116">
        <f t="shared" si="916"/>
        <v>1.8826432173010299</v>
      </c>
      <c r="CO419" s="116">
        <f t="shared" si="917"/>
        <v>0</v>
      </c>
      <c r="CP419" s="116">
        <f t="shared" si="918"/>
        <v>0</v>
      </c>
      <c r="CQ419" s="116">
        <f t="shared" si="919"/>
        <v>1.8373656479249401</v>
      </c>
      <c r="CR419" s="116">
        <f t="shared" si="920"/>
        <v>0</v>
      </c>
      <c r="CS419" s="116">
        <f t="shared" si="921"/>
        <v>0</v>
      </c>
      <c r="CT419" s="116">
        <f t="shared" si="922"/>
        <v>1.78474577000137</v>
      </c>
      <c r="CU419" s="116">
        <f t="shared" si="923"/>
        <v>0</v>
      </c>
      <c r="CV419" s="116">
        <f t="shared" si="924"/>
        <v>0</v>
      </c>
      <c r="CW419" s="471">
        <f t="shared" si="925"/>
        <v>1.7188532573958399</v>
      </c>
      <c r="CX419" s="470">
        <f t="shared" si="926"/>
        <v>0</v>
      </c>
      <c r="CY419" s="116">
        <f t="shared" si="927"/>
        <v>0</v>
      </c>
      <c r="CZ419" s="116">
        <f t="shared" si="928"/>
        <v>0</v>
      </c>
      <c r="DA419" s="116">
        <f t="shared" si="929"/>
        <v>0</v>
      </c>
      <c r="DB419" s="116">
        <f t="shared" si="930"/>
        <v>0</v>
      </c>
      <c r="DC419" s="116">
        <f t="shared" si="931"/>
        <v>0</v>
      </c>
      <c r="DD419" s="116">
        <f t="shared" si="932"/>
        <v>0</v>
      </c>
      <c r="DE419" s="116">
        <f t="shared" si="933"/>
        <v>0</v>
      </c>
      <c r="DF419" s="116">
        <f t="shared" si="934"/>
        <v>0</v>
      </c>
      <c r="DG419" s="116">
        <f t="shared" si="935"/>
        <v>0</v>
      </c>
      <c r="DH419" s="116">
        <f t="shared" si="936"/>
        <v>0</v>
      </c>
      <c r="DI419" s="471">
        <f t="shared" si="937"/>
        <v>0</v>
      </c>
      <c r="DJ419" s="470">
        <f t="shared" si="938"/>
        <v>0</v>
      </c>
      <c r="DK419" s="116">
        <f t="shared" si="939"/>
        <v>0</v>
      </c>
      <c r="DL419" s="116">
        <f t="shared" si="940"/>
        <v>0</v>
      </c>
      <c r="DM419" s="116">
        <f t="shared" si="941"/>
        <v>0</v>
      </c>
      <c r="DN419" s="116">
        <f t="shared" si="942"/>
        <v>0</v>
      </c>
      <c r="DO419" s="116">
        <f t="shared" si="943"/>
        <v>0</v>
      </c>
      <c r="DP419" s="116">
        <f t="shared" si="944"/>
        <v>0</v>
      </c>
      <c r="DQ419" s="116">
        <f t="shared" si="945"/>
        <v>0</v>
      </c>
      <c r="DR419" s="116">
        <f t="shared" si="946"/>
        <v>0</v>
      </c>
      <c r="DS419" s="116">
        <f t="shared" si="947"/>
        <v>0</v>
      </c>
      <c r="DT419" s="116">
        <f t="shared" si="948"/>
        <v>0</v>
      </c>
      <c r="DU419" s="471">
        <f t="shared" si="949"/>
        <v>0</v>
      </c>
      <c r="DV419" s="470">
        <f t="shared" si="950"/>
        <v>0</v>
      </c>
      <c r="DW419" s="470">
        <f t="shared" si="951"/>
        <v>0</v>
      </c>
      <c r="DX419" s="470">
        <f t="shared" si="952"/>
        <v>0</v>
      </c>
      <c r="DY419" s="470">
        <f t="shared" si="953"/>
        <v>0</v>
      </c>
      <c r="DZ419" s="470">
        <f t="shared" si="954"/>
        <v>0</v>
      </c>
      <c r="EA419" s="470">
        <f t="shared" si="955"/>
        <v>0</v>
      </c>
      <c r="EB419" s="470">
        <f t="shared" si="956"/>
        <v>0</v>
      </c>
      <c r="EC419" s="470">
        <f t="shared" si="957"/>
        <v>0</v>
      </c>
      <c r="ED419" s="470">
        <f t="shared" si="958"/>
        <v>0</v>
      </c>
      <c r="EE419" s="470">
        <f t="shared" si="959"/>
        <v>0</v>
      </c>
      <c r="EF419" s="470">
        <f t="shared" si="960"/>
        <v>0</v>
      </c>
      <c r="EG419" s="470">
        <f t="shared" si="961"/>
        <v>0</v>
      </c>
      <c r="EH419" s="466">
        <f t="shared" si="962"/>
        <v>0</v>
      </c>
      <c r="EI419" s="122">
        <f t="shared" si="963"/>
        <v>0</v>
      </c>
      <c r="EJ419" s="122">
        <f t="shared" si="964"/>
        <v>0</v>
      </c>
      <c r="EK419" s="122">
        <f t="shared" si="965"/>
        <v>0</v>
      </c>
      <c r="EL419" s="122">
        <f t="shared" si="966"/>
        <v>0</v>
      </c>
      <c r="EM419" s="122">
        <f t="shared" si="967"/>
        <v>0</v>
      </c>
      <c r="EN419" s="122">
        <f t="shared" si="968"/>
        <v>0</v>
      </c>
      <c r="EO419" s="122">
        <f t="shared" si="969"/>
        <v>0</v>
      </c>
      <c r="EP419" s="122">
        <f t="shared" si="970"/>
        <v>0</v>
      </c>
      <c r="EQ419" s="122">
        <f t="shared" si="971"/>
        <v>0</v>
      </c>
      <c r="ER419" s="122">
        <f t="shared" si="972"/>
        <v>0</v>
      </c>
      <c r="ES419" s="469">
        <f t="shared" si="973"/>
        <v>0</v>
      </c>
      <c r="ET419" s="466">
        <f t="shared" si="974"/>
        <v>0</v>
      </c>
      <c r="EU419" s="122">
        <f t="shared" si="975"/>
        <v>0</v>
      </c>
      <c r="EV419" s="122">
        <f t="shared" si="976"/>
        <v>0</v>
      </c>
      <c r="EW419" s="122">
        <f t="shared" si="977"/>
        <v>0</v>
      </c>
      <c r="EX419" s="122">
        <f t="shared" si="978"/>
        <v>0</v>
      </c>
      <c r="EY419" s="122">
        <f t="shared" si="979"/>
        <v>0</v>
      </c>
      <c r="EZ419" s="122">
        <f t="shared" si="980"/>
        <v>0</v>
      </c>
      <c r="FA419" s="122">
        <f t="shared" si="981"/>
        <v>0</v>
      </c>
      <c r="FB419" s="122">
        <f t="shared" si="982"/>
        <v>0</v>
      </c>
      <c r="FC419" s="122">
        <f t="shared" si="983"/>
        <v>0</v>
      </c>
      <c r="FD419" s="122">
        <f t="shared" si="984"/>
        <v>0</v>
      </c>
      <c r="FE419" s="469">
        <f t="shared" si="985"/>
        <v>0</v>
      </c>
      <c r="FF419" s="466">
        <f t="shared" si="986"/>
        <v>0</v>
      </c>
      <c r="FG419" s="466">
        <f t="shared" si="987"/>
        <v>0</v>
      </c>
      <c r="FH419" s="466">
        <f t="shared" si="988"/>
        <v>0</v>
      </c>
      <c r="FI419" s="466">
        <f t="shared" si="989"/>
        <v>0</v>
      </c>
      <c r="FJ419" s="466">
        <f t="shared" si="990"/>
        <v>0</v>
      </c>
      <c r="FK419" s="466">
        <f t="shared" si="991"/>
        <v>0</v>
      </c>
      <c r="FL419" s="466">
        <f t="shared" si="992"/>
        <v>0</v>
      </c>
      <c r="FM419" s="466">
        <f t="shared" si="993"/>
        <v>0</v>
      </c>
      <c r="FN419" s="466">
        <f t="shared" si="994"/>
        <v>0</v>
      </c>
      <c r="FO419" s="466">
        <f t="shared" si="995"/>
        <v>0</v>
      </c>
      <c r="FP419" s="466">
        <f t="shared" si="996"/>
        <v>0</v>
      </c>
      <c r="FQ419" s="468">
        <f t="shared" si="997"/>
        <v>0</v>
      </c>
      <c r="FR419" s="466">
        <f t="shared" si="998"/>
        <v>0</v>
      </c>
      <c r="FS419" s="466">
        <f t="shared" si="999"/>
        <v>0</v>
      </c>
      <c r="FT419" s="466">
        <f t="shared" si="1000"/>
        <v>0</v>
      </c>
      <c r="FU419" s="466">
        <f t="shared" si="1001"/>
        <v>0</v>
      </c>
      <c r="FV419" s="466">
        <f t="shared" si="1002"/>
        <v>0</v>
      </c>
      <c r="FW419" s="466">
        <f t="shared" si="1003"/>
        <v>0</v>
      </c>
      <c r="FX419" s="466">
        <f t="shared" si="1004"/>
        <v>0</v>
      </c>
      <c r="FY419" s="466">
        <f t="shared" si="1005"/>
        <v>0</v>
      </c>
      <c r="FZ419" s="466">
        <f t="shared" si="1006"/>
        <v>0</v>
      </c>
      <c r="GA419" s="466">
        <f t="shared" si="1007"/>
        <v>0</v>
      </c>
      <c r="GB419" s="466">
        <f t="shared" si="1008"/>
        <v>0</v>
      </c>
      <c r="GC419" s="468">
        <f t="shared" si="1009"/>
        <v>0</v>
      </c>
    </row>
    <row r="420" spans="1:185">
      <c r="A420" s="97">
        <v>417</v>
      </c>
      <c r="B420" s="97" t="s">
        <v>11</v>
      </c>
      <c r="C420" s="97" t="s">
        <v>213</v>
      </c>
      <c r="D420" s="97" t="s">
        <v>936</v>
      </c>
      <c r="E420" s="321">
        <v>0</v>
      </c>
      <c r="F420" s="122">
        <v>0</v>
      </c>
      <c r="G420" s="122">
        <v>2.73833749479817</v>
      </c>
      <c r="H420" s="122">
        <v>0</v>
      </c>
      <c r="I420" s="122">
        <v>0</v>
      </c>
      <c r="J420" s="122">
        <v>2.6750448605909298</v>
      </c>
      <c r="K420" s="122">
        <v>0</v>
      </c>
      <c r="L420" s="122">
        <v>0</v>
      </c>
      <c r="M420" s="122">
        <v>2.6014885559717</v>
      </c>
      <c r="N420" s="122">
        <v>0</v>
      </c>
      <c r="O420" s="122">
        <v>0</v>
      </c>
      <c r="P420" s="475">
        <v>2.5093786933000399</v>
      </c>
      <c r="Q420" s="474">
        <v>3</v>
      </c>
      <c r="R420" s="97">
        <v>0</v>
      </c>
      <c r="S420" s="97">
        <v>0</v>
      </c>
      <c r="T420" s="97">
        <v>8.21501248439451</v>
      </c>
      <c r="U420" s="97">
        <v>0</v>
      </c>
      <c r="V420" s="97">
        <v>0</v>
      </c>
      <c r="W420" s="97">
        <v>8.0251345817727895</v>
      </c>
      <c r="X420" s="97">
        <v>0</v>
      </c>
      <c r="Y420" s="97">
        <v>0</v>
      </c>
      <c r="Z420" s="97">
        <v>7.8044656679151103</v>
      </c>
      <c r="AA420" s="97">
        <v>0</v>
      </c>
      <c r="AB420" s="97">
        <v>0</v>
      </c>
      <c r="AC420" s="97">
        <v>7.52813607990013</v>
      </c>
      <c r="AD420" s="321">
        <v>0</v>
      </c>
      <c r="AE420" s="97">
        <v>0</v>
      </c>
      <c r="AF420" s="97">
        <v>0</v>
      </c>
      <c r="AG420" s="97">
        <v>0</v>
      </c>
      <c r="AH420" s="97">
        <v>0</v>
      </c>
      <c r="AI420" s="97">
        <v>0</v>
      </c>
      <c r="AJ420" s="97">
        <v>0</v>
      </c>
      <c r="AK420" s="97">
        <v>0</v>
      </c>
      <c r="AL420" s="97">
        <v>0</v>
      </c>
      <c r="AM420" s="97">
        <v>0</v>
      </c>
      <c r="AN420" s="97">
        <v>0</v>
      </c>
      <c r="AO420" s="97">
        <v>0</v>
      </c>
      <c r="AP420" s="466">
        <f t="shared" si="866"/>
        <v>0</v>
      </c>
      <c r="AQ420" s="122">
        <f t="shared" si="867"/>
        <v>0</v>
      </c>
      <c r="AR420" s="473">
        <f t="shared" si="868"/>
        <v>0</v>
      </c>
      <c r="AS420" s="122">
        <f t="shared" si="869"/>
        <v>0</v>
      </c>
      <c r="AT420" s="122">
        <f t="shared" si="870"/>
        <v>0</v>
      </c>
      <c r="AU420" s="122">
        <f t="shared" si="871"/>
        <v>0</v>
      </c>
      <c r="AV420" s="122">
        <f t="shared" si="872"/>
        <v>0</v>
      </c>
      <c r="AW420" s="122">
        <f t="shared" si="873"/>
        <v>0</v>
      </c>
      <c r="AX420" s="122">
        <f t="shared" si="874"/>
        <v>0</v>
      </c>
      <c r="AY420" s="122">
        <f t="shared" si="875"/>
        <v>0</v>
      </c>
      <c r="AZ420" s="122">
        <f t="shared" si="876"/>
        <v>0</v>
      </c>
      <c r="BA420" s="469">
        <f t="shared" si="877"/>
        <v>0</v>
      </c>
      <c r="BB420" s="97">
        <f t="shared" si="878"/>
        <v>0</v>
      </c>
      <c r="BC420" s="97">
        <f t="shared" si="879"/>
        <v>0</v>
      </c>
      <c r="BD420" s="97">
        <f t="shared" si="880"/>
        <v>0.42258632739168644</v>
      </c>
      <c r="BE420" s="97">
        <f t="shared" si="881"/>
        <v>0</v>
      </c>
      <c r="BF420" s="97">
        <f t="shared" si="882"/>
        <v>0</v>
      </c>
      <c r="BG420" s="97">
        <f t="shared" si="883"/>
        <v>0.41281886743052693</v>
      </c>
      <c r="BH420" s="97">
        <f t="shared" si="884"/>
        <v>0</v>
      </c>
      <c r="BI420" s="97">
        <f t="shared" si="885"/>
        <v>0</v>
      </c>
      <c r="BJ420" s="97">
        <f t="shared" si="886"/>
        <v>0.40146749504323265</v>
      </c>
      <c r="BK420" s="97">
        <f t="shared" si="887"/>
        <v>0</v>
      </c>
      <c r="BL420" s="97">
        <f t="shared" si="888"/>
        <v>0</v>
      </c>
      <c r="BM420" s="469">
        <f t="shared" si="889"/>
        <v>0.38725289634715832</v>
      </c>
      <c r="BN420" s="467">
        <f t="shared" si="890"/>
        <v>0</v>
      </c>
      <c r="BO420" s="97">
        <f t="shared" si="891"/>
        <v>0</v>
      </c>
      <c r="BP420" s="97">
        <f t="shared" si="892"/>
        <v>0</v>
      </c>
      <c r="BQ420" s="97">
        <f t="shared" si="893"/>
        <v>0</v>
      </c>
      <c r="BR420" s="97">
        <f t="shared" si="894"/>
        <v>0</v>
      </c>
      <c r="BS420" s="97">
        <f t="shared" si="895"/>
        <v>0</v>
      </c>
      <c r="BT420" s="97">
        <f t="shared" si="896"/>
        <v>0</v>
      </c>
      <c r="BU420" s="97">
        <f t="shared" si="897"/>
        <v>0</v>
      </c>
      <c r="BV420" s="97">
        <f t="shared" si="898"/>
        <v>0</v>
      </c>
      <c r="BW420" s="97">
        <f t="shared" si="899"/>
        <v>0</v>
      </c>
      <c r="BX420" s="97">
        <f t="shared" si="900"/>
        <v>0</v>
      </c>
      <c r="BY420" s="469">
        <f t="shared" si="901"/>
        <v>0</v>
      </c>
      <c r="BZ420" s="470">
        <f t="shared" si="902"/>
        <v>0</v>
      </c>
      <c r="CA420" s="470">
        <f t="shared" si="903"/>
        <v>0</v>
      </c>
      <c r="CB420" s="470">
        <f t="shared" si="904"/>
        <v>0</v>
      </c>
      <c r="CC420" s="470">
        <f t="shared" si="905"/>
        <v>0</v>
      </c>
      <c r="CD420" s="470">
        <f t="shared" si="906"/>
        <v>0</v>
      </c>
      <c r="CE420" s="470">
        <f t="shared" si="907"/>
        <v>0</v>
      </c>
      <c r="CF420" s="470">
        <f t="shared" si="908"/>
        <v>0</v>
      </c>
      <c r="CG420" s="470">
        <f t="shared" si="909"/>
        <v>0</v>
      </c>
      <c r="CH420" s="470">
        <f t="shared" si="910"/>
        <v>0</v>
      </c>
      <c r="CI420" s="470">
        <f t="shared" si="911"/>
        <v>0</v>
      </c>
      <c r="CJ420" s="470">
        <f t="shared" si="912"/>
        <v>0</v>
      </c>
      <c r="CK420" s="472">
        <f t="shared" si="913"/>
        <v>0</v>
      </c>
      <c r="CL420" s="470">
        <f t="shared" si="914"/>
        <v>0</v>
      </c>
      <c r="CM420" s="116">
        <f t="shared" si="915"/>
        <v>0</v>
      </c>
      <c r="CN420" s="116">
        <f t="shared" si="916"/>
        <v>8.21501248439451</v>
      </c>
      <c r="CO420" s="116">
        <f t="shared" si="917"/>
        <v>0</v>
      </c>
      <c r="CP420" s="116">
        <f t="shared" si="918"/>
        <v>0</v>
      </c>
      <c r="CQ420" s="116">
        <f t="shared" si="919"/>
        <v>8.0251345817727895</v>
      </c>
      <c r="CR420" s="116">
        <f t="shared" si="920"/>
        <v>0</v>
      </c>
      <c r="CS420" s="116">
        <f t="shared" si="921"/>
        <v>0</v>
      </c>
      <c r="CT420" s="116">
        <f t="shared" si="922"/>
        <v>7.8044656679151103</v>
      </c>
      <c r="CU420" s="116">
        <f t="shared" si="923"/>
        <v>0</v>
      </c>
      <c r="CV420" s="116">
        <f t="shared" si="924"/>
        <v>0</v>
      </c>
      <c r="CW420" s="471">
        <f t="shared" si="925"/>
        <v>7.52813607990013</v>
      </c>
      <c r="CX420" s="470">
        <f t="shared" si="926"/>
        <v>0</v>
      </c>
      <c r="CY420" s="116">
        <f t="shared" si="927"/>
        <v>0</v>
      </c>
      <c r="CZ420" s="116">
        <f t="shared" si="928"/>
        <v>0</v>
      </c>
      <c r="DA420" s="116">
        <f t="shared" si="929"/>
        <v>0</v>
      </c>
      <c r="DB420" s="116">
        <f t="shared" si="930"/>
        <v>0</v>
      </c>
      <c r="DC420" s="116">
        <f t="shared" si="931"/>
        <v>0</v>
      </c>
      <c r="DD420" s="116">
        <f t="shared" si="932"/>
        <v>0</v>
      </c>
      <c r="DE420" s="116">
        <f t="shared" si="933"/>
        <v>0</v>
      </c>
      <c r="DF420" s="116">
        <f t="shared" si="934"/>
        <v>0</v>
      </c>
      <c r="DG420" s="116">
        <f t="shared" si="935"/>
        <v>0</v>
      </c>
      <c r="DH420" s="116">
        <f t="shared" si="936"/>
        <v>0</v>
      </c>
      <c r="DI420" s="471">
        <f t="shared" si="937"/>
        <v>0</v>
      </c>
      <c r="DJ420" s="470">
        <f t="shared" si="938"/>
        <v>0</v>
      </c>
      <c r="DK420" s="116">
        <f t="shared" si="939"/>
        <v>0</v>
      </c>
      <c r="DL420" s="116">
        <f t="shared" si="940"/>
        <v>0</v>
      </c>
      <c r="DM420" s="116">
        <f t="shared" si="941"/>
        <v>0</v>
      </c>
      <c r="DN420" s="116">
        <f t="shared" si="942"/>
        <v>0</v>
      </c>
      <c r="DO420" s="116">
        <f t="shared" si="943"/>
        <v>0</v>
      </c>
      <c r="DP420" s="116">
        <f t="shared" si="944"/>
        <v>0</v>
      </c>
      <c r="DQ420" s="116">
        <f t="shared" si="945"/>
        <v>0</v>
      </c>
      <c r="DR420" s="116">
        <f t="shared" si="946"/>
        <v>0</v>
      </c>
      <c r="DS420" s="116">
        <f t="shared" si="947"/>
        <v>0</v>
      </c>
      <c r="DT420" s="116">
        <f t="shared" si="948"/>
        <v>0</v>
      </c>
      <c r="DU420" s="471">
        <f t="shared" si="949"/>
        <v>0</v>
      </c>
      <c r="DV420" s="470">
        <f t="shared" si="950"/>
        <v>0</v>
      </c>
      <c r="DW420" s="470">
        <f t="shared" si="951"/>
        <v>0</v>
      </c>
      <c r="DX420" s="470">
        <f t="shared" si="952"/>
        <v>0</v>
      </c>
      <c r="DY420" s="470">
        <f t="shared" si="953"/>
        <v>0</v>
      </c>
      <c r="DZ420" s="470">
        <f t="shared" si="954"/>
        <v>0</v>
      </c>
      <c r="EA420" s="470">
        <f t="shared" si="955"/>
        <v>0</v>
      </c>
      <c r="EB420" s="470">
        <f t="shared" si="956"/>
        <v>0</v>
      </c>
      <c r="EC420" s="470">
        <f t="shared" si="957"/>
        <v>0</v>
      </c>
      <c r="ED420" s="470">
        <f t="shared" si="958"/>
        <v>0</v>
      </c>
      <c r="EE420" s="470">
        <f t="shared" si="959"/>
        <v>0</v>
      </c>
      <c r="EF420" s="470">
        <f t="shared" si="960"/>
        <v>0</v>
      </c>
      <c r="EG420" s="470">
        <f t="shared" si="961"/>
        <v>0</v>
      </c>
      <c r="EH420" s="466">
        <f t="shared" si="962"/>
        <v>0</v>
      </c>
      <c r="EI420" s="122">
        <f t="shared" si="963"/>
        <v>0</v>
      </c>
      <c r="EJ420" s="122">
        <f t="shared" si="964"/>
        <v>0</v>
      </c>
      <c r="EK420" s="122">
        <f t="shared" si="965"/>
        <v>0</v>
      </c>
      <c r="EL420" s="122">
        <f t="shared" si="966"/>
        <v>0</v>
      </c>
      <c r="EM420" s="122">
        <f t="shared" si="967"/>
        <v>0</v>
      </c>
      <c r="EN420" s="122">
        <f t="shared" si="968"/>
        <v>0</v>
      </c>
      <c r="EO420" s="122">
        <f t="shared" si="969"/>
        <v>0</v>
      </c>
      <c r="EP420" s="122">
        <f t="shared" si="970"/>
        <v>0</v>
      </c>
      <c r="EQ420" s="122">
        <f t="shared" si="971"/>
        <v>0</v>
      </c>
      <c r="ER420" s="122">
        <f t="shared" si="972"/>
        <v>0</v>
      </c>
      <c r="ES420" s="469">
        <f t="shared" si="973"/>
        <v>0</v>
      </c>
      <c r="ET420" s="466">
        <f t="shared" si="974"/>
        <v>0</v>
      </c>
      <c r="EU420" s="122">
        <f t="shared" si="975"/>
        <v>0</v>
      </c>
      <c r="EV420" s="122">
        <f t="shared" si="976"/>
        <v>0</v>
      </c>
      <c r="EW420" s="122">
        <f t="shared" si="977"/>
        <v>0</v>
      </c>
      <c r="EX420" s="122">
        <f t="shared" si="978"/>
        <v>0</v>
      </c>
      <c r="EY420" s="122">
        <f t="shared" si="979"/>
        <v>0</v>
      </c>
      <c r="EZ420" s="122">
        <f t="shared" si="980"/>
        <v>0</v>
      </c>
      <c r="FA420" s="122">
        <f t="shared" si="981"/>
        <v>0</v>
      </c>
      <c r="FB420" s="122">
        <f t="shared" si="982"/>
        <v>0</v>
      </c>
      <c r="FC420" s="122">
        <f t="shared" si="983"/>
        <v>0</v>
      </c>
      <c r="FD420" s="122">
        <f t="shared" si="984"/>
        <v>0</v>
      </c>
      <c r="FE420" s="469">
        <f t="shared" si="985"/>
        <v>0</v>
      </c>
      <c r="FF420" s="466">
        <f t="shared" si="986"/>
        <v>0</v>
      </c>
      <c r="FG420" s="466">
        <f t="shared" si="987"/>
        <v>0</v>
      </c>
      <c r="FH420" s="466">
        <f t="shared" si="988"/>
        <v>0</v>
      </c>
      <c r="FI420" s="466">
        <f t="shared" si="989"/>
        <v>0</v>
      </c>
      <c r="FJ420" s="466">
        <f t="shared" si="990"/>
        <v>0</v>
      </c>
      <c r="FK420" s="466">
        <f t="shared" si="991"/>
        <v>0</v>
      </c>
      <c r="FL420" s="466">
        <f t="shared" si="992"/>
        <v>0</v>
      </c>
      <c r="FM420" s="466">
        <f t="shared" si="993"/>
        <v>0</v>
      </c>
      <c r="FN420" s="466">
        <f t="shared" si="994"/>
        <v>0</v>
      </c>
      <c r="FO420" s="466">
        <f t="shared" si="995"/>
        <v>0</v>
      </c>
      <c r="FP420" s="466">
        <f t="shared" si="996"/>
        <v>0</v>
      </c>
      <c r="FQ420" s="468">
        <f t="shared" si="997"/>
        <v>0</v>
      </c>
      <c r="FR420" s="466">
        <f t="shared" si="998"/>
        <v>0</v>
      </c>
      <c r="FS420" s="466">
        <f t="shared" si="999"/>
        <v>0</v>
      </c>
      <c r="FT420" s="466">
        <f t="shared" si="1000"/>
        <v>0</v>
      </c>
      <c r="FU420" s="466">
        <f t="shared" si="1001"/>
        <v>0</v>
      </c>
      <c r="FV420" s="466">
        <f t="shared" si="1002"/>
        <v>0</v>
      </c>
      <c r="FW420" s="466">
        <f t="shared" si="1003"/>
        <v>0</v>
      </c>
      <c r="FX420" s="466">
        <f t="shared" si="1004"/>
        <v>0</v>
      </c>
      <c r="FY420" s="466">
        <f t="shared" si="1005"/>
        <v>0</v>
      </c>
      <c r="FZ420" s="466">
        <f t="shared" si="1006"/>
        <v>0</v>
      </c>
      <c r="GA420" s="466">
        <f t="shared" si="1007"/>
        <v>0</v>
      </c>
      <c r="GB420" s="466">
        <f t="shared" si="1008"/>
        <v>0</v>
      </c>
      <c r="GC420" s="468">
        <f t="shared" si="1009"/>
        <v>0</v>
      </c>
    </row>
    <row r="421" spans="1:185">
      <c r="A421" s="97">
        <v>418</v>
      </c>
      <c r="B421" s="97" t="s">
        <v>11</v>
      </c>
      <c r="C421" s="97" t="s">
        <v>213</v>
      </c>
      <c r="D421" s="97" t="s">
        <v>936</v>
      </c>
      <c r="E421" s="321">
        <v>0</v>
      </c>
      <c r="F421" s="122">
        <v>0</v>
      </c>
      <c r="G421" s="122">
        <v>5.4766749895963303</v>
      </c>
      <c r="H421" s="122">
        <v>0</v>
      </c>
      <c r="I421" s="122">
        <v>0</v>
      </c>
      <c r="J421" s="122">
        <v>5.3500897211818499</v>
      </c>
      <c r="K421" s="122">
        <v>0</v>
      </c>
      <c r="L421" s="122">
        <v>0</v>
      </c>
      <c r="M421" s="122">
        <v>5.2029771119434001</v>
      </c>
      <c r="N421" s="122">
        <v>0</v>
      </c>
      <c r="O421" s="122">
        <v>0</v>
      </c>
      <c r="P421" s="475">
        <v>5.0187573866000799</v>
      </c>
      <c r="Q421" s="474">
        <v>2</v>
      </c>
      <c r="R421" s="97">
        <v>0</v>
      </c>
      <c r="S421" s="97">
        <v>0</v>
      </c>
      <c r="T421" s="97">
        <v>10.9533499791926</v>
      </c>
      <c r="U421" s="97">
        <v>0</v>
      </c>
      <c r="V421" s="97">
        <v>0</v>
      </c>
      <c r="W421" s="97">
        <v>10.7001794423637</v>
      </c>
      <c r="X421" s="97">
        <v>0</v>
      </c>
      <c r="Y421" s="97">
        <v>0</v>
      </c>
      <c r="Z421" s="97">
        <v>10.4059542238868</v>
      </c>
      <c r="AA421" s="97">
        <v>0</v>
      </c>
      <c r="AB421" s="97">
        <v>0</v>
      </c>
      <c r="AC421" s="97">
        <v>10.037514773200099</v>
      </c>
      <c r="AD421" s="321">
        <v>0</v>
      </c>
      <c r="AE421" s="97">
        <v>0</v>
      </c>
      <c r="AF421" s="97">
        <v>0</v>
      </c>
      <c r="AG421" s="97">
        <v>0</v>
      </c>
      <c r="AH421" s="97">
        <v>0</v>
      </c>
      <c r="AI421" s="97">
        <v>0</v>
      </c>
      <c r="AJ421" s="97">
        <v>0</v>
      </c>
      <c r="AK421" s="97">
        <v>0</v>
      </c>
      <c r="AL421" s="97">
        <v>0</v>
      </c>
      <c r="AM421" s="97">
        <v>0</v>
      </c>
      <c r="AN421" s="97">
        <v>0</v>
      </c>
      <c r="AO421" s="97">
        <v>0</v>
      </c>
      <c r="AP421" s="466">
        <f t="shared" si="866"/>
        <v>0</v>
      </c>
      <c r="AQ421" s="122">
        <f t="shared" si="867"/>
        <v>0</v>
      </c>
      <c r="AR421" s="473">
        <f t="shared" si="868"/>
        <v>0</v>
      </c>
      <c r="AS421" s="122">
        <f t="shared" si="869"/>
        <v>0</v>
      </c>
      <c r="AT421" s="122">
        <f t="shared" si="870"/>
        <v>0</v>
      </c>
      <c r="AU421" s="122">
        <f t="shared" si="871"/>
        <v>0</v>
      </c>
      <c r="AV421" s="122">
        <f t="shared" si="872"/>
        <v>0</v>
      </c>
      <c r="AW421" s="122">
        <f t="shared" si="873"/>
        <v>0</v>
      </c>
      <c r="AX421" s="122">
        <f t="shared" si="874"/>
        <v>0</v>
      </c>
      <c r="AY421" s="122">
        <f t="shared" si="875"/>
        <v>0</v>
      </c>
      <c r="AZ421" s="122">
        <f t="shared" si="876"/>
        <v>0</v>
      </c>
      <c r="BA421" s="469">
        <f t="shared" si="877"/>
        <v>0</v>
      </c>
      <c r="BB421" s="97">
        <f t="shared" si="878"/>
        <v>0</v>
      </c>
      <c r="BC421" s="97">
        <f t="shared" si="879"/>
        <v>0</v>
      </c>
      <c r="BD421" s="97">
        <f t="shared" si="880"/>
        <v>0.84517265478337134</v>
      </c>
      <c r="BE421" s="97">
        <f t="shared" si="881"/>
        <v>0</v>
      </c>
      <c r="BF421" s="97">
        <f t="shared" si="882"/>
        <v>0</v>
      </c>
      <c r="BG421" s="97">
        <f t="shared" si="883"/>
        <v>0.8256377348610523</v>
      </c>
      <c r="BH421" s="97">
        <f t="shared" si="884"/>
        <v>0</v>
      </c>
      <c r="BI421" s="97">
        <f t="shared" si="885"/>
        <v>0</v>
      </c>
      <c r="BJ421" s="97">
        <f t="shared" si="886"/>
        <v>0.80293499008646529</v>
      </c>
      <c r="BK421" s="97">
        <f t="shared" si="887"/>
        <v>0</v>
      </c>
      <c r="BL421" s="97">
        <f t="shared" si="888"/>
        <v>0</v>
      </c>
      <c r="BM421" s="469">
        <f t="shared" si="889"/>
        <v>0.77450579269431663</v>
      </c>
      <c r="BN421" s="467">
        <f t="shared" si="890"/>
        <v>0</v>
      </c>
      <c r="BO421" s="97">
        <f t="shared" si="891"/>
        <v>0</v>
      </c>
      <c r="BP421" s="97">
        <f t="shared" si="892"/>
        <v>0</v>
      </c>
      <c r="BQ421" s="97">
        <f t="shared" si="893"/>
        <v>0</v>
      </c>
      <c r="BR421" s="97">
        <f t="shared" si="894"/>
        <v>0</v>
      </c>
      <c r="BS421" s="97">
        <f t="shared" si="895"/>
        <v>0</v>
      </c>
      <c r="BT421" s="97">
        <f t="shared" si="896"/>
        <v>0</v>
      </c>
      <c r="BU421" s="97">
        <f t="shared" si="897"/>
        <v>0</v>
      </c>
      <c r="BV421" s="97">
        <f t="shared" si="898"/>
        <v>0</v>
      </c>
      <c r="BW421" s="97">
        <f t="shared" si="899"/>
        <v>0</v>
      </c>
      <c r="BX421" s="97">
        <f t="shared" si="900"/>
        <v>0</v>
      </c>
      <c r="BY421" s="469">
        <f t="shared" si="901"/>
        <v>0</v>
      </c>
      <c r="BZ421" s="470">
        <f t="shared" si="902"/>
        <v>0</v>
      </c>
      <c r="CA421" s="470">
        <f t="shared" si="903"/>
        <v>0</v>
      </c>
      <c r="CB421" s="470">
        <f t="shared" si="904"/>
        <v>0</v>
      </c>
      <c r="CC421" s="470">
        <f t="shared" si="905"/>
        <v>0</v>
      </c>
      <c r="CD421" s="470">
        <f t="shared" si="906"/>
        <v>0</v>
      </c>
      <c r="CE421" s="470">
        <f t="shared" si="907"/>
        <v>0</v>
      </c>
      <c r="CF421" s="470">
        <f t="shared" si="908"/>
        <v>0</v>
      </c>
      <c r="CG421" s="470">
        <f t="shared" si="909"/>
        <v>0</v>
      </c>
      <c r="CH421" s="470">
        <f t="shared" si="910"/>
        <v>0</v>
      </c>
      <c r="CI421" s="470">
        <f t="shared" si="911"/>
        <v>0</v>
      </c>
      <c r="CJ421" s="470">
        <f t="shared" si="912"/>
        <v>0</v>
      </c>
      <c r="CK421" s="472">
        <f t="shared" si="913"/>
        <v>0</v>
      </c>
      <c r="CL421" s="470">
        <f t="shared" si="914"/>
        <v>0</v>
      </c>
      <c r="CM421" s="116">
        <f t="shared" si="915"/>
        <v>0</v>
      </c>
      <c r="CN421" s="116">
        <f t="shared" si="916"/>
        <v>10.9533499791926</v>
      </c>
      <c r="CO421" s="116">
        <f t="shared" si="917"/>
        <v>0</v>
      </c>
      <c r="CP421" s="116">
        <f t="shared" si="918"/>
        <v>0</v>
      </c>
      <c r="CQ421" s="116">
        <f t="shared" si="919"/>
        <v>10.7001794423637</v>
      </c>
      <c r="CR421" s="116">
        <f t="shared" si="920"/>
        <v>0</v>
      </c>
      <c r="CS421" s="116">
        <f t="shared" si="921"/>
        <v>0</v>
      </c>
      <c r="CT421" s="116">
        <f t="shared" si="922"/>
        <v>10.4059542238868</v>
      </c>
      <c r="CU421" s="116">
        <f t="shared" si="923"/>
        <v>0</v>
      </c>
      <c r="CV421" s="116">
        <f t="shared" si="924"/>
        <v>0</v>
      </c>
      <c r="CW421" s="471">
        <f t="shared" si="925"/>
        <v>10.037514773200099</v>
      </c>
      <c r="CX421" s="470">
        <f t="shared" si="926"/>
        <v>0</v>
      </c>
      <c r="CY421" s="116">
        <f t="shared" si="927"/>
        <v>0</v>
      </c>
      <c r="CZ421" s="116">
        <f t="shared" si="928"/>
        <v>0</v>
      </c>
      <c r="DA421" s="116">
        <f t="shared" si="929"/>
        <v>0</v>
      </c>
      <c r="DB421" s="116">
        <f t="shared" si="930"/>
        <v>0</v>
      </c>
      <c r="DC421" s="116">
        <f t="shared" si="931"/>
        <v>0</v>
      </c>
      <c r="DD421" s="116">
        <f t="shared" si="932"/>
        <v>0</v>
      </c>
      <c r="DE421" s="116">
        <f t="shared" si="933"/>
        <v>0</v>
      </c>
      <c r="DF421" s="116">
        <f t="shared" si="934"/>
        <v>0</v>
      </c>
      <c r="DG421" s="116">
        <f t="shared" si="935"/>
        <v>0</v>
      </c>
      <c r="DH421" s="116">
        <f t="shared" si="936"/>
        <v>0</v>
      </c>
      <c r="DI421" s="471">
        <f t="shared" si="937"/>
        <v>0</v>
      </c>
      <c r="DJ421" s="470">
        <f t="shared" si="938"/>
        <v>0</v>
      </c>
      <c r="DK421" s="116">
        <f t="shared" si="939"/>
        <v>0</v>
      </c>
      <c r="DL421" s="116">
        <f t="shared" si="940"/>
        <v>0</v>
      </c>
      <c r="DM421" s="116">
        <f t="shared" si="941"/>
        <v>0</v>
      </c>
      <c r="DN421" s="116">
        <f t="shared" si="942"/>
        <v>0</v>
      </c>
      <c r="DO421" s="116">
        <f t="shared" si="943"/>
        <v>0</v>
      </c>
      <c r="DP421" s="116">
        <f t="shared" si="944"/>
        <v>0</v>
      </c>
      <c r="DQ421" s="116">
        <f t="shared" si="945"/>
        <v>0</v>
      </c>
      <c r="DR421" s="116">
        <f t="shared" si="946"/>
        <v>0</v>
      </c>
      <c r="DS421" s="116">
        <f t="shared" si="947"/>
        <v>0</v>
      </c>
      <c r="DT421" s="116">
        <f t="shared" si="948"/>
        <v>0</v>
      </c>
      <c r="DU421" s="471">
        <f t="shared" si="949"/>
        <v>0</v>
      </c>
      <c r="DV421" s="470">
        <f t="shared" si="950"/>
        <v>0</v>
      </c>
      <c r="DW421" s="470">
        <f t="shared" si="951"/>
        <v>0</v>
      </c>
      <c r="DX421" s="470">
        <f t="shared" si="952"/>
        <v>0</v>
      </c>
      <c r="DY421" s="470">
        <f t="shared" si="953"/>
        <v>0</v>
      </c>
      <c r="DZ421" s="470">
        <f t="shared" si="954"/>
        <v>0</v>
      </c>
      <c r="EA421" s="470">
        <f t="shared" si="955"/>
        <v>0</v>
      </c>
      <c r="EB421" s="470">
        <f t="shared" si="956"/>
        <v>0</v>
      </c>
      <c r="EC421" s="470">
        <f t="shared" si="957"/>
        <v>0</v>
      </c>
      <c r="ED421" s="470">
        <f t="shared" si="958"/>
        <v>0</v>
      </c>
      <c r="EE421" s="470">
        <f t="shared" si="959"/>
        <v>0</v>
      </c>
      <c r="EF421" s="470">
        <f t="shared" si="960"/>
        <v>0</v>
      </c>
      <c r="EG421" s="470">
        <f t="shared" si="961"/>
        <v>0</v>
      </c>
      <c r="EH421" s="466">
        <f t="shared" si="962"/>
        <v>0</v>
      </c>
      <c r="EI421" s="122">
        <f t="shared" si="963"/>
        <v>0</v>
      </c>
      <c r="EJ421" s="122">
        <f t="shared" si="964"/>
        <v>0</v>
      </c>
      <c r="EK421" s="122">
        <f t="shared" si="965"/>
        <v>0</v>
      </c>
      <c r="EL421" s="122">
        <f t="shared" si="966"/>
        <v>0</v>
      </c>
      <c r="EM421" s="122">
        <f t="shared" si="967"/>
        <v>0</v>
      </c>
      <c r="EN421" s="122">
        <f t="shared" si="968"/>
        <v>0</v>
      </c>
      <c r="EO421" s="122">
        <f t="shared" si="969"/>
        <v>0</v>
      </c>
      <c r="EP421" s="122">
        <f t="shared" si="970"/>
        <v>0</v>
      </c>
      <c r="EQ421" s="122">
        <f t="shared" si="971"/>
        <v>0</v>
      </c>
      <c r="ER421" s="122">
        <f t="shared" si="972"/>
        <v>0</v>
      </c>
      <c r="ES421" s="469">
        <f t="shared" si="973"/>
        <v>0</v>
      </c>
      <c r="ET421" s="466">
        <f t="shared" si="974"/>
        <v>0</v>
      </c>
      <c r="EU421" s="122">
        <f t="shared" si="975"/>
        <v>0</v>
      </c>
      <c r="EV421" s="122">
        <f t="shared" si="976"/>
        <v>0</v>
      </c>
      <c r="EW421" s="122">
        <f t="shared" si="977"/>
        <v>0</v>
      </c>
      <c r="EX421" s="122">
        <f t="shared" si="978"/>
        <v>0</v>
      </c>
      <c r="EY421" s="122">
        <f t="shared" si="979"/>
        <v>0</v>
      </c>
      <c r="EZ421" s="122">
        <f t="shared" si="980"/>
        <v>0</v>
      </c>
      <c r="FA421" s="122">
        <f t="shared" si="981"/>
        <v>0</v>
      </c>
      <c r="FB421" s="122">
        <f t="shared" si="982"/>
        <v>0</v>
      </c>
      <c r="FC421" s="122">
        <f t="shared" si="983"/>
        <v>0</v>
      </c>
      <c r="FD421" s="122">
        <f t="shared" si="984"/>
        <v>0</v>
      </c>
      <c r="FE421" s="469">
        <f t="shared" si="985"/>
        <v>0</v>
      </c>
      <c r="FF421" s="466">
        <f t="shared" si="986"/>
        <v>0</v>
      </c>
      <c r="FG421" s="466">
        <f t="shared" si="987"/>
        <v>0</v>
      </c>
      <c r="FH421" s="466">
        <f t="shared" si="988"/>
        <v>0</v>
      </c>
      <c r="FI421" s="466">
        <f t="shared" si="989"/>
        <v>0</v>
      </c>
      <c r="FJ421" s="466">
        <f t="shared" si="990"/>
        <v>0</v>
      </c>
      <c r="FK421" s="466">
        <f t="shared" si="991"/>
        <v>0</v>
      </c>
      <c r="FL421" s="466">
        <f t="shared" si="992"/>
        <v>0</v>
      </c>
      <c r="FM421" s="466">
        <f t="shared" si="993"/>
        <v>0</v>
      </c>
      <c r="FN421" s="466">
        <f t="shared" si="994"/>
        <v>0</v>
      </c>
      <c r="FO421" s="466">
        <f t="shared" si="995"/>
        <v>0</v>
      </c>
      <c r="FP421" s="466">
        <f t="shared" si="996"/>
        <v>0</v>
      </c>
      <c r="FQ421" s="468">
        <f t="shared" si="997"/>
        <v>0</v>
      </c>
      <c r="FR421" s="466">
        <f t="shared" si="998"/>
        <v>0</v>
      </c>
      <c r="FS421" s="466">
        <f t="shared" si="999"/>
        <v>0</v>
      </c>
      <c r="FT421" s="466">
        <f t="shared" si="1000"/>
        <v>0</v>
      </c>
      <c r="FU421" s="466">
        <f t="shared" si="1001"/>
        <v>0</v>
      </c>
      <c r="FV421" s="466">
        <f t="shared" si="1002"/>
        <v>0</v>
      </c>
      <c r="FW421" s="466">
        <f t="shared" si="1003"/>
        <v>0</v>
      </c>
      <c r="FX421" s="466">
        <f t="shared" si="1004"/>
        <v>0</v>
      </c>
      <c r="FY421" s="466">
        <f t="shared" si="1005"/>
        <v>0</v>
      </c>
      <c r="FZ421" s="466">
        <f t="shared" si="1006"/>
        <v>0</v>
      </c>
      <c r="GA421" s="466">
        <f t="shared" si="1007"/>
        <v>0</v>
      </c>
      <c r="GB421" s="466">
        <f t="shared" si="1008"/>
        <v>0</v>
      </c>
      <c r="GC421" s="468">
        <f t="shared" si="1009"/>
        <v>0</v>
      </c>
    </row>
    <row r="422" spans="1:185">
      <c r="A422" s="97">
        <v>419</v>
      </c>
      <c r="B422" s="97" t="s">
        <v>11</v>
      </c>
      <c r="C422" s="97" t="s">
        <v>213</v>
      </c>
      <c r="D422" s="97" t="s">
        <v>936</v>
      </c>
      <c r="E422" s="321">
        <v>0</v>
      </c>
      <c r="F422" s="122">
        <v>0</v>
      </c>
      <c r="G422" s="122">
        <v>12.778908309058099</v>
      </c>
      <c r="H422" s="122">
        <v>0</v>
      </c>
      <c r="I422" s="122">
        <v>0</v>
      </c>
      <c r="J422" s="122">
        <v>12.4835426827576</v>
      </c>
      <c r="K422" s="122">
        <v>0</v>
      </c>
      <c r="L422" s="122">
        <v>0</v>
      </c>
      <c r="M422" s="122">
        <v>12.140279927867899</v>
      </c>
      <c r="N422" s="122">
        <v>0</v>
      </c>
      <c r="O422" s="122">
        <v>0</v>
      </c>
      <c r="P422" s="475">
        <v>11.7104339020668</v>
      </c>
      <c r="Q422" s="474">
        <v>3</v>
      </c>
      <c r="R422" s="97">
        <v>0</v>
      </c>
      <c r="S422" s="97">
        <v>0</v>
      </c>
      <c r="T422" s="97">
        <v>38.336724927174302</v>
      </c>
      <c r="U422" s="97">
        <v>0</v>
      </c>
      <c r="V422" s="97">
        <v>0</v>
      </c>
      <c r="W422" s="97">
        <v>37.450628048272897</v>
      </c>
      <c r="X422" s="97">
        <v>0</v>
      </c>
      <c r="Y422" s="97">
        <v>0</v>
      </c>
      <c r="Z422" s="97">
        <v>36.420839783603803</v>
      </c>
      <c r="AA422" s="97">
        <v>0</v>
      </c>
      <c r="AB422" s="97">
        <v>0</v>
      </c>
      <c r="AC422" s="97">
        <v>35.131301706200503</v>
      </c>
      <c r="AD422" s="321">
        <v>0</v>
      </c>
      <c r="AE422" s="97">
        <v>0</v>
      </c>
      <c r="AF422" s="97">
        <v>0</v>
      </c>
      <c r="AG422" s="97">
        <v>0</v>
      </c>
      <c r="AH422" s="97">
        <v>0</v>
      </c>
      <c r="AI422" s="97">
        <v>0</v>
      </c>
      <c r="AJ422" s="97">
        <v>0</v>
      </c>
      <c r="AK422" s="97">
        <v>0</v>
      </c>
      <c r="AL422" s="97">
        <v>0</v>
      </c>
      <c r="AM422" s="97">
        <v>0</v>
      </c>
      <c r="AN422" s="97">
        <v>0</v>
      </c>
      <c r="AO422" s="97">
        <v>0</v>
      </c>
      <c r="AP422" s="466">
        <f t="shared" si="866"/>
        <v>0</v>
      </c>
      <c r="AQ422" s="122">
        <f t="shared" si="867"/>
        <v>0</v>
      </c>
      <c r="AR422" s="473">
        <f t="shared" si="868"/>
        <v>0</v>
      </c>
      <c r="AS422" s="122">
        <f t="shared" si="869"/>
        <v>0</v>
      </c>
      <c r="AT422" s="122">
        <f t="shared" si="870"/>
        <v>0</v>
      </c>
      <c r="AU422" s="122">
        <f t="shared" si="871"/>
        <v>0</v>
      </c>
      <c r="AV422" s="122">
        <f t="shared" si="872"/>
        <v>0</v>
      </c>
      <c r="AW422" s="122">
        <f t="shared" si="873"/>
        <v>0</v>
      </c>
      <c r="AX422" s="122">
        <f t="shared" si="874"/>
        <v>0</v>
      </c>
      <c r="AY422" s="122">
        <f t="shared" si="875"/>
        <v>0</v>
      </c>
      <c r="AZ422" s="122">
        <f t="shared" si="876"/>
        <v>0</v>
      </c>
      <c r="BA422" s="469">
        <f t="shared" si="877"/>
        <v>0</v>
      </c>
      <c r="BB422" s="97">
        <f t="shared" si="878"/>
        <v>0</v>
      </c>
      <c r="BC422" s="97">
        <f t="shared" si="879"/>
        <v>0</v>
      </c>
      <c r="BD422" s="97">
        <f t="shared" si="880"/>
        <v>1.9720695278278657</v>
      </c>
      <c r="BE422" s="97">
        <f t="shared" si="881"/>
        <v>0</v>
      </c>
      <c r="BF422" s="97">
        <f t="shared" si="882"/>
        <v>0</v>
      </c>
      <c r="BG422" s="97">
        <f t="shared" si="883"/>
        <v>1.9264880480091142</v>
      </c>
      <c r="BH422" s="97">
        <f t="shared" si="884"/>
        <v>0</v>
      </c>
      <c r="BI422" s="97">
        <f t="shared" si="885"/>
        <v>0</v>
      </c>
      <c r="BJ422" s="97">
        <f t="shared" si="886"/>
        <v>1.8735149768684138</v>
      </c>
      <c r="BK422" s="97">
        <f t="shared" si="887"/>
        <v>0</v>
      </c>
      <c r="BL422" s="97">
        <f t="shared" si="888"/>
        <v>0</v>
      </c>
      <c r="BM422" s="469">
        <f t="shared" si="889"/>
        <v>1.8071801829533973</v>
      </c>
      <c r="BN422" s="467">
        <f t="shared" si="890"/>
        <v>0</v>
      </c>
      <c r="BO422" s="97">
        <f t="shared" si="891"/>
        <v>0</v>
      </c>
      <c r="BP422" s="97">
        <f t="shared" si="892"/>
        <v>0</v>
      </c>
      <c r="BQ422" s="97">
        <f t="shared" si="893"/>
        <v>0</v>
      </c>
      <c r="BR422" s="97">
        <f t="shared" si="894"/>
        <v>0</v>
      </c>
      <c r="BS422" s="97">
        <f t="shared" si="895"/>
        <v>0</v>
      </c>
      <c r="BT422" s="97">
        <f t="shared" si="896"/>
        <v>0</v>
      </c>
      <c r="BU422" s="97">
        <f t="shared" si="897"/>
        <v>0</v>
      </c>
      <c r="BV422" s="97">
        <f t="shared" si="898"/>
        <v>0</v>
      </c>
      <c r="BW422" s="97">
        <f t="shared" si="899"/>
        <v>0</v>
      </c>
      <c r="BX422" s="97">
        <f t="shared" si="900"/>
        <v>0</v>
      </c>
      <c r="BY422" s="469">
        <f t="shared" si="901"/>
        <v>0</v>
      </c>
      <c r="BZ422" s="470">
        <f t="shared" si="902"/>
        <v>0</v>
      </c>
      <c r="CA422" s="470">
        <f t="shared" si="903"/>
        <v>0</v>
      </c>
      <c r="CB422" s="470">
        <f t="shared" si="904"/>
        <v>0</v>
      </c>
      <c r="CC422" s="470">
        <f t="shared" si="905"/>
        <v>0</v>
      </c>
      <c r="CD422" s="470">
        <f t="shared" si="906"/>
        <v>0</v>
      </c>
      <c r="CE422" s="470">
        <f t="shared" si="907"/>
        <v>0</v>
      </c>
      <c r="CF422" s="470">
        <f t="shared" si="908"/>
        <v>0</v>
      </c>
      <c r="CG422" s="470">
        <f t="shared" si="909"/>
        <v>0</v>
      </c>
      <c r="CH422" s="470">
        <f t="shared" si="910"/>
        <v>0</v>
      </c>
      <c r="CI422" s="470">
        <f t="shared" si="911"/>
        <v>0</v>
      </c>
      <c r="CJ422" s="470">
        <f t="shared" si="912"/>
        <v>0</v>
      </c>
      <c r="CK422" s="472">
        <f t="shared" si="913"/>
        <v>0</v>
      </c>
      <c r="CL422" s="470">
        <f t="shared" si="914"/>
        <v>0</v>
      </c>
      <c r="CM422" s="116">
        <f t="shared" si="915"/>
        <v>0</v>
      </c>
      <c r="CN422" s="116">
        <f t="shared" si="916"/>
        <v>38.336724927174302</v>
      </c>
      <c r="CO422" s="116">
        <f t="shared" si="917"/>
        <v>0</v>
      </c>
      <c r="CP422" s="116">
        <f t="shared" si="918"/>
        <v>0</v>
      </c>
      <c r="CQ422" s="116">
        <f t="shared" si="919"/>
        <v>37.450628048272897</v>
      </c>
      <c r="CR422" s="116">
        <f t="shared" si="920"/>
        <v>0</v>
      </c>
      <c r="CS422" s="116">
        <f t="shared" si="921"/>
        <v>0</v>
      </c>
      <c r="CT422" s="116">
        <f t="shared" si="922"/>
        <v>36.420839783603803</v>
      </c>
      <c r="CU422" s="116">
        <f t="shared" si="923"/>
        <v>0</v>
      </c>
      <c r="CV422" s="116">
        <f t="shared" si="924"/>
        <v>0</v>
      </c>
      <c r="CW422" s="471">
        <f t="shared" si="925"/>
        <v>35.131301706200503</v>
      </c>
      <c r="CX422" s="470">
        <f t="shared" si="926"/>
        <v>0</v>
      </c>
      <c r="CY422" s="116">
        <f t="shared" si="927"/>
        <v>0</v>
      </c>
      <c r="CZ422" s="116">
        <f t="shared" si="928"/>
        <v>0</v>
      </c>
      <c r="DA422" s="116">
        <f t="shared" si="929"/>
        <v>0</v>
      </c>
      <c r="DB422" s="116">
        <f t="shared" si="930"/>
        <v>0</v>
      </c>
      <c r="DC422" s="116">
        <f t="shared" si="931"/>
        <v>0</v>
      </c>
      <c r="DD422" s="116">
        <f t="shared" si="932"/>
        <v>0</v>
      </c>
      <c r="DE422" s="116">
        <f t="shared" si="933"/>
        <v>0</v>
      </c>
      <c r="DF422" s="116">
        <f t="shared" si="934"/>
        <v>0</v>
      </c>
      <c r="DG422" s="116">
        <f t="shared" si="935"/>
        <v>0</v>
      </c>
      <c r="DH422" s="116">
        <f t="shared" si="936"/>
        <v>0</v>
      </c>
      <c r="DI422" s="471">
        <f t="shared" si="937"/>
        <v>0</v>
      </c>
      <c r="DJ422" s="470">
        <f t="shared" si="938"/>
        <v>0</v>
      </c>
      <c r="DK422" s="116">
        <f t="shared" si="939"/>
        <v>0</v>
      </c>
      <c r="DL422" s="116">
        <f t="shared" si="940"/>
        <v>0</v>
      </c>
      <c r="DM422" s="116">
        <f t="shared" si="941"/>
        <v>0</v>
      </c>
      <c r="DN422" s="116">
        <f t="shared" si="942"/>
        <v>0</v>
      </c>
      <c r="DO422" s="116">
        <f t="shared" si="943"/>
        <v>0</v>
      </c>
      <c r="DP422" s="116">
        <f t="shared" si="944"/>
        <v>0</v>
      </c>
      <c r="DQ422" s="116">
        <f t="shared" si="945"/>
        <v>0</v>
      </c>
      <c r="DR422" s="116">
        <f t="shared" si="946"/>
        <v>0</v>
      </c>
      <c r="DS422" s="116">
        <f t="shared" si="947"/>
        <v>0</v>
      </c>
      <c r="DT422" s="116">
        <f t="shared" si="948"/>
        <v>0</v>
      </c>
      <c r="DU422" s="471">
        <f t="shared" si="949"/>
        <v>0</v>
      </c>
      <c r="DV422" s="470">
        <f t="shared" si="950"/>
        <v>0</v>
      </c>
      <c r="DW422" s="470">
        <f t="shared" si="951"/>
        <v>0</v>
      </c>
      <c r="DX422" s="470">
        <f t="shared" si="952"/>
        <v>0</v>
      </c>
      <c r="DY422" s="470">
        <f t="shared" si="953"/>
        <v>0</v>
      </c>
      <c r="DZ422" s="470">
        <f t="shared" si="954"/>
        <v>0</v>
      </c>
      <c r="EA422" s="470">
        <f t="shared" si="955"/>
        <v>0</v>
      </c>
      <c r="EB422" s="470">
        <f t="shared" si="956"/>
        <v>0</v>
      </c>
      <c r="EC422" s="470">
        <f t="shared" si="957"/>
        <v>0</v>
      </c>
      <c r="ED422" s="470">
        <f t="shared" si="958"/>
        <v>0</v>
      </c>
      <c r="EE422" s="470">
        <f t="shared" si="959"/>
        <v>0</v>
      </c>
      <c r="EF422" s="470">
        <f t="shared" si="960"/>
        <v>0</v>
      </c>
      <c r="EG422" s="470">
        <f t="shared" si="961"/>
        <v>0</v>
      </c>
      <c r="EH422" s="466">
        <f t="shared" si="962"/>
        <v>0</v>
      </c>
      <c r="EI422" s="122">
        <f t="shared" si="963"/>
        <v>0</v>
      </c>
      <c r="EJ422" s="122">
        <f t="shared" si="964"/>
        <v>0</v>
      </c>
      <c r="EK422" s="122">
        <f t="shared" si="965"/>
        <v>0</v>
      </c>
      <c r="EL422" s="122">
        <f t="shared" si="966"/>
        <v>0</v>
      </c>
      <c r="EM422" s="122">
        <f t="shared" si="967"/>
        <v>0</v>
      </c>
      <c r="EN422" s="122">
        <f t="shared" si="968"/>
        <v>0</v>
      </c>
      <c r="EO422" s="122">
        <f t="shared" si="969"/>
        <v>0</v>
      </c>
      <c r="EP422" s="122">
        <f t="shared" si="970"/>
        <v>0</v>
      </c>
      <c r="EQ422" s="122">
        <f t="shared" si="971"/>
        <v>0</v>
      </c>
      <c r="ER422" s="122">
        <f t="shared" si="972"/>
        <v>0</v>
      </c>
      <c r="ES422" s="469">
        <f t="shared" si="973"/>
        <v>0</v>
      </c>
      <c r="ET422" s="466">
        <f t="shared" si="974"/>
        <v>0</v>
      </c>
      <c r="EU422" s="122">
        <f t="shared" si="975"/>
        <v>0</v>
      </c>
      <c r="EV422" s="122">
        <f t="shared" si="976"/>
        <v>0</v>
      </c>
      <c r="EW422" s="122">
        <f t="shared" si="977"/>
        <v>0</v>
      </c>
      <c r="EX422" s="122">
        <f t="shared" si="978"/>
        <v>0</v>
      </c>
      <c r="EY422" s="122">
        <f t="shared" si="979"/>
        <v>0</v>
      </c>
      <c r="EZ422" s="122">
        <f t="shared" si="980"/>
        <v>0</v>
      </c>
      <c r="FA422" s="122">
        <f t="shared" si="981"/>
        <v>0</v>
      </c>
      <c r="FB422" s="122">
        <f t="shared" si="982"/>
        <v>0</v>
      </c>
      <c r="FC422" s="122">
        <f t="shared" si="983"/>
        <v>0</v>
      </c>
      <c r="FD422" s="122">
        <f t="shared" si="984"/>
        <v>0</v>
      </c>
      <c r="FE422" s="469">
        <f t="shared" si="985"/>
        <v>0</v>
      </c>
      <c r="FF422" s="466">
        <f t="shared" si="986"/>
        <v>0</v>
      </c>
      <c r="FG422" s="466">
        <f t="shared" si="987"/>
        <v>0</v>
      </c>
      <c r="FH422" s="466">
        <f t="shared" si="988"/>
        <v>0</v>
      </c>
      <c r="FI422" s="466">
        <f t="shared" si="989"/>
        <v>0</v>
      </c>
      <c r="FJ422" s="466">
        <f t="shared" si="990"/>
        <v>0</v>
      </c>
      <c r="FK422" s="466">
        <f t="shared" si="991"/>
        <v>0</v>
      </c>
      <c r="FL422" s="466">
        <f t="shared" si="992"/>
        <v>0</v>
      </c>
      <c r="FM422" s="466">
        <f t="shared" si="993"/>
        <v>0</v>
      </c>
      <c r="FN422" s="466">
        <f t="shared" si="994"/>
        <v>0</v>
      </c>
      <c r="FO422" s="466">
        <f t="shared" si="995"/>
        <v>0</v>
      </c>
      <c r="FP422" s="466">
        <f t="shared" si="996"/>
        <v>0</v>
      </c>
      <c r="FQ422" s="468">
        <f t="shared" si="997"/>
        <v>0</v>
      </c>
      <c r="FR422" s="466">
        <f t="shared" si="998"/>
        <v>0</v>
      </c>
      <c r="FS422" s="466">
        <f t="shared" si="999"/>
        <v>0</v>
      </c>
      <c r="FT422" s="466">
        <f t="shared" si="1000"/>
        <v>0</v>
      </c>
      <c r="FU422" s="466">
        <f t="shared" si="1001"/>
        <v>0</v>
      </c>
      <c r="FV422" s="466">
        <f t="shared" si="1002"/>
        <v>0</v>
      </c>
      <c r="FW422" s="466">
        <f t="shared" si="1003"/>
        <v>0</v>
      </c>
      <c r="FX422" s="466">
        <f t="shared" si="1004"/>
        <v>0</v>
      </c>
      <c r="FY422" s="466">
        <f t="shared" si="1005"/>
        <v>0</v>
      </c>
      <c r="FZ422" s="466">
        <f t="shared" si="1006"/>
        <v>0</v>
      </c>
      <c r="GA422" s="466">
        <f t="shared" si="1007"/>
        <v>0</v>
      </c>
      <c r="GB422" s="466">
        <f t="shared" si="1008"/>
        <v>0</v>
      </c>
      <c r="GC422" s="468">
        <f t="shared" si="1009"/>
        <v>0</v>
      </c>
    </row>
    <row r="423" spans="1:185">
      <c r="A423" s="97">
        <v>420</v>
      </c>
      <c r="B423" s="97" t="s">
        <v>11</v>
      </c>
      <c r="C423" s="97" t="s">
        <v>213</v>
      </c>
      <c r="D423" s="97" t="s">
        <v>936</v>
      </c>
      <c r="E423" s="321">
        <v>0</v>
      </c>
      <c r="F423" s="122">
        <v>2.180350958678E-3</v>
      </c>
      <c r="G423" s="122">
        <v>7.3370343947510002E-3</v>
      </c>
      <c r="H423" s="122">
        <v>0</v>
      </c>
      <c r="I423" s="122">
        <v>2.1648597812100002E-3</v>
      </c>
      <c r="J423" s="122">
        <v>7.200604496013E-3</v>
      </c>
      <c r="K423" s="122">
        <v>0</v>
      </c>
      <c r="L423" s="122">
        <v>2.1537946544460001E-3</v>
      </c>
      <c r="M423" s="122">
        <v>7.0495672225060002E-3</v>
      </c>
      <c r="N423" s="122">
        <v>0</v>
      </c>
      <c r="O423" s="122">
        <v>2.1168371310560001E-3</v>
      </c>
      <c r="P423" s="475">
        <v>6.8354061340479997E-3</v>
      </c>
      <c r="Q423" s="474">
        <v>3</v>
      </c>
      <c r="R423" s="97">
        <v>0</v>
      </c>
      <c r="S423" s="97">
        <v>6.5410528760350001E-3</v>
      </c>
      <c r="T423" s="97">
        <v>2.2011103184254002E-2</v>
      </c>
      <c r="U423" s="97">
        <v>0</v>
      </c>
      <c r="V423" s="97">
        <v>6.4945793436289997E-3</v>
      </c>
      <c r="W423" s="97">
        <v>2.1601813488038E-2</v>
      </c>
      <c r="X423" s="97">
        <v>0</v>
      </c>
      <c r="Y423" s="97">
        <v>6.4613839633379999E-3</v>
      </c>
      <c r="Z423" s="97">
        <v>2.1148701667516999E-2</v>
      </c>
      <c r="AA423" s="97">
        <v>0</v>
      </c>
      <c r="AB423" s="97">
        <v>6.3505113931689996E-3</v>
      </c>
      <c r="AC423" s="97">
        <v>2.0506218402143998E-2</v>
      </c>
      <c r="AD423" s="321">
        <v>0</v>
      </c>
      <c r="AE423" s="97">
        <v>0</v>
      </c>
      <c r="AF423" s="97">
        <v>0</v>
      </c>
      <c r="AG423" s="97">
        <v>0</v>
      </c>
      <c r="AH423" s="97">
        <v>0</v>
      </c>
      <c r="AI423" s="97">
        <v>0</v>
      </c>
      <c r="AJ423" s="97">
        <v>0</v>
      </c>
      <c r="AK423" s="97">
        <v>0</v>
      </c>
      <c r="AL423" s="97">
        <v>0</v>
      </c>
      <c r="AM423" s="97">
        <v>0</v>
      </c>
      <c r="AN423" s="97">
        <v>0</v>
      </c>
      <c r="AO423" s="97">
        <v>0</v>
      </c>
      <c r="AP423" s="466">
        <f t="shared" si="866"/>
        <v>0</v>
      </c>
      <c r="AQ423" s="122">
        <f t="shared" si="867"/>
        <v>0</v>
      </c>
      <c r="AR423" s="473">
        <f t="shared" si="868"/>
        <v>0</v>
      </c>
      <c r="AS423" s="122">
        <f t="shared" si="869"/>
        <v>0</v>
      </c>
      <c r="AT423" s="122">
        <f t="shared" si="870"/>
        <v>0</v>
      </c>
      <c r="AU423" s="122">
        <f t="shared" si="871"/>
        <v>0</v>
      </c>
      <c r="AV423" s="122">
        <f t="shared" si="872"/>
        <v>0</v>
      </c>
      <c r="AW423" s="122">
        <f t="shared" si="873"/>
        <v>0</v>
      </c>
      <c r="AX423" s="122">
        <f t="shared" si="874"/>
        <v>0</v>
      </c>
      <c r="AY423" s="122">
        <f t="shared" si="875"/>
        <v>0</v>
      </c>
      <c r="AZ423" s="122">
        <f t="shared" si="876"/>
        <v>0</v>
      </c>
      <c r="BA423" s="469">
        <f t="shared" si="877"/>
        <v>0</v>
      </c>
      <c r="BB423" s="97">
        <f t="shared" si="878"/>
        <v>0</v>
      </c>
      <c r="BC423" s="97">
        <f t="shared" si="879"/>
        <v>3.3647660516754156E-4</v>
      </c>
      <c r="BD423" s="97">
        <f t="shared" si="880"/>
        <v>1.1322674523188514E-3</v>
      </c>
      <c r="BE423" s="97">
        <f t="shared" si="881"/>
        <v>0</v>
      </c>
      <c r="BF423" s="97">
        <f t="shared" si="882"/>
        <v>3.3408597223584096E-4</v>
      </c>
      <c r="BG423" s="97">
        <f t="shared" si="883"/>
        <v>1.1112132871680506E-3</v>
      </c>
      <c r="BH423" s="97">
        <f t="shared" si="884"/>
        <v>0</v>
      </c>
      <c r="BI423" s="97">
        <f t="shared" si="885"/>
        <v>3.3237837728444992E-4</v>
      </c>
      <c r="BJ423" s="97">
        <f t="shared" si="886"/>
        <v>1.0879048794820646E-3</v>
      </c>
      <c r="BK423" s="97">
        <f t="shared" si="887"/>
        <v>0</v>
      </c>
      <c r="BL423" s="97">
        <f t="shared" si="888"/>
        <v>3.2667501014707536E-4</v>
      </c>
      <c r="BM423" s="469">
        <f t="shared" si="889"/>
        <v>1.0548550643976961E-3</v>
      </c>
      <c r="BN423" s="467">
        <f t="shared" si="890"/>
        <v>0</v>
      </c>
      <c r="BO423" s="97">
        <f t="shared" si="891"/>
        <v>0</v>
      </c>
      <c r="BP423" s="97">
        <f t="shared" si="892"/>
        <v>0</v>
      </c>
      <c r="BQ423" s="97">
        <f t="shared" si="893"/>
        <v>0</v>
      </c>
      <c r="BR423" s="97">
        <f t="shared" si="894"/>
        <v>0</v>
      </c>
      <c r="BS423" s="97">
        <f t="shared" si="895"/>
        <v>0</v>
      </c>
      <c r="BT423" s="97">
        <f t="shared" si="896"/>
        <v>0</v>
      </c>
      <c r="BU423" s="97">
        <f t="shared" si="897"/>
        <v>0</v>
      </c>
      <c r="BV423" s="97">
        <f t="shared" si="898"/>
        <v>0</v>
      </c>
      <c r="BW423" s="97">
        <f t="shared" si="899"/>
        <v>0</v>
      </c>
      <c r="BX423" s="97">
        <f t="shared" si="900"/>
        <v>0</v>
      </c>
      <c r="BY423" s="469">
        <f t="shared" si="901"/>
        <v>0</v>
      </c>
      <c r="BZ423" s="470">
        <f t="shared" si="902"/>
        <v>0</v>
      </c>
      <c r="CA423" s="470">
        <f t="shared" si="903"/>
        <v>0</v>
      </c>
      <c r="CB423" s="470">
        <f t="shared" si="904"/>
        <v>0</v>
      </c>
      <c r="CC423" s="470">
        <f t="shared" si="905"/>
        <v>0</v>
      </c>
      <c r="CD423" s="470">
        <f t="shared" si="906"/>
        <v>0</v>
      </c>
      <c r="CE423" s="470">
        <f t="shared" si="907"/>
        <v>0</v>
      </c>
      <c r="CF423" s="470">
        <f t="shared" si="908"/>
        <v>0</v>
      </c>
      <c r="CG423" s="470">
        <f t="shared" si="909"/>
        <v>0</v>
      </c>
      <c r="CH423" s="470">
        <f t="shared" si="910"/>
        <v>0</v>
      </c>
      <c r="CI423" s="470">
        <f t="shared" si="911"/>
        <v>0</v>
      </c>
      <c r="CJ423" s="470">
        <f t="shared" si="912"/>
        <v>0</v>
      </c>
      <c r="CK423" s="472">
        <f t="shared" si="913"/>
        <v>0</v>
      </c>
      <c r="CL423" s="470">
        <f t="shared" si="914"/>
        <v>0</v>
      </c>
      <c r="CM423" s="116">
        <f t="shared" si="915"/>
        <v>6.5410528760350001E-3</v>
      </c>
      <c r="CN423" s="116">
        <f t="shared" si="916"/>
        <v>2.2011103184254002E-2</v>
      </c>
      <c r="CO423" s="116">
        <f t="shared" si="917"/>
        <v>0</v>
      </c>
      <c r="CP423" s="116">
        <f t="shared" si="918"/>
        <v>6.4945793436289997E-3</v>
      </c>
      <c r="CQ423" s="116">
        <f t="shared" si="919"/>
        <v>2.1601813488038E-2</v>
      </c>
      <c r="CR423" s="116">
        <f t="shared" si="920"/>
        <v>0</v>
      </c>
      <c r="CS423" s="116">
        <f t="shared" si="921"/>
        <v>6.4613839633379999E-3</v>
      </c>
      <c r="CT423" s="116">
        <f t="shared" si="922"/>
        <v>2.1148701667516999E-2</v>
      </c>
      <c r="CU423" s="116">
        <f t="shared" si="923"/>
        <v>0</v>
      </c>
      <c r="CV423" s="116">
        <f t="shared" si="924"/>
        <v>6.3505113931689996E-3</v>
      </c>
      <c r="CW423" s="471">
        <f t="shared" si="925"/>
        <v>2.0506218402143998E-2</v>
      </c>
      <c r="CX423" s="470">
        <f t="shared" si="926"/>
        <v>0</v>
      </c>
      <c r="CY423" s="116">
        <f t="shared" si="927"/>
        <v>0</v>
      </c>
      <c r="CZ423" s="116">
        <f t="shared" si="928"/>
        <v>0</v>
      </c>
      <c r="DA423" s="116">
        <f t="shared" si="929"/>
        <v>0</v>
      </c>
      <c r="DB423" s="116">
        <f t="shared" si="930"/>
        <v>0</v>
      </c>
      <c r="DC423" s="116">
        <f t="shared" si="931"/>
        <v>0</v>
      </c>
      <c r="DD423" s="116">
        <f t="shared" si="932"/>
        <v>0</v>
      </c>
      <c r="DE423" s="116">
        <f t="shared" si="933"/>
        <v>0</v>
      </c>
      <c r="DF423" s="116">
        <f t="shared" si="934"/>
        <v>0</v>
      </c>
      <c r="DG423" s="116">
        <f t="shared" si="935"/>
        <v>0</v>
      </c>
      <c r="DH423" s="116">
        <f t="shared" si="936"/>
        <v>0</v>
      </c>
      <c r="DI423" s="471">
        <f t="shared" si="937"/>
        <v>0</v>
      </c>
      <c r="DJ423" s="470">
        <f t="shared" si="938"/>
        <v>0</v>
      </c>
      <c r="DK423" s="116">
        <f t="shared" si="939"/>
        <v>0</v>
      </c>
      <c r="DL423" s="116">
        <f t="shared" si="940"/>
        <v>0</v>
      </c>
      <c r="DM423" s="116">
        <f t="shared" si="941"/>
        <v>0</v>
      </c>
      <c r="DN423" s="116">
        <f t="shared" si="942"/>
        <v>0</v>
      </c>
      <c r="DO423" s="116">
        <f t="shared" si="943"/>
        <v>0</v>
      </c>
      <c r="DP423" s="116">
        <f t="shared" si="944"/>
        <v>0</v>
      </c>
      <c r="DQ423" s="116">
        <f t="shared" si="945"/>
        <v>0</v>
      </c>
      <c r="DR423" s="116">
        <f t="shared" si="946"/>
        <v>0</v>
      </c>
      <c r="DS423" s="116">
        <f t="shared" si="947"/>
        <v>0</v>
      </c>
      <c r="DT423" s="116">
        <f t="shared" si="948"/>
        <v>0</v>
      </c>
      <c r="DU423" s="471">
        <f t="shared" si="949"/>
        <v>0</v>
      </c>
      <c r="DV423" s="470">
        <f t="shared" si="950"/>
        <v>0</v>
      </c>
      <c r="DW423" s="470">
        <f t="shared" si="951"/>
        <v>0</v>
      </c>
      <c r="DX423" s="470">
        <f t="shared" si="952"/>
        <v>0</v>
      </c>
      <c r="DY423" s="470">
        <f t="shared" si="953"/>
        <v>0</v>
      </c>
      <c r="DZ423" s="470">
        <f t="shared" si="954"/>
        <v>0</v>
      </c>
      <c r="EA423" s="470">
        <f t="shared" si="955"/>
        <v>0</v>
      </c>
      <c r="EB423" s="470">
        <f t="shared" si="956"/>
        <v>0</v>
      </c>
      <c r="EC423" s="470">
        <f t="shared" si="957"/>
        <v>0</v>
      </c>
      <c r="ED423" s="470">
        <f t="shared" si="958"/>
        <v>0</v>
      </c>
      <c r="EE423" s="470">
        <f t="shared" si="959"/>
        <v>0</v>
      </c>
      <c r="EF423" s="470">
        <f t="shared" si="960"/>
        <v>0</v>
      </c>
      <c r="EG423" s="470">
        <f t="shared" si="961"/>
        <v>0</v>
      </c>
      <c r="EH423" s="466">
        <f t="shared" si="962"/>
        <v>0</v>
      </c>
      <c r="EI423" s="122">
        <f t="shared" si="963"/>
        <v>0</v>
      </c>
      <c r="EJ423" s="122">
        <f t="shared" si="964"/>
        <v>0</v>
      </c>
      <c r="EK423" s="122">
        <f t="shared" si="965"/>
        <v>0</v>
      </c>
      <c r="EL423" s="122">
        <f t="shared" si="966"/>
        <v>0</v>
      </c>
      <c r="EM423" s="122">
        <f t="shared" si="967"/>
        <v>0</v>
      </c>
      <c r="EN423" s="122">
        <f t="shared" si="968"/>
        <v>0</v>
      </c>
      <c r="EO423" s="122">
        <f t="shared" si="969"/>
        <v>0</v>
      </c>
      <c r="EP423" s="122">
        <f t="shared" si="970"/>
        <v>0</v>
      </c>
      <c r="EQ423" s="122">
        <f t="shared" si="971"/>
        <v>0</v>
      </c>
      <c r="ER423" s="122">
        <f t="shared" si="972"/>
        <v>0</v>
      </c>
      <c r="ES423" s="469">
        <f t="shared" si="973"/>
        <v>0</v>
      </c>
      <c r="ET423" s="466">
        <f t="shared" si="974"/>
        <v>0</v>
      </c>
      <c r="EU423" s="122">
        <f t="shared" si="975"/>
        <v>0</v>
      </c>
      <c r="EV423" s="122">
        <f t="shared" si="976"/>
        <v>0</v>
      </c>
      <c r="EW423" s="122">
        <f t="shared" si="977"/>
        <v>0</v>
      </c>
      <c r="EX423" s="122">
        <f t="shared" si="978"/>
        <v>0</v>
      </c>
      <c r="EY423" s="122">
        <f t="shared" si="979"/>
        <v>0</v>
      </c>
      <c r="EZ423" s="122">
        <f t="shared" si="980"/>
        <v>0</v>
      </c>
      <c r="FA423" s="122">
        <f t="shared" si="981"/>
        <v>0</v>
      </c>
      <c r="FB423" s="122">
        <f t="shared" si="982"/>
        <v>0</v>
      </c>
      <c r="FC423" s="122">
        <f t="shared" si="983"/>
        <v>0</v>
      </c>
      <c r="FD423" s="122">
        <f t="shared" si="984"/>
        <v>0</v>
      </c>
      <c r="FE423" s="469">
        <f t="shared" si="985"/>
        <v>0</v>
      </c>
      <c r="FF423" s="466">
        <f t="shared" si="986"/>
        <v>0</v>
      </c>
      <c r="FG423" s="466">
        <f t="shared" si="987"/>
        <v>0</v>
      </c>
      <c r="FH423" s="466">
        <f t="shared" si="988"/>
        <v>0</v>
      </c>
      <c r="FI423" s="466">
        <f t="shared" si="989"/>
        <v>0</v>
      </c>
      <c r="FJ423" s="466">
        <f t="shared" si="990"/>
        <v>0</v>
      </c>
      <c r="FK423" s="466">
        <f t="shared" si="991"/>
        <v>0</v>
      </c>
      <c r="FL423" s="466">
        <f t="shared" si="992"/>
        <v>0</v>
      </c>
      <c r="FM423" s="466">
        <f t="shared" si="993"/>
        <v>0</v>
      </c>
      <c r="FN423" s="466">
        <f t="shared" si="994"/>
        <v>0</v>
      </c>
      <c r="FO423" s="466">
        <f t="shared" si="995"/>
        <v>0</v>
      </c>
      <c r="FP423" s="466">
        <f t="shared" si="996"/>
        <v>0</v>
      </c>
      <c r="FQ423" s="468">
        <f t="shared" si="997"/>
        <v>0</v>
      </c>
      <c r="FR423" s="466">
        <f t="shared" si="998"/>
        <v>0</v>
      </c>
      <c r="FS423" s="466">
        <f t="shared" si="999"/>
        <v>0</v>
      </c>
      <c r="FT423" s="466">
        <f t="shared" si="1000"/>
        <v>0</v>
      </c>
      <c r="FU423" s="466">
        <f t="shared" si="1001"/>
        <v>0</v>
      </c>
      <c r="FV423" s="466">
        <f t="shared" si="1002"/>
        <v>0</v>
      </c>
      <c r="FW423" s="466">
        <f t="shared" si="1003"/>
        <v>0</v>
      </c>
      <c r="FX423" s="466">
        <f t="shared" si="1004"/>
        <v>0</v>
      </c>
      <c r="FY423" s="466">
        <f t="shared" si="1005"/>
        <v>0</v>
      </c>
      <c r="FZ423" s="466">
        <f t="shared" si="1006"/>
        <v>0</v>
      </c>
      <c r="GA423" s="466">
        <f t="shared" si="1007"/>
        <v>0</v>
      </c>
      <c r="GB423" s="466">
        <f t="shared" si="1008"/>
        <v>0</v>
      </c>
      <c r="GC423" s="468">
        <f t="shared" si="1009"/>
        <v>0</v>
      </c>
    </row>
    <row r="424" spans="1:185">
      <c r="A424" s="97">
        <v>421</v>
      </c>
      <c r="B424" s="97" t="s">
        <v>11</v>
      </c>
      <c r="C424" s="97" t="s">
        <v>213</v>
      </c>
      <c r="D424" s="97" t="s">
        <v>936</v>
      </c>
      <c r="E424" s="321">
        <v>0</v>
      </c>
      <c r="F424" s="122">
        <v>6.5410528760350001E-3</v>
      </c>
      <c r="G424" s="122">
        <v>2.2011103184254002E-2</v>
      </c>
      <c r="H424" s="122">
        <v>0</v>
      </c>
      <c r="I424" s="122">
        <v>6.4945793436279996E-3</v>
      </c>
      <c r="J424" s="122">
        <v>2.1601813488038E-2</v>
      </c>
      <c r="K424" s="122">
        <v>0</v>
      </c>
      <c r="L424" s="122">
        <v>6.4613839633379999E-3</v>
      </c>
      <c r="M424" s="122">
        <v>2.1148701667516999E-2</v>
      </c>
      <c r="N424" s="122">
        <v>0</v>
      </c>
      <c r="O424" s="122">
        <v>6.3505113931689996E-3</v>
      </c>
      <c r="P424" s="475">
        <v>2.0506218402143998E-2</v>
      </c>
      <c r="Q424" s="474">
        <v>8</v>
      </c>
      <c r="R424" s="97">
        <v>0</v>
      </c>
      <c r="S424" s="97">
        <v>5.2328423008278002E-2</v>
      </c>
      <c r="T424" s="97">
        <v>0.17608882547403101</v>
      </c>
      <c r="U424" s="97">
        <v>0</v>
      </c>
      <c r="V424" s="97">
        <v>5.1956634749028001E-2</v>
      </c>
      <c r="W424" s="97">
        <v>0.172814507904304</v>
      </c>
      <c r="X424" s="97">
        <v>0</v>
      </c>
      <c r="Y424" s="97">
        <v>5.1691071706706997E-2</v>
      </c>
      <c r="Z424" s="97">
        <v>0.16918961334013899</v>
      </c>
      <c r="AA424" s="97">
        <v>0</v>
      </c>
      <c r="AB424" s="97">
        <v>5.0804091145354002E-2</v>
      </c>
      <c r="AC424" s="97">
        <v>0.16404974721714899</v>
      </c>
      <c r="AD424" s="321">
        <v>0</v>
      </c>
      <c r="AE424" s="97">
        <v>0</v>
      </c>
      <c r="AF424" s="97">
        <v>0</v>
      </c>
      <c r="AG424" s="97">
        <v>0</v>
      </c>
      <c r="AH424" s="97">
        <v>0</v>
      </c>
      <c r="AI424" s="97">
        <v>0</v>
      </c>
      <c r="AJ424" s="97">
        <v>0</v>
      </c>
      <c r="AK424" s="97">
        <v>0</v>
      </c>
      <c r="AL424" s="97">
        <v>0</v>
      </c>
      <c r="AM424" s="97">
        <v>0</v>
      </c>
      <c r="AN424" s="97">
        <v>0</v>
      </c>
      <c r="AO424" s="97">
        <v>0</v>
      </c>
      <c r="AP424" s="466">
        <f t="shared" si="866"/>
        <v>0</v>
      </c>
      <c r="AQ424" s="122">
        <f t="shared" si="867"/>
        <v>0</v>
      </c>
      <c r="AR424" s="473">
        <f t="shared" si="868"/>
        <v>0</v>
      </c>
      <c r="AS424" s="122">
        <f t="shared" si="869"/>
        <v>0</v>
      </c>
      <c r="AT424" s="122">
        <f t="shared" si="870"/>
        <v>0</v>
      </c>
      <c r="AU424" s="122">
        <f t="shared" si="871"/>
        <v>0</v>
      </c>
      <c r="AV424" s="122">
        <f t="shared" si="872"/>
        <v>0</v>
      </c>
      <c r="AW424" s="122">
        <f t="shared" si="873"/>
        <v>0</v>
      </c>
      <c r="AX424" s="122">
        <f t="shared" si="874"/>
        <v>0</v>
      </c>
      <c r="AY424" s="122">
        <f t="shared" si="875"/>
        <v>0</v>
      </c>
      <c r="AZ424" s="122">
        <f t="shared" si="876"/>
        <v>0</v>
      </c>
      <c r="BA424" s="469">
        <f t="shared" si="877"/>
        <v>0</v>
      </c>
      <c r="BB424" s="97">
        <f t="shared" si="878"/>
        <v>0</v>
      </c>
      <c r="BC424" s="97">
        <f t="shared" si="879"/>
        <v>1.0094298155027791E-3</v>
      </c>
      <c r="BD424" s="97">
        <f t="shared" si="880"/>
        <v>3.3968023569567085E-3</v>
      </c>
      <c r="BE424" s="97">
        <f t="shared" si="881"/>
        <v>0</v>
      </c>
      <c r="BF424" s="97">
        <f t="shared" si="882"/>
        <v>1.0022579167072141E-3</v>
      </c>
      <c r="BG424" s="97">
        <f t="shared" si="883"/>
        <v>3.3336398615039973E-3</v>
      </c>
      <c r="BH424" s="97">
        <f t="shared" si="884"/>
        <v>0</v>
      </c>
      <c r="BI424" s="97">
        <f t="shared" si="885"/>
        <v>9.9713513185334976E-4</v>
      </c>
      <c r="BJ424" s="97">
        <f t="shared" si="886"/>
        <v>3.26371463844604E-3</v>
      </c>
      <c r="BK424" s="97">
        <f t="shared" si="887"/>
        <v>0</v>
      </c>
      <c r="BL424" s="97">
        <f t="shared" si="888"/>
        <v>9.8002503044138036E-4</v>
      </c>
      <c r="BM424" s="469">
        <f t="shared" si="889"/>
        <v>3.1645651931930885E-3</v>
      </c>
      <c r="BN424" s="467">
        <f t="shared" si="890"/>
        <v>0</v>
      </c>
      <c r="BO424" s="97">
        <f t="shared" si="891"/>
        <v>0</v>
      </c>
      <c r="BP424" s="97">
        <f t="shared" si="892"/>
        <v>0</v>
      </c>
      <c r="BQ424" s="97">
        <f t="shared" si="893"/>
        <v>0</v>
      </c>
      <c r="BR424" s="97">
        <f t="shared" si="894"/>
        <v>0</v>
      </c>
      <c r="BS424" s="97">
        <f t="shared" si="895"/>
        <v>0</v>
      </c>
      <c r="BT424" s="97">
        <f t="shared" si="896"/>
        <v>0</v>
      </c>
      <c r="BU424" s="97">
        <f t="shared" si="897"/>
        <v>0</v>
      </c>
      <c r="BV424" s="97">
        <f t="shared" si="898"/>
        <v>0</v>
      </c>
      <c r="BW424" s="97">
        <f t="shared" si="899"/>
        <v>0</v>
      </c>
      <c r="BX424" s="97">
        <f t="shared" si="900"/>
        <v>0</v>
      </c>
      <c r="BY424" s="469">
        <f t="shared" si="901"/>
        <v>0</v>
      </c>
      <c r="BZ424" s="470">
        <f t="shared" si="902"/>
        <v>0</v>
      </c>
      <c r="CA424" s="470">
        <f t="shared" si="903"/>
        <v>0</v>
      </c>
      <c r="CB424" s="470">
        <f t="shared" si="904"/>
        <v>0</v>
      </c>
      <c r="CC424" s="470">
        <f t="shared" si="905"/>
        <v>0</v>
      </c>
      <c r="CD424" s="470">
        <f t="shared" si="906"/>
        <v>0</v>
      </c>
      <c r="CE424" s="470">
        <f t="shared" si="907"/>
        <v>0</v>
      </c>
      <c r="CF424" s="470">
        <f t="shared" si="908"/>
        <v>0</v>
      </c>
      <c r="CG424" s="470">
        <f t="shared" si="909"/>
        <v>0</v>
      </c>
      <c r="CH424" s="470">
        <f t="shared" si="910"/>
        <v>0</v>
      </c>
      <c r="CI424" s="470">
        <f t="shared" si="911"/>
        <v>0</v>
      </c>
      <c r="CJ424" s="470">
        <f t="shared" si="912"/>
        <v>0</v>
      </c>
      <c r="CK424" s="472">
        <f t="shared" si="913"/>
        <v>0</v>
      </c>
      <c r="CL424" s="470">
        <f t="shared" si="914"/>
        <v>0</v>
      </c>
      <c r="CM424" s="116">
        <f t="shared" si="915"/>
        <v>5.2328423008278002E-2</v>
      </c>
      <c r="CN424" s="116">
        <f t="shared" si="916"/>
        <v>0.17608882547403101</v>
      </c>
      <c r="CO424" s="116">
        <f t="shared" si="917"/>
        <v>0</v>
      </c>
      <c r="CP424" s="116">
        <f t="shared" si="918"/>
        <v>5.1956634749028001E-2</v>
      </c>
      <c r="CQ424" s="116">
        <f t="shared" si="919"/>
        <v>0.172814507904304</v>
      </c>
      <c r="CR424" s="116">
        <f t="shared" si="920"/>
        <v>0</v>
      </c>
      <c r="CS424" s="116">
        <f t="shared" si="921"/>
        <v>5.1691071706706997E-2</v>
      </c>
      <c r="CT424" s="116">
        <f t="shared" si="922"/>
        <v>0.16918961334013899</v>
      </c>
      <c r="CU424" s="116">
        <f t="shared" si="923"/>
        <v>0</v>
      </c>
      <c r="CV424" s="116">
        <f t="shared" si="924"/>
        <v>5.0804091145354002E-2</v>
      </c>
      <c r="CW424" s="471">
        <f t="shared" si="925"/>
        <v>0.16404974721714899</v>
      </c>
      <c r="CX424" s="470">
        <f t="shared" si="926"/>
        <v>0</v>
      </c>
      <c r="CY424" s="116">
        <f t="shared" si="927"/>
        <v>0</v>
      </c>
      <c r="CZ424" s="116">
        <f t="shared" si="928"/>
        <v>0</v>
      </c>
      <c r="DA424" s="116">
        <f t="shared" si="929"/>
        <v>0</v>
      </c>
      <c r="DB424" s="116">
        <f t="shared" si="930"/>
        <v>0</v>
      </c>
      <c r="DC424" s="116">
        <f t="shared" si="931"/>
        <v>0</v>
      </c>
      <c r="DD424" s="116">
        <f t="shared" si="932"/>
        <v>0</v>
      </c>
      <c r="DE424" s="116">
        <f t="shared" si="933"/>
        <v>0</v>
      </c>
      <c r="DF424" s="116">
        <f t="shared" si="934"/>
        <v>0</v>
      </c>
      <c r="DG424" s="116">
        <f t="shared" si="935"/>
        <v>0</v>
      </c>
      <c r="DH424" s="116">
        <f t="shared" si="936"/>
        <v>0</v>
      </c>
      <c r="DI424" s="471">
        <f t="shared" si="937"/>
        <v>0</v>
      </c>
      <c r="DJ424" s="470">
        <f t="shared" si="938"/>
        <v>0</v>
      </c>
      <c r="DK424" s="116">
        <f t="shared" si="939"/>
        <v>0</v>
      </c>
      <c r="DL424" s="116">
        <f t="shared" si="940"/>
        <v>0</v>
      </c>
      <c r="DM424" s="116">
        <f t="shared" si="941"/>
        <v>0</v>
      </c>
      <c r="DN424" s="116">
        <f t="shared" si="942"/>
        <v>0</v>
      </c>
      <c r="DO424" s="116">
        <f t="shared" si="943"/>
        <v>0</v>
      </c>
      <c r="DP424" s="116">
        <f t="shared" si="944"/>
        <v>0</v>
      </c>
      <c r="DQ424" s="116">
        <f t="shared" si="945"/>
        <v>0</v>
      </c>
      <c r="DR424" s="116">
        <f t="shared" si="946"/>
        <v>0</v>
      </c>
      <c r="DS424" s="116">
        <f t="shared" si="947"/>
        <v>0</v>
      </c>
      <c r="DT424" s="116">
        <f t="shared" si="948"/>
        <v>0</v>
      </c>
      <c r="DU424" s="471">
        <f t="shared" si="949"/>
        <v>0</v>
      </c>
      <c r="DV424" s="470">
        <f t="shared" si="950"/>
        <v>0</v>
      </c>
      <c r="DW424" s="470">
        <f t="shared" si="951"/>
        <v>0</v>
      </c>
      <c r="DX424" s="470">
        <f t="shared" si="952"/>
        <v>0</v>
      </c>
      <c r="DY424" s="470">
        <f t="shared" si="953"/>
        <v>0</v>
      </c>
      <c r="DZ424" s="470">
        <f t="shared" si="954"/>
        <v>0</v>
      </c>
      <c r="EA424" s="470">
        <f t="shared" si="955"/>
        <v>0</v>
      </c>
      <c r="EB424" s="470">
        <f t="shared" si="956"/>
        <v>0</v>
      </c>
      <c r="EC424" s="470">
        <f t="shared" si="957"/>
        <v>0</v>
      </c>
      <c r="ED424" s="470">
        <f t="shared" si="958"/>
        <v>0</v>
      </c>
      <c r="EE424" s="470">
        <f t="shared" si="959"/>
        <v>0</v>
      </c>
      <c r="EF424" s="470">
        <f t="shared" si="960"/>
        <v>0</v>
      </c>
      <c r="EG424" s="470">
        <f t="shared" si="961"/>
        <v>0</v>
      </c>
      <c r="EH424" s="466">
        <f t="shared" si="962"/>
        <v>0</v>
      </c>
      <c r="EI424" s="122">
        <f t="shared" si="963"/>
        <v>0</v>
      </c>
      <c r="EJ424" s="122">
        <f t="shared" si="964"/>
        <v>0</v>
      </c>
      <c r="EK424" s="122">
        <f t="shared" si="965"/>
        <v>0</v>
      </c>
      <c r="EL424" s="122">
        <f t="shared" si="966"/>
        <v>0</v>
      </c>
      <c r="EM424" s="122">
        <f t="shared" si="967"/>
        <v>0</v>
      </c>
      <c r="EN424" s="122">
        <f t="shared" si="968"/>
        <v>0</v>
      </c>
      <c r="EO424" s="122">
        <f t="shared" si="969"/>
        <v>0</v>
      </c>
      <c r="EP424" s="122">
        <f t="shared" si="970"/>
        <v>0</v>
      </c>
      <c r="EQ424" s="122">
        <f t="shared" si="971"/>
        <v>0</v>
      </c>
      <c r="ER424" s="122">
        <f t="shared" si="972"/>
        <v>0</v>
      </c>
      <c r="ES424" s="469">
        <f t="shared" si="973"/>
        <v>0</v>
      </c>
      <c r="ET424" s="466">
        <f t="shared" si="974"/>
        <v>0</v>
      </c>
      <c r="EU424" s="122">
        <f t="shared" si="975"/>
        <v>0</v>
      </c>
      <c r="EV424" s="122">
        <f t="shared" si="976"/>
        <v>0</v>
      </c>
      <c r="EW424" s="122">
        <f t="shared" si="977"/>
        <v>0</v>
      </c>
      <c r="EX424" s="122">
        <f t="shared" si="978"/>
        <v>0</v>
      </c>
      <c r="EY424" s="122">
        <f t="shared" si="979"/>
        <v>0</v>
      </c>
      <c r="EZ424" s="122">
        <f t="shared" si="980"/>
        <v>0</v>
      </c>
      <c r="FA424" s="122">
        <f t="shared" si="981"/>
        <v>0</v>
      </c>
      <c r="FB424" s="122">
        <f t="shared" si="982"/>
        <v>0</v>
      </c>
      <c r="FC424" s="122">
        <f t="shared" si="983"/>
        <v>0</v>
      </c>
      <c r="FD424" s="122">
        <f t="shared" si="984"/>
        <v>0</v>
      </c>
      <c r="FE424" s="469">
        <f t="shared" si="985"/>
        <v>0</v>
      </c>
      <c r="FF424" s="466">
        <f t="shared" si="986"/>
        <v>0</v>
      </c>
      <c r="FG424" s="466">
        <f t="shared" si="987"/>
        <v>0</v>
      </c>
      <c r="FH424" s="466">
        <f t="shared" si="988"/>
        <v>0</v>
      </c>
      <c r="FI424" s="466">
        <f t="shared" si="989"/>
        <v>0</v>
      </c>
      <c r="FJ424" s="466">
        <f t="shared" si="990"/>
        <v>0</v>
      </c>
      <c r="FK424" s="466">
        <f t="shared" si="991"/>
        <v>0</v>
      </c>
      <c r="FL424" s="466">
        <f t="shared" si="992"/>
        <v>0</v>
      </c>
      <c r="FM424" s="466">
        <f t="shared" si="993"/>
        <v>0</v>
      </c>
      <c r="FN424" s="466">
        <f t="shared" si="994"/>
        <v>0</v>
      </c>
      <c r="FO424" s="466">
        <f t="shared" si="995"/>
        <v>0</v>
      </c>
      <c r="FP424" s="466">
        <f t="shared" si="996"/>
        <v>0</v>
      </c>
      <c r="FQ424" s="468">
        <f t="shared" si="997"/>
        <v>0</v>
      </c>
      <c r="FR424" s="466">
        <f t="shared" si="998"/>
        <v>0</v>
      </c>
      <c r="FS424" s="466">
        <f t="shared" si="999"/>
        <v>0</v>
      </c>
      <c r="FT424" s="466">
        <f t="shared" si="1000"/>
        <v>0</v>
      </c>
      <c r="FU424" s="466">
        <f t="shared" si="1001"/>
        <v>0</v>
      </c>
      <c r="FV424" s="466">
        <f t="shared" si="1002"/>
        <v>0</v>
      </c>
      <c r="FW424" s="466">
        <f t="shared" si="1003"/>
        <v>0</v>
      </c>
      <c r="FX424" s="466">
        <f t="shared" si="1004"/>
        <v>0</v>
      </c>
      <c r="FY424" s="466">
        <f t="shared" si="1005"/>
        <v>0</v>
      </c>
      <c r="FZ424" s="466">
        <f t="shared" si="1006"/>
        <v>0</v>
      </c>
      <c r="GA424" s="466">
        <f t="shared" si="1007"/>
        <v>0</v>
      </c>
      <c r="GB424" s="466">
        <f t="shared" si="1008"/>
        <v>0</v>
      </c>
      <c r="GC424" s="468">
        <f t="shared" si="1009"/>
        <v>0</v>
      </c>
    </row>
    <row r="425" spans="1:185">
      <c r="A425" s="97">
        <v>422</v>
      </c>
      <c r="B425" s="97" t="s">
        <v>11</v>
      </c>
      <c r="C425" s="97" t="s">
        <v>213</v>
      </c>
      <c r="D425" s="97" t="s">
        <v>936</v>
      </c>
      <c r="E425" s="321">
        <v>0</v>
      </c>
      <c r="F425" s="122">
        <v>1.5262456710747999E-2</v>
      </c>
      <c r="G425" s="122">
        <v>5.1359240763258998E-2</v>
      </c>
      <c r="H425" s="122">
        <v>0</v>
      </c>
      <c r="I425" s="122">
        <v>1.5154018468466E-2</v>
      </c>
      <c r="J425" s="122">
        <v>5.0404231472089001E-2</v>
      </c>
      <c r="K425" s="122">
        <v>0</v>
      </c>
      <c r="L425" s="122">
        <v>1.5076562581123E-2</v>
      </c>
      <c r="M425" s="122">
        <v>4.9346970557541003E-2</v>
      </c>
      <c r="N425" s="122">
        <v>0</v>
      </c>
      <c r="O425" s="122">
        <v>1.4817859917394999E-2</v>
      </c>
      <c r="P425" s="475">
        <v>4.7847842938335002E-2</v>
      </c>
      <c r="Q425" s="474">
        <v>3</v>
      </c>
      <c r="R425" s="97">
        <v>0</v>
      </c>
      <c r="S425" s="97">
        <v>4.5787370132243002E-2</v>
      </c>
      <c r="T425" s="97">
        <v>0.15407772228977801</v>
      </c>
      <c r="U425" s="97">
        <v>0</v>
      </c>
      <c r="V425" s="97">
        <v>4.5462055405399E-2</v>
      </c>
      <c r="W425" s="97">
        <v>0.151212694416266</v>
      </c>
      <c r="X425" s="97">
        <v>0</v>
      </c>
      <c r="Y425" s="97">
        <v>4.5229687743367997E-2</v>
      </c>
      <c r="Z425" s="97">
        <v>0.14804091167262201</v>
      </c>
      <c r="AA425" s="97">
        <v>0</v>
      </c>
      <c r="AB425" s="97">
        <v>4.4453579752185002E-2</v>
      </c>
      <c r="AC425" s="97">
        <v>0.14354352881500501</v>
      </c>
      <c r="AD425" s="321">
        <v>0</v>
      </c>
      <c r="AE425" s="97">
        <v>0</v>
      </c>
      <c r="AF425" s="97">
        <v>0</v>
      </c>
      <c r="AG425" s="97">
        <v>0</v>
      </c>
      <c r="AH425" s="97">
        <v>0</v>
      </c>
      <c r="AI425" s="97">
        <v>0</v>
      </c>
      <c r="AJ425" s="97">
        <v>0</v>
      </c>
      <c r="AK425" s="97">
        <v>0</v>
      </c>
      <c r="AL425" s="97">
        <v>0</v>
      </c>
      <c r="AM425" s="97">
        <v>0</v>
      </c>
      <c r="AN425" s="97">
        <v>0</v>
      </c>
      <c r="AO425" s="97">
        <v>0</v>
      </c>
      <c r="AP425" s="466">
        <f t="shared" si="866"/>
        <v>0</v>
      </c>
      <c r="AQ425" s="122">
        <f t="shared" si="867"/>
        <v>0</v>
      </c>
      <c r="AR425" s="473">
        <f t="shared" si="868"/>
        <v>0</v>
      </c>
      <c r="AS425" s="122">
        <f t="shared" si="869"/>
        <v>0</v>
      </c>
      <c r="AT425" s="122">
        <f t="shared" si="870"/>
        <v>0</v>
      </c>
      <c r="AU425" s="122">
        <f t="shared" si="871"/>
        <v>0</v>
      </c>
      <c r="AV425" s="122">
        <f t="shared" si="872"/>
        <v>0</v>
      </c>
      <c r="AW425" s="122">
        <f t="shared" si="873"/>
        <v>0</v>
      </c>
      <c r="AX425" s="122">
        <f t="shared" si="874"/>
        <v>0</v>
      </c>
      <c r="AY425" s="122">
        <f t="shared" si="875"/>
        <v>0</v>
      </c>
      <c r="AZ425" s="122">
        <f t="shared" si="876"/>
        <v>0</v>
      </c>
      <c r="BA425" s="469">
        <f t="shared" si="877"/>
        <v>0</v>
      </c>
      <c r="BB425" s="97">
        <f t="shared" si="878"/>
        <v>0</v>
      </c>
      <c r="BC425" s="97">
        <f t="shared" si="879"/>
        <v>2.3553362361730997E-3</v>
      </c>
      <c r="BD425" s="97">
        <f t="shared" si="880"/>
        <v>7.925872166232268E-3</v>
      </c>
      <c r="BE425" s="97">
        <f t="shared" si="881"/>
        <v>0</v>
      </c>
      <c r="BF425" s="97">
        <f t="shared" si="882"/>
        <v>2.3386018056502692E-3</v>
      </c>
      <c r="BG425" s="97">
        <f t="shared" si="883"/>
        <v>7.7784930101760449E-3</v>
      </c>
      <c r="BH425" s="97">
        <f t="shared" si="884"/>
        <v>0</v>
      </c>
      <c r="BI425" s="97">
        <f t="shared" si="885"/>
        <v>2.3266486409913036E-3</v>
      </c>
      <c r="BJ425" s="97">
        <f t="shared" si="886"/>
        <v>7.6153341563742986E-3</v>
      </c>
      <c r="BK425" s="97">
        <f t="shared" si="887"/>
        <v>0</v>
      </c>
      <c r="BL425" s="97">
        <f t="shared" si="888"/>
        <v>2.2867250710299904E-3</v>
      </c>
      <c r="BM425" s="469">
        <f t="shared" si="889"/>
        <v>7.3839854507837194E-3</v>
      </c>
      <c r="BN425" s="467">
        <f t="shared" si="890"/>
        <v>0</v>
      </c>
      <c r="BO425" s="97">
        <f t="shared" si="891"/>
        <v>0</v>
      </c>
      <c r="BP425" s="97">
        <f t="shared" si="892"/>
        <v>0</v>
      </c>
      <c r="BQ425" s="97">
        <f t="shared" si="893"/>
        <v>0</v>
      </c>
      <c r="BR425" s="97">
        <f t="shared" si="894"/>
        <v>0</v>
      </c>
      <c r="BS425" s="97">
        <f t="shared" si="895"/>
        <v>0</v>
      </c>
      <c r="BT425" s="97">
        <f t="shared" si="896"/>
        <v>0</v>
      </c>
      <c r="BU425" s="97">
        <f t="shared" si="897"/>
        <v>0</v>
      </c>
      <c r="BV425" s="97">
        <f t="shared" si="898"/>
        <v>0</v>
      </c>
      <c r="BW425" s="97">
        <f t="shared" si="899"/>
        <v>0</v>
      </c>
      <c r="BX425" s="97">
        <f t="shared" si="900"/>
        <v>0</v>
      </c>
      <c r="BY425" s="469">
        <f t="shared" si="901"/>
        <v>0</v>
      </c>
      <c r="BZ425" s="470">
        <f t="shared" si="902"/>
        <v>0</v>
      </c>
      <c r="CA425" s="470">
        <f t="shared" si="903"/>
        <v>0</v>
      </c>
      <c r="CB425" s="470">
        <f t="shared" si="904"/>
        <v>0</v>
      </c>
      <c r="CC425" s="470">
        <f t="shared" si="905"/>
        <v>0</v>
      </c>
      <c r="CD425" s="470">
        <f t="shared" si="906"/>
        <v>0</v>
      </c>
      <c r="CE425" s="470">
        <f t="shared" si="907"/>
        <v>0</v>
      </c>
      <c r="CF425" s="470">
        <f t="shared" si="908"/>
        <v>0</v>
      </c>
      <c r="CG425" s="470">
        <f t="shared" si="909"/>
        <v>0</v>
      </c>
      <c r="CH425" s="470">
        <f t="shared" si="910"/>
        <v>0</v>
      </c>
      <c r="CI425" s="470">
        <f t="shared" si="911"/>
        <v>0</v>
      </c>
      <c r="CJ425" s="470">
        <f t="shared" si="912"/>
        <v>0</v>
      </c>
      <c r="CK425" s="472">
        <f t="shared" si="913"/>
        <v>0</v>
      </c>
      <c r="CL425" s="470">
        <f t="shared" si="914"/>
        <v>0</v>
      </c>
      <c r="CM425" s="116">
        <f t="shared" si="915"/>
        <v>4.5787370132243002E-2</v>
      </c>
      <c r="CN425" s="116">
        <f t="shared" si="916"/>
        <v>0.15407772228977801</v>
      </c>
      <c r="CO425" s="116">
        <f t="shared" si="917"/>
        <v>0</v>
      </c>
      <c r="CP425" s="116">
        <f t="shared" si="918"/>
        <v>4.5462055405399E-2</v>
      </c>
      <c r="CQ425" s="116">
        <f t="shared" si="919"/>
        <v>0.151212694416266</v>
      </c>
      <c r="CR425" s="116">
        <f t="shared" si="920"/>
        <v>0</v>
      </c>
      <c r="CS425" s="116">
        <f t="shared" si="921"/>
        <v>4.5229687743367997E-2</v>
      </c>
      <c r="CT425" s="116">
        <f t="shared" si="922"/>
        <v>0.14804091167262201</v>
      </c>
      <c r="CU425" s="116">
        <f t="shared" si="923"/>
        <v>0</v>
      </c>
      <c r="CV425" s="116">
        <f t="shared" si="924"/>
        <v>4.4453579752185002E-2</v>
      </c>
      <c r="CW425" s="471">
        <f t="shared" si="925"/>
        <v>0.14354352881500501</v>
      </c>
      <c r="CX425" s="470">
        <f t="shared" si="926"/>
        <v>0</v>
      </c>
      <c r="CY425" s="116">
        <f t="shared" si="927"/>
        <v>0</v>
      </c>
      <c r="CZ425" s="116">
        <f t="shared" si="928"/>
        <v>0</v>
      </c>
      <c r="DA425" s="116">
        <f t="shared" si="929"/>
        <v>0</v>
      </c>
      <c r="DB425" s="116">
        <f t="shared" si="930"/>
        <v>0</v>
      </c>
      <c r="DC425" s="116">
        <f t="shared" si="931"/>
        <v>0</v>
      </c>
      <c r="DD425" s="116">
        <f t="shared" si="932"/>
        <v>0</v>
      </c>
      <c r="DE425" s="116">
        <f t="shared" si="933"/>
        <v>0</v>
      </c>
      <c r="DF425" s="116">
        <f t="shared" si="934"/>
        <v>0</v>
      </c>
      <c r="DG425" s="116">
        <f t="shared" si="935"/>
        <v>0</v>
      </c>
      <c r="DH425" s="116">
        <f t="shared" si="936"/>
        <v>0</v>
      </c>
      <c r="DI425" s="471">
        <f t="shared" si="937"/>
        <v>0</v>
      </c>
      <c r="DJ425" s="470">
        <f t="shared" si="938"/>
        <v>0</v>
      </c>
      <c r="DK425" s="116">
        <f t="shared" si="939"/>
        <v>0</v>
      </c>
      <c r="DL425" s="116">
        <f t="shared" si="940"/>
        <v>0</v>
      </c>
      <c r="DM425" s="116">
        <f t="shared" si="941"/>
        <v>0</v>
      </c>
      <c r="DN425" s="116">
        <f t="shared" si="942"/>
        <v>0</v>
      </c>
      <c r="DO425" s="116">
        <f t="shared" si="943"/>
        <v>0</v>
      </c>
      <c r="DP425" s="116">
        <f t="shared" si="944"/>
        <v>0</v>
      </c>
      <c r="DQ425" s="116">
        <f t="shared" si="945"/>
        <v>0</v>
      </c>
      <c r="DR425" s="116">
        <f t="shared" si="946"/>
        <v>0</v>
      </c>
      <c r="DS425" s="116">
        <f t="shared" si="947"/>
        <v>0</v>
      </c>
      <c r="DT425" s="116">
        <f t="shared" si="948"/>
        <v>0</v>
      </c>
      <c r="DU425" s="471">
        <f t="shared" si="949"/>
        <v>0</v>
      </c>
      <c r="DV425" s="470">
        <f t="shared" si="950"/>
        <v>0</v>
      </c>
      <c r="DW425" s="470">
        <f t="shared" si="951"/>
        <v>0</v>
      </c>
      <c r="DX425" s="470">
        <f t="shared" si="952"/>
        <v>0</v>
      </c>
      <c r="DY425" s="470">
        <f t="shared" si="953"/>
        <v>0</v>
      </c>
      <c r="DZ425" s="470">
        <f t="shared" si="954"/>
        <v>0</v>
      </c>
      <c r="EA425" s="470">
        <f t="shared" si="955"/>
        <v>0</v>
      </c>
      <c r="EB425" s="470">
        <f t="shared" si="956"/>
        <v>0</v>
      </c>
      <c r="EC425" s="470">
        <f t="shared" si="957"/>
        <v>0</v>
      </c>
      <c r="ED425" s="470">
        <f t="shared" si="958"/>
        <v>0</v>
      </c>
      <c r="EE425" s="470">
        <f t="shared" si="959"/>
        <v>0</v>
      </c>
      <c r="EF425" s="470">
        <f t="shared" si="960"/>
        <v>0</v>
      </c>
      <c r="EG425" s="470">
        <f t="shared" si="961"/>
        <v>0</v>
      </c>
      <c r="EH425" s="466">
        <f t="shared" si="962"/>
        <v>0</v>
      </c>
      <c r="EI425" s="122">
        <f t="shared" si="963"/>
        <v>0</v>
      </c>
      <c r="EJ425" s="122">
        <f t="shared" si="964"/>
        <v>0</v>
      </c>
      <c r="EK425" s="122">
        <f t="shared" si="965"/>
        <v>0</v>
      </c>
      <c r="EL425" s="122">
        <f t="shared" si="966"/>
        <v>0</v>
      </c>
      <c r="EM425" s="122">
        <f t="shared" si="967"/>
        <v>0</v>
      </c>
      <c r="EN425" s="122">
        <f t="shared" si="968"/>
        <v>0</v>
      </c>
      <c r="EO425" s="122">
        <f t="shared" si="969"/>
        <v>0</v>
      </c>
      <c r="EP425" s="122">
        <f t="shared" si="970"/>
        <v>0</v>
      </c>
      <c r="EQ425" s="122">
        <f t="shared" si="971"/>
        <v>0</v>
      </c>
      <c r="ER425" s="122">
        <f t="shared" si="972"/>
        <v>0</v>
      </c>
      <c r="ES425" s="469">
        <f t="shared" si="973"/>
        <v>0</v>
      </c>
      <c r="ET425" s="466">
        <f t="shared" si="974"/>
        <v>0</v>
      </c>
      <c r="EU425" s="122">
        <f t="shared" si="975"/>
        <v>0</v>
      </c>
      <c r="EV425" s="122">
        <f t="shared" si="976"/>
        <v>0</v>
      </c>
      <c r="EW425" s="122">
        <f t="shared" si="977"/>
        <v>0</v>
      </c>
      <c r="EX425" s="122">
        <f t="shared" si="978"/>
        <v>0</v>
      </c>
      <c r="EY425" s="122">
        <f t="shared" si="979"/>
        <v>0</v>
      </c>
      <c r="EZ425" s="122">
        <f t="shared" si="980"/>
        <v>0</v>
      </c>
      <c r="FA425" s="122">
        <f t="shared" si="981"/>
        <v>0</v>
      </c>
      <c r="FB425" s="122">
        <f t="shared" si="982"/>
        <v>0</v>
      </c>
      <c r="FC425" s="122">
        <f t="shared" si="983"/>
        <v>0</v>
      </c>
      <c r="FD425" s="122">
        <f t="shared" si="984"/>
        <v>0</v>
      </c>
      <c r="FE425" s="469">
        <f t="shared" si="985"/>
        <v>0</v>
      </c>
      <c r="FF425" s="466">
        <f t="shared" si="986"/>
        <v>0</v>
      </c>
      <c r="FG425" s="466">
        <f t="shared" si="987"/>
        <v>0</v>
      </c>
      <c r="FH425" s="466">
        <f t="shared" si="988"/>
        <v>0</v>
      </c>
      <c r="FI425" s="466">
        <f t="shared" si="989"/>
        <v>0</v>
      </c>
      <c r="FJ425" s="466">
        <f t="shared" si="990"/>
        <v>0</v>
      </c>
      <c r="FK425" s="466">
        <f t="shared" si="991"/>
        <v>0</v>
      </c>
      <c r="FL425" s="466">
        <f t="shared" si="992"/>
        <v>0</v>
      </c>
      <c r="FM425" s="466">
        <f t="shared" si="993"/>
        <v>0</v>
      </c>
      <c r="FN425" s="466">
        <f t="shared" si="994"/>
        <v>0</v>
      </c>
      <c r="FO425" s="466">
        <f t="shared" si="995"/>
        <v>0</v>
      </c>
      <c r="FP425" s="466">
        <f t="shared" si="996"/>
        <v>0</v>
      </c>
      <c r="FQ425" s="468">
        <f t="shared" si="997"/>
        <v>0</v>
      </c>
      <c r="FR425" s="466">
        <f t="shared" si="998"/>
        <v>0</v>
      </c>
      <c r="FS425" s="466">
        <f t="shared" si="999"/>
        <v>0</v>
      </c>
      <c r="FT425" s="466">
        <f t="shared" si="1000"/>
        <v>0</v>
      </c>
      <c r="FU425" s="466">
        <f t="shared" si="1001"/>
        <v>0</v>
      </c>
      <c r="FV425" s="466">
        <f t="shared" si="1002"/>
        <v>0</v>
      </c>
      <c r="FW425" s="466">
        <f t="shared" si="1003"/>
        <v>0</v>
      </c>
      <c r="FX425" s="466">
        <f t="shared" si="1004"/>
        <v>0</v>
      </c>
      <c r="FY425" s="466">
        <f t="shared" si="1005"/>
        <v>0</v>
      </c>
      <c r="FZ425" s="466">
        <f t="shared" si="1006"/>
        <v>0</v>
      </c>
      <c r="GA425" s="466">
        <f t="shared" si="1007"/>
        <v>0</v>
      </c>
      <c r="GB425" s="466">
        <f t="shared" si="1008"/>
        <v>0</v>
      </c>
      <c r="GC425" s="468">
        <f t="shared" si="1009"/>
        <v>0</v>
      </c>
    </row>
    <row r="426" spans="1:185">
      <c r="A426" s="97">
        <v>423</v>
      </c>
      <c r="B426" s="97" t="s">
        <v>11</v>
      </c>
      <c r="C426" s="97" t="s">
        <v>213</v>
      </c>
      <c r="D426" s="97" t="s">
        <v>936</v>
      </c>
      <c r="E426" s="321">
        <v>0</v>
      </c>
      <c r="F426" s="122">
        <v>2.0655052040591999E-2</v>
      </c>
      <c r="G426" s="122">
        <v>6.9505703494207996E-2</v>
      </c>
      <c r="H426" s="122">
        <v>0</v>
      </c>
      <c r="I426" s="122">
        <v>2.0508299942948002E-2</v>
      </c>
      <c r="J426" s="122">
        <v>6.8213266307835002E-2</v>
      </c>
      <c r="K426" s="122">
        <v>0</v>
      </c>
      <c r="L426" s="122">
        <v>2.0403477016059001E-2</v>
      </c>
      <c r="M426" s="122">
        <v>6.6782449524906001E-2</v>
      </c>
      <c r="N426" s="122">
        <v>0</v>
      </c>
      <c r="O426" s="122">
        <v>2.0053368440250002E-2</v>
      </c>
      <c r="P426" s="475">
        <v>6.4753643836737998E-2</v>
      </c>
      <c r="Q426" s="474">
        <v>1</v>
      </c>
      <c r="R426" s="97">
        <v>0</v>
      </c>
      <c r="S426" s="97">
        <v>2.0655052040591999E-2</v>
      </c>
      <c r="T426" s="97">
        <v>6.9505703494207996E-2</v>
      </c>
      <c r="U426" s="97">
        <v>0</v>
      </c>
      <c r="V426" s="97">
        <v>2.0508299942948002E-2</v>
      </c>
      <c r="W426" s="97">
        <v>6.8213266307835002E-2</v>
      </c>
      <c r="X426" s="97">
        <v>0</v>
      </c>
      <c r="Y426" s="97">
        <v>2.0403477016059001E-2</v>
      </c>
      <c r="Z426" s="97">
        <v>6.6782449524906001E-2</v>
      </c>
      <c r="AA426" s="97">
        <v>0</v>
      </c>
      <c r="AB426" s="97">
        <v>2.0053368440250002E-2</v>
      </c>
      <c r="AC426" s="97">
        <v>6.4753643836737998E-2</v>
      </c>
      <c r="AD426" s="321">
        <v>0</v>
      </c>
      <c r="AE426" s="97">
        <v>0</v>
      </c>
      <c r="AF426" s="97">
        <v>0</v>
      </c>
      <c r="AG426" s="97">
        <v>0</v>
      </c>
      <c r="AH426" s="97">
        <v>0</v>
      </c>
      <c r="AI426" s="97">
        <v>0</v>
      </c>
      <c r="AJ426" s="97">
        <v>0</v>
      </c>
      <c r="AK426" s="97">
        <v>0</v>
      </c>
      <c r="AL426" s="97">
        <v>0</v>
      </c>
      <c r="AM426" s="97">
        <v>0</v>
      </c>
      <c r="AN426" s="97">
        <v>0</v>
      </c>
      <c r="AO426" s="97">
        <v>0</v>
      </c>
      <c r="AP426" s="466">
        <f t="shared" si="866"/>
        <v>0</v>
      </c>
      <c r="AQ426" s="122">
        <f t="shared" si="867"/>
        <v>0</v>
      </c>
      <c r="AR426" s="473">
        <f t="shared" si="868"/>
        <v>0</v>
      </c>
      <c r="AS426" s="122">
        <f t="shared" si="869"/>
        <v>0</v>
      </c>
      <c r="AT426" s="122">
        <f t="shared" si="870"/>
        <v>0</v>
      </c>
      <c r="AU426" s="122">
        <f t="shared" si="871"/>
        <v>0</v>
      </c>
      <c r="AV426" s="122">
        <f t="shared" si="872"/>
        <v>0</v>
      </c>
      <c r="AW426" s="122">
        <f t="shared" si="873"/>
        <v>0</v>
      </c>
      <c r="AX426" s="122">
        <f t="shared" si="874"/>
        <v>0</v>
      </c>
      <c r="AY426" s="122">
        <f t="shared" si="875"/>
        <v>0</v>
      </c>
      <c r="AZ426" s="122">
        <f t="shared" si="876"/>
        <v>0</v>
      </c>
      <c r="BA426" s="469">
        <f t="shared" si="877"/>
        <v>0</v>
      </c>
      <c r="BB426" s="97">
        <f t="shared" si="878"/>
        <v>0</v>
      </c>
      <c r="BC426" s="97">
        <f t="shared" si="879"/>
        <v>3.1875335310198026E-3</v>
      </c>
      <c r="BD426" s="97">
        <f t="shared" si="880"/>
        <v>1.0726274620345054E-2</v>
      </c>
      <c r="BE426" s="97">
        <f t="shared" si="881"/>
        <v>0</v>
      </c>
      <c r="BF426" s="97">
        <f t="shared" si="882"/>
        <v>3.1648864211956083E-3</v>
      </c>
      <c r="BG426" s="97">
        <f t="shared" si="883"/>
        <v>1.0526822841661336E-2</v>
      </c>
      <c r="BH426" s="97">
        <f t="shared" si="884"/>
        <v>0</v>
      </c>
      <c r="BI426" s="97">
        <f t="shared" si="885"/>
        <v>3.1487099141782604E-3</v>
      </c>
      <c r="BJ426" s="97">
        <f t="shared" si="886"/>
        <v>1.0306016016126881E-2</v>
      </c>
      <c r="BK426" s="97">
        <f t="shared" si="887"/>
        <v>0</v>
      </c>
      <c r="BL426" s="97">
        <f t="shared" si="888"/>
        <v>3.0946803807403583E-3</v>
      </c>
      <c r="BM426" s="469">
        <f t="shared" si="889"/>
        <v>9.9929262138717112E-3</v>
      </c>
      <c r="BN426" s="467">
        <f t="shared" si="890"/>
        <v>0</v>
      </c>
      <c r="BO426" s="97">
        <f t="shared" si="891"/>
        <v>0</v>
      </c>
      <c r="BP426" s="97">
        <f t="shared" si="892"/>
        <v>0</v>
      </c>
      <c r="BQ426" s="97">
        <f t="shared" si="893"/>
        <v>0</v>
      </c>
      <c r="BR426" s="97">
        <f t="shared" si="894"/>
        <v>0</v>
      </c>
      <c r="BS426" s="97">
        <f t="shared" si="895"/>
        <v>0</v>
      </c>
      <c r="BT426" s="97">
        <f t="shared" si="896"/>
        <v>0</v>
      </c>
      <c r="BU426" s="97">
        <f t="shared" si="897"/>
        <v>0</v>
      </c>
      <c r="BV426" s="97">
        <f t="shared" si="898"/>
        <v>0</v>
      </c>
      <c r="BW426" s="97">
        <f t="shared" si="899"/>
        <v>0</v>
      </c>
      <c r="BX426" s="97">
        <f t="shared" si="900"/>
        <v>0</v>
      </c>
      <c r="BY426" s="469">
        <f t="shared" si="901"/>
        <v>0</v>
      </c>
      <c r="BZ426" s="470">
        <f t="shared" si="902"/>
        <v>0</v>
      </c>
      <c r="CA426" s="470">
        <f t="shared" si="903"/>
        <v>0</v>
      </c>
      <c r="CB426" s="470">
        <f t="shared" si="904"/>
        <v>0</v>
      </c>
      <c r="CC426" s="470">
        <f t="shared" si="905"/>
        <v>0</v>
      </c>
      <c r="CD426" s="470">
        <f t="shared" si="906"/>
        <v>0</v>
      </c>
      <c r="CE426" s="470">
        <f t="shared" si="907"/>
        <v>0</v>
      </c>
      <c r="CF426" s="470">
        <f t="shared" si="908"/>
        <v>0</v>
      </c>
      <c r="CG426" s="470">
        <f t="shared" si="909"/>
        <v>0</v>
      </c>
      <c r="CH426" s="470">
        <f t="shared" si="910"/>
        <v>0</v>
      </c>
      <c r="CI426" s="470">
        <f t="shared" si="911"/>
        <v>0</v>
      </c>
      <c r="CJ426" s="470">
        <f t="shared" si="912"/>
        <v>0</v>
      </c>
      <c r="CK426" s="472">
        <f t="shared" si="913"/>
        <v>0</v>
      </c>
      <c r="CL426" s="470">
        <f t="shared" si="914"/>
        <v>0</v>
      </c>
      <c r="CM426" s="116">
        <f t="shared" si="915"/>
        <v>2.0655052040591999E-2</v>
      </c>
      <c r="CN426" s="116">
        <f t="shared" si="916"/>
        <v>6.9505703494207996E-2</v>
      </c>
      <c r="CO426" s="116">
        <f t="shared" si="917"/>
        <v>0</v>
      </c>
      <c r="CP426" s="116">
        <f t="shared" si="918"/>
        <v>2.0508299942948002E-2</v>
      </c>
      <c r="CQ426" s="116">
        <f t="shared" si="919"/>
        <v>6.8213266307835002E-2</v>
      </c>
      <c r="CR426" s="116">
        <f t="shared" si="920"/>
        <v>0</v>
      </c>
      <c r="CS426" s="116">
        <f t="shared" si="921"/>
        <v>2.0403477016059001E-2</v>
      </c>
      <c r="CT426" s="116">
        <f t="shared" si="922"/>
        <v>6.6782449524906001E-2</v>
      </c>
      <c r="CU426" s="116">
        <f t="shared" si="923"/>
        <v>0</v>
      </c>
      <c r="CV426" s="116">
        <f t="shared" si="924"/>
        <v>2.0053368440250002E-2</v>
      </c>
      <c r="CW426" s="471">
        <f t="shared" si="925"/>
        <v>6.4753643836737998E-2</v>
      </c>
      <c r="CX426" s="470">
        <f t="shared" si="926"/>
        <v>0</v>
      </c>
      <c r="CY426" s="116">
        <f t="shared" si="927"/>
        <v>0</v>
      </c>
      <c r="CZ426" s="116">
        <f t="shared" si="928"/>
        <v>0</v>
      </c>
      <c r="DA426" s="116">
        <f t="shared" si="929"/>
        <v>0</v>
      </c>
      <c r="DB426" s="116">
        <f t="shared" si="930"/>
        <v>0</v>
      </c>
      <c r="DC426" s="116">
        <f t="shared" si="931"/>
        <v>0</v>
      </c>
      <c r="DD426" s="116">
        <f t="shared" si="932"/>
        <v>0</v>
      </c>
      <c r="DE426" s="116">
        <f t="shared" si="933"/>
        <v>0</v>
      </c>
      <c r="DF426" s="116">
        <f t="shared" si="934"/>
        <v>0</v>
      </c>
      <c r="DG426" s="116">
        <f t="shared" si="935"/>
        <v>0</v>
      </c>
      <c r="DH426" s="116">
        <f t="shared" si="936"/>
        <v>0</v>
      </c>
      <c r="DI426" s="471">
        <f t="shared" si="937"/>
        <v>0</v>
      </c>
      <c r="DJ426" s="470">
        <f t="shared" si="938"/>
        <v>0</v>
      </c>
      <c r="DK426" s="116">
        <f t="shared" si="939"/>
        <v>0</v>
      </c>
      <c r="DL426" s="116">
        <f t="shared" si="940"/>
        <v>0</v>
      </c>
      <c r="DM426" s="116">
        <f t="shared" si="941"/>
        <v>0</v>
      </c>
      <c r="DN426" s="116">
        <f t="shared" si="942"/>
        <v>0</v>
      </c>
      <c r="DO426" s="116">
        <f t="shared" si="943"/>
        <v>0</v>
      </c>
      <c r="DP426" s="116">
        <f t="shared" si="944"/>
        <v>0</v>
      </c>
      <c r="DQ426" s="116">
        <f t="shared" si="945"/>
        <v>0</v>
      </c>
      <c r="DR426" s="116">
        <f t="shared" si="946"/>
        <v>0</v>
      </c>
      <c r="DS426" s="116">
        <f t="shared" si="947"/>
        <v>0</v>
      </c>
      <c r="DT426" s="116">
        <f t="shared" si="948"/>
        <v>0</v>
      </c>
      <c r="DU426" s="471">
        <f t="shared" si="949"/>
        <v>0</v>
      </c>
      <c r="DV426" s="470">
        <f t="shared" si="950"/>
        <v>0</v>
      </c>
      <c r="DW426" s="470">
        <f t="shared" si="951"/>
        <v>0</v>
      </c>
      <c r="DX426" s="470">
        <f t="shared" si="952"/>
        <v>0</v>
      </c>
      <c r="DY426" s="470">
        <f t="shared" si="953"/>
        <v>0</v>
      </c>
      <c r="DZ426" s="470">
        <f t="shared" si="954"/>
        <v>0</v>
      </c>
      <c r="EA426" s="470">
        <f t="shared" si="955"/>
        <v>0</v>
      </c>
      <c r="EB426" s="470">
        <f t="shared" si="956"/>
        <v>0</v>
      </c>
      <c r="EC426" s="470">
        <f t="shared" si="957"/>
        <v>0</v>
      </c>
      <c r="ED426" s="470">
        <f t="shared" si="958"/>
        <v>0</v>
      </c>
      <c r="EE426" s="470">
        <f t="shared" si="959"/>
        <v>0</v>
      </c>
      <c r="EF426" s="470">
        <f t="shared" si="960"/>
        <v>0</v>
      </c>
      <c r="EG426" s="470">
        <f t="shared" si="961"/>
        <v>0</v>
      </c>
      <c r="EH426" s="466">
        <f t="shared" si="962"/>
        <v>0</v>
      </c>
      <c r="EI426" s="122">
        <f t="shared" si="963"/>
        <v>0</v>
      </c>
      <c r="EJ426" s="122">
        <f t="shared" si="964"/>
        <v>0</v>
      </c>
      <c r="EK426" s="122">
        <f t="shared" si="965"/>
        <v>0</v>
      </c>
      <c r="EL426" s="122">
        <f t="shared" si="966"/>
        <v>0</v>
      </c>
      <c r="EM426" s="122">
        <f t="shared" si="967"/>
        <v>0</v>
      </c>
      <c r="EN426" s="122">
        <f t="shared" si="968"/>
        <v>0</v>
      </c>
      <c r="EO426" s="122">
        <f t="shared" si="969"/>
        <v>0</v>
      </c>
      <c r="EP426" s="122">
        <f t="shared" si="970"/>
        <v>0</v>
      </c>
      <c r="EQ426" s="122">
        <f t="shared" si="971"/>
        <v>0</v>
      </c>
      <c r="ER426" s="122">
        <f t="shared" si="972"/>
        <v>0</v>
      </c>
      <c r="ES426" s="469">
        <f t="shared" si="973"/>
        <v>0</v>
      </c>
      <c r="ET426" s="466">
        <f t="shared" si="974"/>
        <v>0</v>
      </c>
      <c r="EU426" s="122">
        <f t="shared" si="975"/>
        <v>0</v>
      </c>
      <c r="EV426" s="122">
        <f t="shared" si="976"/>
        <v>0</v>
      </c>
      <c r="EW426" s="122">
        <f t="shared" si="977"/>
        <v>0</v>
      </c>
      <c r="EX426" s="122">
        <f t="shared" si="978"/>
        <v>0</v>
      </c>
      <c r="EY426" s="122">
        <f t="shared" si="979"/>
        <v>0</v>
      </c>
      <c r="EZ426" s="122">
        <f t="shared" si="980"/>
        <v>0</v>
      </c>
      <c r="FA426" s="122">
        <f t="shared" si="981"/>
        <v>0</v>
      </c>
      <c r="FB426" s="122">
        <f t="shared" si="982"/>
        <v>0</v>
      </c>
      <c r="FC426" s="122">
        <f t="shared" si="983"/>
        <v>0</v>
      </c>
      <c r="FD426" s="122">
        <f t="shared" si="984"/>
        <v>0</v>
      </c>
      <c r="FE426" s="469">
        <f t="shared" si="985"/>
        <v>0</v>
      </c>
      <c r="FF426" s="466">
        <f t="shared" si="986"/>
        <v>0</v>
      </c>
      <c r="FG426" s="466">
        <f t="shared" si="987"/>
        <v>0</v>
      </c>
      <c r="FH426" s="466">
        <f t="shared" si="988"/>
        <v>0</v>
      </c>
      <c r="FI426" s="466">
        <f t="shared" si="989"/>
        <v>0</v>
      </c>
      <c r="FJ426" s="466">
        <f t="shared" si="990"/>
        <v>0</v>
      </c>
      <c r="FK426" s="466">
        <f t="shared" si="991"/>
        <v>0</v>
      </c>
      <c r="FL426" s="466">
        <f t="shared" si="992"/>
        <v>0</v>
      </c>
      <c r="FM426" s="466">
        <f t="shared" si="993"/>
        <v>0</v>
      </c>
      <c r="FN426" s="466">
        <f t="shared" si="994"/>
        <v>0</v>
      </c>
      <c r="FO426" s="466">
        <f t="shared" si="995"/>
        <v>0</v>
      </c>
      <c r="FP426" s="466">
        <f t="shared" si="996"/>
        <v>0</v>
      </c>
      <c r="FQ426" s="468">
        <f t="shared" si="997"/>
        <v>0</v>
      </c>
      <c r="FR426" s="466">
        <f t="shared" si="998"/>
        <v>0</v>
      </c>
      <c r="FS426" s="466">
        <f t="shared" si="999"/>
        <v>0</v>
      </c>
      <c r="FT426" s="466">
        <f t="shared" si="1000"/>
        <v>0</v>
      </c>
      <c r="FU426" s="466">
        <f t="shared" si="1001"/>
        <v>0</v>
      </c>
      <c r="FV426" s="466">
        <f t="shared" si="1002"/>
        <v>0</v>
      </c>
      <c r="FW426" s="466">
        <f t="shared" si="1003"/>
        <v>0</v>
      </c>
      <c r="FX426" s="466">
        <f t="shared" si="1004"/>
        <v>0</v>
      </c>
      <c r="FY426" s="466">
        <f t="shared" si="1005"/>
        <v>0</v>
      </c>
      <c r="FZ426" s="466">
        <f t="shared" si="1006"/>
        <v>0</v>
      </c>
      <c r="GA426" s="466">
        <f t="shared" si="1007"/>
        <v>0</v>
      </c>
      <c r="GB426" s="466">
        <f t="shared" si="1008"/>
        <v>0</v>
      </c>
      <c r="GC426" s="468">
        <f t="shared" si="1009"/>
        <v>0</v>
      </c>
    </row>
    <row r="427" spans="1:185">
      <c r="A427" s="97">
        <v>424</v>
      </c>
      <c r="B427" s="97" t="s">
        <v>11</v>
      </c>
      <c r="C427" s="97" t="s">
        <v>213</v>
      </c>
      <c r="D427" s="97" t="s">
        <v>936</v>
      </c>
      <c r="E427" s="321">
        <v>0</v>
      </c>
      <c r="F427" s="122">
        <v>3.2705264380174001E-2</v>
      </c>
      <c r="G427" s="122">
        <v>0.11005551592127</v>
      </c>
      <c r="H427" s="122">
        <v>0</v>
      </c>
      <c r="I427" s="122">
        <v>3.2472896718141998E-2</v>
      </c>
      <c r="J427" s="122">
        <v>0.10800906744019</v>
      </c>
      <c r="K427" s="122">
        <v>0</v>
      </c>
      <c r="L427" s="122">
        <v>3.2306919816692002E-2</v>
      </c>
      <c r="M427" s="122">
        <v>0.105743508337587</v>
      </c>
      <c r="N427" s="122">
        <v>0</v>
      </c>
      <c r="O427" s="122">
        <v>3.1752556965846002E-2</v>
      </c>
      <c r="P427" s="475">
        <v>0.102531092010718</v>
      </c>
      <c r="Q427" s="474">
        <v>4</v>
      </c>
      <c r="R427" s="97">
        <v>0</v>
      </c>
      <c r="S427" s="97">
        <v>0.13082105752069401</v>
      </c>
      <c r="T427" s="97">
        <v>0.44022206368507799</v>
      </c>
      <c r="U427" s="97">
        <v>0</v>
      </c>
      <c r="V427" s="97">
        <v>0.12989158687256999</v>
      </c>
      <c r="W427" s="97">
        <v>0.43203626976075998</v>
      </c>
      <c r="X427" s="97">
        <v>0</v>
      </c>
      <c r="Y427" s="97">
        <v>0.12922767926676701</v>
      </c>
      <c r="Z427" s="97">
        <v>0.422974033350347</v>
      </c>
      <c r="AA427" s="97">
        <v>0</v>
      </c>
      <c r="AB427" s="97">
        <v>0.12701022786338501</v>
      </c>
      <c r="AC427" s="97">
        <v>0.410124368042872</v>
      </c>
      <c r="AD427" s="321">
        <v>0</v>
      </c>
      <c r="AE427" s="97">
        <v>0</v>
      </c>
      <c r="AF427" s="97">
        <v>0</v>
      </c>
      <c r="AG427" s="97">
        <v>0</v>
      </c>
      <c r="AH427" s="97">
        <v>0</v>
      </c>
      <c r="AI427" s="97">
        <v>0</v>
      </c>
      <c r="AJ427" s="97">
        <v>0</v>
      </c>
      <c r="AK427" s="97">
        <v>0</v>
      </c>
      <c r="AL427" s="97">
        <v>0</v>
      </c>
      <c r="AM427" s="97">
        <v>0</v>
      </c>
      <c r="AN427" s="97">
        <v>0</v>
      </c>
      <c r="AO427" s="97">
        <v>0</v>
      </c>
      <c r="AP427" s="466">
        <f t="shared" si="866"/>
        <v>0</v>
      </c>
      <c r="AQ427" s="122">
        <f t="shared" si="867"/>
        <v>0</v>
      </c>
      <c r="AR427" s="473">
        <f t="shared" si="868"/>
        <v>0</v>
      </c>
      <c r="AS427" s="122">
        <f t="shared" si="869"/>
        <v>0</v>
      </c>
      <c r="AT427" s="122">
        <f t="shared" si="870"/>
        <v>0</v>
      </c>
      <c r="AU427" s="122">
        <f t="shared" si="871"/>
        <v>0</v>
      </c>
      <c r="AV427" s="122">
        <f t="shared" si="872"/>
        <v>0</v>
      </c>
      <c r="AW427" s="122">
        <f t="shared" si="873"/>
        <v>0</v>
      </c>
      <c r="AX427" s="122">
        <f t="shared" si="874"/>
        <v>0</v>
      </c>
      <c r="AY427" s="122">
        <f t="shared" si="875"/>
        <v>0</v>
      </c>
      <c r="AZ427" s="122">
        <f t="shared" si="876"/>
        <v>0</v>
      </c>
      <c r="BA427" s="469">
        <f t="shared" si="877"/>
        <v>0</v>
      </c>
      <c r="BB427" s="97">
        <f t="shared" si="878"/>
        <v>0</v>
      </c>
      <c r="BC427" s="97">
        <f t="shared" si="879"/>
        <v>5.047149077513741E-3</v>
      </c>
      <c r="BD427" s="97">
        <f t="shared" si="880"/>
        <v>1.6984011784783544E-2</v>
      </c>
      <c r="BE427" s="97">
        <f t="shared" si="881"/>
        <v>0</v>
      </c>
      <c r="BF427" s="97">
        <f t="shared" si="882"/>
        <v>5.0112895835363802E-3</v>
      </c>
      <c r="BG427" s="97">
        <f t="shared" si="883"/>
        <v>1.6668199307519987E-2</v>
      </c>
      <c r="BH427" s="97">
        <f t="shared" si="884"/>
        <v>0</v>
      </c>
      <c r="BI427" s="97">
        <f t="shared" si="885"/>
        <v>4.9856756592670569E-3</v>
      </c>
      <c r="BJ427" s="97">
        <f t="shared" si="886"/>
        <v>1.6318573192230509E-2</v>
      </c>
      <c r="BK427" s="97">
        <f t="shared" si="887"/>
        <v>0</v>
      </c>
      <c r="BL427" s="97">
        <f t="shared" si="888"/>
        <v>4.900125152207056E-3</v>
      </c>
      <c r="BM427" s="469">
        <f t="shared" si="889"/>
        <v>1.5822825965965136E-2</v>
      </c>
      <c r="BN427" s="467">
        <f t="shared" si="890"/>
        <v>0</v>
      </c>
      <c r="BO427" s="97">
        <f t="shared" si="891"/>
        <v>0</v>
      </c>
      <c r="BP427" s="97">
        <f t="shared" si="892"/>
        <v>0</v>
      </c>
      <c r="BQ427" s="97">
        <f t="shared" si="893"/>
        <v>0</v>
      </c>
      <c r="BR427" s="97">
        <f t="shared" si="894"/>
        <v>0</v>
      </c>
      <c r="BS427" s="97">
        <f t="shared" si="895"/>
        <v>0</v>
      </c>
      <c r="BT427" s="97">
        <f t="shared" si="896"/>
        <v>0</v>
      </c>
      <c r="BU427" s="97">
        <f t="shared" si="897"/>
        <v>0</v>
      </c>
      <c r="BV427" s="97">
        <f t="shared" si="898"/>
        <v>0</v>
      </c>
      <c r="BW427" s="97">
        <f t="shared" si="899"/>
        <v>0</v>
      </c>
      <c r="BX427" s="97">
        <f t="shared" si="900"/>
        <v>0</v>
      </c>
      <c r="BY427" s="469">
        <f t="shared" si="901"/>
        <v>0</v>
      </c>
      <c r="BZ427" s="470">
        <f t="shared" si="902"/>
        <v>0</v>
      </c>
      <c r="CA427" s="470">
        <f t="shared" si="903"/>
        <v>0</v>
      </c>
      <c r="CB427" s="470">
        <f t="shared" si="904"/>
        <v>0</v>
      </c>
      <c r="CC427" s="470">
        <f t="shared" si="905"/>
        <v>0</v>
      </c>
      <c r="CD427" s="470">
        <f t="shared" si="906"/>
        <v>0</v>
      </c>
      <c r="CE427" s="470">
        <f t="shared" si="907"/>
        <v>0</v>
      </c>
      <c r="CF427" s="470">
        <f t="shared" si="908"/>
        <v>0</v>
      </c>
      <c r="CG427" s="470">
        <f t="shared" si="909"/>
        <v>0</v>
      </c>
      <c r="CH427" s="470">
        <f t="shared" si="910"/>
        <v>0</v>
      </c>
      <c r="CI427" s="470">
        <f t="shared" si="911"/>
        <v>0</v>
      </c>
      <c r="CJ427" s="470">
        <f t="shared" si="912"/>
        <v>0</v>
      </c>
      <c r="CK427" s="472">
        <f t="shared" si="913"/>
        <v>0</v>
      </c>
      <c r="CL427" s="470">
        <f t="shared" si="914"/>
        <v>0</v>
      </c>
      <c r="CM427" s="116">
        <f t="shared" si="915"/>
        <v>0.13082105752069401</v>
      </c>
      <c r="CN427" s="116">
        <f t="shared" si="916"/>
        <v>0.44022206368507799</v>
      </c>
      <c r="CO427" s="116">
        <f t="shared" si="917"/>
        <v>0</v>
      </c>
      <c r="CP427" s="116">
        <f t="shared" si="918"/>
        <v>0.12989158687256999</v>
      </c>
      <c r="CQ427" s="116">
        <f t="shared" si="919"/>
        <v>0.43203626976075998</v>
      </c>
      <c r="CR427" s="116">
        <f t="shared" si="920"/>
        <v>0</v>
      </c>
      <c r="CS427" s="116">
        <f t="shared" si="921"/>
        <v>0.12922767926676701</v>
      </c>
      <c r="CT427" s="116">
        <f t="shared" si="922"/>
        <v>0.422974033350347</v>
      </c>
      <c r="CU427" s="116">
        <f t="shared" si="923"/>
        <v>0</v>
      </c>
      <c r="CV427" s="116">
        <f t="shared" si="924"/>
        <v>0.12701022786338501</v>
      </c>
      <c r="CW427" s="471">
        <f t="shared" si="925"/>
        <v>0.410124368042872</v>
      </c>
      <c r="CX427" s="470">
        <f t="shared" si="926"/>
        <v>0</v>
      </c>
      <c r="CY427" s="116">
        <f t="shared" si="927"/>
        <v>0</v>
      </c>
      <c r="CZ427" s="116">
        <f t="shared" si="928"/>
        <v>0</v>
      </c>
      <c r="DA427" s="116">
        <f t="shared" si="929"/>
        <v>0</v>
      </c>
      <c r="DB427" s="116">
        <f t="shared" si="930"/>
        <v>0</v>
      </c>
      <c r="DC427" s="116">
        <f t="shared" si="931"/>
        <v>0</v>
      </c>
      <c r="DD427" s="116">
        <f t="shared" si="932"/>
        <v>0</v>
      </c>
      <c r="DE427" s="116">
        <f t="shared" si="933"/>
        <v>0</v>
      </c>
      <c r="DF427" s="116">
        <f t="shared" si="934"/>
        <v>0</v>
      </c>
      <c r="DG427" s="116">
        <f t="shared" si="935"/>
        <v>0</v>
      </c>
      <c r="DH427" s="116">
        <f t="shared" si="936"/>
        <v>0</v>
      </c>
      <c r="DI427" s="471">
        <f t="shared" si="937"/>
        <v>0</v>
      </c>
      <c r="DJ427" s="470">
        <f t="shared" si="938"/>
        <v>0</v>
      </c>
      <c r="DK427" s="116">
        <f t="shared" si="939"/>
        <v>0</v>
      </c>
      <c r="DL427" s="116">
        <f t="shared" si="940"/>
        <v>0</v>
      </c>
      <c r="DM427" s="116">
        <f t="shared" si="941"/>
        <v>0</v>
      </c>
      <c r="DN427" s="116">
        <f t="shared" si="942"/>
        <v>0</v>
      </c>
      <c r="DO427" s="116">
        <f t="shared" si="943"/>
        <v>0</v>
      </c>
      <c r="DP427" s="116">
        <f t="shared" si="944"/>
        <v>0</v>
      </c>
      <c r="DQ427" s="116">
        <f t="shared" si="945"/>
        <v>0</v>
      </c>
      <c r="DR427" s="116">
        <f t="shared" si="946"/>
        <v>0</v>
      </c>
      <c r="DS427" s="116">
        <f t="shared" si="947"/>
        <v>0</v>
      </c>
      <c r="DT427" s="116">
        <f t="shared" si="948"/>
        <v>0</v>
      </c>
      <c r="DU427" s="471">
        <f t="shared" si="949"/>
        <v>0</v>
      </c>
      <c r="DV427" s="470">
        <f t="shared" si="950"/>
        <v>0</v>
      </c>
      <c r="DW427" s="470">
        <f t="shared" si="951"/>
        <v>0</v>
      </c>
      <c r="DX427" s="470">
        <f t="shared" si="952"/>
        <v>0</v>
      </c>
      <c r="DY427" s="470">
        <f t="shared" si="953"/>
        <v>0</v>
      </c>
      <c r="DZ427" s="470">
        <f t="shared" si="954"/>
        <v>0</v>
      </c>
      <c r="EA427" s="470">
        <f t="shared" si="955"/>
        <v>0</v>
      </c>
      <c r="EB427" s="470">
        <f t="shared" si="956"/>
        <v>0</v>
      </c>
      <c r="EC427" s="470">
        <f t="shared" si="957"/>
        <v>0</v>
      </c>
      <c r="ED427" s="470">
        <f t="shared" si="958"/>
        <v>0</v>
      </c>
      <c r="EE427" s="470">
        <f t="shared" si="959"/>
        <v>0</v>
      </c>
      <c r="EF427" s="470">
        <f t="shared" si="960"/>
        <v>0</v>
      </c>
      <c r="EG427" s="470">
        <f t="shared" si="961"/>
        <v>0</v>
      </c>
      <c r="EH427" s="466">
        <f t="shared" si="962"/>
        <v>0</v>
      </c>
      <c r="EI427" s="122">
        <f t="shared" si="963"/>
        <v>0</v>
      </c>
      <c r="EJ427" s="122">
        <f t="shared" si="964"/>
        <v>0</v>
      </c>
      <c r="EK427" s="122">
        <f t="shared" si="965"/>
        <v>0</v>
      </c>
      <c r="EL427" s="122">
        <f t="shared" si="966"/>
        <v>0</v>
      </c>
      <c r="EM427" s="122">
        <f t="shared" si="967"/>
        <v>0</v>
      </c>
      <c r="EN427" s="122">
        <f t="shared" si="968"/>
        <v>0</v>
      </c>
      <c r="EO427" s="122">
        <f t="shared" si="969"/>
        <v>0</v>
      </c>
      <c r="EP427" s="122">
        <f t="shared" si="970"/>
        <v>0</v>
      </c>
      <c r="EQ427" s="122">
        <f t="shared" si="971"/>
        <v>0</v>
      </c>
      <c r="ER427" s="122">
        <f t="shared" si="972"/>
        <v>0</v>
      </c>
      <c r="ES427" s="469">
        <f t="shared" si="973"/>
        <v>0</v>
      </c>
      <c r="ET427" s="466">
        <f t="shared" si="974"/>
        <v>0</v>
      </c>
      <c r="EU427" s="122">
        <f t="shared" si="975"/>
        <v>0</v>
      </c>
      <c r="EV427" s="122">
        <f t="shared" si="976"/>
        <v>0</v>
      </c>
      <c r="EW427" s="122">
        <f t="shared" si="977"/>
        <v>0</v>
      </c>
      <c r="EX427" s="122">
        <f t="shared" si="978"/>
        <v>0</v>
      </c>
      <c r="EY427" s="122">
        <f t="shared" si="979"/>
        <v>0</v>
      </c>
      <c r="EZ427" s="122">
        <f t="shared" si="980"/>
        <v>0</v>
      </c>
      <c r="FA427" s="122">
        <f t="shared" si="981"/>
        <v>0</v>
      </c>
      <c r="FB427" s="122">
        <f t="shared" si="982"/>
        <v>0</v>
      </c>
      <c r="FC427" s="122">
        <f t="shared" si="983"/>
        <v>0</v>
      </c>
      <c r="FD427" s="122">
        <f t="shared" si="984"/>
        <v>0</v>
      </c>
      <c r="FE427" s="469">
        <f t="shared" si="985"/>
        <v>0</v>
      </c>
      <c r="FF427" s="466">
        <f t="shared" si="986"/>
        <v>0</v>
      </c>
      <c r="FG427" s="466">
        <f t="shared" si="987"/>
        <v>0</v>
      </c>
      <c r="FH427" s="466">
        <f t="shared" si="988"/>
        <v>0</v>
      </c>
      <c r="FI427" s="466">
        <f t="shared" si="989"/>
        <v>0</v>
      </c>
      <c r="FJ427" s="466">
        <f t="shared" si="990"/>
        <v>0</v>
      </c>
      <c r="FK427" s="466">
        <f t="shared" si="991"/>
        <v>0</v>
      </c>
      <c r="FL427" s="466">
        <f t="shared" si="992"/>
        <v>0</v>
      </c>
      <c r="FM427" s="466">
        <f t="shared" si="993"/>
        <v>0</v>
      </c>
      <c r="FN427" s="466">
        <f t="shared" si="994"/>
        <v>0</v>
      </c>
      <c r="FO427" s="466">
        <f t="shared" si="995"/>
        <v>0</v>
      </c>
      <c r="FP427" s="466">
        <f t="shared" si="996"/>
        <v>0</v>
      </c>
      <c r="FQ427" s="468">
        <f t="shared" si="997"/>
        <v>0</v>
      </c>
      <c r="FR427" s="466">
        <f t="shared" si="998"/>
        <v>0</v>
      </c>
      <c r="FS427" s="466">
        <f t="shared" si="999"/>
        <v>0</v>
      </c>
      <c r="FT427" s="466">
        <f t="shared" si="1000"/>
        <v>0</v>
      </c>
      <c r="FU427" s="466">
        <f t="shared" si="1001"/>
        <v>0</v>
      </c>
      <c r="FV427" s="466">
        <f t="shared" si="1002"/>
        <v>0</v>
      </c>
      <c r="FW427" s="466">
        <f t="shared" si="1003"/>
        <v>0</v>
      </c>
      <c r="FX427" s="466">
        <f t="shared" si="1004"/>
        <v>0</v>
      </c>
      <c r="FY427" s="466">
        <f t="shared" si="1005"/>
        <v>0</v>
      </c>
      <c r="FZ427" s="466">
        <f t="shared" si="1006"/>
        <v>0</v>
      </c>
      <c r="GA427" s="466">
        <f t="shared" si="1007"/>
        <v>0</v>
      </c>
      <c r="GB427" s="466">
        <f t="shared" si="1008"/>
        <v>0</v>
      </c>
      <c r="GC427" s="468">
        <f t="shared" si="1009"/>
        <v>0</v>
      </c>
    </row>
    <row r="428" spans="1:185">
      <c r="A428" s="97">
        <v>425</v>
      </c>
      <c r="B428" s="97" t="s">
        <v>11</v>
      </c>
      <c r="C428" s="97" t="s">
        <v>213</v>
      </c>
      <c r="D428" s="97" t="s">
        <v>936</v>
      </c>
      <c r="E428" s="321">
        <v>0</v>
      </c>
      <c r="F428" s="122">
        <v>4.3801479252250003E-2</v>
      </c>
      <c r="G428" s="122">
        <v>0.25181480134198098</v>
      </c>
      <c r="H428" s="122">
        <v>0</v>
      </c>
      <c r="I428" s="122">
        <v>4.0187857213938999E-2</v>
      </c>
      <c r="J428" s="122">
        <v>0.24575865536970701</v>
      </c>
      <c r="K428" s="122">
        <v>0</v>
      </c>
      <c r="L428" s="122">
        <v>3.7669272156935003E-2</v>
      </c>
      <c r="M428" s="122">
        <v>0.238720431672198</v>
      </c>
      <c r="N428" s="122">
        <v>0</v>
      </c>
      <c r="O428" s="122">
        <v>3.1931278374890001E-2</v>
      </c>
      <c r="P428" s="475">
        <v>0.229906913625229</v>
      </c>
      <c r="Q428" s="474">
        <v>2</v>
      </c>
      <c r="R428" s="97">
        <v>0</v>
      </c>
      <c r="S428" s="97">
        <v>8.7602958504500006E-2</v>
      </c>
      <c r="T428" s="97">
        <v>0.50362960268396195</v>
      </c>
      <c r="U428" s="97">
        <v>0</v>
      </c>
      <c r="V428" s="97">
        <v>8.0375714427878997E-2</v>
      </c>
      <c r="W428" s="97">
        <v>0.49151731073941302</v>
      </c>
      <c r="X428" s="97">
        <v>0</v>
      </c>
      <c r="Y428" s="97">
        <v>7.5338544313870007E-2</v>
      </c>
      <c r="Z428" s="97">
        <v>0.477440863344396</v>
      </c>
      <c r="AA428" s="97">
        <v>0</v>
      </c>
      <c r="AB428" s="97">
        <v>6.3862556749780003E-2</v>
      </c>
      <c r="AC428" s="97">
        <v>0.459813827250458</v>
      </c>
      <c r="AD428" s="321">
        <v>0</v>
      </c>
      <c r="AE428" s="97">
        <v>0</v>
      </c>
      <c r="AF428" s="97">
        <v>0</v>
      </c>
      <c r="AG428" s="97">
        <v>0</v>
      </c>
      <c r="AH428" s="97">
        <v>0</v>
      </c>
      <c r="AI428" s="97">
        <v>0</v>
      </c>
      <c r="AJ428" s="97">
        <v>0</v>
      </c>
      <c r="AK428" s="97">
        <v>0</v>
      </c>
      <c r="AL428" s="97">
        <v>0</v>
      </c>
      <c r="AM428" s="97">
        <v>0</v>
      </c>
      <c r="AN428" s="97">
        <v>0</v>
      </c>
      <c r="AO428" s="97">
        <v>0</v>
      </c>
      <c r="AP428" s="466">
        <f t="shared" si="866"/>
        <v>0</v>
      </c>
      <c r="AQ428" s="122">
        <f t="shared" si="867"/>
        <v>0</v>
      </c>
      <c r="AR428" s="473">
        <f t="shared" si="868"/>
        <v>0</v>
      </c>
      <c r="AS428" s="122">
        <f t="shared" si="869"/>
        <v>0</v>
      </c>
      <c r="AT428" s="122">
        <f t="shared" si="870"/>
        <v>0</v>
      </c>
      <c r="AU428" s="122">
        <f t="shared" si="871"/>
        <v>0</v>
      </c>
      <c r="AV428" s="122">
        <f t="shared" si="872"/>
        <v>0</v>
      </c>
      <c r="AW428" s="122">
        <f t="shared" si="873"/>
        <v>0</v>
      </c>
      <c r="AX428" s="122">
        <f t="shared" si="874"/>
        <v>0</v>
      </c>
      <c r="AY428" s="122">
        <f t="shared" si="875"/>
        <v>0</v>
      </c>
      <c r="AZ428" s="122">
        <f t="shared" si="876"/>
        <v>0</v>
      </c>
      <c r="BA428" s="469">
        <f t="shared" si="877"/>
        <v>0</v>
      </c>
      <c r="BB428" s="97">
        <f t="shared" si="878"/>
        <v>0</v>
      </c>
      <c r="BC428" s="97">
        <f t="shared" si="879"/>
        <v>6.7595416148277798E-3</v>
      </c>
      <c r="BD428" s="97">
        <f t="shared" si="880"/>
        <v>3.8860619731541923E-2</v>
      </c>
      <c r="BE428" s="97">
        <f t="shared" si="881"/>
        <v>0</v>
      </c>
      <c r="BF428" s="97">
        <f t="shared" si="882"/>
        <v>6.2018794316044297E-3</v>
      </c>
      <c r="BG428" s="97">
        <f t="shared" si="883"/>
        <v>3.7926021826998453E-2</v>
      </c>
      <c r="BH428" s="97">
        <f t="shared" si="884"/>
        <v>0</v>
      </c>
      <c r="BI428" s="97">
        <f t="shared" si="885"/>
        <v>5.8132057887518912E-3</v>
      </c>
      <c r="BJ428" s="97">
        <f t="shared" si="886"/>
        <v>3.683986750550175E-2</v>
      </c>
      <c r="BK428" s="97">
        <f t="shared" si="887"/>
        <v>0</v>
      </c>
      <c r="BL428" s="97">
        <f t="shared" si="888"/>
        <v>4.9277058372094139E-3</v>
      </c>
      <c r="BM428" s="469">
        <f t="shared" si="889"/>
        <v>3.5479745814897837E-2</v>
      </c>
      <c r="BN428" s="467">
        <f t="shared" si="890"/>
        <v>0</v>
      </c>
      <c r="BO428" s="97">
        <f t="shared" si="891"/>
        <v>0</v>
      </c>
      <c r="BP428" s="97">
        <f t="shared" si="892"/>
        <v>0</v>
      </c>
      <c r="BQ428" s="97">
        <f t="shared" si="893"/>
        <v>0</v>
      </c>
      <c r="BR428" s="97">
        <f t="shared" si="894"/>
        <v>0</v>
      </c>
      <c r="BS428" s="97">
        <f t="shared" si="895"/>
        <v>0</v>
      </c>
      <c r="BT428" s="97">
        <f t="shared" si="896"/>
        <v>0</v>
      </c>
      <c r="BU428" s="97">
        <f t="shared" si="897"/>
        <v>0</v>
      </c>
      <c r="BV428" s="97">
        <f t="shared" si="898"/>
        <v>0</v>
      </c>
      <c r="BW428" s="97">
        <f t="shared" si="899"/>
        <v>0</v>
      </c>
      <c r="BX428" s="97">
        <f t="shared" si="900"/>
        <v>0</v>
      </c>
      <c r="BY428" s="469">
        <f t="shared" si="901"/>
        <v>0</v>
      </c>
      <c r="BZ428" s="470">
        <f t="shared" si="902"/>
        <v>0</v>
      </c>
      <c r="CA428" s="470">
        <f t="shared" si="903"/>
        <v>0</v>
      </c>
      <c r="CB428" s="470">
        <f t="shared" si="904"/>
        <v>0</v>
      </c>
      <c r="CC428" s="470">
        <f t="shared" si="905"/>
        <v>0</v>
      </c>
      <c r="CD428" s="470">
        <f t="shared" si="906"/>
        <v>0</v>
      </c>
      <c r="CE428" s="470">
        <f t="shared" si="907"/>
        <v>0</v>
      </c>
      <c r="CF428" s="470">
        <f t="shared" si="908"/>
        <v>0</v>
      </c>
      <c r="CG428" s="470">
        <f t="shared" si="909"/>
        <v>0</v>
      </c>
      <c r="CH428" s="470">
        <f t="shared" si="910"/>
        <v>0</v>
      </c>
      <c r="CI428" s="470">
        <f t="shared" si="911"/>
        <v>0</v>
      </c>
      <c r="CJ428" s="470">
        <f t="shared" si="912"/>
        <v>0</v>
      </c>
      <c r="CK428" s="472">
        <f t="shared" si="913"/>
        <v>0</v>
      </c>
      <c r="CL428" s="470">
        <f t="shared" si="914"/>
        <v>0</v>
      </c>
      <c r="CM428" s="116">
        <f t="shared" si="915"/>
        <v>8.7602958504500006E-2</v>
      </c>
      <c r="CN428" s="116">
        <f t="shared" si="916"/>
        <v>0.50362960268396195</v>
      </c>
      <c r="CO428" s="116">
        <f t="shared" si="917"/>
        <v>0</v>
      </c>
      <c r="CP428" s="116">
        <f t="shared" si="918"/>
        <v>8.0375714427878997E-2</v>
      </c>
      <c r="CQ428" s="116">
        <f t="shared" si="919"/>
        <v>0.49151731073941302</v>
      </c>
      <c r="CR428" s="116">
        <f t="shared" si="920"/>
        <v>0</v>
      </c>
      <c r="CS428" s="116">
        <f t="shared" si="921"/>
        <v>7.5338544313870007E-2</v>
      </c>
      <c r="CT428" s="116">
        <f t="shared" si="922"/>
        <v>0.477440863344396</v>
      </c>
      <c r="CU428" s="116">
        <f t="shared" si="923"/>
        <v>0</v>
      </c>
      <c r="CV428" s="116">
        <f t="shared" si="924"/>
        <v>6.3862556749780003E-2</v>
      </c>
      <c r="CW428" s="471">
        <f t="shared" si="925"/>
        <v>0.459813827250458</v>
      </c>
      <c r="CX428" s="470">
        <f t="shared" si="926"/>
        <v>0</v>
      </c>
      <c r="CY428" s="116">
        <f t="shared" si="927"/>
        <v>0</v>
      </c>
      <c r="CZ428" s="116">
        <f t="shared" si="928"/>
        <v>0</v>
      </c>
      <c r="DA428" s="116">
        <f t="shared" si="929"/>
        <v>0</v>
      </c>
      <c r="DB428" s="116">
        <f t="shared" si="930"/>
        <v>0</v>
      </c>
      <c r="DC428" s="116">
        <f t="shared" si="931"/>
        <v>0</v>
      </c>
      <c r="DD428" s="116">
        <f t="shared" si="932"/>
        <v>0</v>
      </c>
      <c r="DE428" s="116">
        <f t="shared" si="933"/>
        <v>0</v>
      </c>
      <c r="DF428" s="116">
        <f t="shared" si="934"/>
        <v>0</v>
      </c>
      <c r="DG428" s="116">
        <f t="shared" si="935"/>
        <v>0</v>
      </c>
      <c r="DH428" s="116">
        <f t="shared" si="936"/>
        <v>0</v>
      </c>
      <c r="DI428" s="471">
        <f t="shared" si="937"/>
        <v>0</v>
      </c>
      <c r="DJ428" s="470">
        <f t="shared" si="938"/>
        <v>0</v>
      </c>
      <c r="DK428" s="116">
        <f t="shared" si="939"/>
        <v>0</v>
      </c>
      <c r="DL428" s="116">
        <f t="shared" si="940"/>
        <v>0</v>
      </c>
      <c r="DM428" s="116">
        <f t="shared" si="941"/>
        <v>0</v>
      </c>
      <c r="DN428" s="116">
        <f t="shared" si="942"/>
        <v>0</v>
      </c>
      <c r="DO428" s="116">
        <f t="shared" si="943"/>
        <v>0</v>
      </c>
      <c r="DP428" s="116">
        <f t="shared" si="944"/>
        <v>0</v>
      </c>
      <c r="DQ428" s="116">
        <f t="shared" si="945"/>
        <v>0</v>
      </c>
      <c r="DR428" s="116">
        <f t="shared" si="946"/>
        <v>0</v>
      </c>
      <c r="DS428" s="116">
        <f t="shared" si="947"/>
        <v>0</v>
      </c>
      <c r="DT428" s="116">
        <f t="shared" si="948"/>
        <v>0</v>
      </c>
      <c r="DU428" s="471">
        <f t="shared" si="949"/>
        <v>0</v>
      </c>
      <c r="DV428" s="470">
        <f t="shared" si="950"/>
        <v>0</v>
      </c>
      <c r="DW428" s="470">
        <f t="shared" si="951"/>
        <v>0</v>
      </c>
      <c r="DX428" s="470">
        <f t="shared" si="952"/>
        <v>0</v>
      </c>
      <c r="DY428" s="470">
        <f t="shared" si="953"/>
        <v>0</v>
      </c>
      <c r="DZ428" s="470">
        <f t="shared" si="954"/>
        <v>0</v>
      </c>
      <c r="EA428" s="470">
        <f t="shared" si="955"/>
        <v>0</v>
      </c>
      <c r="EB428" s="470">
        <f t="shared" si="956"/>
        <v>0</v>
      </c>
      <c r="EC428" s="470">
        <f t="shared" si="957"/>
        <v>0</v>
      </c>
      <c r="ED428" s="470">
        <f t="shared" si="958"/>
        <v>0</v>
      </c>
      <c r="EE428" s="470">
        <f t="shared" si="959"/>
        <v>0</v>
      </c>
      <c r="EF428" s="470">
        <f t="shared" si="960"/>
        <v>0</v>
      </c>
      <c r="EG428" s="470">
        <f t="shared" si="961"/>
        <v>0</v>
      </c>
      <c r="EH428" s="466">
        <f t="shared" si="962"/>
        <v>0</v>
      </c>
      <c r="EI428" s="122">
        <f t="shared" si="963"/>
        <v>0</v>
      </c>
      <c r="EJ428" s="122">
        <f t="shared" si="964"/>
        <v>0</v>
      </c>
      <c r="EK428" s="122">
        <f t="shared" si="965"/>
        <v>0</v>
      </c>
      <c r="EL428" s="122">
        <f t="shared" si="966"/>
        <v>0</v>
      </c>
      <c r="EM428" s="122">
        <f t="shared" si="967"/>
        <v>0</v>
      </c>
      <c r="EN428" s="122">
        <f t="shared" si="968"/>
        <v>0</v>
      </c>
      <c r="EO428" s="122">
        <f t="shared" si="969"/>
        <v>0</v>
      </c>
      <c r="EP428" s="122">
        <f t="shared" si="970"/>
        <v>0</v>
      </c>
      <c r="EQ428" s="122">
        <f t="shared" si="971"/>
        <v>0</v>
      </c>
      <c r="ER428" s="122">
        <f t="shared" si="972"/>
        <v>0</v>
      </c>
      <c r="ES428" s="469">
        <f t="shared" si="973"/>
        <v>0</v>
      </c>
      <c r="ET428" s="466">
        <f t="shared" si="974"/>
        <v>0</v>
      </c>
      <c r="EU428" s="122">
        <f t="shared" si="975"/>
        <v>0</v>
      </c>
      <c r="EV428" s="122">
        <f t="shared" si="976"/>
        <v>0</v>
      </c>
      <c r="EW428" s="122">
        <f t="shared" si="977"/>
        <v>0</v>
      </c>
      <c r="EX428" s="122">
        <f t="shared" si="978"/>
        <v>0</v>
      </c>
      <c r="EY428" s="122">
        <f t="shared" si="979"/>
        <v>0</v>
      </c>
      <c r="EZ428" s="122">
        <f t="shared" si="980"/>
        <v>0</v>
      </c>
      <c r="FA428" s="122">
        <f t="shared" si="981"/>
        <v>0</v>
      </c>
      <c r="FB428" s="122">
        <f t="shared" si="982"/>
        <v>0</v>
      </c>
      <c r="FC428" s="122">
        <f t="shared" si="983"/>
        <v>0</v>
      </c>
      <c r="FD428" s="122">
        <f t="shared" si="984"/>
        <v>0</v>
      </c>
      <c r="FE428" s="469">
        <f t="shared" si="985"/>
        <v>0</v>
      </c>
      <c r="FF428" s="466">
        <f t="shared" si="986"/>
        <v>0</v>
      </c>
      <c r="FG428" s="466">
        <f t="shared" si="987"/>
        <v>0</v>
      </c>
      <c r="FH428" s="466">
        <f t="shared" si="988"/>
        <v>0</v>
      </c>
      <c r="FI428" s="466">
        <f t="shared" si="989"/>
        <v>0</v>
      </c>
      <c r="FJ428" s="466">
        <f t="shared" si="990"/>
        <v>0</v>
      </c>
      <c r="FK428" s="466">
        <f t="shared" si="991"/>
        <v>0</v>
      </c>
      <c r="FL428" s="466">
        <f t="shared" si="992"/>
        <v>0</v>
      </c>
      <c r="FM428" s="466">
        <f t="shared" si="993"/>
        <v>0</v>
      </c>
      <c r="FN428" s="466">
        <f t="shared" si="994"/>
        <v>0</v>
      </c>
      <c r="FO428" s="466">
        <f t="shared" si="995"/>
        <v>0</v>
      </c>
      <c r="FP428" s="466">
        <f t="shared" si="996"/>
        <v>0</v>
      </c>
      <c r="FQ428" s="468">
        <f t="shared" si="997"/>
        <v>0</v>
      </c>
      <c r="FR428" s="466">
        <f t="shared" si="998"/>
        <v>0</v>
      </c>
      <c r="FS428" s="466">
        <f t="shared" si="999"/>
        <v>0</v>
      </c>
      <c r="FT428" s="466">
        <f t="shared" si="1000"/>
        <v>0</v>
      </c>
      <c r="FU428" s="466">
        <f t="shared" si="1001"/>
        <v>0</v>
      </c>
      <c r="FV428" s="466">
        <f t="shared" si="1002"/>
        <v>0</v>
      </c>
      <c r="FW428" s="466">
        <f t="shared" si="1003"/>
        <v>0</v>
      </c>
      <c r="FX428" s="466">
        <f t="shared" si="1004"/>
        <v>0</v>
      </c>
      <c r="FY428" s="466">
        <f t="shared" si="1005"/>
        <v>0</v>
      </c>
      <c r="FZ428" s="466">
        <f t="shared" si="1006"/>
        <v>0</v>
      </c>
      <c r="GA428" s="466">
        <f t="shared" si="1007"/>
        <v>0</v>
      </c>
      <c r="GB428" s="466">
        <f t="shared" si="1008"/>
        <v>0</v>
      </c>
      <c r="GC428" s="468">
        <f t="shared" si="1009"/>
        <v>0</v>
      </c>
    </row>
    <row r="429" spans="1:185">
      <c r="A429" s="97">
        <v>426</v>
      </c>
      <c r="B429" s="97" t="s">
        <v>11</v>
      </c>
      <c r="C429" s="97" t="s">
        <v>213</v>
      </c>
      <c r="D429" s="97" t="s">
        <v>936</v>
      </c>
      <c r="E429" s="321">
        <v>0</v>
      </c>
      <c r="F429" s="122">
        <v>7.6312283553737995E-2</v>
      </c>
      <c r="G429" s="122">
        <v>0.25679620381629598</v>
      </c>
      <c r="H429" s="122">
        <v>0</v>
      </c>
      <c r="I429" s="122">
        <v>7.5770092342331993E-2</v>
      </c>
      <c r="J429" s="122">
        <v>0.252021157360444</v>
      </c>
      <c r="K429" s="122">
        <v>0</v>
      </c>
      <c r="L429" s="122">
        <v>7.5382812905613994E-2</v>
      </c>
      <c r="M429" s="122">
        <v>0.24673485278770299</v>
      </c>
      <c r="N429" s="122">
        <v>0</v>
      </c>
      <c r="O429" s="122">
        <v>7.4089299586974994E-2</v>
      </c>
      <c r="P429" s="475">
        <v>0.239239214691675</v>
      </c>
      <c r="Q429" s="474">
        <v>11</v>
      </c>
      <c r="R429" s="97">
        <v>0</v>
      </c>
      <c r="S429" s="97">
        <v>0.83943511909112101</v>
      </c>
      <c r="T429" s="97">
        <v>2.8247582419792501</v>
      </c>
      <c r="U429" s="97">
        <v>0</v>
      </c>
      <c r="V429" s="97">
        <v>0.83347101576565696</v>
      </c>
      <c r="W429" s="97">
        <v>2.7722327309648702</v>
      </c>
      <c r="X429" s="97">
        <v>0</v>
      </c>
      <c r="Y429" s="97">
        <v>0.82921094196175504</v>
      </c>
      <c r="Z429" s="97">
        <v>2.7140833806647202</v>
      </c>
      <c r="AA429" s="97">
        <v>0</v>
      </c>
      <c r="AB429" s="97">
        <v>0.81498229545671996</v>
      </c>
      <c r="AC429" s="97">
        <v>2.6316313616084201</v>
      </c>
      <c r="AD429" s="321">
        <v>0</v>
      </c>
      <c r="AE429" s="97">
        <v>0</v>
      </c>
      <c r="AF429" s="97">
        <v>0</v>
      </c>
      <c r="AG429" s="97">
        <v>0</v>
      </c>
      <c r="AH429" s="97">
        <v>0</v>
      </c>
      <c r="AI429" s="97">
        <v>0</v>
      </c>
      <c r="AJ429" s="97">
        <v>0</v>
      </c>
      <c r="AK429" s="97">
        <v>0</v>
      </c>
      <c r="AL429" s="97">
        <v>0</v>
      </c>
      <c r="AM429" s="97">
        <v>0</v>
      </c>
      <c r="AN429" s="97">
        <v>0</v>
      </c>
      <c r="AO429" s="97">
        <v>0</v>
      </c>
      <c r="AP429" s="466">
        <f t="shared" si="866"/>
        <v>0</v>
      </c>
      <c r="AQ429" s="122">
        <f t="shared" si="867"/>
        <v>0</v>
      </c>
      <c r="AR429" s="473">
        <f t="shared" si="868"/>
        <v>0</v>
      </c>
      <c r="AS429" s="122">
        <f t="shared" si="869"/>
        <v>0</v>
      </c>
      <c r="AT429" s="122">
        <f t="shared" si="870"/>
        <v>0</v>
      </c>
      <c r="AU429" s="122">
        <f t="shared" si="871"/>
        <v>0</v>
      </c>
      <c r="AV429" s="122">
        <f t="shared" si="872"/>
        <v>0</v>
      </c>
      <c r="AW429" s="122">
        <f t="shared" si="873"/>
        <v>0</v>
      </c>
      <c r="AX429" s="122">
        <f t="shared" si="874"/>
        <v>0</v>
      </c>
      <c r="AY429" s="122">
        <f t="shared" si="875"/>
        <v>0</v>
      </c>
      <c r="AZ429" s="122">
        <f t="shared" si="876"/>
        <v>0</v>
      </c>
      <c r="BA429" s="469">
        <f t="shared" si="877"/>
        <v>0</v>
      </c>
      <c r="BB429" s="97">
        <f t="shared" si="878"/>
        <v>0</v>
      </c>
      <c r="BC429" s="97">
        <f t="shared" si="879"/>
        <v>1.1776681180865188E-2</v>
      </c>
      <c r="BD429" s="97">
        <f t="shared" si="880"/>
        <v>3.9629360831161496E-2</v>
      </c>
      <c r="BE429" s="97">
        <f t="shared" si="881"/>
        <v>0</v>
      </c>
      <c r="BF429" s="97">
        <f t="shared" si="882"/>
        <v>1.1693009028251655E-2</v>
      </c>
      <c r="BG429" s="97">
        <f t="shared" si="883"/>
        <v>3.8892465050880072E-2</v>
      </c>
      <c r="BH429" s="97">
        <f t="shared" si="884"/>
        <v>0</v>
      </c>
      <c r="BI429" s="97">
        <f t="shared" si="885"/>
        <v>1.1633243204956362E-2</v>
      </c>
      <c r="BJ429" s="97">
        <f t="shared" si="886"/>
        <v>3.8076670781871179E-2</v>
      </c>
      <c r="BK429" s="97">
        <f t="shared" si="887"/>
        <v>0</v>
      </c>
      <c r="BL429" s="97">
        <f t="shared" si="888"/>
        <v>1.143362535514995E-2</v>
      </c>
      <c r="BM429" s="469">
        <f t="shared" si="889"/>
        <v>3.69199272539186E-2</v>
      </c>
      <c r="BN429" s="467">
        <f t="shared" si="890"/>
        <v>0</v>
      </c>
      <c r="BO429" s="97">
        <f t="shared" si="891"/>
        <v>0</v>
      </c>
      <c r="BP429" s="97">
        <f t="shared" si="892"/>
        <v>0</v>
      </c>
      <c r="BQ429" s="97">
        <f t="shared" si="893"/>
        <v>0</v>
      </c>
      <c r="BR429" s="97">
        <f t="shared" si="894"/>
        <v>0</v>
      </c>
      <c r="BS429" s="97">
        <f t="shared" si="895"/>
        <v>0</v>
      </c>
      <c r="BT429" s="97">
        <f t="shared" si="896"/>
        <v>0</v>
      </c>
      <c r="BU429" s="97">
        <f t="shared" si="897"/>
        <v>0</v>
      </c>
      <c r="BV429" s="97">
        <f t="shared" si="898"/>
        <v>0</v>
      </c>
      <c r="BW429" s="97">
        <f t="shared" si="899"/>
        <v>0</v>
      </c>
      <c r="BX429" s="97">
        <f t="shared" si="900"/>
        <v>0</v>
      </c>
      <c r="BY429" s="469">
        <f t="shared" si="901"/>
        <v>0</v>
      </c>
      <c r="BZ429" s="470">
        <f t="shared" si="902"/>
        <v>0</v>
      </c>
      <c r="CA429" s="470">
        <f t="shared" si="903"/>
        <v>0</v>
      </c>
      <c r="CB429" s="470">
        <f t="shared" si="904"/>
        <v>0</v>
      </c>
      <c r="CC429" s="470">
        <f t="shared" si="905"/>
        <v>0</v>
      </c>
      <c r="CD429" s="470">
        <f t="shared" si="906"/>
        <v>0</v>
      </c>
      <c r="CE429" s="470">
        <f t="shared" si="907"/>
        <v>0</v>
      </c>
      <c r="CF429" s="470">
        <f t="shared" si="908"/>
        <v>0</v>
      </c>
      <c r="CG429" s="470">
        <f t="shared" si="909"/>
        <v>0</v>
      </c>
      <c r="CH429" s="470">
        <f t="shared" si="910"/>
        <v>0</v>
      </c>
      <c r="CI429" s="470">
        <f t="shared" si="911"/>
        <v>0</v>
      </c>
      <c r="CJ429" s="470">
        <f t="shared" si="912"/>
        <v>0</v>
      </c>
      <c r="CK429" s="472">
        <f t="shared" si="913"/>
        <v>0</v>
      </c>
      <c r="CL429" s="470">
        <f t="shared" si="914"/>
        <v>0</v>
      </c>
      <c r="CM429" s="116">
        <f t="shared" si="915"/>
        <v>0.83943511909112101</v>
      </c>
      <c r="CN429" s="116">
        <f t="shared" si="916"/>
        <v>2.8247582419792501</v>
      </c>
      <c r="CO429" s="116">
        <f t="shared" si="917"/>
        <v>0</v>
      </c>
      <c r="CP429" s="116">
        <f t="shared" si="918"/>
        <v>0.83347101576565696</v>
      </c>
      <c r="CQ429" s="116">
        <f t="shared" si="919"/>
        <v>2.7722327309648702</v>
      </c>
      <c r="CR429" s="116">
        <f t="shared" si="920"/>
        <v>0</v>
      </c>
      <c r="CS429" s="116">
        <f t="shared" si="921"/>
        <v>0.82921094196175504</v>
      </c>
      <c r="CT429" s="116">
        <f t="shared" si="922"/>
        <v>2.7140833806647202</v>
      </c>
      <c r="CU429" s="116">
        <f t="shared" si="923"/>
        <v>0</v>
      </c>
      <c r="CV429" s="116">
        <f t="shared" si="924"/>
        <v>0.81498229545671996</v>
      </c>
      <c r="CW429" s="471">
        <f t="shared" si="925"/>
        <v>2.6316313616084201</v>
      </c>
      <c r="CX429" s="470">
        <f t="shared" si="926"/>
        <v>0</v>
      </c>
      <c r="CY429" s="116">
        <f t="shared" si="927"/>
        <v>0</v>
      </c>
      <c r="CZ429" s="116">
        <f t="shared" si="928"/>
        <v>0</v>
      </c>
      <c r="DA429" s="116">
        <f t="shared" si="929"/>
        <v>0</v>
      </c>
      <c r="DB429" s="116">
        <f t="shared" si="930"/>
        <v>0</v>
      </c>
      <c r="DC429" s="116">
        <f t="shared" si="931"/>
        <v>0</v>
      </c>
      <c r="DD429" s="116">
        <f t="shared" si="932"/>
        <v>0</v>
      </c>
      <c r="DE429" s="116">
        <f t="shared" si="933"/>
        <v>0</v>
      </c>
      <c r="DF429" s="116">
        <f t="shared" si="934"/>
        <v>0</v>
      </c>
      <c r="DG429" s="116">
        <f t="shared" si="935"/>
        <v>0</v>
      </c>
      <c r="DH429" s="116">
        <f t="shared" si="936"/>
        <v>0</v>
      </c>
      <c r="DI429" s="471">
        <f t="shared" si="937"/>
        <v>0</v>
      </c>
      <c r="DJ429" s="470">
        <f t="shared" si="938"/>
        <v>0</v>
      </c>
      <c r="DK429" s="116">
        <f t="shared" si="939"/>
        <v>0</v>
      </c>
      <c r="DL429" s="116">
        <f t="shared" si="940"/>
        <v>0</v>
      </c>
      <c r="DM429" s="116">
        <f t="shared" si="941"/>
        <v>0</v>
      </c>
      <c r="DN429" s="116">
        <f t="shared" si="942"/>
        <v>0</v>
      </c>
      <c r="DO429" s="116">
        <f t="shared" si="943"/>
        <v>0</v>
      </c>
      <c r="DP429" s="116">
        <f t="shared" si="944"/>
        <v>0</v>
      </c>
      <c r="DQ429" s="116">
        <f t="shared" si="945"/>
        <v>0</v>
      </c>
      <c r="DR429" s="116">
        <f t="shared" si="946"/>
        <v>0</v>
      </c>
      <c r="DS429" s="116">
        <f t="shared" si="947"/>
        <v>0</v>
      </c>
      <c r="DT429" s="116">
        <f t="shared" si="948"/>
        <v>0</v>
      </c>
      <c r="DU429" s="471">
        <f t="shared" si="949"/>
        <v>0</v>
      </c>
      <c r="DV429" s="470">
        <f t="shared" si="950"/>
        <v>0</v>
      </c>
      <c r="DW429" s="470">
        <f t="shared" si="951"/>
        <v>0</v>
      </c>
      <c r="DX429" s="470">
        <f t="shared" si="952"/>
        <v>0</v>
      </c>
      <c r="DY429" s="470">
        <f t="shared" si="953"/>
        <v>0</v>
      </c>
      <c r="DZ429" s="470">
        <f t="shared" si="954"/>
        <v>0</v>
      </c>
      <c r="EA429" s="470">
        <f t="shared" si="955"/>
        <v>0</v>
      </c>
      <c r="EB429" s="470">
        <f t="shared" si="956"/>
        <v>0</v>
      </c>
      <c r="EC429" s="470">
        <f t="shared" si="957"/>
        <v>0</v>
      </c>
      <c r="ED429" s="470">
        <f t="shared" si="958"/>
        <v>0</v>
      </c>
      <c r="EE429" s="470">
        <f t="shared" si="959"/>
        <v>0</v>
      </c>
      <c r="EF429" s="470">
        <f t="shared" si="960"/>
        <v>0</v>
      </c>
      <c r="EG429" s="470">
        <f t="shared" si="961"/>
        <v>0</v>
      </c>
      <c r="EH429" s="466">
        <f t="shared" si="962"/>
        <v>0</v>
      </c>
      <c r="EI429" s="122">
        <f t="shared" si="963"/>
        <v>0</v>
      </c>
      <c r="EJ429" s="122">
        <f t="shared" si="964"/>
        <v>0</v>
      </c>
      <c r="EK429" s="122">
        <f t="shared" si="965"/>
        <v>0</v>
      </c>
      <c r="EL429" s="122">
        <f t="shared" si="966"/>
        <v>0</v>
      </c>
      <c r="EM429" s="122">
        <f t="shared" si="967"/>
        <v>0</v>
      </c>
      <c r="EN429" s="122">
        <f t="shared" si="968"/>
        <v>0</v>
      </c>
      <c r="EO429" s="122">
        <f t="shared" si="969"/>
        <v>0</v>
      </c>
      <c r="EP429" s="122">
        <f t="shared" si="970"/>
        <v>0</v>
      </c>
      <c r="EQ429" s="122">
        <f t="shared" si="971"/>
        <v>0</v>
      </c>
      <c r="ER429" s="122">
        <f t="shared" si="972"/>
        <v>0</v>
      </c>
      <c r="ES429" s="469">
        <f t="shared" si="973"/>
        <v>0</v>
      </c>
      <c r="ET429" s="466">
        <f t="shared" si="974"/>
        <v>0</v>
      </c>
      <c r="EU429" s="122">
        <f t="shared" si="975"/>
        <v>0</v>
      </c>
      <c r="EV429" s="122">
        <f t="shared" si="976"/>
        <v>0</v>
      </c>
      <c r="EW429" s="122">
        <f t="shared" si="977"/>
        <v>0</v>
      </c>
      <c r="EX429" s="122">
        <f t="shared" si="978"/>
        <v>0</v>
      </c>
      <c r="EY429" s="122">
        <f t="shared" si="979"/>
        <v>0</v>
      </c>
      <c r="EZ429" s="122">
        <f t="shared" si="980"/>
        <v>0</v>
      </c>
      <c r="FA429" s="122">
        <f t="shared" si="981"/>
        <v>0</v>
      </c>
      <c r="FB429" s="122">
        <f t="shared" si="982"/>
        <v>0</v>
      </c>
      <c r="FC429" s="122">
        <f t="shared" si="983"/>
        <v>0</v>
      </c>
      <c r="FD429" s="122">
        <f t="shared" si="984"/>
        <v>0</v>
      </c>
      <c r="FE429" s="469">
        <f t="shared" si="985"/>
        <v>0</v>
      </c>
      <c r="FF429" s="466">
        <f t="shared" si="986"/>
        <v>0</v>
      </c>
      <c r="FG429" s="466">
        <f t="shared" si="987"/>
        <v>0</v>
      </c>
      <c r="FH429" s="466">
        <f t="shared" si="988"/>
        <v>0</v>
      </c>
      <c r="FI429" s="466">
        <f t="shared" si="989"/>
        <v>0</v>
      </c>
      <c r="FJ429" s="466">
        <f t="shared" si="990"/>
        <v>0</v>
      </c>
      <c r="FK429" s="466">
        <f t="shared" si="991"/>
        <v>0</v>
      </c>
      <c r="FL429" s="466">
        <f t="shared" si="992"/>
        <v>0</v>
      </c>
      <c r="FM429" s="466">
        <f t="shared" si="993"/>
        <v>0</v>
      </c>
      <c r="FN429" s="466">
        <f t="shared" si="994"/>
        <v>0</v>
      </c>
      <c r="FO429" s="466">
        <f t="shared" si="995"/>
        <v>0</v>
      </c>
      <c r="FP429" s="466">
        <f t="shared" si="996"/>
        <v>0</v>
      </c>
      <c r="FQ429" s="468">
        <f t="shared" si="997"/>
        <v>0</v>
      </c>
      <c r="FR429" s="466">
        <f t="shared" si="998"/>
        <v>0</v>
      </c>
      <c r="FS429" s="466">
        <f t="shared" si="999"/>
        <v>0</v>
      </c>
      <c r="FT429" s="466">
        <f t="shared" si="1000"/>
        <v>0</v>
      </c>
      <c r="FU429" s="466">
        <f t="shared" si="1001"/>
        <v>0</v>
      </c>
      <c r="FV429" s="466">
        <f t="shared" si="1002"/>
        <v>0</v>
      </c>
      <c r="FW429" s="466">
        <f t="shared" si="1003"/>
        <v>0</v>
      </c>
      <c r="FX429" s="466">
        <f t="shared" si="1004"/>
        <v>0</v>
      </c>
      <c r="FY429" s="466">
        <f t="shared" si="1005"/>
        <v>0</v>
      </c>
      <c r="FZ429" s="466">
        <f t="shared" si="1006"/>
        <v>0</v>
      </c>
      <c r="GA429" s="466">
        <f t="shared" si="1007"/>
        <v>0</v>
      </c>
      <c r="GB429" s="466">
        <f t="shared" si="1008"/>
        <v>0</v>
      </c>
      <c r="GC429" s="468">
        <f t="shared" si="1009"/>
        <v>0</v>
      </c>
    </row>
    <row r="430" spans="1:185">
      <c r="A430" s="97">
        <v>427</v>
      </c>
      <c r="B430" s="97" t="s">
        <v>11</v>
      </c>
      <c r="C430" s="97" t="s">
        <v>213</v>
      </c>
      <c r="D430" s="97" t="s">
        <v>936</v>
      </c>
      <c r="E430" s="321">
        <v>0</v>
      </c>
      <c r="F430" s="122">
        <v>0.16352632190086799</v>
      </c>
      <c r="G430" s="122">
        <v>0.55027757960634804</v>
      </c>
      <c r="H430" s="122">
        <v>0</v>
      </c>
      <c r="I430" s="122">
        <v>0.16236448359071201</v>
      </c>
      <c r="J430" s="122">
        <v>0.54004533720095005</v>
      </c>
      <c r="K430" s="122">
        <v>0</v>
      </c>
      <c r="L430" s="122">
        <v>0.16153459908345899</v>
      </c>
      <c r="M430" s="122">
        <v>0.52871754168793395</v>
      </c>
      <c r="N430" s="122">
        <v>0</v>
      </c>
      <c r="O430" s="122">
        <v>0.15876278482923101</v>
      </c>
      <c r="P430" s="475">
        <v>0.51265546005358897</v>
      </c>
      <c r="Q430" s="474">
        <v>7</v>
      </c>
      <c r="R430" s="97">
        <v>0</v>
      </c>
      <c r="S430" s="97">
        <v>1.1446842533060699</v>
      </c>
      <c r="T430" s="97">
        <v>3.85194305724443</v>
      </c>
      <c r="U430" s="97">
        <v>0</v>
      </c>
      <c r="V430" s="97">
        <v>1.13655138513498</v>
      </c>
      <c r="W430" s="97">
        <v>3.7803173604066398</v>
      </c>
      <c r="X430" s="97">
        <v>0</v>
      </c>
      <c r="Y430" s="97">
        <v>1.1307421935842099</v>
      </c>
      <c r="Z430" s="97">
        <v>3.7010227918155301</v>
      </c>
      <c r="AA430" s="97">
        <v>0</v>
      </c>
      <c r="AB430" s="97">
        <v>1.1113394938046099</v>
      </c>
      <c r="AC430" s="97">
        <v>3.58858822037512</v>
      </c>
      <c r="AD430" s="321">
        <v>0</v>
      </c>
      <c r="AE430" s="97">
        <v>0</v>
      </c>
      <c r="AF430" s="97">
        <v>0</v>
      </c>
      <c r="AG430" s="97">
        <v>0</v>
      </c>
      <c r="AH430" s="97">
        <v>0</v>
      </c>
      <c r="AI430" s="97">
        <v>0</v>
      </c>
      <c r="AJ430" s="97">
        <v>0</v>
      </c>
      <c r="AK430" s="97">
        <v>0</v>
      </c>
      <c r="AL430" s="97">
        <v>0</v>
      </c>
      <c r="AM430" s="97">
        <v>0</v>
      </c>
      <c r="AN430" s="97">
        <v>0</v>
      </c>
      <c r="AO430" s="97">
        <v>0</v>
      </c>
      <c r="AP430" s="466">
        <f t="shared" si="866"/>
        <v>0</v>
      </c>
      <c r="AQ430" s="122">
        <f t="shared" si="867"/>
        <v>0</v>
      </c>
      <c r="AR430" s="473">
        <f t="shared" si="868"/>
        <v>0</v>
      </c>
      <c r="AS430" s="122">
        <f t="shared" si="869"/>
        <v>0</v>
      </c>
      <c r="AT430" s="122">
        <f t="shared" si="870"/>
        <v>0</v>
      </c>
      <c r="AU430" s="122">
        <f t="shared" si="871"/>
        <v>0</v>
      </c>
      <c r="AV430" s="122">
        <f t="shared" si="872"/>
        <v>0</v>
      </c>
      <c r="AW430" s="122">
        <f t="shared" si="873"/>
        <v>0</v>
      </c>
      <c r="AX430" s="122">
        <f t="shared" si="874"/>
        <v>0</v>
      </c>
      <c r="AY430" s="122">
        <f t="shared" si="875"/>
        <v>0</v>
      </c>
      <c r="AZ430" s="122">
        <f t="shared" si="876"/>
        <v>0</v>
      </c>
      <c r="BA430" s="469">
        <f t="shared" si="877"/>
        <v>0</v>
      </c>
      <c r="BB430" s="97">
        <f t="shared" si="878"/>
        <v>0</v>
      </c>
      <c r="BC430" s="97">
        <f t="shared" si="879"/>
        <v>2.5235745387568391E-2</v>
      </c>
      <c r="BD430" s="97">
        <f t="shared" si="880"/>
        <v>8.4920058923917421E-2</v>
      </c>
      <c r="BE430" s="97">
        <f t="shared" si="881"/>
        <v>0</v>
      </c>
      <c r="BF430" s="97">
        <f t="shared" si="882"/>
        <v>2.5056447917682211E-2</v>
      </c>
      <c r="BG430" s="97">
        <f t="shared" si="883"/>
        <v>8.3340996537599937E-2</v>
      </c>
      <c r="BH430" s="97">
        <f t="shared" si="884"/>
        <v>0</v>
      </c>
      <c r="BI430" s="97">
        <f t="shared" si="885"/>
        <v>2.4928378296335131E-2</v>
      </c>
      <c r="BJ430" s="97">
        <f t="shared" si="886"/>
        <v>8.1592865961152367E-2</v>
      </c>
      <c r="BK430" s="97">
        <f t="shared" si="887"/>
        <v>0</v>
      </c>
      <c r="BL430" s="97">
        <f t="shared" si="888"/>
        <v>2.4500625761035438E-2</v>
      </c>
      <c r="BM430" s="469">
        <f t="shared" si="889"/>
        <v>7.9114129829825505E-2</v>
      </c>
      <c r="BN430" s="467">
        <f t="shared" si="890"/>
        <v>0</v>
      </c>
      <c r="BO430" s="97">
        <f t="shared" si="891"/>
        <v>0</v>
      </c>
      <c r="BP430" s="97">
        <f t="shared" si="892"/>
        <v>0</v>
      </c>
      <c r="BQ430" s="97">
        <f t="shared" si="893"/>
        <v>0</v>
      </c>
      <c r="BR430" s="97">
        <f t="shared" si="894"/>
        <v>0</v>
      </c>
      <c r="BS430" s="97">
        <f t="shared" si="895"/>
        <v>0</v>
      </c>
      <c r="BT430" s="97">
        <f t="shared" si="896"/>
        <v>0</v>
      </c>
      <c r="BU430" s="97">
        <f t="shared" si="897"/>
        <v>0</v>
      </c>
      <c r="BV430" s="97">
        <f t="shared" si="898"/>
        <v>0</v>
      </c>
      <c r="BW430" s="97">
        <f t="shared" si="899"/>
        <v>0</v>
      </c>
      <c r="BX430" s="97">
        <f t="shared" si="900"/>
        <v>0</v>
      </c>
      <c r="BY430" s="469">
        <f t="shared" si="901"/>
        <v>0</v>
      </c>
      <c r="BZ430" s="470">
        <f t="shared" si="902"/>
        <v>0</v>
      </c>
      <c r="CA430" s="470">
        <f t="shared" si="903"/>
        <v>0</v>
      </c>
      <c r="CB430" s="470">
        <f t="shared" si="904"/>
        <v>0</v>
      </c>
      <c r="CC430" s="470">
        <f t="shared" si="905"/>
        <v>0</v>
      </c>
      <c r="CD430" s="470">
        <f t="shared" si="906"/>
        <v>0</v>
      </c>
      <c r="CE430" s="470">
        <f t="shared" si="907"/>
        <v>0</v>
      </c>
      <c r="CF430" s="470">
        <f t="shared" si="908"/>
        <v>0</v>
      </c>
      <c r="CG430" s="470">
        <f t="shared" si="909"/>
        <v>0</v>
      </c>
      <c r="CH430" s="470">
        <f t="shared" si="910"/>
        <v>0</v>
      </c>
      <c r="CI430" s="470">
        <f t="shared" si="911"/>
        <v>0</v>
      </c>
      <c r="CJ430" s="470">
        <f t="shared" si="912"/>
        <v>0</v>
      </c>
      <c r="CK430" s="472">
        <f t="shared" si="913"/>
        <v>0</v>
      </c>
      <c r="CL430" s="470">
        <f t="shared" si="914"/>
        <v>0</v>
      </c>
      <c r="CM430" s="116">
        <f t="shared" si="915"/>
        <v>1.1446842533060699</v>
      </c>
      <c r="CN430" s="116">
        <f t="shared" si="916"/>
        <v>3.85194305724443</v>
      </c>
      <c r="CO430" s="116">
        <f t="shared" si="917"/>
        <v>0</v>
      </c>
      <c r="CP430" s="116">
        <f t="shared" si="918"/>
        <v>1.13655138513498</v>
      </c>
      <c r="CQ430" s="116">
        <f t="shared" si="919"/>
        <v>3.7803173604066398</v>
      </c>
      <c r="CR430" s="116">
        <f t="shared" si="920"/>
        <v>0</v>
      </c>
      <c r="CS430" s="116">
        <f t="shared" si="921"/>
        <v>1.1307421935842099</v>
      </c>
      <c r="CT430" s="116">
        <f t="shared" si="922"/>
        <v>3.7010227918155301</v>
      </c>
      <c r="CU430" s="116">
        <f t="shared" si="923"/>
        <v>0</v>
      </c>
      <c r="CV430" s="116">
        <f t="shared" si="924"/>
        <v>1.1113394938046099</v>
      </c>
      <c r="CW430" s="471">
        <f t="shared" si="925"/>
        <v>3.58858822037512</v>
      </c>
      <c r="CX430" s="470">
        <f t="shared" si="926"/>
        <v>0</v>
      </c>
      <c r="CY430" s="116">
        <f t="shared" si="927"/>
        <v>0</v>
      </c>
      <c r="CZ430" s="116">
        <f t="shared" si="928"/>
        <v>0</v>
      </c>
      <c r="DA430" s="116">
        <f t="shared" si="929"/>
        <v>0</v>
      </c>
      <c r="DB430" s="116">
        <f t="shared" si="930"/>
        <v>0</v>
      </c>
      <c r="DC430" s="116">
        <f t="shared" si="931"/>
        <v>0</v>
      </c>
      <c r="DD430" s="116">
        <f t="shared" si="932"/>
        <v>0</v>
      </c>
      <c r="DE430" s="116">
        <f t="shared" si="933"/>
        <v>0</v>
      </c>
      <c r="DF430" s="116">
        <f t="shared" si="934"/>
        <v>0</v>
      </c>
      <c r="DG430" s="116">
        <f t="shared" si="935"/>
        <v>0</v>
      </c>
      <c r="DH430" s="116">
        <f t="shared" si="936"/>
        <v>0</v>
      </c>
      <c r="DI430" s="471">
        <f t="shared" si="937"/>
        <v>0</v>
      </c>
      <c r="DJ430" s="470">
        <f t="shared" si="938"/>
        <v>0</v>
      </c>
      <c r="DK430" s="116">
        <f t="shared" si="939"/>
        <v>0</v>
      </c>
      <c r="DL430" s="116">
        <f t="shared" si="940"/>
        <v>0</v>
      </c>
      <c r="DM430" s="116">
        <f t="shared" si="941"/>
        <v>0</v>
      </c>
      <c r="DN430" s="116">
        <f t="shared" si="942"/>
        <v>0</v>
      </c>
      <c r="DO430" s="116">
        <f t="shared" si="943"/>
        <v>0</v>
      </c>
      <c r="DP430" s="116">
        <f t="shared" si="944"/>
        <v>0</v>
      </c>
      <c r="DQ430" s="116">
        <f t="shared" si="945"/>
        <v>0</v>
      </c>
      <c r="DR430" s="116">
        <f t="shared" si="946"/>
        <v>0</v>
      </c>
      <c r="DS430" s="116">
        <f t="shared" si="947"/>
        <v>0</v>
      </c>
      <c r="DT430" s="116">
        <f t="shared" si="948"/>
        <v>0</v>
      </c>
      <c r="DU430" s="471">
        <f t="shared" si="949"/>
        <v>0</v>
      </c>
      <c r="DV430" s="470">
        <f t="shared" si="950"/>
        <v>0</v>
      </c>
      <c r="DW430" s="470">
        <f t="shared" si="951"/>
        <v>0</v>
      </c>
      <c r="DX430" s="470">
        <f t="shared" si="952"/>
        <v>0</v>
      </c>
      <c r="DY430" s="470">
        <f t="shared" si="953"/>
        <v>0</v>
      </c>
      <c r="DZ430" s="470">
        <f t="shared" si="954"/>
        <v>0</v>
      </c>
      <c r="EA430" s="470">
        <f t="shared" si="955"/>
        <v>0</v>
      </c>
      <c r="EB430" s="470">
        <f t="shared" si="956"/>
        <v>0</v>
      </c>
      <c r="EC430" s="470">
        <f t="shared" si="957"/>
        <v>0</v>
      </c>
      <c r="ED430" s="470">
        <f t="shared" si="958"/>
        <v>0</v>
      </c>
      <c r="EE430" s="470">
        <f t="shared" si="959"/>
        <v>0</v>
      </c>
      <c r="EF430" s="470">
        <f t="shared" si="960"/>
        <v>0</v>
      </c>
      <c r="EG430" s="470">
        <f t="shared" si="961"/>
        <v>0</v>
      </c>
      <c r="EH430" s="466">
        <f t="shared" si="962"/>
        <v>0</v>
      </c>
      <c r="EI430" s="122">
        <f t="shared" si="963"/>
        <v>0</v>
      </c>
      <c r="EJ430" s="122">
        <f t="shared" si="964"/>
        <v>0</v>
      </c>
      <c r="EK430" s="122">
        <f t="shared" si="965"/>
        <v>0</v>
      </c>
      <c r="EL430" s="122">
        <f t="shared" si="966"/>
        <v>0</v>
      </c>
      <c r="EM430" s="122">
        <f t="shared" si="967"/>
        <v>0</v>
      </c>
      <c r="EN430" s="122">
        <f t="shared" si="968"/>
        <v>0</v>
      </c>
      <c r="EO430" s="122">
        <f t="shared" si="969"/>
        <v>0</v>
      </c>
      <c r="EP430" s="122">
        <f t="shared" si="970"/>
        <v>0</v>
      </c>
      <c r="EQ430" s="122">
        <f t="shared" si="971"/>
        <v>0</v>
      </c>
      <c r="ER430" s="122">
        <f t="shared" si="972"/>
        <v>0</v>
      </c>
      <c r="ES430" s="469">
        <f t="shared" si="973"/>
        <v>0</v>
      </c>
      <c r="ET430" s="466">
        <f t="shared" si="974"/>
        <v>0</v>
      </c>
      <c r="EU430" s="122">
        <f t="shared" si="975"/>
        <v>0</v>
      </c>
      <c r="EV430" s="122">
        <f t="shared" si="976"/>
        <v>0</v>
      </c>
      <c r="EW430" s="122">
        <f t="shared" si="977"/>
        <v>0</v>
      </c>
      <c r="EX430" s="122">
        <f t="shared" si="978"/>
        <v>0</v>
      </c>
      <c r="EY430" s="122">
        <f t="shared" si="979"/>
        <v>0</v>
      </c>
      <c r="EZ430" s="122">
        <f t="shared" si="980"/>
        <v>0</v>
      </c>
      <c r="FA430" s="122">
        <f t="shared" si="981"/>
        <v>0</v>
      </c>
      <c r="FB430" s="122">
        <f t="shared" si="982"/>
        <v>0</v>
      </c>
      <c r="FC430" s="122">
        <f t="shared" si="983"/>
        <v>0</v>
      </c>
      <c r="FD430" s="122">
        <f t="shared" si="984"/>
        <v>0</v>
      </c>
      <c r="FE430" s="469">
        <f t="shared" si="985"/>
        <v>0</v>
      </c>
      <c r="FF430" s="466">
        <f t="shared" si="986"/>
        <v>0</v>
      </c>
      <c r="FG430" s="466">
        <f t="shared" si="987"/>
        <v>0</v>
      </c>
      <c r="FH430" s="466">
        <f t="shared" si="988"/>
        <v>0</v>
      </c>
      <c r="FI430" s="466">
        <f t="shared" si="989"/>
        <v>0</v>
      </c>
      <c r="FJ430" s="466">
        <f t="shared" si="990"/>
        <v>0</v>
      </c>
      <c r="FK430" s="466">
        <f t="shared" si="991"/>
        <v>0</v>
      </c>
      <c r="FL430" s="466">
        <f t="shared" si="992"/>
        <v>0</v>
      </c>
      <c r="FM430" s="466">
        <f t="shared" si="993"/>
        <v>0</v>
      </c>
      <c r="FN430" s="466">
        <f t="shared" si="994"/>
        <v>0</v>
      </c>
      <c r="FO430" s="466">
        <f t="shared" si="995"/>
        <v>0</v>
      </c>
      <c r="FP430" s="466">
        <f t="shared" si="996"/>
        <v>0</v>
      </c>
      <c r="FQ430" s="468">
        <f t="shared" si="997"/>
        <v>0</v>
      </c>
      <c r="FR430" s="466">
        <f t="shared" si="998"/>
        <v>0</v>
      </c>
      <c r="FS430" s="466">
        <f t="shared" si="999"/>
        <v>0</v>
      </c>
      <c r="FT430" s="466">
        <f t="shared" si="1000"/>
        <v>0</v>
      </c>
      <c r="FU430" s="466">
        <f t="shared" si="1001"/>
        <v>0</v>
      </c>
      <c r="FV430" s="466">
        <f t="shared" si="1002"/>
        <v>0</v>
      </c>
      <c r="FW430" s="466">
        <f t="shared" si="1003"/>
        <v>0</v>
      </c>
      <c r="FX430" s="466">
        <f t="shared" si="1004"/>
        <v>0</v>
      </c>
      <c r="FY430" s="466">
        <f t="shared" si="1005"/>
        <v>0</v>
      </c>
      <c r="FZ430" s="466">
        <f t="shared" si="1006"/>
        <v>0</v>
      </c>
      <c r="GA430" s="466">
        <f t="shared" si="1007"/>
        <v>0</v>
      </c>
      <c r="GB430" s="466">
        <f t="shared" si="1008"/>
        <v>0</v>
      </c>
      <c r="GC430" s="468">
        <f t="shared" si="1009"/>
        <v>0</v>
      </c>
    </row>
    <row r="431" spans="1:185">
      <c r="A431" s="97">
        <v>428</v>
      </c>
      <c r="B431" s="97" t="s">
        <v>11</v>
      </c>
      <c r="C431" s="97" t="s">
        <v>213</v>
      </c>
      <c r="D431" s="97" t="s">
        <v>936</v>
      </c>
      <c r="E431" s="321">
        <v>0</v>
      </c>
      <c r="F431" s="122">
        <v>0.19771713448931399</v>
      </c>
      <c r="G431" s="122">
        <v>0.66533206977796699</v>
      </c>
      <c r="H431" s="122">
        <v>0</v>
      </c>
      <c r="I431" s="122">
        <v>0.196312373844339</v>
      </c>
      <c r="J431" s="122">
        <v>0.65296042450227998</v>
      </c>
      <c r="K431" s="122">
        <v>0</v>
      </c>
      <c r="L431" s="122">
        <v>0.195308973383643</v>
      </c>
      <c r="M431" s="122">
        <v>0.63926416298988498</v>
      </c>
      <c r="N431" s="122">
        <v>0</v>
      </c>
      <c r="O431" s="122">
        <v>0.191957615844917</v>
      </c>
      <c r="P431" s="475">
        <v>0.61984374970252798</v>
      </c>
      <c r="Q431" s="474">
        <v>1</v>
      </c>
      <c r="R431" s="97">
        <v>0</v>
      </c>
      <c r="S431" s="97">
        <v>0.19771713448931399</v>
      </c>
      <c r="T431" s="97">
        <v>0.66533206977796699</v>
      </c>
      <c r="U431" s="97">
        <v>0</v>
      </c>
      <c r="V431" s="97">
        <v>0.196312373844339</v>
      </c>
      <c r="W431" s="97">
        <v>0.65296042450227998</v>
      </c>
      <c r="X431" s="97">
        <v>0</v>
      </c>
      <c r="Y431" s="97">
        <v>0.195308973383643</v>
      </c>
      <c r="Z431" s="97">
        <v>0.63926416298988498</v>
      </c>
      <c r="AA431" s="97">
        <v>0</v>
      </c>
      <c r="AB431" s="97">
        <v>0.191957615844917</v>
      </c>
      <c r="AC431" s="97">
        <v>0.61984374970252798</v>
      </c>
      <c r="AD431" s="321">
        <v>0</v>
      </c>
      <c r="AE431" s="97">
        <v>0</v>
      </c>
      <c r="AF431" s="97">
        <v>0</v>
      </c>
      <c r="AG431" s="97">
        <v>0</v>
      </c>
      <c r="AH431" s="97">
        <v>0</v>
      </c>
      <c r="AI431" s="97">
        <v>0</v>
      </c>
      <c r="AJ431" s="97">
        <v>0</v>
      </c>
      <c r="AK431" s="97">
        <v>0</v>
      </c>
      <c r="AL431" s="97">
        <v>0</v>
      </c>
      <c r="AM431" s="97">
        <v>0</v>
      </c>
      <c r="AN431" s="97">
        <v>0</v>
      </c>
      <c r="AO431" s="97">
        <v>0</v>
      </c>
      <c r="AP431" s="466">
        <f t="shared" si="866"/>
        <v>0</v>
      </c>
      <c r="AQ431" s="122">
        <f t="shared" si="867"/>
        <v>0</v>
      </c>
      <c r="AR431" s="473">
        <f t="shared" si="868"/>
        <v>0</v>
      </c>
      <c r="AS431" s="122">
        <f t="shared" si="869"/>
        <v>0</v>
      </c>
      <c r="AT431" s="122">
        <f t="shared" si="870"/>
        <v>0</v>
      </c>
      <c r="AU431" s="122">
        <f t="shared" si="871"/>
        <v>0</v>
      </c>
      <c r="AV431" s="122">
        <f t="shared" si="872"/>
        <v>0</v>
      </c>
      <c r="AW431" s="122">
        <f t="shared" si="873"/>
        <v>0</v>
      </c>
      <c r="AX431" s="122">
        <f t="shared" si="874"/>
        <v>0</v>
      </c>
      <c r="AY431" s="122">
        <f t="shared" si="875"/>
        <v>0</v>
      </c>
      <c r="AZ431" s="122">
        <f t="shared" si="876"/>
        <v>0</v>
      </c>
      <c r="BA431" s="469">
        <f t="shared" si="877"/>
        <v>0</v>
      </c>
      <c r="BB431" s="97">
        <f t="shared" si="878"/>
        <v>0</v>
      </c>
      <c r="BC431" s="97">
        <f t="shared" si="879"/>
        <v>3.0512147565800909E-2</v>
      </c>
      <c r="BD431" s="97">
        <f t="shared" si="880"/>
        <v>0.10267552352384647</v>
      </c>
      <c r="BE431" s="97">
        <f t="shared" si="881"/>
        <v>0</v>
      </c>
      <c r="BF431" s="97">
        <f t="shared" si="882"/>
        <v>3.0295361781378045E-2</v>
      </c>
      <c r="BG431" s="97">
        <f t="shared" si="883"/>
        <v>0.1007663037323574</v>
      </c>
      <c r="BH431" s="97">
        <f t="shared" si="884"/>
        <v>0</v>
      </c>
      <c r="BI431" s="97">
        <f t="shared" si="885"/>
        <v>3.0140514792504638E-2</v>
      </c>
      <c r="BJ431" s="97">
        <f t="shared" si="886"/>
        <v>9.8652666219627899E-2</v>
      </c>
      <c r="BK431" s="97">
        <f t="shared" si="887"/>
        <v>0</v>
      </c>
      <c r="BL431" s="97">
        <f t="shared" si="888"/>
        <v>2.9623325849667242E-2</v>
      </c>
      <c r="BM431" s="469">
        <f t="shared" si="889"/>
        <v>9.5655664884649008E-2</v>
      </c>
      <c r="BN431" s="467">
        <f t="shared" si="890"/>
        <v>0</v>
      </c>
      <c r="BO431" s="97">
        <f t="shared" si="891"/>
        <v>0</v>
      </c>
      <c r="BP431" s="97">
        <f t="shared" si="892"/>
        <v>0</v>
      </c>
      <c r="BQ431" s="97">
        <f t="shared" si="893"/>
        <v>0</v>
      </c>
      <c r="BR431" s="97">
        <f t="shared" si="894"/>
        <v>0</v>
      </c>
      <c r="BS431" s="97">
        <f t="shared" si="895"/>
        <v>0</v>
      </c>
      <c r="BT431" s="97">
        <f t="shared" si="896"/>
        <v>0</v>
      </c>
      <c r="BU431" s="97">
        <f t="shared" si="897"/>
        <v>0</v>
      </c>
      <c r="BV431" s="97">
        <f t="shared" si="898"/>
        <v>0</v>
      </c>
      <c r="BW431" s="97">
        <f t="shared" si="899"/>
        <v>0</v>
      </c>
      <c r="BX431" s="97">
        <f t="shared" si="900"/>
        <v>0</v>
      </c>
      <c r="BY431" s="469">
        <f t="shared" si="901"/>
        <v>0</v>
      </c>
      <c r="BZ431" s="470">
        <f t="shared" si="902"/>
        <v>0</v>
      </c>
      <c r="CA431" s="470">
        <f t="shared" si="903"/>
        <v>0</v>
      </c>
      <c r="CB431" s="470">
        <f t="shared" si="904"/>
        <v>0</v>
      </c>
      <c r="CC431" s="470">
        <f t="shared" si="905"/>
        <v>0</v>
      </c>
      <c r="CD431" s="470">
        <f t="shared" si="906"/>
        <v>0</v>
      </c>
      <c r="CE431" s="470">
        <f t="shared" si="907"/>
        <v>0</v>
      </c>
      <c r="CF431" s="470">
        <f t="shared" si="908"/>
        <v>0</v>
      </c>
      <c r="CG431" s="470">
        <f t="shared" si="909"/>
        <v>0</v>
      </c>
      <c r="CH431" s="470">
        <f t="shared" si="910"/>
        <v>0</v>
      </c>
      <c r="CI431" s="470">
        <f t="shared" si="911"/>
        <v>0</v>
      </c>
      <c r="CJ431" s="470">
        <f t="shared" si="912"/>
        <v>0</v>
      </c>
      <c r="CK431" s="472">
        <f t="shared" si="913"/>
        <v>0</v>
      </c>
      <c r="CL431" s="470">
        <f t="shared" si="914"/>
        <v>0</v>
      </c>
      <c r="CM431" s="116">
        <f t="shared" si="915"/>
        <v>0.19771713448931399</v>
      </c>
      <c r="CN431" s="116">
        <f t="shared" si="916"/>
        <v>0.66533206977796699</v>
      </c>
      <c r="CO431" s="116">
        <f t="shared" si="917"/>
        <v>0</v>
      </c>
      <c r="CP431" s="116">
        <f t="shared" si="918"/>
        <v>0.196312373844339</v>
      </c>
      <c r="CQ431" s="116">
        <f t="shared" si="919"/>
        <v>0.65296042450227998</v>
      </c>
      <c r="CR431" s="116">
        <f t="shared" si="920"/>
        <v>0</v>
      </c>
      <c r="CS431" s="116">
        <f t="shared" si="921"/>
        <v>0.195308973383643</v>
      </c>
      <c r="CT431" s="116">
        <f t="shared" si="922"/>
        <v>0.63926416298988498</v>
      </c>
      <c r="CU431" s="116">
        <f t="shared" si="923"/>
        <v>0</v>
      </c>
      <c r="CV431" s="116">
        <f t="shared" si="924"/>
        <v>0.191957615844917</v>
      </c>
      <c r="CW431" s="471">
        <f t="shared" si="925"/>
        <v>0.61984374970252798</v>
      </c>
      <c r="CX431" s="470">
        <f t="shared" si="926"/>
        <v>0</v>
      </c>
      <c r="CY431" s="116">
        <f t="shared" si="927"/>
        <v>0</v>
      </c>
      <c r="CZ431" s="116">
        <f t="shared" si="928"/>
        <v>0</v>
      </c>
      <c r="DA431" s="116">
        <f t="shared" si="929"/>
        <v>0</v>
      </c>
      <c r="DB431" s="116">
        <f t="shared" si="930"/>
        <v>0</v>
      </c>
      <c r="DC431" s="116">
        <f t="shared" si="931"/>
        <v>0</v>
      </c>
      <c r="DD431" s="116">
        <f t="shared" si="932"/>
        <v>0</v>
      </c>
      <c r="DE431" s="116">
        <f t="shared" si="933"/>
        <v>0</v>
      </c>
      <c r="DF431" s="116">
        <f t="shared" si="934"/>
        <v>0</v>
      </c>
      <c r="DG431" s="116">
        <f t="shared" si="935"/>
        <v>0</v>
      </c>
      <c r="DH431" s="116">
        <f t="shared" si="936"/>
        <v>0</v>
      </c>
      <c r="DI431" s="471">
        <f t="shared" si="937"/>
        <v>0</v>
      </c>
      <c r="DJ431" s="470">
        <f t="shared" si="938"/>
        <v>0</v>
      </c>
      <c r="DK431" s="116">
        <f t="shared" si="939"/>
        <v>0</v>
      </c>
      <c r="DL431" s="116">
        <f t="shared" si="940"/>
        <v>0</v>
      </c>
      <c r="DM431" s="116">
        <f t="shared" si="941"/>
        <v>0</v>
      </c>
      <c r="DN431" s="116">
        <f t="shared" si="942"/>
        <v>0</v>
      </c>
      <c r="DO431" s="116">
        <f t="shared" si="943"/>
        <v>0</v>
      </c>
      <c r="DP431" s="116">
        <f t="shared" si="944"/>
        <v>0</v>
      </c>
      <c r="DQ431" s="116">
        <f t="shared" si="945"/>
        <v>0</v>
      </c>
      <c r="DR431" s="116">
        <f t="shared" si="946"/>
        <v>0</v>
      </c>
      <c r="DS431" s="116">
        <f t="shared" si="947"/>
        <v>0</v>
      </c>
      <c r="DT431" s="116">
        <f t="shared" si="948"/>
        <v>0</v>
      </c>
      <c r="DU431" s="471">
        <f t="shared" si="949"/>
        <v>0</v>
      </c>
      <c r="DV431" s="470">
        <f t="shared" si="950"/>
        <v>0</v>
      </c>
      <c r="DW431" s="470">
        <f t="shared" si="951"/>
        <v>0</v>
      </c>
      <c r="DX431" s="470">
        <f t="shared" si="952"/>
        <v>0</v>
      </c>
      <c r="DY431" s="470">
        <f t="shared" si="953"/>
        <v>0</v>
      </c>
      <c r="DZ431" s="470">
        <f t="shared" si="954"/>
        <v>0</v>
      </c>
      <c r="EA431" s="470">
        <f t="shared" si="955"/>
        <v>0</v>
      </c>
      <c r="EB431" s="470">
        <f t="shared" si="956"/>
        <v>0</v>
      </c>
      <c r="EC431" s="470">
        <f t="shared" si="957"/>
        <v>0</v>
      </c>
      <c r="ED431" s="470">
        <f t="shared" si="958"/>
        <v>0</v>
      </c>
      <c r="EE431" s="470">
        <f t="shared" si="959"/>
        <v>0</v>
      </c>
      <c r="EF431" s="470">
        <f t="shared" si="960"/>
        <v>0</v>
      </c>
      <c r="EG431" s="470">
        <f t="shared" si="961"/>
        <v>0</v>
      </c>
      <c r="EH431" s="466">
        <f t="shared" si="962"/>
        <v>0</v>
      </c>
      <c r="EI431" s="122">
        <f t="shared" si="963"/>
        <v>0</v>
      </c>
      <c r="EJ431" s="122">
        <f t="shared" si="964"/>
        <v>0</v>
      </c>
      <c r="EK431" s="122">
        <f t="shared" si="965"/>
        <v>0</v>
      </c>
      <c r="EL431" s="122">
        <f t="shared" si="966"/>
        <v>0</v>
      </c>
      <c r="EM431" s="122">
        <f t="shared" si="967"/>
        <v>0</v>
      </c>
      <c r="EN431" s="122">
        <f t="shared" si="968"/>
        <v>0</v>
      </c>
      <c r="EO431" s="122">
        <f t="shared" si="969"/>
        <v>0</v>
      </c>
      <c r="EP431" s="122">
        <f t="shared" si="970"/>
        <v>0</v>
      </c>
      <c r="EQ431" s="122">
        <f t="shared" si="971"/>
        <v>0</v>
      </c>
      <c r="ER431" s="122">
        <f t="shared" si="972"/>
        <v>0</v>
      </c>
      <c r="ES431" s="469">
        <f t="shared" si="973"/>
        <v>0</v>
      </c>
      <c r="ET431" s="466">
        <f t="shared" si="974"/>
        <v>0</v>
      </c>
      <c r="EU431" s="122">
        <f t="shared" si="975"/>
        <v>0</v>
      </c>
      <c r="EV431" s="122">
        <f t="shared" si="976"/>
        <v>0</v>
      </c>
      <c r="EW431" s="122">
        <f t="shared" si="977"/>
        <v>0</v>
      </c>
      <c r="EX431" s="122">
        <f t="shared" si="978"/>
        <v>0</v>
      </c>
      <c r="EY431" s="122">
        <f t="shared" si="979"/>
        <v>0</v>
      </c>
      <c r="EZ431" s="122">
        <f t="shared" si="980"/>
        <v>0</v>
      </c>
      <c r="FA431" s="122">
        <f t="shared" si="981"/>
        <v>0</v>
      </c>
      <c r="FB431" s="122">
        <f t="shared" si="982"/>
        <v>0</v>
      </c>
      <c r="FC431" s="122">
        <f t="shared" si="983"/>
        <v>0</v>
      </c>
      <c r="FD431" s="122">
        <f t="shared" si="984"/>
        <v>0</v>
      </c>
      <c r="FE431" s="469">
        <f t="shared" si="985"/>
        <v>0</v>
      </c>
      <c r="FF431" s="466">
        <f t="shared" si="986"/>
        <v>0</v>
      </c>
      <c r="FG431" s="466">
        <f t="shared" si="987"/>
        <v>0</v>
      </c>
      <c r="FH431" s="466">
        <f t="shared" si="988"/>
        <v>0</v>
      </c>
      <c r="FI431" s="466">
        <f t="shared" si="989"/>
        <v>0</v>
      </c>
      <c r="FJ431" s="466">
        <f t="shared" si="990"/>
        <v>0</v>
      </c>
      <c r="FK431" s="466">
        <f t="shared" si="991"/>
        <v>0</v>
      </c>
      <c r="FL431" s="466">
        <f t="shared" si="992"/>
        <v>0</v>
      </c>
      <c r="FM431" s="466">
        <f t="shared" si="993"/>
        <v>0</v>
      </c>
      <c r="FN431" s="466">
        <f t="shared" si="994"/>
        <v>0</v>
      </c>
      <c r="FO431" s="466">
        <f t="shared" si="995"/>
        <v>0</v>
      </c>
      <c r="FP431" s="466">
        <f t="shared" si="996"/>
        <v>0</v>
      </c>
      <c r="FQ431" s="468">
        <f t="shared" si="997"/>
        <v>0</v>
      </c>
      <c r="FR431" s="466">
        <f t="shared" si="998"/>
        <v>0</v>
      </c>
      <c r="FS431" s="466">
        <f t="shared" si="999"/>
        <v>0</v>
      </c>
      <c r="FT431" s="466">
        <f t="shared" si="1000"/>
        <v>0</v>
      </c>
      <c r="FU431" s="466">
        <f t="shared" si="1001"/>
        <v>0</v>
      </c>
      <c r="FV431" s="466">
        <f t="shared" si="1002"/>
        <v>0</v>
      </c>
      <c r="FW431" s="466">
        <f t="shared" si="1003"/>
        <v>0</v>
      </c>
      <c r="FX431" s="466">
        <f t="shared" si="1004"/>
        <v>0</v>
      </c>
      <c r="FY431" s="466">
        <f t="shared" si="1005"/>
        <v>0</v>
      </c>
      <c r="FZ431" s="466">
        <f t="shared" si="1006"/>
        <v>0</v>
      </c>
      <c r="GA431" s="466">
        <f t="shared" si="1007"/>
        <v>0</v>
      </c>
      <c r="GB431" s="466">
        <f t="shared" si="1008"/>
        <v>0</v>
      </c>
      <c r="GC431" s="468">
        <f t="shared" si="1009"/>
        <v>0</v>
      </c>
    </row>
    <row r="432" spans="1:185">
      <c r="A432" s="97">
        <v>429</v>
      </c>
      <c r="B432" s="97" t="s">
        <v>11</v>
      </c>
      <c r="C432" s="97" t="s">
        <v>213</v>
      </c>
      <c r="D432" s="97" t="s">
        <v>936</v>
      </c>
      <c r="E432" s="321">
        <v>0</v>
      </c>
      <c r="F432" s="122">
        <v>0.76312283553738203</v>
      </c>
      <c r="G432" s="122">
        <v>2.5679620381629502</v>
      </c>
      <c r="H432" s="122">
        <v>0</v>
      </c>
      <c r="I432" s="122">
        <v>0.75770092342332496</v>
      </c>
      <c r="J432" s="122">
        <v>2.5202115736044299</v>
      </c>
      <c r="K432" s="122">
        <v>0</v>
      </c>
      <c r="L432" s="122">
        <v>0.75382812905614105</v>
      </c>
      <c r="M432" s="122">
        <v>2.4673485278770202</v>
      </c>
      <c r="N432" s="122">
        <v>0</v>
      </c>
      <c r="O432" s="122">
        <v>0.740892995869746</v>
      </c>
      <c r="P432" s="475">
        <v>2.39239214691675</v>
      </c>
      <c r="Q432" s="474">
        <v>1</v>
      </c>
      <c r="R432" s="97">
        <v>0</v>
      </c>
      <c r="S432" s="97">
        <v>0.76312283553738203</v>
      </c>
      <c r="T432" s="97">
        <v>2.5679620381629502</v>
      </c>
      <c r="U432" s="97">
        <v>0</v>
      </c>
      <c r="V432" s="97">
        <v>0.75770092342332496</v>
      </c>
      <c r="W432" s="97">
        <v>2.5202115736044299</v>
      </c>
      <c r="X432" s="97">
        <v>0</v>
      </c>
      <c r="Y432" s="97">
        <v>0.75382812905614105</v>
      </c>
      <c r="Z432" s="97">
        <v>2.4673485278770202</v>
      </c>
      <c r="AA432" s="97">
        <v>0</v>
      </c>
      <c r="AB432" s="97">
        <v>0.740892995869746</v>
      </c>
      <c r="AC432" s="97">
        <v>2.39239214691675</v>
      </c>
      <c r="AD432" s="321">
        <v>0</v>
      </c>
      <c r="AE432" s="97">
        <v>0</v>
      </c>
      <c r="AF432" s="97">
        <v>0</v>
      </c>
      <c r="AG432" s="97">
        <v>0</v>
      </c>
      <c r="AH432" s="97">
        <v>0</v>
      </c>
      <c r="AI432" s="97">
        <v>0</v>
      </c>
      <c r="AJ432" s="97">
        <v>0</v>
      </c>
      <c r="AK432" s="97">
        <v>0</v>
      </c>
      <c r="AL432" s="97">
        <v>0</v>
      </c>
      <c r="AM432" s="97">
        <v>0</v>
      </c>
      <c r="AN432" s="97">
        <v>0</v>
      </c>
      <c r="AO432" s="97">
        <v>0</v>
      </c>
      <c r="AP432" s="466">
        <f t="shared" si="866"/>
        <v>0</v>
      </c>
      <c r="AQ432" s="122">
        <f t="shared" si="867"/>
        <v>0</v>
      </c>
      <c r="AR432" s="473">
        <f t="shared" si="868"/>
        <v>0</v>
      </c>
      <c r="AS432" s="122">
        <f t="shared" si="869"/>
        <v>0</v>
      </c>
      <c r="AT432" s="122">
        <f t="shared" si="870"/>
        <v>0</v>
      </c>
      <c r="AU432" s="122">
        <f t="shared" si="871"/>
        <v>0</v>
      </c>
      <c r="AV432" s="122">
        <f t="shared" si="872"/>
        <v>0</v>
      </c>
      <c r="AW432" s="122">
        <f t="shared" si="873"/>
        <v>0</v>
      </c>
      <c r="AX432" s="122">
        <f t="shared" si="874"/>
        <v>0</v>
      </c>
      <c r="AY432" s="122">
        <f t="shared" si="875"/>
        <v>0</v>
      </c>
      <c r="AZ432" s="122">
        <f t="shared" si="876"/>
        <v>0</v>
      </c>
      <c r="BA432" s="469">
        <f t="shared" si="877"/>
        <v>0</v>
      </c>
      <c r="BB432" s="97">
        <f t="shared" si="878"/>
        <v>0</v>
      </c>
      <c r="BC432" s="97">
        <f t="shared" si="879"/>
        <v>0.1177668118086522</v>
      </c>
      <c r="BD432" s="97">
        <f t="shared" si="880"/>
        <v>0.39629360831161348</v>
      </c>
      <c r="BE432" s="97">
        <f t="shared" si="881"/>
        <v>0</v>
      </c>
      <c r="BF432" s="97">
        <f t="shared" si="882"/>
        <v>0.11693009028251732</v>
      </c>
      <c r="BG432" s="97">
        <f t="shared" si="883"/>
        <v>0.38892465050879915</v>
      </c>
      <c r="BH432" s="97">
        <f t="shared" si="884"/>
        <v>0</v>
      </c>
      <c r="BI432" s="97">
        <f t="shared" si="885"/>
        <v>0.1163324320495638</v>
      </c>
      <c r="BJ432" s="97">
        <f t="shared" si="886"/>
        <v>0.38076670781871036</v>
      </c>
      <c r="BK432" s="97">
        <f t="shared" si="887"/>
        <v>0</v>
      </c>
      <c r="BL432" s="97">
        <f t="shared" si="888"/>
        <v>0.1143362535514989</v>
      </c>
      <c r="BM432" s="469">
        <f t="shared" si="889"/>
        <v>0.36919927253918594</v>
      </c>
      <c r="BN432" s="467">
        <f t="shared" si="890"/>
        <v>0</v>
      </c>
      <c r="BO432" s="97">
        <f t="shared" si="891"/>
        <v>0</v>
      </c>
      <c r="BP432" s="97">
        <f t="shared" si="892"/>
        <v>0</v>
      </c>
      <c r="BQ432" s="97">
        <f t="shared" si="893"/>
        <v>0</v>
      </c>
      <c r="BR432" s="97">
        <f t="shared" si="894"/>
        <v>0</v>
      </c>
      <c r="BS432" s="97">
        <f t="shared" si="895"/>
        <v>0</v>
      </c>
      <c r="BT432" s="97">
        <f t="shared" si="896"/>
        <v>0</v>
      </c>
      <c r="BU432" s="97">
        <f t="shared" si="897"/>
        <v>0</v>
      </c>
      <c r="BV432" s="97">
        <f t="shared" si="898"/>
        <v>0</v>
      </c>
      <c r="BW432" s="97">
        <f t="shared" si="899"/>
        <v>0</v>
      </c>
      <c r="BX432" s="97">
        <f t="shared" si="900"/>
        <v>0</v>
      </c>
      <c r="BY432" s="469">
        <f t="shared" si="901"/>
        <v>0</v>
      </c>
      <c r="BZ432" s="470">
        <f t="shared" si="902"/>
        <v>0</v>
      </c>
      <c r="CA432" s="470">
        <f t="shared" si="903"/>
        <v>0</v>
      </c>
      <c r="CB432" s="470">
        <f t="shared" si="904"/>
        <v>0</v>
      </c>
      <c r="CC432" s="470">
        <f t="shared" si="905"/>
        <v>0</v>
      </c>
      <c r="CD432" s="470">
        <f t="shared" si="906"/>
        <v>0</v>
      </c>
      <c r="CE432" s="470">
        <f t="shared" si="907"/>
        <v>0</v>
      </c>
      <c r="CF432" s="470">
        <f t="shared" si="908"/>
        <v>0</v>
      </c>
      <c r="CG432" s="470">
        <f t="shared" si="909"/>
        <v>0</v>
      </c>
      <c r="CH432" s="470">
        <f t="shared" si="910"/>
        <v>0</v>
      </c>
      <c r="CI432" s="470">
        <f t="shared" si="911"/>
        <v>0</v>
      </c>
      <c r="CJ432" s="470">
        <f t="shared" si="912"/>
        <v>0</v>
      </c>
      <c r="CK432" s="472">
        <f t="shared" si="913"/>
        <v>0</v>
      </c>
      <c r="CL432" s="470">
        <f t="shared" si="914"/>
        <v>0</v>
      </c>
      <c r="CM432" s="116">
        <f t="shared" si="915"/>
        <v>0.76312283553738203</v>
      </c>
      <c r="CN432" s="116">
        <f t="shared" si="916"/>
        <v>2.5679620381629502</v>
      </c>
      <c r="CO432" s="116">
        <f t="shared" si="917"/>
        <v>0</v>
      </c>
      <c r="CP432" s="116">
        <f t="shared" si="918"/>
        <v>0.75770092342332496</v>
      </c>
      <c r="CQ432" s="116">
        <f t="shared" si="919"/>
        <v>2.5202115736044299</v>
      </c>
      <c r="CR432" s="116">
        <f t="shared" si="920"/>
        <v>0</v>
      </c>
      <c r="CS432" s="116">
        <f t="shared" si="921"/>
        <v>0.75382812905614105</v>
      </c>
      <c r="CT432" s="116">
        <f t="shared" si="922"/>
        <v>2.4673485278770202</v>
      </c>
      <c r="CU432" s="116">
        <f t="shared" si="923"/>
        <v>0</v>
      </c>
      <c r="CV432" s="116">
        <f t="shared" si="924"/>
        <v>0.740892995869746</v>
      </c>
      <c r="CW432" s="471">
        <f t="shared" si="925"/>
        <v>2.39239214691675</v>
      </c>
      <c r="CX432" s="470">
        <f t="shared" si="926"/>
        <v>0</v>
      </c>
      <c r="CY432" s="116">
        <f t="shared" si="927"/>
        <v>0</v>
      </c>
      <c r="CZ432" s="116">
        <f t="shared" si="928"/>
        <v>0</v>
      </c>
      <c r="DA432" s="116">
        <f t="shared" si="929"/>
        <v>0</v>
      </c>
      <c r="DB432" s="116">
        <f t="shared" si="930"/>
        <v>0</v>
      </c>
      <c r="DC432" s="116">
        <f t="shared" si="931"/>
        <v>0</v>
      </c>
      <c r="DD432" s="116">
        <f t="shared" si="932"/>
        <v>0</v>
      </c>
      <c r="DE432" s="116">
        <f t="shared" si="933"/>
        <v>0</v>
      </c>
      <c r="DF432" s="116">
        <f t="shared" si="934"/>
        <v>0</v>
      </c>
      <c r="DG432" s="116">
        <f t="shared" si="935"/>
        <v>0</v>
      </c>
      <c r="DH432" s="116">
        <f t="shared" si="936"/>
        <v>0</v>
      </c>
      <c r="DI432" s="471">
        <f t="shared" si="937"/>
        <v>0</v>
      </c>
      <c r="DJ432" s="470">
        <f t="shared" si="938"/>
        <v>0</v>
      </c>
      <c r="DK432" s="116">
        <f t="shared" si="939"/>
        <v>0</v>
      </c>
      <c r="DL432" s="116">
        <f t="shared" si="940"/>
        <v>0</v>
      </c>
      <c r="DM432" s="116">
        <f t="shared" si="941"/>
        <v>0</v>
      </c>
      <c r="DN432" s="116">
        <f t="shared" si="942"/>
        <v>0</v>
      </c>
      <c r="DO432" s="116">
        <f t="shared" si="943"/>
        <v>0</v>
      </c>
      <c r="DP432" s="116">
        <f t="shared" si="944"/>
        <v>0</v>
      </c>
      <c r="DQ432" s="116">
        <f t="shared" si="945"/>
        <v>0</v>
      </c>
      <c r="DR432" s="116">
        <f t="shared" si="946"/>
        <v>0</v>
      </c>
      <c r="DS432" s="116">
        <f t="shared" si="947"/>
        <v>0</v>
      </c>
      <c r="DT432" s="116">
        <f t="shared" si="948"/>
        <v>0</v>
      </c>
      <c r="DU432" s="471">
        <f t="shared" si="949"/>
        <v>0</v>
      </c>
      <c r="DV432" s="470">
        <f t="shared" si="950"/>
        <v>0</v>
      </c>
      <c r="DW432" s="470">
        <f t="shared" si="951"/>
        <v>0</v>
      </c>
      <c r="DX432" s="470">
        <f t="shared" si="952"/>
        <v>0</v>
      </c>
      <c r="DY432" s="470">
        <f t="shared" si="953"/>
        <v>0</v>
      </c>
      <c r="DZ432" s="470">
        <f t="shared" si="954"/>
        <v>0</v>
      </c>
      <c r="EA432" s="470">
        <f t="shared" si="955"/>
        <v>0</v>
      </c>
      <c r="EB432" s="470">
        <f t="shared" si="956"/>
        <v>0</v>
      </c>
      <c r="EC432" s="470">
        <f t="shared" si="957"/>
        <v>0</v>
      </c>
      <c r="ED432" s="470">
        <f t="shared" si="958"/>
        <v>0</v>
      </c>
      <c r="EE432" s="470">
        <f t="shared" si="959"/>
        <v>0</v>
      </c>
      <c r="EF432" s="470">
        <f t="shared" si="960"/>
        <v>0</v>
      </c>
      <c r="EG432" s="470">
        <f t="shared" si="961"/>
        <v>0</v>
      </c>
      <c r="EH432" s="466">
        <f t="shared" si="962"/>
        <v>0</v>
      </c>
      <c r="EI432" s="122">
        <f t="shared" si="963"/>
        <v>0</v>
      </c>
      <c r="EJ432" s="122">
        <f t="shared" si="964"/>
        <v>0</v>
      </c>
      <c r="EK432" s="122">
        <f t="shared" si="965"/>
        <v>0</v>
      </c>
      <c r="EL432" s="122">
        <f t="shared" si="966"/>
        <v>0</v>
      </c>
      <c r="EM432" s="122">
        <f t="shared" si="967"/>
        <v>0</v>
      </c>
      <c r="EN432" s="122">
        <f t="shared" si="968"/>
        <v>0</v>
      </c>
      <c r="EO432" s="122">
        <f t="shared" si="969"/>
        <v>0</v>
      </c>
      <c r="EP432" s="122">
        <f t="shared" si="970"/>
        <v>0</v>
      </c>
      <c r="EQ432" s="122">
        <f t="shared" si="971"/>
        <v>0</v>
      </c>
      <c r="ER432" s="122">
        <f t="shared" si="972"/>
        <v>0</v>
      </c>
      <c r="ES432" s="469">
        <f t="shared" si="973"/>
        <v>0</v>
      </c>
      <c r="ET432" s="466">
        <f t="shared" si="974"/>
        <v>0</v>
      </c>
      <c r="EU432" s="122">
        <f t="shared" si="975"/>
        <v>0</v>
      </c>
      <c r="EV432" s="122">
        <f t="shared" si="976"/>
        <v>0</v>
      </c>
      <c r="EW432" s="122">
        <f t="shared" si="977"/>
        <v>0</v>
      </c>
      <c r="EX432" s="122">
        <f t="shared" si="978"/>
        <v>0</v>
      </c>
      <c r="EY432" s="122">
        <f t="shared" si="979"/>
        <v>0</v>
      </c>
      <c r="EZ432" s="122">
        <f t="shared" si="980"/>
        <v>0</v>
      </c>
      <c r="FA432" s="122">
        <f t="shared" si="981"/>
        <v>0</v>
      </c>
      <c r="FB432" s="122">
        <f t="shared" si="982"/>
        <v>0</v>
      </c>
      <c r="FC432" s="122">
        <f t="shared" si="983"/>
        <v>0</v>
      </c>
      <c r="FD432" s="122">
        <f t="shared" si="984"/>
        <v>0</v>
      </c>
      <c r="FE432" s="469">
        <f t="shared" si="985"/>
        <v>0</v>
      </c>
      <c r="FF432" s="466">
        <f t="shared" si="986"/>
        <v>0</v>
      </c>
      <c r="FG432" s="466">
        <f t="shared" si="987"/>
        <v>0</v>
      </c>
      <c r="FH432" s="466">
        <f t="shared" si="988"/>
        <v>0</v>
      </c>
      <c r="FI432" s="466">
        <f t="shared" si="989"/>
        <v>0</v>
      </c>
      <c r="FJ432" s="466">
        <f t="shared" si="990"/>
        <v>0</v>
      </c>
      <c r="FK432" s="466">
        <f t="shared" si="991"/>
        <v>0</v>
      </c>
      <c r="FL432" s="466">
        <f t="shared" si="992"/>
        <v>0</v>
      </c>
      <c r="FM432" s="466">
        <f t="shared" si="993"/>
        <v>0</v>
      </c>
      <c r="FN432" s="466">
        <f t="shared" si="994"/>
        <v>0</v>
      </c>
      <c r="FO432" s="466">
        <f t="shared" si="995"/>
        <v>0</v>
      </c>
      <c r="FP432" s="466">
        <f t="shared" si="996"/>
        <v>0</v>
      </c>
      <c r="FQ432" s="468">
        <f t="shared" si="997"/>
        <v>0</v>
      </c>
      <c r="FR432" s="466">
        <f t="shared" si="998"/>
        <v>0</v>
      </c>
      <c r="FS432" s="466">
        <f t="shared" si="999"/>
        <v>0</v>
      </c>
      <c r="FT432" s="466">
        <f t="shared" si="1000"/>
        <v>0</v>
      </c>
      <c r="FU432" s="466">
        <f t="shared" si="1001"/>
        <v>0</v>
      </c>
      <c r="FV432" s="466">
        <f t="shared" si="1002"/>
        <v>0</v>
      </c>
      <c r="FW432" s="466">
        <f t="shared" si="1003"/>
        <v>0</v>
      </c>
      <c r="FX432" s="466">
        <f t="shared" si="1004"/>
        <v>0</v>
      </c>
      <c r="FY432" s="466">
        <f t="shared" si="1005"/>
        <v>0</v>
      </c>
      <c r="FZ432" s="466">
        <f t="shared" si="1006"/>
        <v>0</v>
      </c>
      <c r="GA432" s="466">
        <f t="shared" si="1007"/>
        <v>0</v>
      </c>
      <c r="GB432" s="466">
        <f t="shared" si="1008"/>
        <v>0</v>
      </c>
      <c r="GC432" s="468">
        <f t="shared" si="1009"/>
        <v>0</v>
      </c>
    </row>
    <row r="433" spans="1:185">
      <c r="A433" s="97">
        <v>430</v>
      </c>
      <c r="B433" s="97" t="s">
        <v>11</v>
      </c>
      <c r="C433" s="97" t="s">
        <v>213</v>
      </c>
      <c r="D433" s="97" t="s">
        <v>936</v>
      </c>
      <c r="E433" s="321">
        <v>2.9999999999999998E-15</v>
      </c>
      <c r="F433" s="122">
        <v>0</v>
      </c>
      <c r="G433" s="122">
        <v>11.9184569298769</v>
      </c>
      <c r="H433" s="122">
        <v>2.9999999999999998E-15</v>
      </c>
      <c r="I433" s="122">
        <v>0</v>
      </c>
      <c r="J433" s="122">
        <v>11.9184569298769</v>
      </c>
      <c r="K433" s="122">
        <v>2.0000000000000002E-15</v>
      </c>
      <c r="L433" s="122">
        <v>0</v>
      </c>
      <c r="M433" s="122">
        <v>11.9184569298769</v>
      </c>
      <c r="N433" s="122">
        <v>2.0000000000000002E-15</v>
      </c>
      <c r="O433" s="122">
        <v>0</v>
      </c>
      <c r="P433" s="475">
        <v>10.6074266675905</v>
      </c>
      <c r="Q433" s="474">
        <v>1</v>
      </c>
      <c r="R433" s="97">
        <v>2.9999999999999998E-15</v>
      </c>
      <c r="S433" s="97">
        <v>0</v>
      </c>
      <c r="T433" s="97">
        <v>11.9184569298769</v>
      </c>
      <c r="U433" s="97">
        <v>2.9999999999999998E-15</v>
      </c>
      <c r="V433" s="97">
        <v>0</v>
      </c>
      <c r="W433" s="97">
        <v>11.9184569298769</v>
      </c>
      <c r="X433" s="97">
        <v>2.0000000000000002E-15</v>
      </c>
      <c r="Y433" s="97">
        <v>0</v>
      </c>
      <c r="Z433" s="97">
        <v>11.9184569298769</v>
      </c>
      <c r="AA433" s="97">
        <v>2.0000000000000002E-15</v>
      </c>
      <c r="AB433" s="97">
        <v>0</v>
      </c>
      <c r="AC433" s="97">
        <v>10.6074266675905</v>
      </c>
      <c r="AD433" s="321">
        <v>0</v>
      </c>
      <c r="AE433" s="97">
        <v>0</v>
      </c>
      <c r="AF433" s="97">
        <v>0</v>
      </c>
      <c r="AG433" s="97">
        <v>0</v>
      </c>
      <c r="AH433" s="97">
        <v>0</v>
      </c>
      <c r="AI433" s="97">
        <v>0</v>
      </c>
      <c r="AJ433" s="97">
        <v>0</v>
      </c>
      <c r="AK433" s="97">
        <v>0</v>
      </c>
      <c r="AL433" s="97">
        <v>0</v>
      </c>
      <c r="AM433" s="97">
        <v>0</v>
      </c>
      <c r="AN433" s="97">
        <v>0</v>
      </c>
      <c r="AO433" s="97">
        <v>0</v>
      </c>
      <c r="AP433" s="466">
        <f t="shared" si="866"/>
        <v>0</v>
      </c>
      <c r="AQ433" s="122">
        <f t="shared" si="867"/>
        <v>0</v>
      </c>
      <c r="AR433" s="473">
        <f t="shared" si="868"/>
        <v>0</v>
      </c>
      <c r="AS433" s="122">
        <f t="shared" si="869"/>
        <v>0</v>
      </c>
      <c r="AT433" s="122">
        <f t="shared" si="870"/>
        <v>0</v>
      </c>
      <c r="AU433" s="122">
        <f t="shared" si="871"/>
        <v>0</v>
      </c>
      <c r="AV433" s="122">
        <f t="shared" si="872"/>
        <v>0</v>
      </c>
      <c r="AW433" s="122">
        <f t="shared" si="873"/>
        <v>0</v>
      </c>
      <c r="AX433" s="122">
        <f t="shared" si="874"/>
        <v>0</v>
      </c>
      <c r="AY433" s="122">
        <f t="shared" si="875"/>
        <v>0</v>
      </c>
      <c r="AZ433" s="122">
        <f t="shared" si="876"/>
        <v>0</v>
      </c>
      <c r="BA433" s="469">
        <f t="shared" si="877"/>
        <v>0</v>
      </c>
      <c r="BB433" s="97">
        <f t="shared" si="878"/>
        <v>4.6296666666666658E-16</v>
      </c>
      <c r="BC433" s="97">
        <f t="shared" si="879"/>
        <v>0</v>
      </c>
      <c r="BD433" s="97">
        <f t="shared" si="880"/>
        <v>1.8392827588784473</v>
      </c>
      <c r="BE433" s="97">
        <f t="shared" si="881"/>
        <v>4.6296666666666658E-16</v>
      </c>
      <c r="BF433" s="97">
        <f t="shared" si="882"/>
        <v>0</v>
      </c>
      <c r="BG433" s="97">
        <f t="shared" si="883"/>
        <v>1.8392827588784473</v>
      </c>
      <c r="BH433" s="97">
        <f t="shared" si="884"/>
        <v>3.0864444444444447E-16</v>
      </c>
      <c r="BI433" s="97">
        <f t="shared" si="885"/>
        <v>0</v>
      </c>
      <c r="BJ433" s="97">
        <f t="shared" si="886"/>
        <v>1.8392827588784473</v>
      </c>
      <c r="BK433" s="97">
        <f t="shared" si="887"/>
        <v>3.0864444444444447E-16</v>
      </c>
      <c r="BL433" s="97">
        <f t="shared" si="888"/>
        <v>0</v>
      </c>
      <c r="BM433" s="469">
        <f t="shared" si="889"/>
        <v>1.6369616554018271</v>
      </c>
      <c r="BN433" s="467">
        <f t="shared" si="890"/>
        <v>0</v>
      </c>
      <c r="BO433" s="97">
        <f t="shared" si="891"/>
        <v>0</v>
      </c>
      <c r="BP433" s="97">
        <f t="shared" si="892"/>
        <v>0</v>
      </c>
      <c r="BQ433" s="97">
        <f t="shared" si="893"/>
        <v>0</v>
      </c>
      <c r="BR433" s="97">
        <f t="shared" si="894"/>
        <v>0</v>
      </c>
      <c r="BS433" s="97">
        <f t="shared" si="895"/>
        <v>0</v>
      </c>
      <c r="BT433" s="97">
        <f t="shared" si="896"/>
        <v>0</v>
      </c>
      <c r="BU433" s="97">
        <f t="shared" si="897"/>
        <v>0</v>
      </c>
      <c r="BV433" s="97">
        <f t="shared" si="898"/>
        <v>0</v>
      </c>
      <c r="BW433" s="97">
        <f t="shared" si="899"/>
        <v>0</v>
      </c>
      <c r="BX433" s="97">
        <f t="shared" si="900"/>
        <v>0</v>
      </c>
      <c r="BY433" s="469">
        <f t="shared" si="901"/>
        <v>0</v>
      </c>
      <c r="BZ433" s="470">
        <f t="shared" si="902"/>
        <v>0</v>
      </c>
      <c r="CA433" s="470">
        <f t="shared" si="903"/>
        <v>0</v>
      </c>
      <c r="CB433" s="470">
        <f t="shared" si="904"/>
        <v>0</v>
      </c>
      <c r="CC433" s="470">
        <f t="shared" si="905"/>
        <v>0</v>
      </c>
      <c r="CD433" s="470">
        <f t="shared" si="906"/>
        <v>0</v>
      </c>
      <c r="CE433" s="470">
        <f t="shared" si="907"/>
        <v>0</v>
      </c>
      <c r="CF433" s="470">
        <f t="shared" si="908"/>
        <v>0</v>
      </c>
      <c r="CG433" s="470">
        <f t="shared" si="909"/>
        <v>0</v>
      </c>
      <c r="CH433" s="470">
        <f t="shared" si="910"/>
        <v>0</v>
      </c>
      <c r="CI433" s="470">
        <f t="shared" si="911"/>
        <v>0</v>
      </c>
      <c r="CJ433" s="470">
        <f t="shared" si="912"/>
        <v>0</v>
      </c>
      <c r="CK433" s="472">
        <f t="shared" si="913"/>
        <v>0</v>
      </c>
      <c r="CL433" s="470">
        <f t="shared" si="914"/>
        <v>2.9999999999999998E-15</v>
      </c>
      <c r="CM433" s="116">
        <f t="shared" si="915"/>
        <v>0</v>
      </c>
      <c r="CN433" s="116">
        <f t="shared" si="916"/>
        <v>11.9184569298769</v>
      </c>
      <c r="CO433" s="116">
        <f t="shared" si="917"/>
        <v>2.9999999999999998E-15</v>
      </c>
      <c r="CP433" s="116">
        <f t="shared" si="918"/>
        <v>0</v>
      </c>
      <c r="CQ433" s="116">
        <f t="shared" si="919"/>
        <v>11.9184569298769</v>
      </c>
      <c r="CR433" s="116">
        <f t="shared" si="920"/>
        <v>2.0000000000000002E-15</v>
      </c>
      <c r="CS433" s="116">
        <f t="shared" si="921"/>
        <v>0</v>
      </c>
      <c r="CT433" s="116">
        <f t="shared" si="922"/>
        <v>11.9184569298769</v>
      </c>
      <c r="CU433" s="116">
        <f t="shared" si="923"/>
        <v>2.0000000000000002E-15</v>
      </c>
      <c r="CV433" s="116">
        <f t="shared" si="924"/>
        <v>0</v>
      </c>
      <c r="CW433" s="471">
        <f t="shared" si="925"/>
        <v>10.6074266675905</v>
      </c>
      <c r="CX433" s="470">
        <f t="shared" si="926"/>
        <v>0</v>
      </c>
      <c r="CY433" s="116">
        <f t="shared" si="927"/>
        <v>0</v>
      </c>
      <c r="CZ433" s="116">
        <f t="shared" si="928"/>
        <v>0</v>
      </c>
      <c r="DA433" s="116">
        <f t="shared" si="929"/>
        <v>0</v>
      </c>
      <c r="DB433" s="116">
        <f t="shared" si="930"/>
        <v>0</v>
      </c>
      <c r="DC433" s="116">
        <f t="shared" si="931"/>
        <v>0</v>
      </c>
      <c r="DD433" s="116">
        <f t="shared" si="932"/>
        <v>0</v>
      </c>
      <c r="DE433" s="116">
        <f t="shared" si="933"/>
        <v>0</v>
      </c>
      <c r="DF433" s="116">
        <f t="shared" si="934"/>
        <v>0</v>
      </c>
      <c r="DG433" s="116">
        <f t="shared" si="935"/>
        <v>0</v>
      </c>
      <c r="DH433" s="116">
        <f t="shared" si="936"/>
        <v>0</v>
      </c>
      <c r="DI433" s="471">
        <f t="shared" si="937"/>
        <v>0</v>
      </c>
      <c r="DJ433" s="470">
        <f t="shared" si="938"/>
        <v>0</v>
      </c>
      <c r="DK433" s="116">
        <f t="shared" si="939"/>
        <v>0</v>
      </c>
      <c r="DL433" s="116">
        <f t="shared" si="940"/>
        <v>0</v>
      </c>
      <c r="DM433" s="116">
        <f t="shared" si="941"/>
        <v>0</v>
      </c>
      <c r="DN433" s="116">
        <f t="shared" si="942"/>
        <v>0</v>
      </c>
      <c r="DO433" s="116">
        <f t="shared" si="943"/>
        <v>0</v>
      </c>
      <c r="DP433" s="116">
        <f t="shared" si="944"/>
        <v>0</v>
      </c>
      <c r="DQ433" s="116">
        <f t="shared" si="945"/>
        <v>0</v>
      </c>
      <c r="DR433" s="116">
        <f t="shared" si="946"/>
        <v>0</v>
      </c>
      <c r="DS433" s="116">
        <f t="shared" si="947"/>
        <v>0</v>
      </c>
      <c r="DT433" s="116">
        <f t="shared" si="948"/>
        <v>0</v>
      </c>
      <c r="DU433" s="471">
        <f t="shared" si="949"/>
        <v>0</v>
      </c>
      <c r="DV433" s="470">
        <f t="shared" si="950"/>
        <v>0</v>
      </c>
      <c r="DW433" s="470">
        <f t="shared" si="951"/>
        <v>0</v>
      </c>
      <c r="DX433" s="470">
        <f t="shared" si="952"/>
        <v>0</v>
      </c>
      <c r="DY433" s="470">
        <f t="shared" si="953"/>
        <v>0</v>
      </c>
      <c r="DZ433" s="470">
        <f t="shared" si="954"/>
        <v>0</v>
      </c>
      <c r="EA433" s="470">
        <f t="shared" si="955"/>
        <v>0</v>
      </c>
      <c r="EB433" s="470">
        <f t="shared" si="956"/>
        <v>0</v>
      </c>
      <c r="EC433" s="470">
        <f t="shared" si="957"/>
        <v>0</v>
      </c>
      <c r="ED433" s="470">
        <f t="shared" si="958"/>
        <v>0</v>
      </c>
      <c r="EE433" s="470">
        <f t="shared" si="959"/>
        <v>0</v>
      </c>
      <c r="EF433" s="470">
        <f t="shared" si="960"/>
        <v>0</v>
      </c>
      <c r="EG433" s="470">
        <f t="shared" si="961"/>
        <v>0</v>
      </c>
      <c r="EH433" s="466">
        <f t="shared" si="962"/>
        <v>0</v>
      </c>
      <c r="EI433" s="122">
        <f t="shared" si="963"/>
        <v>0</v>
      </c>
      <c r="EJ433" s="122">
        <f t="shared" si="964"/>
        <v>0</v>
      </c>
      <c r="EK433" s="122">
        <f t="shared" si="965"/>
        <v>0</v>
      </c>
      <c r="EL433" s="122">
        <f t="shared" si="966"/>
        <v>0</v>
      </c>
      <c r="EM433" s="122">
        <f t="shared" si="967"/>
        <v>0</v>
      </c>
      <c r="EN433" s="122">
        <f t="shared" si="968"/>
        <v>0</v>
      </c>
      <c r="EO433" s="122">
        <f t="shared" si="969"/>
        <v>0</v>
      </c>
      <c r="EP433" s="122">
        <f t="shared" si="970"/>
        <v>0</v>
      </c>
      <c r="EQ433" s="122">
        <f t="shared" si="971"/>
        <v>0</v>
      </c>
      <c r="ER433" s="122">
        <f t="shared" si="972"/>
        <v>0</v>
      </c>
      <c r="ES433" s="469">
        <f t="shared" si="973"/>
        <v>0</v>
      </c>
      <c r="ET433" s="466">
        <f t="shared" si="974"/>
        <v>0</v>
      </c>
      <c r="EU433" s="122">
        <f t="shared" si="975"/>
        <v>0</v>
      </c>
      <c r="EV433" s="122">
        <f t="shared" si="976"/>
        <v>0</v>
      </c>
      <c r="EW433" s="122">
        <f t="shared" si="977"/>
        <v>0</v>
      </c>
      <c r="EX433" s="122">
        <f t="shared" si="978"/>
        <v>0</v>
      </c>
      <c r="EY433" s="122">
        <f t="shared" si="979"/>
        <v>0</v>
      </c>
      <c r="EZ433" s="122">
        <f t="shared" si="980"/>
        <v>0</v>
      </c>
      <c r="FA433" s="122">
        <f t="shared" si="981"/>
        <v>0</v>
      </c>
      <c r="FB433" s="122">
        <f t="shared" si="982"/>
        <v>0</v>
      </c>
      <c r="FC433" s="122">
        <f t="shared" si="983"/>
        <v>0</v>
      </c>
      <c r="FD433" s="122">
        <f t="shared" si="984"/>
        <v>0</v>
      </c>
      <c r="FE433" s="469">
        <f t="shared" si="985"/>
        <v>0</v>
      </c>
      <c r="FF433" s="466">
        <f t="shared" si="986"/>
        <v>0</v>
      </c>
      <c r="FG433" s="466">
        <f t="shared" si="987"/>
        <v>0</v>
      </c>
      <c r="FH433" s="466">
        <f t="shared" si="988"/>
        <v>0</v>
      </c>
      <c r="FI433" s="466">
        <f t="shared" si="989"/>
        <v>0</v>
      </c>
      <c r="FJ433" s="466">
        <f t="shared" si="990"/>
        <v>0</v>
      </c>
      <c r="FK433" s="466">
        <f t="shared" si="991"/>
        <v>0</v>
      </c>
      <c r="FL433" s="466">
        <f t="shared" si="992"/>
        <v>0</v>
      </c>
      <c r="FM433" s="466">
        <f t="shared" si="993"/>
        <v>0</v>
      </c>
      <c r="FN433" s="466">
        <f t="shared" si="994"/>
        <v>0</v>
      </c>
      <c r="FO433" s="466">
        <f t="shared" si="995"/>
        <v>0</v>
      </c>
      <c r="FP433" s="466">
        <f t="shared" si="996"/>
        <v>0</v>
      </c>
      <c r="FQ433" s="468">
        <f t="shared" si="997"/>
        <v>0</v>
      </c>
      <c r="FR433" s="466">
        <f t="shared" si="998"/>
        <v>0</v>
      </c>
      <c r="FS433" s="466">
        <f t="shared" si="999"/>
        <v>0</v>
      </c>
      <c r="FT433" s="466">
        <f t="shared" si="1000"/>
        <v>0</v>
      </c>
      <c r="FU433" s="466">
        <f t="shared" si="1001"/>
        <v>0</v>
      </c>
      <c r="FV433" s="466">
        <f t="shared" si="1002"/>
        <v>0</v>
      </c>
      <c r="FW433" s="466">
        <f t="shared" si="1003"/>
        <v>0</v>
      </c>
      <c r="FX433" s="466">
        <f t="shared" si="1004"/>
        <v>0</v>
      </c>
      <c r="FY433" s="466">
        <f t="shared" si="1005"/>
        <v>0</v>
      </c>
      <c r="FZ433" s="466">
        <f t="shared" si="1006"/>
        <v>0</v>
      </c>
      <c r="GA433" s="466">
        <f t="shared" si="1007"/>
        <v>0</v>
      </c>
      <c r="GB433" s="466">
        <f t="shared" si="1008"/>
        <v>0</v>
      </c>
      <c r="GC433" s="468">
        <f t="shared" si="1009"/>
        <v>0</v>
      </c>
    </row>
    <row r="434" spans="1:185">
      <c r="A434" s="97">
        <v>431</v>
      </c>
      <c r="B434" s="97" t="s">
        <v>11</v>
      </c>
      <c r="C434" s="97" t="s">
        <v>213</v>
      </c>
      <c r="D434" s="97" t="s">
        <v>936</v>
      </c>
      <c r="E434" s="321">
        <v>1.08892623321E-4</v>
      </c>
      <c r="F434" s="122">
        <v>0</v>
      </c>
      <c r="G434" s="122">
        <v>1.5468261177209999E-3</v>
      </c>
      <c r="H434" s="122">
        <v>1.08892623321E-4</v>
      </c>
      <c r="I434" s="122">
        <v>0</v>
      </c>
      <c r="J434" s="122">
        <v>1.5459668564639999E-3</v>
      </c>
      <c r="K434" s="122">
        <v>1.08892623321E-4</v>
      </c>
      <c r="L434" s="122">
        <v>0</v>
      </c>
      <c r="M434" s="122">
        <v>1.544968255543E-3</v>
      </c>
      <c r="N434" s="122">
        <v>1.08892623321E-4</v>
      </c>
      <c r="O434" s="122">
        <v>0</v>
      </c>
      <c r="P434" s="475">
        <v>1.5437177713849999E-3</v>
      </c>
      <c r="Q434" s="474">
        <v>1</v>
      </c>
      <c r="R434" s="97">
        <v>1.08892623321E-4</v>
      </c>
      <c r="S434" s="97">
        <v>0</v>
      </c>
      <c r="T434" s="97">
        <v>1.5468261177209999E-3</v>
      </c>
      <c r="U434" s="97">
        <v>1.08892623321E-4</v>
      </c>
      <c r="V434" s="97">
        <v>0</v>
      </c>
      <c r="W434" s="97">
        <v>1.5459668564639999E-3</v>
      </c>
      <c r="X434" s="97">
        <v>1.08892623321E-4</v>
      </c>
      <c r="Y434" s="97">
        <v>0</v>
      </c>
      <c r="Z434" s="97">
        <v>1.544968255543E-3</v>
      </c>
      <c r="AA434" s="97">
        <v>1.08892623321E-4</v>
      </c>
      <c r="AB434" s="97">
        <v>0</v>
      </c>
      <c r="AC434" s="97">
        <v>1.5437177713849999E-3</v>
      </c>
      <c r="AD434" s="321">
        <v>0</v>
      </c>
      <c r="AE434" s="97">
        <v>0</v>
      </c>
      <c r="AF434" s="97">
        <v>0</v>
      </c>
      <c r="AG434" s="97">
        <v>0</v>
      </c>
      <c r="AH434" s="97">
        <v>0</v>
      </c>
      <c r="AI434" s="97">
        <v>0</v>
      </c>
      <c r="AJ434" s="97">
        <v>0</v>
      </c>
      <c r="AK434" s="97">
        <v>0</v>
      </c>
      <c r="AL434" s="97">
        <v>0</v>
      </c>
      <c r="AM434" s="97">
        <v>0</v>
      </c>
      <c r="AN434" s="97">
        <v>0</v>
      </c>
      <c r="AO434" s="97">
        <v>0</v>
      </c>
      <c r="AP434" s="466">
        <f t="shared" si="866"/>
        <v>0</v>
      </c>
      <c r="AQ434" s="122">
        <f t="shared" si="867"/>
        <v>0</v>
      </c>
      <c r="AR434" s="473">
        <f t="shared" si="868"/>
        <v>0</v>
      </c>
      <c r="AS434" s="122">
        <f t="shared" si="869"/>
        <v>0</v>
      </c>
      <c r="AT434" s="122">
        <f t="shared" si="870"/>
        <v>0</v>
      </c>
      <c r="AU434" s="122">
        <f t="shared" si="871"/>
        <v>0</v>
      </c>
      <c r="AV434" s="122">
        <f t="shared" si="872"/>
        <v>0</v>
      </c>
      <c r="AW434" s="122">
        <f t="shared" si="873"/>
        <v>0</v>
      </c>
      <c r="AX434" s="122">
        <f t="shared" si="874"/>
        <v>0</v>
      </c>
      <c r="AY434" s="122">
        <f t="shared" si="875"/>
        <v>0</v>
      </c>
      <c r="AZ434" s="122">
        <f t="shared" si="876"/>
        <v>0</v>
      </c>
      <c r="BA434" s="469">
        <f t="shared" si="877"/>
        <v>0</v>
      </c>
      <c r="BB434" s="97">
        <f t="shared" si="878"/>
        <v>1.6804551614504098E-5</v>
      </c>
      <c r="BC434" s="97">
        <f t="shared" si="879"/>
        <v>0</v>
      </c>
      <c r="BD434" s="97">
        <f t="shared" si="880"/>
        <v>2.3870964387807741E-4</v>
      </c>
      <c r="BE434" s="97">
        <f t="shared" si="881"/>
        <v>1.6804551614504098E-5</v>
      </c>
      <c r="BF434" s="97">
        <f t="shared" si="882"/>
        <v>0</v>
      </c>
      <c r="BG434" s="97">
        <f t="shared" si="883"/>
        <v>2.385770407714277E-4</v>
      </c>
      <c r="BH434" s="97">
        <f t="shared" si="884"/>
        <v>1.6804551614504098E-5</v>
      </c>
      <c r="BI434" s="97">
        <f t="shared" si="885"/>
        <v>0</v>
      </c>
      <c r="BJ434" s="97">
        <f t="shared" si="886"/>
        <v>2.3842293445818584E-4</v>
      </c>
      <c r="BK434" s="97">
        <f t="shared" si="887"/>
        <v>1.6804551614504098E-5</v>
      </c>
      <c r="BL434" s="97">
        <f t="shared" si="888"/>
        <v>0</v>
      </c>
      <c r="BM434" s="469">
        <f t="shared" si="889"/>
        <v>2.3822995696406958E-4</v>
      </c>
      <c r="BN434" s="467">
        <f t="shared" si="890"/>
        <v>0</v>
      </c>
      <c r="BO434" s="97">
        <f t="shared" si="891"/>
        <v>0</v>
      </c>
      <c r="BP434" s="97">
        <f t="shared" si="892"/>
        <v>0</v>
      </c>
      <c r="BQ434" s="97">
        <f t="shared" si="893"/>
        <v>0</v>
      </c>
      <c r="BR434" s="97">
        <f t="shared" si="894"/>
        <v>0</v>
      </c>
      <c r="BS434" s="97">
        <f t="shared" si="895"/>
        <v>0</v>
      </c>
      <c r="BT434" s="97">
        <f t="shared" si="896"/>
        <v>0</v>
      </c>
      <c r="BU434" s="97">
        <f t="shared" si="897"/>
        <v>0</v>
      </c>
      <c r="BV434" s="97">
        <f t="shared" si="898"/>
        <v>0</v>
      </c>
      <c r="BW434" s="97">
        <f t="shared" si="899"/>
        <v>0</v>
      </c>
      <c r="BX434" s="97">
        <f t="shared" si="900"/>
        <v>0</v>
      </c>
      <c r="BY434" s="469">
        <f t="shared" si="901"/>
        <v>0</v>
      </c>
      <c r="BZ434" s="470">
        <f t="shared" si="902"/>
        <v>0</v>
      </c>
      <c r="CA434" s="470">
        <f t="shared" si="903"/>
        <v>0</v>
      </c>
      <c r="CB434" s="470">
        <f t="shared" si="904"/>
        <v>0</v>
      </c>
      <c r="CC434" s="470">
        <f t="shared" si="905"/>
        <v>0</v>
      </c>
      <c r="CD434" s="470">
        <f t="shared" si="906"/>
        <v>0</v>
      </c>
      <c r="CE434" s="470">
        <f t="shared" si="907"/>
        <v>0</v>
      </c>
      <c r="CF434" s="470">
        <f t="shared" si="908"/>
        <v>0</v>
      </c>
      <c r="CG434" s="470">
        <f t="shared" si="909"/>
        <v>0</v>
      </c>
      <c r="CH434" s="470">
        <f t="shared" si="910"/>
        <v>0</v>
      </c>
      <c r="CI434" s="470">
        <f t="shared" si="911"/>
        <v>0</v>
      </c>
      <c r="CJ434" s="470">
        <f t="shared" si="912"/>
        <v>0</v>
      </c>
      <c r="CK434" s="472">
        <f t="shared" si="913"/>
        <v>0</v>
      </c>
      <c r="CL434" s="470">
        <f t="shared" si="914"/>
        <v>1.08892623321E-4</v>
      </c>
      <c r="CM434" s="116">
        <f t="shared" si="915"/>
        <v>0</v>
      </c>
      <c r="CN434" s="116">
        <f t="shared" si="916"/>
        <v>1.5468261177209999E-3</v>
      </c>
      <c r="CO434" s="116">
        <f t="shared" si="917"/>
        <v>1.08892623321E-4</v>
      </c>
      <c r="CP434" s="116">
        <f t="shared" si="918"/>
        <v>0</v>
      </c>
      <c r="CQ434" s="116">
        <f t="shared" si="919"/>
        <v>1.5459668564639999E-3</v>
      </c>
      <c r="CR434" s="116">
        <f t="shared" si="920"/>
        <v>1.08892623321E-4</v>
      </c>
      <c r="CS434" s="116">
        <f t="shared" si="921"/>
        <v>0</v>
      </c>
      <c r="CT434" s="116">
        <f t="shared" si="922"/>
        <v>1.544968255543E-3</v>
      </c>
      <c r="CU434" s="116">
        <f t="shared" si="923"/>
        <v>1.08892623321E-4</v>
      </c>
      <c r="CV434" s="116">
        <f t="shared" si="924"/>
        <v>0</v>
      </c>
      <c r="CW434" s="471">
        <f t="shared" si="925"/>
        <v>1.5437177713849999E-3</v>
      </c>
      <c r="CX434" s="470">
        <f t="shared" si="926"/>
        <v>0</v>
      </c>
      <c r="CY434" s="116">
        <f t="shared" si="927"/>
        <v>0</v>
      </c>
      <c r="CZ434" s="116">
        <f t="shared" si="928"/>
        <v>0</v>
      </c>
      <c r="DA434" s="116">
        <f t="shared" si="929"/>
        <v>0</v>
      </c>
      <c r="DB434" s="116">
        <f t="shared" si="930"/>
        <v>0</v>
      </c>
      <c r="DC434" s="116">
        <f t="shared" si="931"/>
        <v>0</v>
      </c>
      <c r="DD434" s="116">
        <f t="shared" si="932"/>
        <v>0</v>
      </c>
      <c r="DE434" s="116">
        <f t="shared" si="933"/>
        <v>0</v>
      </c>
      <c r="DF434" s="116">
        <f t="shared" si="934"/>
        <v>0</v>
      </c>
      <c r="DG434" s="116">
        <f t="shared" si="935"/>
        <v>0</v>
      </c>
      <c r="DH434" s="116">
        <f t="shared" si="936"/>
        <v>0</v>
      </c>
      <c r="DI434" s="471">
        <f t="shared" si="937"/>
        <v>0</v>
      </c>
      <c r="DJ434" s="470">
        <f t="shared" si="938"/>
        <v>0</v>
      </c>
      <c r="DK434" s="116">
        <f t="shared" si="939"/>
        <v>0</v>
      </c>
      <c r="DL434" s="116">
        <f t="shared" si="940"/>
        <v>0</v>
      </c>
      <c r="DM434" s="116">
        <f t="shared" si="941"/>
        <v>0</v>
      </c>
      <c r="DN434" s="116">
        <f t="shared" si="942"/>
        <v>0</v>
      </c>
      <c r="DO434" s="116">
        <f t="shared" si="943"/>
        <v>0</v>
      </c>
      <c r="DP434" s="116">
        <f t="shared" si="944"/>
        <v>0</v>
      </c>
      <c r="DQ434" s="116">
        <f t="shared" si="945"/>
        <v>0</v>
      </c>
      <c r="DR434" s="116">
        <f t="shared" si="946"/>
        <v>0</v>
      </c>
      <c r="DS434" s="116">
        <f t="shared" si="947"/>
        <v>0</v>
      </c>
      <c r="DT434" s="116">
        <f t="shared" si="948"/>
        <v>0</v>
      </c>
      <c r="DU434" s="471">
        <f t="shared" si="949"/>
        <v>0</v>
      </c>
      <c r="DV434" s="470">
        <f t="shared" si="950"/>
        <v>0</v>
      </c>
      <c r="DW434" s="470">
        <f t="shared" si="951"/>
        <v>0</v>
      </c>
      <c r="DX434" s="470">
        <f t="shared" si="952"/>
        <v>0</v>
      </c>
      <c r="DY434" s="470">
        <f t="shared" si="953"/>
        <v>0</v>
      </c>
      <c r="DZ434" s="470">
        <f t="shared" si="954"/>
        <v>0</v>
      </c>
      <c r="EA434" s="470">
        <f t="shared" si="955"/>
        <v>0</v>
      </c>
      <c r="EB434" s="470">
        <f t="shared" si="956"/>
        <v>0</v>
      </c>
      <c r="EC434" s="470">
        <f t="shared" si="957"/>
        <v>0</v>
      </c>
      <c r="ED434" s="470">
        <f t="shared" si="958"/>
        <v>0</v>
      </c>
      <c r="EE434" s="470">
        <f t="shared" si="959"/>
        <v>0</v>
      </c>
      <c r="EF434" s="470">
        <f t="shared" si="960"/>
        <v>0</v>
      </c>
      <c r="EG434" s="470">
        <f t="shared" si="961"/>
        <v>0</v>
      </c>
      <c r="EH434" s="466">
        <f t="shared" si="962"/>
        <v>0</v>
      </c>
      <c r="EI434" s="122">
        <f t="shared" si="963"/>
        <v>0</v>
      </c>
      <c r="EJ434" s="122">
        <f t="shared" si="964"/>
        <v>0</v>
      </c>
      <c r="EK434" s="122">
        <f t="shared" si="965"/>
        <v>0</v>
      </c>
      <c r="EL434" s="122">
        <f t="shared" si="966"/>
        <v>0</v>
      </c>
      <c r="EM434" s="122">
        <f t="shared" si="967"/>
        <v>0</v>
      </c>
      <c r="EN434" s="122">
        <f t="shared" si="968"/>
        <v>0</v>
      </c>
      <c r="EO434" s="122">
        <f t="shared" si="969"/>
        <v>0</v>
      </c>
      <c r="EP434" s="122">
        <f t="shared" si="970"/>
        <v>0</v>
      </c>
      <c r="EQ434" s="122">
        <f t="shared" si="971"/>
        <v>0</v>
      </c>
      <c r="ER434" s="122">
        <f t="shared" si="972"/>
        <v>0</v>
      </c>
      <c r="ES434" s="469">
        <f t="shared" si="973"/>
        <v>0</v>
      </c>
      <c r="ET434" s="466">
        <f t="shared" si="974"/>
        <v>0</v>
      </c>
      <c r="EU434" s="122">
        <f t="shared" si="975"/>
        <v>0</v>
      </c>
      <c r="EV434" s="122">
        <f t="shared" si="976"/>
        <v>0</v>
      </c>
      <c r="EW434" s="122">
        <f t="shared" si="977"/>
        <v>0</v>
      </c>
      <c r="EX434" s="122">
        <f t="shared" si="978"/>
        <v>0</v>
      </c>
      <c r="EY434" s="122">
        <f t="shared" si="979"/>
        <v>0</v>
      </c>
      <c r="EZ434" s="122">
        <f t="shared" si="980"/>
        <v>0</v>
      </c>
      <c r="FA434" s="122">
        <f t="shared" si="981"/>
        <v>0</v>
      </c>
      <c r="FB434" s="122">
        <f t="shared" si="982"/>
        <v>0</v>
      </c>
      <c r="FC434" s="122">
        <f t="shared" si="983"/>
        <v>0</v>
      </c>
      <c r="FD434" s="122">
        <f t="shared" si="984"/>
        <v>0</v>
      </c>
      <c r="FE434" s="469">
        <f t="shared" si="985"/>
        <v>0</v>
      </c>
      <c r="FF434" s="466">
        <f t="shared" si="986"/>
        <v>0</v>
      </c>
      <c r="FG434" s="466">
        <f t="shared" si="987"/>
        <v>0</v>
      </c>
      <c r="FH434" s="466">
        <f t="shared" si="988"/>
        <v>0</v>
      </c>
      <c r="FI434" s="466">
        <f t="shared" si="989"/>
        <v>0</v>
      </c>
      <c r="FJ434" s="466">
        <f t="shared" si="990"/>
        <v>0</v>
      </c>
      <c r="FK434" s="466">
        <f t="shared" si="991"/>
        <v>0</v>
      </c>
      <c r="FL434" s="466">
        <f t="shared" si="992"/>
        <v>0</v>
      </c>
      <c r="FM434" s="466">
        <f t="shared" si="993"/>
        <v>0</v>
      </c>
      <c r="FN434" s="466">
        <f t="shared" si="994"/>
        <v>0</v>
      </c>
      <c r="FO434" s="466">
        <f t="shared" si="995"/>
        <v>0</v>
      </c>
      <c r="FP434" s="466">
        <f t="shared" si="996"/>
        <v>0</v>
      </c>
      <c r="FQ434" s="468">
        <f t="shared" si="997"/>
        <v>0</v>
      </c>
      <c r="FR434" s="466">
        <f t="shared" si="998"/>
        <v>0</v>
      </c>
      <c r="FS434" s="466">
        <f t="shared" si="999"/>
        <v>0</v>
      </c>
      <c r="FT434" s="466">
        <f t="shared" si="1000"/>
        <v>0</v>
      </c>
      <c r="FU434" s="466">
        <f t="shared" si="1001"/>
        <v>0</v>
      </c>
      <c r="FV434" s="466">
        <f t="shared" si="1002"/>
        <v>0</v>
      </c>
      <c r="FW434" s="466">
        <f t="shared" si="1003"/>
        <v>0</v>
      </c>
      <c r="FX434" s="466">
        <f t="shared" si="1004"/>
        <v>0</v>
      </c>
      <c r="FY434" s="466">
        <f t="shared" si="1005"/>
        <v>0</v>
      </c>
      <c r="FZ434" s="466">
        <f t="shared" si="1006"/>
        <v>0</v>
      </c>
      <c r="GA434" s="466">
        <f t="shared" si="1007"/>
        <v>0</v>
      </c>
      <c r="GB434" s="466">
        <f t="shared" si="1008"/>
        <v>0</v>
      </c>
      <c r="GC434" s="468">
        <f t="shared" si="1009"/>
        <v>0</v>
      </c>
    </row>
    <row r="435" spans="1:185">
      <c r="A435" s="97">
        <v>432</v>
      </c>
      <c r="B435" s="97" t="s">
        <v>11</v>
      </c>
      <c r="C435" s="97" t="s">
        <v>213</v>
      </c>
      <c r="D435" s="97" t="s">
        <v>936</v>
      </c>
      <c r="E435" s="321">
        <v>1.001673238644E-3</v>
      </c>
      <c r="F435" s="122">
        <v>7.2885319711000002E-5</v>
      </c>
      <c r="G435" s="122">
        <v>1.1080064789421E-2</v>
      </c>
      <c r="H435" s="122">
        <v>9.91314828385E-4</v>
      </c>
      <c r="I435" s="122">
        <v>6.7783347331000005E-5</v>
      </c>
      <c r="J435" s="122">
        <v>1.0972171014721E-2</v>
      </c>
      <c r="K435" s="122">
        <v>9.8391596391500004E-4</v>
      </c>
      <c r="L435" s="122">
        <v>6.4139081344999994E-5</v>
      </c>
      <c r="M435" s="122">
        <v>1.0846780952232E-2</v>
      </c>
      <c r="N435" s="122">
        <v>9.5920375658299997E-4</v>
      </c>
      <c r="O435" s="122">
        <v>5.1967232954000002E-5</v>
      </c>
      <c r="P435" s="475">
        <v>1.0689762984893001E-2</v>
      </c>
      <c r="Q435" s="474">
        <v>5</v>
      </c>
      <c r="R435" s="97">
        <v>5.008366193218E-3</v>
      </c>
      <c r="S435" s="97">
        <v>3.6442659855399998E-4</v>
      </c>
      <c r="T435" s="97">
        <v>5.5400323947105999E-2</v>
      </c>
      <c r="U435" s="97">
        <v>4.9565741419249996E-3</v>
      </c>
      <c r="V435" s="97">
        <v>3.38916736655E-4</v>
      </c>
      <c r="W435" s="97">
        <v>5.4860855073604997E-2</v>
      </c>
      <c r="X435" s="97">
        <v>4.9195798195730001E-3</v>
      </c>
      <c r="Y435" s="97">
        <v>3.2069540672700003E-4</v>
      </c>
      <c r="Z435" s="97">
        <v>5.4233904761159003E-2</v>
      </c>
      <c r="AA435" s="97">
        <v>4.7960187829170003E-3</v>
      </c>
      <c r="AB435" s="97">
        <v>2.5983616476899998E-4</v>
      </c>
      <c r="AC435" s="97">
        <v>5.3448814924464003E-2</v>
      </c>
      <c r="AD435" s="321">
        <v>0</v>
      </c>
      <c r="AE435" s="97">
        <v>0</v>
      </c>
      <c r="AF435" s="97">
        <v>0</v>
      </c>
      <c r="AG435" s="97">
        <v>0</v>
      </c>
      <c r="AH435" s="97">
        <v>0</v>
      </c>
      <c r="AI435" s="97">
        <v>0</v>
      </c>
      <c r="AJ435" s="97">
        <v>0</v>
      </c>
      <c r="AK435" s="97">
        <v>0</v>
      </c>
      <c r="AL435" s="97">
        <v>0</v>
      </c>
      <c r="AM435" s="97">
        <v>0</v>
      </c>
      <c r="AN435" s="97">
        <v>0</v>
      </c>
      <c r="AO435" s="97">
        <v>0</v>
      </c>
      <c r="AP435" s="466">
        <f t="shared" si="866"/>
        <v>0</v>
      </c>
      <c r="AQ435" s="122">
        <f t="shared" si="867"/>
        <v>0</v>
      </c>
      <c r="AR435" s="473">
        <f t="shared" si="868"/>
        <v>0</v>
      </c>
      <c r="AS435" s="122">
        <f t="shared" si="869"/>
        <v>0</v>
      </c>
      <c r="AT435" s="122">
        <f t="shared" si="870"/>
        <v>0</v>
      </c>
      <c r="AU435" s="122">
        <f t="shared" si="871"/>
        <v>0</v>
      </c>
      <c r="AV435" s="122">
        <f t="shared" si="872"/>
        <v>0</v>
      </c>
      <c r="AW435" s="122">
        <f t="shared" si="873"/>
        <v>0</v>
      </c>
      <c r="AX435" s="122">
        <f t="shared" si="874"/>
        <v>0</v>
      </c>
      <c r="AY435" s="122">
        <f t="shared" si="875"/>
        <v>0</v>
      </c>
      <c r="AZ435" s="122">
        <f t="shared" si="876"/>
        <v>0</v>
      </c>
      <c r="BA435" s="469">
        <f t="shared" si="877"/>
        <v>0</v>
      </c>
      <c r="BB435" s="97">
        <f t="shared" si="878"/>
        <v>1.5458044012807239E-4</v>
      </c>
      <c r="BC435" s="97">
        <f t="shared" si="879"/>
        <v>1.1247824505178654E-5</v>
      </c>
      <c r="BD435" s="97">
        <f t="shared" si="880"/>
        <v>1.7099002206696471E-3</v>
      </c>
      <c r="BE435" s="97">
        <f t="shared" si="881"/>
        <v>1.5298190723821403E-4</v>
      </c>
      <c r="BF435" s="97">
        <f t="shared" si="882"/>
        <v>1.0460476789780656E-5</v>
      </c>
      <c r="BG435" s="97">
        <f t="shared" si="883"/>
        <v>1.6932498135939994E-3</v>
      </c>
      <c r="BH435" s="97">
        <f t="shared" si="884"/>
        <v>1.5184009803128259E-4</v>
      </c>
      <c r="BI435" s="97">
        <f t="shared" si="885"/>
        <v>9.8980855644522765E-6</v>
      </c>
      <c r="BJ435" s="97">
        <f t="shared" si="886"/>
        <v>1.6738993405061139E-3</v>
      </c>
      <c r="BK435" s="97">
        <f t="shared" si="887"/>
        <v>1.4802645527979208E-4</v>
      </c>
      <c r="BL435" s="97">
        <f t="shared" si="888"/>
        <v>8.0196988722011777E-6</v>
      </c>
      <c r="BM435" s="469">
        <f t="shared" si="889"/>
        <v>1.649667978857543E-3</v>
      </c>
      <c r="BN435" s="467">
        <f t="shared" si="890"/>
        <v>0</v>
      </c>
      <c r="BO435" s="97">
        <f t="shared" si="891"/>
        <v>0</v>
      </c>
      <c r="BP435" s="97">
        <f t="shared" si="892"/>
        <v>0</v>
      </c>
      <c r="BQ435" s="97">
        <f t="shared" si="893"/>
        <v>0</v>
      </c>
      <c r="BR435" s="97">
        <f t="shared" si="894"/>
        <v>0</v>
      </c>
      <c r="BS435" s="97">
        <f t="shared" si="895"/>
        <v>0</v>
      </c>
      <c r="BT435" s="97">
        <f t="shared" si="896"/>
        <v>0</v>
      </c>
      <c r="BU435" s="97">
        <f t="shared" si="897"/>
        <v>0</v>
      </c>
      <c r="BV435" s="97">
        <f t="shared" si="898"/>
        <v>0</v>
      </c>
      <c r="BW435" s="97">
        <f t="shared" si="899"/>
        <v>0</v>
      </c>
      <c r="BX435" s="97">
        <f t="shared" si="900"/>
        <v>0</v>
      </c>
      <c r="BY435" s="469">
        <f t="shared" si="901"/>
        <v>0</v>
      </c>
      <c r="BZ435" s="470">
        <f t="shared" si="902"/>
        <v>0</v>
      </c>
      <c r="CA435" s="470">
        <f t="shared" si="903"/>
        <v>0</v>
      </c>
      <c r="CB435" s="470">
        <f t="shared" si="904"/>
        <v>0</v>
      </c>
      <c r="CC435" s="470">
        <f t="shared" si="905"/>
        <v>0</v>
      </c>
      <c r="CD435" s="470">
        <f t="shared" si="906"/>
        <v>0</v>
      </c>
      <c r="CE435" s="470">
        <f t="shared" si="907"/>
        <v>0</v>
      </c>
      <c r="CF435" s="470">
        <f t="shared" si="908"/>
        <v>0</v>
      </c>
      <c r="CG435" s="470">
        <f t="shared" si="909"/>
        <v>0</v>
      </c>
      <c r="CH435" s="470">
        <f t="shared" si="910"/>
        <v>0</v>
      </c>
      <c r="CI435" s="470">
        <f t="shared" si="911"/>
        <v>0</v>
      </c>
      <c r="CJ435" s="470">
        <f t="shared" si="912"/>
        <v>0</v>
      </c>
      <c r="CK435" s="472">
        <f t="shared" si="913"/>
        <v>0</v>
      </c>
      <c r="CL435" s="470">
        <f t="shared" si="914"/>
        <v>5.008366193218E-3</v>
      </c>
      <c r="CM435" s="116">
        <f t="shared" si="915"/>
        <v>3.6442659855399998E-4</v>
      </c>
      <c r="CN435" s="116">
        <f t="shared" si="916"/>
        <v>5.5400323947105999E-2</v>
      </c>
      <c r="CO435" s="116">
        <f t="shared" si="917"/>
        <v>4.9565741419249996E-3</v>
      </c>
      <c r="CP435" s="116">
        <f t="shared" si="918"/>
        <v>3.38916736655E-4</v>
      </c>
      <c r="CQ435" s="116">
        <f t="shared" si="919"/>
        <v>5.4860855073604997E-2</v>
      </c>
      <c r="CR435" s="116">
        <f t="shared" si="920"/>
        <v>4.9195798195730001E-3</v>
      </c>
      <c r="CS435" s="116">
        <f t="shared" si="921"/>
        <v>3.2069540672700003E-4</v>
      </c>
      <c r="CT435" s="116">
        <f t="shared" si="922"/>
        <v>5.4233904761159003E-2</v>
      </c>
      <c r="CU435" s="116">
        <f t="shared" si="923"/>
        <v>4.7960187829170003E-3</v>
      </c>
      <c r="CV435" s="116">
        <f t="shared" si="924"/>
        <v>2.5983616476899998E-4</v>
      </c>
      <c r="CW435" s="471">
        <f t="shared" si="925"/>
        <v>5.3448814924464003E-2</v>
      </c>
      <c r="CX435" s="470">
        <f t="shared" si="926"/>
        <v>0</v>
      </c>
      <c r="CY435" s="116">
        <f t="shared" si="927"/>
        <v>0</v>
      </c>
      <c r="CZ435" s="116">
        <f t="shared" si="928"/>
        <v>0</v>
      </c>
      <c r="DA435" s="116">
        <f t="shared" si="929"/>
        <v>0</v>
      </c>
      <c r="DB435" s="116">
        <f t="shared" si="930"/>
        <v>0</v>
      </c>
      <c r="DC435" s="116">
        <f t="shared" si="931"/>
        <v>0</v>
      </c>
      <c r="DD435" s="116">
        <f t="shared" si="932"/>
        <v>0</v>
      </c>
      <c r="DE435" s="116">
        <f t="shared" si="933"/>
        <v>0</v>
      </c>
      <c r="DF435" s="116">
        <f t="shared" si="934"/>
        <v>0</v>
      </c>
      <c r="DG435" s="116">
        <f t="shared" si="935"/>
        <v>0</v>
      </c>
      <c r="DH435" s="116">
        <f t="shared" si="936"/>
        <v>0</v>
      </c>
      <c r="DI435" s="471">
        <f t="shared" si="937"/>
        <v>0</v>
      </c>
      <c r="DJ435" s="470">
        <f t="shared" si="938"/>
        <v>0</v>
      </c>
      <c r="DK435" s="116">
        <f t="shared" si="939"/>
        <v>0</v>
      </c>
      <c r="DL435" s="116">
        <f t="shared" si="940"/>
        <v>0</v>
      </c>
      <c r="DM435" s="116">
        <f t="shared" si="941"/>
        <v>0</v>
      </c>
      <c r="DN435" s="116">
        <f t="shared" si="942"/>
        <v>0</v>
      </c>
      <c r="DO435" s="116">
        <f t="shared" si="943"/>
        <v>0</v>
      </c>
      <c r="DP435" s="116">
        <f t="shared" si="944"/>
        <v>0</v>
      </c>
      <c r="DQ435" s="116">
        <f t="shared" si="945"/>
        <v>0</v>
      </c>
      <c r="DR435" s="116">
        <f t="shared" si="946"/>
        <v>0</v>
      </c>
      <c r="DS435" s="116">
        <f t="shared" si="947"/>
        <v>0</v>
      </c>
      <c r="DT435" s="116">
        <f t="shared" si="948"/>
        <v>0</v>
      </c>
      <c r="DU435" s="471">
        <f t="shared" si="949"/>
        <v>0</v>
      </c>
      <c r="DV435" s="470">
        <f t="shared" si="950"/>
        <v>0</v>
      </c>
      <c r="DW435" s="470">
        <f t="shared" si="951"/>
        <v>0</v>
      </c>
      <c r="DX435" s="470">
        <f t="shared" si="952"/>
        <v>0</v>
      </c>
      <c r="DY435" s="470">
        <f t="shared" si="953"/>
        <v>0</v>
      </c>
      <c r="DZ435" s="470">
        <f t="shared" si="954"/>
        <v>0</v>
      </c>
      <c r="EA435" s="470">
        <f t="shared" si="955"/>
        <v>0</v>
      </c>
      <c r="EB435" s="470">
        <f t="shared" si="956"/>
        <v>0</v>
      </c>
      <c r="EC435" s="470">
        <f t="shared" si="957"/>
        <v>0</v>
      </c>
      <c r="ED435" s="470">
        <f t="shared" si="958"/>
        <v>0</v>
      </c>
      <c r="EE435" s="470">
        <f t="shared" si="959"/>
        <v>0</v>
      </c>
      <c r="EF435" s="470">
        <f t="shared" si="960"/>
        <v>0</v>
      </c>
      <c r="EG435" s="470">
        <f t="shared" si="961"/>
        <v>0</v>
      </c>
      <c r="EH435" s="466">
        <f t="shared" si="962"/>
        <v>0</v>
      </c>
      <c r="EI435" s="122">
        <f t="shared" si="963"/>
        <v>0</v>
      </c>
      <c r="EJ435" s="122">
        <f t="shared" si="964"/>
        <v>0</v>
      </c>
      <c r="EK435" s="122">
        <f t="shared" si="965"/>
        <v>0</v>
      </c>
      <c r="EL435" s="122">
        <f t="shared" si="966"/>
        <v>0</v>
      </c>
      <c r="EM435" s="122">
        <f t="shared" si="967"/>
        <v>0</v>
      </c>
      <c r="EN435" s="122">
        <f t="shared" si="968"/>
        <v>0</v>
      </c>
      <c r="EO435" s="122">
        <f t="shared" si="969"/>
        <v>0</v>
      </c>
      <c r="EP435" s="122">
        <f t="shared" si="970"/>
        <v>0</v>
      </c>
      <c r="EQ435" s="122">
        <f t="shared" si="971"/>
        <v>0</v>
      </c>
      <c r="ER435" s="122">
        <f t="shared" si="972"/>
        <v>0</v>
      </c>
      <c r="ES435" s="469">
        <f t="shared" si="973"/>
        <v>0</v>
      </c>
      <c r="ET435" s="466">
        <f t="shared" si="974"/>
        <v>0</v>
      </c>
      <c r="EU435" s="122">
        <f t="shared" si="975"/>
        <v>0</v>
      </c>
      <c r="EV435" s="122">
        <f t="shared" si="976"/>
        <v>0</v>
      </c>
      <c r="EW435" s="122">
        <f t="shared" si="977"/>
        <v>0</v>
      </c>
      <c r="EX435" s="122">
        <f t="shared" si="978"/>
        <v>0</v>
      </c>
      <c r="EY435" s="122">
        <f t="shared" si="979"/>
        <v>0</v>
      </c>
      <c r="EZ435" s="122">
        <f t="shared" si="980"/>
        <v>0</v>
      </c>
      <c r="FA435" s="122">
        <f t="shared" si="981"/>
        <v>0</v>
      </c>
      <c r="FB435" s="122">
        <f t="shared" si="982"/>
        <v>0</v>
      </c>
      <c r="FC435" s="122">
        <f t="shared" si="983"/>
        <v>0</v>
      </c>
      <c r="FD435" s="122">
        <f t="shared" si="984"/>
        <v>0</v>
      </c>
      <c r="FE435" s="469">
        <f t="shared" si="985"/>
        <v>0</v>
      </c>
      <c r="FF435" s="466">
        <f t="shared" si="986"/>
        <v>0</v>
      </c>
      <c r="FG435" s="466">
        <f t="shared" si="987"/>
        <v>0</v>
      </c>
      <c r="FH435" s="466">
        <f t="shared" si="988"/>
        <v>0</v>
      </c>
      <c r="FI435" s="466">
        <f t="shared" si="989"/>
        <v>0</v>
      </c>
      <c r="FJ435" s="466">
        <f t="shared" si="990"/>
        <v>0</v>
      </c>
      <c r="FK435" s="466">
        <f t="shared" si="991"/>
        <v>0</v>
      </c>
      <c r="FL435" s="466">
        <f t="shared" si="992"/>
        <v>0</v>
      </c>
      <c r="FM435" s="466">
        <f t="shared" si="993"/>
        <v>0</v>
      </c>
      <c r="FN435" s="466">
        <f t="shared" si="994"/>
        <v>0</v>
      </c>
      <c r="FO435" s="466">
        <f t="shared" si="995"/>
        <v>0</v>
      </c>
      <c r="FP435" s="466">
        <f t="shared" si="996"/>
        <v>0</v>
      </c>
      <c r="FQ435" s="468">
        <f t="shared" si="997"/>
        <v>0</v>
      </c>
      <c r="FR435" s="466">
        <f t="shared" si="998"/>
        <v>0</v>
      </c>
      <c r="FS435" s="466">
        <f t="shared" si="999"/>
        <v>0</v>
      </c>
      <c r="FT435" s="466">
        <f t="shared" si="1000"/>
        <v>0</v>
      </c>
      <c r="FU435" s="466">
        <f t="shared" si="1001"/>
        <v>0</v>
      </c>
      <c r="FV435" s="466">
        <f t="shared" si="1002"/>
        <v>0</v>
      </c>
      <c r="FW435" s="466">
        <f t="shared" si="1003"/>
        <v>0</v>
      </c>
      <c r="FX435" s="466">
        <f t="shared" si="1004"/>
        <v>0</v>
      </c>
      <c r="FY435" s="466">
        <f t="shared" si="1005"/>
        <v>0</v>
      </c>
      <c r="FZ435" s="466">
        <f t="shared" si="1006"/>
        <v>0</v>
      </c>
      <c r="GA435" s="466">
        <f t="shared" si="1007"/>
        <v>0</v>
      </c>
      <c r="GB435" s="466">
        <f t="shared" si="1008"/>
        <v>0</v>
      </c>
      <c r="GC435" s="468">
        <f t="shared" si="1009"/>
        <v>0</v>
      </c>
    </row>
    <row r="436" spans="1:185">
      <c r="A436" s="97">
        <v>433</v>
      </c>
      <c r="B436" s="97" t="s">
        <v>11</v>
      </c>
      <c r="C436" s="97" t="s">
        <v>213</v>
      </c>
      <c r="D436" s="97" t="s">
        <v>936</v>
      </c>
      <c r="E436" s="321">
        <v>3.0050197159310001E-3</v>
      </c>
      <c r="F436" s="122">
        <v>2.18655959132E-4</v>
      </c>
      <c r="G436" s="122">
        <v>3.3240194368262997E-2</v>
      </c>
      <c r="H436" s="122">
        <v>2.973944485155E-3</v>
      </c>
      <c r="I436" s="122">
        <v>2.0335004199299999E-4</v>
      </c>
      <c r="J436" s="122">
        <v>3.2916513044163001E-2</v>
      </c>
      <c r="K436" s="122">
        <v>2.951747891744E-3</v>
      </c>
      <c r="L436" s="122">
        <v>1.92417244036E-4</v>
      </c>
      <c r="M436" s="122">
        <v>3.2540342856695E-2</v>
      </c>
      <c r="N436" s="122">
        <v>2.8776112697500001E-3</v>
      </c>
      <c r="O436" s="122">
        <v>1.5590169886100001E-4</v>
      </c>
      <c r="P436" s="475">
        <v>3.2069288954677998E-2</v>
      </c>
      <c r="Q436" s="474">
        <v>17</v>
      </c>
      <c r="R436" s="97">
        <v>5.1085335170825003E-2</v>
      </c>
      <c r="S436" s="97">
        <v>3.7171513052499999E-3</v>
      </c>
      <c r="T436" s="97">
        <v>0.56508330426047804</v>
      </c>
      <c r="U436" s="97">
        <v>5.0557056247638003E-2</v>
      </c>
      <c r="V436" s="97">
        <v>3.4569507138829999E-3</v>
      </c>
      <c r="W436" s="97">
        <v>0.559580721750774</v>
      </c>
      <c r="X436" s="97">
        <v>5.0179714159645998E-2</v>
      </c>
      <c r="Y436" s="97">
        <v>3.2710931486200001E-3</v>
      </c>
      <c r="Z436" s="97">
        <v>0.55318582856382104</v>
      </c>
      <c r="AA436" s="97">
        <v>4.8919391585755999E-2</v>
      </c>
      <c r="AB436" s="97">
        <v>2.6503288806429999E-3</v>
      </c>
      <c r="AC436" s="97">
        <v>0.54517791222953305</v>
      </c>
      <c r="AD436" s="321">
        <v>0</v>
      </c>
      <c r="AE436" s="97">
        <v>0</v>
      </c>
      <c r="AF436" s="97">
        <v>0</v>
      </c>
      <c r="AG436" s="97">
        <v>0</v>
      </c>
      <c r="AH436" s="97">
        <v>0</v>
      </c>
      <c r="AI436" s="97">
        <v>0</v>
      </c>
      <c r="AJ436" s="97">
        <v>0</v>
      </c>
      <c r="AK436" s="97">
        <v>0</v>
      </c>
      <c r="AL436" s="97">
        <v>0</v>
      </c>
      <c r="AM436" s="97">
        <v>0</v>
      </c>
      <c r="AN436" s="97">
        <v>0</v>
      </c>
      <c r="AO436" s="97">
        <v>0</v>
      </c>
      <c r="AP436" s="466">
        <f t="shared" si="866"/>
        <v>0</v>
      </c>
      <c r="AQ436" s="122">
        <f t="shared" si="867"/>
        <v>0</v>
      </c>
      <c r="AR436" s="473">
        <f t="shared" si="868"/>
        <v>0</v>
      </c>
      <c r="AS436" s="122">
        <f t="shared" si="869"/>
        <v>0</v>
      </c>
      <c r="AT436" s="122">
        <f t="shared" si="870"/>
        <v>0</v>
      </c>
      <c r="AU436" s="122">
        <f t="shared" si="871"/>
        <v>0</v>
      </c>
      <c r="AV436" s="122">
        <f t="shared" si="872"/>
        <v>0</v>
      </c>
      <c r="AW436" s="122">
        <f t="shared" si="873"/>
        <v>0</v>
      </c>
      <c r="AX436" s="122">
        <f t="shared" si="874"/>
        <v>0</v>
      </c>
      <c r="AY436" s="122">
        <f t="shared" si="875"/>
        <v>0</v>
      </c>
      <c r="AZ436" s="122">
        <f t="shared" si="876"/>
        <v>0</v>
      </c>
      <c r="BA436" s="469">
        <f t="shared" si="877"/>
        <v>0</v>
      </c>
      <c r="BB436" s="97">
        <f t="shared" si="878"/>
        <v>4.6374132038406286E-4</v>
      </c>
      <c r="BC436" s="97">
        <f t="shared" si="879"/>
        <v>3.3743473515381641E-5</v>
      </c>
      <c r="BD436" s="97">
        <f t="shared" si="880"/>
        <v>5.1297006620089408E-3</v>
      </c>
      <c r="BE436" s="97">
        <f t="shared" si="881"/>
        <v>4.5894572171464209E-4</v>
      </c>
      <c r="BF436" s="97">
        <f t="shared" si="882"/>
        <v>3.138143036934196E-5</v>
      </c>
      <c r="BG436" s="97">
        <f t="shared" si="883"/>
        <v>5.0797494407819983E-3</v>
      </c>
      <c r="BH436" s="97">
        <f t="shared" si="884"/>
        <v>4.5552029409369347E-4</v>
      </c>
      <c r="BI436" s="97">
        <f t="shared" si="885"/>
        <v>2.969425669351115E-5</v>
      </c>
      <c r="BJ436" s="97">
        <f t="shared" si="886"/>
        <v>5.0216980215181863E-3</v>
      </c>
      <c r="BK436" s="97">
        <f t="shared" si="887"/>
        <v>4.4407936583953055E-4</v>
      </c>
      <c r="BL436" s="97">
        <f t="shared" si="888"/>
        <v>2.4059096616449211E-5</v>
      </c>
      <c r="BM436" s="469">
        <f t="shared" si="889"/>
        <v>4.9490039365724737E-3</v>
      </c>
      <c r="BN436" s="467">
        <f t="shared" si="890"/>
        <v>0</v>
      </c>
      <c r="BO436" s="97">
        <f t="shared" si="891"/>
        <v>0</v>
      </c>
      <c r="BP436" s="97">
        <f t="shared" si="892"/>
        <v>0</v>
      </c>
      <c r="BQ436" s="97">
        <f t="shared" si="893"/>
        <v>0</v>
      </c>
      <c r="BR436" s="97">
        <f t="shared" si="894"/>
        <v>0</v>
      </c>
      <c r="BS436" s="97">
        <f t="shared" si="895"/>
        <v>0</v>
      </c>
      <c r="BT436" s="97">
        <f t="shared" si="896"/>
        <v>0</v>
      </c>
      <c r="BU436" s="97">
        <f t="shared" si="897"/>
        <v>0</v>
      </c>
      <c r="BV436" s="97">
        <f t="shared" si="898"/>
        <v>0</v>
      </c>
      <c r="BW436" s="97">
        <f t="shared" si="899"/>
        <v>0</v>
      </c>
      <c r="BX436" s="97">
        <f t="shared" si="900"/>
        <v>0</v>
      </c>
      <c r="BY436" s="469">
        <f t="shared" si="901"/>
        <v>0</v>
      </c>
      <c r="BZ436" s="470">
        <f t="shared" si="902"/>
        <v>0</v>
      </c>
      <c r="CA436" s="470">
        <f t="shared" si="903"/>
        <v>0</v>
      </c>
      <c r="CB436" s="470">
        <f t="shared" si="904"/>
        <v>0</v>
      </c>
      <c r="CC436" s="470">
        <f t="shared" si="905"/>
        <v>0</v>
      </c>
      <c r="CD436" s="470">
        <f t="shared" si="906"/>
        <v>0</v>
      </c>
      <c r="CE436" s="470">
        <f t="shared" si="907"/>
        <v>0</v>
      </c>
      <c r="CF436" s="470">
        <f t="shared" si="908"/>
        <v>0</v>
      </c>
      <c r="CG436" s="470">
        <f t="shared" si="909"/>
        <v>0</v>
      </c>
      <c r="CH436" s="470">
        <f t="shared" si="910"/>
        <v>0</v>
      </c>
      <c r="CI436" s="470">
        <f t="shared" si="911"/>
        <v>0</v>
      </c>
      <c r="CJ436" s="470">
        <f t="shared" si="912"/>
        <v>0</v>
      </c>
      <c r="CK436" s="472">
        <f t="shared" si="913"/>
        <v>0</v>
      </c>
      <c r="CL436" s="470">
        <f t="shared" si="914"/>
        <v>5.1085335170825003E-2</v>
      </c>
      <c r="CM436" s="116">
        <f t="shared" si="915"/>
        <v>3.7171513052499999E-3</v>
      </c>
      <c r="CN436" s="116">
        <f t="shared" si="916"/>
        <v>0.56508330426047804</v>
      </c>
      <c r="CO436" s="116">
        <f t="shared" si="917"/>
        <v>5.0557056247638003E-2</v>
      </c>
      <c r="CP436" s="116">
        <f t="shared" si="918"/>
        <v>3.4569507138829999E-3</v>
      </c>
      <c r="CQ436" s="116">
        <f t="shared" si="919"/>
        <v>0.559580721750774</v>
      </c>
      <c r="CR436" s="116">
        <f t="shared" si="920"/>
        <v>5.0179714159645998E-2</v>
      </c>
      <c r="CS436" s="116">
        <f t="shared" si="921"/>
        <v>3.2710931486200001E-3</v>
      </c>
      <c r="CT436" s="116">
        <f t="shared" si="922"/>
        <v>0.55318582856382104</v>
      </c>
      <c r="CU436" s="116">
        <f t="shared" si="923"/>
        <v>4.8919391585755999E-2</v>
      </c>
      <c r="CV436" s="116">
        <f t="shared" si="924"/>
        <v>2.6503288806429999E-3</v>
      </c>
      <c r="CW436" s="471">
        <f t="shared" si="925"/>
        <v>0.54517791222953305</v>
      </c>
      <c r="CX436" s="470">
        <f t="shared" si="926"/>
        <v>0</v>
      </c>
      <c r="CY436" s="116">
        <f t="shared" si="927"/>
        <v>0</v>
      </c>
      <c r="CZ436" s="116">
        <f t="shared" si="928"/>
        <v>0</v>
      </c>
      <c r="DA436" s="116">
        <f t="shared" si="929"/>
        <v>0</v>
      </c>
      <c r="DB436" s="116">
        <f t="shared" si="930"/>
        <v>0</v>
      </c>
      <c r="DC436" s="116">
        <f t="shared" si="931"/>
        <v>0</v>
      </c>
      <c r="DD436" s="116">
        <f t="shared" si="932"/>
        <v>0</v>
      </c>
      <c r="DE436" s="116">
        <f t="shared" si="933"/>
        <v>0</v>
      </c>
      <c r="DF436" s="116">
        <f t="shared" si="934"/>
        <v>0</v>
      </c>
      <c r="DG436" s="116">
        <f t="shared" si="935"/>
        <v>0</v>
      </c>
      <c r="DH436" s="116">
        <f t="shared" si="936"/>
        <v>0</v>
      </c>
      <c r="DI436" s="471">
        <f t="shared" si="937"/>
        <v>0</v>
      </c>
      <c r="DJ436" s="470">
        <f t="shared" si="938"/>
        <v>0</v>
      </c>
      <c r="DK436" s="116">
        <f t="shared" si="939"/>
        <v>0</v>
      </c>
      <c r="DL436" s="116">
        <f t="shared" si="940"/>
        <v>0</v>
      </c>
      <c r="DM436" s="116">
        <f t="shared" si="941"/>
        <v>0</v>
      </c>
      <c r="DN436" s="116">
        <f t="shared" si="942"/>
        <v>0</v>
      </c>
      <c r="DO436" s="116">
        <f t="shared" si="943"/>
        <v>0</v>
      </c>
      <c r="DP436" s="116">
        <f t="shared" si="944"/>
        <v>0</v>
      </c>
      <c r="DQ436" s="116">
        <f t="shared" si="945"/>
        <v>0</v>
      </c>
      <c r="DR436" s="116">
        <f t="shared" si="946"/>
        <v>0</v>
      </c>
      <c r="DS436" s="116">
        <f t="shared" si="947"/>
        <v>0</v>
      </c>
      <c r="DT436" s="116">
        <f t="shared" si="948"/>
        <v>0</v>
      </c>
      <c r="DU436" s="471">
        <f t="shared" si="949"/>
        <v>0</v>
      </c>
      <c r="DV436" s="470">
        <f t="shared" si="950"/>
        <v>0</v>
      </c>
      <c r="DW436" s="470">
        <f t="shared" si="951"/>
        <v>0</v>
      </c>
      <c r="DX436" s="470">
        <f t="shared" si="952"/>
        <v>0</v>
      </c>
      <c r="DY436" s="470">
        <f t="shared" si="953"/>
        <v>0</v>
      </c>
      <c r="DZ436" s="470">
        <f t="shared" si="954"/>
        <v>0</v>
      </c>
      <c r="EA436" s="470">
        <f t="shared" si="955"/>
        <v>0</v>
      </c>
      <c r="EB436" s="470">
        <f t="shared" si="956"/>
        <v>0</v>
      </c>
      <c r="EC436" s="470">
        <f t="shared" si="957"/>
        <v>0</v>
      </c>
      <c r="ED436" s="470">
        <f t="shared" si="958"/>
        <v>0</v>
      </c>
      <c r="EE436" s="470">
        <f t="shared" si="959"/>
        <v>0</v>
      </c>
      <c r="EF436" s="470">
        <f t="shared" si="960"/>
        <v>0</v>
      </c>
      <c r="EG436" s="470">
        <f t="shared" si="961"/>
        <v>0</v>
      </c>
      <c r="EH436" s="466">
        <f t="shared" si="962"/>
        <v>0</v>
      </c>
      <c r="EI436" s="122">
        <f t="shared" si="963"/>
        <v>0</v>
      </c>
      <c r="EJ436" s="122">
        <f t="shared" si="964"/>
        <v>0</v>
      </c>
      <c r="EK436" s="122">
        <f t="shared" si="965"/>
        <v>0</v>
      </c>
      <c r="EL436" s="122">
        <f t="shared" si="966"/>
        <v>0</v>
      </c>
      <c r="EM436" s="122">
        <f t="shared" si="967"/>
        <v>0</v>
      </c>
      <c r="EN436" s="122">
        <f t="shared" si="968"/>
        <v>0</v>
      </c>
      <c r="EO436" s="122">
        <f t="shared" si="969"/>
        <v>0</v>
      </c>
      <c r="EP436" s="122">
        <f t="shared" si="970"/>
        <v>0</v>
      </c>
      <c r="EQ436" s="122">
        <f t="shared" si="971"/>
        <v>0</v>
      </c>
      <c r="ER436" s="122">
        <f t="shared" si="972"/>
        <v>0</v>
      </c>
      <c r="ES436" s="469">
        <f t="shared" si="973"/>
        <v>0</v>
      </c>
      <c r="ET436" s="466">
        <f t="shared" si="974"/>
        <v>0</v>
      </c>
      <c r="EU436" s="122">
        <f t="shared" si="975"/>
        <v>0</v>
      </c>
      <c r="EV436" s="122">
        <f t="shared" si="976"/>
        <v>0</v>
      </c>
      <c r="EW436" s="122">
        <f t="shared" si="977"/>
        <v>0</v>
      </c>
      <c r="EX436" s="122">
        <f t="shared" si="978"/>
        <v>0</v>
      </c>
      <c r="EY436" s="122">
        <f t="shared" si="979"/>
        <v>0</v>
      </c>
      <c r="EZ436" s="122">
        <f t="shared" si="980"/>
        <v>0</v>
      </c>
      <c r="FA436" s="122">
        <f t="shared" si="981"/>
        <v>0</v>
      </c>
      <c r="FB436" s="122">
        <f t="shared" si="982"/>
        <v>0</v>
      </c>
      <c r="FC436" s="122">
        <f t="shared" si="983"/>
        <v>0</v>
      </c>
      <c r="FD436" s="122">
        <f t="shared" si="984"/>
        <v>0</v>
      </c>
      <c r="FE436" s="469">
        <f t="shared" si="985"/>
        <v>0</v>
      </c>
      <c r="FF436" s="466">
        <f t="shared" si="986"/>
        <v>0</v>
      </c>
      <c r="FG436" s="466">
        <f t="shared" si="987"/>
        <v>0</v>
      </c>
      <c r="FH436" s="466">
        <f t="shared" si="988"/>
        <v>0</v>
      </c>
      <c r="FI436" s="466">
        <f t="shared" si="989"/>
        <v>0</v>
      </c>
      <c r="FJ436" s="466">
        <f t="shared" si="990"/>
        <v>0</v>
      </c>
      <c r="FK436" s="466">
        <f t="shared" si="991"/>
        <v>0</v>
      </c>
      <c r="FL436" s="466">
        <f t="shared" si="992"/>
        <v>0</v>
      </c>
      <c r="FM436" s="466">
        <f t="shared" si="993"/>
        <v>0</v>
      </c>
      <c r="FN436" s="466">
        <f t="shared" si="994"/>
        <v>0</v>
      </c>
      <c r="FO436" s="466">
        <f t="shared" si="995"/>
        <v>0</v>
      </c>
      <c r="FP436" s="466">
        <f t="shared" si="996"/>
        <v>0</v>
      </c>
      <c r="FQ436" s="468">
        <f t="shared" si="997"/>
        <v>0</v>
      </c>
      <c r="FR436" s="466">
        <f t="shared" si="998"/>
        <v>0</v>
      </c>
      <c r="FS436" s="466">
        <f t="shared" si="999"/>
        <v>0</v>
      </c>
      <c r="FT436" s="466">
        <f t="shared" si="1000"/>
        <v>0</v>
      </c>
      <c r="FU436" s="466">
        <f t="shared" si="1001"/>
        <v>0</v>
      </c>
      <c r="FV436" s="466">
        <f t="shared" si="1002"/>
        <v>0</v>
      </c>
      <c r="FW436" s="466">
        <f t="shared" si="1003"/>
        <v>0</v>
      </c>
      <c r="FX436" s="466">
        <f t="shared" si="1004"/>
        <v>0</v>
      </c>
      <c r="FY436" s="466">
        <f t="shared" si="1005"/>
        <v>0</v>
      </c>
      <c r="FZ436" s="466">
        <f t="shared" si="1006"/>
        <v>0</v>
      </c>
      <c r="GA436" s="466">
        <f t="shared" si="1007"/>
        <v>0</v>
      </c>
      <c r="GB436" s="466">
        <f t="shared" si="1008"/>
        <v>0</v>
      </c>
      <c r="GC436" s="468">
        <f t="shared" si="1009"/>
        <v>0</v>
      </c>
    </row>
    <row r="437" spans="1:185">
      <c r="A437" s="97">
        <v>434</v>
      </c>
      <c r="B437" s="97" t="s">
        <v>11</v>
      </c>
      <c r="C437" s="97" t="s">
        <v>213</v>
      </c>
      <c r="D437" s="97" t="s">
        <v>936</v>
      </c>
      <c r="E437" s="321">
        <v>3.393793390839E-3</v>
      </c>
      <c r="F437" s="122">
        <v>3.0544284928145999E-2</v>
      </c>
      <c r="G437" s="122">
        <v>4.7057636455419001E-2</v>
      </c>
      <c r="H437" s="122">
        <v>3.1138054360949998E-3</v>
      </c>
      <c r="I437" s="122">
        <v>2.8024381421573999E-2</v>
      </c>
      <c r="J437" s="122">
        <v>4.6425623667334999E-2</v>
      </c>
      <c r="K437" s="122">
        <v>2.9186623161219999E-3</v>
      </c>
      <c r="L437" s="122">
        <v>2.6268085038206001E-2</v>
      </c>
      <c r="M437" s="122">
        <v>4.5691122319020998E-2</v>
      </c>
      <c r="N437" s="122">
        <v>2.4740753819220002E-3</v>
      </c>
      <c r="O437" s="122">
        <v>2.2266783712618001E-2</v>
      </c>
      <c r="P437" s="475">
        <v>4.4771353188752999E-2</v>
      </c>
      <c r="Q437" s="474">
        <v>1</v>
      </c>
      <c r="R437" s="97">
        <v>3.393793390839E-3</v>
      </c>
      <c r="S437" s="97">
        <v>3.0544284928145999E-2</v>
      </c>
      <c r="T437" s="97">
        <v>4.7057636455419001E-2</v>
      </c>
      <c r="U437" s="97">
        <v>3.1138054360949998E-3</v>
      </c>
      <c r="V437" s="97">
        <v>2.8024381421573999E-2</v>
      </c>
      <c r="W437" s="97">
        <v>4.6425623667334999E-2</v>
      </c>
      <c r="X437" s="97">
        <v>2.9186623161219999E-3</v>
      </c>
      <c r="Y437" s="97">
        <v>2.6268085038206001E-2</v>
      </c>
      <c r="Z437" s="97">
        <v>4.5691122319020998E-2</v>
      </c>
      <c r="AA437" s="97">
        <v>2.4740753819220002E-3</v>
      </c>
      <c r="AB437" s="97">
        <v>2.2266783712618001E-2</v>
      </c>
      <c r="AC437" s="97">
        <v>4.4771353188752999E-2</v>
      </c>
      <c r="AD437" s="321">
        <v>0</v>
      </c>
      <c r="AE437" s="97">
        <v>0</v>
      </c>
      <c r="AF437" s="97">
        <v>0</v>
      </c>
      <c r="AG437" s="97">
        <v>0</v>
      </c>
      <c r="AH437" s="97">
        <v>0</v>
      </c>
      <c r="AI437" s="97">
        <v>0</v>
      </c>
      <c r="AJ437" s="97">
        <v>0</v>
      </c>
      <c r="AK437" s="97">
        <v>0</v>
      </c>
      <c r="AL437" s="97">
        <v>0</v>
      </c>
      <c r="AM437" s="97">
        <v>0</v>
      </c>
      <c r="AN437" s="97">
        <v>0</v>
      </c>
      <c r="AO437" s="97">
        <v>0</v>
      </c>
      <c r="AP437" s="466">
        <f t="shared" si="866"/>
        <v>0</v>
      </c>
      <c r="AQ437" s="122">
        <f t="shared" si="867"/>
        <v>0</v>
      </c>
      <c r="AR437" s="473">
        <f t="shared" si="868"/>
        <v>0</v>
      </c>
      <c r="AS437" s="122">
        <f t="shared" si="869"/>
        <v>0</v>
      </c>
      <c r="AT437" s="122">
        <f t="shared" si="870"/>
        <v>0</v>
      </c>
      <c r="AU437" s="122">
        <f t="shared" si="871"/>
        <v>0</v>
      </c>
      <c r="AV437" s="122">
        <f t="shared" si="872"/>
        <v>0</v>
      </c>
      <c r="AW437" s="122">
        <f t="shared" si="873"/>
        <v>0</v>
      </c>
      <c r="AX437" s="122">
        <f t="shared" si="874"/>
        <v>0</v>
      </c>
      <c r="AY437" s="122">
        <f t="shared" si="875"/>
        <v>0</v>
      </c>
      <c r="AZ437" s="122">
        <f t="shared" si="876"/>
        <v>0</v>
      </c>
      <c r="BA437" s="469">
        <f t="shared" si="877"/>
        <v>0</v>
      </c>
      <c r="BB437" s="97">
        <f t="shared" si="878"/>
        <v>5.2373773783736524E-4</v>
      </c>
      <c r="BC437" s="97">
        <f t="shared" si="879"/>
        <v>4.7136619263002189E-3</v>
      </c>
      <c r="BD437" s="97">
        <f t="shared" si="880"/>
        <v>7.2620390303257164E-3</v>
      </c>
      <c r="BE437" s="97">
        <f t="shared" si="881"/>
        <v>4.805293744658161E-4</v>
      </c>
      <c r="BF437" s="97">
        <f t="shared" si="882"/>
        <v>4.3247848173804575E-3</v>
      </c>
      <c r="BG437" s="97">
        <f t="shared" si="883"/>
        <v>7.1645054123957302E-3</v>
      </c>
      <c r="BH437" s="97">
        <f t="shared" si="884"/>
        <v>4.5041445454020501E-4</v>
      </c>
      <c r="BI437" s="97">
        <f t="shared" si="885"/>
        <v>4.0537492566182567E-3</v>
      </c>
      <c r="BJ437" s="97">
        <f t="shared" si="886"/>
        <v>7.0511555320986949E-3</v>
      </c>
      <c r="BK437" s="97">
        <f t="shared" si="887"/>
        <v>3.8180481088349617E-4</v>
      </c>
      <c r="BL437" s="97">
        <f t="shared" si="888"/>
        <v>3.4362595442727932E-3</v>
      </c>
      <c r="BM437" s="469">
        <f t="shared" si="889"/>
        <v>6.9092147159843373E-3</v>
      </c>
      <c r="BN437" s="467">
        <f t="shared" si="890"/>
        <v>0</v>
      </c>
      <c r="BO437" s="97">
        <f t="shared" si="891"/>
        <v>0</v>
      </c>
      <c r="BP437" s="97">
        <f t="shared" si="892"/>
        <v>0</v>
      </c>
      <c r="BQ437" s="97">
        <f t="shared" si="893"/>
        <v>0</v>
      </c>
      <c r="BR437" s="97">
        <f t="shared" si="894"/>
        <v>0</v>
      </c>
      <c r="BS437" s="97">
        <f t="shared" si="895"/>
        <v>0</v>
      </c>
      <c r="BT437" s="97">
        <f t="shared" si="896"/>
        <v>0</v>
      </c>
      <c r="BU437" s="97">
        <f t="shared" si="897"/>
        <v>0</v>
      </c>
      <c r="BV437" s="97">
        <f t="shared" si="898"/>
        <v>0</v>
      </c>
      <c r="BW437" s="97">
        <f t="shared" si="899"/>
        <v>0</v>
      </c>
      <c r="BX437" s="97">
        <f t="shared" si="900"/>
        <v>0</v>
      </c>
      <c r="BY437" s="469">
        <f t="shared" si="901"/>
        <v>0</v>
      </c>
      <c r="BZ437" s="470">
        <f t="shared" si="902"/>
        <v>0</v>
      </c>
      <c r="CA437" s="470">
        <f t="shared" si="903"/>
        <v>0</v>
      </c>
      <c r="CB437" s="470">
        <f t="shared" si="904"/>
        <v>0</v>
      </c>
      <c r="CC437" s="470">
        <f t="shared" si="905"/>
        <v>0</v>
      </c>
      <c r="CD437" s="470">
        <f t="shared" si="906"/>
        <v>0</v>
      </c>
      <c r="CE437" s="470">
        <f t="shared" si="907"/>
        <v>0</v>
      </c>
      <c r="CF437" s="470">
        <f t="shared" si="908"/>
        <v>0</v>
      </c>
      <c r="CG437" s="470">
        <f t="shared" si="909"/>
        <v>0</v>
      </c>
      <c r="CH437" s="470">
        <f t="shared" si="910"/>
        <v>0</v>
      </c>
      <c r="CI437" s="470">
        <f t="shared" si="911"/>
        <v>0</v>
      </c>
      <c r="CJ437" s="470">
        <f t="shared" si="912"/>
        <v>0</v>
      </c>
      <c r="CK437" s="472">
        <f t="shared" si="913"/>
        <v>0</v>
      </c>
      <c r="CL437" s="470">
        <f t="shared" si="914"/>
        <v>3.393793390839E-3</v>
      </c>
      <c r="CM437" s="116">
        <f t="shared" si="915"/>
        <v>3.0544284928145999E-2</v>
      </c>
      <c r="CN437" s="116">
        <f t="shared" si="916"/>
        <v>4.7057636455419001E-2</v>
      </c>
      <c r="CO437" s="116">
        <f t="shared" si="917"/>
        <v>3.1138054360949998E-3</v>
      </c>
      <c r="CP437" s="116">
        <f t="shared" si="918"/>
        <v>2.8024381421573999E-2</v>
      </c>
      <c r="CQ437" s="116">
        <f t="shared" si="919"/>
        <v>4.6425623667334999E-2</v>
      </c>
      <c r="CR437" s="116">
        <f t="shared" si="920"/>
        <v>2.9186623161219999E-3</v>
      </c>
      <c r="CS437" s="116">
        <f t="shared" si="921"/>
        <v>2.6268085038206001E-2</v>
      </c>
      <c r="CT437" s="116">
        <f t="shared" si="922"/>
        <v>4.5691122319020998E-2</v>
      </c>
      <c r="CU437" s="116">
        <f t="shared" si="923"/>
        <v>2.4740753819220002E-3</v>
      </c>
      <c r="CV437" s="116">
        <f t="shared" si="924"/>
        <v>2.2266783712618001E-2</v>
      </c>
      <c r="CW437" s="471">
        <f t="shared" si="925"/>
        <v>4.4771353188752999E-2</v>
      </c>
      <c r="CX437" s="470">
        <f t="shared" si="926"/>
        <v>0</v>
      </c>
      <c r="CY437" s="116">
        <f t="shared" si="927"/>
        <v>0</v>
      </c>
      <c r="CZ437" s="116">
        <f t="shared" si="928"/>
        <v>0</v>
      </c>
      <c r="DA437" s="116">
        <f t="shared" si="929"/>
        <v>0</v>
      </c>
      <c r="DB437" s="116">
        <f t="shared" si="930"/>
        <v>0</v>
      </c>
      <c r="DC437" s="116">
        <f t="shared" si="931"/>
        <v>0</v>
      </c>
      <c r="DD437" s="116">
        <f t="shared" si="932"/>
        <v>0</v>
      </c>
      <c r="DE437" s="116">
        <f t="shared" si="933"/>
        <v>0</v>
      </c>
      <c r="DF437" s="116">
        <f t="shared" si="934"/>
        <v>0</v>
      </c>
      <c r="DG437" s="116">
        <f t="shared" si="935"/>
        <v>0</v>
      </c>
      <c r="DH437" s="116">
        <f t="shared" si="936"/>
        <v>0</v>
      </c>
      <c r="DI437" s="471">
        <f t="shared" si="937"/>
        <v>0</v>
      </c>
      <c r="DJ437" s="470">
        <f t="shared" si="938"/>
        <v>0</v>
      </c>
      <c r="DK437" s="116">
        <f t="shared" si="939"/>
        <v>0</v>
      </c>
      <c r="DL437" s="116">
        <f t="shared" si="940"/>
        <v>0</v>
      </c>
      <c r="DM437" s="116">
        <f t="shared" si="941"/>
        <v>0</v>
      </c>
      <c r="DN437" s="116">
        <f t="shared" si="942"/>
        <v>0</v>
      </c>
      <c r="DO437" s="116">
        <f t="shared" si="943"/>
        <v>0</v>
      </c>
      <c r="DP437" s="116">
        <f t="shared" si="944"/>
        <v>0</v>
      </c>
      <c r="DQ437" s="116">
        <f t="shared" si="945"/>
        <v>0</v>
      </c>
      <c r="DR437" s="116">
        <f t="shared" si="946"/>
        <v>0</v>
      </c>
      <c r="DS437" s="116">
        <f t="shared" si="947"/>
        <v>0</v>
      </c>
      <c r="DT437" s="116">
        <f t="shared" si="948"/>
        <v>0</v>
      </c>
      <c r="DU437" s="471">
        <f t="shared" si="949"/>
        <v>0</v>
      </c>
      <c r="DV437" s="470">
        <f t="shared" si="950"/>
        <v>0</v>
      </c>
      <c r="DW437" s="470">
        <f t="shared" si="951"/>
        <v>0</v>
      </c>
      <c r="DX437" s="470">
        <f t="shared" si="952"/>
        <v>0</v>
      </c>
      <c r="DY437" s="470">
        <f t="shared" si="953"/>
        <v>0</v>
      </c>
      <c r="DZ437" s="470">
        <f t="shared" si="954"/>
        <v>0</v>
      </c>
      <c r="EA437" s="470">
        <f t="shared" si="955"/>
        <v>0</v>
      </c>
      <c r="EB437" s="470">
        <f t="shared" si="956"/>
        <v>0</v>
      </c>
      <c r="EC437" s="470">
        <f t="shared" si="957"/>
        <v>0</v>
      </c>
      <c r="ED437" s="470">
        <f t="shared" si="958"/>
        <v>0</v>
      </c>
      <c r="EE437" s="470">
        <f t="shared" si="959"/>
        <v>0</v>
      </c>
      <c r="EF437" s="470">
        <f t="shared" si="960"/>
        <v>0</v>
      </c>
      <c r="EG437" s="470">
        <f t="shared" si="961"/>
        <v>0</v>
      </c>
      <c r="EH437" s="466">
        <f t="shared" si="962"/>
        <v>0</v>
      </c>
      <c r="EI437" s="122">
        <f t="shared" si="963"/>
        <v>0</v>
      </c>
      <c r="EJ437" s="122">
        <f t="shared" si="964"/>
        <v>0</v>
      </c>
      <c r="EK437" s="122">
        <f t="shared" si="965"/>
        <v>0</v>
      </c>
      <c r="EL437" s="122">
        <f t="shared" si="966"/>
        <v>0</v>
      </c>
      <c r="EM437" s="122">
        <f t="shared" si="967"/>
        <v>0</v>
      </c>
      <c r="EN437" s="122">
        <f t="shared" si="968"/>
        <v>0</v>
      </c>
      <c r="EO437" s="122">
        <f t="shared" si="969"/>
        <v>0</v>
      </c>
      <c r="EP437" s="122">
        <f t="shared" si="970"/>
        <v>0</v>
      </c>
      <c r="EQ437" s="122">
        <f t="shared" si="971"/>
        <v>0</v>
      </c>
      <c r="ER437" s="122">
        <f t="shared" si="972"/>
        <v>0</v>
      </c>
      <c r="ES437" s="469">
        <f t="shared" si="973"/>
        <v>0</v>
      </c>
      <c r="ET437" s="466">
        <f t="shared" si="974"/>
        <v>0</v>
      </c>
      <c r="EU437" s="122">
        <f t="shared" si="975"/>
        <v>0</v>
      </c>
      <c r="EV437" s="122">
        <f t="shared" si="976"/>
        <v>0</v>
      </c>
      <c r="EW437" s="122">
        <f t="shared" si="977"/>
        <v>0</v>
      </c>
      <c r="EX437" s="122">
        <f t="shared" si="978"/>
        <v>0</v>
      </c>
      <c r="EY437" s="122">
        <f t="shared" si="979"/>
        <v>0</v>
      </c>
      <c r="EZ437" s="122">
        <f t="shared" si="980"/>
        <v>0</v>
      </c>
      <c r="FA437" s="122">
        <f t="shared" si="981"/>
        <v>0</v>
      </c>
      <c r="FB437" s="122">
        <f t="shared" si="982"/>
        <v>0</v>
      </c>
      <c r="FC437" s="122">
        <f t="shared" si="983"/>
        <v>0</v>
      </c>
      <c r="FD437" s="122">
        <f t="shared" si="984"/>
        <v>0</v>
      </c>
      <c r="FE437" s="469">
        <f t="shared" si="985"/>
        <v>0</v>
      </c>
      <c r="FF437" s="466">
        <f t="shared" si="986"/>
        <v>0</v>
      </c>
      <c r="FG437" s="466">
        <f t="shared" si="987"/>
        <v>0</v>
      </c>
      <c r="FH437" s="466">
        <f t="shared" si="988"/>
        <v>0</v>
      </c>
      <c r="FI437" s="466">
        <f t="shared" si="989"/>
        <v>0</v>
      </c>
      <c r="FJ437" s="466">
        <f t="shared" si="990"/>
        <v>0</v>
      </c>
      <c r="FK437" s="466">
        <f t="shared" si="991"/>
        <v>0</v>
      </c>
      <c r="FL437" s="466">
        <f t="shared" si="992"/>
        <v>0</v>
      </c>
      <c r="FM437" s="466">
        <f t="shared" si="993"/>
        <v>0</v>
      </c>
      <c r="FN437" s="466">
        <f t="shared" si="994"/>
        <v>0</v>
      </c>
      <c r="FO437" s="466">
        <f t="shared" si="995"/>
        <v>0</v>
      </c>
      <c r="FP437" s="466">
        <f t="shared" si="996"/>
        <v>0</v>
      </c>
      <c r="FQ437" s="468">
        <f t="shared" si="997"/>
        <v>0</v>
      </c>
      <c r="FR437" s="466">
        <f t="shared" si="998"/>
        <v>0</v>
      </c>
      <c r="FS437" s="466">
        <f t="shared" si="999"/>
        <v>0</v>
      </c>
      <c r="FT437" s="466">
        <f t="shared" si="1000"/>
        <v>0</v>
      </c>
      <c r="FU437" s="466">
        <f t="shared" si="1001"/>
        <v>0</v>
      </c>
      <c r="FV437" s="466">
        <f t="shared" si="1002"/>
        <v>0</v>
      </c>
      <c r="FW437" s="466">
        <f t="shared" si="1003"/>
        <v>0</v>
      </c>
      <c r="FX437" s="466">
        <f t="shared" si="1004"/>
        <v>0</v>
      </c>
      <c r="FY437" s="466">
        <f t="shared" si="1005"/>
        <v>0</v>
      </c>
      <c r="FZ437" s="466">
        <f t="shared" si="1006"/>
        <v>0</v>
      </c>
      <c r="GA437" s="466">
        <f t="shared" si="1007"/>
        <v>0</v>
      </c>
      <c r="GB437" s="466">
        <f t="shared" si="1008"/>
        <v>0</v>
      </c>
      <c r="GC437" s="468">
        <f t="shared" si="1009"/>
        <v>0</v>
      </c>
    </row>
    <row r="438" spans="1:185">
      <c r="A438" s="97">
        <v>435</v>
      </c>
      <c r="B438" s="97" t="s">
        <v>11</v>
      </c>
      <c r="C438" s="97" t="s">
        <v>213</v>
      </c>
      <c r="D438" s="97" t="s">
        <v>936</v>
      </c>
      <c r="E438" s="321">
        <v>7.0117126705050003E-3</v>
      </c>
      <c r="F438" s="122">
        <v>5.1019723797600001E-4</v>
      </c>
      <c r="G438" s="122">
        <v>7.7560453525947995E-2</v>
      </c>
      <c r="H438" s="122">
        <v>6.9392037986949996E-3</v>
      </c>
      <c r="I438" s="122">
        <v>4.7448343131700001E-4</v>
      </c>
      <c r="J438" s="122">
        <v>7.6805197103046993E-2</v>
      </c>
      <c r="K438" s="122">
        <v>6.8874117474020001E-3</v>
      </c>
      <c r="L438" s="122">
        <v>4.4897356941799997E-4</v>
      </c>
      <c r="M438" s="122">
        <v>7.5927466665622001E-2</v>
      </c>
      <c r="N438" s="122">
        <v>6.7144262960840001E-3</v>
      </c>
      <c r="O438" s="122">
        <v>3.6377063067700001E-4</v>
      </c>
      <c r="P438" s="475">
        <v>7.4828340894250001E-2</v>
      </c>
      <c r="Q438" s="474">
        <v>18</v>
      </c>
      <c r="R438" s="97">
        <v>0.126210828069098</v>
      </c>
      <c r="S438" s="97">
        <v>9.1835502835589996E-3</v>
      </c>
      <c r="T438" s="97">
        <v>1.3960881634670601</v>
      </c>
      <c r="U438" s="97">
        <v>0.124905668376516</v>
      </c>
      <c r="V438" s="97">
        <v>8.5407017637099993E-3</v>
      </c>
      <c r="W438" s="97">
        <v>1.3824935478548499</v>
      </c>
      <c r="X438" s="97">
        <v>0.123973411453244</v>
      </c>
      <c r="Y438" s="97">
        <v>8.0815242495320006E-3</v>
      </c>
      <c r="Z438" s="97">
        <v>1.3666943999812</v>
      </c>
      <c r="AA438" s="97">
        <v>0.120859673329514</v>
      </c>
      <c r="AB438" s="97">
        <v>6.5478713521779997E-3</v>
      </c>
      <c r="AC438" s="97">
        <v>1.3469101360964899</v>
      </c>
      <c r="AD438" s="321">
        <v>0</v>
      </c>
      <c r="AE438" s="97">
        <v>0</v>
      </c>
      <c r="AF438" s="97">
        <v>0</v>
      </c>
      <c r="AG438" s="97">
        <v>0</v>
      </c>
      <c r="AH438" s="97">
        <v>0</v>
      </c>
      <c r="AI438" s="97">
        <v>0</v>
      </c>
      <c r="AJ438" s="97">
        <v>0</v>
      </c>
      <c r="AK438" s="97">
        <v>0</v>
      </c>
      <c r="AL438" s="97">
        <v>0</v>
      </c>
      <c r="AM438" s="97">
        <v>0</v>
      </c>
      <c r="AN438" s="97">
        <v>0</v>
      </c>
      <c r="AO438" s="97">
        <v>0</v>
      </c>
      <c r="AP438" s="466">
        <f t="shared" si="866"/>
        <v>0</v>
      </c>
      <c r="AQ438" s="122">
        <f t="shared" si="867"/>
        <v>0</v>
      </c>
      <c r="AR438" s="473">
        <f t="shared" si="868"/>
        <v>0</v>
      </c>
      <c r="AS438" s="122">
        <f t="shared" si="869"/>
        <v>0</v>
      </c>
      <c r="AT438" s="122">
        <f t="shared" si="870"/>
        <v>0</v>
      </c>
      <c r="AU438" s="122">
        <f t="shared" si="871"/>
        <v>0</v>
      </c>
      <c r="AV438" s="122">
        <f t="shared" si="872"/>
        <v>0</v>
      </c>
      <c r="AW438" s="122">
        <f t="shared" si="873"/>
        <v>0</v>
      </c>
      <c r="AX438" s="122">
        <f t="shared" si="874"/>
        <v>0</v>
      </c>
      <c r="AY438" s="122">
        <f t="shared" si="875"/>
        <v>0</v>
      </c>
      <c r="AZ438" s="122">
        <f t="shared" si="876"/>
        <v>0</v>
      </c>
      <c r="BA438" s="469">
        <f t="shared" si="877"/>
        <v>0</v>
      </c>
      <c r="BB438" s="97">
        <f t="shared" si="878"/>
        <v>1.0820630808960436E-3</v>
      </c>
      <c r="BC438" s="97">
        <f t="shared" si="879"/>
        <v>7.8734771536096251E-5</v>
      </c>
      <c r="BD438" s="97">
        <f t="shared" si="880"/>
        <v>1.1969301544687685E-2</v>
      </c>
      <c r="BE438" s="97">
        <f t="shared" si="881"/>
        <v>1.0708733506674983E-3</v>
      </c>
      <c r="BF438" s="97">
        <f t="shared" si="882"/>
        <v>7.3223337528464583E-5</v>
      </c>
      <c r="BG438" s="97">
        <f t="shared" si="883"/>
        <v>1.1852748695157995E-2</v>
      </c>
      <c r="BH438" s="97">
        <f t="shared" si="884"/>
        <v>1.0628806862185152E-3</v>
      </c>
      <c r="BI438" s="97">
        <f t="shared" si="885"/>
        <v>6.9286598951628909E-5</v>
      </c>
      <c r="BJ438" s="97">
        <f t="shared" si="886"/>
        <v>1.1717295383542489E-2</v>
      </c>
      <c r="BK438" s="97">
        <f t="shared" si="887"/>
        <v>1.0361851869590073E-3</v>
      </c>
      <c r="BL438" s="97">
        <f t="shared" si="888"/>
        <v>5.6137892105253921E-5</v>
      </c>
      <c r="BM438" s="469">
        <f t="shared" si="889"/>
        <v>1.1547675852002646E-2</v>
      </c>
      <c r="BN438" s="467">
        <f t="shared" si="890"/>
        <v>0</v>
      </c>
      <c r="BO438" s="97">
        <f t="shared" si="891"/>
        <v>0</v>
      </c>
      <c r="BP438" s="97">
        <f t="shared" si="892"/>
        <v>0</v>
      </c>
      <c r="BQ438" s="97">
        <f t="shared" si="893"/>
        <v>0</v>
      </c>
      <c r="BR438" s="97">
        <f t="shared" si="894"/>
        <v>0</v>
      </c>
      <c r="BS438" s="97">
        <f t="shared" si="895"/>
        <v>0</v>
      </c>
      <c r="BT438" s="97">
        <f t="shared" si="896"/>
        <v>0</v>
      </c>
      <c r="BU438" s="97">
        <f t="shared" si="897"/>
        <v>0</v>
      </c>
      <c r="BV438" s="97">
        <f t="shared" si="898"/>
        <v>0</v>
      </c>
      <c r="BW438" s="97">
        <f t="shared" si="899"/>
        <v>0</v>
      </c>
      <c r="BX438" s="97">
        <f t="shared" si="900"/>
        <v>0</v>
      </c>
      <c r="BY438" s="469">
        <f t="shared" si="901"/>
        <v>0</v>
      </c>
      <c r="BZ438" s="470">
        <f t="shared" si="902"/>
        <v>0</v>
      </c>
      <c r="CA438" s="470">
        <f t="shared" si="903"/>
        <v>0</v>
      </c>
      <c r="CB438" s="470">
        <f t="shared" si="904"/>
        <v>0</v>
      </c>
      <c r="CC438" s="470">
        <f t="shared" si="905"/>
        <v>0</v>
      </c>
      <c r="CD438" s="470">
        <f t="shared" si="906"/>
        <v>0</v>
      </c>
      <c r="CE438" s="470">
        <f t="shared" si="907"/>
        <v>0</v>
      </c>
      <c r="CF438" s="470">
        <f t="shared" si="908"/>
        <v>0</v>
      </c>
      <c r="CG438" s="470">
        <f t="shared" si="909"/>
        <v>0</v>
      </c>
      <c r="CH438" s="470">
        <f t="shared" si="910"/>
        <v>0</v>
      </c>
      <c r="CI438" s="470">
        <f t="shared" si="911"/>
        <v>0</v>
      </c>
      <c r="CJ438" s="470">
        <f t="shared" si="912"/>
        <v>0</v>
      </c>
      <c r="CK438" s="472">
        <f t="shared" si="913"/>
        <v>0</v>
      </c>
      <c r="CL438" s="470">
        <f t="shared" si="914"/>
        <v>0.126210828069098</v>
      </c>
      <c r="CM438" s="116">
        <f t="shared" si="915"/>
        <v>9.1835502835589996E-3</v>
      </c>
      <c r="CN438" s="116">
        <f t="shared" si="916"/>
        <v>1.3960881634670601</v>
      </c>
      <c r="CO438" s="116">
        <f t="shared" si="917"/>
        <v>0.124905668376516</v>
      </c>
      <c r="CP438" s="116">
        <f t="shared" si="918"/>
        <v>8.5407017637099993E-3</v>
      </c>
      <c r="CQ438" s="116">
        <f t="shared" si="919"/>
        <v>1.3824935478548499</v>
      </c>
      <c r="CR438" s="116">
        <f t="shared" si="920"/>
        <v>0.123973411453244</v>
      </c>
      <c r="CS438" s="116">
        <f t="shared" si="921"/>
        <v>8.0815242495320006E-3</v>
      </c>
      <c r="CT438" s="116">
        <f t="shared" si="922"/>
        <v>1.3666943999812</v>
      </c>
      <c r="CU438" s="116">
        <f t="shared" si="923"/>
        <v>0.120859673329514</v>
      </c>
      <c r="CV438" s="116">
        <f t="shared" si="924"/>
        <v>6.5478713521779997E-3</v>
      </c>
      <c r="CW438" s="471">
        <f t="shared" si="925"/>
        <v>1.3469101360964899</v>
      </c>
      <c r="CX438" s="470">
        <f t="shared" si="926"/>
        <v>0</v>
      </c>
      <c r="CY438" s="116">
        <f t="shared" si="927"/>
        <v>0</v>
      </c>
      <c r="CZ438" s="116">
        <f t="shared" si="928"/>
        <v>0</v>
      </c>
      <c r="DA438" s="116">
        <f t="shared" si="929"/>
        <v>0</v>
      </c>
      <c r="DB438" s="116">
        <f t="shared" si="930"/>
        <v>0</v>
      </c>
      <c r="DC438" s="116">
        <f t="shared" si="931"/>
        <v>0</v>
      </c>
      <c r="DD438" s="116">
        <f t="shared" si="932"/>
        <v>0</v>
      </c>
      <c r="DE438" s="116">
        <f t="shared" si="933"/>
        <v>0</v>
      </c>
      <c r="DF438" s="116">
        <f t="shared" si="934"/>
        <v>0</v>
      </c>
      <c r="DG438" s="116">
        <f t="shared" si="935"/>
        <v>0</v>
      </c>
      <c r="DH438" s="116">
        <f t="shared" si="936"/>
        <v>0</v>
      </c>
      <c r="DI438" s="471">
        <f t="shared" si="937"/>
        <v>0</v>
      </c>
      <c r="DJ438" s="470">
        <f t="shared" si="938"/>
        <v>0</v>
      </c>
      <c r="DK438" s="116">
        <f t="shared" si="939"/>
        <v>0</v>
      </c>
      <c r="DL438" s="116">
        <f t="shared" si="940"/>
        <v>0</v>
      </c>
      <c r="DM438" s="116">
        <f t="shared" si="941"/>
        <v>0</v>
      </c>
      <c r="DN438" s="116">
        <f t="shared" si="942"/>
        <v>0</v>
      </c>
      <c r="DO438" s="116">
        <f t="shared" si="943"/>
        <v>0</v>
      </c>
      <c r="DP438" s="116">
        <f t="shared" si="944"/>
        <v>0</v>
      </c>
      <c r="DQ438" s="116">
        <f t="shared" si="945"/>
        <v>0</v>
      </c>
      <c r="DR438" s="116">
        <f t="shared" si="946"/>
        <v>0</v>
      </c>
      <c r="DS438" s="116">
        <f t="shared" si="947"/>
        <v>0</v>
      </c>
      <c r="DT438" s="116">
        <f t="shared" si="948"/>
        <v>0</v>
      </c>
      <c r="DU438" s="471">
        <f t="shared" si="949"/>
        <v>0</v>
      </c>
      <c r="DV438" s="470">
        <f t="shared" si="950"/>
        <v>0</v>
      </c>
      <c r="DW438" s="470">
        <f t="shared" si="951"/>
        <v>0</v>
      </c>
      <c r="DX438" s="470">
        <f t="shared" si="952"/>
        <v>0</v>
      </c>
      <c r="DY438" s="470">
        <f t="shared" si="953"/>
        <v>0</v>
      </c>
      <c r="DZ438" s="470">
        <f t="shared" si="954"/>
        <v>0</v>
      </c>
      <c r="EA438" s="470">
        <f t="shared" si="955"/>
        <v>0</v>
      </c>
      <c r="EB438" s="470">
        <f t="shared" si="956"/>
        <v>0</v>
      </c>
      <c r="EC438" s="470">
        <f t="shared" si="957"/>
        <v>0</v>
      </c>
      <c r="ED438" s="470">
        <f t="shared" si="958"/>
        <v>0</v>
      </c>
      <c r="EE438" s="470">
        <f t="shared" si="959"/>
        <v>0</v>
      </c>
      <c r="EF438" s="470">
        <f t="shared" si="960"/>
        <v>0</v>
      </c>
      <c r="EG438" s="470">
        <f t="shared" si="961"/>
        <v>0</v>
      </c>
      <c r="EH438" s="466">
        <f t="shared" si="962"/>
        <v>0</v>
      </c>
      <c r="EI438" s="122">
        <f t="shared" si="963"/>
        <v>0</v>
      </c>
      <c r="EJ438" s="122">
        <f t="shared" si="964"/>
        <v>0</v>
      </c>
      <c r="EK438" s="122">
        <f t="shared" si="965"/>
        <v>0</v>
      </c>
      <c r="EL438" s="122">
        <f t="shared" si="966"/>
        <v>0</v>
      </c>
      <c r="EM438" s="122">
        <f t="shared" si="967"/>
        <v>0</v>
      </c>
      <c r="EN438" s="122">
        <f t="shared" si="968"/>
        <v>0</v>
      </c>
      <c r="EO438" s="122">
        <f t="shared" si="969"/>
        <v>0</v>
      </c>
      <c r="EP438" s="122">
        <f t="shared" si="970"/>
        <v>0</v>
      </c>
      <c r="EQ438" s="122">
        <f t="shared" si="971"/>
        <v>0</v>
      </c>
      <c r="ER438" s="122">
        <f t="shared" si="972"/>
        <v>0</v>
      </c>
      <c r="ES438" s="469">
        <f t="shared" si="973"/>
        <v>0</v>
      </c>
      <c r="ET438" s="466">
        <f t="shared" si="974"/>
        <v>0</v>
      </c>
      <c r="EU438" s="122">
        <f t="shared" si="975"/>
        <v>0</v>
      </c>
      <c r="EV438" s="122">
        <f t="shared" si="976"/>
        <v>0</v>
      </c>
      <c r="EW438" s="122">
        <f t="shared" si="977"/>
        <v>0</v>
      </c>
      <c r="EX438" s="122">
        <f t="shared" si="978"/>
        <v>0</v>
      </c>
      <c r="EY438" s="122">
        <f t="shared" si="979"/>
        <v>0</v>
      </c>
      <c r="EZ438" s="122">
        <f t="shared" si="980"/>
        <v>0</v>
      </c>
      <c r="FA438" s="122">
        <f t="shared" si="981"/>
        <v>0</v>
      </c>
      <c r="FB438" s="122">
        <f t="shared" si="982"/>
        <v>0</v>
      </c>
      <c r="FC438" s="122">
        <f t="shared" si="983"/>
        <v>0</v>
      </c>
      <c r="FD438" s="122">
        <f t="shared" si="984"/>
        <v>0</v>
      </c>
      <c r="FE438" s="469">
        <f t="shared" si="985"/>
        <v>0</v>
      </c>
      <c r="FF438" s="466">
        <f t="shared" si="986"/>
        <v>0</v>
      </c>
      <c r="FG438" s="466">
        <f t="shared" si="987"/>
        <v>0</v>
      </c>
      <c r="FH438" s="466">
        <f t="shared" si="988"/>
        <v>0</v>
      </c>
      <c r="FI438" s="466">
        <f t="shared" si="989"/>
        <v>0</v>
      </c>
      <c r="FJ438" s="466">
        <f t="shared" si="990"/>
        <v>0</v>
      </c>
      <c r="FK438" s="466">
        <f t="shared" si="991"/>
        <v>0</v>
      </c>
      <c r="FL438" s="466">
        <f t="shared" si="992"/>
        <v>0</v>
      </c>
      <c r="FM438" s="466">
        <f t="shared" si="993"/>
        <v>0</v>
      </c>
      <c r="FN438" s="466">
        <f t="shared" si="994"/>
        <v>0</v>
      </c>
      <c r="FO438" s="466">
        <f t="shared" si="995"/>
        <v>0</v>
      </c>
      <c r="FP438" s="466">
        <f t="shared" si="996"/>
        <v>0</v>
      </c>
      <c r="FQ438" s="468">
        <f t="shared" si="997"/>
        <v>0</v>
      </c>
      <c r="FR438" s="466">
        <f t="shared" si="998"/>
        <v>0</v>
      </c>
      <c r="FS438" s="466">
        <f t="shared" si="999"/>
        <v>0</v>
      </c>
      <c r="FT438" s="466">
        <f t="shared" si="1000"/>
        <v>0</v>
      </c>
      <c r="FU438" s="466">
        <f t="shared" si="1001"/>
        <v>0</v>
      </c>
      <c r="FV438" s="466">
        <f t="shared" si="1002"/>
        <v>0</v>
      </c>
      <c r="FW438" s="466">
        <f t="shared" si="1003"/>
        <v>0</v>
      </c>
      <c r="FX438" s="466">
        <f t="shared" si="1004"/>
        <v>0</v>
      </c>
      <c r="FY438" s="466">
        <f t="shared" si="1005"/>
        <v>0</v>
      </c>
      <c r="FZ438" s="466">
        <f t="shared" si="1006"/>
        <v>0</v>
      </c>
      <c r="GA438" s="466">
        <f t="shared" si="1007"/>
        <v>0</v>
      </c>
      <c r="GB438" s="466">
        <f t="shared" si="1008"/>
        <v>0</v>
      </c>
      <c r="GC438" s="468">
        <f t="shared" si="1009"/>
        <v>0</v>
      </c>
    </row>
    <row r="439" spans="1:185">
      <c r="A439" s="97">
        <v>436</v>
      </c>
      <c r="B439" s="97" t="s">
        <v>11</v>
      </c>
      <c r="C439" s="97" t="s">
        <v>213</v>
      </c>
      <c r="D439" s="97" t="s">
        <v>936</v>
      </c>
      <c r="E439" s="321">
        <v>7.376037984399E-3</v>
      </c>
      <c r="F439" s="122">
        <v>0</v>
      </c>
      <c r="G439" s="122">
        <v>8.1963541139050994E-2</v>
      </c>
      <c r="H439" s="122">
        <v>6.7675148506859996E-3</v>
      </c>
      <c r="I439" s="122">
        <v>0</v>
      </c>
      <c r="J439" s="122">
        <v>7.7405565207541993E-2</v>
      </c>
      <c r="K439" s="122">
        <v>6.3433926665830004E-3</v>
      </c>
      <c r="L439" s="122">
        <v>0</v>
      </c>
      <c r="M439" s="122">
        <v>7.3806924707158994E-2</v>
      </c>
      <c r="N439" s="122">
        <v>5.3771316906270003E-3</v>
      </c>
      <c r="O439" s="122">
        <v>0</v>
      </c>
      <c r="P439" s="475">
        <v>6.6689641902569999E-2</v>
      </c>
      <c r="Q439" s="474">
        <v>2</v>
      </c>
      <c r="R439" s="97">
        <v>1.4752075968797001E-2</v>
      </c>
      <c r="S439" s="97">
        <v>0</v>
      </c>
      <c r="T439" s="97">
        <v>0.16392708227810199</v>
      </c>
      <c r="U439" s="97">
        <v>1.3535029701371999E-2</v>
      </c>
      <c r="V439" s="97">
        <v>0</v>
      </c>
      <c r="W439" s="97">
        <v>0.15481113041508501</v>
      </c>
      <c r="X439" s="97">
        <v>1.2686785333166001E-2</v>
      </c>
      <c r="Y439" s="97">
        <v>0</v>
      </c>
      <c r="Z439" s="97">
        <v>0.14761384941431799</v>
      </c>
      <c r="AA439" s="97">
        <v>1.0754263381253E-2</v>
      </c>
      <c r="AB439" s="97">
        <v>0</v>
      </c>
      <c r="AC439" s="97">
        <v>0.133379283805141</v>
      </c>
      <c r="AD439" s="321">
        <v>0</v>
      </c>
      <c r="AE439" s="97">
        <v>0</v>
      </c>
      <c r="AF439" s="97">
        <v>0</v>
      </c>
      <c r="AG439" s="97">
        <v>0</v>
      </c>
      <c r="AH439" s="97">
        <v>0</v>
      </c>
      <c r="AI439" s="97">
        <v>0</v>
      </c>
      <c r="AJ439" s="97">
        <v>0</v>
      </c>
      <c r="AK439" s="97">
        <v>0</v>
      </c>
      <c r="AL439" s="97">
        <v>0</v>
      </c>
      <c r="AM439" s="97">
        <v>0</v>
      </c>
      <c r="AN439" s="97">
        <v>0</v>
      </c>
      <c r="AO439" s="97">
        <v>0</v>
      </c>
      <c r="AP439" s="466">
        <f t="shared" si="866"/>
        <v>0</v>
      </c>
      <c r="AQ439" s="122">
        <f t="shared" si="867"/>
        <v>0</v>
      </c>
      <c r="AR439" s="473">
        <f t="shared" si="868"/>
        <v>0</v>
      </c>
      <c r="AS439" s="122">
        <f t="shared" si="869"/>
        <v>0</v>
      </c>
      <c r="AT439" s="122">
        <f t="shared" si="870"/>
        <v>0</v>
      </c>
      <c r="AU439" s="122">
        <f t="shared" si="871"/>
        <v>0</v>
      </c>
      <c r="AV439" s="122">
        <f t="shared" si="872"/>
        <v>0</v>
      </c>
      <c r="AW439" s="122">
        <f t="shared" si="873"/>
        <v>0</v>
      </c>
      <c r="AX439" s="122">
        <f t="shared" si="874"/>
        <v>0</v>
      </c>
      <c r="AY439" s="122">
        <f t="shared" si="875"/>
        <v>0</v>
      </c>
      <c r="AZ439" s="122">
        <f t="shared" si="876"/>
        <v>0</v>
      </c>
      <c r="BA439" s="469">
        <f t="shared" si="877"/>
        <v>0</v>
      </c>
      <c r="BB439" s="97">
        <f t="shared" si="878"/>
        <v>1.1382865729479745E-3</v>
      </c>
      <c r="BC439" s="97">
        <f t="shared" si="879"/>
        <v>0</v>
      </c>
      <c r="BD439" s="97">
        <f t="shared" si="880"/>
        <v>1.2648795809780879E-2</v>
      </c>
      <c r="BE439" s="97">
        <f t="shared" si="881"/>
        <v>1.0443779306797537E-3</v>
      </c>
      <c r="BF439" s="97">
        <f t="shared" si="882"/>
        <v>0</v>
      </c>
      <c r="BG439" s="97">
        <f t="shared" si="883"/>
        <v>1.1945398835195006E-2</v>
      </c>
      <c r="BH439" s="97">
        <f t="shared" si="884"/>
        <v>9.7892645273523642E-4</v>
      </c>
      <c r="BI439" s="97">
        <f t="shared" si="885"/>
        <v>0</v>
      </c>
      <c r="BJ439" s="97">
        <f t="shared" si="886"/>
        <v>1.1390048636197013E-2</v>
      </c>
      <c r="BK439" s="97">
        <f t="shared" si="887"/>
        <v>8.2981091167909327E-4</v>
      </c>
      <c r="BL439" s="97">
        <f t="shared" si="888"/>
        <v>0</v>
      </c>
      <c r="BM439" s="469">
        <f t="shared" si="889"/>
        <v>1.0291693737608829E-2</v>
      </c>
      <c r="BN439" s="467">
        <f t="shared" si="890"/>
        <v>0</v>
      </c>
      <c r="BO439" s="97">
        <f t="shared" si="891"/>
        <v>0</v>
      </c>
      <c r="BP439" s="97">
        <f t="shared" si="892"/>
        <v>0</v>
      </c>
      <c r="BQ439" s="97">
        <f t="shared" si="893"/>
        <v>0</v>
      </c>
      <c r="BR439" s="97">
        <f t="shared" si="894"/>
        <v>0</v>
      </c>
      <c r="BS439" s="97">
        <f t="shared" si="895"/>
        <v>0</v>
      </c>
      <c r="BT439" s="97">
        <f t="shared" si="896"/>
        <v>0</v>
      </c>
      <c r="BU439" s="97">
        <f t="shared" si="897"/>
        <v>0</v>
      </c>
      <c r="BV439" s="97">
        <f t="shared" si="898"/>
        <v>0</v>
      </c>
      <c r="BW439" s="97">
        <f t="shared" si="899"/>
        <v>0</v>
      </c>
      <c r="BX439" s="97">
        <f t="shared" si="900"/>
        <v>0</v>
      </c>
      <c r="BY439" s="469">
        <f t="shared" si="901"/>
        <v>0</v>
      </c>
      <c r="BZ439" s="470">
        <f t="shared" si="902"/>
        <v>0</v>
      </c>
      <c r="CA439" s="470">
        <f t="shared" si="903"/>
        <v>0</v>
      </c>
      <c r="CB439" s="470">
        <f t="shared" si="904"/>
        <v>0</v>
      </c>
      <c r="CC439" s="470">
        <f t="shared" si="905"/>
        <v>0</v>
      </c>
      <c r="CD439" s="470">
        <f t="shared" si="906"/>
        <v>0</v>
      </c>
      <c r="CE439" s="470">
        <f t="shared" si="907"/>
        <v>0</v>
      </c>
      <c r="CF439" s="470">
        <f t="shared" si="908"/>
        <v>0</v>
      </c>
      <c r="CG439" s="470">
        <f t="shared" si="909"/>
        <v>0</v>
      </c>
      <c r="CH439" s="470">
        <f t="shared" si="910"/>
        <v>0</v>
      </c>
      <c r="CI439" s="470">
        <f t="shared" si="911"/>
        <v>0</v>
      </c>
      <c r="CJ439" s="470">
        <f t="shared" si="912"/>
        <v>0</v>
      </c>
      <c r="CK439" s="472">
        <f t="shared" si="913"/>
        <v>0</v>
      </c>
      <c r="CL439" s="470">
        <f t="shared" si="914"/>
        <v>1.4752075968797001E-2</v>
      </c>
      <c r="CM439" s="116">
        <f t="shared" si="915"/>
        <v>0</v>
      </c>
      <c r="CN439" s="116">
        <f t="shared" si="916"/>
        <v>0.16392708227810199</v>
      </c>
      <c r="CO439" s="116">
        <f t="shared" si="917"/>
        <v>1.3535029701371999E-2</v>
      </c>
      <c r="CP439" s="116">
        <f t="shared" si="918"/>
        <v>0</v>
      </c>
      <c r="CQ439" s="116">
        <f t="shared" si="919"/>
        <v>0.15481113041508501</v>
      </c>
      <c r="CR439" s="116">
        <f t="shared" si="920"/>
        <v>1.2686785333166001E-2</v>
      </c>
      <c r="CS439" s="116">
        <f t="shared" si="921"/>
        <v>0</v>
      </c>
      <c r="CT439" s="116">
        <f t="shared" si="922"/>
        <v>0.14761384941431799</v>
      </c>
      <c r="CU439" s="116">
        <f t="shared" si="923"/>
        <v>1.0754263381253E-2</v>
      </c>
      <c r="CV439" s="116">
        <f t="shared" si="924"/>
        <v>0</v>
      </c>
      <c r="CW439" s="471">
        <f t="shared" si="925"/>
        <v>0.133379283805141</v>
      </c>
      <c r="CX439" s="470">
        <f t="shared" si="926"/>
        <v>0</v>
      </c>
      <c r="CY439" s="116">
        <f t="shared" si="927"/>
        <v>0</v>
      </c>
      <c r="CZ439" s="116">
        <f t="shared" si="928"/>
        <v>0</v>
      </c>
      <c r="DA439" s="116">
        <f t="shared" si="929"/>
        <v>0</v>
      </c>
      <c r="DB439" s="116">
        <f t="shared" si="930"/>
        <v>0</v>
      </c>
      <c r="DC439" s="116">
        <f t="shared" si="931"/>
        <v>0</v>
      </c>
      <c r="DD439" s="116">
        <f t="shared" si="932"/>
        <v>0</v>
      </c>
      <c r="DE439" s="116">
        <f t="shared" si="933"/>
        <v>0</v>
      </c>
      <c r="DF439" s="116">
        <f t="shared" si="934"/>
        <v>0</v>
      </c>
      <c r="DG439" s="116">
        <f t="shared" si="935"/>
        <v>0</v>
      </c>
      <c r="DH439" s="116">
        <f t="shared" si="936"/>
        <v>0</v>
      </c>
      <c r="DI439" s="471">
        <f t="shared" si="937"/>
        <v>0</v>
      </c>
      <c r="DJ439" s="470">
        <f t="shared" si="938"/>
        <v>0</v>
      </c>
      <c r="DK439" s="116">
        <f t="shared" si="939"/>
        <v>0</v>
      </c>
      <c r="DL439" s="116">
        <f t="shared" si="940"/>
        <v>0</v>
      </c>
      <c r="DM439" s="116">
        <f t="shared" si="941"/>
        <v>0</v>
      </c>
      <c r="DN439" s="116">
        <f t="shared" si="942"/>
        <v>0</v>
      </c>
      <c r="DO439" s="116">
        <f t="shared" si="943"/>
        <v>0</v>
      </c>
      <c r="DP439" s="116">
        <f t="shared" si="944"/>
        <v>0</v>
      </c>
      <c r="DQ439" s="116">
        <f t="shared" si="945"/>
        <v>0</v>
      </c>
      <c r="DR439" s="116">
        <f t="shared" si="946"/>
        <v>0</v>
      </c>
      <c r="DS439" s="116">
        <f t="shared" si="947"/>
        <v>0</v>
      </c>
      <c r="DT439" s="116">
        <f t="shared" si="948"/>
        <v>0</v>
      </c>
      <c r="DU439" s="471">
        <f t="shared" si="949"/>
        <v>0</v>
      </c>
      <c r="DV439" s="470">
        <f t="shared" si="950"/>
        <v>0</v>
      </c>
      <c r="DW439" s="470">
        <f t="shared" si="951"/>
        <v>0</v>
      </c>
      <c r="DX439" s="470">
        <f t="shared" si="952"/>
        <v>0</v>
      </c>
      <c r="DY439" s="470">
        <f t="shared" si="953"/>
        <v>0</v>
      </c>
      <c r="DZ439" s="470">
        <f t="shared" si="954"/>
        <v>0</v>
      </c>
      <c r="EA439" s="470">
        <f t="shared" si="955"/>
        <v>0</v>
      </c>
      <c r="EB439" s="470">
        <f t="shared" si="956"/>
        <v>0</v>
      </c>
      <c r="EC439" s="470">
        <f t="shared" si="957"/>
        <v>0</v>
      </c>
      <c r="ED439" s="470">
        <f t="shared" si="958"/>
        <v>0</v>
      </c>
      <c r="EE439" s="470">
        <f t="shared" si="959"/>
        <v>0</v>
      </c>
      <c r="EF439" s="470">
        <f t="shared" si="960"/>
        <v>0</v>
      </c>
      <c r="EG439" s="470">
        <f t="shared" si="961"/>
        <v>0</v>
      </c>
      <c r="EH439" s="466">
        <f t="shared" si="962"/>
        <v>0</v>
      </c>
      <c r="EI439" s="122">
        <f t="shared" si="963"/>
        <v>0</v>
      </c>
      <c r="EJ439" s="122">
        <f t="shared" si="964"/>
        <v>0</v>
      </c>
      <c r="EK439" s="122">
        <f t="shared" si="965"/>
        <v>0</v>
      </c>
      <c r="EL439" s="122">
        <f t="shared" si="966"/>
        <v>0</v>
      </c>
      <c r="EM439" s="122">
        <f t="shared" si="967"/>
        <v>0</v>
      </c>
      <c r="EN439" s="122">
        <f t="shared" si="968"/>
        <v>0</v>
      </c>
      <c r="EO439" s="122">
        <f t="shared" si="969"/>
        <v>0</v>
      </c>
      <c r="EP439" s="122">
        <f t="shared" si="970"/>
        <v>0</v>
      </c>
      <c r="EQ439" s="122">
        <f t="shared" si="971"/>
        <v>0</v>
      </c>
      <c r="ER439" s="122">
        <f t="shared" si="972"/>
        <v>0</v>
      </c>
      <c r="ES439" s="469">
        <f t="shared" si="973"/>
        <v>0</v>
      </c>
      <c r="ET439" s="466">
        <f t="shared" si="974"/>
        <v>0</v>
      </c>
      <c r="EU439" s="122">
        <f t="shared" si="975"/>
        <v>0</v>
      </c>
      <c r="EV439" s="122">
        <f t="shared" si="976"/>
        <v>0</v>
      </c>
      <c r="EW439" s="122">
        <f t="shared" si="977"/>
        <v>0</v>
      </c>
      <c r="EX439" s="122">
        <f t="shared" si="978"/>
        <v>0</v>
      </c>
      <c r="EY439" s="122">
        <f t="shared" si="979"/>
        <v>0</v>
      </c>
      <c r="EZ439" s="122">
        <f t="shared" si="980"/>
        <v>0</v>
      </c>
      <c r="FA439" s="122">
        <f t="shared" si="981"/>
        <v>0</v>
      </c>
      <c r="FB439" s="122">
        <f t="shared" si="982"/>
        <v>0</v>
      </c>
      <c r="FC439" s="122">
        <f t="shared" si="983"/>
        <v>0</v>
      </c>
      <c r="FD439" s="122">
        <f t="shared" si="984"/>
        <v>0</v>
      </c>
      <c r="FE439" s="469">
        <f t="shared" si="985"/>
        <v>0</v>
      </c>
      <c r="FF439" s="466">
        <f t="shared" si="986"/>
        <v>0</v>
      </c>
      <c r="FG439" s="466">
        <f t="shared" si="987"/>
        <v>0</v>
      </c>
      <c r="FH439" s="466">
        <f t="shared" si="988"/>
        <v>0</v>
      </c>
      <c r="FI439" s="466">
        <f t="shared" si="989"/>
        <v>0</v>
      </c>
      <c r="FJ439" s="466">
        <f t="shared" si="990"/>
        <v>0</v>
      </c>
      <c r="FK439" s="466">
        <f t="shared" si="991"/>
        <v>0</v>
      </c>
      <c r="FL439" s="466">
        <f t="shared" si="992"/>
        <v>0</v>
      </c>
      <c r="FM439" s="466">
        <f t="shared" si="993"/>
        <v>0</v>
      </c>
      <c r="FN439" s="466">
        <f t="shared" si="994"/>
        <v>0</v>
      </c>
      <c r="FO439" s="466">
        <f t="shared" si="995"/>
        <v>0</v>
      </c>
      <c r="FP439" s="466">
        <f t="shared" si="996"/>
        <v>0</v>
      </c>
      <c r="FQ439" s="468">
        <f t="shared" si="997"/>
        <v>0</v>
      </c>
      <c r="FR439" s="466">
        <f t="shared" si="998"/>
        <v>0</v>
      </c>
      <c r="FS439" s="466">
        <f t="shared" si="999"/>
        <v>0</v>
      </c>
      <c r="FT439" s="466">
        <f t="shared" si="1000"/>
        <v>0</v>
      </c>
      <c r="FU439" s="466">
        <f t="shared" si="1001"/>
        <v>0</v>
      </c>
      <c r="FV439" s="466">
        <f t="shared" si="1002"/>
        <v>0</v>
      </c>
      <c r="FW439" s="466">
        <f t="shared" si="1003"/>
        <v>0</v>
      </c>
      <c r="FX439" s="466">
        <f t="shared" si="1004"/>
        <v>0</v>
      </c>
      <c r="FY439" s="466">
        <f t="shared" si="1005"/>
        <v>0</v>
      </c>
      <c r="FZ439" s="466">
        <f t="shared" si="1006"/>
        <v>0</v>
      </c>
      <c r="GA439" s="466">
        <f t="shared" si="1007"/>
        <v>0</v>
      </c>
      <c r="GB439" s="466">
        <f t="shared" si="1008"/>
        <v>0</v>
      </c>
      <c r="GC439" s="468">
        <f t="shared" si="1009"/>
        <v>0</v>
      </c>
    </row>
    <row r="440" spans="1:185">
      <c r="A440" s="97">
        <v>437</v>
      </c>
      <c r="B440" s="97" t="s">
        <v>11</v>
      </c>
      <c r="C440" s="97" t="s">
        <v>213</v>
      </c>
      <c r="D440" s="97" t="s">
        <v>936</v>
      </c>
      <c r="E440" s="321">
        <v>7.9188512452910004E-3</v>
      </c>
      <c r="F440" s="122">
        <v>7.1269998165674003E-2</v>
      </c>
      <c r="G440" s="122">
        <v>0.109801151729311</v>
      </c>
      <c r="H440" s="122">
        <v>7.2655460175550003E-3</v>
      </c>
      <c r="I440" s="122">
        <v>6.5390223317006002E-2</v>
      </c>
      <c r="J440" s="122">
        <v>0.108326455223781</v>
      </c>
      <c r="K440" s="122">
        <v>6.8102120709499997E-3</v>
      </c>
      <c r="L440" s="122">
        <v>6.1292198422480001E-2</v>
      </c>
      <c r="M440" s="122">
        <v>0.10661261874438201</v>
      </c>
      <c r="N440" s="122">
        <v>5.7728425578170003E-3</v>
      </c>
      <c r="O440" s="122">
        <v>5.1955828662776003E-2</v>
      </c>
      <c r="P440" s="475">
        <v>0.104466490773757</v>
      </c>
      <c r="Q440" s="474">
        <v>2</v>
      </c>
      <c r="R440" s="97">
        <v>1.5837702490582001E-2</v>
      </c>
      <c r="S440" s="97">
        <v>0.14253999633134801</v>
      </c>
      <c r="T440" s="97">
        <v>0.219602303458622</v>
      </c>
      <c r="U440" s="97">
        <v>1.4531092035109E-2</v>
      </c>
      <c r="V440" s="97">
        <v>0.130780446634012</v>
      </c>
      <c r="W440" s="97">
        <v>0.21665291044756299</v>
      </c>
      <c r="X440" s="97">
        <v>1.3620424141901E-2</v>
      </c>
      <c r="Y440" s="97">
        <v>0.12258439684496</v>
      </c>
      <c r="Z440" s="97">
        <v>0.21322523748876401</v>
      </c>
      <c r="AA440" s="97">
        <v>1.1545685115634001E-2</v>
      </c>
      <c r="AB440" s="97">
        <v>0.10391165732555301</v>
      </c>
      <c r="AC440" s="97">
        <v>0.208932981547514</v>
      </c>
      <c r="AD440" s="321">
        <v>0</v>
      </c>
      <c r="AE440" s="97">
        <v>0</v>
      </c>
      <c r="AF440" s="97">
        <v>0</v>
      </c>
      <c r="AG440" s="97">
        <v>0</v>
      </c>
      <c r="AH440" s="97">
        <v>0</v>
      </c>
      <c r="AI440" s="97">
        <v>0</v>
      </c>
      <c r="AJ440" s="97">
        <v>0</v>
      </c>
      <c r="AK440" s="97">
        <v>0</v>
      </c>
      <c r="AL440" s="97">
        <v>0</v>
      </c>
      <c r="AM440" s="97">
        <v>0</v>
      </c>
      <c r="AN440" s="97">
        <v>0</v>
      </c>
      <c r="AO440" s="97">
        <v>0</v>
      </c>
      <c r="AP440" s="466">
        <f t="shared" si="866"/>
        <v>0</v>
      </c>
      <c r="AQ440" s="122">
        <f t="shared" si="867"/>
        <v>0</v>
      </c>
      <c r="AR440" s="473">
        <f t="shared" si="868"/>
        <v>0</v>
      </c>
      <c r="AS440" s="122">
        <f t="shared" si="869"/>
        <v>0</v>
      </c>
      <c r="AT440" s="122">
        <f t="shared" si="870"/>
        <v>0</v>
      </c>
      <c r="AU440" s="122">
        <f t="shared" si="871"/>
        <v>0</v>
      </c>
      <c r="AV440" s="122">
        <f t="shared" si="872"/>
        <v>0</v>
      </c>
      <c r="AW440" s="122">
        <f t="shared" si="873"/>
        <v>0</v>
      </c>
      <c r="AX440" s="122">
        <f t="shared" si="874"/>
        <v>0</v>
      </c>
      <c r="AY440" s="122">
        <f t="shared" si="875"/>
        <v>0</v>
      </c>
      <c r="AZ440" s="122">
        <f t="shared" si="876"/>
        <v>0</v>
      </c>
      <c r="BA440" s="469">
        <f t="shared" si="877"/>
        <v>0</v>
      </c>
      <c r="BB440" s="97">
        <f t="shared" si="878"/>
        <v>1.2220547216205187E-3</v>
      </c>
      <c r="BC440" s="97">
        <f t="shared" si="879"/>
        <v>1.0998544494700512E-2</v>
      </c>
      <c r="BD440" s="97">
        <f t="shared" si="880"/>
        <v>1.694475773742667E-2</v>
      </c>
      <c r="BE440" s="97">
        <f t="shared" si="881"/>
        <v>1.1212352070869044E-3</v>
      </c>
      <c r="BF440" s="97">
        <f t="shared" si="882"/>
        <v>1.0091164573887736E-2</v>
      </c>
      <c r="BG440" s="97">
        <f t="shared" si="883"/>
        <v>1.6717179295589933E-2</v>
      </c>
      <c r="BH440" s="97">
        <f t="shared" si="884"/>
        <v>1.050967060593606E-3</v>
      </c>
      <c r="BI440" s="97">
        <f t="shared" si="885"/>
        <v>9.4587482654424956E-3</v>
      </c>
      <c r="BJ440" s="97">
        <f t="shared" si="886"/>
        <v>1.6452696241563571E-2</v>
      </c>
      <c r="BK440" s="97">
        <f t="shared" si="887"/>
        <v>8.9087789206133679E-4</v>
      </c>
      <c r="BL440" s="97">
        <f t="shared" si="888"/>
        <v>8.0179389366366212E-3</v>
      </c>
      <c r="BM440" s="469">
        <f t="shared" si="889"/>
        <v>1.6121501003963454E-2</v>
      </c>
      <c r="BN440" s="467">
        <f t="shared" si="890"/>
        <v>0</v>
      </c>
      <c r="BO440" s="97">
        <f t="shared" si="891"/>
        <v>0</v>
      </c>
      <c r="BP440" s="97">
        <f t="shared" si="892"/>
        <v>0</v>
      </c>
      <c r="BQ440" s="97">
        <f t="shared" si="893"/>
        <v>0</v>
      </c>
      <c r="BR440" s="97">
        <f t="shared" si="894"/>
        <v>0</v>
      </c>
      <c r="BS440" s="97">
        <f t="shared" si="895"/>
        <v>0</v>
      </c>
      <c r="BT440" s="97">
        <f t="shared" si="896"/>
        <v>0</v>
      </c>
      <c r="BU440" s="97">
        <f t="shared" si="897"/>
        <v>0</v>
      </c>
      <c r="BV440" s="97">
        <f t="shared" si="898"/>
        <v>0</v>
      </c>
      <c r="BW440" s="97">
        <f t="shared" si="899"/>
        <v>0</v>
      </c>
      <c r="BX440" s="97">
        <f t="shared" si="900"/>
        <v>0</v>
      </c>
      <c r="BY440" s="469">
        <f t="shared" si="901"/>
        <v>0</v>
      </c>
      <c r="BZ440" s="470">
        <f t="shared" si="902"/>
        <v>0</v>
      </c>
      <c r="CA440" s="470">
        <f t="shared" si="903"/>
        <v>0</v>
      </c>
      <c r="CB440" s="470">
        <f t="shared" si="904"/>
        <v>0</v>
      </c>
      <c r="CC440" s="470">
        <f t="shared" si="905"/>
        <v>0</v>
      </c>
      <c r="CD440" s="470">
        <f t="shared" si="906"/>
        <v>0</v>
      </c>
      <c r="CE440" s="470">
        <f t="shared" si="907"/>
        <v>0</v>
      </c>
      <c r="CF440" s="470">
        <f t="shared" si="908"/>
        <v>0</v>
      </c>
      <c r="CG440" s="470">
        <f t="shared" si="909"/>
        <v>0</v>
      </c>
      <c r="CH440" s="470">
        <f t="shared" si="910"/>
        <v>0</v>
      </c>
      <c r="CI440" s="470">
        <f t="shared" si="911"/>
        <v>0</v>
      </c>
      <c r="CJ440" s="470">
        <f t="shared" si="912"/>
        <v>0</v>
      </c>
      <c r="CK440" s="472">
        <f t="shared" si="913"/>
        <v>0</v>
      </c>
      <c r="CL440" s="470">
        <f t="shared" si="914"/>
        <v>1.5837702490582001E-2</v>
      </c>
      <c r="CM440" s="116">
        <f t="shared" si="915"/>
        <v>0.14253999633134801</v>
      </c>
      <c r="CN440" s="116">
        <f t="shared" si="916"/>
        <v>0.219602303458622</v>
      </c>
      <c r="CO440" s="116">
        <f t="shared" si="917"/>
        <v>1.4531092035109E-2</v>
      </c>
      <c r="CP440" s="116">
        <f t="shared" si="918"/>
        <v>0.130780446634012</v>
      </c>
      <c r="CQ440" s="116">
        <f t="shared" si="919"/>
        <v>0.21665291044756299</v>
      </c>
      <c r="CR440" s="116">
        <f t="shared" si="920"/>
        <v>1.3620424141901E-2</v>
      </c>
      <c r="CS440" s="116">
        <f t="shared" si="921"/>
        <v>0.12258439684496</v>
      </c>
      <c r="CT440" s="116">
        <f t="shared" si="922"/>
        <v>0.21322523748876401</v>
      </c>
      <c r="CU440" s="116">
        <f t="shared" si="923"/>
        <v>1.1545685115634001E-2</v>
      </c>
      <c r="CV440" s="116">
        <f t="shared" si="924"/>
        <v>0.10391165732555301</v>
      </c>
      <c r="CW440" s="471">
        <f t="shared" si="925"/>
        <v>0.208932981547514</v>
      </c>
      <c r="CX440" s="470">
        <f t="shared" si="926"/>
        <v>0</v>
      </c>
      <c r="CY440" s="116">
        <f t="shared" si="927"/>
        <v>0</v>
      </c>
      <c r="CZ440" s="116">
        <f t="shared" si="928"/>
        <v>0</v>
      </c>
      <c r="DA440" s="116">
        <f t="shared" si="929"/>
        <v>0</v>
      </c>
      <c r="DB440" s="116">
        <f t="shared" si="930"/>
        <v>0</v>
      </c>
      <c r="DC440" s="116">
        <f t="shared" si="931"/>
        <v>0</v>
      </c>
      <c r="DD440" s="116">
        <f t="shared" si="932"/>
        <v>0</v>
      </c>
      <c r="DE440" s="116">
        <f t="shared" si="933"/>
        <v>0</v>
      </c>
      <c r="DF440" s="116">
        <f t="shared" si="934"/>
        <v>0</v>
      </c>
      <c r="DG440" s="116">
        <f t="shared" si="935"/>
        <v>0</v>
      </c>
      <c r="DH440" s="116">
        <f t="shared" si="936"/>
        <v>0</v>
      </c>
      <c r="DI440" s="471">
        <f t="shared" si="937"/>
        <v>0</v>
      </c>
      <c r="DJ440" s="470">
        <f t="shared" si="938"/>
        <v>0</v>
      </c>
      <c r="DK440" s="116">
        <f t="shared" si="939"/>
        <v>0</v>
      </c>
      <c r="DL440" s="116">
        <f t="shared" si="940"/>
        <v>0</v>
      </c>
      <c r="DM440" s="116">
        <f t="shared" si="941"/>
        <v>0</v>
      </c>
      <c r="DN440" s="116">
        <f t="shared" si="942"/>
        <v>0</v>
      </c>
      <c r="DO440" s="116">
        <f t="shared" si="943"/>
        <v>0</v>
      </c>
      <c r="DP440" s="116">
        <f t="shared" si="944"/>
        <v>0</v>
      </c>
      <c r="DQ440" s="116">
        <f t="shared" si="945"/>
        <v>0</v>
      </c>
      <c r="DR440" s="116">
        <f t="shared" si="946"/>
        <v>0</v>
      </c>
      <c r="DS440" s="116">
        <f t="shared" si="947"/>
        <v>0</v>
      </c>
      <c r="DT440" s="116">
        <f t="shared" si="948"/>
        <v>0</v>
      </c>
      <c r="DU440" s="471">
        <f t="shared" si="949"/>
        <v>0</v>
      </c>
      <c r="DV440" s="470">
        <f t="shared" si="950"/>
        <v>0</v>
      </c>
      <c r="DW440" s="470">
        <f t="shared" si="951"/>
        <v>0</v>
      </c>
      <c r="DX440" s="470">
        <f t="shared" si="952"/>
        <v>0</v>
      </c>
      <c r="DY440" s="470">
        <f t="shared" si="953"/>
        <v>0</v>
      </c>
      <c r="DZ440" s="470">
        <f t="shared" si="954"/>
        <v>0</v>
      </c>
      <c r="EA440" s="470">
        <f t="shared" si="955"/>
        <v>0</v>
      </c>
      <c r="EB440" s="470">
        <f t="shared" si="956"/>
        <v>0</v>
      </c>
      <c r="EC440" s="470">
        <f t="shared" si="957"/>
        <v>0</v>
      </c>
      <c r="ED440" s="470">
        <f t="shared" si="958"/>
        <v>0</v>
      </c>
      <c r="EE440" s="470">
        <f t="shared" si="959"/>
        <v>0</v>
      </c>
      <c r="EF440" s="470">
        <f t="shared" si="960"/>
        <v>0</v>
      </c>
      <c r="EG440" s="470">
        <f t="shared" si="961"/>
        <v>0</v>
      </c>
      <c r="EH440" s="466">
        <f t="shared" si="962"/>
        <v>0</v>
      </c>
      <c r="EI440" s="122">
        <f t="shared" si="963"/>
        <v>0</v>
      </c>
      <c r="EJ440" s="122">
        <f t="shared" si="964"/>
        <v>0</v>
      </c>
      <c r="EK440" s="122">
        <f t="shared" si="965"/>
        <v>0</v>
      </c>
      <c r="EL440" s="122">
        <f t="shared" si="966"/>
        <v>0</v>
      </c>
      <c r="EM440" s="122">
        <f t="shared" si="967"/>
        <v>0</v>
      </c>
      <c r="EN440" s="122">
        <f t="shared" si="968"/>
        <v>0</v>
      </c>
      <c r="EO440" s="122">
        <f t="shared" si="969"/>
        <v>0</v>
      </c>
      <c r="EP440" s="122">
        <f t="shared" si="970"/>
        <v>0</v>
      </c>
      <c r="EQ440" s="122">
        <f t="shared" si="971"/>
        <v>0</v>
      </c>
      <c r="ER440" s="122">
        <f t="shared" si="972"/>
        <v>0</v>
      </c>
      <c r="ES440" s="469">
        <f t="shared" si="973"/>
        <v>0</v>
      </c>
      <c r="ET440" s="466">
        <f t="shared" si="974"/>
        <v>0</v>
      </c>
      <c r="EU440" s="122">
        <f t="shared" si="975"/>
        <v>0</v>
      </c>
      <c r="EV440" s="122">
        <f t="shared" si="976"/>
        <v>0</v>
      </c>
      <c r="EW440" s="122">
        <f t="shared" si="977"/>
        <v>0</v>
      </c>
      <c r="EX440" s="122">
        <f t="shared" si="978"/>
        <v>0</v>
      </c>
      <c r="EY440" s="122">
        <f t="shared" si="979"/>
        <v>0</v>
      </c>
      <c r="EZ440" s="122">
        <f t="shared" si="980"/>
        <v>0</v>
      </c>
      <c r="FA440" s="122">
        <f t="shared" si="981"/>
        <v>0</v>
      </c>
      <c r="FB440" s="122">
        <f t="shared" si="982"/>
        <v>0</v>
      </c>
      <c r="FC440" s="122">
        <f t="shared" si="983"/>
        <v>0</v>
      </c>
      <c r="FD440" s="122">
        <f t="shared" si="984"/>
        <v>0</v>
      </c>
      <c r="FE440" s="469">
        <f t="shared" si="985"/>
        <v>0</v>
      </c>
      <c r="FF440" s="466">
        <f t="shared" si="986"/>
        <v>0</v>
      </c>
      <c r="FG440" s="466">
        <f t="shared" si="987"/>
        <v>0</v>
      </c>
      <c r="FH440" s="466">
        <f t="shared" si="988"/>
        <v>0</v>
      </c>
      <c r="FI440" s="466">
        <f t="shared" si="989"/>
        <v>0</v>
      </c>
      <c r="FJ440" s="466">
        <f t="shared" si="990"/>
        <v>0</v>
      </c>
      <c r="FK440" s="466">
        <f t="shared" si="991"/>
        <v>0</v>
      </c>
      <c r="FL440" s="466">
        <f t="shared" si="992"/>
        <v>0</v>
      </c>
      <c r="FM440" s="466">
        <f t="shared" si="993"/>
        <v>0</v>
      </c>
      <c r="FN440" s="466">
        <f t="shared" si="994"/>
        <v>0</v>
      </c>
      <c r="FO440" s="466">
        <f t="shared" si="995"/>
        <v>0</v>
      </c>
      <c r="FP440" s="466">
        <f t="shared" si="996"/>
        <v>0</v>
      </c>
      <c r="FQ440" s="468">
        <f t="shared" si="997"/>
        <v>0</v>
      </c>
      <c r="FR440" s="466">
        <f t="shared" si="998"/>
        <v>0</v>
      </c>
      <c r="FS440" s="466">
        <f t="shared" si="999"/>
        <v>0</v>
      </c>
      <c r="FT440" s="466">
        <f t="shared" si="1000"/>
        <v>0</v>
      </c>
      <c r="FU440" s="466">
        <f t="shared" si="1001"/>
        <v>0</v>
      </c>
      <c r="FV440" s="466">
        <f t="shared" si="1002"/>
        <v>0</v>
      </c>
      <c r="FW440" s="466">
        <f t="shared" si="1003"/>
        <v>0</v>
      </c>
      <c r="FX440" s="466">
        <f t="shared" si="1004"/>
        <v>0</v>
      </c>
      <c r="FY440" s="466">
        <f t="shared" si="1005"/>
        <v>0</v>
      </c>
      <c r="FZ440" s="466">
        <f t="shared" si="1006"/>
        <v>0</v>
      </c>
      <c r="GA440" s="466">
        <f t="shared" si="1007"/>
        <v>0</v>
      </c>
      <c r="GB440" s="466">
        <f t="shared" si="1008"/>
        <v>0</v>
      </c>
      <c r="GC440" s="468">
        <f t="shared" si="1009"/>
        <v>0</v>
      </c>
    </row>
    <row r="441" spans="1:185">
      <c r="A441" s="97">
        <v>438</v>
      </c>
      <c r="B441" s="97" t="s">
        <v>11</v>
      </c>
      <c r="C441" s="97" t="s">
        <v>213</v>
      </c>
      <c r="D441" s="97" t="s">
        <v>936</v>
      </c>
      <c r="E441" s="321">
        <v>1.0617455310200001E-2</v>
      </c>
      <c r="F441" s="122">
        <v>6.3423764458460001E-3</v>
      </c>
      <c r="G441" s="122">
        <v>3.4194111461618999E-2</v>
      </c>
      <c r="H441" s="122">
        <v>9.7415152471079999E-3</v>
      </c>
      <c r="I441" s="122">
        <v>6.0716792849630002E-3</v>
      </c>
      <c r="J441" s="122">
        <v>3.3530574237645001E-2</v>
      </c>
      <c r="K441" s="122">
        <v>9.1310115667720005E-3</v>
      </c>
      <c r="L441" s="122">
        <v>5.8830115667719996E-3</v>
      </c>
      <c r="M441" s="122">
        <v>3.2759436382754997E-2</v>
      </c>
      <c r="N441" s="122">
        <v>7.7401249211360001E-3</v>
      </c>
      <c r="O441" s="122">
        <v>5.4531772870660003E-3</v>
      </c>
      <c r="P441" s="475">
        <v>3.1793789695058E-2</v>
      </c>
      <c r="Q441" s="474">
        <v>2</v>
      </c>
      <c r="R441" s="97">
        <v>2.1234910620400001E-2</v>
      </c>
      <c r="S441" s="97">
        <v>1.2684752891692999E-2</v>
      </c>
      <c r="T441" s="97">
        <v>6.8388222923238998E-2</v>
      </c>
      <c r="U441" s="97">
        <v>1.9483030494216999E-2</v>
      </c>
      <c r="V441" s="97">
        <v>1.2143358569926E-2</v>
      </c>
      <c r="W441" s="97">
        <v>6.7061148475289004E-2</v>
      </c>
      <c r="X441" s="97">
        <v>1.8262023133544001E-2</v>
      </c>
      <c r="Y441" s="97">
        <v>1.1766023133543999E-2</v>
      </c>
      <c r="Z441" s="97">
        <v>6.5518872765509995E-2</v>
      </c>
      <c r="AA441" s="97">
        <v>1.5480249842270999E-2</v>
      </c>
      <c r="AB441" s="97">
        <v>1.0906354574132001E-2</v>
      </c>
      <c r="AC441" s="97">
        <v>6.3587579390116E-2</v>
      </c>
      <c r="AD441" s="321">
        <v>0</v>
      </c>
      <c r="AE441" s="97">
        <v>0</v>
      </c>
      <c r="AF441" s="97">
        <v>0</v>
      </c>
      <c r="AG441" s="97">
        <v>0</v>
      </c>
      <c r="AH441" s="97">
        <v>0</v>
      </c>
      <c r="AI441" s="97">
        <v>0</v>
      </c>
      <c r="AJ441" s="97">
        <v>0</v>
      </c>
      <c r="AK441" s="97">
        <v>0</v>
      </c>
      <c r="AL441" s="97">
        <v>0</v>
      </c>
      <c r="AM441" s="97">
        <v>0</v>
      </c>
      <c r="AN441" s="97">
        <v>0</v>
      </c>
      <c r="AO441" s="97">
        <v>0</v>
      </c>
      <c r="AP441" s="466">
        <f t="shared" si="866"/>
        <v>0</v>
      </c>
      <c r="AQ441" s="122">
        <f t="shared" si="867"/>
        <v>0</v>
      </c>
      <c r="AR441" s="473">
        <f t="shared" si="868"/>
        <v>0</v>
      </c>
      <c r="AS441" s="122">
        <f t="shared" si="869"/>
        <v>0</v>
      </c>
      <c r="AT441" s="122">
        <f t="shared" si="870"/>
        <v>0</v>
      </c>
      <c r="AU441" s="122">
        <f t="shared" si="871"/>
        <v>0</v>
      </c>
      <c r="AV441" s="122">
        <f t="shared" si="872"/>
        <v>0</v>
      </c>
      <c r="AW441" s="122">
        <f t="shared" si="873"/>
        <v>0</v>
      </c>
      <c r="AX441" s="122">
        <f t="shared" si="874"/>
        <v>0</v>
      </c>
      <c r="AY441" s="122">
        <f t="shared" si="875"/>
        <v>0</v>
      </c>
      <c r="AZ441" s="122">
        <f t="shared" si="876"/>
        <v>0</v>
      </c>
      <c r="BA441" s="469">
        <f t="shared" si="877"/>
        <v>0</v>
      </c>
      <c r="BB441" s="97">
        <f t="shared" si="878"/>
        <v>1.6385092978151979E-3</v>
      </c>
      <c r="BC441" s="97">
        <f t="shared" si="879"/>
        <v>9.7876962729283421E-4</v>
      </c>
      <c r="BD441" s="97">
        <f t="shared" si="880"/>
        <v>5.2769112676714029E-3</v>
      </c>
      <c r="BE441" s="97">
        <f t="shared" si="881"/>
        <v>1.5033322807453666E-3</v>
      </c>
      <c r="BF441" s="97">
        <f t="shared" si="882"/>
        <v>9.3699503987612338E-4</v>
      </c>
      <c r="BG441" s="97">
        <f t="shared" si="883"/>
        <v>5.1745127287405714E-3</v>
      </c>
      <c r="BH441" s="97">
        <f t="shared" si="884"/>
        <v>1.4091179961210701E-3</v>
      </c>
      <c r="BI441" s="97">
        <f t="shared" si="885"/>
        <v>9.0787941834329219E-4</v>
      </c>
      <c r="BJ441" s="97">
        <f t="shared" si="886"/>
        <v>5.0555090213342683E-3</v>
      </c>
      <c r="BK441" s="97">
        <f t="shared" si="887"/>
        <v>1.1944732781073099E-3</v>
      </c>
      <c r="BL441" s="97">
        <f t="shared" si="888"/>
        <v>8.4154643711177417E-4</v>
      </c>
      <c r="BM441" s="469">
        <f t="shared" si="889"/>
        <v>4.9064882786073391E-3</v>
      </c>
      <c r="BN441" s="467">
        <f t="shared" si="890"/>
        <v>0</v>
      </c>
      <c r="BO441" s="97">
        <f t="shared" si="891"/>
        <v>0</v>
      </c>
      <c r="BP441" s="97">
        <f t="shared" si="892"/>
        <v>0</v>
      </c>
      <c r="BQ441" s="97">
        <f t="shared" si="893"/>
        <v>0</v>
      </c>
      <c r="BR441" s="97">
        <f t="shared" si="894"/>
        <v>0</v>
      </c>
      <c r="BS441" s="97">
        <f t="shared" si="895"/>
        <v>0</v>
      </c>
      <c r="BT441" s="97">
        <f t="shared" si="896"/>
        <v>0</v>
      </c>
      <c r="BU441" s="97">
        <f t="shared" si="897"/>
        <v>0</v>
      </c>
      <c r="BV441" s="97">
        <f t="shared" si="898"/>
        <v>0</v>
      </c>
      <c r="BW441" s="97">
        <f t="shared" si="899"/>
        <v>0</v>
      </c>
      <c r="BX441" s="97">
        <f t="shared" si="900"/>
        <v>0</v>
      </c>
      <c r="BY441" s="469">
        <f t="shared" si="901"/>
        <v>0</v>
      </c>
      <c r="BZ441" s="470">
        <f t="shared" si="902"/>
        <v>0</v>
      </c>
      <c r="CA441" s="470">
        <f t="shared" si="903"/>
        <v>0</v>
      </c>
      <c r="CB441" s="470">
        <f t="shared" si="904"/>
        <v>0</v>
      </c>
      <c r="CC441" s="470">
        <f t="shared" si="905"/>
        <v>0</v>
      </c>
      <c r="CD441" s="470">
        <f t="shared" si="906"/>
        <v>0</v>
      </c>
      <c r="CE441" s="470">
        <f t="shared" si="907"/>
        <v>0</v>
      </c>
      <c r="CF441" s="470">
        <f t="shared" si="908"/>
        <v>0</v>
      </c>
      <c r="CG441" s="470">
        <f t="shared" si="909"/>
        <v>0</v>
      </c>
      <c r="CH441" s="470">
        <f t="shared" si="910"/>
        <v>0</v>
      </c>
      <c r="CI441" s="470">
        <f t="shared" si="911"/>
        <v>0</v>
      </c>
      <c r="CJ441" s="470">
        <f t="shared" si="912"/>
        <v>0</v>
      </c>
      <c r="CK441" s="472">
        <f t="shared" si="913"/>
        <v>0</v>
      </c>
      <c r="CL441" s="470">
        <f t="shared" si="914"/>
        <v>2.1234910620400001E-2</v>
      </c>
      <c r="CM441" s="116">
        <f t="shared" si="915"/>
        <v>1.2684752891692999E-2</v>
      </c>
      <c r="CN441" s="116">
        <f t="shared" si="916"/>
        <v>6.8388222923238998E-2</v>
      </c>
      <c r="CO441" s="116">
        <f t="shared" si="917"/>
        <v>1.9483030494216999E-2</v>
      </c>
      <c r="CP441" s="116">
        <f t="shared" si="918"/>
        <v>1.2143358569926E-2</v>
      </c>
      <c r="CQ441" s="116">
        <f t="shared" si="919"/>
        <v>6.7061148475289004E-2</v>
      </c>
      <c r="CR441" s="116">
        <f t="shared" si="920"/>
        <v>1.8262023133544001E-2</v>
      </c>
      <c r="CS441" s="116">
        <f t="shared" si="921"/>
        <v>1.1766023133543999E-2</v>
      </c>
      <c r="CT441" s="116">
        <f t="shared" si="922"/>
        <v>6.5518872765509995E-2</v>
      </c>
      <c r="CU441" s="116">
        <f t="shared" si="923"/>
        <v>1.5480249842270999E-2</v>
      </c>
      <c r="CV441" s="116">
        <f t="shared" si="924"/>
        <v>1.0906354574132001E-2</v>
      </c>
      <c r="CW441" s="471">
        <f t="shared" si="925"/>
        <v>6.3587579390116E-2</v>
      </c>
      <c r="CX441" s="470">
        <f t="shared" si="926"/>
        <v>0</v>
      </c>
      <c r="CY441" s="116">
        <f t="shared" si="927"/>
        <v>0</v>
      </c>
      <c r="CZ441" s="116">
        <f t="shared" si="928"/>
        <v>0</v>
      </c>
      <c r="DA441" s="116">
        <f t="shared" si="929"/>
        <v>0</v>
      </c>
      <c r="DB441" s="116">
        <f t="shared" si="930"/>
        <v>0</v>
      </c>
      <c r="DC441" s="116">
        <f t="shared" si="931"/>
        <v>0</v>
      </c>
      <c r="DD441" s="116">
        <f t="shared" si="932"/>
        <v>0</v>
      </c>
      <c r="DE441" s="116">
        <f t="shared" si="933"/>
        <v>0</v>
      </c>
      <c r="DF441" s="116">
        <f t="shared" si="934"/>
        <v>0</v>
      </c>
      <c r="DG441" s="116">
        <f t="shared" si="935"/>
        <v>0</v>
      </c>
      <c r="DH441" s="116">
        <f t="shared" si="936"/>
        <v>0</v>
      </c>
      <c r="DI441" s="471">
        <f t="shared" si="937"/>
        <v>0</v>
      </c>
      <c r="DJ441" s="470">
        <f t="shared" si="938"/>
        <v>0</v>
      </c>
      <c r="DK441" s="116">
        <f t="shared" si="939"/>
        <v>0</v>
      </c>
      <c r="DL441" s="116">
        <f t="shared" si="940"/>
        <v>0</v>
      </c>
      <c r="DM441" s="116">
        <f t="shared" si="941"/>
        <v>0</v>
      </c>
      <c r="DN441" s="116">
        <f t="shared" si="942"/>
        <v>0</v>
      </c>
      <c r="DO441" s="116">
        <f t="shared" si="943"/>
        <v>0</v>
      </c>
      <c r="DP441" s="116">
        <f t="shared" si="944"/>
        <v>0</v>
      </c>
      <c r="DQ441" s="116">
        <f t="shared" si="945"/>
        <v>0</v>
      </c>
      <c r="DR441" s="116">
        <f t="shared" si="946"/>
        <v>0</v>
      </c>
      <c r="DS441" s="116">
        <f t="shared" si="947"/>
        <v>0</v>
      </c>
      <c r="DT441" s="116">
        <f t="shared" si="948"/>
        <v>0</v>
      </c>
      <c r="DU441" s="471">
        <f t="shared" si="949"/>
        <v>0</v>
      </c>
      <c r="DV441" s="470">
        <f t="shared" si="950"/>
        <v>0</v>
      </c>
      <c r="DW441" s="470">
        <f t="shared" si="951"/>
        <v>0</v>
      </c>
      <c r="DX441" s="470">
        <f t="shared" si="952"/>
        <v>0</v>
      </c>
      <c r="DY441" s="470">
        <f t="shared" si="953"/>
        <v>0</v>
      </c>
      <c r="DZ441" s="470">
        <f t="shared" si="954"/>
        <v>0</v>
      </c>
      <c r="EA441" s="470">
        <f t="shared" si="955"/>
        <v>0</v>
      </c>
      <c r="EB441" s="470">
        <f t="shared" si="956"/>
        <v>0</v>
      </c>
      <c r="EC441" s="470">
        <f t="shared" si="957"/>
        <v>0</v>
      </c>
      <c r="ED441" s="470">
        <f t="shared" si="958"/>
        <v>0</v>
      </c>
      <c r="EE441" s="470">
        <f t="shared" si="959"/>
        <v>0</v>
      </c>
      <c r="EF441" s="470">
        <f t="shared" si="960"/>
        <v>0</v>
      </c>
      <c r="EG441" s="470">
        <f t="shared" si="961"/>
        <v>0</v>
      </c>
      <c r="EH441" s="466">
        <f t="shared" si="962"/>
        <v>0</v>
      </c>
      <c r="EI441" s="122">
        <f t="shared" si="963"/>
        <v>0</v>
      </c>
      <c r="EJ441" s="122">
        <f t="shared" si="964"/>
        <v>0</v>
      </c>
      <c r="EK441" s="122">
        <f t="shared" si="965"/>
        <v>0</v>
      </c>
      <c r="EL441" s="122">
        <f t="shared" si="966"/>
        <v>0</v>
      </c>
      <c r="EM441" s="122">
        <f t="shared" si="967"/>
        <v>0</v>
      </c>
      <c r="EN441" s="122">
        <f t="shared" si="968"/>
        <v>0</v>
      </c>
      <c r="EO441" s="122">
        <f t="shared" si="969"/>
        <v>0</v>
      </c>
      <c r="EP441" s="122">
        <f t="shared" si="970"/>
        <v>0</v>
      </c>
      <c r="EQ441" s="122">
        <f t="shared" si="971"/>
        <v>0</v>
      </c>
      <c r="ER441" s="122">
        <f t="shared" si="972"/>
        <v>0</v>
      </c>
      <c r="ES441" s="469">
        <f t="shared" si="973"/>
        <v>0</v>
      </c>
      <c r="ET441" s="466">
        <f t="shared" si="974"/>
        <v>0</v>
      </c>
      <c r="EU441" s="122">
        <f t="shared" si="975"/>
        <v>0</v>
      </c>
      <c r="EV441" s="122">
        <f t="shared" si="976"/>
        <v>0</v>
      </c>
      <c r="EW441" s="122">
        <f t="shared" si="977"/>
        <v>0</v>
      </c>
      <c r="EX441" s="122">
        <f t="shared" si="978"/>
        <v>0</v>
      </c>
      <c r="EY441" s="122">
        <f t="shared" si="979"/>
        <v>0</v>
      </c>
      <c r="EZ441" s="122">
        <f t="shared" si="980"/>
        <v>0</v>
      </c>
      <c r="FA441" s="122">
        <f t="shared" si="981"/>
        <v>0</v>
      </c>
      <c r="FB441" s="122">
        <f t="shared" si="982"/>
        <v>0</v>
      </c>
      <c r="FC441" s="122">
        <f t="shared" si="983"/>
        <v>0</v>
      </c>
      <c r="FD441" s="122">
        <f t="shared" si="984"/>
        <v>0</v>
      </c>
      <c r="FE441" s="469">
        <f t="shared" si="985"/>
        <v>0</v>
      </c>
      <c r="FF441" s="466">
        <f t="shared" si="986"/>
        <v>0</v>
      </c>
      <c r="FG441" s="466">
        <f t="shared" si="987"/>
        <v>0</v>
      </c>
      <c r="FH441" s="466">
        <f t="shared" si="988"/>
        <v>0</v>
      </c>
      <c r="FI441" s="466">
        <f t="shared" si="989"/>
        <v>0</v>
      </c>
      <c r="FJ441" s="466">
        <f t="shared" si="990"/>
        <v>0</v>
      </c>
      <c r="FK441" s="466">
        <f t="shared" si="991"/>
        <v>0</v>
      </c>
      <c r="FL441" s="466">
        <f t="shared" si="992"/>
        <v>0</v>
      </c>
      <c r="FM441" s="466">
        <f t="shared" si="993"/>
        <v>0</v>
      </c>
      <c r="FN441" s="466">
        <f t="shared" si="994"/>
        <v>0</v>
      </c>
      <c r="FO441" s="466">
        <f t="shared" si="995"/>
        <v>0</v>
      </c>
      <c r="FP441" s="466">
        <f t="shared" si="996"/>
        <v>0</v>
      </c>
      <c r="FQ441" s="468">
        <f t="shared" si="997"/>
        <v>0</v>
      </c>
      <c r="FR441" s="466">
        <f t="shared" si="998"/>
        <v>0</v>
      </c>
      <c r="FS441" s="466">
        <f t="shared" si="999"/>
        <v>0</v>
      </c>
      <c r="FT441" s="466">
        <f t="shared" si="1000"/>
        <v>0</v>
      </c>
      <c r="FU441" s="466">
        <f t="shared" si="1001"/>
        <v>0</v>
      </c>
      <c r="FV441" s="466">
        <f t="shared" si="1002"/>
        <v>0</v>
      </c>
      <c r="FW441" s="466">
        <f t="shared" si="1003"/>
        <v>0</v>
      </c>
      <c r="FX441" s="466">
        <f t="shared" si="1004"/>
        <v>0</v>
      </c>
      <c r="FY441" s="466">
        <f t="shared" si="1005"/>
        <v>0</v>
      </c>
      <c r="FZ441" s="466">
        <f t="shared" si="1006"/>
        <v>0</v>
      </c>
      <c r="GA441" s="466">
        <f t="shared" si="1007"/>
        <v>0</v>
      </c>
      <c r="GB441" s="466">
        <f t="shared" si="1008"/>
        <v>0</v>
      </c>
      <c r="GC441" s="468">
        <f t="shared" si="1009"/>
        <v>0</v>
      </c>
    </row>
    <row r="442" spans="1:185">
      <c r="A442" s="97">
        <v>439</v>
      </c>
      <c r="B442" s="97" t="s">
        <v>11</v>
      </c>
      <c r="C442" s="97" t="s">
        <v>213</v>
      </c>
      <c r="D442" s="97" t="s">
        <v>936</v>
      </c>
      <c r="E442" s="321">
        <v>1.5025098579654001E-2</v>
      </c>
      <c r="F442" s="122">
        <v>1.093279795662E-3</v>
      </c>
      <c r="G442" s="122">
        <v>0.16620097184131699</v>
      </c>
      <c r="H442" s="122">
        <v>1.4869722425776E-2</v>
      </c>
      <c r="I442" s="122">
        <v>1.016750209966E-3</v>
      </c>
      <c r="J442" s="122">
        <v>0.16458256522081599</v>
      </c>
      <c r="K442" s="122">
        <v>1.4758739458719999E-2</v>
      </c>
      <c r="L442" s="122">
        <v>9.6208622018200004E-4</v>
      </c>
      <c r="M442" s="122">
        <v>0.16270171428347699</v>
      </c>
      <c r="N442" s="122">
        <v>1.4388056348751999E-2</v>
      </c>
      <c r="O442" s="122">
        <v>7.79508494307E-4</v>
      </c>
      <c r="P442" s="475">
        <v>0.16034644477339199</v>
      </c>
      <c r="Q442" s="474">
        <v>23</v>
      </c>
      <c r="R442" s="97">
        <v>0.34557726733205202</v>
      </c>
      <c r="S442" s="97">
        <v>2.5145435300222001E-2</v>
      </c>
      <c r="T442" s="97">
        <v>3.8226223523502898</v>
      </c>
      <c r="U442" s="97">
        <v>0.342003615792842</v>
      </c>
      <c r="V442" s="97">
        <v>2.3385254829206999E-2</v>
      </c>
      <c r="W442" s="97">
        <v>3.7853990000787601</v>
      </c>
      <c r="X442" s="97">
        <v>0.33945100755054902</v>
      </c>
      <c r="Y442" s="97">
        <v>2.2127983064196E-2</v>
      </c>
      <c r="Z442" s="97">
        <v>3.7421394285199598</v>
      </c>
      <c r="AA442" s="97">
        <v>0.33092529602128901</v>
      </c>
      <c r="AB442" s="97">
        <v>1.7928695369058001E-2</v>
      </c>
      <c r="AC442" s="97">
        <v>3.6879682297879999</v>
      </c>
      <c r="AD442" s="321">
        <v>0</v>
      </c>
      <c r="AE442" s="97">
        <v>0</v>
      </c>
      <c r="AF442" s="97">
        <v>0</v>
      </c>
      <c r="AG442" s="97">
        <v>0</v>
      </c>
      <c r="AH442" s="97">
        <v>0</v>
      </c>
      <c r="AI442" s="97">
        <v>0</v>
      </c>
      <c r="AJ442" s="97">
        <v>0</v>
      </c>
      <c r="AK442" s="97">
        <v>0</v>
      </c>
      <c r="AL442" s="97">
        <v>0</v>
      </c>
      <c r="AM442" s="97">
        <v>0</v>
      </c>
      <c r="AN442" s="97">
        <v>0</v>
      </c>
      <c r="AO442" s="97">
        <v>0</v>
      </c>
      <c r="AP442" s="466">
        <f t="shared" si="866"/>
        <v>0</v>
      </c>
      <c r="AQ442" s="122">
        <f t="shared" si="867"/>
        <v>0</v>
      </c>
      <c r="AR442" s="473">
        <f t="shared" si="868"/>
        <v>0</v>
      </c>
      <c r="AS442" s="122">
        <f t="shared" si="869"/>
        <v>0</v>
      </c>
      <c r="AT442" s="122">
        <f t="shared" si="870"/>
        <v>0</v>
      </c>
      <c r="AU442" s="122">
        <f t="shared" si="871"/>
        <v>0</v>
      </c>
      <c r="AV442" s="122">
        <f t="shared" si="872"/>
        <v>0</v>
      </c>
      <c r="AW442" s="122">
        <f t="shared" si="873"/>
        <v>0</v>
      </c>
      <c r="AX442" s="122">
        <f t="shared" si="874"/>
        <v>0</v>
      </c>
      <c r="AY442" s="122">
        <f t="shared" si="875"/>
        <v>0</v>
      </c>
      <c r="AZ442" s="122">
        <f t="shared" si="876"/>
        <v>0</v>
      </c>
      <c r="BA442" s="469">
        <f t="shared" si="877"/>
        <v>0</v>
      </c>
      <c r="BB442" s="97">
        <f t="shared" si="878"/>
        <v>2.3187066019201602E-3</v>
      </c>
      <c r="BC442" s="97">
        <f t="shared" si="879"/>
        <v>1.6871736757721685E-4</v>
      </c>
      <c r="BD442" s="97">
        <f t="shared" si="880"/>
        <v>2.5648503310045017E-2</v>
      </c>
      <c r="BE442" s="97">
        <f t="shared" si="881"/>
        <v>2.2947286085733647E-3</v>
      </c>
      <c r="BF442" s="97">
        <f t="shared" si="882"/>
        <v>1.5690715184686415E-4</v>
      </c>
      <c r="BG442" s="97">
        <f t="shared" si="883"/>
        <v>2.5398747203910148E-2</v>
      </c>
      <c r="BH442" s="97">
        <f t="shared" si="884"/>
        <v>2.2776014704684669E-3</v>
      </c>
      <c r="BI442" s="97">
        <f t="shared" si="885"/>
        <v>1.4847128346786442E-4</v>
      </c>
      <c r="BJ442" s="97">
        <f t="shared" si="886"/>
        <v>2.5108490107591242E-2</v>
      </c>
      <c r="BK442" s="97">
        <f t="shared" si="887"/>
        <v>2.2203968291979611E-3</v>
      </c>
      <c r="BL442" s="97">
        <f t="shared" si="888"/>
        <v>1.2029548308255468E-4</v>
      </c>
      <c r="BM442" s="469">
        <f t="shared" si="889"/>
        <v>2.474501968286268E-2</v>
      </c>
      <c r="BN442" s="467">
        <f t="shared" si="890"/>
        <v>0</v>
      </c>
      <c r="BO442" s="97">
        <f t="shared" si="891"/>
        <v>0</v>
      </c>
      <c r="BP442" s="97">
        <f t="shared" si="892"/>
        <v>0</v>
      </c>
      <c r="BQ442" s="97">
        <f t="shared" si="893"/>
        <v>0</v>
      </c>
      <c r="BR442" s="97">
        <f t="shared" si="894"/>
        <v>0</v>
      </c>
      <c r="BS442" s="97">
        <f t="shared" si="895"/>
        <v>0</v>
      </c>
      <c r="BT442" s="97">
        <f t="shared" si="896"/>
        <v>0</v>
      </c>
      <c r="BU442" s="97">
        <f t="shared" si="897"/>
        <v>0</v>
      </c>
      <c r="BV442" s="97">
        <f t="shared" si="898"/>
        <v>0</v>
      </c>
      <c r="BW442" s="97">
        <f t="shared" si="899"/>
        <v>0</v>
      </c>
      <c r="BX442" s="97">
        <f t="shared" si="900"/>
        <v>0</v>
      </c>
      <c r="BY442" s="469">
        <f t="shared" si="901"/>
        <v>0</v>
      </c>
      <c r="BZ442" s="470">
        <f t="shared" si="902"/>
        <v>0</v>
      </c>
      <c r="CA442" s="470">
        <f t="shared" si="903"/>
        <v>0</v>
      </c>
      <c r="CB442" s="470">
        <f t="shared" si="904"/>
        <v>0</v>
      </c>
      <c r="CC442" s="470">
        <f t="shared" si="905"/>
        <v>0</v>
      </c>
      <c r="CD442" s="470">
        <f t="shared" si="906"/>
        <v>0</v>
      </c>
      <c r="CE442" s="470">
        <f t="shared" si="907"/>
        <v>0</v>
      </c>
      <c r="CF442" s="470">
        <f t="shared" si="908"/>
        <v>0</v>
      </c>
      <c r="CG442" s="470">
        <f t="shared" si="909"/>
        <v>0</v>
      </c>
      <c r="CH442" s="470">
        <f t="shared" si="910"/>
        <v>0</v>
      </c>
      <c r="CI442" s="470">
        <f t="shared" si="911"/>
        <v>0</v>
      </c>
      <c r="CJ442" s="470">
        <f t="shared" si="912"/>
        <v>0</v>
      </c>
      <c r="CK442" s="472">
        <f t="shared" si="913"/>
        <v>0</v>
      </c>
      <c r="CL442" s="470">
        <f t="shared" si="914"/>
        <v>0.34557726733205202</v>
      </c>
      <c r="CM442" s="116">
        <f t="shared" si="915"/>
        <v>2.5145435300222001E-2</v>
      </c>
      <c r="CN442" s="116">
        <f t="shared" si="916"/>
        <v>3.8226223523502898</v>
      </c>
      <c r="CO442" s="116">
        <f t="shared" si="917"/>
        <v>0.342003615792842</v>
      </c>
      <c r="CP442" s="116">
        <f t="shared" si="918"/>
        <v>2.3385254829206999E-2</v>
      </c>
      <c r="CQ442" s="116">
        <f t="shared" si="919"/>
        <v>3.7853990000787601</v>
      </c>
      <c r="CR442" s="116">
        <f t="shared" si="920"/>
        <v>0.33945100755054902</v>
      </c>
      <c r="CS442" s="116">
        <f t="shared" si="921"/>
        <v>2.2127983064196E-2</v>
      </c>
      <c r="CT442" s="116">
        <f t="shared" si="922"/>
        <v>3.7421394285199598</v>
      </c>
      <c r="CU442" s="116">
        <f t="shared" si="923"/>
        <v>0.33092529602128901</v>
      </c>
      <c r="CV442" s="116">
        <f t="shared" si="924"/>
        <v>1.7928695369058001E-2</v>
      </c>
      <c r="CW442" s="471">
        <f t="shared" si="925"/>
        <v>3.6879682297879999</v>
      </c>
      <c r="CX442" s="470">
        <f t="shared" si="926"/>
        <v>0</v>
      </c>
      <c r="CY442" s="116">
        <f t="shared" si="927"/>
        <v>0</v>
      </c>
      <c r="CZ442" s="116">
        <f t="shared" si="928"/>
        <v>0</v>
      </c>
      <c r="DA442" s="116">
        <f t="shared" si="929"/>
        <v>0</v>
      </c>
      <c r="DB442" s="116">
        <f t="shared" si="930"/>
        <v>0</v>
      </c>
      <c r="DC442" s="116">
        <f t="shared" si="931"/>
        <v>0</v>
      </c>
      <c r="DD442" s="116">
        <f t="shared" si="932"/>
        <v>0</v>
      </c>
      <c r="DE442" s="116">
        <f t="shared" si="933"/>
        <v>0</v>
      </c>
      <c r="DF442" s="116">
        <f t="shared" si="934"/>
        <v>0</v>
      </c>
      <c r="DG442" s="116">
        <f t="shared" si="935"/>
        <v>0</v>
      </c>
      <c r="DH442" s="116">
        <f t="shared" si="936"/>
        <v>0</v>
      </c>
      <c r="DI442" s="471">
        <f t="shared" si="937"/>
        <v>0</v>
      </c>
      <c r="DJ442" s="470">
        <f t="shared" si="938"/>
        <v>0</v>
      </c>
      <c r="DK442" s="116">
        <f t="shared" si="939"/>
        <v>0</v>
      </c>
      <c r="DL442" s="116">
        <f t="shared" si="940"/>
        <v>0</v>
      </c>
      <c r="DM442" s="116">
        <f t="shared" si="941"/>
        <v>0</v>
      </c>
      <c r="DN442" s="116">
        <f t="shared" si="942"/>
        <v>0</v>
      </c>
      <c r="DO442" s="116">
        <f t="shared" si="943"/>
        <v>0</v>
      </c>
      <c r="DP442" s="116">
        <f t="shared" si="944"/>
        <v>0</v>
      </c>
      <c r="DQ442" s="116">
        <f t="shared" si="945"/>
        <v>0</v>
      </c>
      <c r="DR442" s="116">
        <f t="shared" si="946"/>
        <v>0</v>
      </c>
      <c r="DS442" s="116">
        <f t="shared" si="947"/>
        <v>0</v>
      </c>
      <c r="DT442" s="116">
        <f t="shared" si="948"/>
        <v>0</v>
      </c>
      <c r="DU442" s="471">
        <f t="shared" si="949"/>
        <v>0</v>
      </c>
      <c r="DV442" s="470">
        <f t="shared" si="950"/>
        <v>0</v>
      </c>
      <c r="DW442" s="470">
        <f t="shared" si="951"/>
        <v>0</v>
      </c>
      <c r="DX442" s="470">
        <f t="shared" si="952"/>
        <v>0</v>
      </c>
      <c r="DY442" s="470">
        <f t="shared" si="953"/>
        <v>0</v>
      </c>
      <c r="DZ442" s="470">
        <f t="shared" si="954"/>
        <v>0</v>
      </c>
      <c r="EA442" s="470">
        <f t="shared" si="955"/>
        <v>0</v>
      </c>
      <c r="EB442" s="470">
        <f t="shared" si="956"/>
        <v>0</v>
      </c>
      <c r="EC442" s="470">
        <f t="shared" si="957"/>
        <v>0</v>
      </c>
      <c r="ED442" s="470">
        <f t="shared" si="958"/>
        <v>0</v>
      </c>
      <c r="EE442" s="470">
        <f t="shared" si="959"/>
        <v>0</v>
      </c>
      <c r="EF442" s="470">
        <f t="shared" si="960"/>
        <v>0</v>
      </c>
      <c r="EG442" s="470">
        <f t="shared" si="961"/>
        <v>0</v>
      </c>
      <c r="EH442" s="466">
        <f t="shared" si="962"/>
        <v>0</v>
      </c>
      <c r="EI442" s="122">
        <f t="shared" si="963"/>
        <v>0</v>
      </c>
      <c r="EJ442" s="122">
        <f t="shared" si="964"/>
        <v>0</v>
      </c>
      <c r="EK442" s="122">
        <f t="shared" si="965"/>
        <v>0</v>
      </c>
      <c r="EL442" s="122">
        <f t="shared" si="966"/>
        <v>0</v>
      </c>
      <c r="EM442" s="122">
        <f t="shared" si="967"/>
        <v>0</v>
      </c>
      <c r="EN442" s="122">
        <f t="shared" si="968"/>
        <v>0</v>
      </c>
      <c r="EO442" s="122">
        <f t="shared" si="969"/>
        <v>0</v>
      </c>
      <c r="EP442" s="122">
        <f t="shared" si="970"/>
        <v>0</v>
      </c>
      <c r="EQ442" s="122">
        <f t="shared" si="971"/>
        <v>0</v>
      </c>
      <c r="ER442" s="122">
        <f t="shared" si="972"/>
        <v>0</v>
      </c>
      <c r="ES442" s="469">
        <f t="shared" si="973"/>
        <v>0</v>
      </c>
      <c r="ET442" s="466">
        <f t="shared" si="974"/>
        <v>0</v>
      </c>
      <c r="EU442" s="122">
        <f t="shared" si="975"/>
        <v>0</v>
      </c>
      <c r="EV442" s="122">
        <f t="shared" si="976"/>
        <v>0</v>
      </c>
      <c r="EW442" s="122">
        <f t="shared" si="977"/>
        <v>0</v>
      </c>
      <c r="EX442" s="122">
        <f t="shared" si="978"/>
        <v>0</v>
      </c>
      <c r="EY442" s="122">
        <f t="shared" si="979"/>
        <v>0</v>
      </c>
      <c r="EZ442" s="122">
        <f t="shared" si="980"/>
        <v>0</v>
      </c>
      <c r="FA442" s="122">
        <f t="shared" si="981"/>
        <v>0</v>
      </c>
      <c r="FB442" s="122">
        <f t="shared" si="982"/>
        <v>0</v>
      </c>
      <c r="FC442" s="122">
        <f t="shared" si="983"/>
        <v>0</v>
      </c>
      <c r="FD442" s="122">
        <f t="shared" si="984"/>
        <v>0</v>
      </c>
      <c r="FE442" s="469">
        <f t="shared" si="985"/>
        <v>0</v>
      </c>
      <c r="FF442" s="466">
        <f t="shared" si="986"/>
        <v>0</v>
      </c>
      <c r="FG442" s="466">
        <f t="shared" si="987"/>
        <v>0</v>
      </c>
      <c r="FH442" s="466">
        <f t="shared" si="988"/>
        <v>0</v>
      </c>
      <c r="FI442" s="466">
        <f t="shared" si="989"/>
        <v>0</v>
      </c>
      <c r="FJ442" s="466">
        <f t="shared" si="990"/>
        <v>0</v>
      </c>
      <c r="FK442" s="466">
        <f t="shared" si="991"/>
        <v>0</v>
      </c>
      <c r="FL442" s="466">
        <f t="shared" si="992"/>
        <v>0</v>
      </c>
      <c r="FM442" s="466">
        <f t="shared" si="993"/>
        <v>0</v>
      </c>
      <c r="FN442" s="466">
        <f t="shared" si="994"/>
        <v>0</v>
      </c>
      <c r="FO442" s="466">
        <f t="shared" si="995"/>
        <v>0</v>
      </c>
      <c r="FP442" s="466">
        <f t="shared" si="996"/>
        <v>0</v>
      </c>
      <c r="FQ442" s="468">
        <f t="shared" si="997"/>
        <v>0</v>
      </c>
      <c r="FR442" s="466">
        <f t="shared" si="998"/>
        <v>0</v>
      </c>
      <c r="FS442" s="466">
        <f t="shared" si="999"/>
        <v>0</v>
      </c>
      <c r="FT442" s="466">
        <f t="shared" si="1000"/>
        <v>0</v>
      </c>
      <c r="FU442" s="466">
        <f t="shared" si="1001"/>
        <v>0</v>
      </c>
      <c r="FV442" s="466">
        <f t="shared" si="1002"/>
        <v>0</v>
      </c>
      <c r="FW442" s="466">
        <f t="shared" si="1003"/>
        <v>0</v>
      </c>
      <c r="FX442" s="466">
        <f t="shared" si="1004"/>
        <v>0</v>
      </c>
      <c r="FY442" s="466">
        <f t="shared" si="1005"/>
        <v>0</v>
      </c>
      <c r="FZ442" s="466">
        <f t="shared" si="1006"/>
        <v>0</v>
      </c>
      <c r="GA442" s="466">
        <f t="shared" si="1007"/>
        <v>0</v>
      </c>
      <c r="GB442" s="466">
        <f t="shared" si="1008"/>
        <v>0</v>
      </c>
      <c r="GC442" s="468">
        <f t="shared" si="1009"/>
        <v>0</v>
      </c>
    </row>
    <row r="443" spans="1:185">
      <c r="A443" s="97">
        <v>440</v>
      </c>
      <c r="B443" s="97" t="s">
        <v>11</v>
      </c>
      <c r="C443" s="97" t="s">
        <v>213</v>
      </c>
      <c r="D443" s="97" t="s">
        <v>936</v>
      </c>
      <c r="E443" s="321">
        <v>1.6406787266670001E-2</v>
      </c>
      <c r="F443" s="122">
        <v>0</v>
      </c>
      <c r="G443" s="122">
        <v>4.6124701962868997E-2</v>
      </c>
      <c r="H443" s="122">
        <v>1.4883464831838999E-2</v>
      </c>
      <c r="I443" s="122">
        <v>0</v>
      </c>
      <c r="J443" s="122">
        <v>4.5015402880661998E-2</v>
      </c>
      <c r="K443" s="122">
        <v>1.3564890036099E-2</v>
      </c>
      <c r="L443" s="122">
        <v>0</v>
      </c>
      <c r="M443" s="122">
        <v>4.37262174608E-2</v>
      </c>
      <c r="N443" s="122">
        <v>1.1492843928507E-2</v>
      </c>
      <c r="O443" s="122">
        <v>0</v>
      </c>
      <c r="P443" s="475">
        <v>4.2111852892098997E-2</v>
      </c>
      <c r="Q443" s="474">
        <v>2</v>
      </c>
      <c r="R443" s="97">
        <v>3.2813574533339003E-2</v>
      </c>
      <c r="S443" s="97">
        <v>0</v>
      </c>
      <c r="T443" s="97">
        <v>9.2249403925737994E-2</v>
      </c>
      <c r="U443" s="97">
        <v>2.9766929663679002E-2</v>
      </c>
      <c r="V443" s="97">
        <v>0</v>
      </c>
      <c r="W443" s="97">
        <v>9.0030805761323995E-2</v>
      </c>
      <c r="X443" s="97">
        <v>2.7129780072198E-2</v>
      </c>
      <c r="Y443" s="97">
        <v>0</v>
      </c>
      <c r="Z443" s="97">
        <v>8.7452434921599001E-2</v>
      </c>
      <c r="AA443" s="97">
        <v>2.2985687857013999E-2</v>
      </c>
      <c r="AB443" s="97">
        <v>0</v>
      </c>
      <c r="AC443" s="97">
        <v>8.4223705784197994E-2</v>
      </c>
      <c r="AD443" s="321">
        <v>0</v>
      </c>
      <c r="AE443" s="97">
        <v>0</v>
      </c>
      <c r="AF443" s="97">
        <v>0</v>
      </c>
      <c r="AG443" s="97">
        <v>0</v>
      </c>
      <c r="AH443" s="97">
        <v>0</v>
      </c>
      <c r="AI443" s="97">
        <v>0</v>
      </c>
      <c r="AJ443" s="97">
        <v>0</v>
      </c>
      <c r="AK443" s="97">
        <v>0</v>
      </c>
      <c r="AL443" s="97">
        <v>0</v>
      </c>
      <c r="AM443" s="97">
        <v>0</v>
      </c>
      <c r="AN443" s="97">
        <v>0</v>
      </c>
      <c r="AO443" s="97">
        <v>0</v>
      </c>
      <c r="AP443" s="466">
        <f t="shared" si="866"/>
        <v>0</v>
      </c>
      <c r="AQ443" s="122">
        <f t="shared" si="867"/>
        <v>0</v>
      </c>
      <c r="AR443" s="473">
        <f t="shared" si="868"/>
        <v>0</v>
      </c>
      <c r="AS443" s="122">
        <f t="shared" si="869"/>
        <v>0</v>
      </c>
      <c r="AT443" s="122">
        <f t="shared" si="870"/>
        <v>0</v>
      </c>
      <c r="AU443" s="122">
        <f t="shared" si="871"/>
        <v>0</v>
      </c>
      <c r="AV443" s="122">
        <f t="shared" si="872"/>
        <v>0</v>
      </c>
      <c r="AW443" s="122">
        <f t="shared" si="873"/>
        <v>0</v>
      </c>
      <c r="AX443" s="122">
        <f t="shared" si="874"/>
        <v>0</v>
      </c>
      <c r="AY443" s="122">
        <f t="shared" si="875"/>
        <v>0</v>
      </c>
      <c r="AZ443" s="122">
        <f t="shared" si="876"/>
        <v>0</v>
      </c>
      <c r="BA443" s="469">
        <f t="shared" si="877"/>
        <v>0</v>
      </c>
      <c r="BB443" s="97">
        <f t="shared" si="878"/>
        <v>2.5319318705197737E-3</v>
      </c>
      <c r="BC443" s="97">
        <f t="shared" si="879"/>
        <v>0</v>
      </c>
      <c r="BD443" s="97">
        <f t="shared" si="880"/>
        <v>7.1180665062476377E-3</v>
      </c>
      <c r="BE443" s="97">
        <f t="shared" si="881"/>
        <v>2.2968493672156872E-3</v>
      </c>
      <c r="BF443" s="97">
        <f t="shared" si="882"/>
        <v>0</v>
      </c>
      <c r="BG443" s="97">
        <f t="shared" si="883"/>
        <v>6.9468770067723827E-3</v>
      </c>
      <c r="BH443" s="97">
        <f t="shared" si="884"/>
        <v>2.0933639745708776E-3</v>
      </c>
      <c r="BI443" s="97">
        <f t="shared" si="885"/>
        <v>0</v>
      </c>
      <c r="BJ443" s="97">
        <f t="shared" si="886"/>
        <v>6.7479270479227898E-3</v>
      </c>
      <c r="BK443" s="97">
        <f t="shared" si="887"/>
        <v>1.7736012147003745E-3</v>
      </c>
      <c r="BL443" s="97">
        <f t="shared" si="888"/>
        <v>0</v>
      </c>
      <c r="BM443" s="469">
        <f t="shared" si="889"/>
        <v>6.4987947202040323E-3</v>
      </c>
      <c r="BN443" s="467">
        <f t="shared" si="890"/>
        <v>0</v>
      </c>
      <c r="BO443" s="97">
        <f t="shared" si="891"/>
        <v>0</v>
      </c>
      <c r="BP443" s="97">
        <f t="shared" si="892"/>
        <v>0</v>
      </c>
      <c r="BQ443" s="97">
        <f t="shared" si="893"/>
        <v>0</v>
      </c>
      <c r="BR443" s="97">
        <f t="shared" si="894"/>
        <v>0</v>
      </c>
      <c r="BS443" s="97">
        <f t="shared" si="895"/>
        <v>0</v>
      </c>
      <c r="BT443" s="97">
        <f t="shared" si="896"/>
        <v>0</v>
      </c>
      <c r="BU443" s="97">
        <f t="shared" si="897"/>
        <v>0</v>
      </c>
      <c r="BV443" s="97">
        <f t="shared" si="898"/>
        <v>0</v>
      </c>
      <c r="BW443" s="97">
        <f t="shared" si="899"/>
        <v>0</v>
      </c>
      <c r="BX443" s="97">
        <f t="shared" si="900"/>
        <v>0</v>
      </c>
      <c r="BY443" s="469">
        <f t="shared" si="901"/>
        <v>0</v>
      </c>
      <c r="BZ443" s="470">
        <f t="shared" si="902"/>
        <v>0</v>
      </c>
      <c r="CA443" s="470">
        <f t="shared" si="903"/>
        <v>0</v>
      </c>
      <c r="CB443" s="470">
        <f t="shared" si="904"/>
        <v>0</v>
      </c>
      <c r="CC443" s="470">
        <f t="shared" si="905"/>
        <v>0</v>
      </c>
      <c r="CD443" s="470">
        <f t="shared" si="906"/>
        <v>0</v>
      </c>
      <c r="CE443" s="470">
        <f t="shared" si="907"/>
        <v>0</v>
      </c>
      <c r="CF443" s="470">
        <f t="shared" si="908"/>
        <v>0</v>
      </c>
      <c r="CG443" s="470">
        <f t="shared" si="909"/>
        <v>0</v>
      </c>
      <c r="CH443" s="470">
        <f t="shared" si="910"/>
        <v>0</v>
      </c>
      <c r="CI443" s="470">
        <f t="shared" si="911"/>
        <v>0</v>
      </c>
      <c r="CJ443" s="470">
        <f t="shared" si="912"/>
        <v>0</v>
      </c>
      <c r="CK443" s="472">
        <f t="shared" si="913"/>
        <v>0</v>
      </c>
      <c r="CL443" s="470">
        <f t="shared" si="914"/>
        <v>3.2813574533339003E-2</v>
      </c>
      <c r="CM443" s="116">
        <f t="shared" si="915"/>
        <v>0</v>
      </c>
      <c r="CN443" s="116">
        <f t="shared" si="916"/>
        <v>9.2249403925737994E-2</v>
      </c>
      <c r="CO443" s="116">
        <f t="shared" si="917"/>
        <v>2.9766929663679002E-2</v>
      </c>
      <c r="CP443" s="116">
        <f t="shared" si="918"/>
        <v>0</v>
      </c>
      <c r="CQ443" s="116">
        <f t="shared" si="919"/>
        <v>9.0030805761323995E-2</v>
      </c>
      <c r="CR443" s="116">
        <f t="shared" si="920"/>
        <v>2.7129780072198E-2</v>
      </c>
      <c r="CS443" s="116">
        <f t="shared" si="921"/>
        <v>0</v>
      </c>
      <c r="CT443" s="116">
        <f t="shared" si="922"/>
        <v>8.7452434921599001E-2</v>
      </c>
      <c r="CU443" s="116">
        <f t="shared" si="923"/>
        <v>2.2985687857013999E-2</v>
      </c>
      <c r="CV443" s="116">
        <f t="shared" si="924"/>
        <v>0</v>
      </c>
      <c r="CW443" s="471">
        <f t="shared" si="925"/>
        <v>8.4223705784197994E-2</v>
      </c>
      <c r="CX443" s="470">
        <f t="shared" si="926"/>
        <v>0</v>
      </c>
      <c r="CY443" s="116">
        <f t="shared" si="927"/>
        <v>0</v>
      </c>
      <c r="CZ443" s="116">
        <f t="shared" si="928"/>
        <v>0</v>
      </c>
      <c r="DA443" s="116">
        <f t="shared" si="929"/>
        <v>0</v>
      </c>
      <c r="DB443" s="116">
        <f t="shared" si="930"/>
        <v>0</v>
      </c>
      <c r="DC443" s="116">
        <f t="shared" si="931"/>
        <v>0</v>
      </c>
      <c r="DD443" s="116">
        <f t="shared" si="932"/>
        <v>0</v>
      </c>
      <c r="DE443" s="116">
        <f t="shared" si="933"/>
        <v>0</v>
      </c>
      <c r="DF443" s="116">
        <f t="shared" si="934"/>
        <v>0</v>
      </c>
      <c r="DG443" s="116">
        <f t="shared" si="935"/>
        <v>0</v>
      </c>
      <c r="DH443" s="116">
        <f t="shared" si="936"/>
        <v>0</v>
      </c>
      <c r="DI443" s="471">
        <f t="shared" si="937"/>
        <v>0</v>
      </c>
      <c r="DJ443" s="470">
        <f t="shared" si="938"/>
        <v>0</v>
      </c>
      <c r="DK443" s="116">
        <f t="shared" si="939"/>
        <v>0</v>
      </c>
      <c r="DL443" s="116">
        <f t="shared" si="940"/>
        <v>0</v>
      </c>
      <c r="DM443" s="116">
        <f t="shared" si="941"/>
        <v>0</v>
      </c>
      <c r="DN443" s="116">
        <f t="shared" si="942"/>
        <v>0</v>
      </c>
      <c r="DO443" s="116">
        <f t="shared" si="943"/>
        <v>0</v>
      </c>
      <c r="DP443" s="116">
        <f t="shared" si="944"/>
        <v>0</v>
      </c>
      <c r="DQ443" s="116">
        <f t="shared" si="945"/>
        <v>0</v>
      </c>
      <c r="DR443" s="116">
        <f t="shared" si="946"/>
        <v>0</v>
      </c>
      <c r="DS443" s="116">
        <f t="shared" si="947"/>
        <v>0</v>
      </c>
      <c r="DT443" s="116">
        <f t="shared" si="948"/>
        <v>0</v>
      </c>
      <c r="DU443" s="471">
        <f t="shared" si="949"/>
        <v>0</v>
      </c>
      <c r="DV443" s="470">
        <f t="shared" si="950"/>
        <v>0</v>
      </c>
      <c r="DW443" s="470">
        <f t="shared" si="951"/>
        <v>0</v>
      </c>
      <c r="DX443" s="470">
        <f t="shared" si="952"/>
        <v>0</v>
      </c>
      <c r="DY443" s="470">
        <f t="shared" si="953"/>
        <v>0</v>
      </c>
      <c r="DZ443" s="470">
        <f t="shared" si="954"/>
        <v>0</v>
      </c>
      <c r="EA443" s="470">
        <f t="shared" si="955"/>
        <v>0</v>
      </c>
      <c r="EB443" s="470">
        <f t="shared" si="956"/>
        <v>0</v>
      </c>
      <c r="EC443" s="470">
        <f t="shared" si="957"/>
        <v>0</v>
      </c>
      <c r="ED443" s="470">
        <f t="shared" si="958"/>
        <v>0</v>
      </c>
      <c r="EE443" s="470">
        <f t="shared" si="959"/>
        <v>0</v>
      </c>
      <c r="EF443" s="470">
        <f t="shared" si="960"/>
        <v>0</v>
      </c>
      <c r="EG443" s="470">
        <f t="shared" si="961"/>
        <v>0</v>
      </c>
      <c r="EH443" s="466">
        <f t="shared" si="962"/>
        <v>0</v>
      </c>
      <c r="EI443" s="122">
        <f t="shared" si="963"/>
        <v>0</v>
      </c>
      <c r="EJ443" s="122">
        <f t="shared" si="964"/>
        <v>0</v>
      </c>
      <c r="EK443" s="122">
        <f t="shared" si="965"/>
        <v>0</v>
      </c>
      <c r="EL443" s="122">
        <f t="shared" si="966"/>
        <v>0</v>
      </c>
      <c r="EM443" s="122">
        <f t="shared" si="967"/>
        <v>0</v>
      </c>
      <c r="EN443" s="122">
        <f t="shared" si="968"/>
        <v>0</v>
      </c>
      <c r="EO443" s="122">
        <f t="shared" si="969"/>
        <v>0</v>
      </c>
      <c r="EP443" s="122">
        <f t="shared" si="970"/>
        <v>0</v>
      </c>
      <c r="EQ443" s="122">
        <f t="shared" si="971"/>
        <v>0</v>
      </c>
      <c r="ER443" s="122">
        <f t="shared" si="972"/>
        <v>0</v>
      </c>
      <c r="ES443" s="469">
        <f t="shared" si="973"/>
        <v>0</v>
      </c>
      <c r="ET443" s="466">
        <f t="shared" si="974"/>
        <v>0</v>
      </c>
      <c r="EU443" s="122">
        <f t="shared" si="975"/>
        <v>0</v>
      </c>
      <c r="EV443" s="122">
        <f t="shared" si="976"/>
        <v>0</v>
      </c>
      <c r="EW443" s="122">
        <f t="shared" si="977"/>
        <v>0</v>
      </c>
      <c r="EX443" s="122">
        <f t="shared" si="978"/>
        <v>0</v>
      </c>
      <c r="EY443" s="122">
        <f t="shared" si="979"/>
        <v>0</v>
      </c>
      <c r="EZ443" s="122">
        <f t="shared" si="980"/>
        <v>0</v>
      </c>
      <c r="FA443" s="122">
        <f t="shared" si="981"/>
        <v>0</v>
      </c>
      <c r="FB443" s="122">
        <f t="shared" si="982"/>
        <v>0</v>
      </c>
      <c r="FC443" s="122">
        <f t="shared" si="983"/>
        <v>0</v>
      </c>
      <c r="FD443" s="122">
        <f t="shared" si="984"/>
        <v>0</v>
      </c>
      <c r="FE443" s="469">
        <f t="shared" si="985"/>
        <v>0</v>
      </c>
      <c r="FF443" s="466">
        <f t="shared" si="986"/>
        <v>0</v>
      </c>
      <c r="FG443" s="466">
        <f t="shared" si="987"/>
        <v>0</v>
      </c>
      <c r="FH443" s="466">
        <f t="shared" si="988"/>
        <v>0</v>
      </c>
      <c r="FI443" s="466">
        <f t="shared" si="989"/>
        <v>0</v>
      </c>
      <c r="FJ443" s="466">
        <f t="shared" si="990"/>
        <v>0</v>
      </c>
      <c r="FK443" s="466">
        <f t="shared" si="991"/>
        <v>0</v>
      </c>
      <c r="FL443" s="466">
        <f t="shared" si="992"/>
        <v>0</v>
      </c>
      <c r="FM443" s="466">
        <f t="shared" si="993"/>
        <v>0</v>
      </c>
      <c r="FN443" s="466">
        <f t="shared" si="994"/>
        <v>0</v>
      </c>
      <c r="FO443" s="466">
        <f t="shared" si="995"/>
        <v>0</v>
      </c>
      <c r="FP443" s="466">
        <f t="shared" si="996"/>
        <v>0</v>
      </c>
      <c r="FQ443" s="468">
        <f t="shared" si="997"/>
        <v>0</v>
      </c>
      <c r="FR443" s="466">
        <f t="shared" si="998"/>
        <v>0</v>
      </c>
      <c r="FS443" s="466">
        <f t="shared" si="999"/>
        <v>0</v>
      </c>
      <c r="FT443" s="466">
        <f t="shared" si="1000"/>
        <v>0</v>
      </c>
      <c r="FU443" s="466">
        <f t="shared" si="1001"/>
        <v>0</v>
      </c>
      <c r="FV443" s="466">
        <f t="shared" si="1002"/>
        <v>0</v>
      </c>
      <c r="FW443" s="466">
        <f t="shared" si="1003"/>
        <v>0</v>
      </c>
      <c r="FX443" s="466">
        <f t="shared" si="1004"/>
        <v>0</v>
      </c>
      <c r="FY443" s="466">
        <f t="shared" si="1005"/>
        <v>0</v>
      </c>
      <c r="FZ443" s="466">
        <f t="shared" si="1006"/>
        <v>0</v>
      </c>
      <c r="GA443" s="466">
        <f t="shared" si="1007"/>
        <v>0</v>
      </c>
      <c r="GB443" s="466">
        <f t="shared" si="1008"/>
        <v>0</v>
      </c>
      <c r="GC443" s="468">
        <f t="shared" si="1009"/>
        <v>0</v>
      </c>
    </row>
    <row r="444" spans="1:185">
      <c r="A444" s="97">
        <v>441</v>
      </c>
      <c r="B444" s="97" t="s">
        <v>11</v>
      </c>
      <c r="C444" s="97" t="s">
        <v>213</v>
      </c>
      <c r="D444" s="97" t="s">
        <v>936</v>
      </c>
      <c r="E444" s="321">
        <v>1.6968966954194999E-2</v>
      </c>
      <c r="F444" s="122">
        <v>0.15272142464072999</v>
      </c>
      <c r="G444" s="122">
        <v>0.235288182277095</v>
      </c>
      <c r="H444" s="122">
        <v>1.5569027180473999E-2</v>
      </c>
      <c r="I444" s="122">
        <v>0.14012190710787001</v>
      </c>
      <c r="J444" s="122">
        <v>0.23212811833667399</v>
      </c>
      <c r="K444" s="122">
        <v>1.4593311580608E-2</v>
      </c>
      <c r="L444" s="122">
        <v>0.13134042519102801</v>
      </c>
      <c r="M444" s="122">
        <v>0.228455611595104</v>
      </c>
      <c r="N444" s="122">
        <v>1.2370376909608001E-2</v>
      </c>
      <c r="O444" s="122">
        <v>0.11133391856309199</v>
      </c>
      <c r="P444" s="475">
        <v>0.223856765943764</v>
      </c>
      <c r="Q444" s="474">
        <v>1</v>
      </c>
      <c r="R444" s="97">
        <v>1.6968966954194999E-2</v>
      </c>
      <c r="S444" s="97">
        <v>0.15272142464072999</v>
      </c>
      <c r="T444" s="97">
        <v>0.235288182277095</v>
      </c>
      <c r="U444" s="97">
        <v>1.5569027180473999E-2</v>
      </c>
      <c r="V444" s="97">
        <v>0.14012190710787001</v>
      </c>
      <c r="W444" s="97">
        <v>0.23212811833667399</v>
      </c>
      <c r="X444" s="97">
        <v>1.4593311580608E-2</v>
      </c>
      <c r="Y444" s="97">
        <v>0.13134042519102801</v>
      </c>
      <c r="Z444" s="97">
        <v>0.228455611595104</v>
      </c>
      <c r="AA444" s="97">
        <v>1.2370376909608001E-2</v>
      </c>
      <c r="AB444" s="97">
        <v>0.11133391856309199</v>
      </c>
      <c r="AC444" s="97">
        <v>0.223856765943764</v>
      </c>
      <c r="AD444" s="321">
        <v>0</v>
      </c>
      <c r="AE444" s="97">
        <v>0</v>
      </c>
      <c r="AF444" s="97">
        <v>0</v>
      </c>
      <c r="AG444" s="97">
        <v>0</v>
      </c>
      <c r="AH444" s="97">
        <v>0</v>
      </c>
      <c r="AI444" s="97">
        <v>0</v>
      </c>
      <c r="AJ444" s="97">
        <v>0</v>
      </c>
      <c r="AK444" s="97">
        <v>0</v>
      </c>
      <c r="AL444" s="97">
        <v>0</v>
      </c>
      <c r="AM444" s="97">
        <v>0</v>
      </c>
      <c r="AN444" s="97">
        <v>0</v>
      </c>
      <c r="AO444" s="97">
        <v>0</v>
      </c>
      <c r="AP444" s="466">
        <f t="shared" si="866"/>
        <v>0</v>
      </c>
      <c r="AQ444" s="122">
        <f t="shared" si="867"/>
        <v>0</v>
      </c>
      <c r="AR444" s="473">
        <f t="shared" si="868"/>
        <v>0</v>
      </c>
      <c r="AS444" s="122">
        <f t="shared" si="869"/>
        <v>0</v>
      </c>
      <c r="AT444" s="122">
        <f t="shared" si="870"/>
        <v>0</v>
      </c>
      <c r="AU444" s="122">
        <f t="shared" si="871"/>
        <v>0</v>
      </c>
      <c r="AV444" s="122">
        <f t="shared" si="872"/>
        <v>0</v>
      </c>
      <c r="AW444" s="122">
        <f t="shared" si="873"/>
        <v>0</v>
      </c>
      <c r="AX444" s="122">
        <f t="shared" si="874"/>
        <v>0</v>
      </c>
      <c r="AY444" s="122">
        <f t="shared" si="875"/>
        <v>0</v>
      </c>
      <c r="AZ444" s="122">
        <f t="shared" si="876"/>
        <v>0</v>
      </c>
      <c r="BA444" s="469">
        <f t="shared" si="877"/>
        <v>0</v>
      </c>
      <c r="BB444" s="97">
        <f t="shared" si="878"/>
        <v>2.6186886891868262E-3</v>
      </c>
      <c r="BC444" s="97">
        <f t="shared" si="879"/>
        <v>2.3568309631501094E-2</v>
      </c>
      <c r="BD444" s="97">
        <f t="shared" si="880"/>
        <v>3.6310195151628581E-2</v>
      </c>
      <c r="BE444" s="97">
        <f t="shared" si="881"/>
        <v>2.4026468723289261E-3</v>
      </c>
      <c r="BF444" s="97">
        <f t="shared" si="882"/>
        <v>2.1623924086902294E-2</v>
      </c>
      <c r="BG444" s="97">
        <f t="shared" si="883"/>
        <v>3.5822527061978499E-2</v>
      </c>
      <c r="BH444" s="97">
        <f t="shared" si="884"/>
        <v>2.2520722727007165E-3</v>
      </c>
      <c r="BI444" s="97">
        <f t="shared" si="885"/>
        <v>2.0268746283090975E-2</v>
      </c>
      <c r="BJ444" s="97">
        <f t="shared" si="886"/>
        <v>3.5255777660493322E-2</v>
      </c>
      <c r="BK444" s="97">
        <f t="shared" si="887"/>
        <v>1.9090240544171722E-3</v>
      </c>
      <c r="BL444" s="97">
        <f t="shared" si="888"/>
        <v>1.7181297721364272E-2</v>
      </c>
      <c r="BM444" s="469">
        <f t="shared" si="889"/>
        <v>3.4546073579921531E-2</v>
      </c>
      <c r="BN444" s="467">
        <f t="shared" si="890"/>
        <v>0</v>
      </c>
      <c r="BO444" s="97">
        <f t="shared" si="891"/>
        <v>0</v>
      </c>
      <c r="BP444" s="97">
        <f t="shared" si="892"/>
        <v>0</v>
      </c>
      <c r="BQ444" s="97">
        <f t="shared" si="893"/>
        <v>0</v>
      </c>
      <c r="BR444" s="97">
        <f t="shared" si="894"/>
        <v>0</v>
      </c>
      <c r="BS444" s="97">
        <f t="shared" si="895"/>
        <v>0</v>
      </c>
      <c r="BT444" s="97">
        <f t="shared" si="896"/>
        <v>0</v>
      </c>
      <c r="BU444" s="97">
        <f t="shared" si="897"/>
        <v>0</v>
      </c>
      <c r="BV444" s="97">
        <f t="shared" si="898"/>
        <v>0</v>
      </c>
      <c r="BW444" s="97">
        <f t="shared" si="899"/>
        <v>0</v>
      </c>
      <c r="BX444" s="97">
        <f t="shared" si="900"/>
        <v>0</v>
      </c>
      <c r="BY444" s="469">
        <f t="shared" si="901"/>
        <v>0</v>
      </c>
      <c r="BZ444" s="470">
        <f t="shared" si="902"/>
        <v>0</v>
      </c>
      <c r="CA444" s="470">
        <f t="shared" si="903"/>
        <v>0</v>
      </c>
      <c r="CB444" s="470">
        <f t="shared" si="904"/>
        <v>0</v>
      </c>
      <c r="CC444" s="470">
        <f t="shared" si="905"/>
        <v>0</v>
      </c>
      <c r="CD444" s="470">
        <f t="shared" si="906"/>
        <v>0</v>
      </c>
      <c r="CE444" s="470">
        <f t="shared" si="907"/>
        <v>0</v>
      </c>
      <c r="CF444" s="470">
        <f t="shared" si="908"/>
        <v>0</v>
      </c>
      <c r="CG444" s="470">
        <f t="shared" si="909"/>
        <v>0</v>
      </c>
      <c r="CH444" s="470">
        <f t="shared" si="910"/>
        <v>0</v>
      </c>
      <c r="CI444" s="470">
        <f t="shared" si="911"/>
        <v>0</v>
      </c>
      <c r="CJ444" s="470">
        <f t="shared" si="912"/>
        <v>0</v>
      </c>
      <c r="CK444" s="472">
        <f t="shared" si="913"/>
        <v>0</v>
      </c>
      <c r="CL444" s="470">
        <f t="shared" si="914"/>
        <v>1.6968966954194999E-2</v>
      </c>
      <c r="CM444" s="116">
        <f t="shared" si="915"/>
        <v>0.15272142464072999</v>
      </c>
      <c r="CN444" s="116">
        <f t="shared" si="916"/>
        <v>0.235288182277095</v>
      </c>
      <c r="CO444" s="116">
        <f t="shared" si="917"/>
        <v>1.5569027180473999E-2</v>
      </c>
      <c r="CP444" s="116">
        <f t="shared" si="918"/>
        <v>0.14012190710787001</v>
      </c>
      <c r="CQ444" s="116">
        <f t="shared" si="919"/>
        <v>0.23212811833667399</v>
      </c>
      <c r="CR444" s="116">
        <f t="shared" si="920"/>
        <v>1.4593311580608E-2</v>
      </c>
      <c r="CS444" s="116">
        <f t="shared" si="921"/>
        <v>0.13134042519102801</v>
      </c>
      <c r="CT444" s="116">
        <f t="shared" si="922"/>
        <v>0.228455611595104</v>
      </c>
      <c r="CU444" s="116">
        <f t="shared" si="923"/>
        <v>1.2370376909608001E-2</v>
      </c>
      <c r="CV444" s="116">
        <f t="shared" si="924"/>
        <v>0.11133391856309199</v>
      </c>
      <c r="CW444" s="471">
        <f t="shared" si="925"/>
        <v>0.223856765943764</v>
      </c>
      <c r="CX444" s="470">
        <f t="shared" si="926"/>
        <v>0</v>
      </c>
      <c r="CY444" s="116">
        <f t="shared" si="927"/>
        <v>0</v>
      </c>
      <c r="CZ444" s="116">
        <f t="shared" si="928"/>
        <v>0</v>
      </c>
      <c r="DA444" s="116">
        <f t="shared" si="929"/>
        <v>0</v>
      </c>
      <c r="DB444" s="116">
        <f t="shared" si="930"/>
        <v>0</v>
      </c>
      <c r="DC444" s="116">
        <f t="shared" si="931"/>
        <v>0</v>
      </c>
      <c r="DD444" s="116">
        <f t="shared" si="932"/>
        <v>0</v>
      </c>
      <c r="DE444" s="116">
        <f t="shared" si="933"/>
        <v>0</v>
      </c>
      <c r="DF444" s="116">
        <f t="shared" si="934"/>
        <v>0</v>
      </c>
      <c r="DG444" s="116">
        <f t="shared" si="935"/>
        <v>0</v>
      </c>
      <c r="DH444" s="116">
        <f t="shared" si="936"/>
        <v>0</v>
      </c>
      <c r="DI444" s="471">
        <f t="shared" si="937"/>
        <v>0</v>
      </c>
      <c r="DJ444" s="470">
        <f t="shared" si="938"/>
        <v>0</v>
      </c>
      <c r="DK444" s="116">
        <f t="shared" si="939"/>
        <v>0</v>
      </c>
      <c r="DL444" s="116">
        <f t="shared" si="940"/>
        <v>0</v>
      </c>
      <c r="DM444" s="116">
        <f t="shared" si="941"/>
        <v>0</v>
      </c>
      <c r="DN444" s="116">
        <f t="shared" si="942"/>
        <v>0</v>
      </c>
      <c r="DO444" s="116">
        <f t="shared" si="943"/>
        <v>0</v>
      </c>
      <c r="DP444" s="116">
        <f t="shared" si="944"/>
        <v>0</v>
      </c>
      <c r="DQ444" s="116">
        <f t="shared" si="945"/>
        <v>0</v>
      </c>
      <c r="DR444" s="116">
        <f t="shared" si="946"/>
        <v>0</v>
      </c>
      <c r="DS444" s="116">
        <f t="shared" si="947"/>
        <v>0</v>
      </c>
      <c r="DT444" s="116">
        <f t="shared" si="948"/>
        <v>0</v>
      </c>
      <c r="DU444" s="471">
        <f t="shared" si="949"/>
        <v>0</v>
      </c>
      <c r="DV444" s="470">
        <f t="shared" si="950"/>
        <v>0</v>
      </c>
      <c r="DW444" s="470">
        <f t="shared" si="951"/>
        <v>0</v>
      </c>
      <c r="DX444" s="470">
        <f t="shared" si="952"/>
        <v>0</v>
      </c>
      <c r="DY444" s="470">
        <f t="shared" si="953"/>
        <v>0</v>
      </c>
      <c r="DZ444" s="470">
        <f t="shared" si="954"/>
        <v>0</v>
      </c>
      <c r="EA444" s="470">
        <f t="shared" si="955"/>
        <v>0</v>
      </c>
      <c r="EB444" s="470">
        <f t="shared" si="956"/>
        <v>0</v>
      </c>
      <c r="EC444" s="470">
        <f t="shared" si="957"/>
        <v>0</v>
      </c>
      <c r="ED444" s="470">
        <f t="shared" si="958"/>
        <v>0</v>
      </c>
      <c r="EE444" s="470">
        <f t="shared" si="959"/>
        <v>0</v>
      </c>
      <c r="EF444" s="470">
        <f t="shared" si="960"/>
        <v>0</v>
      </c>
      <c r="EG444" s="470">
        <f t="shared" si="961"/>
        <v>0</v>
      </c>
      <c r="EH444" s="466">
        <f t="shared" si="962"/>
        <v>0</v>
      </c>
      <c r="EI444" s="122">
        <f t="shared" si="963"/>
        <v>0</v>
      </c>
      <c r="EJ444" s="122">
        <f t="shared" si="964"/>
        <v>0</v>
      </c>
      <c r="EK444" s="122">
        <f t="shared" si="965"/>
        <v>0</v>
      </c>
      <c r="EL444" s="122">
        <f t="shared" si="966"/>
        <v>0</v>
      </c>
      <c r="EM444" s="122">
        <f t="shared" si="967"/>
        <v>0</v>
      </c>
      <c r="EN444" s="122">
        <f t="shared" si="968"/>
        <v>0</v>
      </c>
      <c r="EO444" s="122">
        <f t="shared" si="969"/>
        <v>0</v>
      </c>
      <c r="EP444" s="122">
        <f t="shared" si="970"/>
        <v>0</v>
      </c>
      <c r="EQ444" s="122">
        <f t="shared" si="971"/>
        <v>0</v>
      </c>
      <c r="ER444" s="122">
        <f t="shared" si="972"/>
        <v>0</v>
      </c>
      <c r="ES444" s="469">
        <f t="shared" si="973"/>
        <v>0</v>
      </c>
      <c r="ET444" s="466">
        <f t="shared" si="974"/>
        <v>0</v>
      </c>
      <c r="EU444" s="122">
        <f t="shared" si="975"/>
        <v>0</v>
      </c>
      <c r="EV444" s="122">
        <f t="shared" si="976"/>
        <v>0</v>
      </c>
      <c r="EW444" s="122">
        <f t="shared" si="977"/>
        <v>0</v>
      </c>
      <c r="EX444" s="122">
        <f t="shared" si="978"/>
        <v>0</v>
      </c>
      <c r="EY444" s="122">
        <f t="shared" si="979"/>
        <v>0</v>
      </c>
      <c r="EZ444" s="122">
        <f t="shared" si="980"/>
        <v>0</v>
      </c>
      <c r="FA444" s="122">
        <f t="shared" si="981"/>
        <v>0</v>
      </c>
      <c r="FB444" s="122">
        <f t="shared" si="982"/>
        <v>0</v>
      </c>
      <c r="FC444" s="122">
        <f t="shared" si="983"/>
        <v>0</v>
      </c>
      <c r="FD444" s="122">
        <f t="shared" si="984"/>
        <v>0</v>
      </c>
      <c r="FE444" s="469">
        <f t="shared" si="985"/>
        <v>0</v>
      </c>
      <c r="FF444" s="466">
        <f t="shared" si="986"/>
        <v>0</v>
      </c>
      <c r="FG444" s="466">
        <f t="shared" si="987"/>
        <v>0</v>
      </c>
      <c r="FH444" s="466">
        <f t="shared" si="988"/>
        <v>0</v>
      </c>
      <c r="FI444" s="466">
        <f t="shared" si="989"/>
        <v>0</v>
      </c>
      <c r="FJ444" s="466">
        <f t="shared" si="990"/>
        <v>0</v>
      </c>
      <c r="FK444" s="466">
        <f t="shared" si="991"/>
        <v>0</v>
      </c>
      <c r="FL444" s="466">
        <f t="shared" si="992"/>
        <v>0</v>
      </c>
      <c r="FM444" s="466">
        <f t="shared" si="993"/>
        <v>0</v>
      </c>
      <c r="FN444" s="466">
        <f t="shared" si="994"/>
        <v>0</v>
      </c>
      <c r="FO444" s="466">
        <f t="shared" si="995"/>
        <v>0</v>
      </c>
      <c r="FP444" s="466">
        <f t="shared" si="996"/>
        <v>0</v>
      </c>
      <c r="FQ444" s="468">
        <f t="shared" si="997"/>
        <v>0</v>
      </c>
      <c r="FR444" s="466">
        <f t="shared" si="998"/>
        <v>0</v>
      </c>
      <c r="FS444" s="466">
        <f t="shared" si="999"/>
        <v>0</v>
      </c>
      <c r="FT444" s="466">
        <f t="shared" si="1000"/>
        <v>0</v>
      </c>
      <c r="FU444" s="466">
        <f t="shared" si="1001"/>
        <v>0</v>
      </c>
      <c r="FV444" s="466">
        <f t="shared" si="1002"/>
        <v>0</v>
      </c>
      <c r="FW444" s="466">
        <f t="shared" si="1003"/>
        <v>0</v>
      </c>
      <c r="FX444" s="466">
        <f t="shared" si="1004"/>
        <v>0</v>
      </c>
      <c r="FY444" s="466">
        <f t="shared" si="1005"/>
        <v>0</v>
      </c>
      <c r="FZ444" s="466">
        <f t="shared" si="1006"/>
        <v>0</v>
      </c>
      <c r="GA444" s="466">
        <f t="shared" si="1007"/>
        <v>0</v>
      </c>
      <c r="GB444" s="466">
        <f t="shared" si="1008"/>
        <v>0</v>
      </c>
      <c r="GC444" s="468">
        <f t="shared" si="1009"/>
        <v>0</v>
      </c>
    </row>
    <row r="445" spans="1:185">
      <c r="A445" s="97">
        <v>442</v>
      </c>
      <c r="B445" s="97" t="s">
        <v>11</v>
      </c>
      <c r="C445" s="97" t="s">
        <v>213</v>
      </c>
      <c r="D445" s="97" t="s">
        <v>936</v>
      </c>
      <c r="E445" s="321">
        <v>1.7210755296929999E-2</v>
      </c>
      <c r="F445" s="122">
        <v>0</v>
      </c>
      <c r="G445" s="122">
        <v>0.19124826265778599</v>
      </c>
      <c r="H445" s="122">
        <v>1.5790867984933999E-2</v>
      </c>
      <c r="I445" s="122">
        <v>0</v>
      </c>
      <c r="J445" s="122">
        <v>0.18061298548426599</v>
      </c>
      <c r="K445" s="122">
        <v>1.480124955536E-2</v>
      </c>
      <c r="L445" s="122">
        <v>0</v>
      </c>
      <c r="M445" s="122">
        <v>0.17221615765003701</v>
      </c>
      <c r="N445" s="122">
        <v>1.2546640611462E-2</v>
      </c>
      <c r="O445" s="122">
        <v>0</v>
      </c>
      <c r="P445" s="475">
        <v>0.15560916443933101</v>
      </c>
      <c r="Q445" s="474">
        <v>4</v>
      </c>
      <c r="R445" s="97">
        <v>6.8843021187720996E-2</v>
      </c>
      <c r="S445" s="97">
        <v>0</v>
      </c>
      <c r="T445" s="97">
        <v>0.76499305063114298</v>
      </c>
      <c r="U445" s="97">
        <v>6.3163471939733998E-2</v>
      </c>
      <c r="V445" s="97">
        <v>0</v>
      </c>
      <c r="W445" s="97">
        <v>0.72245194193706297</v>
      </c>
      <c r="X445" s="97">
        <v>5.920499822144E-2</v>
      </c>
      <c r="Y445" s="97">
        <v>0</v>
      </c>
      <c r="Z445" s="97">
        <v>0.68886463060014902</v>
      </c>
      <c r="AA445" s="97">
        <v>5.0186562445849001E-2</v>
      </c>
      <c r="AB445" s="97">
        <v>0</v>
      </c>
      <c r="AC445" s="97">
        <v>0.62243665775732404</v>
      </c>
      <c r="AD445" s="321">
        <v>0</v>
      </c>
      <c r="AE445" s="97">
        <v>0</v>
      </c>
      <c r="AF445" s="97">
        <v>0</v>
      </c>
      <c r="AG445" s="97">
        <v>0</v>
      </c>
      <c r="AH445" s="97">
        <v>0</v>
      </c>
      <c r="AI445" s="97">
        <v>0</v>
      </c>
      <c r="AJ445" s="97">
        <v>0</v>
      </c>
      <c r="AK445" s="97">
        <v>0</v>
      </c>
      <c r="AL445" s="97">
        <v>0</v>
      </c>
      <c r="AM445" s="97">
        <v>0</v>
      </c>
      <c r="AN445" s="97">
        <v>0</v>
      </c>
      <c r="AO445" s="97">
        <v>0</v>
      </c>
      <c r="AP445" s="466">
        <f t="shared" si="866"/>
        <v>0</v>
      </c>
      <c r="AQ445" s="122">
        <f t="shared" si="867"/>
        <v>0</v>
      </c>
      <c r="AR445" s="473">
        <f t="shared" si="868"/>
        <v>0</v>
      </c>
      <c r="AS445" s="122">
        <f t="shared" si="869"/>
        <v>0</v>
      </c>
      <c r="AT445" s="122">
        <f t="shared" si="870"/>
        <v>0</v>
      </c>
      <c r="AU445" s="122">
        <f t="shared" si="871"/>
        <v>0</v>
      </c>
      <c r="AV445" s="122">
        <f t="shared" si="872"/>
        <v>0</v>
      </c>
      <c r="AW445" s="122">
        <f t="shared" si="873"/>
        <v>0</v>
      </c>
      <c r="AX445" s="122">
        <f t="shared" si="874"/>
        <v>0</v>
      </c>
      <c r="AY445" s="122">
        <f t="shared" si="875"/>
        <v>0</v>
      </c>
      <c r="AZ445" s="122">
        <f t="shared" si="876"/>
        <v>0</v>
      </c>
      <c r="BA445" s="469">
        <f t="shared" si="877"/>
        <v>0</v>
      </c>
      <c r="BB445" s="97">
        <f t="shared" si="878"/>
        <v>2.6560020035451192E-3</v>
      </c>
      <c r="BC445" s="97">
        <f t="shared" si="879"/>
        <v>0</v>
      </c>
      <c r="BD445" s="97">
        <f t="shared" si="880"/>
        <v>2.9513856889488769E-2</v>
      </c>
      <c r="BE445" s="97">
        <f t="shared" si="881"/>
        <v>2.4368818382527586E-3</v>
      </c>
      <c r="BF445" s="97">
        <f t="shared" si="882"/>
        <v>0</v>
      </c>
      <c r="BG445" s="97">
        <f t="shared" si="883"/>
        <v>2.7872597282121887E-2</v>
      </c>
      <c r="BH445" s="97">
        <f t="shared" si="884"/>
        <v>2.2841617230488337E-3</v>
      </c>
      <c r="BI445" s="97">
        <f t="shared" si="885"/>
        <v>0</v>
      </c>
      <c r="BJ445" s="97">
        <f t="shared" si="886"/>
        <v>2.6576780151126266E-2</v>
      </c>
      <c r="BK445" s="97">
        <f t="shared" si="887"/>
        <v>1.9362254605843965E-3</v>
      </c>
      <c r="BL445" s="97">
        <f t="shared" si="888"/>
        <v>0</v>
      </c>
      <c r="BM445" s="469">
        <f t="shared" si="889"/>
        <v>2.4013952054420758E-2</v>
      </c>
      <c r="BN445" s="467">
        <f t="shared" si="890"/>
        <v>0</v>
      </c>
      <c r="BO445" s="97">
        <f t="shared" si="891"/>
        <v>0</v>
      </c>
      <c r="BP445" s="97">
        <f t="shared" si="892"/>
        <v>0</v>
      </c>
      <c r="BQ445" s="97">
        <f t="shared" si="893"/>
        <v>0</v>
      </c>
      <c r="BR445" s="97">
        <f t="shared" si="894"/>
        <v>0</v>
      </c>
      <c r="BS445" s="97">
        <f t="shared" si="895"/>
        <v>0</v>
      </c>
      <c r="BT445" s="97">
        <f t="shared" si="896"/>
        <v>0</v>
      </c>
      <c r="BU445" s="97">
        <f t="shared" si="897"/>
        <v>0</v>
      </c>
      <c r="BV445" s="97">
        <f t="shared" si="898"/>
        <v>0</v>
      </c>
      <c r="BW445" s="97">
        <f t="shared" si="899"/>
        <v>0</v>
      </c>
      <c r="BX445" s="97">
        <f t="shared" si="900"/>
        <v>0</v>
      </c>
      <c r="BY445" s="469">
        <f t="shared" si="901"/>
        <v>0</v>
      </c>
      <c r="BZ445" s="470">
        <f t="shared" si="902"/>
        <v>0</v>
      </c>
      <c r="CA445" s="470">
        <f t="shared" si="903"/>
        <v>0</v>
      </c>
      <c r="CB445" s="470">
        <f t="shared" si="904"/>
        <v>0</v>
      </c>
      <c r="CC445" s="470">
        <f t="shared" si="905"/>
        <v>0</v>
      </c>
      <c r="CD445" s="470">
        <f t="shared" si="906"/>
        <v>0</v>
      </c>
      <c r="CE445" s="470">
        <f t="shared" si="907"/>
        <v>0</v>
      </c>
      <c r="CF445" s="470">
        <f t="shared" si="908"/>
        <v>0</v>
      </c>
      <c r="CG445" s="470">
        <f t="shared" si="909"/>
        <v>0</v>
      </c>
      <c r="CH445" s="470">
        <f t="shared" si="910"/>
        <v>0</v>
      </c>
      <c r="CI445" s="470">
        <f t="shared" si="911"/>
        <v>0</v>
      </c>
      <c r="CJ445" s="470">
        <f t="shared" si="912"/>
        <v>0</v>
      </c>
      <c r="CK445" s="472">
        <f t="shared" si="913"/>
        <v>0</v>
      </c>
      <c r="CL445" s="470">
        <f t="shared" si="914"/>
        <v>6.8843021187720996E-2</v>
      </c>
      <c r="CM445" s="116">
        <f t="shared" si="915"/>
        <v>0</v>
      </c>
      <c r="CN445" s="116">
        <f t="shared" si="916"/>
        <v>0.76499305063114298</v>
      </c>
      <c r="CO445" s="116">
        <f t="shared" si="917"/>
        <v>6.3163471939733998E-2</v>
      </c>
      <c r="CP445" s="116">
        <f t="shared" si="918"/>
        <v>0</v>
      </c>
      <c r="CQ445" s="116">
        <f t="shared" si="919"/>
        <v>0.72245194193706297</v>
      </c>
      <c r="CR445" s="116">
        <f t="shared" si="920"/>
        <v>5.920499822144E-2</v>
      </c>
      <c r="CS445" s="116">
        <f t="shared" si="921"/>
        <v>0</v>
      </c>
      <c r="CT445" s="116">
        <f t="shared" si="922"/>
        <v>0.68886463060014902</v>
      </c>
      <c r="CU445" s="116">
        <f t="shared" si="923"/>
        <v>5.0186562445849001E-2</v>
      </c>
      <c r="CV445" s="116">
        <f t="shared" si="924"/>
        <v>0</v>
      </c>
      <c r="CW445" s="471">
        <f t="shared" si="925"/>
        <v>0.62243665775732404</v>
      </c>
      <c r="CX445" s="470">
        <f t="shared" si="926"/>
        <v>0</v>
      </c>
      <c r="CY445" s="116">
        <f t="shared" si="927"/>
        <v>0</v>
      </c>
      <c r="CZ445" s="116">
        <f t="shared" si="928"/>
        <v>0</v>
      </c>
      <c r="DA445" s="116">
        <f t="shared" si="929"/>
        <v>0</v>
      </c>
      <c r="DB445" s="116">
        <f t="shared" si="930"/>
        <v>0</v>
      </c>
      <c r="DC445" s="116">
        <f t="shared" si="931"/>
        <v>0</v>
      </c>
      <c r="DD445" s="116">
        <f t="shared" si="932"/>
        <v>0</v>
      </c>
      <c r="DE445" s="116">
        <f t="shared" si="933"/>
        <v>0</v>
      </c>
      <c r="DF445" s="116">
        <f t="shared" si="934"/>
        <v>0</v>
      </c>
      <c r="DG445" s="116">
        <f t="shared" si="935"/>
        <v>0</v>
      </c>
      <c r="DH445" s="116">
        <f t="shared" si="936"/>
        <v>0</v>
      </c>
      <c r="DI445" s="471">
        <f t="shared" si="937"/>
        <v>0</v>
      </c>
      <c r="DJ445" s="470">
        <f t="shared" si="938"/>
        <v>0</v>
      </c>
      <c r="DK445" s="116">
        <f t="shared" si="939"/>
        <v>0</v>
      </c>
      <c r="DL445" s="116">
        <f t="shared" si="940"/>
        <v>0</v>
      </c>
      <c r="DM445" s="116">
        <f t="shared" si="941"/>
        <v>0</v>
      </c>
      <c r="DN445" s="116">
        <f t="shared" si="942"/>
        <v>0</v>
      </c>
      <c r="DO445" s="116">
        <f t="shared" si="943"/>
        <v>0</v>
      </c>
      <c r="DP445" s="116">
        <f t="shared" si="944"/>
        <v>0</v>
      </c>
      <c r="DQ445" s="116">
        <f t="shared" si="945"/>
        <v>0</v>
      </c>
      <c r="DR445" s="116">
        <f t="shared" si="946"/>
        <v>0</v>
      </c>
      <c r="DS445" s="116">
        <f t="shared" si="947"/>
        <v>0</v>
      </c>
      <c r="DT445" s="116">
        <f t="shared" si="948"/>
        <v>0</v>
      </c>
      <c r="DU445" s="471">
        <f t="shared" si="949"/>
        <v>0</v>
      </c>
      <c r="DV445" s="470">
        <f t="shared" si="950"/>
        <v>0</v>
      </c>
      <c r="DW445" s="470">
        <f t="shared" si="951"/>
        <v>0</v>
      </c>
      <c r="DX445" s="470">
        <f t="shared" si="952"/>
        <v>0</v>
      </c>
      <c r="DY445" s="470">
        <f t="shared" si="953"/>
        <v>0</v>
      </c>
      <c r="DZ445" s="470">
        <f t="shared" si="954"/>
        <v>0</v>
      </c>
      <c r="EA445" s="470">
        <f t="shared" si="955"/>
        <v>0</v>
      </c>
      <c r="EB445" s="470">
        <f t="shared" si="956"/>
        <v>0</v>
      </c>
      <c r="EC445" s="470">
        <f t="shared" si="957"/>
        <v>0</v>
      </c>
      <c r="ED445" s="470">
        <f t="shared" si="958"/>
        <v>0</v>
      </c>
      <c r="EE445" s="470">
        <f t="shared" si="959"/>
        <v>0</v>
      </c>
      <c r="EF445" s="470">
        <f t="shared" si="960"/>
        <v>0</v>
      </c>
      <c r="EG445" s="470">
        <f t="shared" si="961"/>
        <v>0</v>
      </c>
      <c r="EH445" s="466">
        <f t="shared" si="962"/>
        <v>0</v>
      </c>
      <c r="EI445" s="122">
        <f t="shared" si="963"/>
        <v>0</v>
      </c>
      <c r="EJ445" s="122">
        <f t="shared" si="964"/>
        <v>0</v>
      </c>
      <c r="EK445" s="122">
        <f t="shared" si="965"/>
        <v>0</v>
      </c>
      <c r="EL445" s="122">
        <f t="shared" si="966"/>
        <v>0</v>
      </c>
      <c r="EM445" s="122">
        <f t="shared" si="967"/>
        <v>0</v>
      </c>
      <c r="EN445" s="122">
        <f t="shared" si="968"/>
        <v>0</v>
      </c>
      <c r="EO445" s="122">
        <f t="shared" si="969"/>
        <v>0</v>
      </c>
      <c r="EP445" s="122">
        <f t="shared" si="970"/>
        <v>0</v>
      </c>
      <c r="EQ445" s="122">
        <f t="shared" si="971"/>
        <v>0</v>
      </c>
      <c r="ER445" s="122">
        <f t="shared" si="972"/>
        <v>0</v>
      </c>
      <c r="ES445" s="469">
        <f t="shared" si="973"/>
        <v>0</v>
      </c>
      <c r="ET445" s="466">
        <f t="shared" si="974"/>
        <v>0</v>
      </c>
      <c r="EU445" s="122">
        <f t="shared" si="975"/>
        <v>0</v>
      </c>
      <c r="EV445" s="122">
        <f t="shared" si="976"/>
        <v>0</v>
      </c>
      <c r="EW445" s="122">
        <f t="shared" si="977"/>
        <v>0</v>
      </c>
      <c r="EX445" s="122">
        <f t="shared" si="978"/>
        <v>0</v>
      </c>
      <c r="EY445" s="122">
        <f t="shared" si="979"/>
        <v>0</v>
      </c>
      <c r="EZ445" s="122">
        <f t="shared" si="980"/>
        <v>0</v>
      </c>
      <c r="FA445" s="122">
        <f t="shared" si="981"/>
        <v>0</v>
      </c>
      <c r="FB445" s="122">
        <f t="shared" si="982"/>
        <v>0</v>
      </c>
      <c r="FC445" s="122">
        <f t="shared" si="983"/>
        <v>0</v>
      </c>
      <c r="FD445" s="122">
        <f t="shared" si="984"/>
        <v>0</v>
      </c>
      <c r="FE445" s="469">
        <f t="shared" si="985"/>
        <v>0</v>
      </c>
      <c r="FF445" s="466">
        <f t="shared" si="986"/>
        <v>0</v>
      </c>
      <c r="FG445" s="466">
        <f t="shared" si="987"/>
        <v>0</v>
      </c>
      <c r="FH445" s="466">
        <f t="shared" si="988"/>
        <v>0</v>
      </c>
      <c r="FI445" s="466">
        <f t="shared" si="989"/>
        <v>0</v>
      </c>
      <c r="FJ445" s="466">
        <f t="shared" si="990"/>
        <v>0</v>
      </c>
      <c r="FK445" s="466">
        <f t="shared" si="991"/>
        <v>0</v>
      </c>
      <c r="FL445" s="466">
        <f t="shared" si="992"/>
        <v>0</v>
      </c>
      <c r="FM445" s="466">
        <f t="shared" si="993"/>
        <v>0</v>
      </c>
      <c r="FN445" s="466">
        <f t="shared" si="994"/>
        <v>0</v>
      </c>
      <c r="FO445" s="466">
        <f t="shared" si="995"/>
        <v>0</v>
      </c>
      <c r="FP445" s="466">
        <f t="shared" si="996"/>
        <v>0</v>
      </c>
      <c r="FQ445" s="468">
        <f t="shared" si="997"/>
        <v>0</v>
      </c>
      <c r="FR445" s="466">
        <f t="shared" si="998"/>
        <v>0</v>
      </c>
      <c r="FS445" s="466">
        <f t="shared" si="999"/>
        <v>0</v>
      </c>
      <c r="FT445" s="466">
        <f t="shared" si="1000"/>
        <v>0</v>
      </c>
      <c r="FU445" s="466">
        <f t="shared" si="1001"/>
        <v>0</v>
      </c>
      <c r="FV445" s="466">
        <f t="shared" si="1002"/>
        <v>0</v>
      </c>
      <c r="FW445" s="466">
        <f t="shared" si="1003"/>
        <v>0</v>
      </c>
      <c r="FX445" s="466">
        <f t="shared" si="1004"/>
        <v>0</v>
      </c>
      <c r="FY445" s="466">
        <f t="shared" si="1005"/>
        <v>0</v>
      </c>
      <c r="FZ445" s="466">
        <f t="shared" si="1006"/>
        <v>0</v>
      </c>
      <c r="GA445" s="466">
        <f t="shared" si="1007"/>
        <v>0</v>
      </c>
      <c r="GB445" s="466">
        <f t="shared" si="1008"/>
        <v>0</v>
      </c>
      <c r="GC445" s="468">
        <f t="shared" si="1009"/>
        <v>0</v>
      </c>
    </row>
    <row r="446" spans="1:185">
      <c r="A446" s="97">
        <v>443</v>
      </c>
      <c r="B446" s="97" t="s">
        <v>11</v>
      </c>
      <c r="C446" s="97" t="s">
        <v>213</v>
      </c>
      <c r="D446" s="97" t="s">
        <v>936</v>
      </c>
      <c r="E446" s="321">
        <v>1.882294072679E-2</v>
      </c>
      <c r="F446" s="122">
        <v>0</v>
      </c>
      <c r="G446" s="122">
        <v>2.9190518649675999E-2</v>
      </c>
      <c r="H446" s="122">
        <v>1.8414559498429E-2</v>
      </c>
      <c r="I446" s="122">
        <v>0</v>
      </c>
      <c r="J446" s="122">
        <v>2.8430815301347001E-2</v>
      </c>
      <c r="K446" s="122">
        <v>1.8123787216458999E-2</v>
      </c>
      <c r="L446" s="122">
        <v>0</v>
      </c>
      <c r="M446" s="122">
        <v>2.7657870768654998E-2</v>
      </c>
      <c r="N446" s="122">
        <v>1.7192291320420001E-2</v>
      </c>
      <c r="O446" s="122">
        <v>0</v>
      </c>
      <c r="P446" s="475">
        <v>2.6443094002609E-2</v>
      </c>
      <c r="Q446" s="474">
        <v>5</v>
      </c>
      <c r="R446" s="97">
        <v>9.4114703633947999E-2</v>
      </c>
      <c r="S446" s="97">
        <v>0</v>
      </c>
      <c r="T446" s="97">
        <v>0.14595259324838</v>
      </c>
      <c r="U446" s="97">
        <v>9.2072797492143005E-2</v>
      </c>
      <c r="V446" s="97">
        <v>0</v>
      </c>
      <c r="W446" s="97">
        <v>0.142154076506737</v>
      </c>
      <c r="X446" s="97">
        <v>9.0618936082294002E-2</v>
      </c>
      <c r="Y446" s="97">
        <v>0</v>
      </c>
      <c r="Z446" s="97">
        <v>0.13828935384327501</v>
      </c>
      <c r="AA446" s="97">
        <v>8.5961456602101999E-2</v>
      </c>
      <c r="AB446" s="97">
        <v>0</v>
      </c>
      <c r="AC446" s="97">
        <v>0.13221547001304301</v>
      </c>
      <c r="AD446" s="321">
        <v>0</v>
      </c>
      <c r="AE446" s="97">
        <v>0</v>
      </c>
      <c r="AF446" s="97">
        <v>0</v>
      </c>
      <c r="AG446" s="97">
        <v>0</v>
      </c>
      <c r="AH446" s="97">
        <v>0</v>
      </c>
      <c r="AI446" s="97">
        <v>0</v>
      </c>
      <c r="AJ446" s="97">
        <v>0</v>
      </c>
      <c r="AK446" s="97">
        <v>0</v>
      </c>
      <c r="AL446" s="97">
        <v>0</v>
      </c>
      <c r="AM446" s="97">
        <v>0</v>
      </c>
      <c r="AN446" s="97">
        <v>0</v>
      </c>
      <c r="AO446" s="97">
        <v>0</v>
      </c>
      <c r="AP446" s="466">
        <f t="shared" si="866"/>
        <v>0</v>
      </c>
      <c r="AQ446" s="122">
        <f t="shared" si="867"/>
        <v>0</v>
      </c>
      <c r="AR446" s="473">
        <f t="shared" si="868"/>
        <v>0</v>
      </c>
      <c r="AS446" s="122">
        <f t="shared" si="869"/>
        <v>0</v>
      </c>
      <c r="AT446" s="122">
        <f t="shared" si="870"/>
        <v>0</v>
      </c>
      <c r="AU446" s="122">
        <f t="shared" si="871"/>
        <v>0</v>
      </c>
      <c r="AV446" s="122">
        <f t="shared" si="872"/>
        <v>0</v>
      </c>
      <c r="AW446" s="122">
        <f t="shared" si="873"/>
        <v>0</v>
      </c>
      <c r="AX446" s="122">
        <f t="shared" si="874"/>
        <v>0</v>
      </c>
      <c r="AY446" s="122">
        <f t="shared" si="875"/>
        <v>0</v>
      </c>
      <c r="AZ446" s="122">
        <f t="shared" si="876"/>
        <v>0</v>
      </c>
      <c r="BA446" s="469">
        <f t="shared" si="877"/>
        <v>0</v>
      </c>
      <c r="BB446" s="97">
        <f t="shared" si="878"/>
        <v>2.9047980417154029E-3</v>
      </c>
      <c r="BC446" s="97">
        <f t="shared" si="879"/>
        <v>0</v>
      </c>
      <c r="BD446" s="97">
        <f t="shared" si="880"/>
        <v>4.5047457058372212E-3</v>
      </c>
      <c r="BE446" s="97">
        <f t="shared" si="881"/>
        <v>2.8417757430408931E-3</v>
      </c>
      <c r="BF446" s="97">
        <f t="shared" si="882"/>
        <v>0</v>
      </c>
      <c r="BG446" s="97">
        <f t="shared" si="883"/>
        <v>4.3875065968934273E-3</v>
      </c>
      <c r="BH446" s="97">
        <f t="shared" si="884"/>
        <v>2.7969031183266557E-3</v>
      </c>
      <c r="BI446" s="97">
        <f t="shared" si="885"/>
        <v>0</v>
      </c>
      <c r="BJ446" s="97">
        <f t="shared" si="886"/>
        <v>4.26822407895388E-3</v>
      </c>
      <c r="BK446" s="97">
        <f t="shared" si="887"/>
        <v>2.6531526016590379E-3</v>
      </c>
      <c r="BL446" s="97">
        <f t="shared" si="888"/>
        <v>0</v>
      </c>
      <c r="BM446" s="469">
        <f t="shared" si="889"/>
        <v>4.0807570289137377E-3</v>
      </c>
      <c r="BN446" s="467">
        <f t="shared" si="890"/>
        <v>0</v>
      </c>
      <c r="BO446" s="97">
        <f t="shared" si="891"/>
        <v>0</v>
      </c>
      <c r="BP446" s="97">
        <f t="shared" si="892"/>
        <v>0</v>
      </c>
      <c r="BQ446" s="97">
        <f t="shared" si="893"/>
        <v>0</v>
      </c>
      <c r="BR446" s="97">
        <f t="shared" si="894"/>
        <v>0</v>
      </c>
      <c r="BS446" s="97">
        <f t="shared" si="895"/>
        <v>0</v>
      </c>
      <c r="BT446" s="97">
        <f t="shared" si="896"/>
        <v>0</v>
      </c>
      <c r="BU446" s="97">
        <f t="shared" si="897"/>
        <v>0</v>
      </c>
      <c r="BV446" s="97">
        <f t="shared" si="898"/>
        <v>0</v>
      </c>
      <c r="BW446" s="97">
        <f t="shared" si="899"/>
        <v>0</v>
      </c>
      <c r="BX446" s="97">
        <f t="shared" si="900"/>
        <v>0</v>
      </c>
      <c r="BY446" s="469">
        <f t="shared" si="901"/>
        <v>0</v>
      </c>
      <c r="BZ446" s="470">
        <f t="shared" si="902"/>
        <v>0</v>
      </c>
      <c r="CA446" s="470">
        <f t="shared" si="903"/>
        <v>0</v>
      </c>
      <c r="CB446" s="470">
        <f t="shared" si="904"/>
        <v>0</v>
      </c>
      <c r="CC446" s="470">
        <f t="shared" si="905"/>
        <v>0</v>
      </c>
      <c r="CD446" s="470">
        <f t="shared" si="906"/>
        <v>0</v>
      </c>
      <c r="CE446" s="470">
        <f t="shared" si="907"/>
        <v>0</v>
      </c>
      <c r="CF446" s="470">
        <f t="shared" si="908"/>
        <v>0</v>
      </c>
      <c r="CG446" s="470">
        <f t="shared" si="909"/>
        <v>0</v>
      </c>
      <c r="CH446" s="470">
        <f t="shared" si="910"/>
        <v>0</v>
      </c>
      <c r="CI446" s="470">
        <f t="shared" si="911"/>
        <v>0</v>
      </c>
      <c r="CJ446" s="470">
        <f t="shared" si="912"/>
        <v>0</v>
      </c>
      <c r="CK446" s="472">
        <f t="shared" si="913"/>
        <v>0</v>
      </c>
      <c r="CL446" s="470">
        <f t="shared" si="914"/>
        <v>9.4114703633947999E-2</v>
      </c>
      <c r="CM446" s="116">
        <f t="shared" si="915"/>
        <v>0</v>
      </c>
      <c r="CN446" s="116">
        <f t="shared" si="916"/>
        <v>0.14595259324838</v>
      </c>
      <c r="CO446" s="116">
        <f t="shared" si="917"/>
        <v>9.2072797492143005E-2</v>
      </c>
      <c r="CP446" s="116">
        <f t="shared" si="918"/>
        <v>0</v>
      </c>
      <c r="CQ446" s="116">
        <f t="shared" si="919"/>
        <v>0.142154076506737</v>
      </c>
      <c r="CR446" s="116">
        <f t="shared" si="920"/>
        <v>9.0618936082294002E-2</v>
      </c>
      <c r="CS446" s="116">
        <f t="shared" si="921"/>
        <v>0</v>
      </c>
      <c r="CT446" s="116">
        <f t="shared" si="922"/>
        <v>0.13828935384327501</v>
      </c>
      <c r="CU446" s="116">
        <f t="shared" si="923"/>
        <v>8.5961456602101999E-2</v>
      </c>
      <c r="CV446" s="116">
        <f t="shared" si="924"/>
        <v>0</v>
      </c>
      <c r="CW446" s="471">
        <f t="shared" si="925"/>
        <v>0.13221547001304301</v>
      </c>
      <c r="CX446" s="470">
        <f t="shared" si="926"/>
        <v>0</v>
      </c>
      <c r="CY446" s="116">
        <f t="shared" si="927"/>
        <v>0</v>
      </c>
      <c r="CZ446" s="116">
        <f t="shared" si="928"/>
        <v>0</v>
      </c>
      <c r="DA446" s="116">
        <f t="shared" si="929"/>
        <v>0</v>
      </c>
      <c r="DB446" s="116">
        <f t="shared" si="930"/>
        <v>0</v>
      </c>
      <c r="DC446" s="116">
        <f t="shared" si="931"/>
        <v>0</v>
      </c>
      <c r="DD446" s="116">
        <f t="shared" si="932"/>
        <v>0</v>
      </c>
      <c r="DE446" s="116">
        <f t="shared" si="933"/>
        <v>0</v>
      </c>
      <c r="DF446" s="116">
        <f t="shared" si="934"/>
        <v>0</v>
      </c>
      <c r="DG446" s="116">
        <f t="shared" si="935"/>
        <v>0</v>
      </c>
      <c r="DH446" s="116">
        <f t="shared" si="936"/>
        <v>0</v>
      </c>
      <c r="DI446" s="471">
        <f t="shared" si="937"/>
        <v>0</v>
      </c>
      <c r="DJ446" s="470">
        <f t="shared" si="938"/>
        <v>0</v>
      </c>
      <c r="DK446" s="116">
        <f t="shared" si="939"/>
        <v>0</v>
      </c>
      <c r="DL446" s="116">
        <f t="shared" si="940"/>
        <v>0</v>
      </c>
      <c r="DM446" s="116">
        <f t="shared" si="941"/>
        <v>0</v>
      </c>
      <c r="DN446" s="116">
        <f t="shared" si="942"/>
        <v>0</v>
      </c>
      <c r="DO446" s="116">
        <f t="shared" si="943"/>
        <v>0</v>
      </c>
      <c r="DP446" s="116">
        <f t="shared" si="944"/>
        <v>0</v>
      </c>
      <c r="DQ446" s="116">
        <f t="shared" si="945"/>
        <v>0</v>
      </c>
      <c r="DR446" s="116">
        <f t="shared" si="946"/>
        <v>0</v>
      </c>
      <c r="DS446" s="116">
        <f t="shared" si="947"/>
        <v>0</v>
      </c>
      <c r="DT446" s="116">
        <f t="shared" si="948"/>
        <v>0</v>
      </c>
      <c r="DU446" s="471">
        <f t="shared" si="949"/>
        <v>0</v>
      </c>
      <c r="DV446" s="470">
        <f t="shared" si="950"/>
        <v>0</v>
      </c>
      <c r="DW446" s="470">
        <f t="shared" si="951"/>
        <v>0</v>
      </c>
      <c r="DX446" s="470">
        <f t="shared" si="952"/>
        <v>0</v>
      </c>
      <c r="DY446" s="470">
        <f t="shared" si="953"/>
        <v>0</v>
      </c>
      <c r="DZ446" s="470">
        <f t="shared" si="954"/>
        <v>0</v>
      </c>
      <c r="EA446" s="470">
        <f t="shared" si="955"/>
        <v>0</v>
      </c>
      <c r="EB446" s="470">
        <f t="shared" si="956"/>
        <v>0</v>
      </c>
      <c r="EC446" s="470">
        <f t="shared" si="957"/>
        <v>0</v>
      </c>
      <c r="ED446" s="470">
        <f t="shared" si="958"/>
        <v>0</v>
      </c>
      <c r="EE446" s="470">
        <f t="shared" si="959"/>
        <v>0</v>
      </c>
      <c r="EF446" s="470">
        <f t="shared" si="960"/>
        <v>0</v>
      </c>
      <c r="EG446" s="470">
        <f t="shared" si="961"/>
        <v>0</v>
      </c>
      <c r="EH446" s="466">
        <f t="shared" si="962"/>
        <v>0</v>
      </c>
      <c r="EI446" s="122">
        <f t="shared" si="963"/>
        <v>0</v>
      </c>
      <c r="EJ446" s="122">
        <f t="shared" si="964"/>
        <v>0</v>
      </c>
      <c r="EK446" s="122">
        <f t="shared" si="965"/>
        <v>0</v>
      </c>
      <c r="EL446" s="122">
        <f t="shared" si="966"/>
        <v>0</v>
      </c>
      <c r="EM446" s="122">
        <f t="shared" si="967"/>
        <v>0</v>
      </c>
      <c r="EN446" s="122">
        <f t="shared" si="968"/>
        <v>0</v>
      </c>
      <c r="EO446" s="122">
        <f t="shared" si="969"/>
        <v>0</v>
      </c>
      <c r="EP446" s="122">
        <f t="shared" si="970"/>
        <v>0</v>
      </c>
      <c r="EQ446" s="122">
        <f t="shared" si="971"/>
        <v>0</v>
      </c>
      <c r="ER446" s="122">
        <f t="shared" si="972"/>
        <v>0</v>
      </c>
      <c r="ES446" s="469">
        <f t="shared" si="973"/>
        <v>0</v>
      </c>
      <c r="ET446" s="466">
        <f t="shared" si="974"/>
        <v>0</v>
      </c>
      <c r="EU446" s="122">
        <f t="shared" si="975"/>
        <v>0</v>
      </c>
      <c r="EV446" s="122">
        <f t="shared" si="976"/>
        <v>0</v>
      </c>
      <c r="EW446" s="122">
        <f t="shared" si="977"/>
        <v>0</v>
      </c>
      <c r="EX446" s="122">
        <f t="shared" si="978"/>
        <v>0</v>
      </c>
      <c r="EY446" s="122">
        <f t="shared" si="979"/>
        <v>0</v>
      </c>
      <c r="EZ446" s="122">
        <f t="shared" si="980"/>
        <v>0</v>
      </c>
      <c r="FA446" s="122">
        <f t="shared" si="981"/>
        <v>0</v>
      </c>
      <c r="FB446" s="122">
        <f t="shared" si="982"/>
        <v>0</v>
      </c>
      <c r="FC446" s="122">
        <f t="shared" si="983"/>
        <v>0</v>
      </c>
      <c r="FD446" s="122">
        <f t="shared" si="984"/>
        <v>0</v>
      </c>
      <c r="FE446" s="469">
        <f t="shared" si="985"/>
        <v>0</v>
      </c>
      <c r="FF446" s="466">
        <f t="shared" si="986"/>
        <v>0</v>
      </c>
      <c r="FG446" s="466">
        <f t="shared" si="987"/>
        <v>0</v>
      </c>
      <c r="FH446" s="466">
        <f t="shared" si="988"/>
        <v>0</v>
      </c>
      <c r="FI446" s="466">
        <f t="shared" si="989"/>
        <v>0</v>
      </c>
      <c r="FJ446" s="466">
        <f t="shared" si="990"/>
        <v>0</v>
      </c>
      <c r="FK446" s="466">
        <f t="shared" si="991"/>
        <v>0</v>
      </c>
      <c r="FL446" s="466">
        <f t="shared" si="992"/>
        <v>0</v>
      </c>
      <c r="FM446" s="466">
        <f t="shared" si="993"/>
        <v>0</v>
      </c>
      <c r="FN446" s="466">
        <f t="shared" si="994"/>
        <v>0</v>
      </c>
      <c r="FO446" s="466">
        <f t="shared" si="995"/>
        <v>0</v>
      </c>
      <c r="FP446" s="466">
        <f t="shared" si="996"/>
        <v>0</v>
      </c>
      <c r="FQ446" s="468">
        <f t="shared" si="997"/>
        <v>0</v>
      </c>
      <c r="FR446" s="466">
        <f t="shared" si="998"/>
        <v>0</v>
      </c>
      <c r="FS446" s="466">
        <f t="shared" si="999"/>
        <v>0</v>
      </c>
      <c r="FT446" s="466">
        <f t="shared" si="1000"/>
        <v>0</v>
      </c>
      <c r="FU446" s="466">
        <f t="shared" si="1001"/>
        <v>0</v>
      </c>
      <c r="FV446" s="466">
        <f t="shared" si="1002"/>
        <v>0</v>
      </c>
      <c r="FW446" s="466">
        <f t="shared" si="1003"/>
        <v>0</v>
      </c>
      <c r="FX446" s="466">
        <f t="shared" si="1004"/>
        <v>0</v>
      </c>
      <c r="FY446" s="466">
        <f t="shared" si="1005"/>
        <v>0</v>
      </c>
      <c r="FZ446" s="466">
        <f t="shared" si="1006"/>
        <v>0</v>
      </c>
      <c r="GA446" s="466">
        <f t="shared" si="1007"/>
        <v>0</v>
      </c>
      <c r="GB446" s="466">
        <f t="shared" si="1008"/>
        <v>0</v>
      </c>
      <c r="GC446" s="468">
        <f t="shared" si="1009"/>
        <v>0</v>
      </c>
    </row>
    <row r="447" spans="1:185">
      <c r="A447" s="97">
        <v>444</v>
      </c>
      <c r="B447" s="97" t="s">
        <v>11</v>
      </c>
      <c r="C447" s="97" t="s">
        <v>213</v>
      </c>
      <c r="D447" s="97" t="s">
        <v>936</v>
      </c>
      <c r="E447" s="321">
        <v>1.9922111547169E-2</v>
      </c>
      <c r="F447" s="122">
        <v>9.8074473803849999E-3</v>
      </c>
      <c r="G447" s="122">
        <v>0.16721674663689801</v>
      </c>
      <c r="H447" s="122">
        <v>1.8111189277049002E-2</v>
      </c>
      <c r="I447" s="122">
        <v>8.9983329715030008E-3</v>
      </c>
      <c r="J447" s="122">
        <v>0.16319518388028001</v>
      </c>
      <c r="K447" s="122">
        <v>1.6599095905751999E-2</v>
      </c>
      <c r="L447" s="122">
        <v>8.4344047471310007E-3</v>
      </c>
      <c r="M447" s="122">
        <v>0.158521475811779</v>
      </c>
      <c r="N447" s="122">
        <v>1.4061019893421E-2</v>
      </c>
      <c r="O447" s="122">
        <v>7.1496291403010002E-3</v>
      </c>
      <c r="P447" s="475">
        <v>0.152668889679488</v>
      </c>
      <c r="Q447" s="474">
        <v>2</v>
      </c>
      <c r="R447" s="97">
        <v>3.9844223094338001E-2</v>
      </c>
      <c r="S447" s="97">
        <v>1.961489476077E-2</v>
      </c>
      <c r="T447" s="97">
        <v>0.33443349327379501</v>
      </c>
      <c r="U447" s="97">
        <v>3.6222378554098003E-2</v>
      </c>
      <c r="V447" s="97">
        <v>1.7996665943006002E-2</v>
      </c>
      <c r="W447" s="97">
        <v>0.32639036776056102</v>
      </c>
      <c r="X447" s="97">
        <v>3.3198191811503998E-2</v>
      </c>
      <c r="Y447" s="97">
        <v>1.6868809494262001E-2</v>
      </c>
      <c r="Z447" s="97">
        <v>0.317042951623558</v>
      </c>
      <c r="AA447" s="97">
        <v>2.8122039786841999E-2</v>
      </c>
      <c r="AB447" s="97">
        <v>1.4299258280600999E-2</v>
      </c>
      <c r="AC447" s="97">
        <v>0.30533777935897499</v>
      </c>
      <c r="AD447" s="321">
        <v>0</v>
      </c>
      <c r="AE447" s="97">
        <v>0</v>
      </c>
      <c r="AF447" s="97">
        <v>0</v>
      </c>
      <c r="AG447" s="97">
        <v>0</v>
      </c>
      <c r="AH447" s="97">
        <v>0</v>
      </c>
      <c r="AI447" s="97">
        <v>0</v>
      </c>
      <c r="AJ447" s="97">
        <v>0</v>
      </c>
      <c r="AK447" s="97">
        <v>0</v>
      </c>
      <c r="AL447" s="97">
        <v>0</v>
      </c>
      <c r="AM447" s="97">
        <v>0</v>
      </c>
      <c r="AN447" s="97">
        <v>0</v>
      </c>
      <c r="AO447" s="97">
        <v>0</v>
      </c>
      <c r="AP447" s="466">
        <f t="shared" si="866"/>
        <v>0</v>
      </c>
      <c r="AQ447" s="122">
        <f t="shared" si="867"/>
        <v>0</v>
      </c>
      <c r="AR447" s="473">
        <f t="shared" si="868"/>
        <v>0</v>
      </c>
      <c r="AS447" s="122">
        <f t="shared" si="869"/>
        <v>0</v>
      </c>
      <c r="AT447" s="122">
        <f t="shared" si="870"/>
        <v>0</v>
      </c>
      <c r="AU447" s="122">
        <f t="shared" si="871"/>
        <v>0</v>
      </c>
      <c r="AV447" s="122">
        <f t="shared" si="872"/>
        <v>0</v>
      </c>
      <c r="AW447" s="122">
        <f t="shared" si="873"/>
        <v>0</v>
      </c>
      <c r="AX447" s="122">
        <f t="shared" si="874"/>
        <v>0</v>
      </c>
      <c r="AY447" s="122">
        <f t="shared" si="875"/>
        <v>0</v>
      </c>
      <c r="AZ447" s="122">
        <f t="shared" si="876"/>
        <v>0</v>
      </c>
      <c r="BA447" s="469">
        <f t="shared" si="877"/>
        <v>0</v>
      </c>
      <c r="BB447" s="97">
        <f t="shared" si="878"/>
        <v>3.0744245253181137E-3</v>
      </c>
      <c r="BC447" s="97">
        <f t="shared" si="879"/>
        <v>1.5135070740685251E-3</v>
      </c>
      <c r="BD447" s="97">
        <f t="shared" si="880"/>
        <v>2.58052599337764E-2</v>
      </c>
      <c r="BE447" s="97">
        <f t="shared" si="881"/>
        <v>2.7949589763214839E-3</v>
      </c>
      <c r="BF447" s="97">
        <f t="shared" si="882"/>
        <v>1.3886427404578353E-3</v>
      </c>
      <c r="BG447" s="97">
        <f t="shared" si="883"/>
        <v>2.5184643432368987E-2</v>
      </c>
      <c r="BH447" s="97">
        <f t="shared" si="884"/>
        <v>2.5616093670554388E-3</v>
      </c>
      <c r="BI447" s="97">
        <f t="shared" si="885"/>
        <v>1.3016160836989163E-3</v>
      </c>
      <c r="BJ447" s="97">
        <f t="shared" si="886"/>
        <v>2.4463386417219981E-2</v>
      </c>
      <c r="BK447" s="97">
        <f t="shared" si="887"/>
        <v>2.1699278366636029E-3</v>
      </c>
      <c r="BL447" s="97">
        <f t="shared" si="888"/>
        <v>1.1033466569960065E-3</v>
      </c>
      <c r="BM447" s="469">
        <f t="shared" si="889"/>
        <v>2.3560202319537874E-2</v>
      </c>
      <c r="BN447" s="467">
        <f t="shared" si="890"/>
        <v>0</v>
      </c>
      <c r="BO447" s="97">
        <f t="shared" si="891"/>
        <v>0</v>
      </c>
      <c r="BP447" s="97">
        <f t="shared" si="892"/>
        <v>0</v>
      </c>
      <c r="BQ447" s="97">
        <f t="shared" si="893"/>
        <v>0</v>
      </c>
      <c r="BR447" s="97">
        <f t="shared" si="894"/>
        <v>0</v>
      </c>
      <c r="BS447" s="97">
        <f t="shared" si="895"/>
        <v>0</v>
      </c>
      <c r="BT447" s="97">
        <f t="shared" si="896"/>
        <v>0</v>
      </c>
      <c r="BU447" s="97">
        <f t="shared" si="897"/>
        <v>0</v>
      </c>
      <c r="BV447" s="97">
        <f t="shared" si="898"/>
        <v>0</v>
      </c>
      <c r="BW447" s="97">
        <f t="shared" si="899"/>
        <v>0</v>
      </c>
      <c r="BX447" s="97">
        <f t="shared" si="900"/>
        <v>0</v>
      </c>
      <c r="BY447" s="469">
        <f t="shared" si="901"/>
        <v>0</v>
      </c>
      <c r="BZ447" s="470">
        <f t="shared" si="902"/>
        <v>0</v>
      </c>
      <c r="CA447" s="470">
        <f t="shared" si="903"/>
        <v>0</v>
      </c>
      <c r="CB447" s="470">
        <f t="shared" si="904"/>
        <v>0</v>
      </c>
      <c r="CC447" s="470">
        <f t="shared" si="905"/>
        <v>0</v>
      </c>
      <c r="CD447" s="470">
        <f t="shared" si="906"/>
        <v>0</v>
      </c>
      <c r="CE447" s="470">
        <f t="shared" si="907"/>
        <v>0</v>
      </c>
      <c r="CF447" s="470">
        <f t="shared" si="908"/>
        <v>0</v>
      </c>
      <c r="CG447" s="470">
        <f t="shared" si="909"/>
        <v>0</v>
      </c>
      <c r="CH447" s="470">
        <f t="shared" si="910"/>
        <v>0</v>
      </c>
      <c r="CI447" s="470">
        <f t="shared" si="911"/>
        <v>0</v>
      </c>
      <c r="CJ447" s="470">
        <f t="shared" si="912"/>
        <v>0</v>
      </c>
      <c r="CK447" s="472">
        <f t="shared" si="913"/>
        <v>0</v>
      </c>
      <c r="CL447" s="470">
        <f t="shared" si="914"/>
        <v>3.9844223094338001E-2</v>
      </c>
      <c r="CM447" s="116">
        <f t="shared" si="915"/>
        <v>1.961489476077E-2</v>
      </c>
      <c r="CN447" s="116">
        <f t="shared" si="916"/>
        <v>0.33443349327379501</v>
      </c>
      <c r="CO447" s="116">
        <f t="shared" si="917"/>
        <v>3.6222378554098003E-2</v>
      </c>
      <c r="CP447" s="116">
        <f t="shared" si="918"/>
        <v>1.7996665943006002E-2</v>
      </c>
      <c r="CQ447" s="116">
        <f t="shared" si="919"/>
        <v>0.32639036776056102</v>
      </c>
      <c r="CR447" s="116">
        <f t="shared" si="920"/>
        <v>3.3198191811503998E-2</v>
      </c>
      <c r="CS447" s="116">
        <f t="shared" si="921"/>
        <v>1.6868809494262001E-2</v>
      </c>
      <c r="CT447" s="116">
        <f t="shared" si="922"/>
        <v>0.317042951623558</v>
      </c>
      <c r="CU447" s="116">
        <f t="shared" si="923"/>
        <v>2.8122039786841999E-2</v>
      </c>
      <c r="CV447" s="116">
        <f t="shared" si="924"/>
        <v>1.4299258280600999E-2</v>
      </c>
      <c r="CW447" s="471">
        <f t="shared" si="925"/>
        <v>0.30533777935897499</v>
      </c>
      <c r="CX447" s="470">
        <f t="shared" si="926"/>
        <v>0</v>
      </c>
      <c r="CY447" s="116">
        <f t="shared" si="927"/>
        <v>0</v>
      </c>
      <c r="CZ447" s="116">
        <f t="shared" si="928"/>
        <v>0</v>
      </c>
      <c r="DA447" s="116">
        <f t="shared" si="929"/>
        <v>0</v>
      </c>
      <c r="DB447" s="116">
        <f t="shared" si="930"/>
        <v>0</v>
      </c>
      <c r="DC447" s="116">
        <f t="shared" si="931"/>
        <v>0</v>
      </c>
      <c r="DD447" s="116">
        <f t="shared" si="932"/>
        <v>0</v>
      </c>
      <c r="DE447" s="116">
        <f t="shared" si="933"/>
        <v>0</v>
      </c>
      <c r="DF447" s="116">
        <f t="shared" si="934"/>
        <v>0</v>
      </c>
      <c r="DG447" s="116">
        <f t="shared" si="935"/>
        <v>0</v>
      </c>
      <c r="DH447" s="116">
        <f t="shared" si="936"/>
        <v>0</v>
      </c>
      <c r="DI447" s="471">
        <f t="shared" si="937"/>
        <v>0</v>
      </c>
      <c r="DJ447" s="470">
        <f t="shared" si="938"/>
        <v>0</v>
      </c>
      <c r="DK447" s="116">
        <f t="shared" si="939"/>
        <v>0</v>
      </c>
      <c r="DL447" s="116">
        <f t="shared" si="940"/>
        <v>0</v>
      </c>
      <c r="DM447" s="116">
        <f t="shared" si="941"/>
        <v>0</v>
      </c>
      <c r="DN447" s="116">
        <f t="shared" si="942"/>
        <v>0</v>
      </c>
      <c r="DO447" s="116">
        <f t="shared" si="943"/>
        <v>0</v>
      </c>
      <c r="DP447" s="116">
        <f t="shared" si="944"/>
        <v>0</v>
      </c>
      <c r="DQ447" s="116">
        <f t="shared" si="945"/>
        <v>0</v>
      </c>
      <c r="DR447" s="116">
        <f t="shared" si="946"/>
        <v>0</v>
      </c>
      <c r="DS447" s="116">
        <f t="shared" si="947"/>
        <v>0</v>
      </c>
      <c r="DT447" s="116">
        <f t="shared" si="948"/>
        <v>0</v>
      </c>
      <c r="DU447" s="471">
        <f t="shared" si="949"/>
        <v>0</v>
      </c>
      <c r="DV447" s="470">
        <f t="shared" si="950"/>
        <v>0</v>
      </c>
      <c r="DW447" s="470">
        <f t="shared" si="951"/>
        <v>0</v>
      </c>
      <c r="DX447" s="470">
        <f t="shared" si="952"/>
        <v>0</v>
      </c>
      <c r="DY447" s="470">
        <f t="shared" si="953"/>
        <v>0</v>
      </c>
      <c r="DZ447" s="470">
        <f t="shared" si="954"/>
        <v>0</v>
      </c>
      <c r="EA447" s="470">
        <f t="shared" si="955"/>
        <v>0</v>
      </c>
      <c r="EB447" s="470">
        <f t="shared" si="956"/>
        <v>0</v>
      </c>
      <c r="EC447" s="470">
        <f t="shared" si="957"/>
        <v>0</v>
      </c>
      <c r="ED447" s="470">
        <f t="shared" si="958"/>
        <v>0</v>
      </c>
      <c r="EE447" s="470">
        <f t="shared" si="959"/>
        <v>0</v>
      </c>
      <c r="EF447" s="470">
        <f t="shared" si="960"/>
        <v>0</v>
      </c>
      <c r="EG447" s="470">
        <f t="shared" si="961"/>
        <v>0</v>
      </c>
      <c r="EH447" s="466">
        <f t="shared" si="962"/>
        <v>0</v>
      </c>
      <c r="EI447" s="122">
        <f t="shared" si="963"/>
        <v>0</v>
      </c>
      <c r="EJ447" s="122">
        <f t="shared" si="964"/>
        <v>0</v>
      </c>
      <c r="EK447" s="122">
        <f t="shared" si="965"/>
        <v>0</v>
      </c>
      <c r="EL447" s="122">
        <f t="shared" si="966"/>
        <v>0</v>
      </c>
      <c r="EM447" s="122">
        <f t="shared" si="967"/>
        <v>0</v>
      </c>
      <c r="EN447" s="122">
        <f t="shared" si="968"/>
        <v>0</v>
      </c>
      <c r="EO447" s="122">
        <f t="shared" si="969"/>
        <v>0</v>
      </c>
      <c r="EP447" s="122">
        <f t="shared" si="970"/>
        <v>0</v>
      </c>
      <c r="EQ447" s="122">
        <f t="shared" si="971"/>
        <v>0</v>
      </c>
      <c r="ER447" s="122">
        <f t="shared" si="972"/>
        <v>0</v>
      </c>
      <c r="ES447" s="469">
        <f t="shared" si="973"/>
        <v>0</v>
      </c>
      <c r="ET447" s="466">
        <f t="shared" si="974"/>
        <v>0</v>
      </c>
      <c r="EU447" s="122">
        <f t="shared" si="975"/>
        <v>0</v>
      </c>
      <c r="EV447" s="122">
        <f t="shared" si="976"/>
        <v>0</v>
      </c>
      <c r="EW447" s="122">
        <f t="shared" si="977"/>
        <v>0</v>
      </c>
      <c r="EX447" s="122">
        <f t="shared" si="978"/>
        <v>0</v>
      </c>
      <c r="EY447" s="122">
        <f t="shared" si="979"/>
        <v>0</v>
      </c>
      <c r="EZ447" s="122">
        <f t="shared" si="980"/>
        <v>0</v>
      </c>
      <c r="FA447" s="122">
        <f t="shared" si="981"/>
        <v>0</v>
      </c>
      <c r="FB447" s="122">
        <f t="shared" si="982"/>
        <v>0</v>
      </c>
      <c r="FC447" s="122">
        <f t="shared" si="983"/>
        <v>0</v>
      </c>
      <c r="FD447" s="122">
        <f t="shared" si="984"/>
        <v>0</v>
      </c>
      <c r="FE447" s="469">
        <f t="shared" si="985"/>
        <v>0</v>
      </c>
      <c r="FF447" s="466">
        <f t="shared" si="986"/>
        <v>0</v>
      </c>
      <c r="FG447" s="466">
        <f t="shared" si="987"/>
        <v>0</v>
      </c>
      <c r="FH447" s="466">
        <f t="shared" si="988"/>
        <v>0</v>
      </c>
      <c r="FI447" s="466">
        <f t="shared" si="989"/>
        <v>0</v>
      </c>
      <c r="FJ447" s="466">
        <f t="shared" si="990"/>
        <v>0</v>
      </c>
      <c r="FK447" s="466">
        <f t="shared" si="991"/>
        <v>0</v>
      </c>
      <c r="FL447" s="466">
        <f t="shared" si="992"/>
        <v>0</v>
      </c>
      <c r="FM447" s="466">
        <f t="shared" si="993"/>
        <v>0</v>
      </c>
      <c r="FN447" s="466">
        <f t="shared" si="994"/>
        <v>0</v>
      </c>
      <c r="FO447" s="466">
        <f t="shared" si="995"/>
        <v>0</v>
      </c>
      <c r="FP447" s="466">
        <f t="shared" si="996"/>
        <v>0</v>
      </c>
      <c r="FQ447" s="468">
        <f t="shared" si="997"/>
        <v>0</v>
      </c>
      <c r="FR447" s="466">
        <f t="shared" si="998"/>
        <v>0</v>
      </c>
      <c r="FS447" s="466">
        <f t="shared" si="999"/>
        <v>0</v>
      </c>
      <c r="FT447" s="466">
        <f t="shared" si="1000"/>
        <v>0</v>
      </c>
      <c r="FU447" s="466">
        <f t="shared" si="1001"/>
        <v>0</v>
      </c>
      <c r="FV447" s="466">
        <f t="shared" si="1002"/>
        <v>0</v>
      </c>
      <c r="FW447" s="466">
        <f t="shared" si="1003"/>
        <v>0</v>
      </c>
      <c r="FX447" s="466">
        <f t="shared" si="1004"/>
        <v>0</v>
      </c>
      <c r="FY447" s="466">
        <f t="shared" si="1005"/>
        <v>0</v>
      </c>
      <c r="FZ447" s="466">
        <f t="shared" si="1006"/>
        <v>0</v>
      </c>
      <c r="GA447" s="466">
        <f t="shared" si="1007"/>
        <v>0</v>
      </c>
      <c r="GB447" s="466">
        <f t="shared" si="1008"/>
        <v>0</v>
      </c>
      <c r="GC447" s="468">
        <f t="shared" si="1009"/>
        <v>0</v>
      </c>
    </row>
    <row r="448" spans="1:185">
      <c r="A448" s="97">
        <v>445</v>
      </c>
      <c r="B448" s="97" t="s">
        <v>11</v>
      </c>
      <c r="C448" s="97" t="s">
        <v>213</v>
      </c>
      <c r="D448" s="97" t="s">
        <v>936</v>
      </c>
      <c r="E448" s="321">
        <v>2.5552032234684999E-2</v>
      </c>
      <c r="F448" s="122">
        <v>0.218542501478804</v>
      </c>
      <c r="G448" s="122">
        <v>0.20736391358430001</v>
      </c>
      <c r="H448" s="122">
        <v>2.3443989575323999E-2</v>
      </c>
      <c r="I448" s="122">
        <v>0.198218048841275</v>
      </c>
      <c r="J448" s="122">
        <v>0.199956142979171</v>
      </c>
      <c r="K448" s="122">
        <v>2.1974747721828999E-2</v>
      </c>
      <c r="L448" s="122">
        <v>0.18062537747223201</v>
      </c>
      <c r="M448" s="122">
        <v>0.193521275718925</v>
      </c>
      <c r="N448" s="122">
        <v>1.8627431499086002E-2</v>
      </c>
      <c r="O448" s="122">
        <v>0.15297975103516301</v>
      </c>
      <c r="P448" s="475">
        <v>0.17804783156405199</v>
      </c>
      <c r="Q448" s="474">
        <v>5</v>
      </c>
      <c r="R448" s="97">
        <v>0.12776016117342701</v>
      </c>
      <c r="S448" s="97">
        <v>1.09271250739402</v>
      </c>
      <c r="T448" s="97">
        <v>1.03681956792149</v>
      </c>
      <c r="U448" s="97">
        <v>0.117219947876619</v>
      </c>
      <c r="V448" s="97">
        <v>0.99109024420637604</v>
      </c>
      <c r="W448" s="97">
        <v>0.99978071489585696</v>
      </c>
      <c r="X448" s="97">
        <v>0.109873738609147</v>
      </c>
      <c r="Y448" s="97">
        <v>0.90312688736115798</v>
      </c>
      <c r="Z448" s="97">
        <v>0.96760637859462595</v>
      </c>
      <c r="AA448" s="97">
        <v>9.3137157495428002E-2</v>
      </c>
      <c r="AB448" s="97">
        <v>0.76489875517581396</v>
      </c>
      <c r="AC448" s="97">
        <v>0.89023915782025898</v>
      </c>
      <c r="AD448" s="321">
        <v>0</v>
      </c>
      <c r="AE448" s="97">
        <v>0</v>
      </c>
      <c r="AF448" s="97">
        <v>0</v>
      </c>
      <c r="AG448" s="97">
        <v>0</v>
      </c>
      <c r="AH448" s="97">
        <v>0</v>
      </c>
      <c r="AI448" s="97">
        <v>0</v>
      </c>
      <c r="AJ448" s="97">
        <v>0</v>
      </c>
      <c r="AK448" s="97">
        <v>0</v>
      </c>
      <c r="AL448" s="97">
        <v>0</v>
      </c>
      <c r="AM448" s="97">
        <v>0</v>
      </c>
      <c r="AN448" s="97">
        <v>0</v>
      </c>
      <c r="AO448" s="97">
        <v>0</v>
      </c>
      <c r="AP448" s="466">
        <f t="shared" si="866"/>
        <v>0</v>
      </c>
      <c r="AQ448" s="122">
        <f t="shared" si="867"/>
        <v>0</v>
      </c>
      <c r="AR448" s="473">
        <f t="shared" si="868"/>
        <v>0</v>
      </c>
      <c r="AS448" s="122">
        <f t="shared" si="869"/>
        <v>0</v>
      </c>
      <c r="AT448" s="122">
        <f t="shared" si="870"/>
        <v>0</v>
      </c>
      <c r="AU448" s="122">
        <f t="shared" si="871"/>
        <v>0</v>
      </c>
      <c r="AV448" s="122">
        <f t="shared" si="872"/>
        <v>0</v>
      </c>
      <c r="AW448" s="122">
        <f t="shared" si="873"/>
        <v>0</v>
      </c>
      <c r="AX448" s="122">
        <f t="shared" si="874"/>
        <v>0</v>
      </c>
      <c r="AY448" s="122">
        <f t="shared" si="875"/>
        <v>0</v>
      </c>
      <c r="AZ448" s="122">
        <f t="shared" si="876"/>
        <v>0</v>
      </c>
      <c r="BA448" s="469">
        <f t="shared" si="877"/>
        <v>0</v>
      </c>
      <c r="BB448" s="97">
        <f t="shared" si="878"/>
        <v>3.9432463967504433E-3</v>
      </c>
      <c r="BC448" s="97">
        <f t="shared" si="879"/>
        <v>3.3725964478212314E-2</v>
      </c>
      <c r="BD448" s="97">
        <f t="shared" si="880"/>
        <v>3.2000859953026026E-2</v>
      </c>
      <c r="BE448" s="97">
        <f t="shared" si="881"/>
        <v>3.6179285690186112E-3</v>
      </c>
      <c r="BF448" s="97">
        <f t="shared" si="882"/>
        <v>3.0589449781738536E-2</v>
      </c>
      <c r="BG448" s="97">
        <f t="shared" si="883"/>
        <v>3.0857676331530064E-2</v>
      </c>
      <c r="BH448" s="97">
        <f t="shared" si="884"/>
        <v>3.3911919012053655E-3</v>
      </c>
      <c r="BI448" s="97">
        <f t="shared" si="885"/>
        <v>2.7874509641242554E-2</v>
      </c>
      <c r="BJ448" s="97">
        <f t="shared" si="886"/>
        <v>2.9864633316223878E-2</v>
      </c>
      <c r="BK448" s="97">
        <f t="shared" si="887"/>
        <v>2.8746266232311714E-3</v>
      </c>
      <c r="BL448" s="97">
        <f t="shared" si="888"/>
        <v>2.3608175134748655E-2</v>
      </c>
      <c r="BM448" s="469">
        <f t="shared" si="889"/>
        <v>2.7476737028812422E-2</v>
      </c>
      <c r="BN448" s="467">
        <f t="shared" si="890"/>
        <v>0</v>
      </c>
      <c r="BO448" s="97">
        <f t="shared" si="891"/>
        <v>0</v>
      </c>
      <c r="BP448" s="97">
        <f t="shared" si="892"/>
        <v>0</v>
      </c>
      <c r="BQ448" s="97">
        <f t="shared" si="893"/>
        <v>0</v>
      </c>
      <c r="BR448" s="97">
        <f t="shared" si="894"/>
        <v>0</v>
      </c>
      <c r="BS448" s="97">
        <f t="shared" si="895"/>
        <v>0</v>
      </c>
      <c r="BT448" s="97">
        <f t="shared" si="896"/>
        <v>0</v>
      </c>
      <c r="BU448" s="97">
        <f t="shared" si="897"/>
        <v>0</v>
      </c>
      <c r="BV448" s="97">
        <f t="shared" si="898"/>
        <v>0</v>
      </c>
      <c r="BW448" s="97">
        <f t="shared" si="899"/>
        <v>0</v>
      </c>
      <c r="BX448" s="97">
        <f t="shared" si="900"/>
        <v>0</v>
      </c>
      <c r="BY448" s="469">
        <f t="shared" si="901"/>
        <v>0</v>
      </c>
      <c r="BZ448" s="470">
        <f t="shared" si="902"/>
        <v>0</v>
      </c>
      <c r="CA448" s="470">
        <f t="shared" si="903"/>
        <v>0</v>
      </c>
      <c r="CB448" s="470">
        <f t="shared" si="904"/>
        <v>0</v>
      </c>
      <c r="CC448" s="470">
        <f t="shared" si="905"/>
        <v>0</v>
      </c>
      <c r="CD448" s="470">
        <f t="shared" si="906"/>
        <v>0</v>
      </c>
      <c r="CE448" s="470">
        <f t="shared" si="907"/>
        <v>0</v>
      </c>
      <c r="CF448" s="470">
        <f t="shared" si="908"/>
        <v>0</v>
      </c>
      <c r="CG448" s="470">
        <f t="shared" si="909"/>
        <v>0</v>
      </c>
      <c r="CH448" s="470">
        <f t="shared" si="910"/>
        <v>0</v>
      </c>
      <c r="CI448" s="470">
        <f t="shared" si="911"/>
        <v>0</v>
      </c>
      <c r="CJ448" s="470">
        <f t="shared" si="912"/>
        <v>0</v>
      </c>
      <c r="CK448" s="472">
        <f t="shared" si="913"/>
        <v>0</v>
      </c>
      <c r="CL448" s="470">
        <f t="shared" si="914"/>
        <v>0.12776016117342701</v>
      </c>
      <c r="CM448" s="116">
        <f t="shared" si="915"/>
        <v>1.09271250739402</v>
      </c>
      <c r="CN448" s="116">
        <f t="shared" si="916"/>
        <v>1.03681956792149</v>
      </c>
      <c r="CO448" s="116">
        <f t="shared" si="917"/>
        <v>0.117219947876619</v>
      </c>
      <c r="CP448" s="116">
        <f t="shared" si="918"/>
        <v>0.99109024420637604</v>
      </c>
      <c r="CQ448" s="116">
        <f t="shared" si="919"/>
        <v>0.99978071489585696</v>
      </c>
      <c r="CR448" s="116">
        <f t="shared" si="920"/>
        <v>0.109873738609147</v>
      </c>
      <c r="CS448" s="116">
        <f t="shared" si="921"/>
        <v>0.90312688736115798</v>
      </c>
      <c r="CT448" s="116">
        <f t="shared" si="922"/>
        <v>0.96760637859462595</v>
      </c>
      <c r="CU448" s="116">
        <f t="shared" si="923"/>
        <v>9.3137157495428002E-2</v>
      </c>
      <c r="CV448" s="116">
        <f t="shared" si="924"/>
        <v>0.76489875517581396</v>
      </c>
      <c r="CW448" s="471">
        <f t="shared" si="925"/>
        <v>0.89023915782025898</v>
      </c>
      <c r="CX448" s="470">
        <f t="shared" si="926"/>
        <v>0</v>
      </c>
      <c r="CY448" s="116">
        <f t="shared" si="927"/>
        <v>0</v>
      </c>
      <c r="CZ448" s="116">
        <f t="shared" si="928"/>
        <v>0</v>
      </c>
      <c r="DA448" s="116">
        <f t="shared" si="929"/>
        <v>0</v>
      </c>
      <c r="DB448" s="116">
        <f t="shared" si="930"/>
        <v>0</v>
      </c>
      <c r="DC448" s="116">
        <f t="shared" si="931"/>
        <v>0</v>
      </c>
      <c r="DD448" s="116">
        <f t="shared" si="932"/>
        <v>0</v>
      </c>
      <c r="DE448" s="116">
        <f t="shared" si="933"/>
        <v>0</v>
      </c>
      <c r="DF448" s="116">
        <f t="shared" si="934"/>
        <v>0</v>
      </c>
      <c r="DG448" s="116">
        <f t="shared" si="935"/>
        <v>0</v>
      </c>
      <c r="DH448" s="116">
        <f t="shared" si="936"/>
        <v>0</v>
      </c>
      <c r="DI448" s="471">
        <f t="shared" si="937"/>
        <v>0</v>
      </c>
      <c r="DJ448" s="470">
        <f t="shared" si="938"/>
        <v>0</v>
      </c>
      <c r="DK448" s="116">
        <f t="shared" si="939"/>
        <v>0</v>
      </c>
      <c r="DL448" s="116">
        <f t="shared" si="940"/>
        <v>0</v>
      </c>
      <c r="DM448" s="116">
        <f t="shared" si="941"/>
        <v>0</v>
      </c>
      <c r="DN448" s="116">
        <f t="shared" si="942"/>
        <v>0</v>
      </c>
      <c r="DO448" s="116">
        <f t="shared" si="943"/>
        <v>0</v>
      </c>
      <c r="DP448" s="116">
        <f t="shared" si="944"/>
        <v>0</v>
      </c>
      <c r="DQ448" s="116">
        <f t="shared" si="945"/>
        <v>0</v>
      </c>
      <c r="DR448" s="116">
        <f t="shared" si="946"/>
        <v>0</v>
      </c>
      <c r="DS448" s="116">
        <f t="shared" si="947"/>
        <v>0</v>
      </c>
      <c r="DT448" s="116">
        <f t="shared" si="948"/>
        <v>0</v>
      </c>
      <c r="DU448" s="471">
        <f t="shared" si="949"/>
        <v>0</v>
      </c>
      <c r="DV448" s="470">
        <f t="shared" si="950"/>
        <v>0</v>
      </c>
      <c r="DW448" s="470">
        <f t="shared" si="951"/>
        <v>0</v>
      </c>
      <c r="DX448" s="470">
        <f t="shared" si="952"/>
        <v>0</v>
      </c>
      <c r="DY448" s="470">
        <f t="shared" si="953"/>
        <v>0</v>
      </c>
      <c r="DZ448" s="470">
        <f t="shared" si="954"/>
        <v>0</v>
      </c>
      <c r="EA448" s="470">
        <f t="shared" si="955"/>
        <v>0</v>
      </c>
      <c r="EB448" s="470">
        <f t="shared" si="956"/>
        <v>0</v>
      </c>
      <c r="EC448" s="470">
        <f t="shared" si="957"/>
        <v>0</v>
      </c>
      <c r="ED448" s="470">
        <f t="shared" si="958"/>
        <v>0</v>
      </c>
      <c r="EE448" s="470">
        <f t="shared" si="959"/>
        <v>0</v>
      </c>
      <c r="EF448" s="470">
        <f t="shared" si="960"/>
        <v>0</v>
      </c>
      <c r="EG448" s="470">
        <f t="shared" si="961"/>
        <v>0</v>
      </c>
      <c r="EH448" s="466">
        <f t="shared" si="962"/>
        <v>0</v>
      </c>
      <c r="EI448" s="122">
        <f t="shared" si="963"/>
        <v>0</v>
      </c>
      <c r="EJ448" s="122">
        <f t="shared" si="964"/>
        <v>0</v>
      </c>
      <c r="EK448" s="122">
        <f t="shared" si="965"/>
        <v>0</v>
      </c>
      <c r="EL448" s="122">
        <f t="shared" si="966"/>
        <v>0</v>
      </c>
      <c r="EM448" s="122">
        <f t="shared" si="967"/>
        <v>0</v>
      </c>
      <c r="EN448" s="122">
        <f t="shared" si="968"/>
        <v>0</v>
      </c>
      <c r="EO448" s="122">
        <f t="shared" si="969"/>
        <v>0</v>
      </c>
      <c r="EP448" s="122">
        <f t="shared" si="970"/>
        <v>0</v>
      </c>
      <c r="EQ448" s="122">
        <f t="shared" si="971"/>
        <v>0</v>
      </c>
      <c r="ER448" s="122">
        <f t="shared" si="972"/>
        <v>0</v>
      </c>
      <c r="ES448" s="469">
        <f t="shared" si="973"/>
        <v>0</v>
      </c>
      <c r="ET448" s="466">
        <f t="shared" si="974"/>
        <v>0</v>
      </c>
      <c r="EU448" s="122">
        <f t="shared" si="975"/>
        <v>0</v>
      </c>
      <c r="EV448" s="122">
        <f t="shared" si="976"/>
        <v>0</v>
      </c>
      <c r="EW448" s="122">
        <f t="shared" si="977"/>
        <v>0</v>
      </c>
      <c r="EX448" s="122">
        <f t="shared" si="978"/>
        <v>0</v>
      </c>
      <c r="EY448" s="122">
        <f t="shared" si="979"/>
        <v>0</v>
      </c>
      <c r="EZ448" s="122">
        <f t="shared" si="980"/>
        <v>0</v>
      </c>
      <c r="FA448" s="122">
        <f t="shared" si="981"/>
        <v>0</v>
      </c>
      <c r="FB448" s="122">
        <f t="shared" si="982"/>
        <v>0</v>
      </c>
      <c r="FC448" s="122">
        <f t="shared" si="983"/>
        <v>0</v>
      </c>
      <c r="FD448" s="122">
        <f t="shared" si="984"/>
        <v>0</v>
      </c>
      <c r="FE448" s="469">
        <f t="shared" si="985"/>
        <v>0</v>
      </c>
      <c r="FF448" s="466">
        <f t="shared" si="986"/>
        <v>0</v>
      </c>
      <c r="FG448" s="466">
        <f t="shared" si="987"/>
        <v>0</v>
      </c>
      <c r="FH448" s="466">
        <f t="shared" si="988"/>
        <v>0</v>
      </c>
      <c r="FI448" s="466">
        <f t="shared" si="989"/>
        <v>0</v>
      </c>
      <c r="FJ448" s="466">
        <f t="shared" si="990"/>
        <v>0</v>
      </c>
      <c r="FK448" s="466">
        <f t="shared" si="991"/>
        <v>0</v>
      </c>
      <c r="FL448" s="466">
        <f t="shared" si="992"/>
        <v>0</v>
      </c>
      <c r="FM448" s="466">
        <f t="shared" si="993"/>
        <v>0</v>
      </c>
      <c r="FN448" s="466">
        <f t="shared" si="994"/>
        <v>0</v>
      </c>
      <c r="FO448" s="466">
        <f t="shared" si="995"/>
        <v>0</v>
      </c>
      <c r="FP448" s="466">
        <f t="shared" si="996"/>
        <v>0</v>
      </c>
      <c r="FQ448" s="468">
        <f t="shared" si="997"/>
        <v>0</v>
      </c>
      <c r="FR448" s="466">
        <f t="shared" si="998"/>
        <v>0</v>
      </c>
      <c r="FS448" s="466">
        <f t="shared" si="999"/>
        <v>0</v>
      </c>
      <c r="FT448" s="466">
        <f t="shared" si="1000"/>
        <v>0</v>
      </c>
      <c r="FU448" s="466">
        <f t="shared" si="1001"/>
        <v>0</v>
      </c>
      <c r="FV448" s="466">
        <f t="shared" si="1002"/>
        <v>0</v>
      </c>
      <c r="FW448" s="466">
        <f t="shared" si="1003"/>
        <v>0</v>
      </c>
      <c r="FX448" s="466">
        <f t="shared" si="1004"/>
        <v>0</v>
      </c>
      <c r="FY448" s="466">
        <f t="shared" si="1005"/>
        <v>0</v>
      </c>
      <c r="FZ448" s="466">
        <f t="shared" si="1006"/>
        <v>0</v>
      </c>
      <c r="GA448" s="466">
        <f t="shared" si="1007"/>
        <v>0</v>
      </c>
      <c r="GB448" s="466">
        <f t="shared" si="1008"/>
        <v>0</v>
      </c>
      <c r="GC448" s="468">
        <f t="shared" si="1009"/>
        <v>0</v>
      </c>
    </row>
    <row r="449" spans="1:185">
      <c r="A449" s="97">
        <v>446</v>
      </c>
      <c r="B449" s="97" t="s">
        <v>11</v>
      </c>
      <c r="C449" s="97" t="s">
        <v>213</v>
      </c>
      <c r="D449" s="97" t="s">
        <v>936</v>
      </c>
      <c r="E449" s="321">
        <v>2.9359835908273998E-2</v>
      </c>
      <c r="F449" s="122">
        <v>0</v>
      </c>
      <c r="G449" s="122">
        <v>0.16120046237921501</v>
      </c>
      <c r="H449" s="122">
        <v>2.7226768993152999E-2</v>
      </c>
      <c r="I449" s="122">
        <v>0</v>
      </c>
      <c r="J449" s="122">
        <v>0.15520631227450099</v>
      </c>
      <c r="K449" s="122">
        <v>2.5712050156813999E-2</v>
      </c>
      <c r="L449" s="122">
        <v>0</v>
      </c>
      <c r="M449" s="122">
        <v>0.14967472621483499</v>
      </c>
      <c r="N449" s="122">
        <v>2.1033247356571999E-2</v>
      </c>
      <c r="O449" s="122">
        <v>0</v>
      </c>
      <c r="P449" s="475">
        <v>0.140542580925374</v>
      </c>
      <c r="Q449" s="474">
        <v>2</v>
      </c>
      <c r="R449" s="97">
        <v>5.8719671816546998E-2</v>
      </c>
      <c r="S449" s="97">
        <v>0</v>
      </c>
      <c r="T449" s="97">
        <v>0.32240092475843102</v>
      </c>
      <c r="U449" s="97">
        <v>5.4453537986304999E-2</v>
      </c>
      <c r="V449" s="97">
        <v>0</v>
      </c>
      <c r="W449" s="97">
        <v>0.31041262454900298</v>
      </c>
      <c r="X449" s="97">
        <v>5.1424100313627999E-2</v>
      </c>
      <c r="Y449" s="97">
        <v>0</v>
      </c>
      <c r="Z449" s="97">
        <v>0.29934945242966998</v>
      </c>
      <c r="AA449" s="97">
        <v>4.2066494713144997E-2</v>
      </c>
      <c r="AB449" s="97">
        <v>0</v>
      </c>
      <c r="AC449" s="97">
        <v>0.281085161850747</v>
      </c>
      <c r="AD449" s="321">
        <v>0</v>
      </c>
      <c r="AE449" s="97">
        <v>0</v>
      </c>
      <c r="AF449" s="97">
        <v>0</v>
      </c>
      <c r="AG449" s="97">
        <v>0</v>
      </c>
      <c r="AH449" s="97">
        <v>0</v>
      </c>
      <c r="AI449" s="97">
        <v>0</v>
      </c>
      <c r="AJ449" s="97">
        <v>0</v>
      </c>
      <c r="AK449" s="97">
        <v>0</v>
      </c>
      <c r="AL449" s="97">
        <v>0</v>
      </c>
      <c r="AM449" s="97">
        <v>0</v>
      </c>
      <c r="AN449" s="97">
        <v>0</v>
      </c>
      <c r="AO449" s="97">
        <v>0</v>
      </c>
      <c r="AP449" s="466">
        <f t="shared" si="866"/>
        <v>0</v>
      </c>
      <c r="AQ449" s="122">
        <f t="shared" si="867"/>
        <v>0</v>
      </c>
      <c r="AR449" s="473">
        <f t="shared" si="868"/>
        <v>0</v>
      </c>
      <c r="AS449" s="122">
        <f t="shared" si="869"/>
        <v>0</v>
      </c>
      <c r="AT449" s="122">
        <f t="shared" si="870"/>
        <v>0</v>
      </c>
      <c r="AU449" s="122">
        <f t="shared" si="871"/>
        <v>0</v>
      </c>
      <c r="AV449" s="122">
        <f t="shared" si="872"/>
        <v>0</v>
      </c>
      <c r="AW449" s="122">
        <f t="shared" si="873"/>
        <v>0</v>
      </c>
      <c r="AX449" s="122">
        <f t="shared" si="874"/>
        <v>0</v>
      </c>
      <c r="AY449" s="122">
        <f t="shared" si="875"/>
        <v>0</v>
      </c>
      <c r="AZ449" s="122">
        <f t="shared" si="876"/>
        <v>0</v>
      </c>
      <c r="BA449" s="469">
        <f t="shared" si="877"/>
        <v>0</v>
      </c>
      <c r="BB449" s="97">
        <f t="shared" si="878"/>
        <v>4.5308751214446392E-3</v>
      </c>
      <c r="BC449" s="97">
        <f t="shared" si="879"/>
        <v>0</v>
      </c>
      <c r="BD449" s="97">
        <f t="shared" si="880"/>
        <v>2.487681357761019E-2</v>
      </c>
      <c r="BE449" s="97">
        <f t="shared" si="881"/>
        <v>4.2016954949544664E-3</v>
      </c>
      <c r="BF449" s="97">
        <f t="shared" si="882"/>
        <v>0</v>
      </c>
      <c r="BG449" s="97">
        <f t="shared" si="883"/>
        <v>2.3951783013117157E-2</v>
      </c>
      <c r="BH449" s="97">
        <f t="shared" si="884"/>
        <v>3.967940718088773E-3</v>
      </c>
      <c r="BI449" s="97">
        <f t="shared" si="885"/>
        <v>0</v>
      </c>
      <c r="BJ449" s="97">
        <f t="shared" si="886"/>
        <v>2.309813635997603E-2</v>
      </c>
      <c r="BK449" s="97">
        <f t="shared" si="887"/>
        <v>3.245897472615872E-3</v>
      </c>
      <c r="BL449" s="97">
        <f t="shared" si="888"/>
        <v>0</v>
      </c>
      <c r="BM449" s="469">
        <f t="shared" si="889"/>
        <v>2.1688843405250215E-2</v>
      </c>
      <c r="BN449" s="467">
        <f t="shared" si="890"/>
        <v>0</v>
      </c>
      <c r="BO449" s="97">
        <f t="shared" si="891"/>
        <v>0</v>
      </c>
      <c r="BP449" s="97">
        <f t="shared" si="892"/>
        <v>0</v>
      </c>
      <c r="BQ449" s="97">
        <f t="shared" si="893"/>
        <v>0</v>
      </c>
      <c r="BR449" s="97">
        <f t="shared" si="894"/>
        <v>0</v>
      </c>
      <c r="BS449" s="97">
        <f t="shared" si="895"/>
        <v>0</v>
      </c>
      <c r="BT449" s="97">
        <f t="shared" si="896"/>
        <v>0</v>
      </c>
      <c r="BU449" s="97">
        <f t="shared" si="897"/>
        <v>0</v>
      </c>
      <c r="BV449" s="97">
        <f t="shared" si="898"/>
        <v>0</v>
      </c>
      <c r="BW449" s="97">
        <f t="shared" si="899"/>
        <v>0</v>
      </c>
      <c r="BX449" s="97">
        <f t="shared" si="900"/>
        <v>0</v>
      </c>
      <c r="BY449" s="469">
        <f t="shared" si="901"/>
        <v>0</v>
      </c>
      <c r="BZ449" s="470">
        <f t="shared" si="902"/>
        <v>0</v>
      </c>
      <c r="CA449" s="470">
        <f t="shared" si="903"/>
        <v>0</v>
      </c>
      <c r="CB449" s="470">
        <f t="shared" si="904"/>
        <v>0</v>
      </c>
      <c r="CC449" s="470">
        <f t="shared" si="905"/>
        <v>0</v>
      </c>
      <c r="CD449" s="470">
        <f t="shared" si="906"/>
        <v>0</v>
      </c>
      <c r="CE449" s="470">
        <f t="shared" si="907"/>
        <v>0</v>
      </c>
      <c r="CF449" s="470">
        <f t="shared" si="908"/>
        <v>0</v>
      </c>
      <c r="CG449" s="470">
        <f t="shared" si="909"/>
        <v>0</v>
      </c>
      <c r="CH449" s="470">
        <f t="shared" si="910"/>
        <v>0</v>
      </c>
      <c r="CI449" s="470">
        <f t="shared" si="911"/>
        <v>0</v>
      </c>
      <c r="CJ449" s="470">
        <f t="shared" si="912"/>
        <v>0</v>
      </c>
      <c r="CK449" s="472">
        <f t="shared" si="913"/>
        <v>0</v>
      </c>
      <c r="CL449" s="470">
        <f t="shared" si="914"/>
        <v>5.8719671816546998E-2</v>
      </c>
      <c r="CM449" s="116">
        <f t="shared" si="915"/>
        <v>0</v>
      </c>
      <c r="CN449" s="116">
        <f t="shared" si="916"/>
        <v>0.32240092475843102</v>
      </c>
      <c r="CO449" s="116">
        <f t="shared" si="917"/>
        <v>5.4453537986304999E-2</v>
      </c>
      <c r="CP449" s="116">
        <f t="shared" si="918"/>
        <v>0</v>
      </c>
      <c r="CQ449" s="116">
        <f t="shared" si="919"/>
        <v>0.31041262454900298</v>
      </c>
      <c r="CR449" s="116">
        <f t="shared" si="920"/>
        <v>5.1424100313627999E-2</v>
      </c>
      <c r="CS449" s="116">
        <f t="shared" si="921"/>
        <v>0</v>
      </c>
      <c r="CT449" s="116">
        <f t="shared" si="922"/>
        <v>0.29934945242966998</v>
      </c>
      <c r="CU449" s="116">
        <f t="shared" si="923"/>
        <v>4.2066494713144997E-2</v>
      </c>
      <c r="CV449" s="116">
        <f t="shared" si="924"/>
        <v>0</v>
      </c>
      <c r="CW449" s="471">
        <f t="shared" si="925"/>
        <v>0.281085161850747</v>
      </c>
      <c r="CX449" s="470">
        <f t="shared" si="926"/>
        <v>0</v>
      </c>
      <c r="CY449" s="116">
        <f t="shared" si="927"/>
        <v>0</v>
      </c>
      <c r="CZ449" s="116">
        <f t="shared" si="928"/>
        <v>0</v>
      </c>
      <c r="DA449" s="116">
        <f t="shared" si="929"/>
        <v>0</v>
      </c>
      <c r="DB449" s="116">
        <f t="shared" si="930"/>
        <v>0</v>
      </c>
      <c r="DC449" s="116">
        <f t="shared" si="931"/>
        <v>0</v>
      </c>
      <c r="DD449" s="116">
        <f t="shared" si="932"/>
        <v>0</v>
      </c>
      <c r="DE449" s="116">
        <f t="shared" si="933"/>
        <v>0</v>
      </c>
      <c r="DF449" s="116">
        <f t="shared" si="934"/>
        <v>0</v>
      </c>
      <c r="DG449" s="116">
        <f t="shared" si="935"/>
        <v>0</v>
      </c>
      <c r="DH449" s="116">
        <f t="shared" si="936"/>
        <v>0</v>
      </c>
      <c r="DI449" s="471">
        <f t="shared" si="937"/>
        <v>0</v>
      </c>
      <c r="DJ449" s="470">
        <f t="shared" si="938"/>
        <v>0</v>
      </c>
      <c r="DK449" s="116">
        <f t="shared" si="939"/>
        <v>0</v>
      </c>
      <c r="DL449" s="116">
        <f t="shared" si="940"/>
        <v>0</v>
      </c>
      <c r="DM449" s="116">
        <f t="shared" si="941"/>
        <v>0</v>
      </c>
      <c r="DN449" s="116">
        <f t="shared" si="942"/>
        <v>0</v>
      </c>
      <c r="DO449" s="116">
        <f t="shared" si="943"/>
        <v>0</v>
      </c>
      <c r="DP449" s="116">
        <f t="shared" si="944"/>
        <v>0</v>
      </c>
      <c r="DQ449" s="116">
        <f t="shared" si="945"/>
        <v>0</v>
      </c>
      <c r="DR449" s="116">
        <f t="shared" si="946"/>
        <v>0</v>
      </c>
      <c r="DS449" s="116">
        <f t="shared" si="947"/>
        <v>0</v>
      </c>
      <c r="DT449" s="116">
        <f t="shared" si="948"/>
        <v>0</v>
      </c>
      <c r="DU449" s="471">
        <f t="shared" si="949"/>
        <v>0</v>
      </c>
      <c r="DV449" s="470">
        <f t="shared" si="950"/>
        <v>0</v>
      </c>
      <c r="DW449" s="470">
        <f t="shared" si="951"/>
        <v>0</v>
      </c>
      <c r="DX449" s="470">
        <f t="shared" si="952"/>
        <v>0</v>
      </c>
      <c r="DY449" s="470">
        <f t="shared" si="953"/>
        <v>0</v>
      </c>
      <c r="DZ449" s="470">
        <f t="shared" si="954"/>
        <v>0</v>
      </c>
      <c r="EA449" s="470">
        <f t="shared" si="955"/>
        <v>0</v>
      </c>
      <c r="EB449" s="470">
        <f t="shared" si="956"/>
        <v>0</v>
      </c>
      <c r="EC449" s="470">
        <f t="shared" si="957"/>
        <v>0</v>
      </c>
      <c r="ED449" s="470">
        <f t="shared" si="958"/>
        <v>0</v>
      </c>
      <c r="EE449" s="470">
        <f t="shared" si="959"/>
        <v>0</v>
      </c>
      <c r="EF449" s="470">
        <f t="shared" si="960"/>
        <v>0</v>
      </c>
      <c r="EG449" s="470">
        <f t="shared" si="961"/>
        <v>0</v>
      </c>
      <c r="EH449" s="466">
        <f t="shared" si="962"/>
        <v>0</v>
      </c>
      <c r="EI449" s="122">
        <f t="shared" si="963"/>
        <v>0</v>
      </c>
      <c r="EJ449" s="122">
        <f t="shared" si="964"/>
        <v>0</v>
      </c>
      <c r="EK449" s="122">
        <f t="shared" si="965"/>
        <v>0</v>
      </c>
      <c r="EL449" s="122">
        <f t="shared" si="966"/>
        <v>0</v>
      </c>
      <c r="EM449" s="122">
        <f t="shared" si="967"/>
        <v>0</v>
      </c>
      <c r="EN449" s="122">
        <f t="shared" si="968"/>
        <v>0</v>
      </c>
      <c r="EO449" s="122">
        <f t="shared" si="969"/>
        <v>0</v>
      </c>
      <c r="EP449" s="122">
        <f t="shared" si="970"/>
        <v>0</v>
      </c>
      <c r="EQ449" s="122">
        <f t="shared" si="971"/>
        <v>0</v>
      </c>
      <c r="ER449" s="122">
        <f t="shared" si="972"/>
        <v>0</v>
      </c>
      <c r="ES449" s="469">
        <f t="shared" si="973"/>
        <v>0</v>
      </c>
      <c r="ET449" s="466">
        <f t="shared" si="974"/>
        <v>0</v>
      </c>
      <c r="EU449" s="122">
        <f t="shared" si="975"/>
        <v>0</v>
      </c>
      <c r="EV449" s="122">
        <f t="shared" si="976"/>
        <v>0</v>
      </c>
      <c r="EW449" s="122">
        <f t="shared" si="977"/>
        <v>0</v>
      </c>
      <c r="EX449" s="122">
        <f t="shared" si="978"/>
        <v>0</v>
      </c>
      <c r="EY449" s="122">
        <f t="shared" si="979"/>
        <v>0</v>
      </c>
      <c r="EZ449" s="122">
        <f t="shared" si="980"/>
        <v>0</v>
      </c>
      <c r="FA449" s="122">
        <f t="shared" si="981"/>
        <v>0</v>
      </c>
      <c r="FB449" s="122">
        <f t="shared" si="982"/>
        <v>0</v>
      </c>
      <c r="FC449" s="122">
        <f t="shared" si="983"/>
        <v>0</v>
      </c>
      <c r="FD449" s="122">
        <f t="shared" si="984"/>
        <v>0</v>
      </c>
      <c r="FE449" s="469">
        <f t="shared" si="985"/>
        <v>0</v>
      </c>
      <c r="FF449" s="466">
        <f t="shared" si="986"/>
        <v>0</v>
      </c>
      <c r="FG449" s="466">
        <f t="shared" si="987"/>
        <v>0</v>
      </c>
      <c r="FH449" s="466">
        <f t="shared" si="988"/>
        <v>0</v>
      </c>
      <c r="FI449" s="466">
        <f t="shared" si="989"/>
        <v>0</v>
      </c>
      <c r="FJ449" s="466">
        <f t="shared" si="990"/>
        <v>0</v>
      </c>
      <c r="FK449" s="466">
        <f t="shared" si="991"/>
        <v>0</v>
      </c>
      <c r="FL449" s="466">
        <f t="shared" si="992"/>
        <v>0</v>
      </c>
      <c r="FM449" s="466">
        <f t="shared" si="993"/>
        <v>0</v>
      </c>
      <c r="FN449" s="466">
        <f t="shared" si="994"/>
        <v>0</v>
      </c>
      <c r="FO449" s="466">
        <f t="shared" si="995"/>
        <v>0</v>
      </c>
      <c r="FP449" s="466">
        <f t="shared" si="996"/>
        <v>0</v>
      </c>
      <c r="FQ449" s="468">
        <f t="shared" si="997"/>
        <v>0</v>
      </c>
      <c r="FR449" s="466">
        <f t="shared" si="998"/>
        <v>0</v>
      </c>
      <c r="FS449" s="466">
        <f t="shared" si="999"/>
        <v>0</v>
      </c>
      <c r="FT449" s="466">
        <f t="shared" si="1000"/>
        <v>0</v>
      </c>
      <c r="FU449" s="466">
        <f t="shared" si="1001"/>
        <v>0</v>
      </c>
      <c r="FV449" s="466">
        <f t="shared" si="1002"/>
        <v>0</v>
      </c>
      <c r="FW449" s="466">
        <f t="shared" si="1003"/>
        <v>0</v>
      </c>
      <c r="FX449" s="466">
        <f t="shared" si="1004"/>
        <v>0</v>
      </c>
      <c r="FY449" s="466">
        <f t="shared" si="1005"/>
        <v>0</v>
      </c>
      <c r="FZ449" s="466">
        <f t="shared" si="1006"/>
        <v>0</v>
      </c>
      <c r="GA449" s="466">
        <f t="shared" si="1007"/>
        <v>0</v>
      </c>
      <c r="GB449" s="466">
        <f t="shared" si="1008"/>
        <v>0</v>
      </c>
      <c r="GC449" s="468">
        <f t="shared" si="1009"/>
        <v>0</v>
      </c>
    </row>
    <row r="450" spans="1:185">
      <c r="A450" s="97">
        <v>447</v>
      </c>
      <c r="B450" s="97" t="s">
        <v>11</v>
      </c>
      <c r="C450" s="97" t="s">
        <v>213</v>
      </c>
      <c r="D450" s="97" t="s">
        <v>936</v>
      </c>
      <c r="E450" s="321">
        <v>3.1852365930599001E-2</v>
      </c>
      <c r="F450" s="122">
        <v>1.9027129337539E-2</v>
      </c>
      <c r="G450" s="122">
        <v>0.102582334384858</v>
      </c>
      <c r="H450" s="122">
        <v>2.9224545741324999E-2</v>
      </c>
      <c r="I450" s="122">
        <v>1.8215037854889999E-2</v>
      </c>
      <c r="J450" s="122">
        <v>0.100591722712934</v>
      </c>
      <c r="K450" s="122">
        <v>2.7393034700315001E-2</v>
      </c>
      <c r="L450" s="122">
        <v>1.7649034700315001E-2</v>
      </c>
      <c r="M450" s="122">
        <v>9.8278309148265006E-2</v>
      </c>
      <c r="N450" s="122">
        <v>2.3220374763406999E-2</v>
      </c>
      <c r="O450" s="122">
        <v>1.6359531861199001E-2</v>
      </c>
      <c r="P450" s="475">
        <v>9.5381369085173001E-2</v>
      </c>
      <c r="Q450" s="474">
        <v>3</v>
      </c>
      <c r="R450" s="97">
        <v>9.5557097791797996E-2</v>
      </c>
      <c r="S450" s="97">
        <v>5.7081388012618001E-2</v>
      </c>
      <c r="T450" s="97">
        <v>0.30774700315457398</v>
      </c>
      <c r="U450" s="97">
        <v>8.7673637223975004E-2</v>
      </c>
      <c r="V450" s="97">
        <v>5.4645113564669001E-2</v>
      </c>
      <c r="W450" s="97">
        <v>0.30177516813880101</v>
      </c>
      <c r="X450" s="97">
        <v>8.2179104100946004E-2</v>
      </c>
      <c r="Y450" s="97">
        <v>5.2947104100946003E-2</v>
      </c>
      <c r="Z450" s="97">
        <v>0.294834927444795</v>
      </c>
      <c r="AA450" s="97">
        <v>6.9661124290221005E-2</v>
      </c>
      <c r="AB450" s="97">
        <v>4.9078595583596001E-2</v>
      </c>
      <c r="AC450" s="97">
        <v>0.28614410725551997</v>
      </c>
      <c r="AD450" s="321">
        <v>0</v>
      </c>
      <c r="AE450" s="97">
        <v>0</v>
      </c>
      <c r="AF450" s="97">
        <v>0</v>
      </c>
      <c r="AG450" s="97">
        <v>0</v>
      </c>
      <c r="AH450" s="97">
        <v>0</v>
      </c>
      <c r="AI450" s="97">
        <v>0</v>
      </c>
      <c r="AJ450" s="97">
        <v>0</v>
      </c>
      <c r="AK450" s="97">
        <v>0</v>
      </c>
      <c r="AL450" s="97">
        <v>0</v>
      </c>
      <c r="AM450" s="97">
        <v>0</v>
      </c>
      <c r="AN450" s="97">
        <v>0</v>
      </c>
      <c r="AO450" s="97">
        <v>0</v>
      </c>
      <c r="AP450" s="466">
        <f t="shared" si="866"/>
        <v>0</v>
      </c>
      <c r="AQ450" s="122">
        <f t="shared" si="867"/>
        <v>0</v>
      </c>
      <c r="AR450" s="473">
        <f t="shared" si="868"/>
        <v>0</v>
      </c>
      <c r="AS450" s="122">
        <f t="shared" si="869"/>
        <v>0</v>
      </c>
      <c r="AT450" s="122">
        <f t="shared" si="870"/>
        <v>0</v>
      </c>
      <c r="AU450" s="122">
        <f t="shared" si="871"/>
        <v>0</v>
      </c>
      <c r="AV450" s="122">
        <f t="shared" si="872"/>
        <v>0</v>
      </c>
      <c r="AW450" s="122">
        <f t="shared" si="873"/>
        <v>0</v>
      </c>
      <c r="AX450" s="122">
        <f t="shared" si="874"/>
        <v>0</v>
      </c>
      <c r="AY450" s="122">
        <f t="shared" si="875"/>
        <v>0</v>
      </c>
      <c r="AZ450" s="122">
        <f t="shared" si="876"/>
        <v>0</v>
      </c>
      <c r="BA450" s="469">
        <f t="shared" si="877"/>
        <v>0</v>
      </c>
      <c r="BB450" s="97">
        <f t="shared" si="878"/>
        <v>4.9155278934454386E-3</v>
      </c>
      <c r="BC450" s="97">
        <f t="shared" si="879"/>
        <v>2.9363088818786572E-3</v>
      </c>
      <c r="BD450" s="97">
        <f t="shared" si="880"/>
        <v>1.5830733803014363E-2</v>
      </c>
      <c r="BE450" s="97">
        <f t="shared" si="881"/>
        <v>4.5099968422362543E-3</v>
      </c>
      <c r="BF450" s="97">
        <f t="shared" si="882"/>
        <v>2.8109851196285243E-3</v>
      </c>
      <c r="BG450" s="97">
        <f t="shared" si="883"/>
        <v>1.5523538186221557E-2</v>
      </c>
      <c r="BH450" s="97">
        <f t="shared" si="884"/>
        <v>4.227353988363056E-3</v>
      </c>
      <c r="BI450" s="97">
        <f t="shared" si="885"/>
        <v>2.7236382550297226E-3</v>
      </c>
      <c r="BJ450" s="97">
        <f t="shared" si="886"/>
        <v>1.5166527064002807E-2</v>
      </c>
      <c r="BK450" s="97">
        <f t="shared" si="887"/>
        <v>3.5834198343217753E-3</v>
      </c>
      <c r="BL450" s="97">
        <f t="shared" si="888"/>
        <v>2.5246393113354765E-3</v>
      </c>
      <c r="BM450" s="469">
        <f t="shared" si="889"/>
        <v>1.4719464835821863E-2</v>
      </c>
      <c r="BN450" s="467">
        <f t="shared" si="890"/>
        <v>0</v>
      </c>
      <c r="BO450" s="97">
        <f t="shared" si="891"/>
        <v>0</v>
      </c>
      <c r="BP450" s="97">
        <f t="shared" si="892"/>
        <v>0</v>
      </c>
      <c r="BQ450" s="97">
        <f t="shared" si="893"/>
        <v>0</v>
      </c>
      <c r="BR450" s="97">
        <f t="shared" si="894"/>
        <v>0</v>
      </c>
      <c r="BS450" s="97">
        <f t="shared" si="895"/>
        <v>0</v>
      </c>
      <c r="BT450" s="97">
        <f t="shared" si="896"/>
        <v>0</v>
      </c>
      <c r="BU450" s="97">
        <f t="shared" si="897"/>
        <v>0</v>
      </c>
      <c r="BV450" s="97">
        <f t="shared" si="898"/>
        <v>0</v>
      </c>
      <c r="BW450" s="97">
        <f t="shared" si="899"/>
        <v>0</v>
      </c>
      <c r="BX450" s="97">
        <f t="shared" si="900"/>
        <v>0</v>
      </c>
      <c r="BY450" s="469">
        <f t="shared" si="901"/>
        <v>0</v>
      </c>
      <c r="BZ450" s="470">
        <f t="shared" si="902"/>
        <v>0</v>
      </c>
      <c r="CA450" s="470">
        <f t="shared" si="903"/>
        <v>0</v>
      </c>
      <c r="CB450" s="470">
        <f t="shared" si="904"/>
        <v>0</v>
      </c>
      <c r="CC450" s="470">
        <f t="shared" si="905"/>
        <v>0</v>
      </c>
      <c r="CD450" s="470">
        <f t="shared" si="906"/>
        <v>0</v>
      </c>
      <c r="CE450" s="470">
        <f t="shared" si="907"/>
        <v>0</v>
      </c>
      <c r="CF450" s="470">
        <f t="shared" si="908"/>
        <v>0</v>
      </c>
      <c r="CG450" s="470">
        <f t="shared" si="909"/>
        <v>0</v>
      </c>
      <c r="CH450" s="470">
        <f t="shared" si="910"/>
        <v>0</v>
      </c>
      <c r="CI450" s="470">
        <f t="shared" si="911"/>
        <v>0</v>
      </c>
      <c r="CJ450" s="470">
        <f t="shared" si="912"/>
        <v>0</v>
      </c>
      <c r="CK450" s="472">
        <f t="shared" si="913"/>
        <v>0</v>
      </c>
      <c r="CL450" s="470">
        <f t="shared" si="914"/>
        <v>9.5557097791797996E-2</v>
      </c>
      <c r="CM450" s="116">
        <f t="shared" si="915"/>
        <v>5.7081388012618001E-2</v>
      </c>
      <c r="CN450" s="116">
        <f t="shared" si="916"/>
        <v>0.30774700315457398</v>
      </c>
      <c r="CO450" s="116">
        <f t="shared" si="917"/>
        <v>8.7673637223975004E-2</v>
      </c>
      <c r="CP450" s="116">
        <f t="shared" si="918"/>
        <v>5.4645113564669001E-2</v>
      </c>
      <c r="CQ450" s="116">
        <f t="shared" si="919"/>
        <v>0.30177516813880101</v>
      </c>
      <c r="CR450" s="116">
        <f t="shared" si="920"/>
        <v>8.2179104100946004E-2</v>
      </c>
      <c r="CS450" s="116">
        <f t="shared" si="921"/>
        <v>5.2947104100946003E-2</v>
      </c>
      <c r="CT450" s="116">
        <f t="shared" si="922"/>
        <v>0.294834927444795</v>
      </c>
      <c r="CU450" s="116">
        <f t="shared" si="923"/>
        <v>6.9661124290221005E-2</v>
      </c>
      <c r="CV450" s="116">
        <f t="shared" si="924"/>
        <v>4.9078595583596001E-2</v>
      </c>
      <c r="CW450" s="471">
        <f t="shared" si="925"/>
        <v>0.28614410725551997</v>
      </c>
      <c r="CX450" s="470">
        <f t="shared" si="926"/>
        <v>0</v>
      </c>
      <c r="CY450" s="116">
        <f t="shared" si="927"/>
        <v>0</v>
      </c>
      <c r="CZ450" s="116">
        <f t="shared" si="928"/>
        <v>0</v>
      </c>
      <c r="DA450" s="116">
        <f t="shared" si="929"/>
        <v>0</v>
      </c>
      <c r="DB450" s="116">
        <f t="shared" si="930"/>
        <v>0</v>
      </c>
      <c r="DC450" s="116">
        <f t="shared" si="931"/>
        <v>0</v>
      </c>
      <c r="DD450" s="116">
        <f t="shared" si="932"/>
        <v>0</v>
      </c>
      <c r="DE450" s="116">
        <f t="shared" si="933"/>
        <v>0</v>
      </c>
      <c r="DF450" s="116">
        <f t="shared" si="934"/>
        <v>0</v>
      </c>
      <c r="DG450" s="116">
        <f t="shared" si="935"/>
        <v>0</v>
      </c>
      <c r="DH450" s="116">
        <f t="shared" si="936"/>
        <v>0</v>
      </c>
      <c r="DI450" s="471">
        <f t="shared" si="937"/>
        <v>0</v>
      </c>
      <c r="DJ450" s="470">
        <f t="shared" si="938"/>
        <v>0</v>
      </c>
      <c r="DK450" s="116">
        <f t="shared" si="939"/>
        <v>0</v>
      </c>
      <c r="DL450" s="116">
        <f t="shared" si="940"/>
        <v>0</v>
      </c>
      <c r="DM450" s="116">
        <f t="shared" si="941"/>
        <v>0</v>
      </c>
      <c r="DN450" s="116">
        <f t="shared" si="942"/>
        <v>0</v>
      </c>
      <c r="DO450" s="116">
        <f t="shared" si="943"/>
        <v>0</v>
      </c>
      <c r="DP450" s="116">
        <f t="shared" si="944"/>
        <v>0</v>
      </c>
      <c r="DQ450" s="116">
        <f t="shared" si="945"/>
        <v>0</v>
      </c>
      <c r="DR450" s="116">
        <f t="shared" si="946"/>
        <v>0</v>
      </c>
      <c r="DS450" s="116">
        <f t="shared" si="947"/>
        <v>0</v>
      </c>
      <c r="DT450" s="116">
        <f t="shared" si="948"/>
        <v>0</v>
      </c>
      <c r="DU450" s="471">
        <f t="shared" si="949"/>
        <v>0</v>
      </c>
      <c r="DV450" s="470">
        <f t="shared" si="950"/>
        <v>0</v>
      </c>
      <c r="DW450" s="470">
        <f t="shared" si="951"/>
        <v>0</v>
      </c>
      <c r="DX450" s="470">
        <f t="shared" si="952"/>
        <v>0</v>
      </c>
      <c r="DY450" s="470">
        <f t="shared" si="953"/>
        <v>0</v>
      </c>
      <c r="DZ450" s="470">
        <f t="shared" si="954"/>
        <v>0</v>
      </c>
      <c r="EA450" s="470">
        <f t="shared" si="955"/>
        <v>0</v>
      </c>
      <c r="EB450" s="470">
        <f t="shared" si="956"/>
        <v>0</v>
      </c>
      <c r="EC450" s="470">
        <f t="shared" si="957"/>
        <v>0</v>
      </c>
      <c r="ED450" s="470">
        <f t="shared" si="958"/>
        <v>0</v>
      </c>
      <c r="EE450" s="470">
        <f t="shared" si="959"/>
        <v>0</v>
      </c>
      <c r="EF450" s="470">
        <f t="shared" si="960"/>
        <v>0</v>
      </c>
      <c r="EG450" s="470">
        <f t="shared" si="961"/>
        <v>0</v>
      </c>
      <c r="EH450" s="466">
        <f t="shared" si="962"/>
        <v>0</v>
      </c>
      <c r="EI450" s="122">
        <f t="shared" si="963"/>
        <v>0</v>
      </c>
      <c r="EJ450" s="122">
        <f t="shared" si="964"/>
        <v>0</v>
      </c>
      <c r="EK450" s="122">
        <f t="shared" si="965"/>
        <v>0</v>
      </c>
      <c r="EL450" s="122">
        <f t="shared" si="966"/>
        <v>0</v>
      </c>
      <c r="EM450" s="122">
        <f t="shared" si="967"/>
        <v>0</v>
      </c>
      <c r="EN450" s="122">
        <f t="shared" si="968"/>
        <v>0</v>
      </c>
      <c r="EO450" s="122">
        <f t="shared" si="969"/>
        <v>0</v>
      </c>
      <c r="EP450" s="122">
        <f t="shared" si="970"/>
        <v>0</v>
      </c>
      <c r="EQ450" s="122">
        <f t="shared" si="971"/>
        <v>0</v>
      </c>
      <c r="ER450" s="122">
        <f t="shared" si="972"/>
        <v>0</v>
      </c>
      <c r="ES450" s="469">
        <f t="shared" si="973"/>
        <v>0</v>
      </c>
      <c r="ET450" s="466">
        <f t="shared" si="974"/>
        <v>0</v>
      </c>
      <c r="EU450" s="122">
        <f t="shared" si="975"/>
        <v>0</v>
      </c>
      <c r="EV450" s="122">
        <f t="shared" si="976"/>
        <v>0</v>
      </c>
      <c r="EW450" s="122">
        <f t="shared" si="977"/>
        <v>0</v>
      </c>
      <c r="EX450" s="122">
        <f t="shared" si="978"/>
        <v>0</v>
      </c>
      <c r="EY450" s="122">
        <f t="shared" si="979"/>
        <v>0</v>
      </c>
      <c r="EZ450" s="122">
        <f t="shared" si="980"/>
        <v>0</v>
      </c>
      <c r="FA450" s="122">
        <f t="shared" si="981"/>
        <v>0</v>
      </c>
      <c r="FB450" s="122">
        <f t="shared" si="982"/>
        <v>0</v>
      </c>
      <c r="FC450" s="122">
        <f t="shared" si="983"/>
        <v>0</v>
      </c>
      <c r="FD450" s="122">
        <f t="shared" si="984"/>
        <v>0</v>
      </c>
      <c r="FE450" s="469">
        <f t="shared" si="985"/>
        <v>0</v>
      </c>
      <c r="FF450" s="466">
        <f t="shared" si="986"/>
        <v>0</v>
      </c>
      <c r="FG450" s="466">
        <f t="shared" si="987"/>
        <v>0</v>
      </c>
      <c r="FH450" s="466">
        <f t="shared" si="988"/>
        <v>0</v>
      </c>
      <c r="FI450" s="466">
        <f t="shared" si="989"/>
        <v>0</v>
      </c>
      <c r="FJ450" s="466">
        <f t="shared" si="990"/>
        <v>0</v>
      </c>
      <c r="FK450" s="466">
        <f t="shared" si="991"/>
        <v>0</v>
      </c>
      <c r="FL450" s="466">
        <f t="shared" si="992"/>
        <v>0</v>
      </c>
      <c r="FM450" s="466">
        <f t="shared" si="993"/>
        <v>0</v>
      </c>
      <c r="FN450" s="466">
        <f t="shared" si="994"/>
        <v>0</v>
      </c>
      <c r="FO450" s="466">
        <f t="shared" si="995"/>
        <v>0</v>
      </c>
      <c r="FP450" s="466">
        <f t="shared" si="996"/>
        <v>0</v>
      </c>
      <c r="FQ450" s="468">
        <f t="shared" si="997"/>
        <v>0</v>
      </c>
      <c r="FR450" s="466">
        <f t="shared" si="998"/>
        <v>0</v>
      </c>
      <c r="FS450" s="466">
        <f t="shared" si="999"/>
        <v>0</v>
      </c>
      <c r="FT450" s="466">
        <f t="shared" si="1000"/>
        <v>0</v>
      </c>
      <c r="FU450" s="466">
        <f t="shared" si="1001"/>
        <v>0</v>
      </c>
      <c r="FV450" s="466">
        <f t="shared" si="1002"/>
        <v>0</v>
      </c>
      <c r="FW450" s="466">
        <f t="shared" si="1003"/>
        <v>0</v>
      </c>
      <c r="FX450" s="466">
        <f t="shared" si="1004"/>
        <v>0</v>
      </c>
      <c r="FY450" s="466">
        <f t="shared" si="1005"/>
        <v>0</v>
      </c>
      <c r="FZ450" s="466">
        <f t="shared" si="1006"/>
        <v>0</v>
      </c>
      <c r="GA450" s="466">
        <f t="shared" si="1007"/>
        <v>0</v>
      </c>
      <c r="GB450" s="466">
        <f t="shared" si="1008"/>
        <v>0</v>
      </c>
      <c r="GC450" s="468">
        <f t="shared" si="1009"/>
        <v>0</v>
      </c>
    </row>
    <row r="451" spans="1:185">
      <c r="A451" s="97">
        <v>448</v>
      </c>
      <c r="B451" s="97" t="s">
        <v>11</v>
      </c>
      <c r="C451" s="97" t="s">
        <v>213</v>
      </c>
      <c r="D451" s="97" t="s">
        <v>936</v>
      </c>
      <c r="E451" s="321">
        <v>3.5058563352527002E-2</v>
      </c>
      <c r="F451" s="122">
        <v>2.5509861898779999E-3</v>
      </c>
      <c r="G451" s="122">
        <v>0.38780226762973902</v>
      </c>
      <c r="H451" s="122">
        <v>3.4696018993476997E-2</v>
      </c>
      <c r="I451" s="122">
        <v>2.3724171565860002E-3</v>
      </c>
      <c r="J451" s="122">
        <v>0.38402598551523698</v>
      </c>
      <c r="K451" s="122">
        <v>3.4437058737012E-2</v>
      </c>
      <c r="L451" s="122">
        <v>2.2448678470920001E-3</v>
      </c>
      <c r="M451" s="122">
        <v>0.379637333328112</v>
      </c>
      <c r="N451" s="122">
        <v>3.3572131480421E-2</v>
      </c>
      <c r="O451" s="122">
        <v>1.8188531533829999E-3</v>
      </c>
      <c r="P451" s="475">
        <v>0.37414170447124701</v>
      </c>
      <c r="Q451" s="474">
        <v>16</v>
      </c>
      <c r="R451" s="97">
        <v>0.56093701364043302</v>
      </c>
      <c r="S451" s="97">
        <v>4.0815779038041997E-2</v>
      </c>
      <c r="T451" s="97">
        <v>6.2048362820758296</v>
      </c>
      <c r="U451" s="97">
        <v>0.55513630389562696</v>
      </c>
      <c r="V451" s="97">
        <v>3.7958674505379E-2</v>
      </c>
      <c r="W451" s="97">
        <v>6.1444157682437801</v>
      </c>
      <c r="X451" s="97">
        <v>0.55099293979219499</v>
      </c>
      <c r="Y451" s="97">
        <v>3.5917885553476997E-2</v>
      </c>
      <c r="Z451" s="97">
        <v>6.0741973332497796</v>
      </c>
      <c r="AA451" s="97">
        <v>0.53715410368673</v>
      </c>
      <c r="AB451" s="97">
        <v>2.9101650454123999E-2</v>
      </c>
      <c r="AC451" s="97">
        <v>5.9862672715399503</v>
      </c>
      <c r="AD451" s="321">
        <v>0</v>
      </c>
      <c r="AE451" s="97">
        <v>0</v>
      </c>
      <c r="AF451" s="97">
        <v>0</v>
      </c>
      <c r="AG451" s="97">
        <v>0</v>
      </c>
      <c r="AH451" s="97">
        <v>0</v>
      </c>
      <c r="AI451" s="97">
        <v>0</v>
      </c>
      <c r="AJ451" s="97">
        <v>0</v>
      </c>
      <c r="AK451" s="97">
        <v>0</v>
      </c>
      <c r="AL451" s="97">
        <v>0</v>
      </c>
      <c r="AM451" s="97">
        <v>0</v>
      </c>
      <c r="AN451" s="97">
        <v>0</v>
      </c>
      <c r="AO451" s="97">
        <v>0</v>
      </c>
      <c r="AP451" s="466">
        <f t="shared" si="866"/>
        <v>0</v>
      </c>
      <c r="AQ451" s="122">
        <f t="shared" si="867"/>
        <v>0</v>
      </c>
      <c r="AR451" s="473">
        <f t="shared" si="868"/>
        <v>0</v>
      </c>
      <c r="AS451" s="122">
        <f t="shared" si="869"/>
        <v>0</v>
      </c>
      <c r="AT451" s="122">
        <f t="shared" si="870"/>
        <v>0</v>
      </c>
      <c r="AU451" s="122">
        <f t="shared" si="871"/>
        <v>0</v>
      </c>
      <c r="AV451" s="122">
        <f t="shared" si="872"/>
        <v>0</v>
      </c>
      <c r="AW451" s="122">
        <f t="shared" si="873"/>
        <v>0</v>
      </c>
      <c r="AX451" s="122">
        <f t="shared" si="874"/>
        <v>0</v>
      </c>
      <c r="AY451" s="122">
        <f t="shared" si="875"/>
        <v>0</v>
      </c>
      <c r="AZ451" s="122">
        <f t="shared" si="876"/>
        <v>0</v>
      </c>
      <c r="BA451" s="469">
        <f t="shared" si="877"/>
        <v>0</v>
      </c>
      <c r="BB451" s="97">
        <f t="shared" si="878"/>
        <v>5.4103154044805278E-3</v>
      </c>
      <c r="BC451" s="97">
        <f t="shared" si="879"/>
        <v>3.9367385768017263E-4</v>
      </c>
      <c r="BD451" s="97">
        <f t="shared" si="880"/>
        <v>5.9846507723438275E-2</v>
      </c>
      <c r="BE451" s="97">
        <f t="shared" si="881"/>
        <v>5.3543667533378003E-3</v>
      </c>
      <c r="BF451" s="97">
        <f t="shared" si="882"/>
        <v>3.6611668764247724E-4</v>
      </c>
      <c r="BG451" s="97">
        <f t="shared" si="883"/>
        <v>5.9263743475790283E-2</v>
      </c>
      <c r="BH451" s="97">
        <f t="shared" si="884"/>
        <v>5.3144034310928841E-3</v>
      </c>
      <c r="BI451" s="97">
        <f t="shared" si="885"/>
        <v>3.4643299475845316E-4</v>
      </c>
      <c r="BJ451" s="97">
        <f t="shared" si="886"/>
        <v>5.8586476917712745E-2</v>
      </c>
      <c r="BK451" s="97">
        <f t="shared" si="887"/>
        <v>5.1809259347951921E-3</v>
      </c>
      <c r="BL451" s="97">
        <f t="shared" si="888"/>
        <v>2.8068946052596088E-4</v>
      </c>
      <c r="BM451" s="469">
        <f t="shared" si="889"/>
        <v>5.7738379260012768E-2</v>
      </c>
      <c r="BN451" s="467">
        <f t="shared" si="890"/>
        <v>0</v>
      </c>
      <c r="BO451" s="97">
        <f t="shared" si="891"/>
        <v>0</v>
      </c>
      <c r="BP451" s="97">
        <f t="shared" si="892"/>
        <v>0</v>
      </c>
      <c r="BQ451" s="97">
        <f t="shared" si="893"/>
        <v>0</v>
      </c>
      <c r="BR451" s="97">
        <f t="shared" si="894"/>
        <v>0</v>
      </c>
      <c r="BS451" s="97">
        <f t="shared" si="895"/>
        <v>0</v>
      </c>
      <c r="BT451" s="97">
        <f t="shared" si="896"/>
        <v>0</v>
      </c>
      <c r="BU451" s="97">
        <f t="shared" si="897"/>
        <v>0</v>
      </c>
      <c r="BV451" s="97">
        <f t="shared" si="898"/>
        <v>0</v>
      </c>
      <c r="BW451" s="97">
        <f t="shared" si="899"/>
        <v>0</v>
      </c>
      <c r="BX451" s="97">
        <f t="shared" si="900"/>
        <v>0</v>
      </c>
      <c r="BY451" s="469">
        <f t="shared" si="901"/>
        <v>0</v>
      </c>
      <c r="BZ451" s="470">
        <f t="shared" si="902"/>
        <v>0</v>
      </c>
      <c r="CA451" s="470">
        <f t="shared" si="903"/>
        <v>0</v>
      </c>
      <c r="CB451" s="470">
        <f t="shared" si="904"/>
        <v>0</v>
      </c>
      <c r="CC451" s="470">
        <f t="shared" si="905"/>
        <v>0</v>
      </c>
      <c r="CD451" s="470">
        <f t="shared" si="906"/>
        <v>0</v>
      </c>
      <c r="CE451" s="470">
        <f t="shared" si="907"/>
        <v>0</v>
      </c>
      <c r="CF451" s="470">
        <f t="shared" si="908"/>
        <v>0</v>
      </c>
      <c r="CG451" s="470">
        <f t="shared" si="909"/>
        <v>0</v>
      </c>
      <c r="CH451" s="470">
        <f t="shared" si="910"/>
        <v>0</v>
      </c>
      <c r="CI451" s="470">
        <f t="shared" si="911"/>
        <v>0</v>
      </c>
      <c r="CJ451" s="470">
        <f t="shared" si="912"/>
        <v>0</v>
      </c>
      <c r="CK451" s="472">
        <f t="shared" si="913"/>
        <v>0</v>
      </c>
      <c r="CL451" s="470">
        <f t="shared" si="914"/>
        <v>0.56093701364043302</v>
      </c>
      <c r="CM451" s="116">
        <f t="shared" si="915"/>
        <v>4.0815779038041997E-2</v>
      </c>
      <c r="CN451" s="116">
        <f t="shared" si="916"/>
        <v>6.2048362820758296</v>
      </c>
      <c r="CO451" s="116">
        <f t="shared" si="917"/>
        <v>0.55513630389562696</v>
      </c>
      <c r="CP451" s="116">
        <f t="shared" si="918"/>
        <v>3.7958674505379E-2</v>
      </c>
      <c r="CQ451" s="116">
        <f t="shared" si="919"/>
        <v>6.1444157682437801</v>
      </c>
      <c r="CR451" s="116">
        <f t="shared" si="920"/>
        <v>0.55099293979219499</v>
      </c>
      <c r="CS451" s="116">
        <f t="shared" si="921"/>
        <v>3.5917885553476997E-2</v>
      </c>
      <c r="CT451" s="116">
        <f t="shared" si="922"/>
        <v>6.0741973332497796</v>
      </c>
      <c r="CU451" s="116">
        <f t="shared" si="923"/>
        <v>0.53715410368673</v>
      </c>
      <c r="CV451" s="116">
        <f t="shared" si="924"/>
        <v>2.9101650454123999E-2</v>
      </c>
      <c r="CW451" s="471">
        <f t="shared" si="925"/>
        <v>5.9862672715399503</v>
      </c>
      <c r="CX451" s="470">
        <f t="shared" si="926"/>
        <v>0</v>
      </c>
      <c r="CY451" s="116">
        <f t="shared" si="927"/>
        <v>0</v>
      </c>
      <c r="CZ451" s="116">
        <f t="shared" si="928"/>
        <v>0</v>
      </c>
      <c r="DA451" s="116">
        <f t="shared" si="929"/>
        <v>0</v>
      </c>
      <c r="DB451" s="116">
        <f t="shared" si="930"/>
        <v>0</v>
      </c>
      <c r="DC451" s="116">
        <f t="shared" si="931"/>
        <v>0</v>
      </c>
      <c r="DD451" s="116">
        <f t="shared" si="932"/>
        <v>0</v>
      </c>
      <c r="DE451" s="116">
        <f t="shared" si="933"/>
        <v>0</v>
      </c>
      <c r="DF451" s="116">
        <f t="shared" si="934"/>
        <v>0</v>
      </c>
      <c r="DG451" s="116">
        <f t="shared" si="935"/>
        <v>0</v>
      </c>
      <c r="DH451" s="116">
        <f t="shared" si="936"/>
        <v>0</v>
      </c>
      <c r="DI451" s="471">
        <f t="shared" si="937"/>
        <v>0</v>
      </c>
      <c r="DJ451" s="470">
        <f t="shared" si="938"/>
        <v>0</v>
      </c>
      <c r="DK451" s="116">
        <f t="shared" si="939"/>
        <v>0</v>
      </c>
      <c r="DL451" s="116">
        <f t="shared" si="940"/>
        <v>0</v>
      </c>
      <c r="DM451" s="116">
        <f t="shared" si="941"/>
        <v>0</v>
      </c>
      <c r="DN451" s="116">
        <f t="shared" si="942"/>
        <v>0</v>
      </c>
      <c r="DO451" s="116">
        <f t="shared" si="943"/>
        <v>0</v>
      </c>
      <c r="DP451" s="116">
        <f t="shared" si="944"/>
        <v>0</v>
      </c>
      <c r="DQ451" s="116">
        <f t="shared" si="945"/>
        <v>0</v>
      </c>
      <c r="DR451" s="116">
        <f t="shared" si="946"/>
        <v>0</v>
      </c>
      <c r="DS451" s="116">
        <f t="shared" si="947"/>
        <v>0</v>
      </c>
      <c r="DT451" s="116">
        <f t="shared" si="948"/>
        <v>0</v>
      </c>
      <c r="DU451" s="471">
        <f t="shared" si="949"/>
        <v>0</v>
      </c>
      <c r="DV451" s="470">
        <f t="shared" si="950"/>
        <v>0</v>
      </c>
      <c r="DW451" s="470">
        <f t="shared" si="951"/>
        <v>0</v>
      </c>
      <c r="DX451" s="470">
        <f t="shared" si="952"/>
        <v>0</v>
      </c>
      <c r="DY451" s="470">
        <f t="shared" si="953"/>
        <v>0</v>
      </c>
      <c r="DZ451" s="470">
        <f t="shared" si="954"/>
        <v>0</v>
      </c>
      <c r="EA451" s="470">
        <f t="shared" si="955"/>
        <v>0</v>
      </c>
      <c r="EB451" s="470">
        <f t="shared" si="956"/>
        <v>0</v>
      </c>
      <c r="EC451" s="470">
        <f t="shared" si="957"/>
        <v>0</v>
      </c>
      <c r="ED451" s="470">
        <f t="shared" si="958"/>
        <v>0</v>
      </c>
      <c r="EE451" s="470">
        <f t="shared" si="959"/>
        <v>0</v>
      </c>
      <c r="EF451" s="470">
        <f t="shared" si="960"/>
        <v>0</v>
      </c>
      <c r="EG451" s="470">
        <f t="shared" si="961"/>
        <v>0</v>
      </c>
      <c r="EH451" s="466">
        <f t="shared" si="962"/>
        <v>0</v>
      </c>
      <c r="EI451" s="122">
        <f t="shared" si="963"/>
        <v>0</v>
      </c>
      <c r="EJ451" s="122">
        <f t="shared" si="964"/>
        <v>0</v>
      </c>
      <c r="EK451" s="122">
        <f t="shared" si="965"/>
        <v>0</v>
      </c>
      <c r="EL451" s="122">
        <f t="shared" si="966"/>
        <v>0</v>
      </c>
      <c r="EM451" s="122">
        <f t="shared" si="967"/>
        <v>0</v>
      </c>
      <c r="EN451" s="122">
        <f t="shared" si="968"/>
        <v>0</v>
      </c>
      <c r="EO451" s="122">
        <f t="shared" si="969"/>
        <v>0</v>
      </c>
      <c r="EP451" s="122">
        <f t="shared" si="970"/>
        <v>0</v>
      </c>
      <c r="EQ451" s="122">
        <f t="shared" si="971"/>
        <v>0</v>
      </c>
      <c r="ER451" s="122">
        <f t="shared" si="972"/>
        <v>0</v>
      </c>
      <c r="ES451" s="469">
        <f t="shared" si="973"/>
        <v>0</v>
      </c>
      <c r="ET451" s="466">
        <f t="shared" si="974"/>
        <v>0</v>
      </c>
      <c r="EU451" s="122">
        <f t="shared" si="975"/>
        <v>0</v>
      </c>
      <c r="EV451" s="122">
        <f t="shared" si="976"/>
        <v>0</v>
      </c>
      <c r="EW451" s="122">
        <f t="shared" si="977"/>
        <v>0</v>
      </c>
      <c r="EX451" s="122">
        <f t="shared" si="978"/>
        <v>0</v>
      </c>
      <c r="EY451" s="122">
        <f t="shared" si="979"/>
        <v>0</v>
      </c>
      <c r="EZ451" s="122">
        <f t="shared" si="980"/>
        <v>0</v>
      </c>
      <c r="FA451" s="122">
        <f t="shared" si="981"/>
        <v>0</v>
      </c>
      <c r="FB451" s="122">
        <f t="shared" si="982"/>
        <v>0</v>
      </c>
      <c r="FC451" s="122">
        <f t="shared" si="983"/>
        <v>0</v>
      </c>
      <c r="FD451" s="122">
        <f t="shared" si="984"/>
        <v>0</v>
      </c>
      <c r="FE451" s="469">
        <f t="shared" si="985"/>
        <v>0</v>
      </c>
      <c r="FF451" s="466">
        <f t="shared" si="986"/>
        <v>0</v>
      </c>
      <c r="FG451" s="466">
        <f t="shared" si="987"/>
        <v>0</v>
      </c>
      <c r="FH451" s="466">
        <f t="shared" si="988"/>
        <v>0</v>
      </c>
      <c r="FI451" s="466">
        <f t="shared" si="989"/>
        <v>0</v>
      </c>
      <c r="FJ451" s="466">
        <f t="shared" si="990"/>
        <v>0</v>
      </c>
      <c r="FK451" s="466">
        <f t="shared" si="991"/>
        <v>0</v>
      </c>
      <c r="FL451" s="466">
        <f t="shared" si="992"/>
        <v>0</v>
      </c>
      <c r="FM451" s="466">
        <f t="shared" si="993"/>
        <v>0</v>
      </c>
      <c r="FN451" s="466">
        <f t="shared" si="994"/>
        <v>0</v>
      </c>
      <c r="FO451" s="466">
        <f t="shared" si="995"/>
        <v>0</v>
      </c>
      <c r="FP451" s="466">
        <f t="shared" si="996"/>
        <v>0</v>
      </c>
      <c r="FQ451" s="468">
        <f t="shared" si="997"/>
        <v>0</v>
      </c>
      <c r="FR451" s="466">
        <f t="shared" si="998"/>
        <v>0</v>
      </c>
      <c r="FS451" s="466">
        <f t="shared" si="999"/>
        <v>0</v>
      </c>
      <c r="FT451" s="466">
        <f t="shared" si="1000"/>
        <v>0</v>
      </c>
      <c r="FU451" s="466">
        <f t="shared" si="1001"/>
        <v>0</v>
      </c>
      <c r="FV451" s="466">
        <f t="shared" si="1002"/>
        <v>0</v>
      </c>
      <c r="FW451" s="466">
        <f t="shared" si="1003"/>
        <v>0</v>
      </c>
      <c r="FX451" s="466">
        <f t="shared" si="1004"/>
        <v>0</v>
      </c>
      <c r="FY451" s="466">
        <f t="shared" si="1005"/>
        <v>0</v>
      </c>
      <c r="FZ451" s="466">
        <f t="shared" si="1006"/>
        <v>0</v>
      </c>
      <c r="GA451" s="466">
        <f t="shared" si="1007"/>
        <v>0</v>
      </c>
      <c r="GB451" s="466">
        <f t="shared" si="1008"/>
        <v>0</v>
      </c>
      <c r="GC451" s="468">
        <f t="shared" si="1009"/>
        <v>0</v>
      </c>
    </row>
    <row r="452" spans="1:185">
      <c r="A452" s="97">
        <v>449</v>
      </c>
      <c r="B452" s="97" t="s">
        <v>11</v>
      </c>
      <c r="C452" s="97" t="s">
        <v>213</v>
      </c>
      <c r="D452" s="97" t="s">
        <v>936</v>
      </c>
      <c r="E452" s="321">
        <v>3.6880189921994003E-2</v>
      </c>
      <c r="F452" s="122">
        <v>0</v>
      </c>
      <c r="G452" s="122">
        <v>0.409817705695255</v>
      </c>
      <c r="H452" s="122">
        <v>3.3837574253429002E-2</v>
      </c>
      <c r="I452" s="122">
        <v>0</v>
      </c>
      <c r="J452" s="122">
        <v>0.38702782603771302</v>
      </c>
      <c r="K452" s="122">
        <v>3.1716963332914003E-2</v>
      </c>
      <c r="L452" s="122">
        <v>0</v>
      </c>
      <c r="M452" s="122">
        <v>0.36903462353579503</v>
      </c>
      <c r="N452" s="122">
        <v>2.6885658453133E-2</v>
      </c>
      <c r="O452" s="122">
        <v>0</v>
      </c>
      <c r="P452" s="475">
        <v>0.33344820951285198</v>
      </c>
      <c r="Q452" s="474">
        <v>2</v>
      </c>
      <c r="R452" s="97">
        <v>7.3760379843987006E-2</v>
      </c>
      <c r="S452" s="97">
        <v>0</v>
      </c>
      <c r="T452" s="97">
        <v>0.81963541139051099</v>
      </c>
      <c r="U452" s="97">
        <v>6.7675148506858004E-2</v>
      </c>
      <c r="V452" s="97">
        <v>0</v>
      </c>
      <c r="W452" s="97">
        <v>0.77405565207542504</v>
      </c>
      <c r="X452" s="97">
        <v>6.3433926665829005E-2</v>
      </c>
      <c r="Y452" s="97">
        <v>0</v>
      </c>
      <c r="Z452" s="97">
        <v>0.73806924707158905</v>
      </c>
      <c r="AA452" s="97">
        <v>5.3771316906266999E-2</v>
      </c>
      <c r="AB452" s="97">
        <v>0</v>
      </c>
      <c r="AC452" s="97">
        <v>0.66689641902570496</v>
      </c>
      <c r="AD452" s="321">
        <v>0</v>
      </c>
      <c r="AE452" s="97">
        <v>0</v>
      </c>
      <c r="AF452" s="97">
        <v>0</v>
      </c>
      <c r="AG452" s="97">
        <v>0</v>
      </c>
      <c r="AH452" s="97">
        <v>0</v>
      </c>
      <c r="AI452" s="97">
        <v>0</v>
      </c>
      <c r="AJ452" s="97">
        <v>0</v>
      </c>
      <c r="AK452" s="97">
        <v>0</v>
      </c>
      <c r="AL452" s="97">
        <v>0</v>
      </c>
      <c r="AM452" s="97">
        <v>0</v>
      </c>
      <c r="AN452" s="97">
        <v>0</v>
      </c>
      <c r="AO452" s="97">
        <v>0</v>
      </c>
      <c r="AP452" s="466">
        <f t="shared" ref="AP452:AP515" si="1010">IF(R452=0,0,AD452/R452)</f>
        <v>0</v>
      </c>
      <c r="AQ452" s="122">
        <f t="shared" ref="AQ452:AQ515" si="1011">IF(S452=0,0,AE452/S452)</f>
        <v>0</v>
      </c>
      <c r="AR452" s="473">
        <f t="shared" ref="AR452:AR515" si="1012">IF(T452=0,0,AF452/T452)</f>
        <v>0</v>
      </c>
      <c r="AS452" s="122">
        <f t="shared" ref="AS452:AS515" si="1013">IF(U452=0,0,AG452/U452)</f>
        <v>0</v>
      </c>
      <c r="AT452" s="122">
        <f t="shared" ref="AT452:AT515" si="1014">IF(V452=0,0,AH452/V452)</f>
        <v>0</v>
      </c>
      <c r="AU452" s="122">
        <f t="shared" ref="AU452:AU515" si="1015">IF(W452=0,0,AI452/W452)</f>
        <v>0</v>
      </c>
      <c r="AV452" s="122">
        <f t="shared" ref="AV452:AV515" si="1016">IF(X452=0,0,AJ452/X452)</f>
        <v>0</v>
      </c>
      <c r="AW452" s="122">
        <f t="shared" ref="AW452:AW515" si="1017">IF(Y452=0,0,AK452/Y452)</f>
        <v>0</v>
      </c>
      <c r="AX452" s="122">
        <f t="shared" ref="AX452:AX515" si="1018">IF(Z452=0,0,AL452/Z452)</f>
        <v>0</v>
      </c>
      <c r="AY452" s="122">
        <f t="shared" ref="AY452:AY515" si="1019">IF(AA452=0,0,AM452/AA452)</f>
        <v>0</v>
      </c>
      <c r="AZ452" s="122">
        <f t="shared" ref="AZ452:AZ515" si="1020">IF(AB452=0,0,AN452/AB452)</f>
        <v>0</v>
      </c>
      <c r="BA452" s="469">
        <f t="shared" ref="BA452:BA515" si="1021">IF(AC452=0,0,AO452/AC452)</f>
        <v>0</v>
      </c>
      <c r="BB452" s="97">
        <f t="shared" ref="BB452:BB515" si="1022">E452*277.78/1800</f>
        <v>5.6914328647397188E-3</v>
      </c>
      <c r="BC452" s="97">
        <f t="shared" ref="BC452:BC515" si="1023">F452*277.78/1800</f>
        <v>0</v>
      </c>
      <c r="BD452" s="97">
        <f t="shared" ref="BD452:BD515" si="1024">G452*277.78/1800</f>
        <v>6.32439790489044E-2</v>
      </c>
      <c r="BE452" s="97">
        <f t="shared" ref="BE452:BE515" si="1025">H452*277.78/1800</f>
        <v>5.2218896533986151E-3</v>
      </c>
      <c r="BF452" s="97">
        <f t="shared" ref="BF452:BF515" si="1026">I452*277.78/1800</f>
        <v>0</v>
      </c>
      <c r="BG452" s="97">
        <f t="shared" ref="BG452:BG515" si="1027">J452*277.78/1800</f>
        <v>5.972699417597551E-2</v>
      </c>
      <c r="BH452" s="97">
        <f t="shared" ref="BH452:BH515" si="1028">K452*277.78/1800</f>
        <v>4.8946322636760284E-3</v>
      </c>
      <c r="BI452" s="97">
        <f t="shared" ref="BI452:BI515" si="1029">L452*277.78/1800</f>
        <v>0</v>
      </c>
      <c r="BJ452" s="97">
        <f t="shared" ref="BJ452:BJ515" si="1030">M452*277.78/1800</f>
        <v>5.6950243180985072E-2</v>
      </c>
      <c r="BK452" s="97">
        <f t="shared" ref="BK452:BK515" si="1031">N452*277.78/1800</f>
        <v>4.1490545583951583E-3</v>
      </c>
      <c r="BL452" s="97">
        <f t="shared" ref="BL452:BL515" si="1032">O452*277.78/1800</f>
        <v>0</v>
      </c>
      <c r="BM452" s="469">
        <f t="shared" ref="BM452:BM515" si="1033">P452*277.78/1800</f>
        <v>5.1458468688044455E-2</v>
      </c>
      <c r="BN452" s="467">
        <f t="shared" ref="BN452:BN515" si="1034">IF(BB452=0,0,1901.4*(BB452^(-0.563))*AP452)</f>
        <v>0</v>
      </c>
      <c r="BO452" s="97">
        <f t="shared" ref="BO452:BO515" si="1035">IF(BC452=0,0,1901.4*(BC452^(-0.563))*AQ452)</f>
        <v>0</v>
      </c>
      <c r="BP452" s="97">
        <f t="shared" ref="BP452:BP515" si="1036">IF(BD452=0,0,1901.4*(BD452^(-0.563))*AR452)</f>
        <v>0</v>
      </c>
      <c r="BQ452" s="97">
        <f t="shared" ref="BQ452:BQ515" si="1037">IF(BE452=0,0,1901.4*(BE452^(-0.563))*AS452)</f>
        <v>0</v>
      </c>
      <c r="BR452" s="97">
        <f t="shared" ref="BR452:BR515" si="1038">IF(BF452=0,0,1901.4*(BF452^(-0.563))*AT452)</f>
        <v>0</v>
      </c>
      <c r="BS452" s="97">
        <f t="shared" ref="BS452:BS515" si="1039">IF(BG452=0,0,1901.4*(BG452^(-0.563))*AU452)</f>
        <v>0</v>
      </c>
      <c r="BT452" s="97">
        <f t="shared" ref="BT452:BT515" si="1040">IF(BH452=0,0,1901.4*(BH452^(-0.563))*AV452)</f>
        <v>0</v>
      </c>
      <c r="BU452" s="97">
        <f t="shared" ref="BU452:BU515" si="1041">IF(BI452=0,0,1901.4*(BI452^(-0.563))*AW452)</f>
        <v>0</v>
      </c>
      <c r="BV452" s="97">
        <f t="shared" ref="BV452:BV515" si="1042">IF(BJ452=0,0,1901.4*(BJ452^(-0.563))*AX452)</f>
        <v>0</v>
      </c>
      <c r="BW452" s="97">
        <f t="shared" ref="BW452:BW515" si="1043">IF(BK452=0,0,1901.4*(BK452^(-0.563))*AY452)</f>
        <v>0</v>
      </c>
      <c r="BX452" s="97">
        <f t="shared" ref="BX452:BX515" si="1044">IF(BL452=0,0,1901.4*(BL452^(-0.563))*AZ452)</f>
        <v>0</v>
      </c>
      <c r="BY452" s="469">
        <f t="shared" ref="BY452:BY515" si="1045">IF(BM452=0,0,1901.4*(BM452^(-0.563))*BA452)</f>
        <v>0</v>
      </c>
      <c r="BZ452" s="470">
        <f t="shared" ref="BZ452:BZ515" si="1046">IF(BN452=0,0,BN452/1000000/R452/20)</f>
        <v>0</v>
      </c>
      <c r="CA452" s="470">
        <f t="shared" ref="CA452:CA515" si="1047">IF(BO452=0,0,BO452/1000000/S452/20)</f>
        <v>0</v>
      </c>
      <c r="CB452" s="470">
        <f t="shared" ref="CB452:CB515" si="1048">IF(BP452=0,0,BP452/1000000/T452/20)</f>
        <v>0</v>
      </c>
      <c r="CC452" s="470">
        <f t="shared" ref="CC452:CC515" si="1049">IF(BQ452=0,0,BQ452/1000000/U452/20)</f>
        <v>0</v>
      </c>
      <c r="CD452" s="470">
        <f t="shared" ref="CD452:CD515" si="1050">IF(BR452=0,0,BR452/1000000/V452/20)</f>
        <v>0</v>
      </c>
      <c r="CE452" s="470">
        <f t="shared" ref="CE452:CE515" si="1051">IF(BS452=0,0,BS452/1000000/W452/20)</f>
        <v>0</v>
      </c>
      <c r="CF452" s="470">
        <f t="shared" ref="CF452:CF515" si="1052">IF(BT452=0,0,BT452/1000000/X452/20)</f>
        <v>0</v>
      </c>
      <c r="CG452" s="470">
        <f t="shared" ref="CG452:CG515" si="1053">IF(BU452=0,0,BU452/1000000/Y452/20)</f>
        <v>0</v>
      </c>
      <c r="CH452" s="470">
        <f t="shared" ref="CH452:CH515" si="1054">IF(BV452=0,0,BV452/1000000/Z452/20)</f>
        <v>0</v>
      </c>
      <c r="CI452" s="470">
        <f t="shared" ref="CI452:CI515" si="1055">IF(BW452=0,0,BW452/1000000/AA452/20)</f>
        <v>0</v>
      </c>
      <c r="CJ452" s="470">
        <f t="shared" ref="CJ452:CJ515" si="1056">IF(BX452=0,0,BX452/1000000/AB452/20)</f>
        <v>0</v>
      </c>
      <c r="CK452" s="472">
        <f t="shared" ref="CK452:CK515" si="1057">IF(BY452=0,0,BY452/1000000/AC452/20)</f>
        <v>0</v>
      </c>
      <c r="CL452" s="470">
        <f t="shared" ref="CL452:CL515" si="1058">IF(BZ452&lt;=($CS$2/1000),R452,0)</f>
        <v>7.3760379843987006E-2</v>
      </c>
      <c r="CM452" s="116">
        <f t="shared" ref="CM452:CM515" si="1059">IF(CA452&lt;=($CS$2/1000),S452,0)</f>
        <v>0</v>
      </c>
      <c r="CN452" s="116">
        <f t="shared" ref="CN452:CN515" si="1060">IF(CB452&lt;=($CS$2/1000),T452,0)</f>
        <v>0.81963541139051099</v>
      </c>
      <c r="CO452" s="116">
        <f t="shared" ref="CO452:CO515" si="1061">IF(CC452&lt;=($CS$2/1000),U452,0)</f>
        <v>6.7675148506858004E-2</v>
      </c>
      <c r="CP452" s="116">
        <f t="shared" ref="CP452:CP515" si="1062">IF(CD452&lt;=($CS$2/1000),V452,0)</f>
        <v>0</v>
      </c>
      <c r="CQ452" s="116">
        <f t="shared" ref="CQ452:CQ515" si="1063">IF(CE452&lt;=($CS$2/1000),W452,0)</f>
        <v>0.77405565207542504</v>
      </c>
      <c r="CR452" s="116">
        <f t="shared" ref="CR452:CR515" si="1064">IF(CF452&lt;=($CS$2/1000),X452,0)</f>
        <v>6.3433926665829005E-2</v>
      </c>
      <c r="CS452" s="116">
        <f t="shared" ref="CS452:CS515" si="1065">IF(CG452&lt;=($CS$2/1000),Y452,0)</f>
        <v>0</v>
      </c>
      <c r="CT452" s="116">
        <f t="shared" ref="CT452:CT515" si="1066">IF(CH452&lt;=($CS$2/1000),Z452,0)</f>
        <v>0.73806924707158905</v>
      </c>
      <c r="CU452" s="116">
        <f t="shared" ref="CU452:CU515" si="1067">IF(CI452&lt;=($CS$2/1000),AA452,0)</f>
        <v>5.3771316906266999E-2</v>
      </c>
      <c r="CV452" s="116">
        <f t="shared" ref="CV452:CV515" si="1068">IF(CJ452&lt;=($CS$2/1000),AB452,0)</f>
        <v>0</v>
      </c>
      <c r="CW452" s="471">
        <f t="shared" ref="CW452:CW515" si="1069">IF(CK452&lt;=($CS$2/1000),AC452,0)</f>
        <v>0.66689641902570496</v>
      </c>
      <c r="CX452" s="470">
        <f t="shared" ref="CX452:CX515" si="1070">IF(AND(BZ452&gt;($DE$2/1000),BZ452&lt;($DG$2/1000)),R452,0)</f>
        <v>0</v>
      </c>
      <c r="CY452" s="116">
        <f t="shared" ref="CY452:CY515" si="1071">IF(AND(CA452&gt;($DE$2/1000),CA452&lt;($DG$2/1000)),S452,0)</f>
        <v>0</v>
      </c>
      <c r="CZ452" s="116">
        <f t="shared" ref="CZ452:CZ515" si="1072">IF(AND(CB452&gt;($DE$2/1000),CB452&lt;($DG$2/1000)),T452,0)</f>
        <v>0</v>
      </c>
      <c r="DA452" s="116">
        <f t="shared" ref="DA452:DA515" si="1073">IF(AND(CC452&gt;($DE$2/1000),CC452&lt;($DG$2/1000)),U452,0)</f>
        <v>0</v>
      </c>
      <c r="DB452" s="116">
        <f t="shared" ref="DB452:DB515" si="1074">IF(AND(CD452&gt;($DE$2/1000),CD452&lt;($DG$2/1000)),V452,0)</f>
        <v>0</v>
      </c>
      <c r="DC452" s="116">
        <f t="shared" ref="DC452:DC515" si="1075">IF(AND(CE452&gt;($DE$2/1000),CE452&lt;($DG$2/1000)),W452,0)</f>
        <v>0</v>
      </c>
      <c r="DD452" s="116">
        <f t="shared" ref="DD452:DD515" si="1076">IF(AND(CF452&gt;($DE$2/1000),CF452&lt;($DG$2/1000)),X452,0)</f>
        <v>0</v>
      </c>
      <c r="DE452" s="116">
        <f t="shared" ref="DE452:DE515" si="1077">IF(AND(CG452&gt;($DE$2/1000),CG452&lt;($DG$2/1000)),Y452,0)</f>
        <v>0</v>
      </c>
      <c r="DF452" s="116">
        <f t="shared" ref="DF452:DF515" si="1078">IF(AND(CH452&gt;($DE$2/1000),CH452&lt;($DG$2/1000)),Z452,0)</f>
        <v>0</v>
      </c>
      <c r="DG452" s="116">
        <f t="shared" ref="DG452:DG515" si="1079">IF(AND(CI452&gt;($DE$2/1000),CI452&lt;($DG$2/1000)),AA452,0)</f>
        <v>0</v>
      </c>
      <c r="DH452" s="116">
        <f t="shared" ref="DH452:DH515" si="1080">IF(AND(CJ452&gt;($DE$2/1000),CJ452&lt;($DG$2/1000)),AB452,0)</f>
        <v>0</v>
      </c>
      <c r="DI452" s="471">
        <f t="shared" ref="DI452:DI515" si="1081">IF(AND(CK452&gt;($DE$2/1000),CK452&lt;($DG$2/1000)),AC452,0)</f>
        <v>0</v>
      </c>
      <c r="DJ452" s="470">
        <f t="shared" ref="DJ452:DJ515" si="1082">IF(AND(BZ452&gt;($DQ$2/1000),BZ452&lt;($DS$2/1000)),R452,0)</f>
        <v>0</v>
      </c>
      <c r="DK452" s="116">
        <f t="shared" ref="DK452:DK515" si="1083">IF(AND(CA452&gt;($DQ$2/1000),CA452&lt;($DS$2/1000)),S452,0)</f>
        <v>0</v>
      </c>
      <c r="DL452" s="116">
        <f t="shared" ref="DL452:DL515" si="1084">IF(AND(CB452&gt;($DQ$2/1000),CB452&lt;($DS$2/1000)),T452,0)</f>
        <v>0</v>
      </c>
      <c r="DM452" s="116">
        <f t="shared" ref="DM452:DM515" si="1085">IF(AND(CC452&gt;($DQ$2/1000),CC452&lt;($DS$2/1000)),U452,0)</f>
        <v>0</v>
      </c>
      <c r="DN452" s="116">
        <f t="shared" ref="DN452:DN515" si="1086">IF(AND(CD452&gt;($DQ$2/1000),CD452&lt;($DS$2/1000)),V452,0)</f>
        <v>0</v>
      </c>
      <c r="DO452" s="116">
        <f t="shared" ref="DO452:DO515" si="1087">IF(AND(CE452&gt;($DQ$2/1000),CE452&lt;($DS$2/1000)),W452,0)</f>
        <v>0</v>
      </c>
      <c r="DP452" s="116">
        <f t="shared" ref="DP452:DP515" si="1088">IF(AND(CF452&gt;($DQ$2/1000),CF452&lt;($DS$2/1000)),X452,0)</f>
        <v>0</v>
      </c>
      <c r="DQ452" s="116">
        <f t="shared" ref="DQ452:DQ515" si="1089">IF(AND(CG452&gt;($DQ$2/1000),CG452&lt;($DS$2/1000)),Y452,0)</f>
        <v>0</v>
      </c>
      <c r="DR452" s="116">
        <f t="shared" ref="DR452:DR515" si="1090">IF(AND(CH452&gt;($DQ$2/1000),CH452&lt;($DS$2/1000)),Z452,0)</f>
        <v>0</v>
      </c>
      <c r="DS452" s="116">
        <f t="shared" ref="DS452:DS515" si="1091">IF(AND(CI452&gt;($DQ$2/1000),CI452&lt;($DS$2/1000)),AA452,0)</f>
        <v>0</v>
      </c>
      <c r="DT452" s="116">
        <f t="shared" ref="DT452:DT515" si="1092">IF(AND(CJ452&gt;($DQ$2/1000),CJ452&lt;($DS$2/1000)),AB452,0)</f>
        <v>0</v>
      </c>
      <c r="DU452" s="471">
        <f t="shared" ref="DU452:DU515" si="1093">IF(AND(CK452&gt;($DQ$2/1000),CK452&lt;($DS$2/1000)),AC452,0)</f>
        <v>0</v>
      </c>
      <c r="DV452" s="470">
        <f t="shared" ref="DV452:DV515" si="1094">IF(AND(BZ452&gt;($EC$2/1000),BZ452&lt;($EE$2/1000)),R452,0)</f>
        <v>0</v>
      </c>
      <c r="DW452" s="470">
        <f t="shared" ref="DW452:DW515" si="1095">IF(AND(CA452&gt;($EC$2/1000),CA452&lt;($EE$2/1000)),S452,0)</f>
        <v>0</v>
      </c>
      <c r="DX452" s="470">
        <f t="shared" ref="DX452:DX515" si="1096">IF(AND(CB452&gt;($EC$2/1000),CB452&lt;($EE$2/1000)),T452,0)</f>
        <v>0</v>
      </c>
      <c r="DY452" s="470">
        <f t="shared" ref="DY452:DY515" si="1097">IF(AND(CC452&gt;($EC$2/1000),CC452&lt;($EE$2/1000)),U452,0)</f>
        <v>0</v>
      </c>
      <c r="DZ452" s="470">
        <f t="shared" ref="DZ452:DZ515" si="1098">IF(AND(CD452&gt;($EC$2/1000),CD452&lt;($EE$2/1000)),V452,0)</f>
        <v>0</v>
      </c>
      <c r="EA452" s="470">
        <f t="shared" ref="EA452:EA515" si="1099">IF(AND(CE452&gt;($EC$2/1000),CE452&lt;($EE$2/1000)),W452,0)</f>
        <v>0</v>
      </c>
      <c r="EB452" s="470">
        <f t="shared" ref="EB452:EB515" si="1100">IF(AND(CF452&gt;($EC$2/1000),CF452&lt;($EE$2/1000)),X452,0)</f>
        <v>0</v>
      </c>
      <c r="EC452" s="470">
        <f t="shared" ref="EC452:EC515" si="1101">IF(AND(CG452&gt;($EC$2/1000),CG452&lt;($EE$2/1000)),Y452,0)</f>
        <v>0</v>
      </c>
      <c r="ED452" s="470">
        <f t="shared" ref="ED452:ED515" si="1102">IF(AND(CH452&gt;($EC$2/1000),CH452&lt;($EE$2/1000)),Z452,0)</f>
        <v>0</v>
      </c>
      <c r="EE452" s="470">
        <f t="shared" ref="EE452:EE515" si="1103">IF(AND(CI452&gt;($EC$2/1000),CI452&lt;($EE$2/1000)),AA452,0)</f>
        <v>0</v>
      </c>
      <c r="EF452" s="470">
        <f t="shared" ref="EF452:EF515" si="1104">IF(AND(CJ452&gt;($EC$2/1000),CJ452&lt;($EE$2/1000)),AB452,0)</f>
        <v>0</v>
      </c>
      <c r="EG452" s="470">
        <f t="shared" ref="EG452:EG515" si="1105">IF(AND(CK452&gt;($EC$2/1000),CK452&lt;($EE$2/1000)),AC452,0)</f>
        <v>0</v>
      </c>
      <c r="EH452" s="466">
        <f t="shared" ref="EH452:EH515" si="1106">IF(BB452=0,0,BN452/1000000/BB452)</f>
        <v>0</v>
      </c>
      <c r="EI452" s="122">
        <f t="shared" ref="EI452:EI515" si="1107">IF(BC452=0,0,BO452/1000000/BC452)</f>
        <v>0</v>
      </c>
      <c r="EJ452" s="122">
        <f t="shared" ref="EJ452:EJ515" si="1108">IF(BD452=0,0,BP452/1000000/BD452)</f>
        <v>0</v>
      </c>
      <c r="EK452" s="122">
        <f t="shared" ref="EK452:EK515" si="1109">IF(BE452=0,0,BQ452/1000000/BE452)</f>
        <v>0</v>
      </c>
      <c r="EL452" s="122">
        <f t="shared" ref="EL452:EL515" si="1110">IF(BF452=0,0,BR452/1000000/BF452)</f>
        <v>0</v>
      </c>
      <c r="EM452" s="122">
        <f t="shared" ref="EM452:EM515" si="1111">IF(BG452=0,0,BS452/1000000/BG452)</f>
        <v>0</v>
      </c>
      <c r="EN452" s="122">
        <f t="shared" ref="EN452:EN515" si="1112">IF(BH452=0,0,BT452/1000000/BH452)</f>
        <v>0</v>
      </c>
      <c r="EO452" s="122">
        <f t="shared" ref="EO452:EO515" si="1113">IF(BI452=0,0,BU452/1000000/BI452)</f>
        <v>0</v>
      </c>
      <c r="EP452" s="122">
        <f t="shared" ref="EP452:EP515" si="1114">IF(BJ452=0,0,BV452/1000000/BJ452)</f>
        <v>0</v>
      </c>
      <c r="EQ452" s="122">
        <f t="shared" ref="EQ452:EQ515" si="1115">IF(BK452=0,0,BW452/1000000/BK452)</f>
        <v>0</v>
      </c>
      <c r="ER452" s="122">
        <f t="shared" ref="ER452:ER515" si="1116">IF(BL452=0,0,BX452/1000000/BL452)</f>
        <v>0</v>
      </c>
      <c r="ES452" s="469">
        <f t="shared" ref="ES452:ES515" si="1117">IF(BM452=0,0,BY452/1000000/BM452)</f>
        <v>0</v>
      </c>
      <c r="ET452" s="466">
        <f t="shared" ref="ET452:ET515" si="1118">IF(CX452=0,0,EH452)</f>
        <v>0</v>
      </c>
      <c r="EU452" s="122">
        <f t="shared" ref="EU452:EU515" si="1119">IF(CY452=0,0,EI452)</f>
        <v>0</v>
      </c>
      <c r="EV452" s="122">
        <f t="shared" ref="EV452:EV515" si="1120">IF(CZ452=0,0,EJ452)</f>
        <v>0</v>
      </c>
      <c r="EW452" s="122">
        <f t="shared" ref="EW452:EW515" si="1121">IF(DA452=0,0,EK452)</f>
        <v>0</v>
      </c>
      <c r="EX452" s="122">
        <f t="shared" ref="EX452:EX515" si="1122">IF(DB452=0,0,EL452)</f>
        <v>0</v>
      </c>
      <c r="EY452" s="122">
        <f t="shared" ref="EY452:EY515" si="1123">IF(DC452=0,0,EM452)</f>
        <v>0</v>
      </c>
      <c r="EZ452" s="122">
        <f t="shared" ref="EZ452:EZ515" si="1124">IF(DD452=0,0,EN452)</f>
        <v>0</v>
      </c>
      <c r="FA452" s="122">
        <f t="shared" ref="FA452:FA515" si="1125">IF(DE452=0,0,EO452)</f>
        <v>0</v>
      </c>
      <c r="FB452" s="122">
        <f t="shared" ref="FB452:FB515" si="1126">IF(DF452=0,0,EP452)</f>
        <v>0</v>
      </c>
      <c r="FC452" s="122">
        <f t="shared" ref="FC452:FC515" si="1127">IF(DG452=0,0,EQ452)</f>
        <v>0</v>
      </c>
      <c r="FD452" s="122">
        <f t="shared" ref="FD452:FD515" si="1128">IF(DH452=0,0,ER452)</f>
        <v>0</v>
      </c>
      <c r="FE452" s="469">
        <f t="shared" ref="FE452:FE515" si="1129">IF(DI452=0,0,ES452)</f>
        <v>0</v>
      </c>
      <c r="FF452" s="466">
        <f t="shared" ref="FF452:FF515" si="1130">IF(DJ452=0,0,EH452)</f>
        <v>0</v>
      </c>
      <c r="FG452" s="466">
        <f t="shared" ref="FG452:FG515" si="1131">IF(DK452=0,0,EI452)</f>
        <v>0</v>
      </c>
      <c r="FH452" s="466">
        <f t="shared" ref="FH452:FH515" si="1132">IF(DL452=0,0,EJ452)</f>
        <v>0</v>
      </c>
      <c r="FI452" s="466">
        <f t="shared" ref="FI452:FI515" si="1133">IF(DM452=0,0,EK452)</f>
        <v>0</v>
      </c>
      <c r="FJ452" s="466">
        <f t="shared" ref="FJ452:FJ515" si="1134">IF(DN452=0,0,EL452)</f>
        <v>0</v>
      </c>
      <c r="FK452" s="466">
        <f t="shared" ref="FK452:FK515" si="1135">IF(DO452=0,0,EM452)</f>
        <v>0</v>
      </c>
      <c r="FL452" s="466">
        <f t="shared" ref="FL452:FL515" si="1136">IF(DP452=0,0,EN452)</f>
        <v>0</v>
      </c>
      <c r="FM452" s="466">
        <f t="shared" ref="FM452:FM515" si="1137">IF(DQ452=0,0,EO452)</f>
        <v>0</v>
      </c>
      <c r="FN452" s="466">
        <f t="shared" ref="FN452:FN515" si="1138">IF(DR452=0,0,EP452)</f>
        <v>0</v>
      </c>
      <c r="FO452" s="466">
        <f t="shared" ref="FO452:FO515" si="1139">IF(DS452=0,0,EQ452)</f>
        <v>0</v>
      </c>
      <c r="FP452" s="466">
        <f t="shared" ref="FP452:FP515" si="1140">IF(DT452=0,0,ER452)</f>
        <v>0</v>
      </c>
      <c r="FQ452" s="468">
        <f t="shared" ref="FQ452:FQ515" si="1141">IF(DU452=0,0,ES452)</f>
        <v>0</v>
      </c>
      <c r="FR452" s="466">
        <f t="shared" ref="FR452:FR515" si="1142">IF(DV452=0,0,EH452)</f>
        <v>0</v>
      </c>
      <c r="FS452" s="466">
        <f t="shared" ref="FS452:FS515" si="1143">IF(DW452=0,0,EI452)</f>
        <v>0</v>
      </c>
      <c r="FT452" s="466">
        <f t="shared" ref="FT452:FT515" si="1144">IF(DX452=0,0,EJ452)</f>
        <v>0</v>
      </c>
      <c r="FU452" s="466">
        <f t="shared" ref="FU452:FU515" si="1145">IF(DY452=0,0,EK452)</f>
        <v>0</v>
      </c>
      <c r="FV452" s="466">
        <f t="shared" ref="FV452:FV515" si="1146">IF(DZ452=0,0,EL452)</f>
        <v>0</v>
      </c>
      <c r="FW452" s="466">
        <f t="shared" ref="FW452:FW515" si="1147">IF(EA452=0,0,EM452)</f>
        <v>0</v>
      </c>
      <c r="FX452" s="466">
        <f t="shared" ref="FX452:FX515" si="1148">IF(EB452=0,0,EN452)</f>
        <v>0</v>
      </c>
      <c r="FY452" s="466">
        <f t="shared" ref="FY452:FY515" si="1149">IF(EC452=0,0,EO452)</f>
        <v>0</v>
      </c>
      <c r="FZ452" s="466">
        <f t="shared" ref="FZ452:FZ515" si="1150">IF(ED452=0,0,EP452)</f>
        <v>0</v>
      </c>
      <c r="GA452" s="466">
        <f t="shared" ref="GA452:GA515" si="1151">IF(EE452=0,0,EQ452)</f>
        <v>0</v>
      </c>
      <c r="GB452" s="466">
        <f t="shared" ref="GB452:GB515" si="1152">IF(EF452=0,0,ER452)</f>
        <v>0</v>
      </c>
      <c r="GC452" s="468">
        <f t="shared" ref="GC452:GC515" si="1153">IF(EG452=0,0,ES452)</f>
        <v>0</v>
      </c>
    </row>
    <row r="453" spans="1:185">
      <c r="A453" s="97">
        <v>450</v>
      </c>
      <c r="B453" s="97" t="s">
        <v>11</v>
      </c>
      <c r="C453" s="97" t="s">
        <v>213</v>
      </c>
      <c r="D453" s="97" t="s">
        <v>936</v>
      </c>
      <c r="E453" s="321">
        <v>3.9594256226455002E-2</v>
      </c>
      <c r="F453" s="122">
        <v>0.35634999082837099</v>
      </c>
      <c r="G453" s="122">
        <v>0.54900575864655499</v>
      </c>
      <c r="H453" s="122">
        <v>3.6327730087773E-2</v>
      </c>
      <c r="I453" s="122">
        <v>0.32695111658503001</v>
      </c>
      <c r="J453" s="122">
        <v>0.54163227611890696</v>
      </c>
      <c r="K453" s="122">
        <v>3.4051060354751E-2</v>
      </c>
      <c r="L453" s="122">
        <v>0.30646099211239902</v>
      </c>
      <c r="M453" s="122">
        <v>0.53306309372190996</v>
      </c>
      <c r="N453" s="122">
        <v>2.8864212789086002E-2</v>
      </c>
      <c r="O453" s="122">
        <v>0.25977914331388202</v>
      </c>
      <c r="P453" s="475">
        <v>0.52233245386878402</v>
      </c>
      <c r="Q453" s="474">
        <v>1</v>
      </c>
      <c r="R453" s="97">
        <v>3.9594256226455002E-2</v>
      </c>
      <c r="S453" s="97">
        <v>0.35634999082837099</v>
      </c>
      <c r="T453" s="97">
        <v>0.54900575864655499</v>
      </c>
      <c r="U453" s="97">
        <v>3.6327730087773E-2</v>
      </c>
      <c r="V453" s="97">
        <v>0.32695111658503001</v>
      </c>
      <c r="W453" s="97">
        <v>0.54163227611890696</v>
      </c>
      <c r="X453" s="97">
        <v>3.4051060354751E-2</v>
      </c>
      <c r="Y453" s="97">
        <v>0.30646099211239902</v>
      </c>
      <c r="Z453" s="97">
        <v>0.53306309372190996</v>
      </c>
      <c r="AA453" s="97">
        <v>2.8864212789086002E-2</v>
      </c>
      <c r="AB453" s="97">
        <v>0.25977914331388202</v>
      </c>
      <c r="AC453" s="97">
        <v>0.52233245386878402</v>
      </c>
      <c r="AD453" s="321">
        <v>0</v>
      </c>
      <c r="AE453" s="97">
        <v>0</v>
      </c>
      <c r="AF453" s="97">
        <v>0</v>
      </c>
      <c r="AG453" s="97">
        <v>0</v>
      </c>
      <c r="AH453" s="97">
        <v>0</v>
      </c>
      <c r="AI453" s="97">
        <v>0</v>
      </c>
      <c r="AJ453" s="97">
        <v>0</v>
      </c>
      <c r="AK453" s="97">
        <v>0</v>
      </c>
      <c r="AL453" s="97">
        <v>0</v>
      </c>
      <c r="AM453" s="97">
        <v>0</v>
      </c>
      <c r="AN453" s="97">
        <v>0</v>
      </c>
      <c r="AO453" s="97">
        <v>0</v>
      </c>
      <c r="AP453" s="466">
        <f t="shared" si="1010"/>
        <v>0</v>
      </c>
      <c r="AQ453" s="122">
        <f t="shared" si="1011"/>
        <v>0</v>
      </c>
      <c r="AR453" s="473">
        <f t="shared" si="1012"/>
        <v>0</v>
      </c>
      <c r="AS453" s="122">
        <f t="shared" si="1013"/>
        <v>0</v>
      </c>
      <c r="AT453" s="122">
        <f t="shared" si="1014"/>
        <v>0</v>
      </c>
      <c r="AU453" s="122">
        <f t="shared" si="1015"/>
        <v>0</v>
      </c>
      <c r="AV453" s="122">
        <f t="shared" si="1016"/>
        <v>0</v>
      </c>
      <c r="AW453" s="122">
        <f t="shared" si="1017"/>
        <v>0</v>
      </c>
      <c r="AX453" s="122">
        <f t="shared" si="1018"/>
        <v>0</v>
      </c>
      <c r="AY453" s="122">
        <f t="shared" si="1019"/>
        <v>0</v>
      </c>
      <c r="AZ453" s="122">
        <f t="shared" si="1020"/>
        <v>0</v>
      </c>
      <c r="BA453" s="469">
        <f t="shared" si="1021"/>
        <v>0</v>
      </c>
      <c r="BB453" s="97">
        <f t="shared" si="1022"/>
        <v>6.1102736081025937E-3</v>
      </c>
      <c r="BC453" s="97">
        <f t="shared" si="1023"/>
        <v>5.499272247350271E-2</v>
      </c>
      <c r="BD453" s="97">
        <f t="shared" si="1024"/>
        <v>8.4723788687133345E-2</v>
      </c>
      <c r="BE453" s="97">
        <f t="shared" si="1025"/>
        <v>5.6061760354342129E-3</v>
      </c>
      <c r="BF453" s="97">
        <f t="shared" si="1026"/>
        <v>5.0455822869438685E-2</v>
      </c>
      <c r="BG453" s="97">
        <f t="shared" si="1027"/>
        <v>8.3585896477949992E-2</v>
      </c>
      <c r="BH453" s="97">
        <f t="shared" si="1028"/>
        <v>5.2548353029681846E-3</v>
      </c>
      <c r="BI453" s="97">
        <f t="shared" si="1029"/>
        <v>4.7293741327212334E-2</v>
      </c>
      <c r="BJ453" s="97">
        <f t="shared" si="1030"/>
        <v>8.226348120781786E-2</v>
      </c>
      <c r="BK453" s="97">
        <f t="shared" si="1031"/>
        <v>4.4543894603068382E-3</v>
      </c>
      <c r="BL453" s="97">
        <f t="shared" si="1032"/>
        <v>4.0089694683183408E-2</v>
      </c>
      <c r="BM453" s="469">
        <f t="shared" si="1033"/>
        <v>8.0607505019817116E-2</v>
      </c>
      <c r="BN453" s="467">
        <f t="shared" si="1034"/>
        <v>0</v>
      </c>
      <c r="BO453" s="97">
        <f t="shared" si="1035"/>
        <v>0</v>
      </c>
      <c r="BP453" s="97">
        <f t="shared" si="1036"/>
        <v>0</v>
      </c>
      <c r="BQ453" s="97">
        <f t="shared" si="1037"/>
        <v>0</v>
      </c>
      <c r="BR453" s="97">
        <f t="shared" si="1038"/>
        <v>0</v>
      </c>
      <c r="BS453" s="97">
        <f t="shared" si="1039"/>
        <v>0</v>
      </c>
      <c r="BT453" s="97">
        <f t="shared" si="1040"/>
        <v>0</v>
      </c>
      <c r="BU453" s="97">
        <f t="shared" si="1041"/>
        <v>0</v>
      </c>
      <c r="BV453" s="97">
        <f t="shared" si="1042"/>
        <v>0</v>
      </c>
      <c r="BW453" s="97">
        <f t="shared" si="1043"/>
        <v>0</v>
      </c>
      <c r="BX453" s="97">
        <f t="shared" si="1044"/>
        <v>0</v>
      </c>
      <c r="BY453" s="469">
        <f t="shared" si="1045"/>
        <v>0</v>
      </c>
      <c r="BZ453" s="470">
        <f t="shared" si="1046"/>
        <v>0</v>
      </c>
      <c r="CA453" s="470">
        <f t="shared" si="1047"/>
        <v>0</v>
      </c>
      <c r="CB453" s="470">
        <f t="shared" si="1048"/>
        <v>0</v>
      </c>
      <c r="CC453" s="470">
        <f t="shared" si="1049"/>
        <v>0</v>
      </c>
      <c r="CD453" s="470">
        <f t="shared" si="1050"/>
        <v>0</v>
      </c>
      <c r="CE453" s="470">
        <f t="shared" si="1051"/>
        <v>0</v>
      </c>
      <c r="CF453" s="470">
        <f t="shared" si="1052"/>
        <v>0</v>
      </c>
      <c r="CG453" s="470">
        <f t="shared" si="1053"/>
        <v>0</v>
      </c>
      <c r="CH453" s="470">
        <f t="shared" si="1054"/>
        <v>0</v>
      </c>
      <c r="CI453" s="470">
        <f t="shared" si="1055"/>
        <v>0</v>
      </c>
      <c r="CJ453" s="470">
        <f t="shared" si="1056"/>
        <v>0</v>
      </c>
      <c r="CK453" s="472">
        <f t="shared" si="1057"/>
        <v>0</v>
      </c>
      <c r="CL453" s="470">
        <f t="shared" si="1058"/>
        <v>3.9594256226455002E-2</v>
      </c>
      <c r="CM453" s="116">
        <f t="shared" si="1059"/>
        <v>0.35634999082837099</v>
      </c>
      <c r="CN453" s="116">
        <f t="shared" si="1060"/>
        <v>0.54900575864655499</v>
      </c>
      <c r="CO453" s="116">
        <f t="shared" si="1061"/>
        <v>3.6327730087773E-2</v>
      </c>
      <c r="CP453" s="116">
        <f t="shared" si="1062"/>
        <v>0.32695111658503001</v>
      </c>
      <c r="CQ453" s="116">
        <f t="shared" si="1063"/>
        <v>0.54163227611890696</v>
      </c>
      <c r="CR453" s="116">
        <f t="shared" si="1064"/>
        <v>3.4051060354751E-2</v>
      </c>
      <c r="CS453" s="116">
        <f t="shared" si="1065"/>
        <v>0.30646099211239902</v>
      </c>
      <c r="CT453" s="116">
        <f t="shared" si="1066"/>
        <v>0.53306309372190996</v>
      </c>
      <c r="CU453" s="116">
        <f t="shared" si="1067"/>
        <v>2.8864212789086002E-2</v>
      </c>
      <c r="CV453" s="116">
        <f t="shared" si="1068"/>
        <v>0.25977914331388202</v>
      </c>
      <c r="CW453" s="471">
        <f t="shared" si="1069"/>
        <v>0.52233245386878402</v>
      </c>
      <c r="CX453" s="470">
        <f t="shared" si="1070"/>
        <v>0</v>
      </c>
      <c r="CY453" s="116">
        <f t="shared" si="1071"/>
        <v>0</v>
      </c>
      <c r="CZ453" s="116">
        <f t="shared" si="1072"/>
        <v>0</v>
      </c>
      <c r="DA453" s="116">
        <f t="shared" si="1073"/>
        <v>0</v>
      </c>
      <c r="DB453" s="116">
        <f t="shared" si="1074"/>
        <v>0</v>
      </c>
      <c r="DC453" s="116">
        <f t="shared" si="1075"/>
        <v>0</v>
      </c>
      <c r="DD453" s="116">
        <f t="shared" si="1076"/>
        <v>0</v>
      </c>
      <c r="DE453" s="116">
        <f t="shared" si="1077"/>
        <v>0</v>
      </c>
      <c r="DF453" s="116">
        <f t="shared" si="1078"/>
        <v>0</v>
      </c>
      <c r="DG453" s="116">
        <f t="shared" si="1079"/>
        <v>0</v>
      </c>
      <c r="DH453" s="116">
        <f t="shared" si="1080"/>
        <v>0</v>
      </c>
      <c r="DI453" s="471">
        <f t="shared" si="1081"/>
        <v>0</v>
      </c>
      <c r="DJ453" s="470">
        <f t="shared" si="1082"/>
        <v>0</v>
      </c>
      <c r="DK453" s="116">
        <f t="shared" si="1083"/>
        <v>0</v>
      </c>
      <c r="DL453" s="116">
        <f t="shared" si="1084"/>
        <v>0</v>
      </c>
      <c r="DM453" s="116">
        <f t="shared" si="1085"/>
        <v>0</v>
      </c>
      <c r="DN453" s="116">
        <f t="shared" si="1086"/>
        <v>0</v>
      </c>
      <c r="DO453" s="116">
        <f t="shared" si="1087"/>
        <v>0</v>
      </c>
      <c r="DP453" s="116">
        <f t="shared" si="1088"/>
        <v>0</v>
      </c>
      <c r="DQ453" s="116">
        <f t="shared" si="1089"/>
        <v>0</v>
      </c>
      <c r="DR453" s="116">
        <f t="shared" si="1090"/>
        <v>0</v>
      </c>
      <c r="DS453" s="116">
        <f t="shared" si="1091"/>
        <v>0</v>
      </c>
      <c r="DT453" s="116">
        <f t="shared" si="1092"/>
        <v>0</v>
      </c>
      <c r="DU453" s="471">
        <f t="shared" si="1093"/>
        <v>0</v>
      </c>
      <c r="DV453" s="470">
        <f t="shared" si="1094"/>
        <v>0</v>
      </c>
      <c r="DW453" s="470">
        <f t="shared" si="1095"/>
        <v>0</v>
      </c>
      <c r="DX453" s="470">
        <f t="shared" si="1096"/>
        <v>0</v>
      </c>
      <c r="DY453" s="470">
        <f t="shared" si="1097"/>
        <v>0</v>
      </c>
      <c r="DZ453" s="470">
        <f t="shared" si="1098"/>
        <v>0</v>
      </c>
      <c r="EA453" s="470">
        <f t="shared" si="1099"/>
        <v>0</v>
      </c>
      <c r="EB453" s="470">
        <f t="shared" si="1100"/>
        <v>0</v>
      </c>
      <c r="EC453" s="470">
        <f t="shared" si="1101"/>
        <v>0</v>
      </c>
      <c r="ED453" s="470">
        <f t="shared" si="1102"/>
        <v>0</v>
      </c>
      <c r="EE453" s="470">
        <f t="shared" si="1103"/>
        <v>0</v>
      </c>
      <c r="EF453" s="470">
        <f t="shared" si="1104"/>
        <v>0</v>
      </c>
      <c r="EG453" s="470">
        <f t="shared" si="1105"/>
        <v>0</v>
      </c>
      <c r="EH453" s="466">
        <f t="shared" si="1106"/>
        <v>0</v>
      </c>
      <c r="EI453" s="122">
        <f t="shared" si="1107"/>
        <v>0</v>
      </c>
      <c r="EJ453" s="122">
        <f t="shared" si="1108"/>
        <v>0</v>
      </c>
      <c r="EK453" s="122">
        <f t="shared" si="1109"/>
        <v>0</v>
      </c>
      <c r="EL453" s="122">
        <f t="shared" si="1110"/>
        <v>0</v>
      </c>
      <c r="EM453" s="122">
        <f t="shared" si="1111"/>
        <v>0</v>
      </c>
      <c r="EN453" s="122">
        <f t="shared" si="1112"/>
        <v>0</v>
      </c>
      <c r="EO453" s="122">
        <f t="shared" si="1113"/>
        <v>0</v>
      </c>
      <c r="EP453" s="122">
        <f t="shared" si="1114"/>
        <v>0</v>
      </c>
      <c r="EQ453" s="122">
        <f t="shared" si="1115"/>
        <v>0</v>
      </c>
      <c r="ER453" s="122">
        <f t="shared" si="1116"/>
        <v>0</v>
      </c>
      <c r="ES453" s="469">
        <f t="shared" si="1117"/>
        <v>0</v>
      </c>
      <c r="ET453" s="466">
        <f t="shared" si="1118"/>
        <v>0</v>
      </c>
      <c r="EU453" s="122">
        <f t="shared" si="1119"/>
        <v>0</v>
      </c>
      <c r="EV453" s="122">
        <f t="shared" si="1120"/>
        <v>0</v>
      </c>
      <c r="EW453" s="122">
        <f t="shared" si="1121"/>
        <v>0</v>
      </c>
      <c r="EX453" s="122">
        <f t="shared" si="1122"/>
        <v>0</v>
      </c>
      <c r="EY453" s="122">
        <f t="shared" si="1123"/>
        <v>0</v>
      </c>
      <c r="EZ453" s="122">
        <f t="shared" si="1124"/>
        <v>0</v>
      </c>
      <c r="FA453" s="122">
        <f t="shared" si="1125"/>
        <v>0</v>
      </c>
      <c r="FB453" s="122">
        <f t="shared" si="1126"/>
        <v>0</v>
      </c>
      <c r="FC453" s="122">
        <f t="shared" si="1127"/>
        <v>0</v>
      </c>
      <c r="FD453" s="122">
        <f t="shared" si="1128"/>
        <v>0</v>
      </c>
      <c r="FE453" s="469">
        <f t="shared" si="1129"/>
        <v>0</v>
      </c>
      <c r="FF453" s="466">
        <f t="shared" si="1130"/>
        <v>0</v>
      </c>
      <c r="FG453" s="466">
        <f t="shared" si="1131"/>
        <v>0</v>
      </c>
      <c r="FH453" s="466">
        <f t="shared" si="1132"/>
        <v>0</v>
      </c>
      <c r="FI453" s="466">
        <f t="shared" si="1133"/>
        <v>0</v>
      </c>
      <c r="FJ453" s="466">
        <f t="shared" si="1134"/>
        <v>0</v>
      </c>
      <c r="FK453" s="466">
        <f t="shared" si="1135"/>
        <v>0</v>
      </c>
      <c r="FL453" s="466">
        <f t="shared" si="1136"/>
        <v>0</v>
      </c>
      <c r="FM453" s="466">
        <f t="shared" si="1137"/>
        <v>0</v>
      </c>
      <c r="FN453" s="466">
        <f t="shared" si="1138"/>
        <v>0</v>
      </c>
      <c r="FO453" s="466">
        <f t="shared" si="1139"/>
        <v>0</v>
      </c>
      <c r="FP453" s="466">
        <f t="shared" si="1140"/>
        <v>0</v>
      </c>
      <c r="FQ453" s="468">
        <f t="shared" si="1141"/>
        <v>0</v>
      </c>
      <c r="FR453" s="466">
        <f t="shared" si="1142"/>
        <v>0</v>
      </c>
      <c r="FS453" s="466">
        <f t="shared" si="1143"/>
        <v>0</v>
      </c>
      <c r="FT453" s="466">
        <f t="shared" si="1144"/>
        <v>0</v>
      </c>
      <c r="FU453" s="466">
        <f t="shared" si="1145"/>
        <v>0</v>
      </c>
      <c r="FV453" s="466">
        <f t="shared" si="1146"/>
        <v>0</v>
      </c>
      <c r="FW453" s="466">
        <f t="shared" si="1147"/>
        <v>0</v>
      </c>
      <c r="FX453" s="466">
        <f t="shared" si="1148"/>
        <v>0</v>
      </c>
      <c r="FY453" s="466">
        <f t="shared" si="1149"/>
        <v>0</v>
      </c>
      <c r="FZ453" s="466">
        <f t="shared" si="1150"/>
        <v>0</v>
      </c>
      <c r="GA453" s="466">
        <f t="shared" si="1151"/>
        <v>0</v>
      </c>
      <c r="GB453" s="466">
        <f t="shared" si="1152"/>
        <v>0</v>
      </c>
      <c r="GC453" s="468">
        <f t="shared" si="1153"/>
        <v>0</v>
      </c>
    </row>
    <row r="454" spans="1:185">
      <c r="A454" s="97">
        <v>451</v>
      </c>
      <c r="B454" s="97" t="s">
        <v>11</v>
      </c>
      <c r="C454" s="97" t="s">
        <v>213</v>
      </c>
      <c r="D454" s="97" t="s">
        <v>936</v>
      </c>
      <c r="E454" s="321">
        <v>4.8665595830076999E-2</v>
      </c>
      <c r="F454" s="122">
        <v>3.5410824350210002E-3</v>
      </c>
      <c r="G454" s="122">
        <v>0.53831722163526496</v>
      </c>
      <c r="H454" s="122">
        <v>4.8162339690610997E-2</v>
      </c>
      <c r="I454" s="122">
        <v>3.293206664569E-3</v>
      </c>
      <c r="J454" s="122">
        <v>0.533075277826079</v>
      </c>
      <c r="K454" s="122">
        <v>4.7802871019564E-2</v>
      </c>
      <c r="L454" s="122">
        <v>3.1161525428179998E-3</v>
      </c>
      <c r="M454" s="122">
        <v>0.52698328907486303</v>
      </c>
      <c r="N454" s="122">
        <v>4.6602245658265998E-2</v>
      </c>
      <c r="O454" s="122">
        <v>2.52479177617E-3</v>
      </c>
      <c r="P454" s="475">
        <v>0.51935468062074597</v>
      </c>
      <c r="Q454" s="474">
        <v>1</v>
      </c>
      <c r="R454" s="97">
        <v>4.8665595830076999E-2</v>
      </c>
      <c r="S454" s="97">
        <v>3.5410824350210002E-3</v>
      </c>
      <c r="T454" s="97">
        <v>0.53831722163526496</v>
      </c>
      <c r="U454" s="97">
        <v>4.8162339690610997E-2</v>
      </c>
      <c r="V454" s="97">
        <v>3.293206664569E-3</v>
      </c>
      <c r="W454" s="97">
        <v>0.533075277826079</v>
      </c>
      <c r="X454" s="97">
        <v>4.7802871019564E-2</v>
      </c>
      <c r="Y454" s="97">
        <v>3.1161525428179998E-3</v>
      </c>
      <c r="Z454" s="97">
        <v>0.52698328907486303</v>
      </c>
      <c r="AA454" s="97">
        <v>4.6602245658265998E-2</v>
      </c>
      <c r="AB454" s="97">
        <v>2.52479177617E-3</v>
      </c>
      <c r="AC454" s="97">
        <v>0.51935468062074597</v>
      </c>
      <c r="AD454" s="321">
        <v>0</v>
      </c>
      <c r="AE454" s="97">
        <v>0</v>
      </c>
      <c r="AF454" s="97">
        <v>0</v>
      </c>
      <c r="AG454" s="97">
        <v>0</v>
      </c>
      <c r="AH454" s="97">
        <v>0</v>
      </c>
      <c r="AI454" s="97">
        <v>0</v>
      </c>
      <c r="AJ454" s="97">
        <v>0</v>
      </c>
      <c r="AK454" s="97">
        <v>0</v>
      </c>
      <c r="AL454" s="97">
        <v>0</v>
      </c>
      <c r="AM454" s="97">
        <v>0</v>
      </c>
      <c r="AN454" s="97">
        <v>0</v>
      </c>
      <c r="AO454" s="97">
        <v>0</v>
      </c>
      <c r="AP454" s="466">
        <f t="shared" si="1010"/>
        <v>0</v>
      </c>
      <c r="AQ454" s="122">
        <f t="shared" si="1011"/>
        <v>0</v>
      </c>
      <c r="AR454" s="473">
        <f t="shared" si="1012"/>
        <v>0</v>
      </c>
      <c r="AS454" s="122">
        <f t="shared" si="1013"/>
        <v>0</v>
      </c>
      <c r="AT454" s="122">
        <f t="shared" si="1014"/>
        <v>0</v>
      </c>
      <c r="AU454" s="122">
        <f t="shared" si="1015"/>
        <v>0</v>
      </c>
      <c r="AV454" s="122">
        <f t="shared" si="1016"/>
        <v>0</v>
      </c>
      <c r="AW454" s="122">
        <f t="shared" si="1017"/>
        <v>0</v>
      </c>
      <c r="AX454" s="122">
        <f t="shared" si="1018"/>
        <v>0</v>
      </c>
      <c r="AY454" s="122">
        <f t="shared" si="1019"/>
        <v>0</v>
      </c>
      <c r="AZ454" s="122">
        <f t="shared" si="1020"/>
        <v>0</v>
      </c>
      <c r="BA454" s="469">
        <f t="shared" si="1021"/>
        <v>0</v>
      </c>
      <c r="BB454" s="97">
        <f t="shared" si="1022"/>
        <v>7.5101828942659935E-3</v>
      </c>
      <c r="BC454" s="97">
        <f t="shared" si="1023"/>
        <v>5.4646771044451856E-4</v>
      </c>
      <c r="BD454" s="97">
        <f t="shared" si="1024"/>
        <v>8.3074309903246601E-2</v>
      </c>
      <c r="BE454" s="97">
        <f t="shared" si="1025"/>
        <v>7.4325192884766231E-3</v>
      </c>
      <c r="BF454" s="97">
        <f t="shared" si="1026"/>
        <v>5.0821497071332038E-4</v>
      </c>
      <c r="BG454" s="97">
        <f t="shared" si="1027"/>
        <v>8.2265361485848995E-2</v>
      </c>
      <c r="BH454" s="97">
        <f t="shared" si="1028"/>
        <v>7.3770452843413816E-3</v>
      </c>
      <c r="BI454" s="97">
        <f t="shared" si="1029"/>
        <v>4.8089158519110217E-4</v>
      </c>
      <c r="BJ454" s="97">
        <f t="shared" si="1030"/>
        <v>8.1325232244008575E-2</v>
      </c>
      <c r="BK454" s="97">
        <f t="shared" si="1031"/>
        <v>7.1917621105295152E-3</v>
      </c>
      <c r="BL454" s="97">
        <f t="shared" si="1032"/>
        <v>3.8963147754694587E-4</v>
      </c>
      <c r="BM454" s="469">
        <f t="shared" si="1033"/>
        <v>8.0147968434906E-2</v>
      </c>
      <c r="BN454" s="467">
        <f t="shared" si="1034"/>
        <v>0</v>
      </c>
      <c r="BO454" s="97">
        <f t="shared" si="1035"/>
        <v>0</v>
      </c>
      <c r="BP454" s="97">
        <f t="shared" si="1036"/>
        <v>0</v>
      </c>
      <c r="BQ454" s="97">
        <f t="shared" si="1037"/>
        <v>0</v>
      </c>
      <c r="BR454" s="97">
        <f t="shared" si="1038"/>
        <v>0</v>
      </c>
      <c r="BS454" s="97">
        <f t="shared" si="1039"/>
        <v>0</v>
      </c>
      <c r="BT454" s="97">
        <f t="shared" si="1040"/>
        <v>0</v>
      </c>
      <c r="BU454" s="97">
        <f t="shared" si="1041"/>
        <v>0</v>
      </c>
      <c r="BV454" s="97">
        <f t="shared" si="1042"/>
        <v>0</v>
      </c>
      <c r="BW454" s="97">
        <f t="shared" si="1043"/>
        <v>0</v>
      </c>
      <c r="BX454" s="97">
        <f t="shared" si="1044"/>
        <v>0</v>
      </c>
      <c r="BY454" s="469">
        <f t="shared" si="1045"/>
        <v>0</v>
      </c>
      <c r="BZ454" s="470">
        <f t="shared" si="1046"/>
        <v>0</v>
      </c>
      <c r="CA454" s="470">
        <f t="shared" si="1047"/>
        <v>0</v>
      </c>
      <c r="CB454" s="470">
        <f t="shared" si="1048"/>
        <v>0</v>
      </c>
      <c r="CC454" s="470">
        <f t="shared" si="1049"/>
        <v>0</v>
      </c>
      <c r="CD454" s="470">
        <f t="shared" si="1050"/>
        <v>0</v>
      </c>
      <c r="CE454" s="470">
        <f t="shared" si="1051"/>
        <v>0</v>
      </c>
      <c r="CF454" s="470">
        <f t="shared" si="1052"/>
        <v>0</v>
      </c>
      <c r="CG454" s="470">
        <f t="shared" si="1053"/>
        <v>0</v>
      </c>
      <c r="CH454" s="470">
        <f t="shared" si="1054"/>
        <v>0</v>
      </c>
      <c r="CI454" s="470">
        <f t="shared" si="1055"/>
        <v>0</v>
      </c>
      <c r="CJ454" s="470">
        <f t="shared" si="1056"/>
        <v>0</v>
      </c>
      <c r="CK454" s="472">
        <f t="shared" si="1057"/>
        <v>0</v>
      </c>
      <c r="CL454" s="470">
        <f t="shared" si="1058"/>
        <v>4.8665595830076999E-2</v>
      </c>
      <c r="CM454" s="116">
        <f t="shared" si="1059"/>
        <v>3.5410824350210002E-3</v>
      </c>
      <c r="CN454" s="116">
        <f t="shared" si="1060"/>
        <v>0.53831722163526496</v>
      </c>
      <c r="CO454" s="116">
        <f t="shared" si="1061"/>
        <v>4.8162339690610997E-2</v>
      </c>
      <c r="CP454" s="116">
        <f t="shared" si="1062"/>
        <v>3.293206664569E-3</v>
      </c>
      <c r="CQ454" s="116">
        <f t="shared" si="1063"/>
        <v>0.533075277826079</v>
      </c>
      <c r="CR454" s="116">
        <f t="shared" si="1064"/>
        <v>4.7802871019564E-2</v>
      </c>
      <c r="CS454" s="116">
        <f t="shared" si="1065"/>
        <v>3.1161525428179998E-3</v>
      </c>
      <c r="CT454" s="116">
        <f t="shared" si="1066"/>
        <v>0.52698328907486303</v>
      </c>
      <c r="CU454" s="116">
        <f t="shared" si="1067"/>
        <v>4.6602245658265998E-2</v>
      </c>
      <c r="CV454" s="116">
        <f t="shared" si="1068"/>
        <v>2.52479177617E-3</v>
      </c>
      <c r="CW454" s="471">
        <f t="shared" si="1069"/>
        <v>0.51935468062074597</v>
      </c>
      <c r="CX454" s="470">
        <f t="shared" si="1070"/>
        <v>0</v>
      </c>
      <c r="CY454" s="116">
        <f t="shared" si="1071"/>
        <v>0</v>
      </c>
      <c r="CZ454" s="116">
        <f t="shared" si="1072"/>
        <v>0</v>
      </c>
      <c r="DA454" s="116">
        <f t="shared" si="1073"/>
        <v>0</v>
      </c>
      <c r="DB454" s="116">
        <f t="shared" si="1074"/>
        <v>0</v>
      </c>
      <c r="DC454" s="116">
        <f t="shared" si="1075"/>
        <v>0</v>
      </c>
      <c r="DD454" s="116">
        <f t="shared" si="1076"/>
        <v>0</v>
      </c>
      <c r="DE454" s="116">
        <f t="shared" si="1077"/>
        <v>0</v>
      </c>
      <c r="DF454" s="116">
        <f t="shared" si="1078"/>
        <v>0</v>
      </c>
      <c r="DG454" s="116">
        <f t="shared" si="1079"/>
        <v>0</v>
      </c>
      <c r="DH454" s="116">
        <f t="shared" si="1080"/>
        <v>0</v>
      </c>
      <c r="DI454" s="471">
        <f t="shared" si="1081"/>
        <v>0</v>
      </c>
      <c r="DJ454" s="470">
        <f t="shared" si="1082"/>
        <v>0</v>
      </c>
      <c r="DK454" s="116">
        <f t="shared" si="1083"/>
        <v>0</v>
      </c>
      <c r="DL454" s="116">
        <f t="shared" si="1084"/>
        <v>0</v>
      </c>
      <c r="DM454" s="116">
        <f t="shared" si="1085"/>
        <v>0</v>
      </c>
      <c r="DN454" s="116">
        <f t="shared" si="1086"/>
        <v>0</v>
      </c>
      <c r="DO454" s="116">
        <f t="shared" si="1087"/>
        <v>0</v>
      </c>
      <c r="DP454" s="116">
        <f t="shared" si="1088"/>
        <v>0</v>
      </c>
      <c r="DQ454" s="116">
        <f t="shared" si="1089"/>
        <v>0</v>
      </c>
      <c r="DR454" s="116">
        <f t="shared" si="1090"/>
        <v>0</v>
      </c>
      <c r="DS454" s="116">
        <f t="shared" si="1091"/>
        <v>0</v>
      </c>
      <c r="DT454" s="116">
        <f t="shared" si="1092"/>
        <v>0</v>
      </c>
      <c r="DU454" s="471">
        <f t="shared" si="1093"/>
        <v>0</v>
      </c>
      <c r="DV454" s="470">
        <f t="shared" si="1094"/>
        <v>0</v>
      </c>
      <c r="DW454" s="470">
        <f t="shared" si="1095"/>
        <v>0</v>
      </c>
      <c r="DX454" s="470">
        <f t="shared" si="1096"/>
        <v>0</v>
      </c>
      <c r="DY454" s="470">
        <f t="shared" si="1097"/>
        <v>0</v>
      </c>
      <c r="DZ454" s="470">
        <f t="shared" si="1098"/>
        <v>0</v>
      </c>
      <c r="EA454" s="470">
        <f t="shared" si="1099"/>
        <v>0</v>
      </c>
      <c r="EB454" s="470">
        <f t="shared" si="1100"/>
        <v>0</v>
      </c>
      <c r="EC454" s="470">
        <f t="shared" si="1101"/>
        <v>0</v>
      </c>
      <c r="ED454" s="470">
        <f t="shared" si="1102"/>
        <v>0</v>
      </c>
      <c r="EE454" s="470">
        <f t="shared" si="1103"/>
        <v>0</v>
      </c>
      <c r="EF454" s="470">
        <f t="shared" si="1104"/>
        <v>0</v>
      </c>
      <c r="EG454" s="470">
        <f t="shared" si="1105"/>
        <v>0</v>
      </c>
      <c r="EH454" s="466">
        <f t="shared" si="1106"/>
        <v>0</v>
      </c>
      <c r="EI454" s="122">
        <f t="shared" si="1107"/>
        <v>0</v>
      </c>
      <c r="EJ454" s="122">
        <f t="shared" si="1108"/>
        <v>0</v>
      </c>
      <c r="EK454" s="122">
        <f t="shared" si="1109"/>
        <v>0</v>
      </c>
      <c r="EL454" s="122">
        <f t="shared" si="1110"/>
        <v>0</v>
      </c>
      <c r="EM454" s="122">
        <f t="shared" si="1111"/>
        <v>0</v>
      </c>
      <c r="EN454" s="122">
        <f t="shared" si="1112"/>
        <v>0</v>
      </c>
      <c r="EO454" s="122">
        <f t="shared" si="1113"/>
        <v>0</v>
      </c>
      <c r="EP454" s="122">
        <f t="shared" si="1114"/>
        <v>0</v>
      </c>
      <c r="EQ454" s="122">
        <f t="shared" si="1115"/>
        <v>0</v>
      </c>
      <c r="ER454" s="122">
        <f t="shared" si="1116"/>
        <v>0</v>
      </c>
      <c r="ES454" s="469">
        <f t="shared" si="1117"/>
        <v>0</v>
      </c>
      <c r="ET454" s="466">
        <f t="shared" si="1118"/>
        <v>0</v>
      </c>
      <c r="EU454" s="122">
        <f t="shared" si="1119"/>
        <v>0</v>
      </c>
      <c r="EV454" s="122">
        <f t="shared" si="1120"/>
        <v>0</v>
      </c>
      <c r="EW454" s="122">
        <f t="shared" si="1121"/>
        <v>0</v>
      </c>
      <c r="EX454" s="122">
        <f t="shared" si="1122"/>
        <v>0</v>
      </c>
      <c r="EY454" s="122">
        <f t="shared" si="1123"/>
        <v>0</v>
      </c>
      <c r="EZ454" s="122">
        <f t="shared" si="1124"/>
        <v>0</v>
      </c>
      <c r="FA454" s="122">
        <f t="shared" si="1125"/>
        <v>0</v>
      </c>
      <c r="FB454" s="122">
        <f t="shared" si="1126"/>
        <v>0</v>
      </c>
      <c r="FC454" s="122">
        <f t="shared" si="1127"/>
        <v>0</v>
      </c>
      <c r="FD454" s="122">
        <f t="shared" si="1128"/>
        <v>0</v>
      </c>
      <c r="FE454" s="469">
        <f t="shared" si="1129"/>
        <v>0</v>
      </c>
      <c r="FF454" s="466">
        <f t="shared" si="1130"/>
        <v>0</v>
      </c>
      <c r="FG454" s="466">
        <f t="shared" si="1131"/>
        <v>0</v>
      </c>
      <c r="FH454" s="466">
        <f t="shared" si="1132"/>
        <v>0</v>
      </c>
      <c r="FI454" s="466">
        <f t="shared" si="1133"/>
        <v>0</v>
      </c>
      <c r="FJ454" s="466">
        <f t="shared" si="1134"/>
        <v>0</v>
      </c>
      <c r="FK454" s="466">
        <f t="shared" si="1135"/>
        <v>0</v>
      </c>
      <c r="FL454" s="466">
        <f t="shared" si="1136"/>
        <v>0</v>
      </c>
      <c r="FM454" s="466">
        <f t="shared" si="1137"/>
        <v>0</v>
      </c>
      <c r="FN454" s="466">
        <f t="shared" si="1138"/>
        <v>0</v>
      </c>
      <c r="FO454" s="466">
        <f t="shared" si="1139"/>
        <v>0</v>
      </c>
      <c r="FP454" s="466">
        <f t="shared" si="1140"/>
        <v>0</v>
      </c>
      <c r="FQ454" s="468">
        <f t="shared" si="1141"/>
        <v>0</v>
      </c>
      <c r="FR454" s="466">
        <f t="shared" si="1142"/>
        <v>0</v>
      </c>
      <c r="FS454" s="466">
        <f t="shared" si="1143"/>
        <v>0</v>
      </c>
      <c r="FT454" s="466">
        <f t="shared" si="1144"/>
        <v>0</v>
      </c>
      <c r="FU454" s="466">
        <f t="shared" si="1145"/>
        <v>0</v>
      </c>
      <c r="FV454" s="466">
        <f t="shared" si="1146"/>
        <v>0</v>
      </c>
      <c r="FW454" s="466">
        <f t="shared" si="1147"/>
        <v>0</v>
      </c>
      <c r="FX454" s="466">
        <f t="shared" si="1148"/>
        <v>0</v>
      </c>
      <c r="FY454" s="466">
        <f t="shared" si="1149"/>
        <v>0</v>
      </c>
      <c r="FZ454" s="466">
        <f t="shared" si="1150"/>
        <v>0</v>
      </c>
      <c r="GA454" s="466">
        <f t="shared" si="1151"/>
        <v>0</v>
      </c>
      <c r="GB454" s="466">
        <f t="shared" si="1152"/>
        <v>0</v>
      </c>
      <c r="GC454" s="468">
        <f t="shared" si="1153"/>
        <v>0</v>
      </c>
    </row>
    <row r="455" spans="1:185">
      <c r="A455" s="97">
        <v>452</v>
      </c>
      <c r="B455" s="97" t="s">
        <v>11</v>
      </c>
      <c r="C455" s="97" t="s">
        <v>213</v>
      </c>
      <c r="D455" s="97" t="s">
        <v>936</v>
      </c>
      <c r="E455" s="321">
        <v>5.5252412036178998E-2</v>
      </c>
      <c r="F455" s="122">
        <v>0.47256516539349902</v>
      </c>
      <c r="G455" s="122">
        <v>0.448393156738493</v>
      </c>
      <c r="H455" s="122">
        <v>5.0694088043194002E-2</v>
      </c>
      <c r="I455" s="122">
        <v>0.42861660501190302</v>
      </c>
      <c r="J455" s="122">
        <v>0.43237497117952001</v>
      </c>
      <c r="K455" s="122">
        <v>4.7517074351113998E-2</v>
      </c>
      <c r="L455" s="122">
        <v>0.39057510919772698</v>
      </c>
      <c r="M455" s="122">
        <v>0.41846054222155199</v>
      </c>
      <c r="N455" s="122">
        <v>4.0279008374374002E-2</v>
      </c>
      <c r="O455" s="122">
        <v>0.33079561577544903</v>
      </c>
      <c r="P455" s="475">
        <v>0.38500155531156699</v>
      </c>
      <c r="Q455" s="474">
        <v>1</v>
      </c>
      <c r="R455" s="97">
        <v>5.5252412036178998E-2</v>
      </c>
      <c r="S455" s="97">
        <v>0.47256516539349902</v>
      </c>
      <c r="T455" s="97">
        <v>0.448393156738493</v>
      </c>
      <c r="U455" s="97">
        <v>5.0694088043194002E-2</v>
      </c>
      <c r="V455" s="97">
        <v>0.42861660501190302</v>
      </c>
      <c r="W455" s="97">
        <v>0.43237497117952001</v>
      </c>
      <c r="X455" s="97">
        <v>4.7517074351113998E-2</v>
      </c>
      <c r="Y455" s="97">
        <v>0.39057510919772698</v>
      </c>
      <c r="Z455" s="97">
        <v>0.41846054222155199</v>
      </c>
      <c r="AA455" s="97">
        <v>4.0279008374374002E-2</v>
      </c>
      <c r="AB455" s="97">
        <v>0.33079561577544903</v>
      </c>
      <c r="AC455" s="97">
        <v>0.38500155531156699</v>
      </c>
      <c r="AD455" s="321">
        <v>0</v>
      </c>
      <c r="AE455" s="97">
        <v>0</v>
      </c>
      <c r="AF455" s="97">
        <v>0</v>
      </c>
      <c r="AG455" s="97">
        <v>0</v>
      </c>
      <c r="AH455" s="97">
        <v>0</v>
      </c>
      <c r="AI455" s="97">
        <v>0</v>
      </c>
      <c r="AJ455" s="97">
        <v>0</v>
      </c>
      <c r="AK455" s="97">
        <v>0</v>
      </c>
      <c r="AL455" s="97">
        <v>0</v>
      </c>
      <c r="AM455" s="97">
        <v>0</v>
      </c>
      <c r="AN455" s="97">
        <v>0</v>
      </c>
      <c r="AO455" s="97">
        <v>0</v>
      </c>
      <c r="AP455" s="466">
        <f t="shared" si="1010"/>
        <v>0</v>
      </c>
      <c r="AQ455" s="122">
        <f t="shared" si="1011"/>
        <v>0</v>
      </c>
      <c r="AR455" s="473">
        <f t="shared" si="1012"/>
        <v>0</v>
      </c>
      <c r="AS455" s="122">
        <f t="shared" si="1013"/>
        <v>0</v>
      </c>
      <c r="AT455" s="122">
        <f t="shared" si="1014"/>
        <v>0</v>
      </c>
      <c r="AU455" s="122">
        <f t="shared" si="1015"/>
        <v>0</v>
      </c>
      <c r="AV455" s="122">
        <f t="shared" si="1016"/>
        <v>0</v>
      </c>
      <c r="AW455" s="122">
        <f t="shared" si="1017"/>
        <v>0</v>
      </c>
      <c r="AX455" s="122">
        <f t="shared" si="1018"/>
        <v>0</v>
      </c>
      <c r="AY455" s="122">
        <f t="shared" si="1019"/>
        <v>0</v>
      </c>
      <c r="AZ455" s="122">
        <f t="shared" si="1020"/>
        <v>0</v>
      </c>
      <c r="BA455" s="469">
        <f t="shared" si="1021"/>
        <v>0</v>
      </c>
      <c r="BB455" s="97">
        <f t="shared" si="1022"/>
        <v>8.5266750085610001E-3</v>
      </c>
      <c r="BC455" s="97">
        <f t="shared" si="1023"/>
        <v>7.2927306468336756E-2</v>
      </c>
      <c r="BD455" s="97">
        <f t="shared" si="1024"/>
        <v>6.9197028377121439E-2</v>
      </c>
      <c r="BE455" s="97">
        <f t="shared" si="1025"/>
        <v>7.8232243203546822E-3</v>
      </c>
      <c r="BF455" s="97">
        <f t="shared" si="1026"/>
        <v>6.6145066966781338E-2</v>
      </c>
      <c r="BG455" s="97">
        <f t="shared" si="1027"/>
        <v>6.6725066385692811E-2</v>
      </c>
      <c r="BH455" s="97">
        <f t="shared" si="1028"/>
        <v>7.3329405073624702E-3</v>
      </c>
      <c r="BI455" s="97">
        <f t="shared" si="1029"/>
        <v>6.0274418796080323E-2</v>
      </c>
      <c r="BJ455" s="97">
        <f t="shared" si="1030"/>
        <v>6.4577760787945943E-2</v>
      </c>
      <c r="BK455" s="97">
        <f t="shared" si="1031"/>
        <v>6.2159460812408942E-3</v>
      </c>
      <c r="BL455" s="97">
        <f t="shared" si="1032"/>
        <v>5.1049114527835678E-2</v>
      </c>
      <c r="BM455" s="469">
        <f t="shared" si="1033"/>
        <v>5.9414295574692813E-2</v>
      </c>
      <c r="BN455" s="467">
        <f t="shared" si="1034"/>
        <v>0</v>
      </c>
      <c r="BO455" s="97">
        <f t="shared" si="1035"/>
        <v>0</v>
      </c>
      <c r="BP455" s="97">
        <f t="shared" si="1036"/>
        <v>0</v>
      </c>
      <c r="BQ455" s="97">
        <f t="shared" si="1037"/>
        <v>0</v>
      </c>
      <c r="BR455" s="97">
        <f t="shared" si="1038"/>
        <v>0</v>
      </c>
      <c r="BS455" s="97">
        <f t="shared" si="1039"/>
        <v>0</v>
      </c>
      <c r="BT455" s="97">
        <f t="shared" si="1040"/>
        <v>0</v>
      </c>
      <c r="BU455" s="97">
        <f t="shared" si="1041"/>
        <v>0</v>
      </c>
      <c r="BV455" s="97">
        <f t="shared" si="1042"/>
        <v>0</v>
      </c>
      <c r="BW455" s="97">
        <f t="shared" si="1043"/>
        <v>0</v>
      </c>
      <c r="BX455" s="97">
        <f t="shared" si="1044"/>
        <v>0</v>
      </c>
      <c r="BY455" s="469">
        <f t="shared" si="1045"/>
        <v>0</v>
      </c>
      <c r="BZ455" s="470">
        <f t="shared" si="1046"/>
        <v>0</v>
      </c>
      <c r="CA455" s="470">
        <f t="shared" si="1047"/>
        <v>0</v>
      </c>
      <c r="CB455" s="470">
        <f t="shared" si="1048"/>
        <v>0</v>
      </c>
      <c r="CC455" s="470">
        <f t="shared" si="1049"/>
        <v>0</v>
      </c>
      <c r="CD455" s="470">
        <f t="shared" si="1050"/>
        <v>0</v>
      </c>
      <c r="CE455" s="470">
        <f t="shared" si="1051"/>
        <v>0</v>
      </c>
      <c r="CF455" s="470">
        <f t="shared" si="1052"/>
        <v>0</v>
      </c>
      <c r="CG455" s="470">
        <f t="shared" si="1053"/>
        <v>0</v>
      </c>
      <c r="CH455" s="470">
        <f t="shared" si="1054"/>
        <v>0</v>
      </c>
      <c r="CI455" s="470">
        <f t="shared" si="1055"/>
        <v>0</v>
      </c>
      <c r="CJ455" s="470">
        <f t="shared" si="1056"/>
        <v>0</v>
      </c>
      <c r="CK455" s="472">
        <f t="shared" si="1057"/>
        <v>0</v>
      </c>
      <c r="CL455" s="470">
        <f t="shared" si="1058"/>
        <v>5.5252412036178998E-2</v>
      </c>
      <c r="CM455" s="116">
        <f t="shared" si="1059"/>
        <v>0.47256516539349902</v>
      </c>
      <c r="CN455" s="116">
        <f t="shared" si="1060"/>
        <v>0.448393156738493</v>
      </c>
      <c r="CO455" s="116">
        <f t="shared" si="1061"/>
        <v>5.0694088043194002E-2</v>
      </c>
      <c r="CP455" s="116">
        <f t="shared" si="1062"/>
        <v>0.42861660501190302</v>
      </c>
      <c r="CQ455" s="116">
        <f t="shared" si="1063"/>
        <v>0.43237497117952001</v>
      </c>
      <c r="CR455" s="116">
        <f t="shared" si="1064"/>
        <v>4.7517074351113998E-2</v>
      </c>
      <c r="CS455" s="116">
        <f t="shared" si="1065"/>
        <v>0.39057510919772698</v>
      </c>
      <c r="CT455" s="116">
        <f t="shared" si="1066"/>
        <v>0.41846054222155199</v>
      </c>
      <c r="CU455" s="116">
        <f t="shared" si="1067"/>
        <v>4.0279008374374002E-2</v>
      </c>
      <c r="CV455" s="116">
        <f t="shared" si="1068"/>
        <v>0.33079561577544903</v>
      </c>
      <c r="CW455" s="471">
        <f t="shared" si="1069"/>
        <v>0.38500155531156699</v>
      </c>
      <c r="CX455" s="470">
        <f t="shared" si="1070"/>
        <v>0</v>
      </c>
      <c r="CY455" s="116">
        <f t="shared" si="1071"/>
        <v>0</v>
      </c>
      <c r="CZ455" s="116">
        <f t="shared" si="1072"/>
        <v>0</v>
      </c>
      <c r="DA455" s="116">
        <f t="shared" si="1073"/>
        <v>0</v>
      </c>
      <c r="DB455" s="116">
        <f t="shared" si="1074"/>
        <v>0</v>
      </c>
      <c r="DC455" s="116">
        <f t="shared" si="1075"/>
        <v>0</v>
      </c>
      <c r="DD455" s="116">
        <f t="shared" si="1076"/>
        <v>0</v>
      </c>
      <c r="DE455" s="116">
        <f t="shared" si="1077"/>
        <v>0</v>
      </c>
      <c r="DF455" s="116">
        <f t="shared" si="1078"/>
        <v>0</v>
      </c>
      <c r="DG455" s="116">
        <f t="shared" si="1079"/>
        <v>0</v>
      </c>
      <c r="DH455" s="116">
        <f t="shared" si="1080"/>
        <v>0</v>
      </c>
      <c r="DI455" s="471">
        <f t="shared" si="1081"/>
        <v>0</v>
      </c>
      <c r="DJ455" s="470">
        <f t="shared" si="1082"/>
        <v>0</v>
      </c>
      <c r="DK455" s="116">
        <f t="shared" si="1083"/>
        <v>0</v>
      </c>
      <c r="DL455" s="116">
        <f t="shared" si="1084"/>
        <v>0</v>
      </c>
      <c r="DM455" s="116">
        <f t="shared" si="1085"/>
        <v>0</v>
      </c>
      <c r="DN455" s="116">
        <f t="shared" si="1086"/>
        <v>0</v>
      </c>
      <c r="DO455" s="116">
        <f t="shared" si="1087"/>
        <v>0</v>
      </c>
      <c r="DP455" s="116">
        <f t="shared" si="1088"/>
        <v>0</v>
      </c>
      <c r="DQ455" s="116">
        <f t="shared" si="1089"/>
        <v>0</v>
      </c>
      <c r="DR455" s="116">
        <f t="shared" si="1090"/>
        <v>0</v>
      </c>
      <c r="DS455" s="116">
        <f t="shared" si="1091"/>
        <v>0</v>
      </c>
      <c r="DT455" s="116">
        <f t="shared" si="1092"/>
        <v>0</v>
      </c>
      <c r="DU455" s="471">
        <f t="shared" si="1093"/>
        <v>0</v>
      </c>
      <c r="DV455" s="470">
        <f t="shared" si="1094"/>
        <v>0</v>
      </c>
      <c r="DW455" s="470">
        <f t="shared" si="1095"/>
        <v>0</v>
      </c>
      <c r="DX455" s="470">
        <f t="shared" si="1096"/>
        <v>0</v>
      </c>
      <c r="DY455" s="470">
        <f t="shared" si="1097"/>
        <v>0</v>
      </c>
      <c r="DZ455" s="470">
        <f t="shared" si="1098"/>
        <v>0</v>
      </c>
      <c r="EA455" s="470">
        <f t="shared" si="1099"/>
        <v>0</v>
      </c>
      <c r="EB455" s="470">
        <f t="shared" si="1100"/>
        <v>0</v>
      </c>
      <c r="EC455" s="470">
        <f t="shared" si="1101"/>
        <v>0</v>
      </c>
      <c r="ED455" s="470">
        <f t="shared" si="1102"/>
        <v>0</v>
      </c>
      <c r="EE455" s="470">
        <f t="shared" si="1103"/>
        <v>0</v>
      </c>
      <c r="EF455" s="470">
        <f t="shared" si="1104"/>
        <v>0</v>
      </c>
      <c r="EG455" s="470">
        <f t="shared" si="1105"/>
        <v>0</v>
      </c>
      <c r="EH455" s="466">
        <f t="shared" si="1106"/>
        <v>0</v>
      </c>
      <c r="EI455" s="122">
        <f t="shared" si="1107"/>
        <v>0</v>
      </c>
      <c r="EJ455" s="122">
        <f t="shared" si="1108"/>
        <v>0</v>
      </c>
      <c r="EK455" s="122">
        <f t="shared" si="1109"/>
        <v>0</v>
      </c>
      <c r="EL455" s="122">
        <f t="shared" si="1110"/>
        <v>0</v>
      </c>
      <c r="EM455" s="122">
        <f t="shared" si="1111"/>
        <v>0</v>
      </c>
      <c r="EN455" s="122">
        <f t="shared" si="1112"/>
        <v>0</v>
      </c>
      <c r="EO455" s="122">
        <f t="shared" si="1113"/>
        <v>0</v>
      </c>
      <c r="EP455" s="122">
        <f t="shared" si="1114"/>
        <v>0</v>
      </c>
      <c r="EQ455" s="122">
        <f t="shared" si="1115"/>
        <v>0</v>
      </c>
      <c r="ER455" s="122">
        <f t="shared" si="1116"/>
        <v>0</v>
      </c>
      <c r="ES455" s="469">
        <f t="shared" si="1117"/>
        <v>0</v>
      </c>
      <c r="ET455" s="466">
        <f t="shared" si="1118"/>
        <v>0</v>
      </c>
      <c r="EU455" s="122">
        <f t="shared" si="1119"/>
        <v>0</v>
      </c>
      <c r="EV455" s="122">
        <f t="shared" si="1120"/>
        <v>0</v>
      </c>
      <c r="EW455" s="122">
        <f t="shared" si="1121"/>
        <v>0</v>
      </c>
      <c r="EX455" s="122">
        <f t="shared" si="1122"/>
        <v>0</v>
      </c>
      <c r="EY455" s="122">
        <f t="shared" si="1123"/>
        <v>0</v>
      </c>
      <c r="EZ455" s="122">
        <f t="shared" si="1124"/>
        <v>0</v>
      </c>
      <c r="FA455" s="122">
        <f t="shared" si="1125"/>
        <v>0</v>
      </c>
      <c r="FB455" s="122">
        <f t="shared" si="1126"/>
        <v>0</v>
      </c>
      <c r="FC455" s="122">
        <f t="shared" si="1127"/>
        <v>0</v>
      </c>
      <c r="FD455" s="122">
        <f t="shared" si="1128"/>
        <v>0</v>
      </c>
      <c r="FE455" s="469">
        <f t="shared" si="1129"/>
        <v>0</v>
      </c>
      <c r="FF455" s="466">
        <f t="shared" si="1130"/>
        <v>0</v>
      </c>
      <c r="FG455" s="466">
        <f t="shared" si="1131"/>
        <v>0</v>
      </c>
      <c r="FH455" s="466">
        <f t="shared" si="1132"/>
        <v>0</v>
      </c>
      <c r="FI455" s="466">
        <f t="shared" si="1133"/>
        <v>0</v>
      </c>
      <c r="FJ455" s="466">
        <f t="shared" si="1134"/>
        <v>0</v>
      </c>
      <c r="FK455" s="466">
        <f t="shared" si="1135"/>
        <v>0</v>
      </c>
      <c r="FL455" s="466">
        <f t="shared" si="1136"/>
        <v>0</v>
      </c>
      <c r="FM455" s="466">
        <f t="shared" si="1137"/>
        <v>0</v>
      </c>
      <c r="FN455" s="466">
        <f t="shared" si="1138"/>
        <v>0</v>
      </c>
      <c r="FO455" s="466">
        <f t="shared" si="1139"/>
        <v>0</v>
      </c>
      <c r="FP455" s="466">
        <f t="shared" si="1140"/>
        <v>0</v>
      </c>
      <c r="FQ455" s="468">
        <f t="shared" si="1141"/>
        <v>0</v>
      </c>
      <c r="FR455" s="466">
        <f t="shared" si="1142"/>
        <v>0</v>
      </c>
      <c r="FS455" s="466">
        <f t="shared" si="1143"/>
        <v>0</v>
      </c>
      <c r="FT455" s="466">
        <f t="shared" si="1144"/>
        <v>0</v>
      </c>
      <c r="FU455" s="466">
        <f t="shared" si="1145"/>
        <v>0</v>
      </c>
      <c r="FV455" s="466">
        <f t="shared" si="1146"/>
        <v>0</v>
      </c>
      <c r="FW455" s="466">
        <f t="shared" si="1147"/>
        <v>0</v>
      </c>
      <c r="FX455" s="466">
        <f t="shared" si="1148"/>
        <v>0</v>
      </c>
      <c r="FY455" s="466">
        <f t="shared" si="1149"/>
        <v>0</v>
      </c>
      <c r="FZ455" s="466">
        <f t="shared" si="1150"/>
        <v>0</v>
      </c>
      <c r="GA455" s="466">
        <f t="shared" si="1151"/>
        <v>0</v>
      </c>
      <c r="GB455" s="466">
        <f t="shared" si="1152"/>
        <v>0</v>
      </c>
      <c r="GC455" s="468">
        <f t="shared" si="1153"/>
        <v>0</v>
      </c>
    </row>
    <row r="456" spans="1:185">
      <c r="A456" s="97">
        <v>453</v>
      </c>
      <c r="B456" s="97" t="s">
        <v>11</v>
      </c>
      <c r="C456" s="97" t="s">
        <v>213</v>
      </c>
      <c r="D456" s="97" t="s">
        <v>936</v>
      </c>
      <c r="E456" s="321">
        <v>5.6468822180368999E-2</v>
      </c>
      <c r="F456" s="122">
        <v>0</v>
      </c>
      <c r="G456" s="122">
        <v>8.7571555949028004E-2</v>
      </c>
      <c r="H456" s="122">
        <v>5.5243678495285997E-2</v>
      </c>
      <c r="I456" s="122">
        <v>0</v>
      </c>
      <c r="J456" s="122">
        <v>8.5292445904042002E-2</v>
      </c>
      <c r="K456" s="122">
        <v>5.4371361649376997E-2</v>
      </c>
      <c r="L456" s="122">
        <v>0</v>
      </c>
      <c r="M456" s="122">
        <v>8.2973612305965005E-2</v>
      </c>
      <c r="N456" s="122">
        <v>5.1576873961260997E-2</v>
      </c>
      <c r="O456" s="122">
        <v>0</v>
      </c>
      <c r="P456" s="475">
        <v>7.9329282007826005E-2</v>
      </c>
      <c r="Q456" s="474">
        <v>2</v>
      </c>
      <c r="R456" s="97">
        <v>0.112937644360737</v>
      </c>
      <c r="S456" s="97">
        <v>0</v>
      </c>
      <c r="T456" s="97">
        <v>0.17514311189805601</v>
      </c>
      <c r="U456" s="97">
        <v>0.11048735699057199</v>
      </c>
      <c r="V456" s="97">
        <v>0</v>
      </c>
      <c r="W456" s="97">
        <v>0.170584891808084</v>
      </c>
      <c r="X456" s="97">
        <v>0.10874272329875299</v>
      </c>
      <c r="Y456" s="97">
        <v>0</v>
      </c>
      <c r="Z456" s="97">
        <v>0.16594722461193001</v>
      </c>
      <c r="AA456" s="97">
        <v>0.10315374792252301</v>
      </c>
      <c r="AB456" s="97">
        <v>0</v>
      </c>
      <c r="AC456" s="97">
        <v>0.15865856401565201</v>
      </c>
      <c r="AD456" s="321">
        <v>0</v>
      </c>
      <c r="AE456" s="97">
        <v>0</v>
      </c>
      <c r="AF456" s="97">
        <v>0</v>
      </c>
      <c r="AG456" s="97">
        <v>0</v>
      </c>
      <c r="AH456" s="97">
        <v>0</v>
      </c>
      <c r="AI456" s="97">
        <v>0</v>
      </c>
      <c r="AJ456" s="97">
        <v>0</v>
      </c>
      <c r="AK456" s="97">
        <v>0</v>
      </c>
      <c r="AL456" s="97">
        <v>0</v>
      </c>
      <c r="AM456" s="97">
        <v>0</v>
      </c>
      <c r="AN456" s="97">
        <v>0</v>
      </c>
      <c r="AO456" s="97">
        <v>0</v>
      </c>
      <c r="AP456" s="466">
        <f t="shared" si="1010"/>
        <v>0</v>
      </c>
      <c r="AQ456" s="122">
        <f t="shared" si="1011"/>
        <v>0</v>
      </c>
      <c r="AR456" s="473">
        <f t="shared" si="1012"/>
        <v>0</v>
      </c>
      <c r="AS456" s="122">
        <f t="shared" si="1013"/>
        <v>0</v>
      </c>
      <c r="AT456" s="122">
        <f t="shared" si="1014"/>
        <v>0</v>
      </c>
      <c r="AU456" s="122">
        <f t="shared" si="1015"/>
        <v>0</v>
      </c>
      <c r="AV456" s="122">
        <f t="shared" si="1016"/>
        <v>0</v>
      </c>
      <c r="AW456" s="122">
        <f t="shared" si="1017"/>
        <v>0</v>
      </c>
      <c r="AX456" s="122">
        <f t="shared" si="1018"/>
        <v>0</v>
      </c>
      <c r="AY456" s="122">
        <f t="shared" si="1019"/>
        <v>0</v>
      </c>
      <c r="AZ456" s="122">
        <f t="shared" si="1020"/>
        <v>0</v>
      </c>
      <c r="BA456" s="469">
        <f t="shared" si="1021"/>
        <v>0</v>
      </c>
      <c r="BB456" s="97">
        <f t="shared" si="1022"/>
        <v>8.7143941251460553E-3</v>
      </c>
      <c r="BC456" s="97">
        <f t="shared" si="1023"/>
        <v>0</v>
      </c>
      <c r="BD456" s="97">
        <f t="shared" si="1024"/>
        <v>1.3514237117511665E-2</v>
      </c>
      <c r="BE456" s="97">
        <f t="shared" si="1025"/>
        <v>8.525327229122524E-3</v>
      </c>
      <c r="BF456" s="97">
        <f t="shared" si="1026"/>
        <v>0</v>
      </c>
      <c r="BG456" s="97">
        <f t="shared" si="1027"/>
        <v>1.3162519790680435E-2</v>
      </c>
      <c r="BH456" s="97">
        <f t="shared" si="1028"/>
        <v>8.390709354979967E-3</v>
      </c>
      <c r="BI456" s="97">
        <f t="shared" si="1029"/>
        <v>0</v>
      </c>
      <c r="BJ456" s="97">
        <f t="shared" si="1030"/>
        <v>1.2804672236861643E-2</v>
      </c>
      <c r="BK456" s="97">
        <f t="shared" si="1031"/>
        <v>7.959457804977265E-3</v>
      </c>
      <c r="BL456" s="97">
        <f t="shared" si="1032"/>
        <v>0</v>
      </c>
      <c r="BM456" s="469">
        <f t="shared" si="1033"/>
        <v>1.2242271086741058E-2</v>
      </c>
      <c r="BN456" s="467">
        <f t="shared" si="1034"/>
        <v>0</v>
      </c>
      <c r="BO456" s="97">
        <f t="shared" si="1035"/>
        <v>0</v>
      </c>
      <c r="BP456" s="97">
        <f t="shared" si="1036"/>
        <v>0</v>
      </c>
      <c r="BQ456" s="97">
        <f t="shared" si="1037"/>
        <v>0</v>
      </c>
      <c r="BR456" s="97">
        <f t="shared" si="1038"/>
        <v>0</v>
      </c>
      <c r="BS456" s="97">
        <f t="shared" si="1039"/>
        <v>0</v>
      </c>
      <c r="BT456" s="97">
        <f t="shared" si="1040"/>
        <v>0</v>
      </c>
      <c r="BU456" s="97">
        <f t="shared" si="1041"/>
        <v>0</v>
      </c>
      <c r="BV456" s="97">
        <f t="shared" si="1042"/>
        <v>0</v>
      </c>
      <c r="BW456" s="97">
        <f t="shared" si="1043"/>
        <v>0</v>
      </c>
      <c r="BX456" s="97">
        <f t="shared" si="1044"/>
        <v>0</v>
      </c>
      <c r="BY456" s="469">
        <f t="shared" si="1045"/>
        <v>0</v>
      </c>
      <c r="BZ456" s="470">
        <f t="shared" si="1046"/>
        <v>0</v>
      </c>
      <c r="CA456" s="470">
        <f t="shared" si="1047"/>
        <v>0</v>
      </c>
      <c r="CB456" s="470">
        <f t="shared" si="1048"/>
        <v>0</v>
      </c>
      <c r="CC456" s="470">
        <f t="shared" si="1049"/>
        <v>0</v>
      </c>
      <c r="CD456" s="470">
        <f t="shared" si="1050"/>
        <v>0</v>
      </c>
      <c r="CE456" s="470">
        <f t="shared" si="1051"/>
        <v>0</v>
      </c>
      <c r="CF456" s="470">
        <f t="shared" si="1052"/>
        <v>0</v>
      </c>
      <c r="CG456" s="470">
        <f t="shared" si="1053"/>
        <v>0</v>
      </c>
      <c r="CH456" s="470">
        <f t="shared" si="1054"/>
        <v>0</v>
      </c>
      <c r="CI456" s="470">
        <f t="shared" si="1055"/>
        <v>0</v>
      </c>
      <c r="CJ456" s="470">
        <f t="shared" si="1056"/>
        <v>0</v>
      </c>
      <c r="CK456" s="472">
        <f t="shared" si="1057"/>
        <v>0</v>
      </c>
      <c r="CL456" s="470">
        <f t="shared" si="1058"/>
        <v>0.112937644360737</v>
      </c>
      <c r="CM456" s="116">
        <f t="shared" si="1059"/>
        <v>0</v>
      </c>
      <c r="CN456" s="116">
        <f t="shared" si="1060"/>
        <v>0.17514311189805601</v>
      </c>
      <c r="CO456" s="116">
        <f t="shared" si="1061"/>
        <v>0.11048735699057199</v>
      </c>
      <c r="CP456" s="116">
        <f t="shared" si="1062"/>
        <v>0</v>
      </c>
      <c r="CQ456" s="116">
        <f t="shared" si="1063"/>
        <v>0.170584891808084</v>
      </c>
      <c r="CR456" s="116">
        <f t="shared" si="1064"/>
        <v>0.10874272329875299</v>
      </c>
      <c r="CS456" s="116">
        <f t="shared" si="1065"/>
        <v>0</v>
      </c>
      <c r="CT456" s="116">
        <f t="shared" si="1066"/>
        <v>0.16594722461193001</v>
      </c>
      <c r="CU456" s="116">
        <f t="shared" si="1067"/>
        <v>0.10315374792252301</v>
      </c>
      <c r="CV456" s="116">
        <f t="shared" si="1068"/>
        <v>0</v>
      </c>
      <c r="CW456" s="471">
        <f t="shared" si="1069"/>
        <v>0.15865856401565201</v>
      </c>
      <c r="CX456" s="470">
        <f t="shared" si="1070"/>
        <v>0</v>
      </c>
      <c r="CY456" s="116">
        <f t="shared" si="1071"/>
        <v>0</v>
      </c>
      <c r="CZ456" s="116">
        <f t="shared" si="1072"/>
        <v>0</v>
      </c>
      <c r="DA456" s="116">
        <f t="shared" si="1073"/>
        <v>0</v>
      </c>
      <c r="DB456" s="116">
        <f t="shared" si="1074"/>
        <v>0</v>
      </c>
      <c r="DC456" s="116">
        <f t="shared" si="1075"/>
        <v>0</v>
      </c>
      <c r="DD456" s="116">
        <f t="shared" si="1076"/>
        <v>0</v>
      </c>
      <c r="DE456" s="116">
        <f t="shared" si="1077"/>
        <v>0</v>
      </c>
      <c r="DF456" s="116">
        <f t="shared" si="1078"/>
        <v>0</v>
      </c>
      <c r="DG456" s="116">
        <f t="shared" si="1079"/>
        <v>0</v>
      </c>
      <c r="DH456" s="116">
        <f t="shared" si="1080"/>
        <v>0</v>
      </c>
      <c r="DI456" s="471">
        <f t="shared" si="1081"/>
        <v>0</v>
      </c>
      <c r="DJ456" s="470">
        <f t="shared" si="1082"/>
        <v>0</v>
      </c>
      <c r="DK456" s="116">
        <f t="shared" si="1083"/>
        <v>0</v>
      </c>
      <c r="DL456" s="116">
        <f t="shared" si="1084"/>
        <v>0</v>
      </c>
      <c r="DM456" s="116">
        <f t="shared" si="1085"/>
        <v>0</v>
      </c>
      <c r="DN456" s="116">
        <f t="shared" si="1086"/>
        <v>0</v>
      </c>
      <c r="DO456" s="116">
        <f t="shared" si="1087"/>
        <v>0</v>
      </c>
      <c r="DP456" s="116">
        <f t="shared" si="1088"/>
        <v>0</v>
      </c>
      <c r="DQ456" s="116">
        <f t="shared" si="1089"/>
        <v>0</v>
      </c>
      <c r="DR456" s="116">
        <f t="shared" si="1090"/>
        <v>0</v>
      </c>
      <c r="DS456" s="116">
        <f t="shared" si="1091"/>
        <v>0</v>
      </c>
      <c r="DT456" s="116">
        <f t="shared" si="1092"/>
        <v>0</v>
      </c>
      <c r="DU456" s="471">
        <f t="shared" si="1093"/>
        <v>0</v>
      </c>
      <c r="DV456" s="470">
        <f t="shared" si="1094"/>
        <v>0</v>
      </c>
      <c r="DW456" s="470">
        <f t="shared" si="1095"/>
        <v>0</v>
      </c>
      <c r="DX456" s="470">
        <f t="shared" si="1096"/>
        <v>0</v>
      </c>
      <c r="DY456" s="470">
        <f t="shared" si="1097"/>
        <v>0</v>
      </c>
      <c r="DZ456" s="470">
        <f t="shared" si="1098"/>
        <v>0</v>
      </c>
      <c r="EA456" s="470">
        <f t="shared" si="1099"/>
        <v>0</v>
      </c>
      <c r="EB456" s="470">
        <f t="shared" si="1100"/>
        <v>0</v>
      </c>
      <c r="EC456" s="470">
        <f t="shared" si="1101"/>
        <v>0</v>
      </c>
      <c r="ED456" s="470">
        <f t="shared" si="1102"/>
        <v>0</v>
      </c>
      <c r="EE456" s="470">
        <f t="shared" si="1103"/>
        <v>0</v>
      </c>
      <c r="EF456" s="470">
        <f t="shared" si="1104"/>
        <v>0</v>
      </c>
      <c r="EG456" s="470">
        <f t="shared" si="1105"/>
        <v>0</v>
      </c>
      <c r="EH456" s="466">
        <f t="shared" si="1106"/>
        <v>0</v>
      </c>
      <c r="EI456" s="122">
        <f t="shared" si="1107"/>
        <v>0</v>
      </c>
      <c r="EJ456" s="122">
        <f t="shared" si="1108"/>
        <v>0</v>
      </c>
      <c r="EK456" s="122">
        <f t="shared" si="1109"/>
        <v>0</v>
      </c>
      <c r="EL456" s="122">
        <f t="shared" si="1110"/>
        <v>0</v>
      </c>
      <c r="EM456" s="122">
        <f t="shared" si="1111"/>
        <v>0</v>
      </c>
      <c r="EN456" s="122">
        <f t="shared" si="1112"/>
        <v>0</v>
      </c>
      <c r="EO456" s="122">
        <f t="shared" si="1113"/>
        <v>0</v>
      </c>
      <c r="EP456" s="122">
        <f t="shared" si="1114"/>
        <v>0</v>
      </c>
      <c r="EQ456" s="122">
        <f t="shared" si="1115"/>
        <v>0</v>
      </c>
      <c r="ER456" s="122">
        <f t="shared" si="1116"/>
        <v>0</v>
      </c>
      <c r="ES456" s="469">
        <f t="shared" si="1117"/>
        <v>0</v>
      </c>
      <c r="ET456" s="466">
        <f t="shared" si="1118"/>
        <v>0</v>
      </c>
      <c r="EU456" s="122">
        <f t="shared" si="1119"/>
        <v>0</v>
      </c>
      <c r="EV456" s="122">
        <f t="shared" si="1120"/>
        <v>0</v>
      </c>
      <c r="EW456" s="122">
        <f t="shared" si="1121"/>
        <v>0</v>
      </c>
      <c r="EX456" s="122">
        <f t="shared" si="1122"/>
        <v>0</v>
      </c>
      <c r="EY456" s="122">
        <f t="shared" si="1123"/>
        <v>0</v>
      </c>
      <c r="EZ456" s="122">
        <f t="shared" si="1124"/>
        <v>0</v>
      </c>
      <c r="FA456" s="122">
        <f t="shared" si="1125"/>
        <v>0</v>
      </c>
      <c r="FB456" s="122">
        <f t="shared" si="1126"/>
        <v>0</v>
      </c>
      <c r="FC456" s="122">
        <f t="shared" si="1127"/>
        <v>0</v>
      </c>
      <c r="FD456" s="122">
        <f t="shared" si="1128"/>
        <v>0</v>
      </c>
      <c r="FE456" s="469">
        <f t="shared" si="1129"/>
        <v>0</v>
      </c>
      <c r="FF456" s="466">
        <f t="shared" si="1130"/>
        <v>0</v>
      </c>
      <c r="FG456" s="466">
        <f t="shared" si="1131"/>
        <v>0</v>
      </c>
      <c r="FH456" s="466">
        <f t="shared" si="1132"/>
        <v>0</v>
      </c>
      <c r="FI456" s="466">
        <f t="shared" si="1133"/>
        <v>0</v>
      </c>
      <c r="FJ456" s="466">
        <f t="shared" si="1134"/>
        <v>0</v>
      </c>
      <c r="FK456" s="466">
        <f t="shared" si="1135"/>
        <v>0</v>
      </c>
      <c r="FL456" s="466">
        <f t="shared" si="1136"/>
        <v>0</v>
      </c>
      <c r="FM456" s="466">
        <f t="shared" si="1137"/>
        <v>0</v>
      </c>
      <c r="FN456" s="466">
        <f t="shared" si="1138"/>
        <v>0</v>
      </c>
      <c r="FO456" s="466">
        <f t="shared" si="1139"/>
        <v>0</v>
      </c>
      <c r="FP456" s="466">
        <f t="shared" si="1140"/>
        <v>0</v>
      </c>
      <c r="FQ456" s="468">
        <f t="shared" si="1141"/>
        <v>0</v>
      </c>
      <c r="FR456" s="466">
        <f t="shared" si="1142"/>
        <v>0</v>
      </c>
      <c r="FS456" s="466">
        <f t="shared" si="1143"/>
        <v>0</v>
      </c>
      <c r="FT456" s="466">
        <f t="shared" si="1144"/>
        <v>0</v>
      </c>
      <c r="FU456" s="466">
        <f t="shared" si="1145"/>
        <v>0</v>
      </c>
      <c r="FV456" s="466">
        <f t="shared" si="1146"/>
        <v>0</v>
      </c>
      <c r="FW456" s="466">
        <f t="shared" si="1147"/>
        <v>0</v>
      </c>
      <c r="FX456" s="466">
        <f t="shared" si="1148"/>
        <v>0</v>
      </c>
      <c r="FY456" s="466">
        <f t="shared" si="1149"/>
        <v>0</v>
      </c>
      <c r="FZ456" s="466">
        <f t="shared" si="1150"/>
        <v>0</v>
      </c>
      <c r="GA456" s="466">
        <f t="shared" si="1151"/>
        <v>0</v>
      </c>
      <c r="GB456" s="466">
        <f t="shared" si="1152"/>
        <v>0</v>
      </c>
      <c r="GC456" s="468">
        <f t="shared" si="1153"/>
        <v>0</v>
      </c>
    </row>
    <row r="457" spans="1:185">
      <c r="A457" s="97">
        <v>454</v>
      </c>
      <c r="B457" s="97" t="s">
        <v>11</v>
      </c>
      <c r="C457" s="97" t="s">
        <v>213</v>
      </c>
      <c r="D457" s="97" t="s">
        <v>936</v>
      </c>
      <c r="E457" s="321">
        <v>6.2913934089158005E-2</v>
      </c>
      <c r="F457" s="122">
        <v>0</v>
      </c>
      <c r="G457" s="122">
        <v>0.34542956224117599</v>
      </c>
      <c r="H457" s="122">
        <v>5.8343076413898E-2</v>
      </c>
      <c r="I457" s="122">
        <v>0</v>
      </c>
      <c r="J457" s="122">
        <v>0.33258495487393203</v>
      </c>
      <c r="K457" s="122">
        <v>5.5097250336030003E-2</v>
      </c>
      <c r="L457" s="122">
        <v>0</v>
      </c>
      <c r="M457" s="122">
        <v>0.32073155617464599</v>
      </c>
      <c r="N457" s="122">
        <v>4.5071244335511997E-2</v>
      </c>
      <c r="O457" s="122">
        <v>0</v>
      </c>
      <c r="P457" s="475">
        <v>0.30116267341151498</v>
      </c>
      <c r="Q457" s="474">
        <v>1</v>
      </c>
      <c r="R457" s="97">
        <v>6.2913934089158005E-2</v>
      </c>
      <c r="S457" s="97">
        <v>0</v>
      </c>
      <c r="T457" s="97">
        <v>0.34542956224117599</v>
      </c>
      <c r="U457" s="97">
        <v>5.8343076413898E-2</v>
      </c>
      <c r="V457" s="97">
        <v>0</v>
      </c>
      <c r="W457" s="97">
        <v>0.33258495487393203</v>
      </c>
      <c r="X457" s="97">
        <v>5.5097250336030003E-2</v>
      </c>
      <c r="Y457" s="97">
        <v>0</v>
      </c>
      <c r="Z457" s="97">
        <v>0.32073155617464599</v>
      </c>
      <c r="AA457" s="97">
        <v>4.5071244335511997E-2</v>
      </c>
      <c r="AB457" s="97">
        <v>0</v>
      </c>
      <c r="AC457" s="97">
        <v>0.30116267341151498</v>
      </c>
      <c r="AD457" s="321">
        <v>0</v>
      </c>
      <c r="AE457" s="97">
        <v>0</v>
      </c>
      <c r="AF457" s="97">
        <v>0</v>
      </c>
      <c r="AG457" s="97">
        <v>0</v>
      </c>
      <c r="AH457" s="97">
        <v>0</v>
      </c>
      <c r="AI457" s="97">
        <v>0</v>
      </c>
      <c r="AJ457" s="97">
        <v>0</v>
      </c>
      <c r="AK457" s="97">
        <v>0</v>
      </c>
      <c r="AL457" s="97">
        <v>0</v>
      </c>
      <c r="AM457" s="97">
        <v>0</v>
      </c>
      <c r="AN457" s="97">
        <v>0</v>
      </c>
      <c r="AO457" s="97">
        <v>0</v>
      </c>
      <c r="AP457" s="466">
        <f t="shared" si="1010"/>
        <v>0</v>
      </c>
      <c r="AQ457" s="122">
        <f t="shared" si="1011"/>
        <v>0</v>
      </c>
      <c r="AR457" s="473">
        <f t="shared" si="1012"/>
        <v>0</v>
      </c>
      <c r="AS457" s="122">
        <f t="shared" si="1013"/>
        <v>0</v>
      </c>
      <c r="AT457" s="122">
        <f t="shared" si="1014"/>
        <v>0</v>
      </c>
      <c r="AU457" s="122">
        <f t="shared" si="1015"/>
        <v>0</v>
      </c>
      <c r="AV457" s="122">
        <f t="shared" si="1016"/>
        <v>0</v>
      </c>
      <c r="AW457" s="122">
        <f t="shared" si="1017"/>
        <v>0</v>
      </c>
      <c r="AX457" s="122">
        <f t="shared" si="1018"/>
        <v>0</v>
      </c>
      <c r="AY457" s="122">
        <f t="shared" si="1019"/>
        <v>0</v>
      </c>
      <c r="AZ457" s="122">
        <f t="shared" si="1020"/>
        <v>0</v>
      </c>
      <c r="BA457" s="469">
        <f t="shared" si="1021"/>
        <v>0</v>
      </c>
      <c r="BB457" s="97">
        <f t="shared" si="1022"/>
        <v>9.7090181173812833E-3</v>
      </c>
      <c r="BC457" s="97">
        <f t="shared" si="1023"/>
        <v>0</v>
      </c>
      <c r="BD457" s="97">
        <f t="shared" si="1024"/>
        <v>5.3307457666307699E-2</v>
      </c>
      <c r="BE457" s="97">
        <f t="shared" si="1025"/>
        <v>9.0036332034736585E-3</v>
      </c>
      <c r="BF457" s="97">
        <f t="shared" si="1026"/>
        <v>0</v>
      </c>
      <c r="BG457" s="97">
        <f t="shared" si="1027"/>
        <v>5.1325249313822686E-2</v>
      </c>
      <c r="BH457" s="97">
        <f t="shared" si="1028"/>
        <v>8.5027301101902302E-3</v>
      </c>
      <c r="BI457" s="97">
        <f t="shared" si="1029"/>
        <v>0</v>
      </c>
      <c r="BJ457" s="97">
        <f t="shared" si="1030"/>
        <v>4.9496006485662866E-2</v>
      </c>
      <c r="BK457" s="97">
        <f t="shared" si="1031"/>
        <v>6.9554945841769564E-3</v>
      </c>
      <c r="BL457" s="97">
        <f t="shared" si="1032"/>
        <v>0</v>
      </c>
      <c r="BM457" s="469">
        <f t="shared" si="1033"/>
        <v>4.6476093011250344E-2</v>
      </c>
      <c r="BN457" s="467">
        <f t="shared" si="1034"/>
        <v>0</v>
      </c>
      <c r="BO457" s="97">
        <f t="shared" si="1035"/>
        <v>0</v>
      </c>
      <c r="BP457" s="97">
        <f t="shared" si="1036"/>
        <v>0</v>
      </c>
      <c r="BQ457" s="97">
        <f t="shared" si="1037"/>
        <v>0</v>
      </c>
      <c r="BR457" s="97">
        <f t="shared" si="1038"/>
        <v>0</v>
      </c>
      <c r="BS457" s="97">
        <f t="shared" si="1039"/>
        <v>0</v>
      </c>
      <c r="BT457" s="97">
        <f t="shared" si="1040"/>
        <v>0</v>
      </c>
      <c r="BU457" s="97">
        <f t="shared" si="1041"/>
        <v>0</v>
      </c>
      <c r="BV457" s="97">
        <f t="shared" si="1042"/>
        <v>0</v>
      </c>
      <c r="BW457" s="97">
        <f t="shared" si="1043"/>
        <v>0</v>
      </c>
      <c r="BX457" s="97">
        <f t="shared" si="1044"/>
        <v>0</v>
      </c>
      <c r="BY457" s="469">
        <f t="shared" si="1045"/>
        <v>0</v>
      </c>
      <c r="BZ457" s="470">
        <f t="shared" si="1046"/>
        <v>0</v>
      </c>
      <c r="CA457" s="470">
        <f t="shared" si="1047"/>
        <v>0</v>
      </c>
      <c r="CB457" s="470">
        <f t="shared" si="1048"/>
        <v>0</v>
      </c>
      <c r="CC457" s="470">
        <f t="shared" si="1049"/>
        <v>0</v>
      </c>
      <c r="CD457" s="470">
        <f t="shared" si="1050"/>
        <v>0</v>
      </c>
      <c r="CE457" s="470">
        <f t="shared" si="1051"/>
        <v>0</v>
      </c>
      <c r="CF457" s="470">
        <f t="shared" si="1052"/>
        <v>0</v>
      </c>
      <c r="CG457" s="470">
        <f t="shared" si="1053"/>
        <v>0</v>
      </c>
      <c r="CH457" s="470">
        <f t="shared" si="1054"/>
        <v>0</v>
      </c>
      <c r="CI457" s="470">
        <f t="shared" si="1055"/>
        <v>0</v>
      </c>
      <c r="CJ457" s="470">
        <f t="shared" si="1056"/>
        <v>0</v>
      </c>
      <c r="CK457" s="472">
        <f t="shared" si="1057"/>
        <v>0</v>
      </c>
      <c r="CL457" s="470">
        <f t="shared" si="1058"/>
        <v>6.2913934089158005E-2</v>
      </c>
      <c r="CM457" s="116">
        <f t="shared" si="1059"/>
        <v>0</v>
      </c>
      <c r="CN457" s="116">
        <f t="shared" si="1060"/>
        <v>0.34542956224117599</v>
      </c>
      <c r="CO457" s="116">
        <f t="shared" si="1061"/>
        <v>5.8343076413898E-2</v>
      </c>
      <c r="CP457" s="116">
        <f t="shared" si="1062"/>
        <v>0</v>
      </c>
      <c r="CQ457" s="116">
        <f t="shared" si="1063"/>
        <v>0.33258495487393203</v>
      </c>
      <c r="CR457" s="116">
        <f t="shared" si="1064"/>
        <v>5.5097250336030003E-2</v>
      </c>
      <c r="CS457" s="116">
        <f t="shared" si="1065"/>
        <v>0</v>
      </c>
      <c r="CT457" s="116">
        <f t="shared" si="1066"/>
        <v>0.32073155617464599</v>
      </c>
      <c r="CU457" s="116">
        <f t="shared" si="1067"/>
        <v>4.5071244335511997E-2</v>
      </c>
      <c r="CV457" s="116">
        <f t="shared" si="1068"/>
        <v>0</v>
      </c>
      <c r="CW457" s="471">
        <f t="shared" si="1069"/>
        <v>0.30116267341151498</v>
      </c>
      <c r="CX457" s="470">
        <f t="shared" si="1070"/>
        <v>0</v>
      </c>
      <c r="CY457" s="116">
        <f t="shared" si="1071"/>
        <v>0</v>
      </c>
      <c r="CZ457" s="116">
        <f t="shared" si="1072"/>
        <v>0</v>
      </c>
      <c r="DA457" s="116">
        <f t="shared" si="1073"/>
        <v>0</v>
      </c>
      <c r="DB457" s="116">
        <f t="shared" si="1074"/>
        <v>0</v>
      </c>
      <c r="DC457" s="116">
        <f t="shared" si="1075"/>
        <v>0</v>
      </c>
      <c r="DD457" s="116">
        <f t="shared" si="1076"/>
        <v>0</v>
      </c>
      <c r="DE457" s="116">
        <f t="shared" si="1077"/>
        <v>0</v>
      </c>
      <c r="DF457" s="116">
        <f t="shared" si="1078"/>
        <v>0</v>
      </c>
      <c r="DG457" s="116">
        <f t="shared" si="1079"/>
        <v>0</v>
      </c>
      <c r="DH457" s="116">
        <f t="shared" si="1080"/>
        <v>0</v>
      </c>
      <c r="DI457" s="471">
        <f t="shared" si="1081"/>
        <v>0</v>
      </c>
      <c r="DJ457" s="470">
        <f t="shared" si="1082"/>
        <v>0</v>
      </c>
      <c r="DK457" s="116">
        <f t="shared" si="1083"/>
        <v>0</v>
      </c>
      <c r="DL457" s="116">
        <f t="shared" si="1084"/>
        <v>0</v>
      </c>
      <c r="DM457" s="116">
        <f t="shared" si="1085"/>
        <v>0</v>
      </c>
      <c r="DN457" s="116">
        <f t="shared" si="1086"/>
        <v>0</v>
      </c>
      <c r="DO457" s="116">
        <f t="shared" si="1087"/>
        <v>0</v>
      </c>
      <c r="DP457" s="116">
        <f t="shared" si="1088"/>
        <v>0</v>
      </c>
      <c r="DQ457" s="116">
        <f t="shared" si="1089"/>
        <v>0</v>
      </c>
      <c r="DR457" s="116">
        <f t="shared" si="1090"/>
        <v>0</v>
      </c>
      <c r="DS457" s="116">
        <f t="shared" si="1091"/>
        <v>0</v>
      </c>
      <c r="DT457" s="116">
        <f t="shared" si="1092"/>
        <v>0</v>
      </c>
      <c r="DU457" s="471">
        <f t="shared" si="1093"/>
        <v>0</v>
      </c>
      <c r="DV457" s="470">
        <f t="shared" si="1094"/>
        <v>0</v>
      </c>
      <c r="DW457" s="470">
        <f t="shared" si="1095"/>
        <v>0</v>
      </c>
      <c r="DX457" s="470">
        <f t="shared" si="1096"/>
        <v>0</v>
      </c>
      <c r="DY457" s="470">
        <f t="shared" si="1097"/>
        <v>0</v>
      </c>
      <c r="DZ457" s="470">
        <f t="shared" si="1098"/>
        <v>0</v>
      </c>
      <c r="EA457" s="470">
        <f t="shared" si="1099"/>
        <v>0</v>
      </c>
      <c r="EB457" s="470">
        <f t="shared" si="1100"/>
        <v>0</v>
      </c>
      <c r="EC457" s="470">
        <f t="shared" si="1101"/>
        <v>0</v>
      </c>
      <c r="ED457" s="470">
        <f t="shared" si="1102"/>
        <v>0</v>
      </c>
      <c r="EE457" s="470">
        <f t="shared" si="1103"/>
        <v>0</v>
      </c>
      <c r="EF457" s="470">
        <f t="shared" si="1104"/>
        <v>0</v>
      </c>
      <c r="EG457" s="470">
        <f t="shared" si="1105"/>
        <v>0</v>
      </c>
      <c r="EH457" s="466">
        <f t="shared" si="1106"/>
        <v>0</v>
      </c>
      <c r="EI457" s="122">
        <f t="shared" si="1107"/>
        <v>0</v>
      </c>
      <c r="EJ457" s="122">
        <f t="shared" si="1108"/>
        <v>0</v>
      </c>
      <c r="EK457" s="122">
        <f t="shared" si="1109"/>
        <v>0</v>
      </c>
      <c r="EL457" s="122">
        <f t="shared" si="1110"/>
        <v>0</v>
      </c>
      <c r="EM457" s="122">
        <f t="shared" si="1111"/>
        <v>0</v>
      </c>
      <c r="EN457" s="122">
        <f t="shared" si="1112"/>
        <v>0</v>
      </c>
      <c r="EO457" s="122">
        <f t="shared" si="1113"/>
        <v>0</v>
      </c>
      <c r="EP457" s="122">
        <f t="shared" si="1114"/>
        <v>0</v>
      </c>
      <c r="EQ457" s="122">
        <f t="shared" si="1115"/>
        <v>0</v>
      </c>
      <c r="ER457" s="122">
        <f t="shared" si="1116"/>
        <v>0</v>
      </c>
      <c r="ES457" s="469">
        <f t="shared" si="1117"/>
        <v>0</v>
      </c>
      <c r="ET457" s="466">
        <f t="shared" si="1118"/>
        <v>0</v>
      </c>
      <c r="EU457" s="122">
        <f t="shared" si="1119"/>
        <v>0</v>
      </c>
      <c r="EV457" s="122">
        <f t="shared" si="1120"/>
        <v>0</v>
      </c>
      <c r="EW457" s="122">
        <f t="shared" si="1121"/>
        <v>0</v>
      </c>
      <c r="EX457" s="122">
        <f t="shared" si="1122"/>
        <v>0</v>
      </c>
      <c r="EY457" s="122">
        <f t="shared" si="1123"/>
        <v>0</v>
      </c>
      <c r="EZ457" s="122">
        <f t="shared" si="1124"/>
        <v>0</v>
      </c>
      <c r="FA457" s="122">
        <f t="shared" si="1125"/>
        <v>0</v>
      </c>
      <c r="FB457" s="122">
        <f t="shared" si="1126"/>
        <v>0</v>
      </c>
      <c r="FC457" s="122">
        <f t="shared" si="1127"/>
        <v>0</v>
      </c>
      <c r="FD457" s="122">
        <f t="shared" si="1128"/>
        <v>0</v>
      </c>
      <c r="FE457" s="469">
        <f t="shared" si="1129"/>
        <v>0</v>
      </c>
      <c r="FF457" s="466">
        <f t="shared" si="1130"/>
        <v>0</v>
      </c>
      <c r="FG457" s="466">
        <f t="shared" si="1131"/>
        <v>0</v>
      </c>
      <c r="FH457" s="466">
        <f t="shared" si="1132"/>
        <v>0</v>
      </c>
      <c r="FI457" s="466">
        <f t="shared" si="1133"/>
        <v>0</v>
      </c>
      <c r="FJ457" s="466">
        <f t="shared" si="1134"/>
        <v>0</v>
      </c>
      <c r="FK457" s="466">
        <f t="shared" si="1135"/>
        <v>0</v>
      </c>
      <c r="FL457" s="466">
        <f t="shared" si="1136"/>
        <v>0</v>
      </c>
      <c r="FM457" s="466">
        <f t="shared" si="1137"/>
        <v>0</v>
      </c>
      <c r="FN457" s="466">
        <f t="shared" si="1138"/>
        <v>0</v>
      </c>
      <c r="FO457" s="466">
        <f t="shared" si="1139"/>
        <v>0</v>
      </c>
      <c r="FP457" s="466">
        <f t="shared" si="1140"/>
        <v>0</v>
      </c>
      <c r="FQ457" s="468">
        <f t="shared" si="1141"/>
        <v>0</v>
      </c>
      <c r="FR457" s="466">
        <f t="shared" si="1142"/>
        <v>0</v>
      </c>
      <c r="FS457" s="466">
        <f t="shared" si="1143"/>
        <v>0</v>
      </c>
      <c r="FT457" s="466">
        <f t="shared" si="1144"/>
        <v>0</v>
      </c>
      <c r="FU457" s="466">
        <f t="shared" si="1145"/>
        <v>0</v>
      </c>
      <c r="FV457" s="466">
        <f t="shared" si="1146"/>
        <v>0</v>
      </c>
      <c r="FW457" s="466">
        <f t="shared" si="1147"/>
        <v>0</v>
      </c>
      <c r="FX457" s="466">
        <f t="shared" si="1148"/>
        <v>0</v>
      </c>
      <c r="FY457" s="466">
        <f t="shared" si="1149"/>
        <v>0</v>
      </c>
      <c r="FZ457" s="466">
        <f t="shared" si="1150"/>
        <v>0</v>
      </c>
      <c r="GA457" s="466">
        <f t="shared" si="1151"/>
        <v>0</v>
      </c>
      <c r="GB457" s="466">
        <f t="shared" si="1152"/>
        <v>0</v>
      </c>
      <c r="GC457" s="468">
        <f t="shared" si="1153"/>
        <v>0</v>
      </c>
    </row>
    <row r="458" spans="1:185">
      <c r="A458" s="97">
        <v>455</v>
      </c>
      <c r="B458" s="97" t="s">
        <v>11</v>
      </c>
      <c r="C458" s="97" t="s">
        <v>213</v>
      </c>
      <c r="D458" s="97" t="s">
        <v>936</v>
      </c>
      <c r="E458" s="321">
        <v>7.4322187171398005E-2</v>
      </c>
      <c r="F458" s="122">
        <v>4.4396635120925003E-2</v>
      </c>
      <c r="G458" s="122">
        <v>0.239358780231335</v>
      </c>
      <c r="H458" s="122">
        <v>6.8190606729758005E-2</v>
      </c>
      <c r="I458" s="122">
        <v>4.2501754994742E-2</v>
      </c>
      <c r="J458" s="122">
        <v>0.23471401966351199</v>
      </c>
      <c r="K458" s="122">
        <v>6.3917080967403006E-2</v>
      </c>
      <c r="L458" s="122">
        <v>4.1181080967403E-2</v>
      </c>
      <c r="M458" s="122">
        <v>0.22931605467928501</v>
      </c>
      <c r="N458" s="122">
        <v>5.418087444795E-2</v>
      </c>
      <c r="O458" s="122">
        <v>3.8172241009464002E-2</v>
      </c>
      <c r="P458" s="475">
        <v>0.222556527865405</v>
      </c>
      <c r="Q458" s="474">
        <v>2</v>
      </c>
      <c r="R458" s="97">
        <v>0.14864437434279701</v>
      </c>
      <c r="S458" s="97">
        <v>8.8793270241851005E-2</v>
      </c>
      <c r="T458" s="97">
        <v>0.478717560462671</v>
      </c>
      <c r="U458" s="97">
        <v>0.13638121345951601</v>
      </c>
      <c r="V458" s="97">
        <v>8.5003509989484999E-2</v>
      </c>
      <c r="W458" s="97">
        <v>0.46942803932702398</v>
      </c>
      <c r="X458" s="97">
        <v>0.12783416193480501</v>
      </c>
      <c r="Y458" s="97">
        <v>8.2362161934805E-2</v>
      </c>
      <c r="Z458" s="97">
        <v>0.45863210935857002</v>
      </c>
      <c r="AA458" s="97">
        <v>0.108361748895899</v>
      </c>
      <c r="AB458" s="97">
        <v>7.6344482018927004E-2</v>
      </c>
      <c r="AC458" s="97">
        <v>0.445113055730809</v>
      </c>
      <c r="AD458" s="321">
        <v>0</v>
      </c>
      <c r="AE458" s="97">
        <v>0</v>
      </c>
      <c r="AF458" s="97">
        <v>0</v>
      </c>
      <c r="AG458" s="97">
        <v>0</v>
      </c>
      <c r="AH458" s="97">
        <v>0</v>
      </c>
      <c r="AI458" s="97">
        <v>0</v>
      </c>
      <c r="AJ458" s="97">
        <v>0</v>
      </c>
      <c r="AK458" s="97">
        <v>0</v>
      </c>
      <c r="AL458" s="97">
        <v>0</v>
      </c>
      <c r="AM458" s="97">
        <v>0</v>
      </c>
      <c r="AN458" s="97">
        <v>0</v>
      </c>
      <c r="AO458" s="97">
        <v>0</v>
      </c>
      <c r="AP458" s="466">
        <f t="shared" si="1010"/>
        <v>0</v>
      </c>
      <c r="AQ458" s="122">
        <f t="shared" si="1011"/>
        <v>0</v>
      </c>
      <c r="AR458" s="473">
        <f t="shared" si="1012"/>
        <v>0</v>
      </c>
      <c r="AS458" s="122">
        <f t="shared" si="1013"/>
        <v>0</v>
      </c>
      <c r="AT458" s="122">
        <f t="shared" si="1014"/>
        <v>0</v>
      </c>
      <c r="AU458" s="122">
        <f t="shared" si="1015"/>
        <v>0</v>
      </c>
      <c r="AV458" s="122">
        <f t="shared" si="1016"/>
        <v>0</v>
      </c>
      <c r="AW458" s="122">
        <f t="shared" si="1017"/>
        <v>0</v>
      </c>
      <c r="AX458" s="122">
        <f t="shared" si="1018"/>
        <v>0</v>
      </c>
      <c r="AY458" s="122">
        <f t="shared" si="1019"/>
        <v>0</v>
      </c>
      <c r="AZ458" s="122">
        <f t="shared" si="1020"/>
        <v>0</v>
      </c>
      <c r="BA458" s="469">
        <f t="shared" si="1021"/>
        <v>0</v>
      </c>
      <c r="BB458" s="97">
        <f t="shared" si="1022"/>
        <v>1.1469565084706075E-2</v>
      </c>
      <c r="BC458" s="97">
        <f t="shared" si="1023"/>
        <v>6.8513873910503037E-3</v>
      </c>
      <c r="BD458" s="97">
        <f t="shared" si="1024"/>
        <v>3.6938378873700127E-2</v>
      </c>
      <c r="BE458" s="97">
        <f t="shared" si="1025"/>
        <v>1.0523325965217876E-2</v>
      </c>
      <c r="BF458" s="97">
        <f t="shared" si="1026"/>
        <v>6.5589652791330178E-3</v>
      </c>
      <c r="BG458" s="97">
        <f t="shared" si="1027"/>
        <v>3.6221589101183525E-2</v>
      </c>
      <c r="BH458" s="97">
        <f t="shared" si="1028"/>
        <v>9.8638259728473371E-3</v>
      </c>
      <c r="BI458" s="97">
        <f t="shared" si="1029"/>
        <v>6.3551559284028905E-3</v>
      </c>
      <c r="BJ458" s="97">
        <f t="shared" si="1030"/>
        <v>3.5388563149339879E-2</v>
      </c>
      <c r="BK458" s="97">
        <f t="shared" si="1031"/>
        <v>8.361312946750861E-3</v>
      </c>
      <c r="BL458" s="97">
        <f t="shared" si="1032"/>
        <v>5.8908250597827271E-3</v>
      </c>
      <c r="BM458" s="469">
        <f t="shared" si="1033"/>
        <v>3.4345417950251221E-2</v>
      </c>
      <c r="BN458" s="467">
        <f t="shared" si="1034"/>
        <v>0</v>
      </c>
      <c r="BO458" s="97">
        <f t="shared" si="1035"/>
        <v>0</v>
      </c>
      <c r="BP458" s="97">
        <f t="shared" si="1036"/>
        <v>0</v>
      </c>
      <c r="BQ458" s="97">
        <f t="shared" si="1037"/>
        <v>0</v>
      </c>
      <c r="BR458" s="97">
        <f t="shared" si="1038"/>
        <v>0</v>
      </c>
      <c r="BS458" s="97">
        <f t="shared" si="1039"/>
        <v>0</v>
      </c>
      <c r="BT458" s="97">
        <f t="shared" si="1040"/>
        <v>0</v>
      </c>
      <c r="BU458" s="97">
        <f t="shared" si="1041"/>
        <v>0</v>
      </c>
      <c r="BV458" s="97">
        <f t="shared" si="1042"/>
        <v>0</v>
      </c>
      <c r="BW458" s="97">
        <f t="shared" si="1043"/>
        <v>0</v>
      </c>
      <c r="BX458" s="97">
        <f t="shared" si="1044"/>
        <v>0</v>
      </c>
      <c r="BY458" s="469">
        <f t="shared" si="1045"/>
        <v>0</v>
      </c>
      <c r="BZ458" s="470">
        <f t="shared" si="1046"/>
        <v>0</v>
      </c>
      <c r="CA458" s="470">
        <f t="shared" si="1047"/>
        <v>0</v>
      </c>
      <c r="CB458" s="470">
        <f t="shared" si="1048"/>
        <v>0</v>
      </c>
      <c r="CC458" s="470">
        <f t="shared" si="1049"/>
        <v>0</v>
      </c>
      <c r="CD458" s="470">
        <f t="shared" si="1050"/>
        <v>0</v>
      </c>
      <c r="CE458" s="470">
        <f t="shared" si="1051"/>
        <v>0</v>
      </c>
      <c r="CF458" s="470">
        <f t="shared" si="1052"/>
        <v>0</v>
      </c>
      <c r="CG458" s="470">
        <f t="shared" si="1053"/>
        <v>0</v>
      </c>
      <c r="CH458" s="470">
        <f t="shared" si="1054"/>
        <v>0</v>
      </c>
      <c r="CI458" s="470">
        <f t="shared" si="1055"/>
        <v>0</v>
      </c>
      <c r="CJ458" s="470">
        <f t="shared" si="1056"/>
        <v>0</v>
      </c>
      <c r="CK458" s="472">
        <f t="shared" si="1057"/>
        <v>0</v>
      </c>
      <c r="CL458" s="470">
        <f t="shared" si="1058"/>
        <v>0.14864437434279701</v>
      </c>
      <c r="CM458" s="116">
        <f t="shared" si="1059"/>
        <v>8.8793270241851005E-2</v>
      </c>
      <c r="CN458" s="116">
        <f t="shared" si="1060"/>
        <v>0.478717560462671</v>
      </c>
      <c r="CO458" s="116">
        <f t="shared" si="1061"/>
        <v>0.13638121345951601</v>
      </c>
      <c r="CP458" s="116">
        <f t="shared" si="1062"/>
        <v>8.5003509989484999E-2</v>
      </c>
      <c r="CQ458" s="116">
        <f t="shared" si="1063"/>
        <v>0.46942803932702398</v>
      </c>
      <c r="CR458" s="116">
        <f t="shared" si="1064"/>
        <v>0.12783416193480501</v>
      </c>
      <c r="CS458" s="116">
        <f t="shared" si="1065"/>
        <v>8.2362161934805E-2</v>
      </c>
      <c r="CT458" s="116">
        <f t="shared" si="1066"/>
        <v>0.45863210935857002</v>
      </c>
      <c r="CU458" s="116">
        <f t="shared" si="1067"/>
        <v>0.108361748895899</v>
      </c>
      <c r="CV458" s="116">
        <f t="shared" si="1068"/>
        <v>7.6344482018927004E-2</v>
      </c>
      <c r="CW458" s="471">
        <f t="shared" si="1069"/>
        <v>0.445113055730809</v>
      </c>
      <c r="CX458" s="470">
        <f t="shared" si="1070"/>
        <v>0</v>
      </c>
      <c r="CY458" s="116">
        <f t="shared" si="1071"/>
        <v>0</v>
      </c>
      <c r="CZ458" s="116">
        <f t="shared" si="1072"/>
        <v>0</v>
      </c>
      <c r="DA458" s="116">
        <f t="shared" si="1073"/>
        <v>0</v>
      </c>
      <c r="DB458" s="116">
        <f t="shared" si="1074"/>
        <v>0</v>
      </c>
      <c r="DC458" s="116">
        <f t="shared" si="1075"/>
        <v>0</v>
      </c>
      <c r="DD458" s="116">
        <f t="shared" si="1076"/>
        <v>0</v>
      </c>
      <c r="DE458" s="116">
        <f t="shared" si="1077"/>
        <v>0</v>
      </c>
      <c r="DF458" s="116">
        <f t="shared" si="1078"/>
        <v>0</v>
      </c>
      <c r="DG458" s="116">
        <f t="shared" si="1079"/>
        <v>0</v>
      </c>
      <c r="DH458" s="116">
        <f t="shared" si="1080"/>
        <v>0</v>
      </c>
      <c r="DI458" s="471">
        <f t="shared" si="1081"/>
        <v>0</v>
      </c>
      <c r="DJ458" s="470">
        <f t="shared" si="1082"/>
        <v>0</v>
      </c>
      <c r="DK458" s="116">
        <f t="shared" si="1083"/>
        <v>0</v>
      </c>
      <c r="DL458" s="116">
        <f t="shared" si="1084"/>
        <v>0</v>
      </c>
      <c r="DM458" s="116">
        <f t="shared" si="1085"/>
        <v>0</v>
      </c>
      <c r="DN458" s="116">
        <f t="shared" si="1086"/>
        <v>0</v>
      </c>
      <c r="DO458" s="116">
        <f t="shared" si="1087"/>
        <v>0</v>
      </c>
      <c r="DP458" s="116">
        <f t="shared" si="1088"/>
        <v>0</v>
      </c>
      <c r="DQ458" s="116">
        <f t="shared" si="1089"/>
        <v>0</v>
      </c>
      <c r="DR458" s="116">
        <f t="shared" si="1090"/>
        <v>0</v>
      </c>
      <c r="DS458" s="116">
        <f t="shared" si="1091"/>
        <v>0</v>
      </c>
      <c r="DT458" s="116">
        <f t="shared" si="1092"/>
        <v>0</v>
      </c>
      <c r="DU458" s="471">
        <f t="shared" si="1093"/>
        <v>0</v>
      </c>
      <c r="DV458" s="470">
        <f t="shared" si="1094"/>
        <v>0</v>
      </c>
      <c r="DW458" s="470">
        <f t="shared" si="1095"/>
        <v>0</v>
      </c>
      <c r="DX458" s="470">
        <f t="shared" si="1096"/>
        <v>0</v>
      </c>
      <c r="DY458" s="470">
        <f t="shared" si="1097"/>
        <v>0</v>
      </c>
      <c r="DZ458" s="470">
        <f t="shared" si="1098"/>
        <v>0</v>
      </c>
      <c r="EA458" s="470">
        <f t="shared" si="1099"/>
        <v>0</v>
      </c>
      <c r="EB458" s="470">
        <f t="shared" si="1100"/>
        <v>0</v>
      </c>
      <c r="EC458" s="470">
        <f t="shared" si="1101"/>
        <v>0</v>
      </c>
      <c r="ED458" s="470">
        <f t="shared" si="1102"/>
        <v>0</v>
      </c>
      <c r="EE458" s="470">
        <f t="shared" si="1103"/>
        <v>0</v>
      </c>
      <c r="EF458" s="470">
        <f t="shared" si="1104"/>
        <v>0</v>
      </c>
      <c r="EG458" s="470">
        <f t="shared" si="1105"/>
        <v>0</v>
      </c>
      <c r="EH458" s="466">
        <f t="shared" si="1106"/>
        <v>0</v>
      </c>
      <c r="EI458" s="122">
        <f t="shared" si="1107"/>
        <v>0</v>
      </c>
      <c r="EJ458" s="122">
        <f t="shared" si="1108"/>
        <v>0</v>
      </c>
      <c r="EK458" s="122">
        <f t="shared" si="1109"/>
        <v>0</v>
      </c>
      <c r="EL458" s="122">
        <f t="shared" si="1110"/>
        <v>0</v>
      </c>
      <c r="EM458" s="122">
        <f t="shared" si="1111"/>
        <v>0</v>
      </c>
      <c r="EN458" s="122">
        <f t="shared" si="1112"/>
        <v>0</v>
      </c>
      <c r="EO458" s="122">
        <f t="shared" si="1113"/>
        <v>0</v>
      </c>
      <c r="EP458" s="122">
        <f t="shared" si="1114"/>
        <v>0</v>
      </c>
      <c r="EQ458" s="122">
        <f t="shared" si="1115"/>
        <v>0</v>
      </c>
      <c r="ER458" s="122">
        <f t="shared" si="1116"/>
        <v>0</v>
      </c>
      <c r="ES458" s="469">
        <f t="shared" si="1117"/>
        <v>0</v>
      </c>
      <c r="ET458" s="466">
        <f t="shared" si="1118"/>
        <v>0</v>
      </c>
      <c r="EU458" s="122">
        <f t="shared" si="1119"/>
        <v>0</v>
      </c>
      <c r="EV458" s="122">
        <f t="shared" si="1120"/>
        <v>0</v>
      </c>
      <c r="EW458" s="122">
        <f t="shared" si="1121"/>
        <v>0</v>
      </c>
      <c r="EX458" s="122">
        <f t="shared" si="1122"/>
        <v>0</v>
      </c>
      <c r="EY458" s="122">
        <f t="shared" si="1123"/>
        <v>0</v>
      </c>
      <c r="EZ458" s="122">
        <f t="shared" si="1124"/>
        <v>0</v>
      </c>
      <c r="FA458" s="122">
        <f t="shared" si="1125"/>
        <v>0</v>
      </c>
      <c r="FB458" s="122">
        <f t="shared" si="1126"/>
        <v>0</v>
      </c>
      <c r="FC458" s="122">
        <f t="shared" si="1127"/>
        <v>0</v>
      </c>
      <c r="FD458" s="122">
        <f t="shared" si="1128"/>
        <v>0</v>
      </c>
      <c r="FE458" s="469">
        <f t="shared" si="1129"/>
        <v>0</v>
      </c>
      <c r="FF458" s="466">
        <f t="shared" si="1130"/>
        <v>0</v>
      </c>
      <c r="FG458" s="466">
        <f t="shared" si="1131"/>
        <v>0</v>
      </c>
      <c r="FH458" s="466">
        <f t="shared" si="1132"/>
        <v>0</v>
      </c>
      <c r="FI458" s="466">
        <f t="shared" si="1133"/>
        <v>0</v>
      </c>
      <c r="FJ458" s="466">
        <f t="shared" si="1134"/>
        <v>0</v>
      </c>
      <c r="FK458" s="466">
        <f t="shared" si="1135"/>
        <v>0</v>
      </c>
      <c r="FL458" s="466">
        <f t="shared" si="1136"/>
        <v>0</v>
      </c>
      <c r="FM458" s="466">
        <f t="shared" si="1137"/>
        <v>0</v>
      </c>
      <c r="FN458" s="466">
        <f t="shared" si="1138"/>
        <v>0</v>
      </c>
      <c r="FO458" s="466">
        <f t="shared" si="1139"/>
        <v>0</v>
      </c>
      <c r="FP458" s="466">
        <f t="shared" si="1140"/>
        <v>0</v>
      </c>
      <c r="FQ458" s="468">
        <f t="shared" si="1141"/>
        <v>0</v>
      </c>
      <c r="FR458" s="466">
        <f t="shared" si="1142"/>
        <v>0</v>
      </c>
      <c r="FS458" s="466">
        <f t="shared" si="1143"/>
        <v>0</v>
      </c>
      <c r="FT458" s="466">
        <f t="shared" si="1144"/>
        <v>0</v>
      </c>
      <c r="FU458" s="466">
        <f t="shared" si="1145"/>
        <v>0</v>
      </c>
      <c r="FV458" s="466">
        <f t="shared" si="1146"/>
        <v>0</v>
      </c>
      <c r="FW458" s="466">
        <f t="shared" si="1147"/>
        <v>0</v>
      </c>
      <c r="FX458" s="466">
        <f t="shared" si="1148"/>
        <v>0</v>
      </c>
      <c r="FY458" s="466">
        <f t="shared" si="1149"/>
        <v>0</v>
      </c>
      <c r="FZ458" s="466">
        <f t="shared" si="1150"/>
        <v>0</v>
      </c>
      <c r="GA458" s="466">
        <f t="shared" si="1151"/>
        <v>0</v>
      </c>
      <c r="GB458" s="466">
        <f t="shared" si="1152"/>
        <v>0</v>
      </c>
      <c r="GC458" s="468">
        <f t="shared" si="1153"/>
        <v>0</v>
      </c>
    </row>
    <row r="459" spans="1:185">
      <c r="A459" s="97">
        <v>456</v>
      </c>
      <c r="B459" s="97" t="s">
        <v>11</v>
      </c>
      <c r="C459" s="97" t="s">
        <v>213</v>
      </c>
      <c r="D459" s="97" t="s">
        <v>936</v>
      </c>
      <c r="E459" s="321">
        <v>7.5125492898272E-2</v>
      </c>
      <c r="F459" s="122">
        <v>5.4663989783089997E-3</v>
      </c>
      <c r="G459" s="122">
        <v>0.83100485920658496</v>
      </c>
      <c r="H459" s="122">
        <v>7.4348612128878999E-2</v>
      </c>
      <c r="I459" s="122">
        <v>5.0837510498280003E-3</v>
      </c>
      <c r="J459" s="122">
        <v>0.82291282610408001</v>
      </c>
      <c r="K459" s="122">
        <v>7.3793697293597998E-2</v>
      </c>
      <c r="L459" s="122">
        <v>4.8104311009119997E-3</v>
      </c>
      <c r="M459" s="122">
        <v>0.81350857141738397</v>
      </c>
      <c r="N459" s="122">
        <v>7.1940281743758994E-2</v>
      </c>
      <c r="O459" s="122">
        <v>3.8975424715340001E-3</v>
      </c>
      <c r="P459" s="475">
        <v>0.80173222386695897</v>
      </c>
      <c r="Q459" s="474">
        <v>5</v>
      </c>
      <c r="R459" s="97">
        <v>0.37562746449136197</v>
      </c>
      <c r="S459" s="97">
        <v>2.7331994891545999E-2</v>
      </c>
      <c r="T459" s="97">
        <v>4.15502429603292</v>
      </c>
      <c r="U459" s="97">
        <v>0.371743060644394</v>
      </c>
      <c r="V459" s="97">
        <v>2.5418755249138E-2</v>
      </c>
      <c r="W459" s="97">
        <v>4.1145641305203897</v>
      </c>
      <c r="X459" s="97">
        <v>0.36896848646798802</v>
      </c>
      <c r="Y459" s="97">
        <v>2.405215550456E-2</v>
      </c>
      <c r="Z459" s="97">
        <v>4.0675428570869103</v>
      </c>
      <c r="AA459" s="97">
        <v>0.35970140871879303</v>
      </c>
      <c r="AB459" s="97">
        <v>1.9487712357672E-2</v>
      </c>
      <c r="AC459" s="97">
        <v>4.0086611193347901</v>
      </c>
      <c r="AD459" s="321">
        <v>0</v>
      </c>
      <c r="AE459" s="97">
        <v>0</v>
      </c>
      <c r="AF459" s="97">
        <v>0</v>
      </c>
      <c r="AG459" s="97">
        <v>0</v>
      </c>
      <c r="AH459" s="97">
        <v>0</v>
      </c>
      <c r="AI459" s="97">
        <v>0</v>
      </c>
      <c r="AJ459" s="97">
        <v>0</v>
      </c>
      <c r="AK459" s="97">
        <v>0</v>
      </c>
      <c r="AL459" s="97">
        <v>0</v>
      </c>
      <c r="AM459" s="97">
        <v>0</v>
      </c>
      <c r="AN459" s="97">
        <v>0</v>
      </c>
      <c r="AO459" s="97">
        <v>0</v>
      </c>
      <c r="AP459" s="466">
        <f t="shared" si="1010"/>
        <v>0</v>
      </c>
      <c r="AQ459" s="122">
        <f t="shared" si="1011"/>
        <v>0</v>
      </c>
      <c r="AR459" s="473">
        <f t="shared" si="1012"/>
        <v>0</v>
      </c>
      <c r="AS459" s="122">
        <f t="shared" si="1013"/>
        <v>0</v>
      </c>
      <c r="AT459" s="122">
        <f t="shared" si="1014"/>
        <v>0</v>
      </c>
      <c r="AU459" s="122">
        <f t="shared" si="1015"/>
        <v>0</v>
      </c>
      <c r="AV459" s="122">
        <f t="shared" si="1016"/>
        <v>0</v>
      </c>
      <c r="AW459" s="122">
        <f t="shared" si="1017"/>
        <v>0</v>
      </c>
      <c r="AX459" s="122">
        <f t="shared" si="1018"/>
        <v>0</v>
      </c>
      <c r="AY459" s="122">
        <f t="shared" si="1019"/>
        <v>0</v>
      </c>
      <c r="AZ459" s="122">
        <f t="shared" si="1020"/>
        <v>0</v>
      </c>
      <c r="BA459" s="469">
        <f t="shared" si="1021"/>
        <v>0</v>
      </c>
      <c r="BB459" s="97">
        <f t="shared" si="1022"/>
        <v>1.1593533009601108E-2</v>
      </c>
      <c r="BC459" s="97">
        <f t="shared" si="1023"/>
        <v>8.4358683788592992E-4</v>
      </c>
      <c r="BD459" s="97">
        <f t="shared" si="1024"/>
        <v>0.12824251655022509</v>
      </c>
      <c r="BE459" s="97">
        <f t="shared" si="1025"/>
        <v>1.1473643042866669E-2</v>
      </c>
      <c r="BF459" s="97">
        <f t="shared" si="1026"/>
        <v>7.8453575923401208E-4</v>
      </c>
      <c r="BG459" s="97">
        <f t="shared" si="1027"/>
        <v>0.12699373601955075</v>
      </c>
      <c r="BH459" s="97">
        <f t="shared" si="1028"/>
        <v>1.1388007352342027E-2</v>
      </c>
      <c r="BI459" s="97">
        <f t="shared" si="1029"/>
        <v>7.4235641733963052E-4</v>
      </c>
      <c r="BJ459" s="97">
        <f t="shared" si="1030"/>
        <v>0.12554245053795604</v>
      </c>
      <c r="BK459" s="97">
        <f t="shared" si="1031"/>
        <v>1.110198414598965E-2</v>
      </c>
      <c r="BL459" s="97">
        <f t="shared" si="1032"/>
        <v>6.0147741541261913E-4</v>
      </c>
      <c r="BM459" s="469">
        <f t="shared" si="1033"/>
        <v>0.12372509841431326</v>
      </c>
      <c r="BN459" s="467">
        <f t="shared" si="1034"/>
        <v>0</v>
      </c>
      <c r="BO459" s="97">
        <f t="shared" si="1035"/>
        <v>0</v>
      </c>
      <c r="BP459" s="97">
        <f t="shared" si="1036"/>
        <v>0</v>
      </c>
      <c r="BQ459" s="97">
        <f t="shared" si="1037"/>
        <v>0</v>
      </c>
      <c r="BR459" s="97">
        <f t="shared" si="1038"/>
        <v>0</v>
      </c>
      <c r="BS459" s="97">
        <f t="shared" si="1039"/>
        <v>0</v>
      </c>
      <c r="BT459" s="97">
        <f t="shared" si="1040"/>
        <v>0</v>
      </c>
      <c r="BU459" s="97">
        <f t="shared" si="1041"/>
        <v>0</v>
      </c>
      <c r="BV459" s="97">
        <f t="shared" si="1042"/>
        <v>0</v>
      </c>
      <c r="BW459" s="97">
        <f t="shared" si="1043"/>
        <v>0</v>
      </c>
      <c r="BX459" s="97">
        <f t="shared" si="1044"/>
        <v>0</v>
      </c>
      <c r="BY459" s="469">
        <f t="shared" si="1045"/>
        <v>0</v>
      </c>
      <c r="BZ459" s="470">
        <f t="shared" si="1046"/>
        <v>0</v>
      </c>
      <c r="CA459" s="470">
        <f t="shared" si="1047"/>
        <v>0</v>
      </c>
      <c r="CB459" s="470">
        <f t="shared" si="1048"/>
        <v>0</v>
      </c>
      <c r="CC459" s="470">
        <f t="shared" si="1049"/>
        <v>0</v>
      </c>
      <c r="CD459" s="470">
        <f t="shared" si="1050"/>
        <v>0</v>
      </c>
      <c r="CE459" s="470">
        <f t="shared" si="1051"/>
        <v>0</v>
      </c>
      <c r="CF459" s="470">
        <f t="shared" si="1052"/>
        <v>0</v>
      </c>
      <c r="CG459" s="470">
        <f t="shared" si="1053"/>
        <v>0</v>
      </c>
      <c r="CH459" s="470">
        <f t="shared" si="1054"/>
        <v>0</v>
      </c>
      <c r="CI459" s="470">
        <f t="shared" si="1055"/>
        <v>0</v>
      </c>
      <c r="CJ459" s="470">
        <f t="shared" si="1056"/>
        <v>0</v>
      </c>
      <c r="CK459" s="472">
        <f t="shared" si="1057"/>
        <v>0</v>
      </c>
      <c r="CL459" s="470">
        <f t="shared" si="1058"/>
        <v>0.37562746449136197</v>
      </c>
      <c r="CM459" s="116">
        <f t="shared" si="1059"/>
        <v>2.7331994891545999E-2</v>
      </c>
      <c r="CN459" s="116">
        <f t="shared" si="1060"/>
        <v>4.15502429603292</v>
      </c>
      <c r="CO459" s="116">
        <f t="shared" si="1061"/>
        <v>0.371743060644394</v>
      </c>
      <c r="CP459" s="116">
        <f t="shared" si="1062"/>
        <v>2.5418755249138E-2</v>
      </c>
      <c r="CQ459" s="116">
        <f t="shared" si="1063"/>
        <v>4.1145641305203897</v>
      </c>
      <c r="CR459" s="116">
        <f t="shared" si="1064"/>
        <v>0.36896848646798802</v>
      </c>
      <c r="CS459" s="116">
        <f t="shared" si="1065"/>
        <v>2.405215550456E-2</v>
      </c>
      <c r="CT459" s="116">
        <f t="shared" si="1066"/>
        <v>4.0675428570869103</v>
      </c>
      <c r="CU459" s="116">
        <f t="shared" si="1067"/>
        <v>0.35970140871879303</v>
      </c>
      <c r="CV459" s="116">
        <f t="shared" si="1068"/>
        <v>1.9487712357672E-2</v>
      </c>
      <c r="CW459" s="471">
        <f t="shared" si="1069"/>
        <v>4.0086611193347901</v>
      </c>
      <c r="CX459" s="470">
        <f t="shared" si="1070"/>
        <v>0</v>
      </c>
      <c r="CY459" s="116">
        <f t="shared" si="1071"/>
        <v>0</v>
      </c>
      <c r="CZ459" s="116">
        <f t="shared" si="1072"/>
        <v>0</v>
      </c>
      <c r="DA459" s="116">
        <f t="shared" si="1073"/>
        <v>0</v>
      </c>
      <c r="DB459" s="116">
        <f t="shared" si="1074"/>
        <v>0</v>
      </c>
      <c r="DC459" s="116">
        <f t="shared" si="1075"/>
        <v>0</v>
      </c>
      <c r="DD459" s="116">
        <f t="shared" si="1076"/>
        <v>0</v>
      </c>
      <c r="DE459" s="116">
        <f t="shared" si="1077"/>
        <v>0</v>
      </c>
      <c r="DF459" s="116">
        <f t="shared" si="1078"/>
        <v>0</v>
      </c>
      <c r="DG459" s="116">
        <f t="shared" si="1079"/>
        <v>0</v>
      </c>
      <c r="DH459" s="116">
        <f t="shared" si="1080"/>
        <v>0</v>
      </c>
      <c r="DI459" s="471">
        <f t="shared" si="1081"/>
        <v>0</v>
      </c>
      <c r="DJ459" s="470">
        <f t="shared" si="1082"/>
        <v>0</v>
      </c>
      <c r="DK459" s="116">
        <f t="shared" si="1083"/>
        <v>0</v>
      </c>
      <c r="DL459" s="116">
        <f t="shared" si="1084"/>
        <v>0</v>
      </c>
      <c r="DM459" s="116">
        <f t="shared" si="1085"/>
        <v>0</v>
      </c>
      <c r="DN459" s="116">
        <f t="shared" si="1086"/>
        <v>0</v>
      </c>
      <c r="DO459" s="116">
        <f t="shared" si="1087"/>
        <v>0</v>
      </c>
      <c r="DP459" s="116">
        <f t="shared" si="1088"/>
        <v>0</v>
      </c>
      <c r="DQ459" s="116">
        <f t="shared" si="1089"/>
        <v>0</v>
      </c>
      <c r="DR459" s="116">
        <f t="shared" si="1090"/>
        <v>0</v>
      </c>
      <c r="DS459" s="116">
        <f t="shared" si="1091"/>
        <v>0</v>
      </c>
      <c r="DT459" s="116">
        <f t="shared" si="1092"/>
        <v>0</v>
      </c>
      <c r="DU459" s="471">
        <f t="shared" si="1093"/>
        <v>0</v>
      </c>
      <c r="DV459" s="470">
        <f t="shared" si="1094"/>
        <v>0</v>
      </c>
      <c r="DW459" s="470">
        <f t="shared" si="1095"/>
        <v>0</v>
      </c>
      <c r="DX459" s="470">
        <f t="shared" si="1096"/>
        <v>0</v>
      </c>
      <c r="DY459" s="470">
        <f t="shared" si="1097"/>
        <v>0</v>
      </c>
      <c r="DZ459" s="470">
        <f t="shared" si="1098"/>
        <v>0</v>
      </c>
      <c r="EA459" s="470">
        <f t="shared" si="1099"/>
        <v>0</v>
      </c>
      <c r="EB459" s="470">
        <f t="shared" si="1100"/>
        <v>0</v>
      </c>
      <c r="EC459" s="470">
        <f t="shared" si="1101"/>
        <v>0</v>
      </c>
      <c r="ED459" s="470">
        <f t="shared" si="1102"/>
        <v>0</v>
      </c>
      <c r="EE459" s="470">
        <f t="shared" si="1103"/>
        <v>0</v>
      </c>
      <c r="EF459" s="470">
        <f t="shared" si="1104"/>
        <v>0</v>
      </c>
      <c r="EG459" s="470">
        <f t="shared" si="1105"/>
        <v>0</v>
      </c>
      <c r="EH459" s="466">
        <f t="shared" si="1106"/>
        <v>0</v>
      </c>
      <c r="EI459" s="122">
        <f t="shared" si="1107"/>
        <v>0</v>
      </c>
      <c r="EJ459" s="122">
        <f t="shared" si="1108"/>
        <v>0</v>
      </c>
      <c r="EK459" s="122">
        <f t="shared" si="1109"/>
        <v>0</v>
      </c>
      <c r="EL459" s="122">
        <f t="shared" si="1110"/>
        <v>0</v>
      </c>
      <c r="EM459" s="122">
        <f t="shared" si="1111"/>
        <v>0</v>
      </c>
      <c r="EN459" s="122">
        <f t="shared" si="1112"/>
        <v>0</v>
      </c>
      <c r="EO459" s="122">
        <f t="shared" si="1113"/>
        <v>0</v>
      </c>
      <c r="EP459" s="122">
        <f t="shared" si="1114"/>
        <v>0</v>
      </c>
      <c r="EQ459" s="122">
        <f t="shared" si="1115"/>
        <v>0</v>
      </c>
      <c r="ER459" s="122">
        <f t="shared" si="1116"/>
        <v>0</v>
      </c>
      <c r="ES459" s="469">
        <f t="shared" si="1117"/>
        <v>0</v>
      </c>
      <c r="ET459" s="466">
        <f t="shared" si="1118"/>
        <v>0</v>
      </c>
      <c r="EU459" s="122">
        <f t="shared" si="1119"/>
        <v>0</v>
      </c>
      <c r="EV459" s="122">
        <f t="shared" si="1120"/>
        <v>0</v>
      </c>
      <c r="EW459" s="122">
        <f t="shared" si="1121"/>
        <v>0</v>
      </c>
      <c r="EX459" s="122">
        <f t="shared" si="1122"/>
        <v>0</v>
      </c>
      <c r="EY459" s="122">
        <f t="shared" si="1123"/>
        <v>0</v>
      </c>
      <c r="EZ459" s="122">
        <f t="shared" si="1124"/>
        <v>0</v>
      </c>
      <c r="FA459" s="122">
        <f t="shared" si="1125"/>
        <v>0</v>
      </c>
      <c r="FB459" s="122">
        <f t="shared" si="1126"/>
        <v>0</v>
      </c>
      <c r="FC459" s="122">
        <f t="shared" si="1127"/>
        <v>0</v>
      </c>
      <c r="FD459" s="122">
        <f t="shared" si="1128"/>
        <v>0</v>
      </c>
      <c r="FE459" s="469">
        <f t="shared" si="1129"/>
        <v>0</v>
      </c>
      <c r="FF459" s="466">
        <f t="shared" si="1130"/>
        <v>0</v>
      </c>
      <c r="FG459" s="466">
        <f t="shared" si="1131"/>
        <v>0</v>
      </c>
      <c r="FH459" s="466">
        <f t="shared" si="1132"/>
        <v>0</v>
      </c>
      <c r="FI459" s="466">
        <f t="shared" si="1133"/>
        <v>0</v>
      </c>
      <c r="FJ459" s="466">
        <f t="shared" si="1134"/>
        <v>0</v>
      </c>
      <c r="FK459" s="466">
        <f t="shared" si="1135"/>
        <v>0</v>
      </c>
      <c r="FL459" s="466">
        <f t="shared" si="1136"/>
        <v>0</v>
      </c>
      <c r="FM459" s="466">
        <f t="shared" si="1137"/>
        <v>0</v>
      </c>
      <c r="FN459" s="466">
        <f t="shared" si="1138"/>
        <v>0</v>
      </c>
      <c r="FO459" s="466">
        <f t="shared" si="1139"/>
        <v>0</v>
      </c>
      <c r="FP459" s="466">
        <f t="shared" si="1140"/>
        <v>0</v>
      </c>
      <c r="FQ459" s="468">
        <f t="shared" si="1141"/>
        <v>0</v>
      </c>
      <c r="FR459" s="466">
        <f t="shared" si="1142"/>
        <v>0</v>
      </c>
      <c r="FS459" s="466">
        <f t="shared" si="1143"/>
        <v>0</v>
      </c>
      <c r="FT459" s="466">
        <f t="shared" si="1144"/>
        <v>0</v>
      </c>
      <c r="FU459" s="466">
        <f t="shared" si="1145"/>
        <v>0</v>
      </c>
      <c r="FV459" s="466">
        <f t="shared" si="1146"/>
        <v>0</v>
      </c>
      <c r="FW459" s="466">
        <f t="shared" si="1147"/>
        <v>0</v>
      </c>
      <c r="FX459" s="466">
        <f t="shared" si="1148"/>
        <v>0</v>
      </c>
      <c r="FY459" s="466">
        <f t="shared" si="1149"/>
        <v>0</v>
      </c>
      <c r="FZ459" s="466">
        <f t="shared" si="1150"/>
        <v>0</v>
      </c>
      <c r="GA459" s="466">
        <f t="shared" si="1151"/>
        <v>0</v>
      </c>
      <c r="GB459" s="466">
        <f t="shared" si="1152"/>
        <v>0</v>
      </c>
      <c r="GC459" s="468">
        <f t="shared" si="1153"/>
        <v>0</v>
      </c>
    </row>
    <row r="460" spans="1:185">
      <c r="A460" s="97">
        <v>457</v>
      </c>
      <c r="B460" s="97" t="s">
        <v>11</v>
      </c>
      <c r="C460" s="97" t="s">
        <v>213</v>
      </c>
      <c r="D460" s="97" t="s">
        <v>936</v>
      </c>
      <c r="E460" s="321">
        <v>7.6656096704056001E-2</v>
      </c>
      <c r="F460" s="122">
        <v>0.65562750443641205</v>
      </c>
      <c r="G460" s="122">
        <v>0.62209174075289897</v>
      </c>
      <c r="H460" s="122">
        <v>7.0331968725971E-2</v>
      </c>
      <c r="I460" s="122">
        <v>0.59465414652382598</v>
      </c>
      <c r="J460" s="122">
        <v>0.59986842893751402</v>
      </c>
      <c r="K460" s="122">
        <v>6.5924243165488006E-2</v>
      </c>
      <c r="L460" s="122">
        <v>0.54187613241669397</v>
      </c>
      <c r="M460" s="122">
        <v>0.58056382715677501</v>
      </c>
      <c r="N460" s="122">
        <v>5.5882294497256998E-2</v>
      </c>
      <c r="O460" s="122">
        <v>0.458939253105488</v>
      </c>
      <c r="P460" s="475">
        <v>0.53414349469215505</v>
      </c>
      <c r="Q460" s="474">
        <v>2</v>
      </c>
      <c r="R460" s="97">
        <v>0.153312193408112</v>
      </c>
      <c r="S460" s="97">
        <v>1.3112550088728201</v>
      </c>
      <c r="T460" s="97">
        <v>1.2441834815057899</v>
      </c>
      <c r="U460" s="97">
        <v>0.140663937451943</v>
      </c>
      <c r="V460" s="97">
        <v>1.18930829304765</v>
      </c>
      <c r="W460" s="97">
        <v>1.19973685787502</v>
      </c>
      <c r="X460" s="97">
        <v>0.13184848633097601</v>
      </c>
      <c r="Y460" s="97">
        <v>1.0837522648333799</v>
      </c>
      <c r="Z460" s="97">
        <v>1.16112765431355</v>
      </c>
      <c r="AA460" s="97">
        <v>0.111764588994514</v>
      </c>
      <c r="AB460" s="97">
        <v>0.917878506210977</v>
      </c>
      <c r="AC460" s="97">
        <v>1.0682869893843101</v>
      </c>
      <c r="AD460" s="321">
        <v>0</v>
      </c>
      <c r="AE460" s="97">
        <v>0</v>
      </c>
      <c r="AF460" s="97">
        <v>0</v>
      </c>
      <c r="AG460" s="97">
        <v>0</v>
      </c>
      <c r="AH460" s="97">
        <v>0</v>
      </c>
      <c r="AI460" s="97">
        <v>0</v>
      </c>
      <c r="AJ460" s="97">
        <v>0</v>
      </c>
      <c r="AK460" s="97">
        <v>0</v>
      </c>
      <c r="AL460" s="97">
        <v>0</v>
      </c>
      <c r="AM460" s="97">
        <v>0</v>
      </c>
      <c r="AN460" s="97">
        <v>0</v>
      </c>
      <c r="AO460" s="97">
        <v>0</v>
      </c>
      <c r="AP460" s="466">
        <f t="shared" si="1010"/>
        <v>0</v>
      </c>
      <c r="AQ460" s="122">
        <f t="shared" si="1011"/>
        <v>0</v>
      </c>
      <c r="AR460" s="473">
        <f t="shared" si="1012"/>
        <v>0</v>
      </c>
      <c r="AS460" s="122">
        <f t="shared" si="1013"/>
        <v>0</v>
      </c>
      <c r="AT460" s="122">
        <f t="shared" si="1014"/>
        <v>0</v>
      </c>
      <c r="AU460" s="122">
        <f t="shared" si="1015"/>
        <v>0</v>
      </c>
      <c r="AV460" s="122">
        <f t="shared" si="1016"/>
        <v>0</v>
      </c>
      <c r="AW460" s="122">
        <f t="shared" si="1017"/>
        <v>0</v>
      </c>
      <c r="AX460" s="122">
        <f t="shared" si="1018"/>
        <v>0</v>
      </c>
      <c r="AY460" s="122">
        <f t="shared" si="1019"/>
        <v>0</v>
      </c>
      <c r="AZ460" s="122">
        <f t="shared" si="1020"/>
        <v>0</v>
      </c>
      <c r="BA460" s="469">
        <f t="shared" si="1021"/>
        <v>0</v>
      </c>
      <c r="BB460" s="97">
        <f t="shared" si="1022"/>
        <v>1.1829739190251487E-2</v>
      </c>
      <c r="BC460" s="97">
        <f t="shared" si="1023"/>
        <v>0.10117789343463696</v>
      </c>
      <c r="BD460" s="97">
        <f t="shared" si="1024"/>
        <v>9.6002579859077911E-2</v>
      </c>
      <c r="BE460" s="97">
        <f t="shared" si="1025"/>
        <v>1.0853785707055679E-2</v>
      </c>
      <c r="BF460" s="97">
        <f t="shared" si="1026"/>
        <v>9.1768349345215758E-2</v>
      </c>
      <c r="BG460" s="97">
        <f t="shared" si="1027"/>
        <v>9.2573028994590342E-2</v>
      </c>
      <c r="BH460" s="97">
        <f t="shared" si="1028"/>
        <v>1.0173575703616253E-2</v>
      </c>
      <c r="BI460" s="97">
        <f t="shared" si="1029"/>
        <v>8.3623528923727361E-2</v>
      </c>
      <c r="BJ460" s="97">
        <f t="shared" si="1030"/>
        <v>8.9593899948671632E-2</v>
      </c>
      <c r="BK460" s="97">
        <f t="shared" si="1031"/>
        <v>8.62387986969336E-3</v>
      </c>
      <c r="BL460" s="97">
        <f t="shared" si="1032"/>
        <v>7.0824525404245803E-2</v>
      </c>
      <c r="BM460" s="469">
        <f t="shared" si="1033"/>
        <v>8.2430211086437125E-2</v>
      </c>
      <c r="BN460" s="467">
        <f t="shared" si="1034"/>
        <v>0</v>
      </c>
      <c r="BO460" s="97">
        <f t="shared" si="1035"/>
        <v>0</v>
      </c>
      <c r="BP460" s="97">
        <f t="shared" si="1036"/>
        <v>0</v>
      </c>
      <c r="BQ460" s="97">
        <f t="shared" si="1037"/>
        <v>0</v>
      </c>
      <c r="BR460" s="97">
        <f t="shared" si="1038"/>
        <v>0</v>
      </c>
      <c r="BS460" s="97">
        <f t="shared" si="1039"/>
        <v>0</v>
      </c>
      <c r="BT460" s="97">
        <f t="shared" si="1040"/>
        <v>0</v>
      </c>
      <c r="BU460" s="97">
        <f t="shared" si="1041"/>
        <v>0</v>
      </c>
      <c r="BV460" s="97">
        <f t="shared" si="1042"/>
        <v>0</v>
      </c>
      <c r="BW460" s="97">
        <f t="shared" si="1043"/>
        <v>0</v>
      </c>
      <c r="BX460" s="97">
        <f t="shared" si="1044"/>
        <v>0</v>
      </c>
      <c r="BY460" s="469">
        <f t="shared" si="1045"/>
        <v>0</v>
      </c>
      <c r="BZ460" s="470">
        <f t="shared" si="1046"/>
        <v>0</v>
      </c>
      <c r="CA460" s="470">
        <f t="shared" si="1047"/>
        <v>0</v>
      </c>
      <c r="CB460" s="470">
        <f t="shared" si="1048"/>
        <v>0</v>
      </c>
      <c r="CC460" s="470">
        <f t="shared" si="1049"/>
        <v>0</v>
      </c>
      <c r="CD460" s="470">
        <f t="shared" si="1050"/>
        <v>0</v>
      </c>
      <c r="CE460" s="470">
        <f t="shared" si="1051"/>
        <v>0</v>
      </c>
      <c r="CF460" s="470">
        <f t="shared" si="1052"/>
        <v>0</v>
      </c>
      <c r="CG460" s="470">
        <f t="shared" si="1053"/>
        <v>0</v>
      </c>
      <c r="CH460" s="470">
        <f t="shared" si="1054"/>
        <v>0</v>
      </c>
      <c r="CI460" s="470">
        <f t="shared" si="1055"/>
        <v>0</v>
      </c>
      <c r="CJ460" s="470">
        <f t="shared" si="1056"/>
        <v>0</v>
      </c>
      <c r="CK460" s="472">
        <f t="shared" si="1057"/>
        <v>0</v>
      </c>
      <c r="CL460" s="470">
        <f t="shared" si="1058"/>
        <v>0.153312193408112</v>
      </c>
      <c r="CM460" s="116">
        <f t="shared" si="1059"/>
        <v>1.3112550088728201</v>
      </c>
      <c r="CN460" s="116">
        <f t="shared" si="1060"/>
        <v>1.2441834815057899</v>
      </c>
      <c r="CO460" s="116">
        <f t="shared" si="1061"/>
        <v>0.140663937451943</v>
      </c>
      <c r="CP460" s="116">
        <f t="shared" si="1062"/>
        <v>1.18930829304765</v>
      </c>
      <c r="CQ460" s="116">
        <f t="shared" si="1063"/>
        <v>1.19973685787502</v>
      </c>
      <c r="CR460" s="116">
        <f t="shared" si="1064"/>
        <v>0.13184848633097601</v>
      </c>
      <c r="CS460" s="116">
        <f t="shared" si="1065"/>
        <v>1.0837522648333799</v>
      </c>
      <c r="CT460" s="116">
        <f t="shared" si="1066"/>
        <v>1.16112765431355</v>
      </c>
      <c r="CU460" s="116">
        <f t="shared" si="1067"/>
        <v>0.111764588994514</v>
      </c>
      <c r="CV460" s="116">
        <f t="shared" si="1068"/>
        <v>0.917878506210977</v>
      </c>
      <c r="CW460" s="471">
        <f t="shared" si="1069"/>
        <v>1.0682869893843101</v>
      </c>
      <c r="CX460" s="470">
        <f t="shared" si="1070"/>
        <v>0</v>
      </c>
      <c r="CY460" s="116">
        <f t="shared" si="1071"/>
        <v>0</v>
      </c>
      <c r="CZ460" s="116">
        <f t="shared" si="1072"/>
        <v>0</v>
      </c>
      <c r="DA460" s="116">
        <f t="shared" si="1073"/>
        <v>0</v>
      </c>
      <c r="DB460" s="116">
        <f t="shared" si="1074"/>
        <v>0</v>
      </c>
      <c r="DC460" s="116">
        <f t="shared" si="1075"/>
        <v>0</v>
      </c>
      <c r="DD460" s="116">
        <f t="shared" si="1076"/>
        <v>0</v>
      </c>
      <c r="DE460" s="116">
        <f t="shared" si="1077"/>
        <v>0</v>
      </c>
      <c r="DF460" s="116">
        <f t="shared" si="1078"/>
        <v>0</v>
      </c>
      <c r="DG460" s="116">
        <f t="shared" si="1079"/>
        <v>0</v>
      </c>
      <c r="DH460" s="116">
        <f t="shared" si="1080"/>
        <v>0</v>
      </c>
      <c r="DI460" s="471">
        <f t="shared" si="1081"/>
        <v>0</v>
      </c>
      <c r="DJ460" s="470">
        <f t="shared" si="1082"/>
        <v>0</v>
      </c>
      <c r="DK460" s="116">
        <f t="shared" si="1083"/>
        <v>0</v>
      </c>
      <c r="DL460" s="116">
        <f t="shared" si="1084"/>
        <v>0</v>
      </c>
      <c r="DM460" s="116">
        <f t="shared" si="1085"/>
        <v>0</v>
      </c>
      <c r="DN460" s="116">
        <f t="shared" si="1086"/>
        <v>0</v>
      </c>
      <c r="DO460" s="116">
        <f t="shared" si="1087"/>
        <v>0</v>
      </c>
      <c r="DP460" s="116">
        <f t="shared" si="1088"/>
        <v>0</v>
      </c>
      <c r="DQ460" s="116">
        <f t="shared" si="1089"/>
        <v>0</v>
      </c>
      <c r="DR460" s="116">
        <f t="shared" si="1090"/>
        <v>0</v>
      </c>
      <c r="DS460" s="116">
        <f t="shared" si="1091"/>
        <v>0</v>
      </c>
      <c r="DT460" s="116">
        <f t="shared" si="1092"/>
        <v>0</v>
      </c>
      <c r="DU460" s="471">
        <f t="shared" si="1093"/>
        <v>0</v>
      </c>
      <c r="DV460" s="470">
        <f t="shared" si="1094"/>
        <v>0</v>
      </c>
      <c r="DW460" s="470">
        <f t="shared" si="1095"/>
        <v>0</v>
      </c>
      <c r="DX460" s="470">
        <f t="shared" si="1096"/>
        <v>0</v>
      </c>
      <c r="DY460" s="470">
        <f t="shared" si="1097"/>
        <v>0</v>
      </c>
      <c r="DZ460" s="470">
        <f t="shared" si="1098"/>
        <v>0</v>
      </c>
      <c r="EA460" s="470">
        <f t="shared" si="1099"/>
        <v>0</v>
      </c>
      <c r="EB460" s="470">
        <f t="shared" si="1100"/>
        <v>0</v>
      </c>
      <c r="EC460" s="470">
        <f t="shared" si="1101"/>
        <v>0</v>
      </c>
      <c r="ED460" s="470">
        <f t="shared" si="1102"/>
        <v>0</v>
      </c>
      <c r="EE460" s="470">
        <f t="shared" si="1103"/>
        <v>0</v>
      </c>
      <c r="EF460" s="470">
        <f t="shared" si="1104"/>
        <v>0</v>
      </c>
      <c r="EG460" s="470">
        <f t="shared" si="1105"/>
        <v>0</v>
      </c>
      <c r="EH460" s="466">
        <f t="shared" si="1106"/>
        <v>0</v>
      </c>
      <c r="EI460" s="122">
        <f t="shared" si="1107"/>
        <v>0</v>
      </c>
      <c r="EJ460" s="122">
        <f t="shared" si="1108"/>
        <v>0</v>
      </c>
      <c r="EK460" s="122">
        <f t="shared" si="1109"/>
        <v>0</v>
      </c>
      <c r="EL460" s="122">
        <f t="shared" si="1110"/>
        <v>0</v>
      </c>
      <c r="EM460" s="122">
        <f t="shared" si="1111"/>
        <v>0</v>
      </c>
      <c r="EN460" s="122">
        <f t="shared" si="1112"/>
        <v>0</v>
      </c>
      <c r="EO460" s="122">
        <f t="shared" si="1113"/>
        <v>0</v>
      </c>
      <c r="EP460" s="122">
        <f t="shared" si="1114"/>
        <v>0</v>
      </c>
      <c r="EQ460" s="122">
        <f t="shared" si="1115"/>
        <v>0</v>
      </c>
      <c r="ER460" s="122">
        <f t="shared" si="1116"/>
        <v>0</v>
      </c>
      <c r="ES460" s="469">
        <f t="shared" si="1117"/>
        <v>0</v>
      </c>
      <c r="ET460" s="466">
        <f t="shared" si="1118"/>
        <v>0</v>
      </c>
      <c r="EU460" s="122">
        <f t="shared" si="1119"/>
        <v>0</v>
      </c>
      <c r="EV460" s="122">
        <f t="shared" si="1120"/>
        <v>0</v>
      </c>
      <c r="EW460" s="122">
        <f t="shared" si="1121"/>
        <v>0</v>
      </c>
      <c r="EX460" s="122">
        <f t="shared" si="1122"/>
        <v>0</v>
      </c>
      <c r="EY460" s="122">
        <f t="shared" si="1123"/>
        <v>0</v>
      </c>
      <c r="EZ460" s="122">
        <f t="shared" si="1124"/>
        <v>0</v>
      </c>
      <c r="FA460" s="122">
        <f t="shared" si="1125"/>
        <v>0</v>
      </c>
      <c r="FB460" s="122">
        <f t="shared" si="1126"/>
        <v>0</v>
      </c>
      <c r="FC460" s="122">
        <f t="shared" si="1127"/>
        <v>0</v>
      </c>
      <c r="FD460" s="122">
        <f t="shared" si="1128"/>
        <v>0</v>
      </c>
      <c r="FE460" s="469">
        <f t="shared" si="1129"/>
        <v>0</v>
      </c>
      <c r="FF460" s="466">
        <f t="shared" si="1130"/>
        <v>0</v>
      </c>
      <c r="FG460" s="466">
        <f t="shared" si="1131"/>
        <v>0</v>
      </c>
      <c r="FH460" s="466">
        <f t="shared" si="1132"/>
        <v>0</v>
      </c>
      <c r="FI460" s="466">
        <f t="shared" si="1133"/>
        <v>0</v>
      </c>
      <c r="FJ460" s="466">
        <f t="shared" si="1134"/>
        <v>0</v>
      </c>
      <c r="FK460" s="466">
        <f t="shared" si="1135"/>
        <v>0</v>
      </c>
      <c r="FL460" s="466">
        <f t="shared" si="1136"/>
        <v>0</v>
      </c>
      <c r="FM460" s="466">
        <f t="shared" si="1137"/>
        <v>0</v>
      </c>
      <c r="FN460" s="466">
        <f t="shared" si="1138"/>
        <v>0</v>
      </c>
      <c r="FO460" s="466">
        <f t="shared" si="1139"/>
        <v>0</v>
      </c>
      <c r="FP460" s="466">
        <f t="shared" si="1140"/>
        <v>0</v>
      </c>
      <c r="FQ460" s="468">
        <f t="shared" si="1141"/>
        <v>0</v>
      </c>
      <c r="FR460" s="466">
        <f t="shared" si="1142"/>
        <v>0</v>
      </c>
      <c r="FS460" s="466">
        <f t="shared" si="1143"/>
        <v>0</v>
      </c>
      <c r="FT460" s="466">
        <f t="shared" si="1144"/>
        <v>0</v>
      </c>
      <c r="FU460" s="466">
        <f t="shared" si="1145"/>
        <v>0</v>
      </c>
      <c r="FV460" s="466">
        <f t="shared" si="1146"/>
        <v>0</v>
      </c>
      <c r="FW460" s="466">
        <f t="shared" si="1147"/>
        <v>0</v>
      </c>
      <c r="FX460" s="466">
        <f t="shared" si="1148"/>
        <v>0</v>
      </c>
      <c r="FY460" s="466">
        <f t="shared" si="1149"/>
        <v>0</v>
      </c>
      <c r="FZ460" s="466">
        <f t="shared" si="1150"/>
        <v>0</v>
      </c>
      <c r="GA460" s="466">
        <f t="shared" si="1151"/>
        <v>0</v>
      </c>
      <c r="GB460" s="466">
        <f t="shared" si="1152"/>
        <v>0</v>
      </c>
      <c r="GC460" s="468">
        <f t="shared" si="1153"/>
        <v>0</v>
      </c>
    </row>
    <row r="461" spans="1:185">
      <c r="A461" s="97">
        <v>458</v>
      </c>
      <c r="B461" s="97" t="s">
        <v>11</v>
      </c>
      <c r="C461" s="97" t="s">
        <v>213</v>
      </c>
      <c r="D461" s="97" t="s">
        <v>936</v>
      </c>
      <c r="E461" s="321">
        <v>7.6861845738548998E-2</v>
      </c>
      <c r="F461" s="122">
        <v>0</v>
      </c>
      <c r="G461" s="122">
        <v>1.0918270385831299</v>
      </c>
      <c r="H461" s="122">
        <v>7.6861845738548998E-2</v>
      </c>
      <c r="I461" s="122">
        <v>0</v>
      </c>
      <c r="J461" s="122">
        <v>1.0912205291227799</v>
      </c>
      <c r="K461" s="122">
        <v>7.6861845738548998E-2</v>
      </c>
      <c r="L461" s="122">
        <v>0</v>
      </c>
      <c r="M461" s="122">
        <v>1.09051566677697</v>
      </c>
      <c r="N461" s="122">
        <v>7.6861845738548998E-2</v>
      </c>
      <c r="O461" s="122">
        <v>0</v>
      </c>
      <c r="P461" s="475">
        <v>1.08963301267666</v>
      </c>
      <c r="Q461" s="474">
        <v>1</v>
      </c>
      <c r="R461" s="97">
        <v>7.6861845738548998E-2</v>
      </c>
      <c r="S461" s="97">
        <v>0</v>
      </c>
      <c r="T461" s="97">
        <v>1.0918270385831299</v>
      </c>
      <c r="U461" s="97">
        <v>7.6861845738548998E-2</v>
      </c>
      <c r="V461" s="97">
        <v>0</v>
      </c>
      <c r="W461" s="97">
        <v>1.0912205291227799</v>
      </c>
      <c r="X461" s="97">
        <v>7.6861845738548998E-2</v>
      </c>
      <c r="Y461" s="97">
        <v>0</v>
      </c>
      <c r="Z461" s="97">
        <v>1.09051566677697</v>
      </c>
      <c r="AA461" s="97">
        <v>7.6861845738548998E-2</v>
      </c>
      <c r="AB461" s="97">
        <v>0</v>
      </c>
      <c r="AC461" s="97">
        <v>1.08963301267666</v>
      </c>
      <c r="AD461" s="321">
        <v>0</v>
      </c>
      <c r="AE461" s="97">
        <v>0</v>
      </c>
      <c r="AF461" s="97">
        <v>0</v>
      </c>
      <c r="AG461" s="97">
        <v>0</v>
      </c>
      <c r="AH461" s="97">
        <v>0</v>
      </c>
      <c r="AI461" s="97">
        <v>0</v>
      </c>
      <c r="AJ461" s="97">
        <v>0</v>
      </c>
      <c r="AK461" s="97">
        <v>0</v>
      </c>
      <c r="AL461" s="97">
        <v>0</v>
      </c>
      <c r="AM461" s="97">
        <v>0</v>
      </c>
      <c r="AN461" s="97">
        <v>0</v>
      </c>
      <c r="AO461" s="97">
        <v>0</v>
      </c>
      <c r="AP461" s="466">
        <f t="shared" si="1010"/>
        <v>0</v>
      </c>
      <c r="AQ461" s="122">
        <f t="shared" si="1011"/>
        <v>0</v>
      </c>
      <c r="AR461" s="473">
        <f t="shared" si="1012"/>
        <v>0</v>
      </c>
      <c r="AS461" s="122">
        <f t="shared" si="1013"/>
        <v>0</v>
      </c>
      <c r="AT461" s="122">
        <f t="shared" si="1014"/>
        <v>0</v>
      </c>
      <c r="AU461" s="122">
        <f t="shared" si="1015"/>
        <v>0</v>
      </c>
      <c r="AV461" s="122">
        <f t="shared" si="1016"/>
        <v>0</v>
      </c>
      <c r="AW461" s="122">
        <f t="shared" si="1017"/>
        <v>0</v>
      </c>
      <c r="AX461" s="122">
        <f t="shared" si="1018"/>
        <v>0</v>
      </c>
      <c r="AY461" s="122">
        <f t="shared" si="1019"/>
        <v>0</v>
      </c>
      <c r="AZ461" s="122">
        <f t="shared" si="1020"/>
        <v>0</v>
      </c>
      <c r="BA461" s="469">
        <f t="shared" si="1021"/>
        <v>0</v>
      </c>
      <c r="BB461" s="97">
        <f t="shared" si="1022"/>
        <v>1.1861490838474521E-2</v>
      </c>
      <c r="BC461" s="97">
        <f t="shared" si="1023"/>
        <v>0</v>
      </c>
      <c r="BD461" s="97">
        <f t="shared" si="1024"/>
        <v>0.16849317487645654</v>
      </c>
      <c r="BE461" s="97">
        <f t="shared" si="1025"/>
        <v>1.1861490838474521E-2</v>
      </c>
      <c r="BF461" s="97">
        <f t="shared" si="1026"/>
        <v>0</v>
      </c>
      <c r="BG461" s="97">
        <f t="shared" si="1027"/>
        <v>0.16839957698873656</v>
      </c>
      <c r="BH461" s="97">
        <f t="shared" si="1028"/>
        <v>1.1861490838474521E-2</v>
      </c>
      <c r="BI461" s="97">
        <f t="shared" si="1029"/>
        <v>0</v>
      </c>
      <c r="BJ461" s="97">
        <f t="shared" si="1030"/>
        <v>0.16829080106517039</v>
      </c>
      <c r="BK461" s="97">
        <f t="shared" si="1031"/>
        <v>1.1861490838474521E-2</v>
      </c>
      <c r="BL461" s="97">
        <f t="shared" si="1032"/>
        <v>0</v>
      </c>
      <c r="BM461" s="469">
        <f t="shared" si="1033"/>
        <v>0.16815458792295698</v>
      </c>
      <c r="BN461" s="467">
        <f t="shared" si="1034"/>
        <v>0</v>
      </c>
      <c r="BO461" s="97">
        <f t="shared" si="1035"/>
        <v>0</v>
      </c>
      <c r="BP461" s="97">
        <f t="shared" si="1036"/>
        <v>0</v>
      </c>
      <c r="BQ461" s="97">
        <f t="shared" si="1037"/>
        <v>0</v>
      </c>
      <c r="BR461" s="97">
        <f t="shared" si="1038"/>
        <v>0</v>
      </c>
      <c r="BS461" s="97">
        <f t="shared" si="1039"/>
        <v>0</v>
      </c>
      <c r="BT461" s="97">
        <f t="shared" si="1040"/>
        <v>0</v>
      </c>
      <c r="BU461" s="97">
        <f t="shared" si="1041"/>
        <v>0</v>
      </c>
      <c r="BV461" s="97">
        <f t="shared" si="1042"/>
        <v>0</v>
      </c>
      <c r="BW461" s="97">
        <f t="shared" si="1043"/>
        <v>0</v>
      </c>
      <c r="BX461" s="97">
        <f t="shared" si="1044"/>
        <v>0</v>
      </c>
      <c r="BY461" s="469">
        <f t="shared" si="1045"/>
        <v>0</v>
      </c>
      <c r="BZ461" s="470">
        <f t="shared" si="1046"/>
        <v>0</v>
      </c>
      <c r="CA461" s="470">
        <f t="shared" si="1047"/>
        <v>0</v>
      </c>
      <c r="CB461" s="470">
        <f t="shared" si="1048"/>
        <v>0</v>
      </c>
      <c r="CC461" s="470">
        <f t="shared" si="1049"/>
        <v>0</v>
      </c>
      <c r="CD461" s="470">
        <f t="shared" si="1050"/>
        <v>0</v>
      </c>
      <c r="CE461" s="470">
        <f t="shared" si="1051"/>
        <v>0</v>
      </c>
      <c r="CF461" s="470">
        <f t="shared" si="1052"/>
        <v>0</v>
      </c>
      <c r="CG461" s="470">
        <f t="shared" si="1053"/>
        <v>0</v>
      </c>
      <c r="CH461" s="470">
        <f t="shared" si="1054"/>
        <v>0</v>
      </c>
      <c r="CI461" s="470">
        <f t="shared" si="1055"/>
        <v>0</v>
      </c>
      <c r="CJ461" s="470">
        <f t="shared" si="1056"/>
        <v>0</v>
      </c>
      <c r="CK461" s="472">
        <f t="shared" si="1057"/>
        <v>0</v>
      </c>
      <c r="CL461" s="470">
        <f t="shared" si="1058"/>
        <v>7.6861845738548998E-2</v>
      </c>
      <c r="CM461" s="116">
        <f t="shared" si="1059"/>
        <v>0</v>
      </c>
      <c r="CN461" s="116">
        <f t="shared" si="1060"/>
        <v>1.0918270385831299</v>
      </c>
      <c r="CO461" s="116">
        <f t="shared" si="1061"/>
        <v>7.6861845738548998E-2</v>
      </c>
      <c r="CP461" s="116">
        <f t="shared" si="1062"/>
        <v>0</v>
      </c>
      <c r="CQ461" s="116">
        <f t="shared" si="1063"/>
        <v>1.0912205291227799</v>
      </c>
      <c r="CR461" s="116">
        <f t="shared" si="1064"/>
        <v>7.6861845738548998E-2</v>
      </c>
      <c r="CS461" s="116">
        <f t="shared" si="1065"/>
        <v>0</v>
      </c>
      <c r="CT461" s="116">
        <f t="shared" si="1066"/>
        <v>1.09051566677697</v>
      </c>
      <c r="CU461" s="116">
        <f t="shared" si="1067"/>
        <v>7.6861845738548998E-2</v>
      </c>
      <c r="CV461" s="116">
        <f t="shared" si="1068"/>
        <v>0</v>
      </c>
      <c r="CW461" s="471">
        <f t="shared" si="1069"/>
        <v>1.08963301267666</v>
      </c>
      <c r="CX461" s="470">
        <f t="shared" si="1070"/>
        <v>0</v>
      </c>
      <c r="CY461" s="116">
        <f t="shared" si="1071"/>
        <v>0</v>
      </c>
      <c r="CZ461" s="116">
        <f t="shared" si="1072"/>
        <v>0</v>
      </c>
      <c r="DA461" s="116">
        <f t="shared" si="1073"/>
        <v>0</v>
      </c>
      <c r="DB461" s="116">
        <f t="shared" si="1074"/>
        <v>0</v>
      </c>
      <c r="DC461" s="116">
        <f t="shared" si="1075"/>
        <v>0</v>
      </c>
      <c r="DD461" s="116">
        <f t="shared" si="1076"/>
        <v>0</v>
      </c>
      <c r="DE461" s="116">
        <f t="shared" si="1077"/>
        <v>0</v>
      </c>
      <c r="DF461" s="116">
        <f t="shared" si="1078"/>
        <v>0</v>
      </c>
      <c r="DG461" s="116">
        <f t="shared" si="1079"/>
        <v>0</v>
      </c>
      <c r="DH461" s="116">
        <f t="shared" si="1080"/>
        <v>0</v>
      </c>
      <c r="DI461" s="471">
        <f t="shared" si="1081"/>
        <v>0</v>
      </c>
      <c r="DJ461" s="470">
        <f t="shared" si="1082"/>
        <v>0</v>
      </c>
      <c r="DK461" s="116">
        <f t="shared" si="1083"/>
        <v>0</v>
      </c>
      <c r="DL461" s="116">
        <f t="shared" si="1084"/>
        <v>0</v>
      </c>
      <c r="DM461" s="116">
        <f t="shared" si="1085"/>
        <v>0</v>
      </c>
      <c r="DN461" s="116">
        <f t="shared" si="1086"/>
        <v>0</v>
      </c>
      <c r="DO461" s="116">
        <f t="shared" si="1087"/>
        <v>0</v>
      </c>
      <c r="DP461" s="116">
        <f t="shared" si="1088"/>
        <v>0</v>
      </c>
      <c r="DQ461" s="116">
        <f t="shared" si="1089"/>
        <v>0</v>
      </c>
      <c r="DR461" s="116">
        <f t="shared" si="1090"/>
        <v>0</v>
      </c>
      <c r="DS461" s="116">
        <f t="shared" si="1091"/>
        <v>0</v>
      </c>
      <c r="DT461" s="116">
        <f t="shared" si="1092"/>
        <v>0</v>
      </c>
      <c r="DU461" s="471">
        <f t="shared" si="1093"/>
        <v>0</v>
      </c>
      <c r="DV461" s="470">
        <f t="shared" si="1094"/>
        <v>0</v>
      </c>
      <c r="DW461" s="470">
        <f t="shared" si="1095"/>
        <v>0</v>
      </c>
      <c r="DX461" s="470">
        <f t="shared" si="1096"/>
        <v>0</v>
      </c>
      <c r="DY461" s="470">
        <f t="shared" si="1097"/>
        <v>0</v>
      </c>
      <c r="DZ461" s="470">
        <f t="shared" si="1098"/>
        <v>0</v>
      </c>
      <c r="EA461" s="470">
        <f t="shared" si="1099"/>
        <v>0</v>
      </c>
      <c r="EB461" s="470">
        <f t="shared" si="1100"/>
        <v>0</v>
      </c>
      <c r="EC461" s="470">
        <f t="shared" si="1101"/>
        <v>0</v>
      </c>
      <c r="ED461" s="470">
        <f t="shared" si="1102"/>
        <v>0</v>
      </c>
      <c r="EE461" s="470">
        <f t="shared" si="1103"/>
        <v>0</v>
      </c>
      <c r="EF461" s="470">
        <f t="shared" si="1104"/>
        <v>0</v>
      </c>
      <c r="EG461" s="470">
        <f t="shared" si="1105"/>
        <v>0</v>
      </c>
      <c r="EH461" s="466">
        <f t="shared" si="1106"/>
        <v>0</v>
      </c>
      <c r="EI461" s="122">
        <f t="shared" si="1107"/>
        <v>0</v>
      </c>
      <c r="EJ461" s="122">
        <f t="shared" si="1108"/>
        <v>0</v>
      </c>
      <c r="EK461" s="122">
        <f t="shared" si="1109"/>
        <v>0</v>
      </c>
      <c r="EL461" s="122">
        <f t="shared" si="1110"/>
        <v>0</v>
      </c>
      <c r="EM461" s="122">
        <f t="shared" si="1111"/>
        <v>0</v>
      </c>
      <c r="EN461" s="122">
        <f t="shared" si="1112"/>
        <v>0</v>
      </c>
      <c r="EO461" s="122">
        <f t="shared" si="1113"/>
        <v>0</v>
      </c>
      <c r="EP461" s="122">
        <f t="shared" si="1114"/>
        <v>0</v>
      </c>
      <c r="EQ461" s="122">
        <f t="shared" si="1115"/>
        <v>0</v>
      </c>
      <c r="ER461" s="122">
        <f t="shared" si="1116"/>
        <v>0</v>
      </c>
      <c r="ES461" s="469">
        <f t="shared" si="1117"/>
        <v>0</v>
      </c>
      <c r="ET461" s="466">
        <f t="shared" si="1118"/>
        <v>0</v>
      </c>
      <c r="EU461" s="122">
        <f t="shared" si="1119"/>
        <v>0</v>
      </c>
      <c r="EV461" s="122">
        <f t="shared" si="1120"/>
        <v>0</v>
      </c>
      <c r="EW461" s="122">
        <f t="shared" si="1121"/>
        <v>0</v>
      </c>
      <c r="EX461" s="122">
        <f t="shared" si="1122"/>
        <v>0</v>
      </c>
      <c r="EY461" s="122">
        <f t="shared" si="1123"/>
        <v>0</v>
      </c>
      <c r="EZ461" s="122">
        <f t="shared" si="1124"/>
        <v>0</v>
      </c>
      <c r="FA461" s="122">
        <f t="shared" si="1125"/>
        <v>0</v>
      </c>
      <c r="FB461" s="122">
        <f t="shared" si="1126"/>
        <v>0</v>
      </c>
      <c r="FC461" s="122">
        <f t="shared" si="1127"/>
        <v>0</v>
      </c>
      <c r="FD461" s="122">
        <f t="shared" si="1128"/>
        <v>0</v>
      </c>
      <c r="FE461" s="469">
        <f t="shared" si="1129"/>
        <v>0</v>
      </c>
      <c r="FF461" s="466">
        <f t="shared" si="1130"/>
        <v>0</v>
      </c>
      <c r="FG461" s="466">
        <f t="shared" si="1131"/>
        <v>0</v>
      </c>
      <c r="FH461" s="466">
        <f t="shared" si="1132"/>
        <v>0</v>
      </c>
      <c r="FI461" s="466">
        <f t="shared" si="1133"/>
        <v>0</v>
      </c>
      <c r="FJ461" s="466">
        <f t="shared" si="1134"/>
        <v>0</v>
      </c>
      <c r="FK461" s="466">
        <f t="shared" si="1135"/>
        <v>0</v>
      </c>
      <c r="FL461" s="466">
        <f t="shared" si="1136"/>
        <v>0</v>
      </c>
      <c r="FM461" s="466">
        <f t="shared" si="1137"/>
        <v>0</v>
      </c>
      <c r="FN461" s="466">
        <f t="shared" si="1138"/>
        <v>0</v>
      </c>
      <c r="FO461" s="466">
        <f t="shared" si="1139"/>
        <v>0</v>
      </c>
      <c r="FP461" s="466">
        <f t="shared" si="1140"/>
        <v>0</v>
      </c>
      <c r="FQ461" s="468">
        <f t="shared" si="1141"/>
        <v>0</v>
      </c>
      <c r="FR461" s="466">
        <f t="shared" si="1142"/>
        <v>0</v>
      </c>
      <c r="FS461" s="466">
        <f t="shared" si="1143"/>
        <v>0</v>
      </c>
      <c r="FT461" s="466">
        <f t="shared" si="1144"/>
        <v>0</v>
      </c>
      <c r="FU461" s="466">
        <f t="shared" si="1145"/>
        <v>0</v>
      </c>
      <c r="FV461" s="466">
        <f t="shared" si="1146"/>
        <v>0</v>
      </c>
      <c r="FW461" s="466">
        <f t="shared" si="1147"/>
        <v>0</v>
      </c>
      <c r="FX461" s="466">
        <f t="shared" si="1148"/>
        <v>0</v>
      </c>
      <c r="FY461" s="466">
        <f t="shared" si="1149"/>
        <v>0</v>
      </c>
      <c r="FZ461" s="466">
        <f t="shared" si="1150"/>
        <v>0</v>
      </c>
      <c r="GA461" s="466">
        <f t="shared" si="1151"/>
        <v>0</v>
      </c>
      <c r="GB461" s="466">
        <f t="shared" si="1152"/>
        <v>0</v>
      </c>
      <c r="GC461" s="468">
        <f t="shared" si="1153"/>
        <v>0</v>
      </c>
    </row>
    <row r="462" spans="1:185">
      <c r="A462" s="97">
        <v>459</v>
      </c>
      <c r="B462" s="97" t="s">
        <v>11</v>
      </c>
      <c r="C462" s="97" t="s">
        <v>213</v>
      </c>
      <c r="D462" s="97" t="s">
        <v>936</v>
      </c>
      <c r="E462" s="321">
        <v>8.2033936333348004E-2</v>
      </c>
      <c r="F462" s="122">
        <v>0</v>
      </c>
      <c r="G462" s="122">
        <v>0.23062350981434401</v>
      </c>
      <c r="H462" s="122">
        <v>7.4417324159195997E-2</v>
      </c>
      <c r="I462" s="122">
        <v>0</v>
      </c>
      <c r="J462" s="122">
        <v>0.22507701440330899</v>
      </c>
      <c r="K462" s="122">
        <v>6.7824450180495002E-2</v>
      </c>
      <c r="L462" s="122">
        <v>0</v>
      </c>
      <c r="M462" s="122">
        <v>0.218631087303998</v>
      </c>
      <c r="N462" s="122">
        <v>5.7464219642535001E-2</v>
      </c>
      <c r="O462" s="122">
        <v>0</v>
      </c>
      <c r="P462" s="475">
        <v>0.210559264460496</v>
      </c>
      <c r="Q462" s="474">
        <v>1</v>
      </c>
      <c r="R462" s="97">
        <v>8.2033936333348004E-2</v>
      </c>
      <c r="S462" s="97">
        <v>0</v>
      </c>
      <c r="T462" s="97">
        <v>0.23062350981434401</v>
      </c>
      <c r="U462" s="97">
        <v>7.4417324159195997E-2</v>
      </c>
      <c r="V462" s="97">
        <v>0</v>
      </c>
      <c r="W462" s="97">
        <v>0.22507701440330899</v>
      </c>
      <c r="X462" s="97">
        <v>6.7824450180495002E-2</v>
      </c>
      <c r="Y462" s="97">
        <v>0</v>
      </c>
      <c r="Z462" s="97">
        <v>0.218631087303998</v>
      </c>
      <c r="AA462" s="97">
        <v>5.7464219642535001E-2</v>
      </c>
      <c r="AB462" s="97">
        <v>0</v>
      </c>
      <c r="AC462" s="97">
        <v>0.210559264460496</v>
      </c>
      <c r="AD462" s="321">
        <v>0</v>
      </c>
      <c r="AE462" s="97">
        <v>0</v>
      </c>
      <c r="AF462" s="97">
        <v>0</v>
      </c>
      <c r="AG462" s="97">
        <v>0</v>
      </c>
      <c r="AH462" s="97">
        <v>0</v>
      </c>
      <c r="AI462" s="97">
        <v>0</v>
      </c>
      <c r="AJ462" s="97">
        <v>0</v>
      </c>
      <c r="AK462" s="97">
        <v>0</v>
      </c>
      <c r="AL462" s="97">
        <v>0</v>
      </c>
      <c r="AM462" s="97">
        <v>0</v>
      </c>
      <c r="AN462" s="97">
        <v>0</v>
      </c>
      <c r="AO462" s="97">
        <v>0</v>
      </c>
      <c r="AP462" s="466">
        <f t="shared" si="1010"/>
        <v>0</v>
      </c>
      <c r="AQ462" s="122">
        <f t="shared" si="1011"/>
        <v>0</v>
      </c>
      <c r="AR462" s="473">
        <f t="shared" si="1012"/>
        <v>0</v>
      </c>
      <c r="AS462" s="122">
        <f t="shared" si="1013"/>
        <v>0</v>
      </c>
      <c r="AT462" s="122">
        <f t="shared" si="1014"/>
        <v>0</v>
      </c>
      <c r="AU462" s="122">
        <f t="shared" si="1015"/>
        <v>0</v>
      </c>
      <c r="AV462" s="122">
        <f t="shared" si="1016"/>
        <v>0</v>
      </c>
      <c r="AW462" s="122">
        <f t="shared" si="1017"/>
        <v>0</v>
      </c>
      <c r="AX462" s="122">
        <f t="shared" si="1018"/>
        <v>0</v>
      </c>
      <c r="AY462" s="122">
        <f t="shared" si="1019"/>
        <v>0</v>
      </c>
      <c r="AZ462" s="122">
        <f t="shared" si="1020"/>
        <v>0</v>
      </c>
      <c r="BA462" s="469">
        <f t="shared" si="1021"/>
        <v>0</v>
      </c>
      <c r="BB462" s="97">
        <f t="shared" si="1022"/>
        <v>1.2659659352598558E-2</v>
      </c>
      <c r="BC462" s="97">
        <f t="shared" si="1023"/>
        <v>0</v>
      </c>
      <c r="BD462" s="97">
        <f t="shared" si="1024"/>
        <v>3.5590332531238042E-2</v>
      </c>
      <c r="BE462" s="97">
        <f t="shared" si="1025"/>
        <v>1.148424683607859E-2</v>
      </c>
      <c r="BF462" s="97">
        <f t="shared" si="1026"/>
        <v>0</v>
      </c>
      <c r="BG462" s="97">
        <f t="shared" si="1027"/>
        <v>3.473438503386176E-2</v>
      </c>
      <c r="BH462" s="97">
        <f t="shared" si="1028"/>
        <v>1.0466819872854388E-2</v>
      </c>
      <c r="BI462" s="97">
        <f t="shared" si="1029"/>
        <v>0</v>
      </c>
      <c r="BJ462" s="97">
        <f t="shared" si="1030"/>
        <v>3.3739635239613645E-2</v>
      </c>
      <c r="BK462" s="97">
        <f t="shared" si="1031"/>
        <v>8.8680060735018724E-3</v>
      </c>
      <c r="BL462" s="97">
        <f t="shared" si="1032"/>
        <v>0</v>
      </c>
      <c r="BM462" s="469">
        <f t="shared" si="1033"/>
        <v>3.2493973601020319E-2</v>
      </c>
      <c r="BN462" s="467">
        <f t="shared" si="1034"/>
        <v>0</v>
      </c>
      <c r="BO462" s="97">
        <f t="shared" si="1035"/>
        <v>0</v>
      </c>
      <c r="BP462" s="97">
        <f t="shared" si="1036"/>
        <v>0</v>
      </c>
      <c r="BQ462" s="97">
        <f t="shared" si="1037"/>
        <v>0</v>
      </c>
      <c r="BR462" s="97">
        <f t="shared" si="1038"/>
        <v>0</v>
      </c>
      <c r="BS462" s="97">
        <f t="shared" si="1039"/>
        <v>0</v>
      </c>
      <c r="BT462" s="97">
        <f t="shared" si="1040"/>
        <v>0</v>
      </c>
      <c r="BU462" s="97">
        <f t="shared" si="1041"/>
        <v>0</v>
      </c>
      <c r="BV462" s="97">
        <f t="shared" si="1042"/>
        <v>0</v>
      </c>
      <c r="BW462" s="97">
        <f t="shared" si="1043"/>
        <v>0</v>
      </c>
      <c r="BX462" s="97">
        <f t="shared" si="1044"/>
        <v>0</v>
      </c>
      <c r="BY462" s="469">
        <f t="shared" si="1045"/>
        <v>0</v>
      </c>
      <c r="BZ462" s="470">
        <f t="shared" si="1046"/>
        <v>0</v>
      </c>
      <c r="CA462" s="470">
        <f t="shared" si="1047"/>
        <v>0</v>
      </c>
      <c r="CB462" s="470">
        <f t="shared" si="1048"/>
        <v>0</v>
      </c>
      <c r="CC462" s="470">
        <f t="shared" si="1049"/>
        <v>0</v>
      </c>
      <c r="CD462" s="470">
        <f t="shared" si="1050"/>
        <v>0</v>
      </c>
      <c r="CE462" s="470">
        <f t="shared" si="1051"/>
        <v>0</v>
      </c>
      <c r="CF462" s="470">
        <f t="shared" si="1052"/>
        <v>0</v>
      </c>
      <c r="CG462" s="470">
        <f t="shared" si="1053"/>
        <v>0</v>
      </c>
      <c r="CH462" s="470">
        <f t="shared" si="1054"/>
        <v>0</v>
      </c>
      <c r="CI462" s="470">
        <f t="shared" si="1055"/>
        <v>0</v>
      </c>
      <c r="CJ462" s="470">
        <f t="shared" si="1056"/>
        <v>0</v>
      </c>
      <c r="CK462" s="472">
        <f t="shared" si="1057"/>
        <v>0</v>
      </c>
      <c r="CL462" s="470">
        <f t="shared" si="1058"/>
        <v>8.2033936333348004E-2</v>
      </c>
      <c r="CM462" s="116">
        <f t="shared" si="1059"/>
        <v>0</v>
      </c>
      <c r="CN462" s="116">
        <f t="shared" si="1060"/>
        <v>0.23062350981434401</v>
      </c>
      <c r="CO462" s="116">
        <f t="shared" si="1061"/>
        <v>7.4417324159195997E-2</v>
      </c>
      <c r="CP462" s="116">
        <f t="shared" si="1062"/>
        <v>0</v>
      </c>
      <c r="CQ462" s="116">
        <f t="shared" si="1063"/>
        <v>0.22507701440330899</v>
      </c>
      <c r="CR462" s="116">
        <f t="shared" si="1064"/>
        <v>6.7824450180495002E-2</v>
      </c>
      <c r="CS462" s="116">
        <f t="shared" si="1065"/>
        <v>0</v>
      </c>
      <c r="CT462" s="116">
        <f t="shared" si="1066"/>
        <v>0.218631087303998</v>
      </c>
      <c r="CU462" s="116">
        <f t="shared" si="1067"/>
        <v>5.7464219642535001E-2</v>
      </c>
      <c r="CV462" s="116">
        <f t="shared" si="1068"/>
        <v>0</v>
      </c>
      <c r="CW462" s="471">
        <f t="shared" si="1069"/>
        <v>0.210559264460496</v>
      </c>
      <c r="CX462" s="470">
        <f t="shared" si="1070"/>
        <v>0</v>
      </c>
      <c r="CY462" s="116">
        <f t="shared" si="1071"/>
        <v>0</v>
      </c>
      <c r="CZ462" s="116">
        <f t="shared" si="1072"/>
        <v>0</v>
      </c>
      <c r="DA462" s="116">
        <f t="shared" si="1073"/>
        <v>0</v>
      </c>
      <c r="DB462" s="116">
        <f t="shared" si="1074"/>
        <v>0</v>
      </c>
      <c r="DC462" s="116">
        <f t="shared" si="1075"/>
        <v>0</v>
      </c>
      <c r="DD462" s="116">
        <f t="shared" si="1076"/>
        <v>0</v>
      </c>
      <c r="DE462" s="116">
        <f t="shared" si="1077"/>
        <v>0</v>
      </c>
      <c r="DF462" s="116">
        <f t="shared" si="1078"/>
        <v>0</v>
      </c>
      <c r="DG462" s="116">
        <f t="shared" si="1079"/>
        <v>0</v>
      </c>
      <c r="DH462" s="116">
        <f t="shared" si="1080"/>
        <v>0</v>
      </c>
      <c r="DI462" s="471">
        <f t="shared" si="1081"/>
        <v>0</v>
      </c>
      <c r="DJ462" s="470">
        <f t="shared" si="1082"/>
        <v>0</v>
      </c>
      <c r="DK462" s="116">
        <f t="shared" si="1083"/>
        <v>0</v>
      </c>
      <c r="DL462" s="116">
        <f t="shared" si="1084"/>
        <v>0</v>
      </c>
      <c r="DM462" s="116">
        <f t="shared" si="1085"/>
        <v>0</v>
      </c>
      <c r="DN462" s="116">
        <f t="shared" si="1086"/>
        <v>0</v>
      </c>
      <c r="DO462" s="116">
        <f t="shared" si="1087"/>
        <v>0</v>
      </c>
      <c r="DP462" s="116">
        <f t="shared" si="1088"/>
        <v>0</v>
      </c>
      <c r="DQ462" s="116">
        <f t="shared" si="1089"/>
        <v>0</v>
      </c>
      <c r="DR462" s="116">
        <f t="shared" si="1090"/>
        <v>0</v>
      </c>
      <c r="DS462" s="116">
        <f t="shared" si="1091"/>
        <v>0</v>
      </c>
      <c r="DT462" s="116">
        <f t="shared" si="1092"/>
        <v>0</v>
      </c>
      <c r="DU462" s="471">
        <f t="shared" si="1093"/>
        <v>0</v>
      </c>
      <c r="DV462" s="470">
        <f t="shared" si="1094"/>
        <v>0</v>
      </c>
      <c r="DW462" s="470">
        <f t="shared" si="1095"/>
        <v>0</v>
      </c>
      <c r="DX462" s="470">
        <f t="shared" si="1096"/>
        <v>0</v>
      </c>
      <c r="DY462" s="470">
        <f t="shared" si="1097"/>
        <v>0</v>
      </c>
      <c r="DZ462" s="470">
        <f t="shared" si="1098"/>
        <v>0</v>
      </c>
      <c r="EA462" s="470">
        <f t="shared" si="1099"/>
        <v>0</v>
      </c>
      <c r="EB462" s="470">
        <f t="shared" si="1100"/>
        <v>0</v>
      </c>
      <c r="EC462" s="470">
        <f t="shared" si="1101"/>
        <v>0</v>
      </c>
      <c r="ED462" s="470">
        <f t="shared" si="1102"/>
        <v>0</v>
      </c>
      <c r="EE462" s="470">
        <f t="shared" si="1103"/>
        <v>0</v>
      </c>
      <c r="EF462" s="470">
        <f t="shared" si="1104"/>
        <v>0</v>
      </c>
      <c r="EG462" s="470">
        <f t="shared" si="1105"/>
        <v>0</v>
      </c>
      <c r="EH462" s="466">
        <f t="shared" si="1106"/>
        <v>0</v>
      </c>
      <c r="EI462" s="122">
        <f t="shared" si="1107"/>
        <v>0</v>
      </c>
      <c r="EJ462" s="122">
        <f t="shared" si="1108"/>
        <v>0</v>
      </c>
      <c r="EK462" s="122">
        <f t="shared" si="1109"/>
        <v>0</v>
      </c>
      <c r="EL462" s="122">
        <f t="shared" si="1110"/>
        <v>0</v>
      </c>
      <c r="EM462" s="122">
        <f t="shared" si="1111"/>
        <v>0</v>
      </c>
      <c r="EN462" s="122">
        <f t="shared" si="1112"/>
        <v>0</v>
      </c>
      <c r="EO462" s="122">
        <f t="shared" si="1113"/>
        <v>0</v>
      </c>
      <c r="EP462" s="122">
        <f t="shared" si="1114"/>
        <v>0</v>
      </c>
      <c r="EQ462" s="122">
        <f t="shared" si="1115"/>
        <v>0</v>
      </c>
      <c r="ER462" s="122">
        <f t="shared" si="1116"/>
        <v>0</v>
      </c>
      <c r="ES462" s="469">
        <f t="shared" si="1117"/>
        <v>0</v>
      </c>
      <c r="ET462" s="466">
        <f t="shared" si="1118"/>
        <v>0</v>
      </c>
      <c r="EU462" s="122">
        <f t="shared" si="1119"/>
        <v>0</v>
      </c>
      <c r="EV462" s="122">
        <f t="shared" si="1120"/>
        <v>0</v>
      </c>
      <c r="EW462" s="122">
        <f t="shared" si="1121"/>
        <v>0</v>
      </c>
      <c r="EX462" s="122">
        <f t="shared" si="1122"/>
        <v>0</v>
      </c>
      <c r="EY462" s="122">
        <f t="shared" si="1123"/>
        <v>0</v>
      </c>
      <c r="EZ462" s="122">
        <f t="shared" si="1124"/>
        <v>0</v>
      </c>
      <c r="FA462" s="122">
        <f t="shared" si="1125"/>
        <v>0</v>
      </c>
      <c r="FB462" s="122">
        <f t="shared" si="1126"/>
        <v>0</v>
      </c>
      <c r="FC462" s="122">
        <f t="shared" si="1127"/>
        <v>0</v>
      </c>
      <c r="FD462" s="122">
        <f t="shared" si="1128"/>
        <v>0</v>
      </c>
      <c r="FE462" s="469">
        <f t="shared" si="1129"/>
        <v>0</v>
      </c>
      <c r="FF462" s="466">
        <f t="shared" si="1130"/>
        <v>0</v>
      </c>
      <c r="FG462" s="466">
        <f t="shared" si="1131"/>
        <v>0</v>
      </c>
      <c r="FH462" s="466">
        <f t="shared" si="1132"/>
        <v>0</v>
      </c>
      <c r="FI462" s="466">
        <f t="shared" si="1133"/>
        <v>0</v>
      </c>
      <c r="FJ462" s="466">
        <f t="shared" si="1134"/>
        <v>0</v>
      </c>
      <c r="FK462" s="466">
        <f t="shared" si="1135"/>
        <v>0</v>
      </c>
      <c r="FL462" s="466">
        <f t="shared" si="1136"/>
        <v>0</v>
      </c>
      <c r="FM462" s="466">
        <f t="shared" si="1137"/>
        <v>0</v>
      </c>
      <c r="FN462" s="466">
        <f t="shared" si="1138"/>
        <v>0</v>
      </c>
      <c r="FO462" s="466">
        <f t="shared" si="1139"/>
        <v>0</v>
      </c>
      <c r="FP462" s="466">
        <f t="shared" si="1140"/>
        <v>0</v>
      </c>
      <c r="FQ462" s="468">
        <f t="shared" si="1141"/>
        <v>0</v>
      </c>
      <c r="FR462" s="466">
        <f t="shared" si="1142"/>
        <v>0</v>
      </c>
      <c r="FS462" s="466">
        <f t="shared" si="1143"/>
        <v>0</v>
      </c>
      <c r="FT462" s="466">
        <f t="shared" si="1144"/>
        <v>0</v>
      </c>
      <c r="FU462" s="466">
        <f t="shared" si="1145"/>
        <v>0</v>
      </c>
      <c r="FV462" s="466">
        <f t="shared" si="1146"/>
        <v>0</v>
      </c>
      <c r="FW462" s="466">
        <f t="shared" si="1147"/>
        <v>0</v>
      </c>
      <c r="FX462" s="466">
        <f t="shared" si="1148"/>
        <v>0</v>
      </c>
      <c r="FY462" s="466">
        <f t="shared" si="1149"/>
        <v>0</v>
      </c>
      <c r="FZ462" s="466">
        <f t="shared" si="1150"/>
        <v>0</v>
      </c>
      <c r="GA462" s="466">
        <f t="shared" si="1151"/>
        <v>0</v>
      </c>
      <c r="GB462" s="466">
        <f t="shared" si="1152"/>
        <v>0</v>
      </c>
      <c r="GC462" s="468">
        <f t="shared" si="1153"/>
        <v>0</v>
      </c>
    </row>
    <row r="463" spans="1:185">
      <c r="A463" s="97">
        <v>460</v>
      </c>
      <c r="B463" s="97" t="s">
        <v>11</v>
      </c>
      <c r="C463" s="97" t="s">
        <v>213</v>
      </c>
      <c r="D463" s="97" t="s">
        <v>936</v>
      </c>
      <c r="E463" s="321">
        <v>8.4844834770975E-2</v>
      </c>
      <c r="F463" s="122">
        <v>0.76360712320365098</v>
      </c>
      <c r="G463" s="122">
        <v>1.1764409113854699</v>
      </c>
      <c r="H463" s="122">
        <v>7.7845135902369994E-2</v>
      </c>
      <c r="I463" s="122">
        <v>0.70060953553935001</v>
      </c>
      <c r="J463" s="122">
        <v>1.16064059168337</v>
      </c>
      <c r="K463" s="122">
        <v>7.2966557903039006E-2</v>
      </c>
      <c r="L463" s="122">
        <v>0.65670212595513999</v>
      </c>
      <c r="M463" s="122">
        <v>1.1422780579755201</v>
      </c>
      <c r="N463" s="122">
        <v>6.1851884548040997E-2</v>
      </c>
      <c r="O463" s="122">
        <v>0.55666959281546202</v>
      </c>
      <c r="P463" s="475">
        <v>1.1192838297188199</v>
      </c>
      <c r="Q463" s="474">
        <v>2</v>
      </c>
      <c r="R463" s="97">
        <v>0.169689669541951</v>
      </c>
      <c r="S463" s="97">
        <v>1.5272142464073</v>
      </c>
      <c r="T463" s="97">
        <v>2.35288182277095</v>
      </c>
      <c r="U463" s="97">
        <v>0.15569027180473999</v>
      </c>
      <c r="V463" s="97">
        <v>1.4012190710787</v>
      </c>
      <c r="W463" s="97">
        <v>2.3212811833667399</v>
      </c>
      <c r="X463" s="97">
        <v>0.14593311580607801</v>
      </c>
      <c r="Y463" s="97">
        <v>1.31340425191028</v>
      </c>
      <c r="Z463" s="97">
        <v>2.2845561159510401</v>
      </c>
      <c r="AA463" s="97">
        <v>0.12370376909608199</v>
      </c>
      <c r="AB463" s="97">
        <v>1.11333918563092</v>
      </c>
      <c r="AC463" s="97">
        <v>2.2385676594376398</v>
      </c>
      <c r="AD463" s="321">
        <v>0</v>
      </c>
      <c r="AE463" s="97">
        <v>0</v>
      </c>
      <c r="AF463" s="97">
        <v>0</v>
      </c>
      <c r="AG463" s="97">
        <v>0</v>
      </c>
      <c r="AH463" s="97">
        <v>0</v>
      </c>
      <c r="AI463" s="97">
        <v>0</v>
      </c>
      <c r="AJ463" s="97">
        <v>0</v>
      </c>
      <c r="AK463" s="97">
        <v>0</v>
      </c>
      <c r="AL463" s="97">
        <v>0</v>
      </c>
      <c r="AM463" s="97">
        <v>0</v>
      </c>
      <c r="AN463" s="97">
        <v>0</v>
      </c>
      <c r="AO463" s="97">
        <v>0</v>
      </c>
      <c r="AP463" s="466">
        <f t="shared" si="1010"/>
        <v>0</v>
      </c>
      <c r="AQ463" s="122">
        <f t="shared" si="1011"/>
        <v>0</v>
      </c>
      <c r="AR463" s="473">
        <f t="shared" si="1012"/>
        <v>0</v>
      </c>
      <c r="AS463" s="122">
        <f t="shared" si="1013"/>
        <v>0</v>
      </c>
      <c r="AT463" s="122">
        <f t="shared" si="1014"/>
        <v>0</v>
      </c>
      <c r="AU463" s="122">
        <f t="shared" si="1015"/>
        <v>0</v>
      </c>
      <c r="AV463" s="122">
        <f t="shared" si="1016"/>
        <v>0</v>
      </c>
      <c r="AW463" s="122">
        <f t="shared" si="1017"/>
        <v>0</v>
      </c>
      <c r="AX463" s="122">
        <f t="shared" si="1018"/>
        <v>0</v>
      </c>
      <c r="AY463" s="122">
        <f t="shared" si="1019"/>
        <v>0</v>
      </c>
      <c r="AZ463" s="122">
        <f t="shared" si="1020"/>
        <v>0</v>
      </c>
      <c r="BA463" s="469">
        <f t="shared" si="1021"/>
        <v>0</v>
      </c>
      <c r="BB463" s="97">
        <f t="shared" si="1022"/>
        <v>1.309344344593413E-2</v>
      </c>
      <c r="BC463" s="97">
        <f t="shared" si="1023"/>
        <v>0.11784154815750564</v>
      </c>
      <c r="BD463" s="97">
        <f t="shared" si="1024"/>
        <v>0.18155097575814211</v>
      </c>
      <c r="BE463" s="97">
        <f t="shared" si="1025"/>
        <v>1.2013234361644632E-2</v>
      </c>
      <c r="BF463" s="97">
        <f t="shared" si="1026"/>
        <v>0.10811962043451145</v>
      </c>
      <c r="BG463" s="97">
        <f t="shared" si="1027"/>
        <v>0.17911263530989249</v>
      </c>
      <c r="BH463" s="97">
        <f t="shared" si="1028"/>
        <v>1.1260361363503429E-2</v>
      </c>
      <c r="BI463" s="97">
        <f t="shared" si="1029"/>
        <v>0.10134373141545487</v>
      </c>
      <c r="BJ463" s="97">
        <f t="shared" si="1030"/>
        <v>0.17627888830246663</v>
      </c>
      <c r="BK463" s="97">
        <f t="shared" si="1031"/>
        <v>9.5451202720860159E-3</v>
      </c>
      <c r="BL463" s="97">
        <f t="shared" si="1032"/>
        <v>8.5906488606821679E-2</v>
      </c>
      <c r="BM463" s="469">
        <f t="shared" si="1033"/>
        <v>0.17273036789960763</v>
      </c>
      <c r="BN463" s="467">
        <f t="shared" si="1034"/>
        <v>0</v>
      </c>
      <c r="BO463" s="97">
        <f t="shared" si="1035"/>
        <v>0</v>
      </c>
      <c r="BP463" s="97">
        <f t="shared" si="1036"/>
        <v>0</v>
      </c>
      <c r="BQ463" s="97">
        <f t="shared" si="1037"/>
        <v>0</v>
      </c>
      <c r="BR463" s="97">
        <f t="shared" si="1038"/>
        <v>0</v>
      </c>
      <c r="BS463" s="97">
        <f t="shared" si="1039"/>
        <v>0</v>
      </c>
      <c r="BT463" s="97">
        <f t="shared" si="1040"/>
        <v>0</v>
      </c>
      <c r="BU463" s="97">
        <f t="shared" si="1041"/>
        <v>0</v>
      </c>
      <c r="BV463" s="97">
        <f t="shared" si="1042"/>
        <v>0</v>
      </c>
      <c r="BW463" s="97">
        <f t="shared" si="1043"/>
        <v>0</v>
      </c>
      <c r="BX463" s="97">
        <f t="shared" si="1044"/>
        <v>0</v>
      </c>
      <c r="BY463" s="469">
        <f t="shared" si="1045"/>
        <v>0</v>
      </c>
      <c r="BZ463" s="470">
        <f t="shared" si="1046"/>
        <v>0</v>
      </c>
      <c r="CA463" s="470">
        <f t="shared" si="1047"/>
        <v>0</v>
      </c>
      <c r="CB463" s="470">
        <f t="shared" si="1048"/>
        <v>0</v>
      </c>
      <c r="CC463" s="470">
        <f t="shared" si="1049"/>
        <v>0</v>
      </c>
      <c r="CD463" s="470">
        <f t="shared" si="1050"/>
        <v>0</v>
      </c>
      <c r="CE463" s="470">
        <f t="shared" si="1051"/>
        <v>0</v>
      </c>
      <c r="CF463" s="470">
        <f t="shared" si="1052"/>
        <v>0</v>
      </c>
      <c r="CG463" s="470">
        <f t="shared" si="1053"/>
        <v>0</v>
      </c>
      <c r="CH463" s="470">
        <f t="shared" si="1054"/>
        <v>0</v>
      </c>
      <c r="CI463" s="470">
        <f t="shared" si="1055"/>
        <v>0</v>
      </c>
      <c r="CJ463" s="470">
        <f t="shared" si="1056"/>
        <v>0</v>
      </c>
      <c r="CK463" s="472">
        <f t="shared" si="1057"/>
        <v>0</v>
      </c>
      <c r="CL463" s="470">
        <f t="shared" si="1058"/>
        <v>0.169689669541951</v>
      </c>
      <c r="CM463" s="116">
        <f t="shared" si="1059"/>
        <v>1.5272142464073</v>
      </c>
      <c r="CN463" s="116">
        <f t="shared" si="1060"/>
        <v>2.35288182277095</v>
      </c>
      <c r="CO463" s="116">
        <f t="shared" si="1061"/>
        <v>0.15569027180473999</v>
      </c>
      <c r="CP463" s="116">
        <f t="shared" si="1062"/>
        <v>1.4012190710787</v>
      </c>
      <c r="CQ463" s="116">
        <f t="shared" si="1063"/>
        <v>2.3212811833667399</v>
      </c>
      <c r="CR463" s="116">
        <f t="shared" si="1064"/>
        <v>0.14593311580607801</v>
      </c>
      <c r="CS463" s="116">
        <f t="shared" si="1065"/>
        <v>1.31340425191028</v>
      </c>
      <c r="CT463" s="116">
        <f t="shared" si="1066"/>
        <v>2.2845561159510401</v>
      </c>
      <c r="CU463" s="116">
        <f t="shared" si="1067"/>
        <v>0.12370376909608199</v>
      </c>
      <c r="CV463" s="116">
        <f t="shared" si="1068"/>
        <v>1.11333918563092</v>
      </c>
      <c r="CW463" s="471">
        <f t="shared" si="1069"/>
        <v>2.2385676594376398</v>
      </c>
      <c r="CX463" s="470">
        <f t="shared" si="1070"/>
        <v>0</v>
      </c>
      <c r="CY463" s="116">
        <f t="shared" si="1071"/>
        <v>0</v>
      </c>
      <c r="CZ463" s="116">
        <f t="shared" si="1072"/>
        <v>0</v>
      </c>
      <c r="DA463" s="116">
        <f t="shared" si="1073"/>
        <v>0</v>
      </c>
      <c r="DB463" s="116">
        <f t="shared" si="1074"/>
        <v>0</v>
      </c>
      <c r="DC463" s="116">
        <f t="shared" si="1075"/>
        <v>0</v>
      </c>
      <c r="DD463" s="116">
        <f t="shared" si="1076"/>
        <v>0</v>
      </c>
      <c r="DE463" s="116">
        <f t="shared" si="1077"/>
        <v>0</v>
      </c>
      <c r="DF463" s="116">
        <f t="shared" si="1078"/>
        <v>0</v>
      </c>
      <c r="DG463" s="116">
        <f t="shared" si="1079"/>
        <v>0</v>
      </c>
      <c r="DH463" s="116">
        <f t="shared" si="1080"/>
        <v>0</v>
      </c>
      <c r="DI463" s="471">
        <f t="shared" si="1081"/>
        <v>0</v>
      </c>
      <c r="DJ463" s="470">
        <f t="shared" si="1082"/>
        <v>0</v>
      </c>
      <c r="DK463" s="116">
        <f t="shared" si="1083"/>
        <v>0</v>
      </c>
      <c r="DL463" s="116">
        <f t="shared" si="1084"/>
        <v>0</v>
      </c>
      <c r="DM463" s="116">
        <f t="shared" si="1085"/>
        <v>0</v>
      </c>
      <c r="DN463" s="116">
        <f t="shared" si="1086"/>
        <v>0</v>
      </c>
      <c r="DO463" s="116">
        <f t="shared" si="1087"/>
        <v>0</v>
      </c>
      <c r="DP463" s="116">
        <f t="shared" si="1088"/>
        <v>0</v>
      </c>
      <c r="DQ463" s="116">
        <f t="shared" si="1089"/>
        <v>0</v>
      </c>
      <c r="DR463" s="116">
        <f t="shared" si="1090"/>
        <v>0</v>
      </c>
      <c r="DS463" s="116">
        <f t="shared" si="1091"/>
        <v>0</v>
      </c>
      <c r="DT463" s="116">
        <f t="shared" si="1092"/>
        <v>0</v>
      </c>
      <c r="DU463" s="471">
        <f t="shared" si="1093"/>
        <v>0</v>
      </c>
      <c r="DV463" s="470">
        <f t="shared" si="1094"/>
        <v>0</v>
      </c>
      <c r="DW463" s="470">
        <f t="shared" si="1095"/>
        <v>0</v>
      </c>
      <c r="DX463" s="470">
        <f t="shared" si="1096"/>
        <v>0</v>
      </c>
      <c r="DY463" s="470">
        <f t="shared" si="1097"/>
        <v>0</v>
      </c>
      <c r="DZ463" s="470">
        <f t="shared" si="1098"/>
        <v>0</v>
      </c>
      <c r="EA463" s="470">
        <f t="shared" si="1099"/>
        <v>0</v>
      </c>
      <c r="EB463" s="470">
        <f t="shared" si="1100"/>
        <v>0</v>
      </c>
      <c r="EC463" s="470">
        <f t="shared" si="1101"/>
        <v>0</v>
      </c>
      <c r="ED463" s="470">
        <f t="shared" si="1102"/>
        <v>0</v>
      </c>
      <c r="EE463" s="470">
        <f t="shared" si="1103"/>
        <v>0</v>
      </c>
      <c r="EF463" s="470">
        <f t="shared" si="1104"/>
        <v>0</v>
      </c>
      <c r="EG463" s="470">
        <f t="shared" si="1105"/>
        <v>0</v>
      </c>
      <c r="EH463" s="466">
        <f t="shared" si="1106"/>
        <v>0</v>
      </c>
      <c r="EI463" s="122">
        <f t="shared" si="1107"/>
        <v>0</v>
      </c>
      <c r="EJ463" s="122">
        <f t="shared" si="1108"/>
        <v>0</v>
      </c>
      <c r="EK463" s="122">
        <f t="shared" si="1109"/>
        <v>0</v>
      </c>
      <c r="EL463" s="122">
        <f t="shared" si="1110"/>
        <v>0</v>
      </c>
      <c r="EM463" s="122">
        <f t="shared" si="1111"/>
        <v>0</v>
      </c>
      <c r="EN463" s="122">
        <f t="shared" si="1112"/>
        <v>0</v>
      </c>
      <c r="EO463" s="122">
        <f t="shared" si="1113"/>
        <v>0</v>
      </c>
      <c r="EP463" s="122">
        <f t="shared" si="1114"/>
        <v>0</v>
      </c>
      <c r="EQ463" s="122">
        <f t="shared" si="1115"/>
        <v>0</v>
      </c>
      <c r="ER463" s="122">
        <f t="shared" si="1116"/>
        <v>0</v>
      </c>
      <c r="ES463" s="469">
        <f t="shared" si="1117"/>
        <v>0</v>
      </c>
      <c r="ET463" s="466">
        <f t="shared" si="1118"/>
        <v>0</v>
      </c>
      <c r="EU463" s="122">
        <f t="shared" si="1119"/>
        <v>0</v>
      </c>
      <c r="EV463" s="122">
        <f t="shared" si="1120"/>
        <v>0</v>
      </c>
      <c r="EW463" s="122">
        <f t="shared" si="1121"/>
        <v>0</v>
      </c>
      <c r="EX463" s="122">
        <f t="shared" si="1122"/>
        <v>0</v>
      </c>
      <c r="EY463" s="122">
        <f t="shared" si="1123"/>
        <v>0</v>
      </c>
      <c r="EZ463" s="122">
        <f t="shared" si="1124"/>
        <v>0</v>
      </c>
      <c r="FA463" s="122">
        <f t="shared" si="1125"/>
        <v>0</v>
      </c>
      <c r="FB463" s="122">
        <f t="shared" si="1126"/>
        <v>0</v>
      </c>
      <c r="FC463" s="122">
        <f t="shared" si="1127"/>
        <v>0</v>
      </c>
      <c r="FD463" s="122">
        <f t="shared" si="1128"/>
        <v>0</v>
      </c>
      <c r="FE463" s="469">
        <f t="shared" si="1129"/>
        <v>0</v>
      </c>
      <c r="FF463" s="466">
        <f t="shared" si="1130"/>
        <v>0</v>
      </c>
      <c r="FG463" s="466">
        <f t="shared" si="1131"/>
        <v>0</v>
      </c>
      <c r="FH463" s="466">
        <f t="shared" si="1132"/>
        <v>0</v>
      </c>
      <c r="FI463" s="466">
        <f t="shared" si="1133"/>
        <v>0</v>
      </c>
      <c r="FJ463" s="466">
        <f t="shared" si="1134"/>
        <v>0</v>
      </c>
      <c r="FK463" s="466">
        <f t="shared" si="1135"/>
        <v>0</v>
      </c>
      <c r="FL463" s="466">
        <f t="shared" si="1136"/>
        <v>0</v>
      </c>
      <c r="FM463" s="466">
        <f t="shared" si="1137"/>
        <v>0</v>
      </c>
      <c r="FN463" s="466">
        <f t="shared" si="1138"/>
        <v>0</v>
      </c>
      <c r="FO463" s="466">
        <f t="shared" si="1139"/>
        <v>0</v>
      </c>
      <c r="FP463" s="466">
        <f t="shared" si="1140"/>
        <v>0</v>
      </c>
      <c r="FQ463" s="468">
        <f t="shared" si="1141"/>
        <v>0</v>
      </c>
      <c r="FR463" s="466">
        <f t="shared" si="1142"/>
        <v>0</v>
      </c>
      <c r="FS463" s="466">
        <f t="shared" si="1143"/>
        <v>0</v>
      </c>
      <c r="FT463" s="466">
        <f t="shared" si="1144"/>
        <v>0</v>
      </c>
      <c r="FU463" s="466">
        <f t="shared" si="1145"/>
        <v>0</v>
      </c>
      <c r="FV463" s="466">
        <f t="shared" si="1146"/>
        <v>0</v>
      </c>
      <c r="FW463" s="466">
        <f t="shared" si="1147"/>
        <v>0</v>
      </c>
      <c r="FX463" s="466">
        <f t="shared" si="1148"/>
        <v>0</v>
      </c>
      <c r="FY463" s="466">
        <f t="shared" si="1149"/>
        <v>0</v>
      </c>
      <c r="FZ463" s="466">
        <f t="shared" si="1150"/>
        <v>0</v>
      </c>
      <c r="GA463" s="466">
        <f t="shared" si="1151"/>
        <v>0</v>
      </c>
      <c r="GB463" s="466">
        <f t="shared" si="1152"/>
        <v>0</v>
      </c>
      <c r="GC463" s="468">
        <f t="shared" si="1153"/>
        <v>0</v>
      </c>
    </row>
    <row r="464" spans="1:185">
      <c r="A464" s="97">
        <v>461</v>
      </c>
      <c r="B464" s="97" t="s">
        <v>11</v>
      </c>
      <c r="C464" s="97" t="s">
        <v>213</v>
      </c>
      <c r="D464" s="97" t="s">
        <v>936</v>
      </c>
      <c r="E464" s="321">
        <v>8.6053776484651998E-2</v>
      </c>
      <c r="F464" s="122">
        <v>0</v>
      </c>
      <c r="G464" s="122">
        <v>0.95624131328892803</v>
      </c>
      <c r="H464" s="122">
        <v>7.8954339924667993E-2</v>
      </c>
      <c r="I464" s="122">
        <v>0</v>
      </c>
      <c r="J464" s="122">
        <v>0.90306492742132904</v>
      </c>
      <c r="K464" s="122">
        <v>7.4006247776799997E-2</v>
      </c>
      <c r="L464" s="122">
        <v>0</v>
      </c>
      <c r="M464" s="122">
        <v>0.86108078825018697</v>
      </c>
      <c r="N464" s="122">
        <v>6.2733203057311004E-2</v>
      </c>
      <c r="O464" s="122">
        <v>0</v>
      </c>
      <c r="P464" s="475">
        <v>0.77804582219665497</v>
      </c>
      <c r="Q464" s="474">
        <v>1</v>
      </c>
      <c r="R464" s="97">
        <v>8.6053776484651998E-2</v>
      </c>
      <c r="S464" s="97">
        <v>0</v>
      </c>
      <c r="T464" s="97">
        <v>0.95624131328892803</v>
      </c>
      <c r="U464" s="97">
        <v>7.8954339924667993E-2</v>
      </c>
      <c r="V464" s="97">
        <v>0</v>
      </c>
      <c r="W464" s="97">
        <v>0.90306492742132904</v>
      </c>
      <c r="X464" s="97">
        <v>7.4006247776799997E-2</v>
      </c>
      <c r="Y464" s="97">
        <v>0</v>
      </c>
      <c r="Z464" s="97">
        <v>0.86108078825018697</v>
      </c>
      <c r="AA464" s="97">
        <v>6.2733203057311004E-2</v>
      </c>
      <c r="AB464" s="97">
        <v>0</v>
      </c>
      <c r="AC464" s="97">
        <v>0.77804582219665497</v>
      </c>
      <c r="AD464" s="321">
        <v>0</v>
      </c>
      <c r="AE464" s="97">
        <v>0</v>
      </c>
      <c r="AF464" s="97">
        <v>0</v>
      </c>
      <c r="AG464" s="97">
        <v>0</v>
      </c>
      <c r="AH464" s="97">
        <v>0</v>
      </c>
      <c r="AI464" s="97">
        <v>0</v>
      </c>
      <c r="AJ464" s="97">
        <v>0</v>
      </c>
      <c r="AK464" s="97">
        <v>0</v>
      </c>
      <c r="AL464" s="97">
        <v>0</v>
      </c>
      <c r="AM464" s="97">
        <v>0</v>
      </c>
      <c r="AN464" s="97">
        <v>0</v>
      </c>
      <c r="AO464" s="97">
        <v>0</v>
      </c>
      <c r="AP464" s="466">
        <f t="shared" si="1010"/>
        <v>0</v>
      </c>
      <c r="AQ464" s="122">
        <f t="shared" si="1011"/>
        <v>0</v>
      </c>
      <c r="AR464" s="473">
        <f t="shared" si="1012"/>
        <v>0</v>
      </c>
      <c r="AS464" s="122">
        <f t="shared" si="1013"/>
        <v>0</v>
      </c>
      <c r="AT464" s="122">
        <f t="shared" si="1014"/>
        <v>0</v>
      </c>
      <c r="AU464" s="122">
        <f t="shared" si="1015"/>
        <v>0</v>
      </c>
      <c r="AV464" s="122">
        <f t="shared" si="1016"/>
        <v>0</v>
      </c>
      <c r="AW464" s="122">
        <f t="shared" si="1017"/>
        <v>0</v>
      </c>
      <c r="AX464" s="122">
        <f t="shared" si="1018"/>
        <v>0</v>
      </c>
      <c r="AY464" s="122">
        <f t="shared" si="1019"/>
        <v>0</v>
      </c>
      <c r="AZ464" s="122">
        <f t="shared" si="1020"/>
        <v>0</v>
      </c>
      <c r="BA464" s="469">
        <f t="shared" si="1021"/>
        <v>0</v>
      </c>
      <c r="BB464" s="97">
        <f t="shared" si="1022"/>
        <v>1.3280010017725906E-2</v>
      </c>
      <c r="BC464" s="97">
        <f t="shared" si="1023"/>
        <v>0</v>
      </c>
      <c r="BD464" s="97">
        <f t="shared" si="1024"/>
        <v>0.14756928444744355</v>
      </c>
      <c r="BE464" s="97">
        <f t="shared" si="1025"/>
        <v>1.2184409191263484E-2</v>
      </c>
      <c r="BF464" s="97">
        <f t="shared" si="1026"/>
        <v>0</v>
      </c>
      <c r="BG464" s="97">
        <f t="shared" si="1027"/>
        <v>0.13936298641060932</v>
      </c>
      <c r="BH464" s="97">
        <f t="shared" si="1028"/>
        <v>1.1420808615244166E-2</v>
      </c>
      <c r="BI464" s="97">
        <f t="shared" si="1029"/>
        <v>0</v>
      </c>
      <c r="BJ464" s="97">
        <f t="shared" si="1030"/>
        <v>0.13288390075563161</v>
      </c>
      <c r="BK464" s="97">
        <f t="shared" si="1031"/>
        <v>9.6811273029221382E-3</v>
      </c>
      <c r="BL464" s="97">
        <f t="shared" si="1032"/>
        <v>0</v>
      </c>
      <c r="BM464" s="469">
        <f t="shared" si="1033"/>
        <v>0.12006976027210377</v>
      </c>
      <c r="BN464" s="467">
        <f t="shared" si="1034"/>
        <v>0</v>
      </c>
      <c r="BO464" s="97">
        <f t="shared" si="1035"/>
        <v>0</v>
      </c>
      <c r="BP464" s="97">
        <f t="shared" si="1036"/>
        <v>0</v>
      </c>
      <c r="BQ464" s="97">
        <f t="shared" si="1037"/>
        <v>0</v>
      </c>
      <c r="BR464" s="97">
        <f t="shared" si="1038"/>
        <v>0</v>
      </c>
      <c r="BS464" s="97">
        <f t="shared" si="1039"/>
        <v>0</v>
      </c>
      <c r="BT464" s="97">
        <f t="shared" si="1040"/>
        <v>0</v>
      </c>
      <c r="BU464" s="97">
        <f t="shared" si="1041"/>
        <v>0</v>
      </c>
      <c r="BV464" s="97">
        <f t="shared" si="1042"/>
        <v>0</v>
      </c>
      <c r="BW464" s="97">
        <f t="shared" si="1043"/>
        <v>0</v>
      </c>
      <c r="BX464" s="97">
        <f t="shared" si="1044"/>
        <v>0</v>
      </c>
      <c r="BY464" s="469">
        <f t="shared" si="1045"/>
        <v>0</v>
      </c>
      <c r="BZ464" s="470">
        <f t="shared" si="1046"/>
        <v>0</v>
      </c>
      <c r="CA464" s="470">
        <f t="shared" si="1047"/>
        <v>0</v>
      </c>
      <c r="CB464" s="470">
        <f t="shared" si="1048"/>
        <v>0</v>
      </c>
      <c r="CC464" s="470">
        <f t="shared" si="1049"/>
        <v>0</v>
      </c>
      <c r="CD464" s="470">
        <f t="shared" si="1050"/>
        <v>0</v>
      </c>
      <c r="CE464" s="470">
        <f t="shared" si="1051"/>
        <v>0</v>
      </c>
      <c r="CF464" s="470">
        <f t="shared" si="1052"/>
        <v>0</v>
      </c>
      <c r="CG464" s="470">
        <f t="shared" si="1053"/>
        <v>0</v>
      </c>
      <c r="CH464" s="470">
        <f t="shared" si="1054"/>
        <v>0</v>
      </c>
      <c r="CI464" s="470">
        <f t="shared" si="1055"/>
        <v>0</v>
      </c>
      <c r="CJ464" s="470">
        <f t="shared" si="1056"/>
        <v>0</v>
      </c>
      <c r="CK464" s="472">
        <f t="shared" si="1057"/>
        <v>0</v>
      </c>
      <c r="CL464" s="470">
        <f t="shared" si="1058"/>
        <v>8.6053776484651998E-2</v>
      </c>
      <c r="CM464" s="116">
        <f t="shared" si="1059"/>
        <v>0</v>
      </c>
      <c r="CN464" s="116">
        <f t="shared" si="1060"/>
        <v>0.95624131328892803</v>
      </c>
      <c r="CO464" s="116">
        <f t="shared" si="1061"/>
        <v>7.8954339924667993E-2</v>
      </c>
      <c r="CP464" s="116">
        <f t="shared" si="1062"/>
        <v>0</v>
      </c>
      <c r="CQ464" s="116">
        <f t="shared" si="1063"/>
        <v>0.90306492742132904</v>
      </c>
      <c r="CR464" s="116">
        <f t="shared" si="1064"/>
        <v>7.4006247776799997E-2</v>
      </c>
      <c r="CS464" s="116">
        <f t="shared" si="1065"/>
        <v>0</v>
      </c>
      <c r="CT464" s="116">
        <f t="shared" si="1066"/>
        <v>0.86108078825018697</v>
      </c>
      <c r="CU464" s="116">
        <f t="shared" si="1067"/>
        <v>6.2733203057311004E-2</v>
      </c>
      <c r="CV464" s="116">
        <f t="shared" si="1068"/>
        <v>0</v>
      </c>
      <c r="CW464" s="471">
        <f t="shared" si="1069"/>
        <v>0.77804582219665497</v>
      </c>
      <c r="CX464" s="470">
        <f t="shared" si="1070"/>
        <v>0</v>
      </c>
      <c r="CY464" s="116">
        <f t="shared" si="1071"/>
        <v>0</v>
      </c>
      <c r="CZ464" s="116">
        <f t="shared" si="1072"/>
        <v>0</v>
      </c>
      <c r="DA464" s="116">
        <f t="shared" si="1073"/>
        <v>0</v>
      </c>
      <c r="DB464" s="116">
        <f t="shared" si="1074"/>
        <v>0</v>
      </c>
      <c r="DC464" s="116">
        <f t="shared" si="1075"/>
        <v>0</v>
      </c>
      <c r="DD464" s="116">
        <f t="shared" si="1076"/>
        <v>0</v>
      </c>
      <c r="DE464" s="116">
        <f t="shared" si="1077"/>
        <v>0</v>
      </c>
      <c r="DF464" s="116">
        <f t="shared" si="1078"/>
        <v>0</v>
      </c>
      <c r="DG464" s="116">
        <f t="shared" si="1079"/>
        <v>0</v>
      </c>
      <c r="DH464" s="116">
        <f t="shared" si="1080"/>
        <v>0</v>
      </c>
      <c r="DI464" s="471">
        <f t="shared" si="1081"/>
        <v>0</v>
      </c>
      <c r="DJ464" s="470">
        <f t="shared" si="1082"/>
        <v>0</v>
      </c>
      <c r="DK464" s="116">
        <f t="shared" si="1083"/>
        <v>0</v>
      </c>
      <c r="DL464" s="116">
        <f t="shared" si="1084"/>
        <v>0</v>
      </c>
      <c r="DM464" s="116">
        <f t="shared" si="1085"/>
        <v>0</v>
      </c>
      <c r="DN464" s="116">
        <f t="shared" si="1086"/>
        <v>0</v>
      </c>
      <c r="DO464" s="116">
        <f t="shared" si="1087"/>
        <v>0</v>
      </c>
      <c r="DP464" s="116">
        <f t="shared" si="1088"/>
        <v>0</v>
      </c>
      <c r="DQ464" s="116">
        <f t="shared" si="1089"/>
        <v>0</v>
      </c>
      <c r="DR464" s="116">
        <f t="shared" si="1090"/>
        <v>0</v>
      </c>
      <c r="DS464" s="116">
        <f t="shared" si="1091"/>
        <v>0</v>
      </c>
      <c r="DT464" s="116">
        <f t="shared" si="1092"/>
        <v>0</v>
      </c>
      <c r="DU464" s="471">
        <f t="shared" si="1093"/>
        <v>0</v>
      </c>
      <c r="DV464" s="470">
        <f t="shared" si="1094"/>
        <v>0</v>
      </c>
      <c r="DW464" s="470">
        <f t="shared" si="1095"/>
        <v>0</v>
      </c>
      <c r="DX464" s="470">
        <f t="shared" si="1096"/>
        <v>0</v>
      </c>
      <c r="DY464" s="470">
        <f t="shared" si="1097"/>
        <v>0</v>
      </c>
      <c r="DZ464" s="470">
        <f t="shared" si="1098"/>
        <v>0</v>
      </c>
      <c r="EA464" s="470">
        <f t="shared" si="1099"/>
        <v>0</v>
      </c>
      <c r="EB464" s="470">
        <f t="shared" si="1100"/>
        <v>0</v>
      </c>
      <c r="EC464" s="470">
        <f t="shared" si="1101"/>
        <v>0</v>
      </c>
      <c r="ED464" s="470">
        <f t="shared" si="1102"/>
        <v>0</v>
      </c>
      <c r="EE464" s="470">
        <f t="shared" si="1103"/>
        <v>0</v>
      </c>
      <c r="EF464" s="470">
        <f t="shared" si="1104"/>
        <v>0</v>
      </c>
      <c r="EG464" s="470">
        <f t="shared" si="1105"/>
        <v>0</v>
      </c>
      <c r="EH464" s="466">
        <f t="shared" si="1106"/>
        <v>0</v>
      </c>
      <c r="EI464" s="122">
        <f t="shared" si="1107"/>
        <v>0</v>
      </c>
      <c r="EJ464" s="122">
        <f t="shared" si="1108"/>
        <v>0</v>
      </c>
      <c r="EK464" s="122">
        <f t="shared" si="1109"/>
        <v>0</v>
      </c>
      <c r="EL464" s="122">
        <f t="shared" si="1110"/>
        <v>0</v>
      </c>
      <c r="EM464" s="122">
        <f t="shared" si="1111"/>
        <v>0</v>
      </c>
      <c r="EN464" s="122">
        <f t="shared" si="1112"/>
        <v>0</v>
      </c>
      <c r="EO464" s="122">
        <f t="shared" si="1113"/>
        <v>0</v>
      </c>
      <c r="EP464" s="122">
        <f t="shared" si="1114"/>
        <v>0</v>
      </c>
      <c r="EQ464" s="122">
        <f t="shared" si="1115"/>
        <v>0</v>
      </c>
      <c r="ER464" s="122">
        <f t="shared" si="1116"/>
        <v>0</v>
      </c>
      <c r="ES464" s="469">
        <f t="shared" si="1117"/>
        <v>0</v>
      </c>
      <c r="ET464" s="466">
        <f t="shared" si="1118"/>
        <v>0</v>
      </c>
      <c r="EU464" s="122">
        <f t="shared" si="1119"/>
        <v>0</v>
      </c>
      <c r="EV464" s="122">
        <f t="shared" si="1120"/>
        <v>0</v>
      </c>
      <c r="EW464" s="122">
        <f t="shared" si="1121"/>
        <v>0</v>
      </c>
      <c r="EX464" s="122">
        <f t="shared" si="1122"/>
        <v>0</v>
      </c>
      <c r="EY464" s="122">
        <f t="shared" si="1123"/>
        <v>0</v>
      </c>
      <c r="EZ464" s="122">
        <f t="shared" si="1124"/>
        <v>0</v>
      </c>
      <c r="FA464" s="122">
        <f t="shared" si="1125"/>
        <v>0</v>
      </c>
      <c r="FB464" s="122">
        <f t="shared" si="1126"/>
        <v>0</v>
      </c>
      <c r="FC464" s="122">
        <f t="shared" si="1127"/>
        <v>0</v>
      </c>
      <c r="FD464" s="122">
        <f t="shared" si="1128"/>
        <v>0</v>
      </c>
      <c r="FE464" s="469">
        <f t="shared" si="1129"/>
        <v>0</v>
      </c>
      <c r="FF464" s="466">
        <f t="shared" si="1130"/>
        <v>0</v>
      </c>
      <c r="FG464" s="466">
        <f t="shared" si="1131"/>
        <v>0</v>
      </c>
      <c r="FH464" s="466">
        <f t="shared" si="1132"/>
        <v>0</v>
      </c>
      <c r="FI464" s="466">
        <f t="shared" si="1133"/>
        <v>0</v>
      </c>
      <c r="FJ464" s="466">
        <f t="shared" si="1134"/>
        <v>0</v>
      </c>
      <c r="FK464" s="466">
        <f t="shared" si="1135"/>
        <v>0</v>
      </c>
      <c r="FL464" s="466">
        <f t="shared" si="1136"/>
        <v>0</v>
      </c>
      <c r="FM464" s="466">
        <f t="shared" si="1137"/>
        <v>0</v>
      </c>
      <c r="FN464" s="466">
        <f t="shared" si="1138"/>
        <v>0</v>
      </c>
      <c r="FO464" s="466">
        <f t="shared" si="1139"/>
        <v>0</v>
      </c>
      <c r="FP464" s="466">
        <f t="shared" si="1140"/>
        <v>0</v>
      </c>
      <c r="FQ464" s="468">
        <f t="shared" si="1141"/>
        <v>0</v>
      </c>
      <c r="FR464" s="466">
        <f t="shared" si="1142"/>
        <v>0</v>
      </c>
      <c r="FS464" s="466">
        <f t="shared" si="1143"/>
        <v>0</v>
      </c>
      <c r="FT464" s="466">
        <f t="shared" si="1144"/>
        <v>0</v>
      </c>
      <c r="FU464" s="466">
        <f t="shared" si="1145"/>
        <v>0</v>
      </c>
      <c r="FV464" s="466">
        <f t="shared" si="1146"/>
        <v>0</v>
      </c>
      <c r="FW464" s="466">
        <f t="shared" si="1147"/>
        <v>0</v>
      </c>
      <c r="FX464" s="466">
        <f t="shared" si="1148"/>
        <v>0</v>
      </c>
      <c r="FY464" s="466">
        <f t="shared" si="1149"/>
        <v>0</v>
      </c>
      <c r="FZ464" s="466">
        <f t="shared" si="1150"/>
        <v>0</v>
      </c>
      <c r="GA464" s="466">
        <f t="shared" si="1151"/>
        <v>0</v>
      </c>
      <c r="GB464" s="466">
        <f t="shared" si="1152"/>
        <v>0</v>
      </c>
      <c r="GC464" s="468">
        <f t="shared" si="1153"/>
        <v>0</v>
      </c>
    </row>
    <row r="465" spans="1:185">
      <c r="A465" s="97">
        <v>462</v>
      </c>
      <c r="B465" s="97" t="s">
        <v>11</v>
      </c>
      <c r="C465" s="97" t="s">
        <v>213</v>
      </c>
      <c r="D465" s="97" t="s">
        <v>936</v>
      </c>
      <c r="E465" s="321">
        <v>0.131760585087527</v>
      </c>
      <c r="F465" s="122">
        <v>0</v>
      </c>
      <c r="G465" s="122">
        <v>0.20433363054773199</v>
      </c>
      <c r="H465" s="122">
        <v>0.12890191648900001</v>
      </c>
      <c r="I465" s="122">
        <v>0</v>
      </c>
      <c r="J465" s="122">
        <v>0.19901570710943101</v>
      </c>
      <c r="K465" s="122">
        <v>0.126866510515212</v>
      </c>
      <c r="L465" s="122">
        <v>0</v>
      </c>
      <c r="M465" s="122">
        <v>0.19360509538058501</v>
      </c>
      <c r="N465" s="122">
        <v>0.120346039242943</v>
      </c>
      <c r="O465" s="122">
        <v>0</v>
      </c>
      <c r="P465" s="475">
        <v>0.18510165801826001</v>
      </c>
      <c r="Q465" s="474">
        <v>4</v>
      </c>
      <c r="R465" s="97">
        <v>0.527042340350108</v>
      </c>
      <c r="S465" s="97">
        <v>0</v>
      </c>
      <c r="T465" s="97">
        <v>0.81733452219092695</v>
      </c>
      <c r="U465" s="97">
        <v>0.51560766595600105</v>
      </c>
      <c r="V465" s="97">
        <v>0</v>
      </c>
      <c r="W465" s="97">
        <v>0.79606282843772502</v>
      </c>
      <c r="X465" s="97">
        <v>0.507466042060848</v>
      </c>
      <c r="Y465" s="97">
        <v>0</v>
      </c>
      <c r="Z465" s="97">
        <v>0.77442038152234105</v>
      </c>
      <c r="AA465" s="97">
        <v>0.481384156971773</v>
      </c>
      <c r="AB465" s="97">
        <v>0</v>
      </c>
      <c r="AC465" s="97">
        <v>0.74040663207304203</v>
      </c>
      <c r="AD465" s="321">
        <v>0</v>
      </c>
      <c r="AE465" s="97">
        <v>0</v>
      </c>
      <c r="AF465" s="97">
        <v>0</v>
      </c>
      <c r="AG465" s="97">
        <v>0</v>
      </c>
      <c r="AH465" s="97">
        <v>0</v>
      </c>
      <c r="AI465" s="97">
        <v>0</v>
      </c>
      <c r="AJ465" s="97">
        <v>0</v>
      </c>
      <c r="AK465" s="97">
        <v>0</v>
      </c>
      <c r="AL465" s="97">
        <v>0</v>
      </c>
      <c r="AM465" s="97">
        <v>0</v>
      </c>
      <c r="AN465" s="97">
        <v>0</v>
      </c>
      <c r="AO465" s="97">
        <v>0</v>
      </c>
      <c r="AP465" s="466">
        <f t="shared" si="1010"/>
        <v>0</v>
      </c>
      <c r="AQ465" s="122">
        <f t="shared" si="1011"/>
        <v>0</v>
      </c>
      <c r="AR465" s="473">
        <f t="shared" si="1012"/>
        <v>0</v>
      </c>
      <c r="AS465" s="122">
        <f t="shared" si="1013"/>
        <v>0</v>
      </c>
      <c r="AT465" s="122">
        <f t="shared" si="1014"/>
        <v>0</v>
      </c>
      <c r="AU465" s="122">
        <f t="shared" si="1015"/>
        <v>0</v>
      </c>
      <c r="AV465" s="122">
        <f t="shared" si="1016"/>
        <v>0</v>
      </c>
      <c r="AW465" s="122">
        <f t="shared" si="1017"/>
        <v>0</v>
      </c>
      <c r="AX465" s="122">
        <f t="shared" si="1018"/>
        <v>0</v>
      </c>
      <c r="AY465" s="122">
        <f t="shared" si="1019"/>
        <v>0</v>
      </c>
      <c r="AZ465" s="122">
        <f t="shared" si="1020"/>
        <v>0</v>
      </c>
      <c r="BA465" s="469">
        <f t="shared" si="1021"/>
        <v>0</v>
      </c>
      <c r="BB465" s="97">
        <f t="shared" si="1022"/>
        <v>2.033358629200736E-2</v>
      </c>
      <c r="BC465" s="97">
        <f t="shared" si="1023"/>
        <v>0</v>
      </c>
      <c r="BD465" s="97">
        <f t="shared" si="1024"/>
        <v>3.1533219940860543E-2</v>
      </c>
      <c r="BE465" s="97">
        <f t="shared" si="1025"/>
        <v>1.9892430201285789E-2</v>
      </c>
      <c r="BF465" s="97">
        <f t="shared" si="1026"/>
        <v>0</v>
      </c>
      <c r="BG465" s="97">
        <f t="shared" si="1027"/>
        <v>3.0712546178254297E-2</v>
      </c>
      <c r="BH465" s="97">
        <f t="shared" si="1028"/>
        <v>1.9578321828286435E-2</v>
      </c>
      <c r="BI465" s="97">
        <f t="shared" si="1029"/>
        <v>0</v>
      </c>
      <c r="BJ465" s="97">
        <f t="shared" si="1030"/>
        <v>2.9877568552677165E-2</v>
      </c>
      <c r="BK465" s="97">
        <f t="shared" si="1031"/>
        <v>1.8572068211613724E-2</v>
      </c>
      <c r="BL465" s="97">
        <f t="shared" si="1032"/>
        <v>0</v>
      </c>
      <c r="BM465" s="469">
        <f t="shared" si="1033"/>
        <v>2.85652992023957E-2</v>
      </c>
      <c r="BN465" s="467">
        <f t="shared" si="1034"/>
        <v>0</v>
      </c>
      <c r="BO465" s="97">
        <f t="shared" si="1035"/>
        <v>0</v>
      </c>
      <c r="BP465" s="97">
        <f t="shared" si="1036"/>
        <v>0</v>
      </c>
      <c r="BQ465" s="97">
        <f t="shared" si="1037"/>
        <v>0</v>
      </c>
      <c r="BR465" s="97">
        <f t="shared" si="1038"/>
        <v>0</v>
      </c>
      <c r="BS465" s="97">
        <f t="shared" si="1039"/>
        <v>0</v>
      </c>
      <c r="BT465" s="97">
        <f t="shared" si="1040"/>
        <v>0</v>
      </c>
      <c r="BU465" s="97">
        <f t="shared" si="1041"/>
        <v>0</v>
      </c>
      <c r="BV465" s="97">
        <f t="shared" si="1042"/>
        <v>0</v>
      </c>
      <c r="BW465" s="97">
        <f t="shared" si="1043"/>
        <v>0</v>
      </c>
      <c r="BX465" s="97">
        <f t="shared" si="1044"/>
        <v>0</v>
      </c>
      <c r="BY465" s="469">
        <f t="shared" si="1045"/>
        <v>0</v>
      </c>
      <c r="BZ465" s="470">
        <f t="shared" si="1046"/>
        <v>0</v>
      </c>
      <c r="CA465" s="470">
        <f t="shared" si="1047"/>
        <v>0</v>
      </c>
      <c r="CB465" s="470">
        <f t="shared" si="1048"/>
        <v>0</v>
      </c>
      <c r="CC465" s="470">
        <f t="shared" si="1049"/>
        <v>0</v>
      </c>
      <c r="CD465" s="470">
        <f t="shared" si="1050"/>
        <v>0</v>
      </c>
      <c r="CE465" s="470">
        <f t="shared" si="1051"/>
        <v>0</v>
      </c>
      <c r="CF465" s="470">
        <f t="shared" si="1052"/>
        <v>0</v>
      </c>
      <c r="CG465" s="470">
        <f t="shared" si="1053"/>
        <v>0</v>
      </c>
      <c r="CH465" s="470">
        <f t="shared" si="1054"/>
        <v>0</v>
      </c>
      <c r="CI465" s="470">
        <f t="shared" si="1055"/>
        <v>0</v>
      </c>
      <c r="CJ465" s="470">
        <f t="shared" si="1056"/>
        <v>0</v>
      </c>
      <c r="CK465" s="472">
        <f t="shared" si="1057"/>
        <v>0</v>
      </c>
      <c r="CL465" s="470">
        <f t="shared" si="1058"/>
        <v>0.527042340350108</v>
      </c>
      <c r="CM465" s="116">
        <f t="shared" si="1059"/>
        <v>0</v>
      </c>
      <c r="CN465" s="116">
        <f t="shared" si="1060"/>
        <v>0.81733452219092695</v>
      </c>
      <c r="CO465" s="116">
        <f t="shared" si="1061"/>
        <v>0.51560766595600105</v>
      </c>
      <c r="CP465" s="116">
        <f t="shared" si="1062"/>
        <v>0</v>
      </c>
      <c r="CQ465" s="116">
        <f t="shared" si="1063"/>
        <v>0.79606282843772502</v>
      </c>
      <c r="CR465" s="116">
        <f t="shared" si="1064"/>
        <v>0.507466042060848</v>
      </c>
      <c r="CS465" s="116">
        <f t="shared" si="1065"/>
        <v>0</v>
      </c>
      <c r="CT465" s="116">
        <f t="shared" si="1066"/>
        <v>0.77442038152234105</v>
      </c>
      <c r="CU465" s="116">
        <f t="shared" si="1067"/>
        <v>0.481384156971773</v>
      </c>
      <c r="CV465" s="116">
        <f t="shared" si="1068"/>
        <v>0</v>
      </c>
      <c r="CW465" s="471">
        <f t="shared" si="1069"/>
        <v>0.74040663207304203</v>
      </c>
      <c r="CX465" s="470">
        <f t="shared" si="1070"/>
        <v>0</v>
      </c>
      <c r="CY465" s="116">
        <f t="shared" si="1071"/>
        <v>0</v>
      </c>
      <c r="CZ465" s="116">
        <f t="shared" si="1072"/>
        <v>0</v>
      </c>
      <c r="DA465" s="116">
        <f t="shared" si="1073"/>
        <v>0</v>
      </c>
      <c r="DB465" s="116">
        <f t="shared" si="1074"/>
        <v>0</v>
      </c>
      <c r="DC465" s="116">
        <f t="shared" si="1075"/>
        <v>0</v>
      </c>
      <c r="DD465" s="116">
        <f t="shared" si="1076"/>
        <v>0</v>
      </c>
      <c r="DE465" s="116">
        <f t="shared" si="1077"/>
        <v>0</v>
      </c>
      <c r="DF465" s="116">
        <f t="shared" si="1078"/>
        <v>0</v>
      </c>
      <c r="DG465" s="116">
        <f t="shared" si="1079"/>
        <v>0</v>
      </c>
      <c r="DH465" s="116">
        <f t="shared" si="1080"/>
        <v>0</v>
      </c>
      <c r="DI465" s="471">
        <f t="shared" si="1081"/>
        <v>0</v>
      </c>
      <c r="DJ465" s="470">
        <f t="shared" si="1082"/>
        <v>0</v>
      </c>
      <c r="DK465" s="116">
        <f t="shared" si="1083"/>
        <v>0</v>
      </c>
      <c r="DL465" s="116">
        <f t="shared" si="1084"/>
        <v>0</v>
      </c>
      <c r="DM465" s="116">
        <f t="shared" si="1085"/>
        <v>0</v>
      </c>
      <c r="DN465" s="116">
        <f t="shared" si="1086"/>
        <v>0</v>
      </c>
      <c r="DO465" s="116">
        <f t="shared" si="1087"/>
        <v>0</v>
      </c>
      <c r="DP465" s="116">
        <f t="shared" si="1088"/>
        <v>0</v>
      </c>
      <c r="DQ465" s="116">
        <f t="shared" si="1089"/>
        <v>0</v>
      </c>
      <c r="DR465" s="116">
        <f t="shared" si="1090"/>
        <v>0</v>
      </c>
      <c r="DS465" s="116">
        <f t="shared" si="1091"/>
        <v>0</v>
      </c>
      <c r="DT465" s="116">
        <f t="shared" si="1092"/>
        <v>0</v>
      </c>
      <c r="DU465" s="471">
        <f t="shared" si="1093"/>
        <v>0</v>
      </c>
      <c r="DV465" s="470">
        <f t="shared" si="1094"/>
        <v>0</v>
      </c>
      <c r="DW465" s="470">
        <f t="shared" si="1095"/>
        <v>0</v>
      </c>
      <c r="DX465" s="470">
        <f t="shared" si="1096"/>
        <v>0</v>
      </c>
      <c r="DY465" s="470">
        <f t="shared" si="1097"/>
        <v>0</v>
      </c>
      <c r="DZ465" s="470">
        <f t="shared" si="1098"/>
        <v>0</v>
      </c>
      <c r="EA465" s="470">
        <f t="shared" si="1099"/>
        <v>0</v>
      </c>
      <c r="EB465" s="470">
        <f t="shared" si="1100"/>
        <v>0</v>
      </c>
      <c r="EC465" s="470">
        <f t="shared" si="1101"/>
        <v>0</v>
      </c>
      <c r="ED465" s="470">
        <f t="shared" si="1102"/>
        <v>0</v>
      </c>
      <c r="EE465" s="470">
        <f t="shared" si="1103"/>
        <v>0</v>
      </c>
      <c r="EF465" s="470">
        <f t="shared" si="1104"/>
        <v>0</v>
      </c>
      <c r="EG465" s="470">
        <f t="shared" si="1105"/>
        <v>0</v>
      </c>
      <c r="EH465" s="466">
        <f t="shared" si="1106"/>
        <v>0</v>
      </c>
      <c r="EI465" s="122">
        <f t="shared" si="1107"/>
        <v>0</v>
      </c>
      <c r="EJ465" s="122">
        <f t="shared" si="1108"/>
        <v>0</v>
      </c>
      <c r="EK465" s="122">
        <f t="shared" si="1109"/>
        <v>0</v>
      </c>
      <c r="EL465" s="122">
        <f t="shared" si="1110"/>
        <v>0</v>
      </c>
      <c r="EM465" s="122">
        <f t="shared" si="1111"/>
        <v>0</v>
      </c>
      <c r="EN465" s="122">
        <f t="shared" si="1112"/>
        <v>0</v>
      </c>
      <c r="EO465" s="122">
        <f t="shared" si="1113"/>
        <v>0</v>
      </c>
      <c r="EP465" s="122">
        <f t="shared" si="1114"/>
        <v>0</v>
      </c>
      <c r="EQ465" s="122">
        <f t="shared" si="1115"/>
        <v>0</v>
      </c>
      <c r="ER465" s="122">
        <f t="shared" si="1116"/>
        <v>0</v>
      </c>
      <c r="ES465" s="469">
        <f t="shared" si="1117"/>
        <v>0</v>
      </c>
      <c r="ET465" s="466">
        <f t="shared" si="1118"/>
        <v>0</v>
      </c>
      <c r="EU465" s="122">
        <f t="shared" si="1119"/>
        <v>0</v>
      </c>
      <c r="EV465" s="122">
        <f t="shared" si="1120"/>
        <v>0</v>
      </c>
      <c r="EW465" s="122">
        <f t="shared" si="1121"/>
        <v>0</v>
      </c>
      <c r="EX465" s="122">
        <f t="shared" si="1122"/>
        <v>0</v>
      </c>
      <c r="EY465" s="122">
        <f t="shared" si="1123"/>
        <v>0</v>
      </c>
      <c r="EZ465" s="122">
        <f t="shared" si="1124"/>
        <v>0</v>
      </c>
      <c r="FA465" s="122">
        <f t="shared" si="1125"/>
        <v>0</v>
      </c>
      <c r="FB465" s="122">
        <f t="shared" si="1126"/>
        <v>0</v>
      </c>
      <c r="FC465" s="122">
        <f t="shared" si="1127"/>
        <v>0</v>
      </c>
      <c r="FD465" s="122">
        <f t="shared" si="1128"/>
        <v>0</v>
      </c>
      <c r="FE465" s="469">
        <f t="shared" si="1129"/>
        <v>0</v>
      </c>
      <c r="FF465" s="466">
        <f t="shared" si="1130"/>
        <v>0</v>
      </c>
      <c r="FG465" s="466">
        <f t="shared" si="1131"/>
        <v>0</v>
      </c>
      <c r="FH465" s="466">
        <f t="shared" si="1132"/>
        <v>0</v>
      </c>
      <c r="FI465" s="466">
        <f t="shared" si="1133"/>
        <v>0</v>
      </c>
      <c r="FJ465" s="466">
        <f t="shared" si="1134"/>
        <v>0</v>
      </c>
      <c r="FK465" s="466">
        <f t="shared" si="1135"/>
        <v>0</v>
      </c>
      <c r="FL465" s="466">
        <f t="shared" si="1136"/>
        <v>0</v>
      </c>
      <c r="FM465" s="466">
        <f t="shared" si="1137"/>
        <v>0</v>
      </c>
      <c r="FN465" s="466">
        <f t="shared" si="1138"/>
        <v>0</v>
      </c>
      <c r="FO465" s="466">
        <f t="shared" si="1139"/>
        <v>0</v>
      </c>
      <c r="FP465" s="466">
        <f t="shared" si="1140"/>
        <v>0</v>
      </c>
      <c r="FQ465" s="468">
        <f t="shared" si="1141"/>
        <v>0</v>
      </c>
      <c r="FR465" s="466">
        <f t="shared" si="1142"/>
        <v>0</v>
      </c>
      <c r="FS465" s="466">
        <f t="shared" si="1143"/>
        <v>0</v>
      </c>
      <c r="FT465" s="466">
        <f t="shared" si="1144"/>
        <v>0</v>
      </c>
      <c r="FU465" s="466">
        <f t="shared" si="1145"/>
        <v>0</v>
      </c>
      <c r="FV465" s="466">
        <f t="shared" si="1146"/>
        <v>0</v>
      </c>
      <c r="FW465" s="466">
        <f t="shared" si="1147"/>
        <v>0</v>
      </c>
      <c r="FX465" s="466">
        <f t="shared" si="1148"/>
        <v>0</v>
      </c>
      <c r="FY465" s="466">
        <f t="shared" si="1149"/>
        <v>0</v>
      </c>
      <c r="FZ465" s="466">
        <f t="shared" si="1150"/>
        <v>0</v>
      </c>
      <c r="GA465" s="466">
        <f t="shared" si="1151"/>
        <v>0</v>
      </c>
      <c r="GB465" s="466">
        <f t="shared" si="1152"/>
        <v>0</v>
      </c>
      <c r="GC465" s="468">
        <f t="shared" si="1153"/>
        <v>0</v>
      </c>
    </row>
    <row r="466" spans="1:185">
      <c r="A466" s="97">
        <v>463</v>
      </c>
      <c r="B466" s="97" t="s">
        <v>11</v>
      </c>
      <c r="C466" s="97" t="s">
        <v>213</v>
      </c>
      <c r="D466" s="97" t="s">
        <v>936</v>
      </c>
      <c r="E466" s="321">
        <v>0.14679917954136801</v>
      </c>
      <c r="F466" s="122">
        <v>0</v>
      </c>
      <c r="G466" s="122">
        <v>0.80600231189607696</v>
      </c>
      <c r="H466" s="122">
        <v>0.136133844965763</v>
      </c>
      <c r="I466" s="122">
        <v>0</v>
      </c>
      <c r="J466" s="122">
        <v>0.77603156137250695</v>
      </c>
      <c r="K466" s="122">
        <v>0.12856025078406999</v>
      </c>
      <c r="L466" s="122">
        <v>0</v>
      </c>
      <c r="M466" s="122">
        <v>0.74837363107417498</v>
      </c>
      <c r="N466" s="122">
        <v>0.10516623678286199</v>
      </c>
      <c r="O466" s="122">
        <v>0</v>
      </c>
      <c r="P466" s="475">
        <v>0.70271290462686897</v>
      </c>
      <c r="Q466" s="474">
        <v>1</v>
      </c>
      <c r="R466" s="97">
        <v>0.14679917954136801</v>
      </c>
      <c r="S466" s="97">
        <v>0</v>
      </c>
      <c r="T466" s="97">
        <v>0.80600231189607696</v>
      </c>
      <c r="U466" s="97">
        <v>0.136133844965763</v>
      </c>
      <c r="V466" s="97">
        <v>0</v>
      </c>
      <c r="W466" s="97">
        <v>0.77603156137250695</v>
      </c>
      <c r="X466" s="97">
        <v>0.12856025078406999</v>
      </c>
      <c r="Y466" s="97">
        <v>0</v>
      </c>
      <c r="Z466" s="97">
        <v>0.74837363107417498</v>
      </c>
      <c r="AA466" s="97">
        <v>0.10516623678286199</v>
      </c>
      <c r="AB466" s="97">
        <v>0</v>
      </c>
      <c r="AC466" s="97">
        <v>0.70271290462686897</v>
      </c>
      <c r="AD466" s="321">
        <v>0</v>
      </c>
      <c r="AE466" s="97">
        <v>0</v>
      </c>
      <c r="AF466" s="97">
        <v>0</v>
      </c>
      <c r="AG466" s="97">
        <v>0</v>
      </c>
      <c r="AH466" s="97">
        <v>0</v>
      </c>
      <c r="AI466" s="97">
        <v>0</v>
      </c>
      <c r="AJ466" s="97">
        <v>0</v>
      </c>
      <c r="AK466" s="97">
        <v>0</v>
      </c>
      <c r="AL466" s="97">
        <v>0</v>
      </c>
      <c r="AM466" s="97">
        <v>0</v>
      </c>
      <c r="AN466" s="97">
        <v>0</v>
      </c>
      <c r="AO466" s="97">
        <v>0</v>
      </c>
      <c r="AP466" s="466">
        <f t="shared" si="1010"/>
        <v>0</v>
      </c>
      <c r="AQ466" s="122">
        <f t="shared" si="1011"/>
        <v>0</v>
      </c>
      <c r="AR466" s="473">
        <f t="shared" si="1012"/>
        <v>0</v>
      </c>
      <c r="AS466" s="122">
        <f t="shared" si="1013"/>
        <v>0</v>
      </c>
      <c r="AT466" s="122">
        <f t="shared" si="1014"/>
        <v>0</v>
      </c>
      <c r="AU466" s="122">
        <f t="shared" si="1015"/>
        <v>0</v>
      </c>
      <c r="AV466" s="122">
        <f t="shared" si="1016"/>
        <v>0</v>
      </c>
      <c r="AW466" s="122">
        <f t="shared" si="1017"/>
        <v>0</v>
      </c>
      <c r="AX466" s="122">
        <f t="shared" si="1018"/>
        <v>0</v>
      </c>
      <c r="AY466" s="122">
        <f t="shared" si="1019"/>
        <v>0</v>
      </c>
      <c r="AZ466" s="122">
        <f t="shared" si="1020"/>
        <v>0</v>
      </c>
      <c r="BA466" s="469">
        <f t="shared" si="1021"/>
        <v>0</v>
      </c>
      <c r="BB466" s="97">
        <f t="shared" si="1022"/>
        <v>2.2654375607222891E-2</v>
      </c>
      <c r="BC466" s="97">
        <f t="shared" si="1023"/>
        <v>0</v>
      </c>
      <c r="BD466" s="97">
        <f t="shared" si="1024"/>
        <v>0.12438406788805124</v>
      </c>
      <c r="BE466" s="97">
        <f t="shared" si="1025"/>
        <v>2.1008477474772025E-2</v>
      </c>
      <c r="BF466" s="97">
        <f t="shared" si="1026"/>
        <v>0</v>
      </c>
      <c r="BG466" s="97">
        <f t="shared" si="1027"/>
        <v>0.1197589150655861</v>
      </c>
      <c r="BH466" s="97">
        <f t="shared" si="1028"/>
        <v>1.9839703590443868E-2</v>
      </c>
      <c r="BI466" s="97">
        <f t="shared" si="1029"/>
        <v>0</v>
      </c>
      <c r="BJ466" s="97">
        <f t="shared" si="1030"/>
        <v>0.11549068179988017</v>
      </c>
      <c r="BK466" s="97">
        <f t="shared" si="1031"/>
        <v>1.6229487363079668E-2</v>
      </c>
      <c r="BL466" s="97">
        <f t="shared" si="1032"/>
        <v>0</v>
      </c>
      <c r="BM466" s="469">
        <f t="shared" si="1033"/>
        <v>0.10844421702625091</v>
      </c>
      <c r="BN466" s="467">
        <f t="shared" si="1034"/>
        <v>0</v>
      </c>
      <c r="BO466" s="97">
        <f t="shared" si="1035"/>
        <v>0</v>
      </c>
      <c r="BP466" s="97">
        <f t="shared" si="1036"/>
        <v>0</v>
      </c>
      <c r="BQ466" s="97">
        <f t="shared" si="1037"/>
        <v>0</v>
      </c>
      <c r="BR466" s="97">
        <f t="shared" si="1038"/>
        <v>0</v>
      </c>
      <c r="BS466" s="97">
        <f t="shared" si="1039"/>
        <v>0</v>
      </c>
      <c r="BT466" s="97">
        <f t="shared" si="1040"/>
        <v>0</v>
      </c>
      <c r="BU466" s="97">
        <f t="shared" si="1041"/>
        <v>0</v>
      </c>
      <c r="BV466" s="97">
        <f t="shared" si="1042"/>
        <v>0</v>
      </c>
      <c r="BW466" s="97">
        <f t="shared" si="1043"/>
        <v>0</v>
      </c>
      <c r="BX466" s="97">
        <f t="shared" si="1044"/>
        <v>0</v>
      </c>
      <c r="BY466" s="469">
        <f t="shared" si="1045"/>
        <v>0</v>
      </c>
      <c r="BZ466" s="470">
        <f t="shared" si="1046"/>
        <v>0</v>
      </c>
      <c r="CA466" s="470">
        <f t="shared" si="1047"/>
        <v>0</v>
      </c>
      <c r="CB466" s="470">
        <f t="shared" si="1048"/>
        <v>0</v>
      </c>
      <c r="CC466" s="470">
        <f t="shared" si="1049"/>
        <v>0</v>
      </c>
      <c r="CD466" s="470">
        <f t="shared" si="1050"/>
        <v>0</v>
      </c>
      <c r="CE466" s="470">
        <f t="shared" si="1051"/>
        <v>0</v>
      </c>
      <c r="CF466" s="470">
        <f t="shared" si="1052"/>
        <v>0</v>
      </c>
      <c r="CG466" s="470">
        <f t="shared" si="1053"/>
        <v>0</v>
      </c>
      <c r="CH466" s="470">
        <f t="shared" si="1054"/>
        <v>0</v>
      </c>
      <c r="CI466" s="470">
        <f t="shared" si="1055"/>
        <v>0</v>
      </c>
      <c r="CJ466" s="470">
        <f t="shared" si="1056"/>
        <v>0</v>
      </c>
      <c r="CK466" s="472">
        <f t="shared" si="1057"/>
        <v>0</v>
      </c>
      <c r="CL466" s="470">
        <f t="shared" si="1058"/>
        <v>0.14679917954136801</v>
      </c>
      <c r="CM466" s="116">
        <f t="shared" si="1059"/>
        <v>0</v>
      </c>
      <c r="CN466" s="116">
        <f t="shared" si="1060"/>
        <v>0.80600231189607696</v>
      </c>
      <c r="CO466" s="116">
        <f t="shared" si="1061"/>
        <v>0.136133844965763</v>
      </c>
      <c r="CP466" s="116">
        <f t="shared" si="1062"/>
        <v>0</v>
      </c>
      <c r="CQ466" s="116">
        <f t="shared" si="1063"/>
        <v>0.77603156137250695</v>
      </c>
      <c r="CR466" s="116">
        <f t="shared" si="1064"/>
        <v>0.12856025078406999</v>
      </c>
      <c r="CS466" s="116">
        <f t="shared" si="1065"/>
        <v>0</v>
      </c>
      <c r="CT466" s="116">
        <f t="shared" si="1066"/>
        <v>0.74837363107417498</v>
      </c>
      <c r="CU466" s="116">
        <f t="shared" si="1067"/>
        <v>0.10516623678286199</v>
      </c>
      <c r="CV466" s="116">
        <f t="shared" si="1068"/>
        <v>0</v>
      </c>
      <c r="CW466" s="471">
        <f t="shared" si="1069"/>
        <v>0.70271290462686897</v>
      </c>
      <c r="CX466" s="470">
        <f t="shared" si="1070"/>
        <v>0</v>
      </c>
      <c r="CY466" s="116">
        <f t="shared" si="1071"/>
        <v>0</v>
      </c>
      <c r="CZ466" s="116">
        <f t="shared" si="1072"/>
        <v>0</v>
      </c>
      <c r="DA466" s="116">
        <f t="shared" si="1073"/>
        <v>0</v>
      </c>
      <c r="DB466" s="116">
        <f t="shared" si="1074"/>
        <v>0</v>
      </c>
      <c r="DC466" s="116">
        <f t="shared" si="1075"/>
        <v>0</v>
      </c>
      <c r="DD466" s="116">
        <f t="shared" si="1076"/>
        <v>0</v>
      </c>
      <c r="DE466" s="116">
        <f t="shared" si="1077"/>
        <v>0</v>
      </c>
      <c r="DF466" s="116">
        <f t="shared" si="1078"/>
        <v>0</v>
      </c>
      <c r="DG466" s="116">
        <f t="shared" si="1079"/>
        <v>0</v>
      </c>
      <c r="DH466" s="116">
        <f t="shared" si="1080"/>
        <v>0</v>
      </c>
      <c r="DI466" s="471">
        <f t="shared" si="1081"/>
        <v>0</v>
      </c>
      <c r="DJ466" s="470">
        <f t="shared" si="1082"/>
        <v>0</v>
      </c>
      <c r="DK466" s="116">
        <f t="shared" si="1083"/>
        <v>0</v>
      </c>
      <c r="DL466" s="116">
        <f t="shared" si="1084"/>
        <v>0</v>
      </c>
      <c r="DM466" s="116">
        <f t="shared" si="1085"/>
        <v>0</v>
      </c>
      <c r="DN466" s="116">
        <f t="shared" si="1086"/>
        <v>0</v>
      </c>
      <c r="DO466" s="116">
        <f t="shared" si="1087"/>
        <v>0</v>
      </c>
      <c r="DP466" s="116">
        <f t="shared" si="1088"/>
        <v>0</v>
      </c>
      <c r="DQ466" s="116">
        <f t="shared" si="1089"/>
        <v>0</v>
      </c>
      <c r="DR466" s="116">
        <f t="shared" si="1090"/>
        <v>0</v>
      </c>
      <c r="DS466" s="116">
        <f t="shared" si="1091"/>
        <v>0</v>
      </c>
      <c r="DT466" s="116">
        <f t="shared" si="1092"/>
        <v>0</v>
      </c>
      <c r="DU466" s="471">
        <f t="shared" si="1093"/>
        <v>0</v>
      </c>
      <c r="DV466" s="470">
        <f t="shared" si="1094"/>
        <v>0</v>
      </c>
      <c r="DW466" s="470">
        <f t="shared" si="1095"/>
        <v>0</v>
      </c>
      <c r="DX466" s="470">
        <f t="shared" si="1096"/>
        <v>0</v>
      </c>
      <c r="DY466" s="470">
        <f t="shared" si="1097"/>
        <v>0</v>
      </c>
      <c r="DZ466" s="470">
        <f t="shared" si="1098"/>
        <v>0</v>
      </c>
      <c r="EA466" s="470">
        <f t="shared" si="1099"/>
        <v>0</v>
      </c>
      <c r="EB466" s="470">
        <f t="shared" si="1100"/>
        <v>0</v>
      </c>
      <c r="EC466" s="470">
        <f t="shared" si="1101"/>
        <v>0</v>
      </c>
      <c r="ED466" s="470">
        <f t="shared" si="1102"/>
        <v>0</v>
      </c>
      <c r="EE466" s="470">
        <f t="shared" si="1103"/>
        <v>0</v>
      </c>
      <c r="EF466" s="470">
        <f t="shared" si="1104"/>
        <v>0</v>
      </c>
      <c r="EG466" s="470">
        <f t="shared" si="1105"/>
        <v>0</v>
      </c>
      <c r="EH466" s="466">
        <f t="shared" si="1106"/>
        <v>0</v>
      </c>
      <c r="EI466" s="122">
        <f t="shared" si="1107"/>
        <v>0</v>
      </c>
      <c r="EJ466" s="122">
        <f t="shared" si="1108"/>
        <v>0</v>
      </c>
      <c r="EK466" s="122">
        <f t="shared" si="1109"/>
        <v>0</v>
      </c>
      <c r="EL466" s="122">
        <f t="shared" si="1110"/>
        <v>0</v>
      </c>
      <c r="EM466" s="122">
        <f t="shared" si="1111"/>
        <v>0</v>
      </c>
      <c r="EN466" s="122">
        <f t="shared" si="1112"/>
        <v>0</v>
      </c>
      <c r="EO466" s="122">
        <f t="shared" si="1113"/>
        <v>0</v>
      </c>
      <c r="EP466" s="122">
        <f t="shared" si="1114"/>
        <v>0</v>
      </c>
      <c r="EQ466" s="122">
        <f t="shared" si="1115"/>
        <v>0</v>
      </c>
      <c r="ER466" s="122">
        <f t="shared" si="1116"/>
        <v>0</v>
      </c>
      <c r="ES466" s="469">
        <f t="shared" si="1117"/>
        <v>0</v>
      </c>
      <c r="ET466" s="466">
        <f t="shared" si="1118"/>
        <v>0</v>
      </c>
      <c r="EU466" s="122">
        <f t="shared" si="1119"/>
        <v>0</v>
      </c>
      <c r="EV466" s="122">
        <f t="shared" si="1120"/>
        <v>0</v>
      </c>
      <c r="EW466" s="122">
        <f t="shared" si="1121"/>
        <v>0</v>
      </c>
      <c r="EX466" s="122">
        <f t="shared" si="1122"/>
        <v>0</v>
      </c>
      <c r="EY466" s="122">
        <f t="shared" si="1123"/>
        <v>0</v>
      </c>
      <c r="EZ466" s="122">
        <f t="shared" si="1124"/>
        <v>0</v>
      </c>
      <c r="FA466" s="122">
        <f t="shared" si="1125"/>
        <v>0</v>
      </c>
      <c r="FB466" s="122">
        <f t="shared" si="1126"/>
        <v>0</v>
      </c>
      <c r="FC466" s="122">
        <f t="shared" si="1127"/>
        <v>0</v>
      </c>
      <c r="FD466" s="122">
        <f t="shared" si="1128"/>
        <v>0</v>
      </c>
      <c r="FE466" s="469">
        <f t="shared" si="1129"/>
        <v>0</v>
      </c>
      <c r="FF466" s="466">
        <f t="shared" si="1130"/>
        <v>0</v>
      </c>
      <c r="FG466" s="466">
        <f t="shared" si="1131"/>
        <v>0</v>
      </c>
      <c r="FH466" s="466">
        <f t="shared" si="1132"/>
        <v>0</v>
      </c>
      <c r="FI466" s="466">
        <f t="shared" si="1133"/>
        <v>0</v>
      </c>
      <c r="FJ466" s="466">
        <f t="shared" si="1134"/>
        <v>0</v>
      </c>
      <c r="FK466" s="466">
        <f t="shared" si="1135"/>
        <v>0</v>
      </c>
      <c r="FL466" s="466">
        <f t="shared" si="1136"/>
        <v>0</v>
      </c>
      <c r="FM466" s="466">
        <f t="shared" si="1137"/>
        <v>0</v>
      </c>
      <c r="FN466" s="466">
        <f t="shared" si="1138"/>
        <v>0</v>
      </c>
      <c r="FO466" s="466">
        <f t="shared" si="1139"/>
        <v>0</v>
      </c>
      <c r="FP466" s="466">
        <f t="shared" si="1140"/>
        <v>0</v>
      </c>
      <c r="FQ466" s="468">
        <f t="shared" si="1141"/>
        <v>0</v>
      </c>
      <c r="FR466" s="466">
        <f t="shared" si="1142"/>
        <v>0</v>
      </c>
      <c r="FS466" s="466">
        <f t="shared" si="1143"/>
        <v>0</v>
      </c>
      <c r="FT466" s="466">
        <f t="shared" si="1144"/>
        <v>0</v>
      </c>
      <c r="FU466" s="466">
        <f t="shared" si="1145"/>
        <v>0</v>
      </c>
      <c r="FV466" s="466">
        <f t="shared" si="1146"/>
        <v>0</v>
      </c>
      <c r="FW466" s="466">
        <f t="shared" si="1147"/>
        <v>0</v>
      </c>
      <c r="FX466" s="466">
        <f t="shared" si="1148"/>
        <v>0</v>
      </c>
      <c r="FY466" s="466">
        <f t="shared" si="1149"/>
        <v>0</v>
      </c>
      <c r="FZ466" s="466">
        <f t="shared" si="1150"/>
        <v>0</v>
      </c>
      <c r="GA466" s="466">
        <f t="shared" si="1151"/>
        <v>0</v>
      </c>
      <c r="GB466" s="466">
        <f t="shared" si="1152"/>
        <v>0</v>
      </c>
      <c r="GC466" s="468">
        <f t="shared" si="1153"/>
        <v>0</v>
      </c>
    </row>
    <row r="467" spans="1:185">
      <c r="A467" s="97">
        <v>464</v>
      </c>
      <c r="B467" s="97" t="s">
        <v>11</v>
      </c>
      <c r="C467" s="97" t="s">
        <v>213</v>
      </c>
      <c r="D467" s="97" t="s">
        <v>936</v>
      </c>
      <c r="E467" s="321">
        <v>0.150250985796545</v>
      </c>
      <c r="F467" s="122">
        <v>1.0932797956617999E-2</v>
      </c>
      <c r="G467" s="122">
        <v>1.6620097184131699</v>
      </c>
      <c r="H467" s="122">
        <v>0.148697224257757</v>
      </c>
      <c r="I467" s="122">
        <v>1.0167502099655E-2</v>
      </c>
      <c r="J467" s="122">
        <v>1.64582565220815</v>
      </c>
      <c r="K467" s="122">
        <v>0.147587394587195</v>
      </c>
      <c r="L467" s="122">
        <v>9.6208622018239993E-3</v>
      </c>
      <c r="M467" s="122">
        <v>1.62701714283476</v>
      </c>
      <c r="N467" s="122">
        <v>0.14388056348751699</v>
      </c>
      <c r="O467" s="122">
        <v>7.7950849430690004E-3</v>
      </c>
      <c r="P467" s="475">
        <v>1.6034644477339099</v>
      </c>
      <c r="Q467" s="474">
        <v>1</v>
      </c>
      <c r="R467" s="97">
        <v>0.150250985796545</v>
      </c>
      <c r="S467" s="97">
        <v>1.0932797956617999E-2</v>
      </c>
      <c r="T467" s="97">
        <v>1.6620097184131699</v>
      </c>
      <c r="U467" s="97">
        <v>0.148697224257757</v>
      </c>
      <c r="V467" s="97">
        <v>1.0167502099655E-2</v>
      </c>
      <c r="W467" s="97">
        <v>1.64582565220815</v>
      </c>
      <c r="X467" s="97">
        <v>0.147587394587195</v>
      </c>
      <c r="Y467" s="97">
        <v>9.6208622018239993E-3</v>
      </c>
      <c r="Z467" s="97">
        <v>1.62701714283476</v>
      </c>
      <c r="AA467" s="97">
        <v>0.14388056348751699</v>
      </c>
      <c r="AB467" s="97">
        <v>7.7950849430690004E-3</v>
      </c>
      <c r="AC467" s="97">
        <v>1.6034644477339099</v>
      </c>
      <c r="AD467" s="321">
        <v>0</v>
      </c>
      <c r="AE467" s="97">
        <v>0</v>
      </c>
      <c r="AF467" s="97">
        <v>0</v>
      </c>
      <c r="AG467" s="97">
        <v>0</v>
      </c>
      <c r="AH467" s="97">
        <v>0</v>
      </c>
      <c r="AI467" s="97">
        <v>0</v>
      </c>
      <c r="AJ467" s="97">
        <v>0</v>
      </c>
      <c r="AK467" s="97">
        <v>0</v>
      </c>
      <c r="AL467" s="97">
        <v>0</v>
      </c>
      <c r="AM467" s="97">
        <v>0</v>
      </c>
      <c r="AN467" s="97">
        <v>0</v>
      </c>
      <c r="AO467" s="97">
        <v>0</v>
      </c>
      <c r="AP467" s="466">
        <f t="shared" si="1010"/>
        <v>0</v>
      </c>
      <c r="AQ467" s="122">
        <f t="shared" si="1011"/>
        <v>0</v>
      </c>
      <c r="AR467" s="473">
        <f t="shared" si="1012"/>
        <v>0</v>
      </c>
      <c r="AS467" s="122">
        <f t="shared" si="1013"/>
        <v>0</v>
      </c>
      <c r="AT467" s="122">
        <f t="shared" si="1014"/>
        <v>0</v>
      </c>
      <c r="AU467" s="122">
        <f t="shared" si="1015"/>
        <v>0</v>
      </c>
      <c r="AV467" s="122">
        <f t="shared" si="1016"/>
        <v>0</v>
      </c>
      <c r="AW467" s="122">
        <f t="shared" si="1017"/>
        <v>0</v>
      </c>
      <c r="AX467" s="122">
        <f t="shared" si="1018"/>
        <v>0</v>
      </c>
      <c r="AY467" s="122">
        <f t="shared" si="1019"/>
        <v>0</v>
      </c>
      <c r="AZ467" s="122">
        <f t="shared" si="1020"/>
        <v>0</v>
      </c>
      <c r="BA467" s="469">
        <f t="shared" si="1021"/>
        <v>0</v>
      </c>
      <c r="BB467" s="97">
        <f t="shared" si="1022"/>
        <v>2.3187066019202368E-2</v>
      </c>
      <c r="BC467" s="97">
        <f t="shared" si="1023"/>
        <v>1.6871736757718598E-3</v>
      </c>
      <c r="BD467" s="97">
        <f t="shared" si="1024"/>
        <v>0.25648503310045018</v>
      </c>
      <c r="BE467" s="97">
        <f t="shared" si="1025"/>
        <v>2.2947286085733185E-2</v>
      </c>
      <c r="BF467" s="97">
        <f t="shared" si="1026"/>
        <v>1.5690715184678698E-3</v>
      </c>
      <c r="BG467" s="97">
        <f t="shared" si="1027"/>
        <v>0.25398747203909994</v>
      </c>
      <c r="BH467" s="97">
        <f t="shared" si="1028"/>
        <v>2.2776014704683902E-2</v>
      </c>
      <c r="BI467" s="97">
        <f t="shared" si="1029"/>
        <v>1.484712834679261E-3</v>
      </c>
      <c r="BJ467" s="97">
        <f t="shared" si="1030"/>
        <v>0.25108490107591086</v>
      </c>
      <c r="BK467" s="97">
        <f t="shared" si="1031"/>
        <v>2.2203968291979147E-2</v>
      </c>
      <c r="BL467" s="97">
        <f t="shared" si="1032"/>
        <v>1.2029548308253926E-3</v>
      </c>
      <c r="BM467" s="469">
        <f t="shared" si="1033"/>
        <v>0.24745019682862524</v>
      </c>
      <c r="BN467" s="467">
        <f t="shared" si="1034"/>
        <v>0</v>
      </c>
      <c r="BO467" s="97">
        <f t="shared" si="1035"/>
        <v>0</v>
      </c>
      <c r="BP467" s="97">
        <f t="shared" si="1036"/>
        <v>0</v>
      </c>
      <c r="BQ467" s="97">
        <f t="shared" si="1037"/>
        <v>0</v>
      </c>
      <c r="BR467" s="97">
        <f t="shared" si="1038"/>
        <v>0</v>
      </c>
      <c r="BS467" s="97">
        <f t="shared" si="1039"/>
        <v>0</v>
      </c>
      <c r="BT467" s="97">
        <f t="shared" si="1040"/>
        <v>0</v>
      </c>
      <c r="BU467" s="97">
        <f t="shared" si="1041"/>
        <v>0</v>
      </c>
      <c r="BV467" s="97">
        <f t="shared" si="1042"/>
        <v>0</v>
      </c>
      <c r="BW467" s="97">
        <f t="shared" si="1043"/>
        <v>0</v>
      </c>
      <c r="BX467" s="97">
        <f t="shared" si="1044"/>
        <v>0</v>
      </c>
      <c r="BY467" s="469">
        <f t="shared" si="1045"/>
        <v>0</v>
      </c>
      <c r="BZ467" s="470">
        <f t="shared" si="1046"/>
        <v>0</v>
      </c>
      <c r="CA467" s="470">
        <f t="shared" si="1047"/>
        <v>0</v>
      </c>
      <c r="CB467" s="470">
        <f t="shared" si="1048"/>
        <v>0</v>
      </c>
      <c r="CC467" s="470">
        <f t="shared" si="1049"/>
        <v>0</v>
      </c>
      <c r="CD467" s="470">
        <f t="shared" si="1050"/>
        <v>0</v>
      </c>
      <c r="CE467" s="470">
        <f t="shared" si="1051"/>
        <v>0</v>
      </c>
      <c r="CF467" s="470">
        <f t="shared" si="1052"/>
        <v>0</v>
      </c>
      <c r="CG467" s="470">
        <f t="shared" si="1053"/>
        <v>0</v>
      </c>
      <c r="CH467" s="470">
        <f t="shared" si="1054"/>
        <v>0</v>
      </c>
      <c r="CI467" s="470">
        <f t="shared" si="1055"/>
        <v>0</v>
      </c>
      <c r="CJ467" s="470">
        <f t="shared" si="1056"/>
        <v>0</v>
      </c>
      <c r="CK467" s="472">
        <f t="shared" si="1057"/>
        <v>0</v>
      </c>
      <c r="CL467" s="470">
        <f t="shared" si="1058"/>
        <v>0.150250985796545</v>
      </c>
      <c r="CM467" s="116">
        <f t="shared" si="1059"/>
        <v>1.0932797956617999E-2</v>
      </c>
      <c r="CN467" s="116">
        <f t="shared" si="1060"/>
        <v>1.6620097184131699</v>
      </c>
      <c r="CO467" s="116">
        <f t="shared" si="1061"/>
        <v>0.148697224257757</v>
      </c>
      <c r="CP467" s="116">
        <f t="shared" si="1062"/>
        <v>1.0167502099655E-2</v>
      </c>
      <c r="CQ467" s="116">
        <f t="shared" si="1063"/>
        <v>1.64582565220815</v>
      </c>
      <c r="CR467" s="116">
        <f t="shared" si="1064"/>
        <v>0.147587394587195</v>
      </c>
      <c r="CS467" s="116">
        <f t="shared" si="1065"/>
        <v>9.6208622018239993E-3</v>
      </c>
      <c r="CT467" s="116">
        <f t="shared" si="1066"/>
        <v>1.62701714283476</v>
      </c>
      <c r="CU467" s="116">
        <f t="shared" si="1067"/>
        <v>0.14388056348751699</v>
      </c>
      <c r="CV467" s="116">
        <f t="shared" si="1068"/>
        <v>7.7950849430690004E-3</v>
      </c>
      <c r="CW467" s="471">
        <f t="shared" si="1069"/>
        <v>1.6034644477339099</v>
      </c>
      <c r="CX467" s="470">
        <f t="shared" si="1070"/>
        <v>0</v>
      </c>
      <c r="CY467" s="116">
        <f t="shared" si="1071"/>
        <v>0</v>
      </c>
      <c r="CZ467" s="116">
        <f t="shared" si="1072"/>
        <v>0</v>
      </c>
      <c r="DA467" s="116">
        <f t="shared" si="1073"/>
        <v>0</v>
      </c>
      <c r="DB467" s="116">
        <f t="shared" si="1074"/>
        <v>0</v>
      </c>
      <c r="DC467" s="116">
        <f t="shared" si="1075"/>
        <v>0</v>
      </c>
      <c r="DD467" s="116">
        <f t="shared" si="1076"/>
        <v>0</v>
      </c>
      <c r="DE467" s="116">
        <f t="shared" si="1077"/>
        <v>0</v>
      </c>
      <c r="DF467" s="116">
        <f t="shared" si="1078"/>
        <v>0</v>
      </c>
      <c r="DG467" s="116">
        <f t="shared" si="1079"/>
        <v>0</v>
      </c>
      <c r="DH467" s="116">
        <f t="shared" si="1080"/>
        <v>0</v>
      </c>
      <c r="DI467" s="471">
        <f t="shared" si="1081"/>
        <v>0</v>
      </c>
      <c r="DJ467" s="470">
        <f t="shared" si="1082"/>
        <v>0</v>
      </c>
      <c r="DK467" s="116">
        <f t="shared" si="1083"/>
        <v>0</v>
      </c>
      <c r="DL467" s="116">
        <f t="shared" si="1084"/>
        <v>0</v>
      </c>
      <c r="DM467" s="116">
        <f t="shared" si="1085"/>
        <v>0</v>
      </c>
      <c r="DN467" s="116">
        <f t="shared" si="1086"/>
        <v>0</v>
      </c>
      <c r="DO467" s="116">
        <f t="shared" si="1087"/>
        <v>0</v>
      </c>
      <c r="DP467" s="116">
        <f t="shared" si="1088"/>
        <v>0</v>
      </c>
      <c r="DQ467" s="116">
        <f t="shared" si="1089"/>
        <v>0</v>
      </c>
      <c r="DR467" s="116">
        <f t="shared" si="1090"/>
        <v>0</v>
      </c>
      <c r="DS467" s="116">
        <f t="shared" si="1091"/>
        <v>0</v>
      </c>
      <c r="DT467" s="116">
        <f t="shared" si="1092"/>
        <v>0</v>
      </c>
      <c r="DU467" s="471">
        <f t="shared" si="1093"/>
        <v>0</v>
      </c>
      <c r="DV467" s="470">
        <f t="shared" si="1094"/>
        <v>0</v>
      </c>
      <c r="DW467" s="470">
        <f t="shared" si="1095"/>
        <v>0</v>
      </c>
      <c r="DX467" s="470">
        <f t="shared" si="1096"/>
        <v>0</v>
      </c>
      <c r="DY467" s="470">
        <f t="shared" si="1097"/>
        <v>0</v>
      </c>
      <c r="DZ467" s="470">
        <f t="shared" si="1098"/>
        <v>0</v>
      </c>
      <c r="EA467" s="470">
        <f t="shared" si="1099"/>
        <v>0</v>
      </c>
      <c r="EB467" s="470">
        <f t="shared" si="1100"/>
        <v>0</v>
      </c>
      <c r="EC467" s="470">
        <f t="shared" si="1101"/>
        <v>0</v>
      </c>
      <c r="ED467" s="470">
        <f t="shared" si="1102"/>
        <v>0</v>
      </c>
      <c r="EE467" s="470">
        <f t="shared" si="1103"/>
        <v>0</v>
      </c>
      <c r="EF467" s="470">
        <f t="shared" si="1104"/>
        <v>0</v>
      </c>
      <c r="EG467" s="470">
        <f t="shared" si="1105"/>
        <v>0</v>
      </c>
      <c r="EH467" s="466">
        <f t="shared" si="1106"/>
        <v>0</v>
      </c>
      <c r="EI467" s="122">
        <f t="shared" si="1107"/>
        <v>0</v>
      </c>
      <c r="EJ467" s="122">
        <f t="shared" si="1108"/>
        <v>0</v>
      </c>
      <c r="EK467" s="122">
        <f t="shared" si="1109"/>
        <v>0</v>
      </c>
      <c r="EL467" s="122">
        <f t="shared" si="1110"/>
        <v>0</v>
      </c>
      <c r="EM467" s="122">
        <f t="shared" si="1111"/>
        <v>0</v>
      </c>
      <c r="EN467" s="122">
        <f t="shared" si="1112"/>
        <v>0</v>
      </c>
      <c r="EO467" s="122">
        <f t="shared" si="1113"/>
        <v>0</v>
      </c>
      <c r="EP467" s="122">
        <f t="shared" si="1114"/>
        <v>0</v>
      </c>
      <c r="EQ467" s="122">
        <f t="shared" si="1115"/>
        <v>0</v>
      </c>
      <c r="ER467" s="122">
        <f t="shared" si="1116"/>
        <v>0</v>
      </c>
      <c r="ES467" s="469">
        <f t="shared" si="1117"/>
        <v>0</v>
      </c>
      <c r="ET467" s="466">
        <f t="shared" si="1118"/>
        <v>0</v>
      </c>
      <c r="EU467" s="122">
        <f t="shared" si="1119"/>
        <v>0</v>
      </c>
      <c r="EV467" s="122">
        <f t="shared" si="1120"/>
        <v>0</v>
      </c>
      <c r="EW467" s="122">
        <f t="shared" si="1121"/>
        <v>0</v>
      </c>
      <c r="EX467" s="122">
        <f t="shared" si="1122"/>
        <v>0</v>
      </c>
      <c r="EY467" s="122">
        <f t="shared" si="1123"/>
        <v>0</v>
      </c>
      <c r="EZ467" s="122">
        <f t="shared" si="1124"/>
        <v>0</v>
      </c>
      <c r="FA467" s="122">
        <f t="shared" si="1125"/>
        <v>0</v>
      </c>
      <c r="FB467" s="122">
        <f t="shared" si="1126"/>
        <v>0</v>
      </c>
      <c r="FC467" s="122">
        <f t="shared" si="1127"/>
        <v>0</v>
      </c>
      <c r="FD467" s="122">
        <f t="shared" si="1128"/>
        <v>0</v>
      </c>
      <c r="FE467" s="469">
        <f t="shared" si="1129"/>
        <v>0</v>
      </c>
      <c r="FF467" s="466">
        <f t="shared" si="1130"/>
        <v>0</v>
      </c>
      <c r="FG467" s="466">
        <f t="shared" si="1131"/>
        <v>0</v>
      </c>
      <c r="FH467" s="466">
        <f t="shared" si="1132"/>
        <v>0</v>
      </c>
      <c r="FI467" s="466">
        <f t="shared" si="1133"/>
        <v>0</v>
      </c>
      <c r="FJ467" s="466">
        <f t="shared" si="1134"/>
        <v>0</v>
      </c>
      <c r="FK467" s="466">
        <f t="shared" si="1135"/>
        <v>0</v>
      </c>
      <c r="FL467" s="466">
        <f t="shared" si="1136"/>
        <v>0</v>
      </c>
      <c r="FM467" s="466">
        <f t="shared" si="1137"/>
        <v>0</v>
      </c>
      <c r="FN467" s="466">
        <f t="shared" si="1138"/>
        <v>0</v>
      </c>
      <c r="FO467" s="466">
        <f t="shared" si="1139"/>
        <v>0</v>
      </c>
      <c r="FP467" s="466">
        <f t="shared" si="1140"/>
        <v>0</v>
      </c>
      <c r="FQ467" s="468">
        <f t="shared" si="1141"/>
        <v>0</v>
      </c>
      <c r="FR467" s="466">
        <f t="shared" si="1142"/>
        <v>0</v>
      </c>
      <c r="FS467" s="466">
        <f t="shared" si="1143"/>
        <v>0</v>
      </c>
      <c r="FT467" s="466">
        <f t="shared" si="1144"/>
        <v>0</v>
      </c>
      <c r="FU467" s="466">
        <f t="shared" si="1145"/>
        <v>0</v>
      </c>
      <c r="FV467" s="466">
        <f t="shared" si="1146"/>
        <v>0</v>
      </c>
      <c r="FW467" s="466">
        <f t="shared" si="1147"/>
        <v>0</v>
      </c>
      <c r="FX467" s="466">
        <f t="shared" si="1148"/>
        <v>0</v>
      </c>
      <c r="FY467" s="466">
        <f t="shared" si="1149"/>
        <v>0</v>
      </c>
      <c r="FZ467" s="466">
        <f t="shared" si="1150"/>
        <v>0</v>
      </c>
      <c r="GA467" s="466">
        <f t="shared" si="1151"/>
        <v>0</v>
      </c>
      <c r="GB467" s="466">
        <f t="shared" si="1152"/>
        <v>0</v>
      </c>
      <c r="GC467" s="468">
        <f t="shared" si="1153"/>
        <v>0</v>
      </c>
    </row>
    <row r="468" spans="1:185">
      <c r="A468" s="97">
        <v>465</v>
      </c>
      <c r="B468" s="97" t="s">
        <v>11</v>
      </c>
      <c r="C468" s="97" t="s">
        <v>213</v>
      </c>
      <c r="D468" s="97" t="s">
        <v>936</v>
      </c>
      <c r="E468" s="321">
        <v>0.15926182965299701</v>
      </c>
      <c r="F468" s="122">
        <v>9.5135646687697001E-2</v>
      </c>
      <c r="G468" s="122">
        <v>0.51291167192428999</v>
      </c>
      <c r="H468" s="122">
        <v>0.14612272870662399</v>
      </c>
      <c r="I468" s="122">
        <v>9.1075189274448007E-2</v>
      </c>
      <c r="J468" s="122">
        <v>0.50295861356466798</v>
      </c>
      <c r="K468" s="122">
        <v>0.136965173501577</v>
      </c>
      <c r="L468" s="122">
        <v>8.8245173501576998E-2</v>
      </c>
      <c r="M468" s="122">
        <v>0.49139154574132399</v>
      </c>
      <c r="N468" s="122">
        <v>0.116101873817035</v>
      </c>
      <c r="O468" s="122">
        <v>8.1797659305994003E-2</v>
      </c>
      <c r="P468" s="475">
        <v>0.47690684542586698</v>
      </c>
      <c r="Q468" s="474">
        <v>2</v>
      </c>
      <c r="R468" s="97">
        <v>0.31852365930599302</v>
      </c>
      <c r="S468" s="97">
        <v>0.190271293375394</v>
      </c>
      <c r="T468" s="97">
        <v>1.02582334384858</v>
      </c>
      <c r="U468" s="97">
        <v>0.29224545741324898</v>
      </c>
      <c r="V468" s="97">
        <v>0.18215037854889601</v>
      </c>
      <c r="W468" s="97">
        <v>1.00591722712933</v>
      </c>
      <c r="X468" s="97">
        <v>0.273930347003154</v>
      </c>
      <c r="Y468" s="97">
        <v>0.176490347003154</v>
      </c>
      <c r="Z468" s="97">
        <v>0.98278309148264897</v>
      </c>
      <c r="AA468" s="97">
        <v>0.23220374763406901</v>
      </c>
      <c r="AB468" s="97">
        <v>0.16359531861198701</v>
      </c>
      <c r="AC468" s="97">
        <v>0.95381369085173395</v>
      </c>
      <c r="AD468" s="321">
        <v>0</v>
      </c>
      <c r="AE468" s="97">
        <v>0</v>
      </c>
      <c r="AF468" s="97">
        <v>0</v>
      </c>
      <c r="AG468" s="97">
        <v>0</v>
      </c>
      <c r="AH468" s="97">
        <v>0</v>
      </c>
      <c r="AI468" s="97">
        <v>0</v>
      </c>
      <c r="AJ468" s="97">
        <v>0</v>
      </c>
      <c r="AK468" s="97">
        <v>0</v>
      </c>
      <c r="AL468" s="97">
        <v>0</v>
      </c>
      <c r="AM468" s="97">
        <v>0</v>
      </c>
      <c r="AN468" s="97">
        <v>0</v>
      </c>
      <c r="AO468" s="97">
        <v>0</v>
      </c>
      <c r="AP468" s="466">
        <f t="shared" si="1010"/>
        <v>0</v>
      </c>
      <c r="AQ468" s="122">
        <f t="shared" si="1011"/>
        <v>0</v>
      </c>
      <c r="AR468" s="473">
        <f t="shared" si="1012"/>
        <v>0</v>
      </c>
      <c r="AS468" s="122">
        <f t="shared" si="1013"/>
        <v>0</v>
      </c>
      <c r="AT468" s="122">
        <f t="shared" si="1014"/>
        <v>0</v>
      </c>
      <c r="AU468" s="122">
        <f t="shared" si="1015"/>
        <v>0</v>
      </c>
      <c r="AV468" s="122">
        <f t="shared" si="1016"/>
        <v>0</v>
      </c>
      <c r="AW468" s="122">
        <f t="shared" si="1017"/>
        <v>0</v>
      </c>
      <c r="AX468" s="122">
        <f t="shared" si="1018"/>
        <v>0</v>
      </c>
      <c r="AY468" s="122">
        <f t="shared" si="1019"/>
        <v>0</v>
      </c>
      <c r="AZ468" s="122">
        <f t="shared" si="1020"/>
        <v>0</v>
      </c>
      <c r="BA468" s="469">
        <f t="shared" si="1021"/>
        <v>0</v>
      </c>
      <c r="BB468" s="97">
        <f t="shared" si="1022"/>
        <v>2.4577639467227502E-2</v>
      </c>
      <c r="BC468" s="97">
        <f t="shared" si="1023"/>
        <v>1.4681544409393595E-2</v>
      </c>
      <c r="BD468" s="97">
        <f t="shared" si="1024"/>
        <v>7.9153669015071815E-2</v>
      </c>
      <c r="BE468" s="97">
        <f t="shared" si="1025"/>
        <v>2.2549984211181113E-2</v>
      </c>
      <c r="BF468" s="97">
        <f t="shared" si="1026"/>
        <v>1.4054925598142313E-2</v>
      </c>
      <c r="BG468" s="97">
        <f t="shared" si="1027"/>
        <v>7.7617690931107486E-2</v>
      </c>
      <c r="BH468" s="97">
        <f t="shared" si="1028"/>
        <v>2.1136769941815584E-2</v>
      </c>
      <c r="BI468" s="97">
        <f t="shared" si="1029"/>
        <v>1.3618191275148921E-2</v>
      </c>
      <c r="BJ468" s="97">
        <f t="shared" si="1030"/>
        <v>7.5832635320013872E-2</v>
      </c>
      <c r="BK468" s="97">
        <f t="shared" si="1031"/>
        <v>1.7917099171608879E-2</v>
      </c>
      <c r="BL468" s="97">
        <f t="shared" si="1032"/>
        <v>1.262319655667723E-2</v>
      </c>
      <c r="BM468" s="469">
        <f t="shared" si="1033"/>
        <v>7.3597324179109622E-2</v>
      </c>
      <c r="BN468" s="467">
        <f t="shared" si="1034"/>
        <v>0</v>
      </c>
      <c r="BO468" s="97">
        <f t="shared" si="1035"/>
        <v>0</v>
      </c>
      <c r="BP468" s="97">
        <f t="shared" si="1036"/>
        <v>0</v>
      </c>
      <c r="BQ468" s="97">
        <f t="shared" si="1037"/>
        <v>0</v>
      </c>
      <c r="BR468" s="97">
        <f t="shared" si="1038"/>
        <v>0</v>
      </c>
      <c r="BS468" s="97">
        <f t="shared" si="1039"/>
        <v>0</v>
      </c>
      <c r="BT468" s="97">
        <f t="shared" si="1040"/>
        <v>0</v>
      </c>
      <c r="BU468" s="97">
        <f t="shared" si="1041"/>
        <v>0</v>
      </c>
      <c r="BV468" s="97">
        <f t="shared" si="1042"/>
        <v>0</v>
      </c>
      <c r="BW468" s="97">
        <f t="shared" si="1043"/>
        <v>0</v>
      </c>
      <c r="BX468" s="97">
        <f t="shared" si="1044"/>
        <v>0</v>
      </c>
      <c r="BY468" s="469">
        <f t="shared" si="1045"/>
        <v>0</v>
      </c>
      <c r="BZ468" s="470">
        <f t="shared" si="1046"/>
        <v>0</v>
      </c>
      <c r="CA468" s="470">
        <f t="shared" si="1047"/>
        <v>0</v>
      </c>
      <c r="CB468" s="470">
        <f t="shared" si="1048"/>
        <v>0</v>
      </c>
      <c r="CC468" s="470">
        <f t="shared" si="1049"/>
        <v>0</v>
      </c>
      <c r="CD468" s="470">
        <f t="shared" si="1050"/>
        <v>0</v>
      </c>
      <c r="CE468" s="470">
        <f t="shared" si="1051"/>
        <v>0</v>
      </c>
      <c r="CF468" s="470">
        <f t="shared" si="1052"/>
        <v>0</v>
      </c>
      <c r="CG468" s="470">
        <f t="shared" si="1053"/>
        <v>0</v>
      </c>
      <c r="CH468" s="470">
        <f t="shared" si="1054"/>
        <v>0</v>
      </c>
      <c r="CI468" s="470">
        <f t="shared" si="1055"/>
        <v>0</v>
      </c>
      <c r="CJ468" s="470">
        <f t="shared" si="1056"/>
        <v>0</v>
      </c>
      <c r="CK468" s="472">
        <f t="shared" si="1057"/>
        <v>0</v>
      </c>
      <c r="CL468" s="470">
        <f t="shared" si="1058"/>
        <v>0.31852365930599302</v>
      </c>
      <c r="CM468" s="116">
        <f t="shared" si="1059"/>
        <v>0.190271293375394</v>
      </c>
      <c r="CN468" s="116">
        <f t="shared" si="1060"/>
        <v>1.02582334384858</v>
      </c>
      <c r="CO468" s="116">
        <f t="shared" si="1061"/>
        <v>0.29224545741324898</v>
      </c>
      <c r="CP468" s="116">
        <f t="shared" si="1062"/>
        <v>0.18215037854889601</v>
      </c>
      <c r="CQ468" s="116">
        <f t="shared" si="1063"/>
        <v>1.00591722712933</v>
      </c>
      <c r="CR468" s="116">
        <f t="shared" si="1064"/>
        <v>0.273930347003154</v>
      </c>
      <c r="CS468" s="116">
        <f t="shared" si="1065"/>
        <v>0.176490347003154</v>
      </c>
      <c r="CT468" s="116">
        <f t="shared" si="1066"/>
        <v>0.98278309148264897</v>
      </c>
      <c r="CU468" s="116">
        <f t="shared" si="1067"/>
        <v>0.23220374763406901</v>
      </c>
      <c r="CV468" s="116">
        <f t="shared" si="1068"/>
        <v>0.16359531861198701</v>
      </c>
      <c r="CW468" s="471">
        <f t="shared" si="1069"/>
        <v>0.95381369085173395</v>
      </c>
      <c r="CX468" s="470">
        <f t="shared" si="1070"/>
        <v>0</v>
      </c>
      <c r="CY468" s="116">
        <f t="shared" si="1071"/>
        <v>0</v>
      </c>
      <c r="CZ468" s="116">
        <f t="shared" si="1072"/>
        <v>0</v>
      </c>
      <c r="DA468" s="116">
        <f t="shared" si="1073"/>
        <v>0</v>
      </c>
      <c r="DB468" s="116">
        <f t="shared" si="1074"/>
        <v>0</v>
      </c>
      <c r="DC468" s="116">
        <f t="shared" si="1075"/>
        <v>0</v>
      </c>
      <c r="DD468" s="116">
        <f t="shared" si="1076"/>
        <v>0</v>
      </c>
      <c r="DE468" s="116">
        <f t="shared" si="1077"/>
        <v>0</v>
      </c>
      <c r="DF468" s="116">
        <f t="shared" si="1078"/>
        <v>0</v>
      </c>
      <c r="DG468" s="116">
        <f t="shared" si="1079"/>
        <v>0</v>
      </c>
      <c r="DH468" s="116">
        <f t="shared" si="1080"/>
        <v>0</v>
      </c>
      <c r="DI468" s="471">
        <f t="shared" si="1081"/>
        <v>0</v>
      </c>
      <c r="DJ468" s="470">
        <f t="shared" si="1082"/>
        <v>0</v>
      </c>
      <c r="DK468" s="116">
        <f t="shared" si="1083"/>
        <v>0</v>
      </c>
      <c r="DL468" s="116">
        <f t="shared" si="1084"/>
        <v>0</v>
      </c>
      <c r="DM468" s="116">
        <f t="shared" si="1085"/>
        <v>0</v>
      </c>
      <c r="DN468" s="116">
        <f t="shared" si="1086"/>
        <v>0</v>
      </c>
      <c r="DO468" s="116">
        <f t="shared" si="1087"/>
        <v>0</v>
      </c>
      <c r="DP468" s="116">
        <f t="shared" si="1088"/>
        <v>0</v>
      </c>
      <c r="DQ468" s="116">
        <f t="shared" si="1089"/>
        <v>0</v>
      </c>
      <c r="DR468" s="116">
        <f t="shared" si="1090"/>
        <v>0</v>
      </c>
      <c r="DS468" s="116">
        <f t="shared" si="1091"/>
        <v>0</v>
      </c>
      <c r="DT468" s="116">
        <f t="shared" si="1092"/>
        <v>0</v>
      </c>
      <c r="DU468" s="471">
        <f t="shared" si="1093"/>
        <v>0</v>
      </c>
      <c r="DV468" s="470">
        <f t="shared" si="1094"/>
        <v>0</v>
      </c>
      <c r="DW468" s="470">
        <f t="shared" si="1095"/>
        <v>0</v>
      </c>
      <c r="DX468" s="470">
        <f t="shared" si="1096"/>
        <v>0</v>
      </c>
      <c r="DY468" s="470">
        <f t="shared" si="1097"/>
        <v>0</v>
      </c>
      <c r="DZ468" s="470">
        <f t="shared" si="1098"/>
        <v>0</v>
      </c>
      <c r="EA468" s="470">
        <f t="shared" si="1099"/>
        <v>0</v>
      </c>
      <c r="EB468" s="470">
        <f t="shared" si="1100"/>
        <v>0</v>
      </c>
      <c r="EC468" s="470">
        <f t="shared" si="1101"/>
        <v>0</v>
      </c>
      <c r="ED468" s="470">
        <f t="shared" si="1102"/>
        <v>0</v>
      </c>
      <c r="EE468" s="470">
        <f t="shared" si="1103"/>
        <v>0</v>
      </c>
      <c r="EF468" s="470">
        <f t="shared" si="1104"/>
        <v>0</v>
      </c>
      <c r="EG468" s="470">
        <f t="shared" si="1105"/>
        <v>0</v>
      </c>
      <c r="EH468" s="466">
        <f t="shared" si="1106"/>
        <v>0</v>
      </c>
      <c r="EI468" s="122">
        <f t="shared" si="1107"/>
        <v>0</v>
      </c>
      <c r="EJ468" s="122">
        <f t="shared" si="1108"/>
        <v>0</v>
      </c>
      <c r="EK468" s="122">
        <f t="shared" si="1109"/>
        <v>0</v>
      </c>
      <c r="EL468" s="122">
        <f t="shared" si="1110"/>
        <v>0</v>
      </c>
      <c r="EM468" s="122">
        <f t="shared" si="1111"/>
        <v>0</v>
      </c>
      <c r="EN468" s="122">
        <f t="shared" si="1112"/>
        <v>0</v>
      </c>
      <c r="EO468" s="122">
        <f t="shared" si="1113"/>
        <v>0</v>
      </c>
      <c r="EP468" s="122">
        <f t="shared" si="1114"/>
        <v>0</v>
      </c>
      <c r="EQ468" s="122">
        <f t="shared" si="1115"/>
        <v>0</v>
      </c>
      <c r="ER468" s="122">
        <f t="shared" si="1116"/>
        <v>0</v>
      </c>
      <c r="ES468" s="469">
        <f t="shared" si="1117"/>
        <v>0</v>
      </c>
      <c r="ET468" s="466">
        <f t="shared" si="1118"/>
        <v>0</v>
      </c>
      <c r="EU468" s="122">
        <f t="shared" si="1119"/>
        <v>0</v>
      </c>
      <c r="EV468" s="122">
        <f t="shared" si="1120"/>
        <v>0</v>
      </c>
      <c r="EW468" s="122">
        <f t="shared" si="1121"/>
        <v>0</v>
      </c>
      <c r="EX468" s="122">
        <f t="shared" si="1122"/>
        <v>0</v>
      </c>
      <c r="EY468" s="122">
        <f t="shared" si="1123"/>
        <v>0</v>
      </c>
      <c r="EZ468" s="122">
        <f t="shared" si="1124"/>
        <v>0</v>
      </c>
      <c r="FA468" s="122">
        <f t="shared" si="1125"/>
        <v>0</v>
      </c>
      <c r="FB468" s="122">
        <f t="shared" si="1126"/>
        <v>0</v>
      </c>
      <c r="FC468" s="122">
        <f t="shared" si="1127"/>
        <v>0</v>
      </c>
      <c r="FD468" s="122">
        <f t="shared" si="1128"/>
        <v>0</v>
      </c>
      <c r="FE468" s="469">
        <f t="shared" si="1129"/>
        <v>0</v>
      </c>
      <c r="FF468" s="466">
        <f t="shared" si="1130"/>
        <v>0</v>
      </c>
      <c r="FG468" s="466">
        <f t="shared" si="1131"/>
        <v>0</v>
      </c>
      <c r="FH468" s="466">
        <f t="shared" si="1132"/>
        <v>0</v>
      </c>
      <c r="FI468" s="466">
        <f t="shared" si="1133"/>
        <v>0</v>
      </c>
      <c r="FJ468" s="466">
        <f t="shared" si="1134"/>
        <v>0</v>
      </c>
      <c r="FK468" s="466">
        <f t="shared" si="1135"/>
        <v>0</v>
      </c>
      <c r="FL468" s="466">
        <f t="shared" si="1136"/>
        <v>0</v>
      </c>
      <c r="FM468" s="466">
        <f t="shared" si="1137"/>
        <v>0</v>
      </c>
      <c r="FN468" s="466">
        <f t="shared" si="1138"/>
        <v>0</v>
      </c>
      <c r="FO468" s="466">
        <f t="shared" si="1139"/>
        <v>0</v>
      </c>
      <c r="FP468" s="466">
        <f t="shared" si="1140"/>
        <v>0</v>
      </c>
      <c r="FQ468" s="468">
        <f t="shared" si="1141"/>
        <v>0</v>
      </c>
      <c r="FR468" s="466">
        <f t="shared" si="1142"/>
        <v>0</v>
      </c>
      <c r="FS468" s="466">
        <f t="shared" si="1143"/>
        <v>0</v>
      </c>
      <c r="FT468" s="466">
        <f t="shared" si="1144"/>
        <v>0</v>
      </c>
      <c r="FU468" s="466">
        <f t="shared" si="1145"/>
        <v>0</v>
      </c>
      <c r="FV468" s="466">
        <f t="shared" si="1146"/>
        <v>0</v>
      </c>
      <c r="FW468" s="466">
        <f t="shared" si="1147"/>
        <v>0</v>
      </c>
      <c r="FX468" s="466">
        <f t="shared" si="1148"/>
        <v>0</v>
      </c>
      <c r="FY468" s="466">
        <f t="shared" si="1149"/>
        <v>0</v>
      </c>
      <c r="FZ468" s="466">
        <f t="shared" si="1150"/>
        <v>0</v>
      </c>
      <c r="GA468" s="466">
        <f t="shared" si="1151"/>
        <v>0</v>
      </c>
      <c r="GB468" s="466">
        <f t="shared" si="1152"/>
        <v>0</v>
      </c>
      <c r="GC468" s="468">
        <f t="shared" si="1153"/>
        <v>0</v>
      </c>
    </row>
    <row r="469" spans="1:185">
      <c r="A469" s="97">
        <v>466</v>
      </c>
      <c r="B469" s="97" t="s">
        <v>11</v>
      </c>
      <c r="C469" s="97" t="s">
        <v>213</v>
      </c>
      <c r="D469" s="97" t="s">
        <v>936</v>
      </c>
      <c r="E469" s="321">
        <v>0.169689669541951</v>
      </c>
      <c r="F469" s="122">
        <v>1.5272142464073</v>
      </c>
      <c r="G469" s="122">
        <v>2.3528818227709398</v>
      </c>
      <c r="H469" s="122">
        <v>0.15569027180473999</v>
      </c>
      <c r="I469" s="122">
        <v>1.4012190710787</v>
      </c>
      <c r="J469" s="122">
        <v>2.3212811833667399</v>
      </c>
      <c r="K469" s="122">
        <v>0.14593311580607801</v>
      </c>
      <c r="L469" s="122">
        <v>1.31340425191028</v>
      </c>
      <c r="M469" s="122">
        <v>2.2845561159510401</v>
      </c>
      <c r="N469" s="122">
        <v>0.12370376909608199</v>
      </c>
      <c r="O469" s="122">
        <v>1.11333918563092</v>
      </c>
      <c r="P469" s="475">
        <v>2.2385676594376398</v>
      </c>
      <c r="Q469" s="474">
        <v>1</v>
      </c>
      <c r="R469" s="97">
        <v>0.169689669541951</v>
      </c>
      <c r="S469" s="97">
        <v>1.5272142464073</v>
      </c>
      <c r="T469" s="97">
        <v>2.3528818227709398</v>
      </c>
      <c r="U469" s="97">
        <v>0.15569027180473999</v>
      </c>
      <c r="V469" s="97">
        <v>1.4012190710787</v>
      </c>
      <c r="W469" s="97">
        <v>2.3212811833667399</v>
      </c>
      <c r="X469" s="97">
        <v>0.14593311580607801</v>
      </c>
      <c r="Y469" s="97">
        <v>1.31340425191028</v>
      </c>
      <c r="Z469" s="97">
        <v>2.2845561159510401</v>
      </c>
      <c r="AA469" s="97">
        <v>0.12370376909608199</v>
      </c>
      <c r="AB469" s="97">
        <v>1.11333918563092</v>
      </c>
      <c r="AC469" s="97">
        <v>2.2385676594376398</v>
      </c>
      <c r="AD469" s="321">
        <v>0</v>
      </c>
      <c r="AE469" s="97">
        <v>0</v>
      </c>
      <c r="AF469" s="97">
        <v>0</v>
      </c>
      <c r="AG469" s="97">
        <v>0</v>
      </c>
      <c r="AH469" s="97">
        <v>0</v>
      </c>
      <c r="AI469" s="97">
        <v>0</v>
      </c>
      <c r="AJ469" s="97">
        <v>0</v>
      </c>
      <c r="AK469" s="97">
        <v>0</v>
      </c>
      <c r="AL469" s="97">
        <v>0</v>
      </c>
      <c r="AM469" s="97">
        <v>0</v>
      </c>
      <c r="AN469" s="97">
        <v>0</v>
      </c>
      <c r="AO469" s="97">
        <v>0</v>
      </c>
      <c r="AP469" s="466">
        <f t="shared" si="1010"/>
        <v>0</v>
      </c>
      <c r="AQ469" s="122">
        <f t="shared" si="1011"/>
        <v>0</v>
      </c>
      <c r="AR469" s="473">
        <f t="shared" si="1012"/>
        <v>0</v>
      </c>
      <c r="AS469" s="122">
        <f t="shared" si="1013"/>
        <v>0</v>
      </c>
      <c r="AT469" s="122">
        <f t="shared" si="1014"/>
        <v>0</v>
      </c>
      <c r="AU469" s="122">
        <f t="shared" si="1015"/>
        <v>0</v>
      </c>
      <c r="AV469" s="122">
        <f t="shared" si="1016"/>
        <v>0</v>
      </c>
      <c r="AW469" s="122">
        <f t="shared" si="1017"/>
        <v>0</v>
      </c>
      <c r="AX469" s="122">
        <f t="shared" si="1018"/>
        <v>0</v>
      </c>
      <c r="AY469" s="122">
        <f t="shared" si="1019"/>
        <v>0</v>
      </c>
      <c r="AZ469" s="122">
        <f t="shared" si="1020"/>
        <v>0</v>
      </c>
      <c r="BA469" s="469">
        <f t="shared" si="1021"/>
        <v>0</v>
      </c>
      <c r="BB469" s="97">
        <f t="shared" si="1022"/>
        <v>2.6186886891868412E-2</v>
      </c>
      <c r="BC469" s="97">
        <f t="shared" si="1023"/>
        <v>0.23568309631501097</v>
      </c>
      <c r="BD469" s="97">
        <f t="shared" si="1024"/>
        <v>0.36310195151628422</v>
      </c>
      <c r="BE469" s="97">
        <f t="shared" si="1025"/>
        <v>2.4026468723289264E-2</v>
      </c>
      <c r="BF469" s="97">
        <f t="shared" si="1026"/>
        <v>0.21623924086902291</v>
      </c>
      <c r="BG469" s="97">
        <f t="shared" si="1027"/>
        <v>0.35822527061978499</v>
      </c>
      <c r="BH469" s="97">
        <f t="shared" si="1028"/>
        <v>2.2520722727006857E-2</v>
      </c>
      <c r="BI469" s="97">
        <f t="shared" si="1029"/>
        <v>0.20268746283090974</v>
      </c>
      <c r="BJ469" s="97">
        <f t="shared" si="1030"/>
        <v>0.35255777660493326</v>
      </c>
      <c r="BK469" s="97">
        <f t="shared" si="1031"/>
        <v>1.9090240544172032E-2</v>
      </c>
      <c r="BL469" s="97">
        <f t="shared" si="1032"/>
        <v>0.17181297721364275</v>
      </c>
      <c r="BM469" s="469">
        <f t="shared" si="1033"/>
        <v>0.34546073579921527</v>
      </c>
      <c r="BN469" s="467">
        <f t="shared" si="1034"/>
        <v>0</v>
      </c>
      <c r="BO469" s="97">
        <f t="shared" si="1035"/>
        <v>0</v>
      </c>
      <c r="BP469" s="97">
        <f t="shared" si="1036"/>
        <v>0</v>
      </c>
      <c r="BQ469" s="97">
        <f t="shared" si="1037"/>
        <v>0</v>
      </c>
      <c r="BR469" s="97">
        <f t="shared" si="1038"/>
        <v>0</v>
      </c>
      <c r="BS469" s="97">
        <f t="shared" si="1039"/>
        <v>0</v>
      </c>
      <c r="BT469" s="97">
        <f t="shared" si="1040"/>
        <v>0</v>
      </c>
      <c r="BU469" s="97">
        <f t="shared" si="1041"/>
        <v>0</v>
      </c>
      <c r="BV469" s="97">
        <f t="shared" si="1042"/>
        <v>0</v>
      </c>
      <c r="BW469" s="97">
        <f t="shared" si="1043"/>
        <v>0</v>
      </c>
      <c r="BX469" s="97">
        <f t="shared" si="1044"/>
        <v>0</v>
      </c>
      <c r="BY469" s="469">
        <f t="shared" si="1045"/>
        <v>0</v>
      </c>
      <c r="BZ469" s="470">
        <f t="shared" si="1046"/>
        <v>0</v>
      </c>
      <c r="CA469" s="470">
        <f t="shared" si="1047"/>
        <v>0</v>
      </c>
      <c r="CB469" s="470">
        <f t="shared" si="1048"/>
        <v>0</v>
      </c>
      <c r="CC469" s="470">
        <f t="shared" si="1049"/>
        <v>0</v>
      </c>
      <c r="CD469" s="470">
        <f t="shared" si="1050"/>
        <v>0</v>
      </c>
      <c r="CE469" s="470">
        <f t="shared" si="1051"/>
        <v>0</v>
      </c>
      <c r="CF469" s="470">
        <f t="shared" si="1052"/>
        <v>0</v>
      </c>
      <c r="CG469" s="470">
        <f t="shared" si="1053"/>
        <v>0</v>
      </c>
      <c r="CH469" s="470">
        <f t="shared" si="1054"/>
        <v>0</v>
      </c>
      <c r="CI469" s="470">
        <f t="shared" si="1055"/>
        <v>0</v>
      </c>
      <c r="CJ469" s="470">
        <f t="shared" si="1056"/>
        <v>0</v>
      </c>
      <c r="CK469" s="472">
        <f t="shared" si="1057"/>
        <v>0</v>
      </c>
      <c r="CL469" s="470">
        <f t="shared" si="1058"/>
        <v>0.169689669541951</v>
      </c>
      <c r="CM469" s="116">
        <f t="shared" si="1059"/>
        <v>1.5272142464073</v>
      </c>
      <c r="CN469" s="116">
        <f t="shared" si="1060"/>
        <v>2.3528818227709398</v>
      </c>
      <c r="CO469" s="116">
        <f t="shared" si="1061"/>
        <v>0.15569027180473999</v>
      </c>
      <c r="CP469" s="116">
        <f t="shared" si="1062"/>
        <v>1.4012190710787</v>
      </c>
      <c r="CQ469" s="116">
        <f t="shared" si="1063"/>
        <v>2.3212811833667399</v>
      </c>
      <c r="CR469" s="116">
        <f t="shared" si="1064"/>
        <v>0.14593311580607801</v>
      </c>
      <c r="CS469" s="116">
        <f t="shared" si="1065"/>
        <v>1.31340425191028</v>
      </c>
      <c r="CT469" s="116">
        <f t="shared" si="1066"/>
        <v>2.2845561159510401</v>
      </c>
      <c r="CU469" s="116">
        <f t="shared" si="1067"/>
        <v>0.12370376909608199</v>
      </c>
      <c r="CV469" s="116">
        <f t="shared" si="1068"/>
        <v>1.11333918563092</v>
      </c>
      <c r="CW469" s="471">
        <f t="shared" si="1069"/>
        <v>2.2385676594376398</v>
      </c>
      <c r="CX469" s="470">
        <f t="shared" si="1070"/>
        <v>0</v>
      </c>
      <c r="CY469" s="116">
        <f t="shared" si="1071"/>
        <v>0</v>
      </c>
      <c r="CZ469" s="116">
        <f t="shared" si="1072"/>
        <v>0</v>
      </c>
      <c r="DA469" s="116">
        <f t="shared" si="1073"/>
        <v>0</v>
      </c>
      <c r="DB469" s="116">
        <f t="shared" si="1074"/>
        <v>0</v>
      </c>
      <c r="DC469" s="116">
        <f t="shared" si="1075"/>
        <v>0</v>
      </c>
      <c r="DD469" s="116">
        <f t="shared" si="1076"/>
        <v>0</v>
      </c>
      <c r="DE469" s="116">
        <f t="shared" si="1077"/>
        <v>0</v>
      </c>
      <c r="DF469" s="116">
        <f t="shared" si="1078"/>
        <v>0</v>
      </c>
      <c r="DG469" s="116">
        <f t="shared" si="1079"/>
        <v>0</v>
      </c>
      <c r="DH469" s="116">
        <f t="shared" si="1080"/>
        <v>0</v>
      </c>
      <c r="DI469" s="471">
        <f t="shared" si="1081"/>
        <v>0</v>
      </c>
      <c r="DJ469" s="470">
        <f t="shared" si="1082"/>
        <v>0</v>
      </c>
      <c r="DK469" s="116">
        <f t="shared" si="1083"/>
        <v>0</v>
      </c>
      <c r="DL469" s="116">
        <f t="shared" si="1084"/>
        <v>0</v>
      </c>
      <c r="DM469" s="116">
        <f t="shared" si="1085"/>
        <v>0</v>
      </c>
      <c r="DN469" s="116">
        <f t="shared" si="1086"/>
        <v>0</v>
      </c>
      <c r="DO469" s="116">
        <f t="shared" si="1087"/>
        <v>0</v>
      </c>
      <c r="DP469" s="116">
        <f t="shared" si="1088"/>
        <v>0</v>
      </c>
      <c r="DQ469" s="116">
        <f t="shared" si="1089"/>
        <v>0</v>
      </c>
      <c r="DR469" s="116">
        <f t="shared" si="1090"/>
        <v>0</v>
      </c>
      <c r="DS469" s="116">
        <f t="shared" si="1091"/>
        <v>0</v>
      </c>
      <c r="DT469" s="116">
        <f t="shared" si="1092"/>
        <v>0</v>
      </c>
      <c r="DU469" s="471">
        <f t="shared" si="1093"/>
        <v>0</v>
      </c>
      <c r="DV469" s="470">
        <f t="shared" si="1094"/>
        <v>0</v>
      </c>
      <c r="DW469" s="470">
        <f t="shared" si="1095"/>
        <v>0</v>
      </c>
      <c r="DX469" s="470">
        <f t="shared" si="1096"/>
        <v>0</v>
      </c>
      <c r="DY469" s="470">
        <f t="shared" si="1097"/>
        <v>0</v>
      </c>
      <c r="DZ469" s="470">
        <f t="shared" si="1098"/>
        <v>0</v>
      </c>
      <c r="EA469" s="470">
        <f t="shared" si="1099"/>
        <v>0</v>
      </c>
      <c r="EB469" s="470">
        <f t="shared" si="1100"/>
        <v>0</v>
      </c>
      <c r="EC469" s="470">
        <f t="shared" si="1101"/>
        <v>0</v>
      </c>
      <c r="ED469" s="470">
        <f t="shared" si="1102"/>
        <v>0</v>
      </c>
      <c r="EE469" s="470">
        <f t="shared" si="1103"/>
        <v>0</v>
      </c>
      <c r="EF469" s="470">
        <f t="shared" si="1104"/>
        <v>0</v>
      </c>
      <c r="EG469" s="470">
        <f t="shared" si="1105"/>
        <v>0</v>
      </c>
      <c r="EH469" s="466">
        <f t="shared" si="1106"/>
        <v>0</v>
      </c>
      <c r="EI469" s="122">
        <f t="shared" si="1107"/>
        <v>0</v>
      </c>
      <c r="EJ469" s="122">
        <f t="shared" si="1108"/>
        <v>0</v>
      </c>
      <c r="EK469" s="122">
        <f t="shared" si="1109"/>
        <v>0</v>
      </c>
      <c r="EL469" s="122">
        <f t="shared" si="1110"/>
        <v>0</v>
      </c>
      <c r="EM469" s="122">
        <f t="shared" si="1111"/>
        <v>0</v>
      </c>
      <c r="EN469" s="122">
        <f t="shared" si="1112"/>
        <v>0</v>
      </c>
      <c r="EO469" s="122">
        <f t="shared" si="1113"/>
        <v>0</v>
      </c>
      <c r="EP469" s="122">
        <f t="shared" si="1114"/>
        <v>0</v>
      </c>
      <c r="EQ469" s="122">
        <f t="shared" si="1115"/>
        <v>0</v>
      </c>
      <c r="ER469" s="122">
        <f t="shared" si="1116"/>
        <v>0</v>
      </c>
      <c r="ES469" s="469">
        <f t="shared" si="1117"/>
        <v>0</v>
      </c>
      <c r="ET469" s="466">
        <f t="shared" si="1118"/>
        <v>0</v>
      </c>
      <c r="EU469" s="122">
        <f t="shared" si="1119"/>
        <v>0</v>
      </c>
      <c r="EV469" s="122">
        <f t="shared" si="1120"/>
        <v>0</v>
      </c>
      <c r="EW469" s="122">
        <f t="shared" si="1121"/>
        <v>0</v>
      </c>
      <c r="EX469" s="122">
        <f t="shared" si="1122"/>
        <v>0</v>
      </c>
      <c r="EY469" s="122">
        <f t="shared" si="1123"/>
        <v>0</v>
      </c>
      <c r="EZ469" s="122">
        <f t="shared" si="1124"/>
        <v>0</v>
      </c>
      <c r="FA469" s="122">
        <f t="shared" si="1125"/>
        <v>0</v>
      </c>
      <c r="FB469" s="122">
        <f t="shared" si="1126"/>
        <v>0</v>
      </c>
      <c r="FC469" s="122">
        <f t="shared" si="1127"/>
        <v>0</v>
      </c>
      <c r="FD469" s="122">
        <f t="shared" si="1128"/>
        <v>0</v>
      </c>
      <c r="FE469" s="469">
        <f t="shared" si="1129"/>
        <v>0</v>
      </c>
      <c r="FF469" s="466">
        <f t="shared" si="1130"/>
        <v>0</v>
      </c>
      <c r="FG469" s="466">
        <f t="shared" si="1131"/>
        <v>0</v>
      </c>
      <c r="FH469" s="466">
        <f t="shared" si="1132"/>
        <v>0</v>
      </c>
      <c r="FI469" s="466">
        <f t="shared" si="1133"/>
        <v>0</v>
      </c>
      <c r="FJ469" s="466">
        <f t="shared" si="1134"/>
        <v>0</v>
      </c>
      <c r="FK469" s="466">
        <f t="shared" si="1135"/>
        <v>0</v>
      </c>
      <c r="FL469" s="466">
        <f t="shared" si="1136"/>
        <v>0</v>
      </c>
      <c r="FM469" s="466">
        <f t="shared" si="1137"/>
        <v>0</v>
      </c>
      <c r="FN469" s="466">
        <f t="shared" si="1138"/>
        <v>0</v>
      </c>
      <c r="FO469" s="466">
        <f t="shared" si="1139"/>
        <v>0</v>
      </c>
      <c r="FP469" s="466">
        <f t="shared" si="1140"/>
        <v>0</v>
      </c>
      <c r="FQ469" s="468">
        <f t="shared" si="1141"/>
        <v>0</v>
      </c>
      <c r="FR469" s="466">
        <f t="shared" si="1142"/>
        <v>0</v>
      </c>
      <c r="FS469" s="466">
        <f t="shared" si="1143"/>
        <v>0</v>
      </c>
      <c r="FT469" s="466">
        <f t="shared" si="1144"/>
        <v>0</v>
      </c>
      <c r="FU469" s="466">
        <f t="shared" si="1145"/>
        <v>0</v>
      </c>
      <c r="FV469" s="466">
        <f t="shared" si="1146"/>
        <v>0</v>
      </c>
      <c r="FW469" s="466">
        <f t="shared" si="1147"/>
        <v>0</v>
      </c>
      <c r="FX469" s="466">
        <f t="shared" si="1148"/>
        <v>0</v>
      </c>
      <c r="FY469" s="466">
        <f t="shared" si="1149"/>
        <v>0</v>
      </c>
      <c r="FZ469" s="466">
        <f t="shared" si="1150"/>
        <v>0</v>
      </c>
      <c r="GA469" s="466">
        <f t="shared" si="1151"/>
        <v>0</v>
      </c>
      <c r="GB469" s="466">
        <f t="shared" si="1152"/>
        <v>0</v>
      </c>
      <c r="GC469" s="468">
        <f t="shared" si="1153"/>
        <v>0</v>
      </c>
    </row>
    <row r="470" spans="1:185">
      <c r="A470" s="97">
        <v>467</v>
      </c>
      <c r="B470" s="97" t="s">
        <v>11</v>
      </c>
      <c r="C470" s="97" t="s">
        <v>213</v>
      </c>
      <c r="D470" s="97" t="s">
        <v>936</v>
      </c>
      <c r="E470" s="321">
        <v>0.178864225642798</v>
      </c>
      <c r="F470" s="122">
        <v>1.5297975103516199</v>
      </c>
      <c r="G470" s="122">
        <v>1.4515473950900899</v>
      </c>
      <c r="H470" s="122">
        <v>0.16410792702726701</v>
      </c>
      <c r="I470" s="122">
        <v>1.3875263418889201</v>
      </c>
      <c r="J470" s="122">
        <v>1.3996930008541899</v>
      </c>
      <c r="K470" s="122">
        <v>0.15382323405280601</v>
      </c>
      <c r="L470" s="122">
        <v>1.2643776423056201</v>
      </c>
      <c r="M470" s="122">
        <v>1.35464893003247</v>
      </c>
      <c r="N470" s="122">
        <v>0.13039202049359899</v>
      </c>
      <c r="O470" s="122">
        <v>1.07085825724613</v>
      </c>
      <c r="P470" s="475">
        <v>1.24633482094836</v>
      </c>
      <c r="Q470" s="474">
        <v>2</v>
      </c>
      <c r="R470" s="97">
        <v>0.35772845128559499</v>
      </c>
      <c r="S470" s="97">
        <v>3.0595950207032501</v>
      </c>
      <c r="T470" s="97">
        <v>2.90309479018019</v>
      </c>
      <c r="U470" s="97">
        <v>0.32821585405453302</v>
      </c>
      <c r="V470" s="97">
        <v>2.77505268377785</v>
      </c>
      <c r="W470" s="97">
        <v>2.79938600170839</v>
      </c>
      <c r="X470" s="97">
        <v>0.30764646810561203</v>
      </c>
      <c r="Y470" s="97">
        <v>2.5287552846112402</v>
      </c>
      <c r="Z470" s="97">
        <v>2.70929786006494</v>
      </c>
      <c r="AA470" s="97">
        <v>0.26078404098719898</v>
      </c>
      <c r="AB470" s="97">
        <v>2.1417165144922699</v>
      </c>
      <c r="AC470" s="97">
        <v>2.49266964189672</v>
      </c>
      <c r="AD470" s="321">
        <v>0</v>
      </c>
      <c r="AE470" s="97">
        <v>0</v>
      </c>
      <c r="AF470" s="97">
        <v>0</v>
      </c>
      <c r="AG470" s="97">
        <v>0</v>
      </c>
      <c r="AH470" s="97">
        <v>0</v>
      </c>
      <c r="AI470" s="97">
        <v>0</v>
      </c>
      <c r="AJ470" s="97">
        <v>0</v>
      </c>
      <c r="AK470" s="97">
        <v>0</v>
      </c>
      <c r="AL470" s="97">
        <v>0</v>
      </c>
      <c r="AM470" s="97">
        <v>0</v>
      </c>
      <c r="AN470" s="97">
        <v>0</v>
      </c>
      <c r="AO470" s="97">
        <v>0</v>
      </c>
      <c r="AP470" s="466">
        <f t="shared" si="1010"/>
        <v>0</v>
      </c>
      <c r="AQ470" s="122">
        <f t="shared" si="1011"/>
        <v>0</v>
      </c>
      <c r="AR470" s="473">
        <f t="shared" si="1012"/>
        <v>0</v>
      </c>
      <c r="AS470" s="122">
        <f t="shared" si="1013"/>
        <v>0</v>
      </c>
      <c r="AT470" s="122">
        <f t="shared" si="1014"/>
        <v>0</v>
      </c>
      <c r="AU470" s="122">
        <f t="shared" si="1015"/>
        <v>0</v>
      </c>
      <c r="AV470" s="122">
        <f t="shared" si="1016"/>
        <v>0</v>
      </c>
      <c r="AW470" s="122">
        <f t="shared" si="1017"/>
        <v>0</v>
      </c>
      <c r="AX470" s="122">
        <f t="shared" si="1018"/>
        <v>0</v>
      </c>
      <c r="AY470" s="122">
        <f t="shared" si="1019"/>
        <v>0</v>
      </c>
      <c r="AZ470" s="122">
        <f t="shared" si="1020"/>
        <v>0</v>
      </c>
      <c r="BA470" s="469">
        <f t="shared" si="1021"/>
        <v>0</v>
      </c>
      <c r="BB470" s="97">
        <f t="shared" si="1022"/>
        <v>2.7602724777253569E-2</v>
      </c>
      <c r="BC470" s="97">
        <f t="shared" si="1023"/>
        <v>0.23608175134748496</v>
      </c>
      <c r="BD470" s="97">
        <f t="shared" si="1024"/>
        <v>0.22400601967118064</v>
      </c>
      <c r="BE470" s="97">
        <f t="shared" si="1025"/>
        <v>2.5325499983130127E-2</v>
      </c>
      <c r="BF470" s="97">
        <f t="shared" si="1026"/>
        <v>0.21412614847216901</v>
      </c>
      <c r="BG470" s="97">
        <f t="shared" si="1027"/>
        <v>0.21600373432070935</v>
      </c>
      <c r="BH470" s="97">
        <f t="shared" si="1028"/>
        <v>2.3738343308438031E-2</v>
      </c>
      <c r="BI470" s="97">
        <f t="shared" si="1029"/>
        <v>0.19512156748869727</v>
      </c>
      <c r="BJ470" s="97">
        <f t="shared" si="1030"/>
        <v>0.2090524332135664</v>
      </c>
      <c r="BK470" s="97">
        <f t="shared" si="1031"/>
        <v>2.0122386362617734E-2</v>
      </c>
      <c r="BL470" s="97">
        <f t="shared" si="1032"/>
        <v>0.16525722594323888</v>
      </c>
      <c r="BM470" s="469">
        <f t="shared" si="1033"/>
        <v>0.19233715920168634</v>
      </c>
      <c r="BN470" s="467">
        <f t="shared" si="1034"/>
        <v>0</v>
      </c>
      <c r="BO470" s="97">
        <f t="shared" si="1035"/>
        <v>0</v>
      </c>
      <c r="BP470" s="97">
        <f t="shared" si="1036"/>
        <v>0</v>
      </c>
      <c r="BQ470" s="97">
        <f t="shared" si="1037"/>
        <v>0</v>
      </c>
      <c r="BR470" s="97">
        <f t="shared" si="1038"/>
        <v>0</v>
      </c>
      <c r="BS470" s="97">
        <f t="shared" si="1039"/>
        <v>0</v>
      </c>
      <c r="BT470" s="97">
        <f t="shared" si="1040"/>
        <v>0</v>
      </c>
      <c r="BU470" s="97">
        <f t="shared" si="1041"/>
        <v>0</v>
      </c>
      <c r="BV470" s="97">
        <f t="shared" si="1042"/>
        <v>0</v>
      </c>
      <c r="BW470" s="97">
        <f t="shared" si="1043"/>
        <v>0</v>
      </c>
      <c r="BX470" s="97">
        <f t="shared" si="1044"/>
        <v>0</v>
      </c>
      <c r="BY470" s="469">
        <f t="shared" si="1045"/>
        <v>0</v>
      </c>
      <c r="BZ470" s="470">
        <f t="shared" si="1046"/>
        <v>0</v>
      </c>
      <c r="CA470" s="470">
        <f t="shared" si="1047"/>
        <v>0</v>
      </c>
      <c r="CB470" s="470">
        <f t="shared" si="1048"/>
        <v>0</v>
      </c>
      <c r="CC470" s="470">
        <f t="shared" si="1049"/>
        <v>0</v>
      </c>
      <c r="CD470" s="470">
        <f t="shared" si="1050"/>
        <v>0</v>
      </c>
      <c r="CE470" s="470">
        <f t="shared" si="1051"/>
        <v>0</v>
      </c>
      <c r="CF470" s="470">
        <f t="shared" si="1052"/>
        <v>0</v>
      </c>
      <c r="CG470" s="470">
        <f t="shared" si="1053"/>
        <v>0</v>
      </c>
      <c r="CH470" s="470">
        <f t="shared" si="1054"/>
        <v>0</v>
      </c>
      <c r="CI470" s="470">
        <f t="shared" si="1055"/>
        <v>0</v>
      </c>
      <c r="CJ470" s="470">
        <f t="shared" si="1056"/>
        <v>0</v>
      </c>
      <c r="CK470" s="472">
        <f t="shared" si="1057"/>
        <v>0</v>
      </c>
      <c r="CL470" s="470">
        <f t="shared" si="1058"/>
        <v>0.35772845128559499</v>
      </c>
      <c r="CM470" s="116">
        <f t="shared" si="1059"/>
        <v>3.0595950207032501</v>
      </c>
      <c r="CN470" s="116">
        <f t="shared" si="1060"/>
        <v>2.90309479018019</v>
      </c>
      <c r="CO470" s="116">
        <f t="shared" si="1061"/>
        <v>0.32821585405453302</v>
      </c>
      <c r="CP470" s="116">
        <f t="shared" si="1062"/>
        <v>2.77505268377785</v>
      </c>
      <c r="CQ470" s="116">
        <f t="shared" si="1063"/>
        <v>2.79938600170839</v>
      </c>
      <c r="CR470" s="116">
        <f t="shared" si="1064"/>
        <v>0.30764646810561203</v>
      </c>
      <c r="CS470" s="116">
        <f t="shared" si="1065"/>
        <v>2.5287552846112402</v>
      </c>
      <c r="CT470" s="116">
        <f t="shared" si="1066"/>
        <v>2.70929786006494</v>
      </c>
      <c r="CU470" s="116">
        <f t="shared" si="1067"/>
        <v>0.26078404098719898</v>
      </c>
      <c r="CV470" s="116">
        <f t="shared" si="1068"/>
        <v>2.1417165144922699</v>
      </c>
      <c r="CW470" s="471">
        <f t="shared" si="1069"/>
        <v>2.49266964189672</v>
      </c>
      <c r="CX470" s="470">
        <f t="shared" si="1070"/>
        <v>0</v>
      </c>
      <c r="CY470" s="116">
        <f t="shared" si="1071"/>
        <v>0</v>
      </c>
      <c r="CZ470" s="116">
        <f t="shared" si="1072"/>
        <v>0</v>
      </c>
      <c r="DA470" s="116">
        <f t="shared" si="1073"/>
        <v>0</v>
      </c>
      <c r="DB470" s="116">
        <f t="shared" si="1074"/>
        <v>0</v>
      </c>
      <c r="DC470" s="116">
        <f t="shared" si="1075"/>
        <v>0</v>
      </c>
      <c r="DD470" s="116">
        <f t="shared" si="1076"/>
        <v>0</v>
      </c>
      <c r="DE470" s="116">
        <f t="shared" si="1077"/>
        <v>0</v>
      </c>
      <c r="DF470" s="116">
        <f t="shared" si="1078"/>
        <v>0</v>
      </c>
      <c r="DG470" s="116">
        <f t="shared" si="1079"/>
        <v>0</v>
      </c>
      <c r="DH470" s="116">
        <f t="shared" si="1080"/>
        <v>0</v>
      </c>
      <c r="DI470" s="471">
        <f t="shared" si="1081"/>
        <v>0</v>
      </c>
      <c r="DJ470" s="470">
        <f t="shared" si="1082"/>
        <v>0</v>
      </c>
      <c r="DK470" s="116">
        <f t="shared" si="1083"/>
        <v>0</v>
      </c>
      <c r="DL470" s="116">
        <f t="shared" si="1084"/>
        <v>0</v>
      </c>
      <c r="DM470" s="116">
        <f t="shared" si="1085"/>
        <v>0</v>
      </c>
      <c r="DN470" s="116">
        <f t="shared" si="1086"/>
        <v>0</v>
      </c>
      <c r="DO470" s="116">
        <f t="shared" si="1087"/>
        <v>0</v>
      </c>
      <c r="DP470" s="116">
        <f t="shared" si="1088"/>
        <v>0</v>
      </c>
      <c r="DQ470" s="116">
        <f t="shared" si="1089"/>
        <v>0</v>
      </c>
      <c r="DR470" s="116">
        <f t="shared" si="1090"/>
        <v>0</v>
      </c>
      <c r="DS470" s="116">
        <f t="shared" si="1091"/>
        <v>0</v>
      </c>
      <c r="DT470" s="116">
        <f t="shared" si="1092"/>
        <v>0</v>
      </c>
      <c r="DU470" s="471">
        <f t="shared" si="1093"/>
        <v>0</v>
      </c>
      <c r="DV470" s="470">
        <f t="shared" si="1094"/>
        <v>0</v>
      </c>
      <c r="DW470" s="470">
        <f t="shared" si="1095"/>
        <v>0</v>
      </c>
      <c r="DX470" s="470">
        <f t="shared" si="1096"/>
        <v>0</v>
      </c>
      <c r="DY470" s="470">
        <f t="shared" si="1097"/>
        <v>0</v>
      </c>
      <c r="DZ470" s="470">
        <f t="shared" si="1098"/>
        <v>0</v>
      </c>
      <c r="EA470" s="470">
        <f t="shared" si="1099"/>
        <v>0</v>
      </c>
      <c r="EB470" s="470">
        <f t="shared" si="1100"/>
        <v>0</v>
      </c>
      <c r="EC470" s="470">
        <f t="shared" si="1101"/>
        <v>0</v>
      </c>
      <c r="ED470" s="470">
        <f t="shared" si="1102"/>
        <v>0</v>
      </c>
      <c r="EE470" s="470">
        <f t="shared" si="1103"/>
        <v>0</v>
      </c>
      <c r="EF470" s="470">
        <f t="shared" si="1104"/>
        <v>0</v>
      </c>
      <c r="EG470" s="470">
        <f t="shared" si="1105"/>
        <v>0</v>
      </c>
      <c r="EH470" s="466">
        <f t="shared" si="1106"/>
        <v>0</v>
      </c>
      <c r="EI470" s="122">
        <f t="shared" si="1107"/>
        <v>0</v>
      </c>
      <c r="EJ470" s="122">
        <f t="shared" si="1108"/>
        <v>0</v>
      </c>
      <c r="EK470" s="122">
        <f t="shared" si="1109"/>
        <v>0</v>
      </c>
      <c r="EL470" s="122">
        <f t="shared" si="1110"/>
        <v>0</v>
      </c>
      <c r="EM470" s="122">
        <f t="shared" si="1111"/>
        <v>0</v>
      </c>
      <c r="EN470" s="122">
        <f t="shared" si="1112"/>
        <v>0</v>
      </c>
      <c r="EO470" s="122">
        <f t="shared" si="1113"/>
        <v>0</v>
      </c>
      <c r="EP470" s="122">
        <f t="shared" si="1114"/>
        <v>0</v>
      </c>
      <c r="EQ470" s="122">
        <f t="shared" si="1115"/>
        <v>0</v>
      </c>
      <c r="ER470" s="122">
        <f t="shared" si="1116"/>
        <v>0</v>
      </c>
      <c r="ES470" s="469">
        <f t="shared" si="1117"/>
        <v>0</v>
      </c>
      <c r="ET470" s="466">
        <f t="shared" si="1118"/>
        <v>0</v>
      </c>
      <c r="EU470" s="122">
        <f t="shared" si="1119"/>
        <v>0</v>
      </c>
      <c r="EV470" s="122">
        <f t="shared" si="1120"/>
        <v>0</v>
      </c>
      <c r="EW470" s="122">
        <f t="shared" si="1121"/>
        <v>0</v>
      </c>
      <c r="EX470" s="122">
        <f t="shared" si="1122"/>
        <v>0</v>
      </c>
      <c r="EY470" s="122">
        <f t="shared" si="1123"/>
        <v>0</v>
      </c>
      <c r="EZ470" s="122">
        <f t="shared" si="1124"/>
        <v>0</v>
      </c>
      <c r="FA470" s="122">
        <f t="shared" si="1125"/>
        <v>0</v>
      </c>
      <c r="FB470" s="122">
        <f t="shared" si="1126"/>
        <v>0</v>
      </c>
      <c r="FC470" s="122">
        <f t="shared" si="1127"/>
        <v>0</v>
      </c>
      <c r="FD470" s="122">
        <f t="shared" si="1128"/>
        <v>0</v>
      </c>
      <c r="FE470" s="469">
        <f t="shared" si="1129"/>
        <v>0</v>
      </c>
      <c r="FF470" s="466">
        <f t="shared" si="1130"/>
        <v>0</v>
      </c>
      <c r="FG470" s="466">
        <f t="shared" si="1131"/>
        <v>0</v>
      </c>
      <c r="FH470" s="466">
        <f t="shared" si="1132"/>
        <v>0</v>
      </c>
      <c r="FI470" s="466">
        <f t="shared" si="1133"/>
        <v>0</v>
      </c>
      <c r="FJ470" s="466">
        <f t="shared" si="1134"/>
        <v>0</v>
      </c>
      <c r="FK470" s="466">
        <f t="shared" si="1135"/>
        <v>0</v>
      </c>
      <c r="FL470" s="466">
        <f t="shared" si="1136"/>
        <v>0</v>
      </c>
      <c r="FM470" s="466">
        <f t="shared" si="1137"/>
        <v>0</v>
      </c>
      <c r="FN470" s="466">
        <f t="shared" si="1138"/>
        <v>0</v>
      </c>
      <c r="FO470" s="466">
        <f t="shared" si="1139"/>
        <v>0</v>
      </c>
      <c r="FP470" s="466">
        <f t="shared" si="1140"/>
        <v>0</v>
      </c>
      <c r="FQ470" s="468">
        <f t="shared" si="1141"/>
        <v>0</v>
      </c>
      <c r="FR470" s="466">
        <f t="shared" si="1142"/>
        <v>0</v>
      </c>
      <c r="FS470" s="466">
        <f t="shared" si="1143"/>
        <v>0</v>
      </c>
      <c r="FT470" s="466">
        <f t="shared" si="1144"/>
        <v>0</v>
      </c>
      <c r="FU470" s="466">
        <f t="shared" si="1145"/>
        <v>0</v>
      </c>
      <c r="FV470" s="466">
        <f t="shared" si="1146"/>
        <v>0</v>
      </c>
      <c r="FW470" s="466">
        <f t="shared" si="1147"/>
        <v>0</v>
      </c>
      <c r="FX470" s="466">
        <f t="shared" si="1148"/>
        <v>0</v>
      </c>
      <c r="FY470" s="466">
        <f t="shared" si="1149"/>
        <v>0</v>
      </c>
      <c r="FZ470" s="466">
        <f t="shared" si="1150"/>
        <v>0</v>
      </c>
      <c r="GA470" s="466">
        <f t="shared" si="1151"/>
        <v>0</v>
      </c>
      <c r="GB470" s="466">
        <f t="shared" si="1152"/>
        <v>0</v>
      </c>
      <c r="GC470" s="468">
        <f t="shared" si="1153"/>
        <v>0</v>
      </c>
    </row>
    <row r="471" spans="1:185">
      <c r="A471" s="97">
        <v>468</v>
      </c>
      <c r="B471" s="97" t="s">
        <v>11</v>
      </c>
      <c r="C471" s="97" t="s">
        <v>213</v>
      </c>
      <c r="D471" s="97" t="s">
        <v>936</v>
      </c>
      <c r="E471" s="321">
        <v>0.179344306723282</v>
      </c>
      <c r="F471" s="122">
        <v>0</v>
      </c>
      <c r="G471" s="122">
        <v>2.5475964233606501</v>
      </c>
      <c r="H471" s="122">
        <v>0.179344306723282</v>
      </c>
      <c r="I471" s="122">
        <v>0</v>
      </c>
      <c r="J471" s="122">
        <v>2.54618123461983</v>
      </c>
      <c r="K471" s="122">
        <v>0.179344306723282</v>
      </c>
      <c r="L471" s="122">
        <v>0</v>
      </c>
      <c r="M471" s="122">
        <v>2.54453655581292</v>
      </c>
      <c r="N471" s="122">
        <v>0.179344306723282</v>
      </c>
      <c r="O471" s="122">
        <v>0</v>
      </c>
      <c r="P471" s="475">
        <v>2.5424770295788801</v>
      </c>
      <c r="Q471" s="474">
        <v>1</v>
      </c>
      <c r="R471" s="97">
        <v>0.179344306723282</v>
      </c>
      <c r="S471" s="97">
        <v>0</v>
      </c>
      <c r="T471" s="97">
        <v>2.5475964233606501</v>
      </c>
      <c r="U471" s="97">
        <v>0.179344306723282</v>
      </c>
      <c r="V471" s="97">
        <v>0</v>
      </c>
      <c r="W471" s="97">
        <v>2.54618123461983</v>
      </c>
      <c r="X471" s="97">
        <v>0.179344306723282</v>
      </c>
      <c r="Y471" s="97">
        <v>0</v>
      </c>
      <c r="Z471" s="97">
        <v>2.54453655581292</v>
      </c>
      <c r="AA471" s="97">
        <v>0.179344306723282</v>
      </c>
      <c r="AB471" s="97">
        <v>0</v>
      </c>
      <c r="AC471" s="97">
        <v>2.5424770295788801</v>
      </c>
      <c r="AD471" s="321">
        <v>0</v>
      </c>
      <c r="AE471" s="97">
        <v>0</v>
      </c>
      <c r="AF471" s="97">
        <v>0</v>
      </c>
      <c r="AG471" s="97">
        <v>0</v>
      </c>
      <c r="AH471" s="97">
        <v>0</v>
      </c>
      <c r="AI471" s="97">
        <v>0</v>
      </c>
      <c r="AJ471" s="97">
        <v>0</v>
      </c>
      <c r="AK471" s="97">
        <v>0</v>
      </c>
      <c r="AL471" s="97">
        <v>0</v>
      </c>
      <c r="AM471" s="97">
        <v>0</v>
      </c>
      <c r="AN471" s="97">
        <v>0</v>
      </c>
      <c r="AO471" s="97">
        <v>0</v>
      </c>
      <c r="AP471" s="466">
        <f t="shared" si="1010"/>
        <v>0</v>
      </c>
      <c r="AQ471" s="122">
        <f t="shared" si="1011"/>
        <v>0</v>
      </c>
      <c r="AR471" s="473">
        <f t="shared" si="1012"/>
        <v>0</v>
      </c>
      <c r="AS471" s="122">
        <f t="shared" si="1013"/>
        <v>0</v>
      </c>
      <c r="AT471" s="122">
        <f t="shared" si="1014"/>
        <v>0</v>
      </c>
      <c r="AU471" s="122">
        <f t="shared" si="1015"/>
        <v>0</v>
      </c>
      <c r="AV471" s="122">
        <f t="shared" si="1016"/>
        <v>0</v>
      </c>
      <c r="AW471" s="122">
        <f t="shared" si="1017"/>
        <v>0</v>
      </c>
      <c r="AX471" s="122">
        <f t="shared" si="1018"/>
        <v>0</v>
      </c>
      <c r="AY471" s="122">
        <f t="shared" si="1019"/>
        <v>0</v>
      </c>
      <c r="AZ471" s="122">
        <f t="shared" si="1020"/>
        <v>0</v>
      </c>
      <c r="BA471" s="469">
        <f t="shared" si="1021"/>
        <v>0</v>
      </c>
      <c r="BB471" s="97">
        <f t="shared" si="1022"/>
        <v>2.7676811956440707E-2</v>
      </c>
      <c r="BC471" s="97">
        <f t="shared" si="1023"/>
        <v>0</v>
      </c>
      <c r="BD471" s="97">
        <f t="shared" si="1024"/>
        <v>0.39315074137840073</v>
      </c>
      <c r="BE471" s="97">
        <f t="shared" si="1025"/>
        <v>2.7676811956440707E-2</v>
      </c>
      <c r="BF471" s="97">
        <f t="shared" si="1026"/>
        <v>0</v>
      </c>
      <c r="BG471" s="97">
        <f t="shared" si="1027"/>
        <v>0.39293234630705348</v>
      </c>
      <c r="BH471" s="97">
        <f t="shared" si="1028"/>
        <v>2.7676811956440707E-2</v>
      </c>
      <c r="BI471" s="97">
        <f t="shared" si="1029"/>
        <v>0</v>
      </c>
      <c r="BJ471" s="97">
        <f t="shared" si="1030"/>
        <v>0.39267853581872936</v>
      </c>
      <c r="BK471" s="97">
        <f t="shared" si="1031"/>
        <v>2.7676811956440707E-2</v>
      </c>
      <c r="BL471" s="97">
        <f t="shared" si="1032"/>
        <v>0</v>
      </c>
      <c r="BM471" s="469">
        <f t="shared" si="1033"/>
        <v>0.39236070515356736</v>
      </c>
      <c r="BN471" s="467">
        <f t="shared" si="1034"/>
        <v>0</v>
      </c>
      <c r="BO471" s="97">
        <f t="shared" si="1035"/>
        <v>0</v>
      </c>
      <c r="BP471" s="97">
        <f t="shared" si="1036"/>
        <v>0</v>
      </c>
      <c r="BQ471" s="97">
        <f t="shared" si="1037"/>
        <v>0</v>
      </c>
      <c r="BR471" s="97">
        <f t="shared" si="1038"/>
        <v>0</v>
      </c>
      <c r="BS471" s="97">
        <f t="shared" si="1039"/>
        <v>0</v>
      </c>
      <c r="BT471" s="97">
        <f t="shared" si="1040"/>
        <v>0</v>
      </c>
      <c r="BU471" s="97">
        <f t="shared" si="1041"/>
        <v>0</v>
      </c>
      <c r="BV471" s="97">
        <f t="shared" si="1042"/>
        <v>0</v>
      </c>
      <c r="BW471" s="97">
        <f t="shared" si="1043"/>
        <v>0</v>
      </c>
      <c r="BX471" s="97">
        <f t="shared" si="1044"/>
        <v>0</v>
      </c>
      <c r="BY471" s="469">
        <f t="shared" si="1045"/>
        <v>0</v>
      </c>
      <c r="BZ471" s="470">
        <f t="shared" si="1046"/>
        <v>0</v>
      </c>
      <c r="CA471" s="470">
        <f t="shared" si="1047"/>
        <v>0</v>
      </c>
      <c r="CB471" s="470">
        <f t="shared" si="1048"/>
        <v>0</v>
      </c>
      <c r="CC471" s="470">
        <f t="shared" si="1049"/>
        <v>0</v>
      </c>
      <c r="CD471" s="470">
        <f t="shared" si="1050"/>
        <v>0</v>
      </c>
      <c r="CE471" s="470">
        <f t="shared" si="1051"/>
        <v>0</v>
      </c>
      <c r="CF471" s="470">
        <f t="shared" si="1052"/>
        <v>0</v>
      </c>
      <c r="CG471" s="470">
        <f t="shared" si="1053"/>
        <v>0</v>
      </c>
      <c r="CH471" s="470">
        <f t="shared" si="1054"/>
        <v>0</v>
      </c>
      <c r="CI471" s="470">
        <f t="shared" si="1055"/>
        <v>0</v>
      </c>
      <c r="CJ471" s="470">
        <f t="shared" si="1056"/>
        <v>0</v>
      </c>
      <c r="CK471" s="472">
        <f t="shared" si="1057"/>
        <v>0</v>
      </c>
      <c r="CL471" s="470">
        <f t="shared" si="1058"/>
        <v>0.179344306723282</v>
      </c>
      <c r="CM471" s="116">
        <f t="shared" si="1059"/>
        <v>0</v>
      </c>
      <c r="CN471" s="116">
        <f t="shared" si="1060"/>
        <v>2.5475964233606501</v>
      </c>
      <c r="CO471" s="116">
        <f t="shared" si="1061"/>
        <v>0.179344306723282</v>
      </c>
      <c r="CP471" s="116">
        <f t="shared" si="1062"/>
        <v>0</v>
      </c>
      <c r="CQ471" s="116">
        <f t="shared" si="1063"/>
        <v>2.54618123461983</v>
      </c>
      <c r="CR471" s="116">
        <f t="shared" si="1064"/>
        <v>0.179344306723282</v>
      </c>
      <c r="CS471" s="116">
        <f t="shared" si="1065"/>
        <v>0</v>
      </c>
      <c r="CT471" s="116">
        <f t="shared" si="1066"/>
        <v>2.54453655581292</v>
      </c>
      <c r="CU471" s="116">
        <f t="shared" si="1067"/>
        <v>0.179344306723282</v>
      </c>
      <c r="CV471" s="116">
        <f t="shared" si="1068"/>
        <v>0</v>
      </c>
      <c r="CW471" s="471">
        <f t="shared" si="1069"/>
        <v>2.5424770295788801</v>
      </c>
      <c r="CX471" s="470">
        <f t="shared" si="1070"/>
        <v>0</v>
      </c>
      <c r="CY471" s="116">
        <f t="shared" si="1071"/>
        <v>0</v>
      </c>
      <c r="CZ471" s="116">
        <f t="shared" si="1072"/>
        <v>0</v>
      </c>
      <c r="DA471" s="116">
        <f t="shared" si="1073"/>
        <v>0</v>
      </c>
      <c r="DB471" s="116">
        <f t="shared" si="1074"/>
        <v>0</v>
      </c>
      <c r="DC471" s="116">
        <f t="shared" si="1075"/>
        <v>0</v>
      </c>
      <c r="DD471" s="116">
        <f t="shared" si="1076"/>
        <v>0</v>
      </c>
      <c r="DE471" s="116">
        <f t="shared" si="1077"/>
        <v>0</v>
      </c>
      <c r="DF471" s="116">
        <f t="shared" si="1078"/>
        <v>0</v>
      </c>
      <c r="DG471" s="116">
        <f t="shared" si="1079"/>
        <v>0</v>
      </c>
      <c r="DH471" s="116">
        <f t="shared" si="1080"/>
        <v>0</v>
      </c>
      <c r="DI471" s="471">
        <f t="shared" si="1081"/>
        <v>0</v>
      </c>
      <c r="DJ471" s="470">
        <f t="shared" si="1082"/>
        <v>0</v>
      </c>
      <c r="DK471" s="116">
        <f t="shared" si="1083"/>
        <v>0</v>
      </c>
      <c r="DL471" s="116">
        <f t="shared" si="1084"/>
        <v>0</v>
      </c>
      <c r="DM471" s="116">
        <f t="shared" si="1085"/>
        <v>0</v>
      </c>
      <c r="DN471" s="116">
        <f t="shared" si="1086"/>
        <v>0</v>
      </c>
      <c r="DO471" s="116">
        <f t="shared" si="1087"/>
        <v>0</v>
      </c>
      <c r="DP471" s="116">
        <f t="shared" si="1088"/>
        <v>0</v>
      </c>
      <c r="DQ471" s="116">
        <f t="shared" si="1089"/>
        <v>0</v>
      </c>
      <c r="DR471" s="116">
        <f t="shared" si="1090"/>
        <v>0</v>
      </c>
      <c r="DS471" s="116">
        <f t="shared" si="1091"/>
        <v>0</v>
      </c>
      <c r="DT471" s="116">
        <f t="shared" si="1092"/>
        <v>0</v>
      </c>
      <c r="DU471" s="471">
        <f t="shared" si="1093"/>
        <v>0</v>
      </c>
      <c r="DV471" s="470">
        <f t="shared" si="1094"/>
        <v>0</v>
      </c>
      <c r="DW471" s="470">
        <f t="shared" si="1095"/>
        <v>0</v>
      </c>
      <c r="DX471" s="470">
        <f t="shared" si="1096"/>
        <v>0</v>
      </c>
      <c r="DY471" s="470">
        <f t="shared" si="1097"/>
        <v>0</v>
      </c>
      <c r="DZ471" s="470">
        <f t="shared" si="1098"/>
        <v>0</v>
      </c>
      <c r="EA471" s="470">
        <f t="shared" si="1099"/>
        <v>0</v>
      </c>
      <c r="EB471" s="470">
        <f t="shared" si="1100"/>
        <v>0</v>
      </c>
      <c r="EC471" s="470">
        <f t="shared" si="1101"/>
        <v>0</v>
      </c>
      <c r="ED471" s="470">
        <f t="shared" si="1102"/>
        <v>0</v>
      </c>
      <c r="EE471" s="470">
        <f t="shared" si="1103"/>
        <v>0</v>
      </c>
      <c r="EF471" s="470">
        <f t="shared" si="1104"/>
        <v>0</v>
      </c>
      <c r="EG471" s="470">
        <f t="shared" si="1105"/>
        <v>0</v>
      </c>
      <c r="EH471" s="466">
        <f t="shared" si="1106"/>
        <v>0</v>
      </c>
      <c r="EI471" s="122">
        <f t="shared" si="1107"/>
        <v>0</v>
      </c>
      <c r="EJ471" s="122">
        <f t="shared" si="1108"/>
        <v>0</v>
      </c>
      <c r="EK471" s="122">
        <f t="shared" si="1109"/>
        <v>0</v>
      </c>
      <c r="EL471" s="122">
        <f t="shared" si="1110"/>
        <v>0</v>
      </c>
      <c r="EM471" s="122">
        <f t="shared" si="1111"/>
        <v>0</v>
      </c>
      <c r="EN471" s="122">
        <f t="shared" si="1112"/>
        <v>0</v>
      </c>
      <c r="EO471" s="122">
        <f t="shared" si="1113"/>
        <v>0</v>
      </c>
      <c r="EP471" s="122">
        <f t="shared" si="1114"/>
        <v>0</v>
      </c>
      <c r="EQ471" s="122">
        <f t="shared" si="1115"/>
        <v>0</v>
      </c>
      <c r="ER471" s="122">
        <f t="shared" si="1116"/>
        <v>0</v>
      </c>
      <c r="ES471" s="469">
        <f t="shared" si="1117"/>
        <v>0</v>
      </c>
      <c r="ET471" s="466">
        <f t="shared" si="1118"/>
        <v>0</v>
      </c>
      <c r="EU471" s="122">
        <f t="shared" si="1119"/>
        <v>0</v>
      </c>
      <c r="EV471" s="122">
        <f t="shared" si="1120"/>
        <v>0</v>
      </c>
      <c r="EW471" s="122">
        <f t="shared" si="1121"/>
        <v>0</v>
      </c>
      <c r="EX471" s="122">
        <f t="shared" si="1122"/>
        <v>0</v>
      </c>
      <c r="EY471" s="122">
        <f t="shared" si="1123"/>
        <v>0</v>
      </c>
      <c r="EZ471" s="122">
        <f t="shared" si="1124"/>
        <v>0</v>
      </c>
      <c r="FA471" s="122">
        <f t="shared" si="1125"/>
        <v>0</v>
      </c>
      <c r="FB471" s="122">
        <f t="shared" si="1126"/>
        <v>0</v>
      </c>
      <c r="FC471" s="122">
        <f t="shared" si="1127"/>
        <v>0</v>
      </c>
      <c r="FD471" s="122">
        <f t="shared" si="1128"/>
        <v>0</v>
      </c>
      <c r="FE471" s="469">
        <f t="shared" si="1129"/>
        <v>0</v>
      </c>
      <c r="FF471" s="466">
        <f t="shared" si="1130"/>
        <v>0</v>
      </c>
      <c r="FG471" s="466">
        <f t="shared" si="1131"/>
        <v>0</v>
      </c>
      <c r="FH471" s="466">
        <f t="shared" si="1132"/>
        <v>0</v>
      </c>
      <c r="FI471" s="466">
        <f t="shared" si="1133"/>
        <v>0</v>
      </c>
      <c r="FJ471" s="466">
        <f t="shared" si="1134"/>
        <v>0</v>
      </c>
      <c r="FK471" s="466">
        <f t="shared" si="1135"/>
        <v>0</v>
      </c>
      <c r="FL471" s="466">
        <f t="shared" si="1136"/>
        <v>0</v>
      </c>
      <c r="FM471" s="466">
        <f t="shared" si="1137"/>
        <v>0</v>
      </c>
      <c r="FN471" s="466">
        <f t="shared" si="1138"/>
        <v>0</v>
      </c>
      <c r="FO471" s="466">
        <f t="shared" si="1139"/>
        <v>0</v>
      </c>
      <c r="FP471" s="466">
        <f t="shared" si="1140"/>
        <v>0</v>
      </c>
      <c r="FQ471" s="468">
        <f t="shared" si="1141"/>
        <v>0</v>
      </c>
      <c r="FR471" s="466">
        <f t="shared" si="1142"/>
        <v>0</v>
      </c>
      <c r="FS471" s="466">
        <f t="shared" si="1143"/>
        <v>0</v>
      </c>
      <c r="FT471" s="466">
        <f t="shared" si="1144"/>
        <v>0</v>
      </c>
      <c r="FU471" s="466">
        <f t="shared" si="1145"/>
        <v>0</v>
      </c>
      <c r="FV471" s="466">
        <f t="shared" si="1146"/>
        <v>0</v>
      </c>
      <c r="FW471" s="466">
        <f t="shared" si="1147"/>
        <v>0</v>
      </c>
      <c r="FX471" s="466">
        <f t="shared" si="1148"/>
        <v>0</v>
      </c>
      <c r="FY471" s="466">
        <f t="shared" si="1149"/>
        <v>0</v>
      </c>
      <c r="FZ471" s="466">
        <f t="shared" si="1150"/>
        <v>0</v>
      </c>
      <c r="GA471" s="466">
        <f t="shared" si="1151"/>
        <v>0</v>
      </c>
      <c r="GB471" s="466">
        <f t="shared" si="1152"/>
        <v>0</v>
      </c>
      <c r="GC471" s="468">
        <f t="shared" si="1153"/>
        <v>0</v>
      </c>
    </row>
    <row r="472" spans="1:185">
      <c r="A472" s="97">
        <v>469</v>
      </c>
      <c r="B472" s="97" t="s">
        <v>11</v>
      </c>
      <c r="C472" s="97" t="s">
        <v>213</v>
      </c>
      <c r="D472" s="97" t="s">
        <v>936</v>
      </c>
      <c r="E472" s="321">
        <v>0.368801899219935</v>
      </c>
      <c r="F472" s="122">
        <v>0</v>
      </c>
      <c r="G472" s="122">
        <v>4.09817705695255</v>
      </c>
      <c r="H472" s="122">
        <v>0.33837574253429098</v>
      </c>
      <c r="I472" s="122">
        <v>0</v>
      </c>
      <c r="J472" s="122">
        <v>3.8702782603771202</v>
      </c>
      <c r="K472" s="122">
        <v>0.317169633329145</v>
      </c>
      <c r="L472" s="122">
        <v>0</v>
      </c>
      <c r="M472" s="122">
        <v>3.6903462353579402</v>
      </c>
      <c r="N472" s="122">
        <v>0.26885658453133299</v>
      </c>
      <c r="O472" s="122">
        <v>0</v>
      </c>
      <c r="P472" s="475">
        <v>3.3344820951285201</v>
      </c>
      <c r="Q472" s="474">
        <v>1</v>
      </c>
      <c r="R472" s="97">
        <v>0.368801899219935</v>
      </c>
      <c r="S472" s="97">
        <v>0</v>
      </c>
      <c r="T472" s="97">
        <v>4.09817705695255</v>
      </c>
      <c r="U472" s="97">
        <v>0.33837574253429098</v>
      </c>
      <c r="V472" s="97">
        <v>0</v>
      </c>
      <c r="W472" s="97">
        <v>3.8702782603771202</v>
      </c>
      <c r="X472" s="97">
        <v>0.317169633329145</v>
      </c>
      <c r="Y472" s="97">
        <v>0</v>
      </c>
      <c r="Z472" s="97">
        <v>3.6903462353579402</v>
      </c>
      <c r="AA472" s="97">
        <v>0.26885658453133299</v>
      </c>
      <c r="AB472" s="97">
        <v>0</v>
      </c>
      <c r="AC472" s="97">
        <v>3.3344820951285201</v>
      </c>
      <c r="AD472" s="321">
        <v>0</v>
      </c>
      <c r="AE472" s="97">
        <v>0</v>
      </c>
      <c r="AF472" s="97">
        <v>0</v>
      </c>
      <c r="AG472" s="97">
        <v>0</v>
      </c>
      <c r="AH472" s="97">
        <v>0</v>
      </c>
      <c r="AI472" s="97">
        <v>0</v>
      </c>
      <c r="AJ472" s="97">
        <v>0</v>
      </c>
      <c r="AK472" s="97">
        <v>0</v>
      </c>
      <c r="AL472" s="97">
        <v>0</v>
      </c>
      <c r="AM472" s="97">
        <v>0</v>
      </c>
      <c r="AN472" s="97">
        <v>0</v>
      </c>
      <c r="AO472" s="97">
        <v>0</v>
      </c>
      <c r="AP472" s="466">
        <f t="shared" si="1010"/>
        <v>0</v>
      </c>
      <c r="AQ472" s="122">
        <f t="shared" si="1011"/>
        <v>0</v>
      </c>
      <c r="AR472" s="473">
        <f t="shared" si="1012"/>
        <v>0</v>
      </c>
      <c r="AS472" s="122">
        <f t="shared" si="1013"/>
        <v>0</v>
      </c>
      <c r="AT472" s="122">
        <f t="shared" si="1014"/>
        <v>0</v>
      </c>
      <c r="AU472" s="122">
        <f t="shared" si="1015"/>
        <v>0</v>
      </c>
      <c r="AV472" s="122">
        <f t="shared" si="1016"/>
        <v>0</v>
      </c>
      <c r="AW472" s="122">
        <f t="shared" si="1017"/>
        <v>0</v>
      </c>
      <c r="AX472" s="122">
        <f t="shared" si="1018"/>
        <v>0</v>
      </c>
      <c r="AY472" s="122">
        <f t="shared" si="1019"/>
        <v>0</v>
      </c>
      <c r="AZ472" s="122">
        <f t="shared" si="1020"/>
        <v>0</v>
      </c>
      <c r="BA472" s="469">
        <f t="shared" si="1021"/>
        <v>0</v>
      </c>
      <c r="BB472" s="97">
        <f t="shared" si="1022"/>
        <v>5.6914328647396414E-2</v>
      </c>
      <c r="BC472" s="97">
        <f t="shared" si="1023"/>
        <v>0</v>
      </c>
      <c r="BD472" s="97">
        <f t="shared" si="1024"/>
        <v>0.63243979048904408</v>
      </c>
      <c r="BE472" s="97">
        <f t="shared" si="1025"/>
        <v>5.22188965339863E-2</v>
      </c>
      <c r="BF472" s="97">
        <f t="shared" si="1026"/>
        <v>0</v>
      </c>
      <c r="BG472" s="97">
        <f t="shared" si="1027"/>
        <v>0.59726994175975356</v>
      </c>
      <c r="BH472" s="97">
        <f t="shared" si="1028"/>
        <v>4.8946322636761047E-2</v>
      </c>
      <c r="BI472" s="97">
        <f t="shared" si="1029"/>
        <v>0</v>
      </c>
      <c r="BJ472" s="97">
        <f t="shared" si="1030"/>
        <v>0.56950243180984916</v>
      </c>
      <c r="BK472" s="97">
        <f t="shared" si="1031"/>
        <v>4.1490545583952036E-2</v>
      </c>
      <c r="BL472" s="97">
        <f t="shared" si="1032"/>
        <v>0</v>
      </c>
      <c r="BM472" s="469">
        <f t="shared" si="1033"/>
        <v>0.51458468688044456</v>
      </c>
      <c r="BN472" s="467">
        <f t="shared" si="1034"/>
        <v>0</v>
      </c>
      <c r="BO472" s="97">
        <f t="shared" si="1035"/>
        <v>0</v>
      </c>
      <c r="BP472" s="97">
        <f t="shared" si="1036"/>
        <v>0</v>
      </c>
      <c r="BQ472" s="97">
        <f t="shared" si="1037"/>
        <v>0</v>
      </c>
      <c r="BR472" s="97">
        <f t="shared" si="1038"/>
        <v>0</v>
      </c>
      <c r="BS472" s="97">
        <f t="shared" si="1039"/>
        <v>0</v>
      </c>
      <c r="BT472" s="97">
        <f t="shared" si="1040"/>
        <v>0</v>
      </c>
      <c r="BU472" s="97">
        <f t="shared" si="1041"/>
        <v>0</v>
      </c>
      <c r="BV472" s="97">
        <f t="shared" si="1042"/>
        <v>0</v>
      </c>
      <c r="BW472" s="97">
        <f t="shared" si="1043"/>
        <v>0</v>
      </c>
      <c r="BX472" s="97">
        <f t="shared" si="1044"/>
        <v>0</v>
      </c>
      <c r="BY472" s="469">
        <f t="shared" si="1045"/>
        <v>0</v>
      </c>
      <c r="BZ472" s="470">
        <f t="shared" si="1046"/>
        <v>0</v>
      </c>
      <c r="CA472" s="470">
        <f t="shared" si="1047"/>
        <v>0</v>
      </c>
      <c r="CB472" s="470">
        <f t="shared" si="1048"/>
        <v>0</v>
      </c>
      <c r="CC472" s="470">
        <f t="shared" si="1049"/>
        <v>0</v>
      </c>
      <c r="CD472" s="470">
        <f t="shared" si="1050"/>
        <v>0</v>
      </c>
      <c r="CE472" s="470">
        <f t="shared" si="1051"/>
        <v>0</v>
      </c>
      <c r="CF472" s="470">
        <f t="shared" si="1052"/>
        <v>0</v>
      </c>
      <c r="CG472" s="470">
        <f t="shared" si="1053"/>
        <v>0</v>
      </c>
      <c r="CH472" s="470">
        <f t="shared" si="1054"/>
        <v>0</v>
      </c>
      <c r="CI472" s="470">
        <f t="shared" si="1055"/>
        <v>0</v>
      </c>
      <c r="CJ472" s="470">
        <f t="shared" si="1056"/>
        <v>0</v>
      </c>
      <c r="CK472" s="472">
        <f t="shared" si="1057"/>
        <v>0</v>
      </c>
      <c r="CL472" s="470">
        <f t="shared" si="1058"/>
        <v>0.368801899219935</v>
      </c>
      <c r="CM472" s="116">
        <f t="shared" si="1059"/>
        <v>0</v>
      </c>
      <c r="CN472" s="116">
        <f t="shared" si="1060"/>
        <v>4.09817705695255</v>
      </c>
      <c r="CO472" s="116">
        <f t="shared" si="1061"/>
        <v>0.33837574253429098</v>
      </c>
      <c r="CP472" s="116">
        <f t="shared" si="1062"/>
        <v>0</v>
      </c>
      <c r="CQ472" s="116">
        <f t="shared" si="1063"/>
        <v>3.8702782603771202</v>
      </c>
      <c r="CR472" s="116">
        <f t="shared" si="1064"/>
        <v>0.317169633329145</v>
      </c>
      <c r="CS472" s="116">
        <f t="shared" si="1065"/>
        <v>0</v>
      </c>
      <c r="CT472" s="116">
        <f t="shared" si="1066"/>
        <v>3.6903462353579402</v>
      </c>
      <c r="CU472" s="116">
        <f t="shared" si="1067"/>
        <v>0.26885658453133299</v>
      </c>
      <c r="CV472" s="116">
        <f t="shared" si="1068"/>
        <v>0</v>
      </c>
      <c r="CW472" s="471">
        <f t="shared" si="1069"/>
        <v>3.3344820951285201</v>
      </c>
      <c r="CX472" s="470">
        <f t="shared" si="1070"/>
        <v>0</v>
      </c>
      <c r="CY472" s="116">
        <f t="shared" si="1071"/>
        <v>0</v>
      </c>
      <c r="CZ472" s="116">
        <f t="shared" si="1072"/>
        <v>0</v>
      </c>
      <c r="DA472" s="116">
        <f t="shared" si="1073"/>
        <v>0</v>
      </c>
      <c r="DB472" s="116">
        <f t="shared" si="1074"/>
        <v>0</v>
      </c>
      <c r="DC472" s="116">
        <f t="shared" si="1075"/>
        <v>0</v>
      </c>
      <c r="DD472" s="116">
        <f t="shared" si="1076"/>
        <v>0</v>
      </c>
      <c r="DE472" s="116">
        <f t="shared" si="1077"/>
        <v>0</v>
      </c>
      <c r="DF472" s="116">
        <f t="shared" si="1078"/>
        <v>0</v>
      </c>
      <c r="DG472" s="116">
        <f t="shared" si="1079"/>
        <v>0</v>
      </c>
      <c r="DH472" s="116">
        <f t="shared" si="1080"/>
        <v>0</v>
      </c>
      <c r="DI472" s="471">
        <f t="shared" si="1081"/>
        <v>0</v>
      </c>
      <c r="DJ472" s="470">
        <f t="shared" si="1082"/>
        <v>0</v>
      </c>
      <c r="DK472" s="116">
        <f t="shared" si="1083"/>
        <v>0</v>
      </c>
      <c r="DL472" s="116">
        <f t="shared" si="1084"/>
        <v>0</v>
      </c>
      <c r="DM472" s="116">
        <f t="shared" si="1085"/>
        <v>0</v>
      </c>
      <c r="DN472" s="116">
        <f t="shared" si="1086"/>
        <v>0</v>
      </c>
      <c r="DO472" s="116">
        <f t="shared" si="1087"/>
        <v>0</v>
      </c>
      <c r="DP472" s="116">
        <f t="shared" si="1088"/>
        <v>0</v>
      </c>
      <c r="DQ472" s="116">
        <f t="shared" si="1089"/>
        <v>0</v>
      </c>
      <c r="DR472" s="116">
        <f t="shared" si="1090"/>
        <v>0</v>
      </c>
      <c r="DS472" s="116">
        <f t="shared" si="1091"/>
        <v>0</v>
      </c>
      <c r="DT472" s="116">
        <f t="shared" si="1092"/>
        <v>0</v>
      </c>
      <c r="DU472" s="471">
        <f t="shared" si="1093"/>
        <v>0</v>
      </c>
      <c r="DV472" s="470">
        <f t="shared" si="1094"/>
        <v>0</v>
      </c>
      <c r="DW472" s="470">
        <f t="shared" si="1095"/>
        <v>0</v>
      </c>
      <c r="DX472" s="470">
        <f t="shared" si="1096"/>
        <v>0</v>
      </c>
      <c r="DY472" s="470">
        <f t="shared" si="1097"/>
        <v>0</v>
      </c>
      <c r="DZ472" s="470">
        <f t="shared" si="1098"/>
        <v>0</v>
      </c>
      <c r="EA472" s="470">
        <f t="shared" si="1099"/>
        <v>0</v>
      </c>
      <c r="EB472" s="470">
        <f t="shared" si="1100"/>
        <v>0</v>
      </c>
      <c r="EC472" s="470">
        <f t="shared" si="1101"/>
        <v>0</v>
      </c>
      <c r="ED472" s="470">
        <f t="shared" si="1102"/>
        <v>0</v>
      </c>
      <c r="EE472" s="470">
        <f t="shared" si="1103"/>
        <v>0</v>
      </c>
      <c r="EF472" s="470">
        <f t="shared" si="1104"/>
        <v>0</v>
      </c>
      <c r="EG472" s="470">
        <f t="shared" si="1105"/>
        <v>0</v>
      </c>
      <c r="EH472" s="466">
        <f t="shared" si="1106"/>
        <v>0</v>
      </c>
      <c r="EI472" s="122">
        <f t="shared" si="1107"/>
        <v>0</v>
      </c>
      <c r="EJ472" s="122">
        <f t="shared" si="1108"/>
        <v>0</v>
      </c>
      <c r="EK472" s="122">
        <f t="shared" si="1109"/>
        <v>0</v>
      </c>
      <c r="EL472" s="122">
        <f t="shared" si="1110"/>
        <v>0</v>
      </c>
      <c r="EM472" s="122">
        <f t="shared" si="1111"/>
        <v>0</v>
      </c>
      <c r="EN472" s="122">
        <f t="shared" si="1112"/>
        <v>0</v>
      </c>
      <c r="EO472" s="122">
        <f t="shared" si="1113"/>
        <v>0</v>
      </c>
      <c r="EP472" s="122">
        <f t="shared" si="1114"/>
        <v>0</v>
      </c>
      <c r="EQ472" s="122">
        <f t="shared" si="1115"/>
        <v>0</v>
      </c>
      <c r="ER472" s="122">
        <f t="shared" si="1116"/>
        <v>0</v>
      </c>
      <c r="ES472" s="469">
        <f t="shared" si="1117"/>
        <v>0</v>
      </c>
      <c r="ET472" s="466">
        <f t="shared" si="1118"/>
        <v>0</v>
      </c>
      <c r="EU472" s="122">
        <f t="shared" si="1119"/>
        <v>0</v>
      </c>
      <c r="EV472" s="122">
        <f t="shared" si="1120"/>
        <v>0</v>
      </c>
      <c r="EW472" s="122">
        <f t="shared" si="1121"/>
        <v>0</v>
      </c>
      <c r="EX472" s="122">
        <f t="shared" si="1122"/>
        <v>0</v>
      </c>
      <c r="EY472" s="122">
        <f t="shared" si="1123"/>
        <v>0</v>
      </c>
      <c r="EZ472" s="122">
        <f t="shared" si="1124"/>
        <v>0</v>
      </c>
      <c r="FA472" s="122">
        <f t="shared" si="1125"/>
        <v>0</v>
      </c>
      <c r="FB472" s="122">
        <f t="shared" si="1126"/>
        <v>0</v>
      </c>
      <c r="FC472" s="122">
        <f t="shared" si="1127"/>
        <v>0</v>
      </c>
      <c r="FD472" s="122">
        <f t="shared" si="1128"/>
        <v>0</v>
      </c>
      <c r="FE472" s="469">
        <f t="shared" si="1129"/>
        <v>0</v>
      </c>
      <c r="FF472" s="466">
        <f t="shared" si="1130"/>
        <v>0</v>
      </c>
      <c r="FG472" s="466">
        <f t="shared" si="1131"/>
        <v>0</v>
      </c>
      <c r="FH472" s="466">
        <f t="shared" si="1132"/>
        <v>0</v>
      </c>
      <c r="FI472" s="466">
        <f t="shared" si="1133"/>
        <v>0</v>
      </c>
      <c r="FJ472" s="466">
        <f t="shared" si="1134"/>
        <v>0</v>
      </c>
      <c r="FK472" s="466">
        <f t="shared" si="1135"/>
        <v>0</v>
      </c>
      <c r="FL472" s="466">
        <f t="shared" si="1136"/>
        <v>0</v>
      </c>
      <c r="FM472" s="466">
        <f t="shared" si="1137"/>
        <v>0</v>
      </c>
      <c r="FN472" s="466">
        <f t="shared" si="1138"/>
        <v>0</v>
      </c>
      <c r="FO472" s="466">
        <f t="shared" si="1139"/>
        <v>0</v>
      </c>
      <c r="FP472" s="466">
        <f t="shared" si="1140"/>
        <v>0</v>
      </c>
      <c r="FQ472" s="468">
        <f t="shared" si="1141"/>
        <v>0</v>
      </c>
      <c r="FR472" s="466">
        <f t="shared" si="1142"/>
        <v>0</v>
      </c>
      <c r="FS472" s="466">
        <f t="shared" si="1143"/>
        <v>0</v>
      </c>
      <c r="FT472" s="466">
        <f t="shared" si="1144"/>
        <v>0</v>
      </c>
      <c r="FU472" s="466">
        <f t="shared" si="1145"/>
        <v>0</v>
      </c>
      <c r="FV472" s="466">
        <f t="shared" si="1146"/>
        <v>0</v>
      </c>
      <c r="FW472" s="466">
        <f t="shared" si="1147"/>
        <v>0</v>
      </c>
      <c r="FX472" s="466">
        <f t="shared" si="1148"/>
        <v>0</v>
      </c>
      <c r="FY472" s="466">
        <f t="shared" si="1149"/>
        <v>0</v>
      </c>
      <c r="FZ472" s="466">
        <f t="shared" si="1150"/>
        <v>0</v>
      </c>
      <c r="GA472" s="466">
        <f t="shared" si="1151"/>
        <v>0</v>
      </c>
      <c r="GB472" s="466">
        <f t="shared" si="1152"/>
        <v>0</v>
      </c>
      <c r="GC472" s="468">
        <f t="shared" si="1153"/>
        <v>0</v>
      </c>
    </row>
    <row r="473" spans="1:185">
      <c r="A473" s="97">
        <v>470</v>
      </c>
      <c r="B473" s="97" t="s">
        <v>11</v>
      </c>
      <c r="C473" s="97" t="s">
        <v>213</v>
      </c>
      <c r="D473" s="97" t="s">
        <v>936</v>
      </c>
      <c r="E473" s="321">
        <v>0.37161093585699201</v>
      </c>
      <c r="F473" s="122">
        <v>0.22198317560462699</v>
      </c>
      <c r="G473" s="122">
        <v>1.1967939011566699</v>
      </c>
      <c r="H473" s="122">
        <v>0.34095303364879098</v>
      </c>
      <c r="I473" s="122">
        <v>0.21250877497371201</v>
      </c>
      <c r="J473" s="122">
        <v>1.1735700983175601</v>
      </c>
      <c r="K473" s="122">
        <v>0.31958540483701298</v>
      </c>
      <c r="L473" s="122">
        <v>0.205905404837014</v>
      </c>
      <c r="M473" s="122">
        <v>1.1465802733964201</v>
      </c>
      <c r="N473" s="122">
        <v>0.270904372239748</v>
      </c>
      <c r="O473" s="122">
        <v>0.19086120504731899</v>
      </c>
      <c r="P473" s="475">
        <v>1.1127826393270199</v>
      </c>
      <c r="Q473" s="474">
        <v>1</v>
      </c>
      <c r="R473" s="97">
        <v>0.37161093585699201</v>
      </c>
      <c r="S473" s="97">
        <v>0.22198317560462699</v>
      </c>
      <c r="T473" s="97">
        <v>1.1967939011566699</v>
      </c>
      <c r="U473" s="97">
        <v>0.34095303364879098</v>
      </c>
      <c r="V473" s="97">
        <v>0.21250877497371201</v>
      </c>
      <c r="W473" s="97">
        <v>1.1735700983175601</v>
      </c>
      <c r="X473" s="97">
        <v>0.31958540483701298</v>
      </c>
      <c r="Y473" s="97">
        <v>0.205905404837014</v>
      </c>
      <c r="Z473" s="97">
        <v>1.1465802733964201</v>
      </c>
      <c r="AA473" s="97">
        <v>0.270904372239748</v>
      </c>
      <c r="AB473" s="97">
        <v>0.19086120504731899</v>
      </c>
      <c r="AC473" s="97">
        <v>1.1127826393270199</v>
      </c>
      <c r="AD473" s="321">
        <v>0</v>
      </c>
      <c r="AE473" s="97">
        <v>0</v>
      </c>
      <c r="AF473" s="97">
        <v>0</v>
      </c>
      <c r="AG473" s="97">
        <v>0</v>
      </c>
      <c r="AH473" s="97">
        <v>0</v>
      </c>
      <c r="AI473" s="97">
        <v>0</v>
      </c>
      <c r="AJ473" s="97">
        <v>0</v>
      </c>
      <c r="AK473" s="97">
        <v>0</v>
      </c>
      <c r="AL473" s="97">
        <v>0</v>
      </c>
      <c r="AM473" s="97">
        <v>0</v>
      </c>
      <c r="AN473" s="97">
        <v>0</v>
      </c>
      <c r="AO473" s="97">
        <v>0</v>
      </c>
      <c r="AP473" s="466">
        <f t="shared" si="1010"/>
        <v>0</v>
      </c>
      <c r="AQ473" s="122">
        <f t="shared" si="1011"/>
        <v>0</v>
      </c>
      <c r="AR473" s="473">
        <f t="shared" si="1012"/>
        <v>0</v>
      </c>
      <c r="AS473" s="122">
        <f t="shared" si="1013"/>
        <v>0</v>
      </c>
      <c r="AT473" s="122">
        <f t="shared" si="1014"/>
        <v>0</v>
      </c>
      <c r="AU473" s="122">
        <f t="shared" si="1015"/>
        <v>0</v>
      </c>
      <c r="AV473" s="122">
        <f t="shared" si="1016"/>
        <v>0</v>
      </c>
      <c r="AW473" s="122">
        <f t="shared" si="1017"/>
        <v>0</v>
      </c>
      <c r="AX473" s="122">
        <f t="shared" si="1018"/>
        <v>0</v>
      </c>
      <c r="AY473" s="122">
        <f t="shared" si="1019"/>
        <v>0</v>
      </c>
      <c r="AZ473" s="122">
        <f t="shared" si="1020"/>
        <v>0</v>
      </c>
      <c r="BA473" s="469">
        <f t="shared" si="1021"/>
        <v>0</v>
      </c>
      <c r="BB473" s="97">
        <f t="shared" si="1022"/>
        <v>5.7347825423530681E-2</v>
      </c>
      <c r="BC473" s="97">
        <f t="shared" si="1023"/>
        <v>3.4256936955251824E-2</v>
      </c>
      <c r="BD473" s="97">
        <f t="shared" si="1024"/>
        <v>0.18469189436849986</v>
      </c>
      <c r="BE473" s="97">
        <f t="shared" si="1025"/>
        <v>5.2616629826089528E-2</v>
      </c>
      <c r="BF473" s="97">
        <f t="shared" si="1026"/>
        <v>3.2794826395665395E-2</v>
      </c>
      <c r="BG473" s="97">
        <f t="shared" si="1027"/>
        <v>0.18110794550591766</v>
      </c>
      <c r="BH473" s="97">
        <f t="shared" si="1028"/>
        <v>4.9319129864236359E-2</v>
      </c>
      <c r="BI473" s="97">
        <f t="shared" si="1029"/>
        <v>3.17757796420143E-2</v>
      </c>
      <c r="BJ473" s="97">
        <f t="shared" si="1030"/>
        <v>0.17694281574669862</v>
      </c>
      <c r="BK473" s="97">
        <f t="shared" si="1031"/>
        <v>4.1806564733753993E-2</v>
      </c>
      <c r="BL473" s="97">
        <f t="shared" si="1032"/>
        <v>2.9454125298913482E-2</v>
      </c>
      <c r="BM473" s="469">
        <f t="shared" si="1033"/>
        <v>0.17172708975125534</v>
      </c>
      <c r="BN473" s="467">
        <f t="shared" si="1034"/>
        <v>0</v>
      </c>
      <c r="BO473" s="97">
        <f t="shared" si="1035"/>
        <v>0</v>
      </c>
      <c r="BP473" s="97">
        <f t="shared" si="1036"/>
        <v>0</v>
      </c>
      <c r="BQ473" s="97">
        <f t="shared" si="1037"/>
        <v>0</v>
      </c>
      <c r="BR473" s="97">
        <f t="shared" si="1038"/>
        <v>0</v>
      </c>
      <c r="BS473" s="97">
        <f t="shared" si="1039"/>
        <v>0</v>
      </c>
      <c r="BT473" s="97">
        <f t="shared" si="1040"/>
        <v>0</v>
      </c>
      <c r="BU473" s="97">
        <f t="shared" si="1041"/>
        <v>0</v>
      </c>
      <c r="BV473" s="97">
        <f t="shared" si="1042"/>
        <v>0</v>
      </c>
      <c r="BW473" s="97">
        <f t="shared" si="1043"/>
        <v>0</v>
      </c>
      <c r="BX473" s="97">
        <f t="shared" si="1044"/>
        <v>0</v>
      </c>
      <c r="BY473" s="469">
        <f t="shared" si="1045"/>
        <v>0</v>
      </c>
      <c r="BZ473" s="470">
        <f t="shared" si="1046"/>
        <v>0</v>
      </c>
      <c r="CA473" s="470">
        <f t="shared" si="1047"/>
        <v>0</v>
      </c>
      <c r="CB473" s="470">
        <f t="shared" si="1048"/>
        <v>0</v>
      </c>
      <c r="CC473" s="470">
        <f t="shared" si="1049"/>
        <v>0</v>
      </c>
      <c r="CD473" s="470">
        <f t="shared" si="1050"/>
        <v>0</v>
      </c>
      <c r="CE473" s="470">
        <f t="shared" si="1051"/>
        <v>0</v>
      </c>
      <c r="CF473" s="470">
        <f t="shared" si="1052"/>
        <v>0</v>
      </c>
      <c r="CG473" s="470">
        <f t="shared" si="1053"/>
        <v>0</v>
      </c>
      <c r="CH473" s="470">
        <f t="shared" si="1054"/>
        <v>0</v>
      </c>
      <c r="CI473" s="470">
        <f t="shared" si="1055"/>
        <v>0</v>
      </c>
      <c r="CJ473" s="470">
        <f t="shared" si="1056"/>
        <v>0</v>
      </c>
      <c r="CK473" s="472">
        <f t="shared" si="1057"/>
        <v>0</v>
      </c>
      <c r="CL473" s="470">
        <f t="shared" si="1058"/>
        <v>0.37161093585699201</v>
      </c>
      <c r="CM473" s="116">
        <f t="shared" si="1059"/>
        <v>0.22198317560462699</v>
      </c>
      <c r="CN473" s="116">
        <f t="shared" si="1060"/>
        <v>1.1967939011566699</v>
      </c>
      <c r="CO473" s="116">
        <f t="shared" si="1061"/>
        <v>0.34095303364879098</v>
      </c>
      <c r="CP473" s="116">
        <f t="shared" si="1062"/>
        <v>0.21250877497371201</v>
      </c>
      <c r="CQ473" s="116">
        <f t="shared" si="1063"/>
        <v>1.1735700983175601</v>
      </c>
      <c r="CR473" s="116">
        <f t="shared" si="1064"/>
        <v>0.31958540483701298</v>
      </c>
      <c r="CS473" s="116">
        <f t="shared" si="1065"/>
        <v>0.205905404837014</v>
      </c>
      <c r="CT473" s="116">
        <f t="shared" si="1066"/>
        <v>1.1465802733964201</v>
      </c>
      <c r="CU473" s="116">
        <f t="shared" si="1067"/>
        <v>0.270904372239748</v>
      </c>
      <c r="CV473" s="116">
        <f t="shared" si="1068"/>
        <v>0.19086120504731899</v>
      </c>
      <c r="CW473" s="471">
        <f t="shared" si="1069"/>
        <v>1.1127826393270199</v>
      </c>
      <c r="CX473" s="470">
        <f t="shared" si="1070"/>
        <v>0</v>
      </c>
      <c r="CY473" s="116">
        <f t="shared" si="1071"/>
        <v>0</v>
      </c>
      <c r="CZ473" s="116">
        <f t="shared" si="1072"/>
        <v>0</v>
      </c>
      <c r="DA473" s="116">
        <f t="shared" si="1073"/>
        <v>0</v>
      </c>
      <c r="DB473" s="116">
        <f t="shared" si="1074"/>
        <v>0</v>
      </c>
      <c r="DC473" s="116">
        <f t="shared" si="1075"/>
        <v>0</v>
      </c>
      <c r="DD473" s="116">
        <f t="shared" si="1076"/>
        <v>0</v>
      </c>
      <c r="DE473" s="116">
        <f t="shared" si="1077"/>
        <v>0</v>
      </c>
      <c r="DF473" s="116">
        <f t="shared" si="1078"/>
        <v>0</v>
      </c>
      <c r="DG473" s="116">
        <f t="shared" si="1079"/>
        <v>0</v>
      </c>
      <c r="DH473" s="116">
        <f t="shared" si="1080"/>
        <v>0</v>
      </c>
      <c r="DI473" s="471">
        <f t="shared" si="1081"/>
        <v>0</v>
      </c>
      <c r="DJ473" s="470">
        <f t="shared" si="1082"/>
        <v>0</v>
      </c>
      <c r="DK473" s="116">
        <f t="shared" si="1083"/>
        <v>0</v>
      </c>
      <c r="DL473" s="116">
        <f t="shared" si="1084"/>
        <v>0</v>
      </c>
      <c r="DM473" s="116">
        <f t="shared" si="1085"/>
        <v>0</v>
      </c>
      <c r="DN473" s="116">
        <f t="shared" si="1086"/>
        <v>0</v>
      </c>
      <c r="DO473" s="116">
        <f t="shared" si="1087"/>
        <v>0</v>
      </c>
      <c r="DP473" s="116">
        <f t="shared" si="1088"/>
        <v>0</v>
      </c>
      <c r="DQ473" s="116">
        <f t="shared" si="1089"/>
        <v>0</v>
      </c>
      <c r="DR473" s="116">
        <f t="shared" si="1090"/>
        <v>0</v>
      </c>
      <c r="DS473" s="116">
        <f t="shared" si="1091"/>
        <v>0</v>
      </c>
      <c r="DT473" s="116">
        <f t="shared" si="1092"/>
        <v>0</v>
      </c>
      <c r="DU473" s="471">
        <f t="shared" si="1093"/>
        <v>0</v>
      </c>
      <c r="DV473" s="470">
        <f t="shared" si="1094"/>
        <v>0</v>
      </c>
      <c r="DW473" s="470">
        <f t="shared" si="1095"/>
        <v>0</v>
      </c>
      <c r="DX473" s="470">
        <f t="shared" si="1096"/>
        <v>0</v>
      </c>
      <c r="DY473" s="470">
        <f t="shared" si="1097"/>
        <v>0</v>
      </c>
      <c r="DZ473" s="470">
        <f t="shared" si="1098"/>
        <v>0</v>
      </c>
      <c r="EA473" s="470">
        <f t="shared" si="1099"/>
        <v>0</v>
      </c>
      <c r="EB473" s="470">
        <f t="shared" si="1100"/>
        <v>0</v>
      </c>
      <c r="EC473" s="470">
        <f t="shared" si="1101"/>
        <v>0</v>
      </c>
      <c r="ED473" s="470">
        <f t="shared" si="1102"/>
        <v>0</v>
      </c>
      <c r="EE473" s="470">
        <f t="shared" si="1103"/>
        <v>0</v>
      </c>
      <c r="EF473" s="470">
        <f t="shared" si="1104"/>
        <v>0</v>
      </c>
      <c r="EG473" s="470">
        <f t="shared" si="1105"/>
        <v>0</v>
      </c>
      <c r="EH473" s="466">
        <f t="shared" si="1106"/>
        <v>0</v>
      </c>
      <c r="EI473" s="122">
        <f t="shared" si="1107"/>
        <v>0</v>
      </c>
      <c r="EJ473" s="122">
        <f t="shared" si="1108"/>
        <v>0</v>
      </c>
      <c r="EK473" s="122">
        <f t="shared" si="1109"/>
        <v>0</v>
      </c>
      <c r="EL473" s="122">
        <f t="shared" si="1110"/>
        <v>0</v>
      </c>
      <c r="EM473" s="122">
        <f t="shared" si="1111"/>
        <v>0</v>
      </c>
      <c r="EN473" s="122">
        <f t="shared" si="1112"/>
        <v>0</v>
      </c>
      <c r="EO473" s="122">
        <f t="shared" si="1113"/>
        <v>0</v>
      </c>
      <c r="EP473" s="122">
        <f t="shared" si="1114"/>
        <v>0</v>
      </c>
      <c r="EQ473" s="122">
        <f t="shared" si="1115"/>
        <v>0</v>
      </c>
      <c r="ER473" s="122">
        <f t="shared" si="1116"/>
        <v>0</v>
      </c>
      <c r="ES473" s="469">
        <f t="shared" si="1117"/>
        <v>0</v>
      </c>
      <c r="ET473" s="466">
        <f t="shared" si="1118"/>
        <v>0</v>
      </c>
      <c r="EU473" s="122">
        <f t="shared" si="1119"/>
        <v>0</v>
      </c>
      <c r="EV473" s="122">
        <f t="shared" si="1120"/>
        <v>0</v>
      </c>
      <c r="EW473" s="122">
        <f t="shared" si="1121"/>
        <v>0</v>
      </c>
      <c r="EX473" s="122">
        <f t="shared" si="1122"/>
        <v>0</v>
      </c>
      <c r="EY473" s="122">
        <f t="shared" si="1123"/>
        <v>0</v>
      </c>
      <c r="EZ473" s="122">
        <f t="shared" si="1124"/>
        <v>0</v>
      </c>
      <c r="FA473" s="122">
        <f t="shared" si="1125"/>
        <v>0</v>
      </c>
      <c r="FB473" s="122">
        <f t="shared" si="1126"/>
        <v>0</v>
      </c>
      <c r="FC473" s="122">
        <f t="shared" si="1127"/>
        <v>0</v>
      </c>
      <c r="FD473" s="122">
        <f t="shared" si="1128"/>
        <v>0</v>
      </c>
      <c r="FE473" s="469">
        <f t="shared" si="1129"/>
        <v>0</v>
      </c>
      <c r="FF473" s="466">
        <f t="shared" si="1130"/>
        <v>0</v>
      </c>
      <c r="FG473" s="466">
        <f t="shared" si="1131"/>
        <v>0</v>
      </c>
      <c r="FH473" s="466">
        <f t="shared" si="1132"/>
        <v>0</v>
      </c>
      <c r="FI473" s="466">
        <f t="shared" si="1133"/>
        <v>0</v>
      </c>
      <c r="FJ473" s="466">
        <f t="shared" si="1134"/>
        <v>0</v>
      </c>
      <c r="FK473" s="466">
        <f t="shared" si="1135"/>
        <v>0</v>
      </c>
      <c r="FL473" s="466">
        <f t="shared" si="1136"/>
        <v>0</v>
      </c>
      <c r="FM473" s="466">
        <f t="shared" si="1137"/>
        <v>0</v>
      </c>
      <c r="FN473" s="466">
        <f t="shared" si="1138"/>
        <v>0</v>
      </c>
      <c r="FO473" s="466">
        <f t="shared" si="1139"/>
        <v>0</v>
      </c>
      <c r="FP473" s="466">
        <f t="shared" si="1140"/>
        <v>0</v>
      </c>
      <c r="FQ473" s="468">
        <f t="shared" si="1141"/>
        <v>0</v>
      </c>
      <c r="FR473" s="466">
        <f t="shared" si="1142"/>
        <v>0</v>
      </c>
      <c r="FS473" s="466">
        <f t="shared" si="1143"/>
        <v>0</v>
      </c>
      <c r="FT473" s="466">
        <f t="shared" si="1144"/>
        <v>0</v>
      </c>
      <c r="FU473" s="466">
        <f t="shared" si="1145"/>
        <v>0</v>
      </c>
      <c r="FV473" s="466">
        <f t="shared" si="1146"/>
        <v>0</v>
      </c>
      <c r="FW473" s="466">
        <f t="shared" si="1147"/>
        <v>0</v>
      </c>
      <c r="FX473" s="466">
        <f t="shared" si="1148"/>
        <v>0</v>
      </c>
      <c r="FY473" s="466">
        <f t="shared" si="1149"/>
        <v>0</v>
      </c>
      <c r="FZ473" s="466">
        <f t="shared" si="1150"/>
        <v>0</v>
      </c>
      <c r="GA473" s="466">
        <f t="shared" si="1151"/>
        <v>0</v>
      </c>
      <c r="GB473" s="466">
        <f t="shared" si="1152"/>
        <v>0</v>
      </c>
      <c r="GC473" s="468">
        <f t="shared" si="1153"/>
        <v>0</v>
      </c>
    </row>
    <row r="474" spans="1:185">
      <c r="A474" s="97">
        <v>471</v>
      </c>
      <c r="B474" s="97" t="s">
        <v>11</v>
      </c>
      <c r="C474" s="97" t="s">
        <v>213</v>
      </c>
      <c r="D474" s="97" t="s">
        <v>936</v>
      </c>
      <c r="E474" s="321">
        <v>0.38311919848849602</v>
      </c>
      <c r="F474" s="122">
        <v>3.4480890886473601</v>
      </c>
      <c r="G474" s="122">
        <v>5.31225147948859</v>
      </c>
      <c r="H474" s="122">
        <v>0.351511864613195</v>
      </c>
      <c r="I474" s="122">
        <v>3.1636217388339598</v>
      </c>
      <c r="J474" s="122">
        <v>5.24090469878624</v>
      </c>
      <c r="K474" s="122">
        <v>0.32948251070010698</v>
      </c>
      <c r="L474" s="122">
        <v>2.96535661623673</v>
      </c>
      <c r="M474" s="122">
        <v>5.1579881698618903</v>
      </c>
      <c r="N474" s="122">
        <v>0.27929389569811403</v>
      </c>
      <c r="O474" s="122">
        <v>2.5136569456239299</v>
      </c>
      <c r="P474" s="475">
        <v>5.0541570960746798</v>
      </c>
      <c r="Q474" s="474">
        <v>1</v>
      </c>
      <c r="R474" s="97">
        <v>0.38311919848849602</v>
      </c>
      <c r="S474" s="97">
        <v>3.4480890886473601</v>
      </c>
      <c r="T474" s="97">
        <v>5.31225147948859</v>
      </c>
      <c r="U474" s="97">
        <v>0.351511864613195</v>
      </c>
      <c r="V474" s="97">
        <v>3.1636217388339598</v>
      </c>
      <c r="W474" s="97">
        <v>5.24090469878624</v>
      </c>
      <c r="X474" s="97">
        <v>0.32948251070010698</v>
      </c>
      <c r="Y474" s="97">
        <v>2.96535661623673</v>
      </c>
      <c r="Z474" s="97">
        <v>5.1579881698618903</v>
      </c>
      <c r="AA474" s="97">
        <v>0.27929389569811403</v>
      </c>
      <c r="AB474" s="97">
        <v>2.5136569456239299</v>
      </c>
      <c r="AC474" s="97">
        <v>5.0541570960746798</v>
      </c>
      <c r="AD474" s="321">
        <v>0</v>
      </c>
      <c r="AE474" s="97">
        <v>0</v>
      </c>
      <c r="AF474" s="97">
        <v>0</v>
      </c>
      <c r="AG474" s="97">
        <v>0</v>
      </c>
      <c r="AH474" s="97">
        <v>0</v>
      </c>
      <c r="AI474" s="97">
        <v>0</v>
      </c>
      <c r="AJ474" s="97">
        <v>0</v>
      </c>
      <c r="AK474" s="97">
        <v>0</v>
      </c>
      <c r="AL474" s="97">
        <v>0</v>
      </c>
      <c r="AM474" s="97">
        <v>0</v>
      </c>
      <c r="AN474" s="97">
        <v>0</v>
      </c>
      <c r="AO474" s="97">
        <v>0</v>
      </c>
      <c r="AP474" s="466">
        <f t="shared" si="1010"/>
        <v>0</v>
      </c>
      <c r="AQ474" s="122">
        <f t="shared" si="1011"/>
        <v>0</v>
      </c>
      <c r="AR474" s="473">
        <f t="shared" si="1012"/>
        <v>0</v>
      </c>
      <c r="AS474" s="122">
        <f t="shared" si="1013"/>
        <v>0</v>
      </c>
      <c r="AT474" s="122">
        <f t="shared" si="1014"/>
        <v>0</v>
      </c>
      <c r="AU474" s="122">
        <f t="shared" si="1015"/>
        <v>0</v>
      </c>
      <c r="AV474" s="122">
        <f t="shared" si="1016"/>
        <v>0</v>
      </c>
      <c r="AW474" s="122">
        <f t="shared" si="1017"/>
        <v>0</v>
      </c>
      <c r="AX474" s="122">
        <f t="shared" si="1018"/>
        <v>0</v>
      </c>
      <c r="AY474" s="122">
        <f t="shared" si="1019"/>
        <v>0</v>
      </c>
      <c r="AZ474" s="122">
        <f t="shared" si="1020"/>
        <v>0</v>
      </c>
      <c r="BA474" s="469">
        <f t="shared" si="1021"/>
        <v>0</v>
      </c>
      <c r="BB474" s="97">
        <f t="shared" si="1022"/>
        <v>5.9123806086741337E-2</v>
      </c>
      <c r="BC474" s="97">
        <f t="shared" si="1023"/>
        <v>0.53211677058025753</v>
      </c>
      <c r="BD474" s="97">
        <f t="shared" si="1024"/>
        <v>0.81979845331796686</v>
      </c>
      <c r="BE474" s="97">
        <f t="shared" si="1025"/>
        <v>5.4246092084585168E-2</v>
      </c>
      <c r="BF474" s="97">
        <f t="shared" si="1026"/>
        <v>0.48821713700738739</v>
      </c>
      <c r="BG474" s="97">
        <f t="shared" si="1027"/>
        <v>0.80878805957157862</v>
      </c>
      <c r="BH474" s="97">
        <f t="shared" si="1028"/>
        <v>5.0846473234597615E-2</v>
      </c>
      <c r="BI474" s="97">
        <f t="shared" si="1029"/>
        <v>0.45762042269902153</v>
      </c>
      <c r="BJ474" s="97">
        <f t="shared" si="1030"/>
        <v>0.79599219656901987</v>
      </c>
      <c r="BK474" s="97">
        <f t="shared" si="1031"/>
        <v>4.31012546372345E-2</v>
      </c>
      <c r="BL474" s="97">
        <f t="shared" si="1032"/>
        <v>0.38791312575300846</v>
      </c>
      <c r="BM474" s="469">
        <f t="shared" si="1033"/>
        <v>0.77996875452645809</v>
      </c>
      <c r="BN474" s="467">
        <f t="shared" si="1034"/>
        <v>0</v>
      </c>
      <c r="BO474" s="97">
        <f t="shared" si="1035"/>
        <v>0</v>
      </c>
      <c r="BP474" s="97">
        <f t="shared" si="1036"/>
        <v>0</v>
      </c>
      <c r="BQ474" s="97">
        <f t="shared" si="1037"/>
        <v>0</v>
      </c>
      <c r="BR474" s="97">
        <f t="shared" si="1038"/>
        <v>0</v>
      </c>
      <c r="BS474" s="97">
        <f t="shared" si="1039"/>
        <v>0</v>
      </c>
      <c r="BT474" s="97">
        <f t="shared" si="1040"/>
        <v>0</v>
      </c>
      <c r="BU474" s="97">
        <f t="shared" si="1041"/>
        <v>0</v>
      </c>
      <c r="BV474" s="97">
        <f t="shared" si="1042"/>
        <v>0</v>
      </c>
      <c r="BW474" s="97">
        <f t="shared" si="1043"/>
        <v>0</v>
      </c>
      <c r="BX474" s="97">
        <f t="shared" si="1044"/>
        <v>0</v>
      </c>
      <c r="BY474" s="469">
        <f t="shared" si="1045"/>
        <v>0</v>
      </c>
      <c r="BZ474" s="470">
        <f t="shared" si="1046"/>
        <v>0</v>
      </c>
      <c r="CA474" s="470">
        <f t="shared" si="1047"/>
        <v>0</v>
      </c>
      <c r="CB474" s="470">
        <f t="shared" si="1048"/>
        <v>0</v>
      </c>
      <c r="CC474" s="470">
        <f t="shared" si="1049"/>
        <v>0</v>
      </c>
      <c r="CD474" s="470">
        <f t="shared" si="1050"/>
        <v>0</v>
      </c>
      <c r="CE474" s="470">
        <f t="shared" si="1051"/>
        <v>0</v>
      </c>
      <c r="CF474" s="470">
        <f t="shared" si="1052"/>
        <v>0</v>
      </c>
      <c r="CG474" s="470">
        <f t="shared" si="1053"/>
        <v>0</v>
      </c>
      <c r="CH474" s="470">
        <f t="shared" si="1054"/>
        <v>0</v>
      </c>
      <c r="CI474" s="470">
        <f t="shared" si="1055"/>
        <v>0</v>
      </c>
      <c r="CJ474" s="470">
        <f t="shared" si="1056"/>
        <v>0</v>
      </c>
      <c r="CK474" s="472">
        <f t="shared" si="1057"/>
        <v>0</v>
      </c>
      <c r="CL474" s="470">
        <f t="shared" si="1058"/>
        <v>0.38311919848849602</v>
      </c>
      <c r="CM474" s="116">
        <f t="shared" si="1059"/>
        <v>3.4480890886473601</v>
      </c>
      <c r="CN474" s="116">
        <f t="shared" si="1060"/>
        <v>5.31225147948859</v>
      </c>
      <c r="CO474" s="116">
        <f t="shared" si="1061"/>
        <v>0.351511864613195</v>
      </c>
      <c r="CP474" s="116">
        <f t="shared" si="1062"/>
        <v>3.1636217388339598</v>
      </c>
      <c r="CQ474" s="116">
        <f t="shared" si="1063"/>
        <v>5.24090469878624</v>
      </c>
      <c r="CR474" s="116">
        <f t="shared" si="1064"/>
        <v>0.32948251070010698</v>
      </c>
      <c r="CS474" s="116">
        <f t="shared" si="1065"/>
        <v>2.96535661623673</v>
      </c>
      <c r="CT474" s="116">
        <f t="shared" si="1066"/>
        <v>5.1579881698618903</v>
      </c>
      <c r="CU474" s="116">
        <f t="shared" si="1067"/>
        <v>0.27929389569811403</v>
      </c>
      <c r="CV474" s="116">
        <f t="shared" si="1068"/>
        <v>2.5136569456239299</v>
      </c>
      <c r="CW474" s="471">
        <f t="shared" si="1069"/>
        <v>5.0541570960746798</v>
      </c>
      <c r="CX474" s="470">
        <f t="shared" si="1070"/>
        <v>0</v>
      </c>
      <c r="CY474" s="116">
        <f t="shared" si="1071"/>
        <v>0</v>
      </c>
      <c r="CZ474" s="116">
        <f t="shared" si="1072"/>
        <v>0</v>
      </c>
      <c r="DA474" s="116">
        <f t="shared" si="1073"/>
        <v>0</v>
      </c>
      <c r="DB474" s="116">
        <f t="shared" si="1074"/>
        <v>0</v>
      </c>
      <c r="DC474" s="116">
        <f t="shared" si="1075"/>
        <v>0</v>
      </c>
      <c r="DD474" s="116">
        <f t="shared" si="1076"/>
        <v>0</v>
      </c>
      <c r="DE474" s="116">
        <f t="shared" si="1077"/>
        <v>0</v>
      </c>
      <c r="DF474" s="116">
        <f t="shared" si="1078"/>
        <v>0</v>
      </c>
      <c r="DG474" s="116">
        <f t="shared" si="1079"/>
        <v>0</v>
      </c>
      <c r="DH474" s="116">
        <f t="shared" si="1080"/>
        <v>0</v>
      </c>
      <c r="DI474" s="471">
        <f t="shared" si="1081"/>
        <v>0</v>
      </c>
      <c r="DJ474" s="470">
        <f t="shared" si="1082"/>
        <v>0</v>
      </c>
      <c r="DK474" s="116">
        <f t="shared" si="1083"/>
        <v>0</v>
      </c>
      <c r="DL474" s="116">
        <f t="shared" si="1084"/>
        <v>0</v>
      </c>
      <c r="DM474" s="116">
        <f t="shared" si="1085"/>
        <v>0</v>
      </c>
      <c r="DN474" s="116">
        <f t="shared" si="1086"/>
        <v>0</v>
      </c>
      <c r="DO474" s="116">
        <f t="shared" si="1087"/>
        <v>0</v>
      </c>
      <c r="DP474" s="116">
        <f t="shared" si="1088"/>
        <v>0</v>
      </c>
      <c r="DQ474" s="116">
        <f t="shared" si="1089"/>
        <v>0</v>
      </c>
      <c r="DR474" s="116">
        <f t="shared" si="1090"/>
        <v>0</v>
      </c>
      <c r="DS474" s="116">
        <f t="shared" si="1091"/>
        <v>0</v>
      </c>
      <c r="DT474" s="116">
        <f t="shared" si="1092"/>
        <v>0</v>
      </c>
      <c r="DU474" s="471">
        <f t="shared" si="1093"/>
        <v>0</v>
      </c>
      <c r="DV474" s="470">
        <f t="shared" si="1094"/>
        <v>0</v>
      </c>
      <c r="DW474" s="470">
        <f t="shared" si="1095"/>
        <v>0</v>
      </c>
      <c r="DX474" s="470">
        <f t="shared" si="1096"/>
        <v>0</v>
      </c>
      <c r="DY474" s="470">
        <f t="shared" si="1097"/>
        <v>0</v>
      </c>
      <c r="DZ474" s="470">
        <f t="shared" si="1098"/>
        <v>0</v>
      </c>
      <c r="EA474" s="470">
        <f t="shared" si="1099"/>
        <v>0</v>
      </c>
      <c r="EB474" s="470">
        <f t="shared" si="1100"/>
        <v>0</v>
      </c>
      <c r="EC474" s="470">
        <f t="shared" si="1101"/>
        <v>0</v>
      </c>
      <c r="ED474" s="470">
        <f t="shared" si="1102"/>
        <v>0</v>
      </c>
      <c r="EE474" s="470">
        <f t="shared" si="1103"/>
        <v>0</v>
      </c>
      <c r="EF474" s="470">
        <f t="shared" si="1104"/>
        <v>0</v>
      </c>
      <c r="EG474" s="470">
        <f t="shared" si="1105"/>
        <v>0</v>
      </c>
      <c r="EH474" s="466">
        <f t="shared" si="1106"/>
        <v>0</v>
      </c>
      <c r="EI474" s="122">
        <f t="shared" si="1107"/>
        <v>0</v>
      </c>
      <c r="EJ474" s="122">
        <f t="shared" si="1108"/>
        <v>0</v>
      </c>
      <c r="EK474" s="122">
        <f t="shared" si="1109"/>
        <v>0</v>
      </c>
      <c r="EL474" s="122">
        <f t="shared" si="1110"/>
        <v>0</v>
      </c>
      <c r="EM474" s="122">
        <f t="shared" si="1111"/>
        <v>0</v>
      </c>
      <c r="EN474" s="122">
        <f t="shared" si="1112"/>
        <v>0</v>
      </c>
      <c r="EO474" s="122">
        <f t="shared" si="1113"/>
        <v>0</v>
      </c>
      <c r="EP474" s="122">
        <f t="shared" si="1114"/>
        <v>0</v>
      </c>
      <c r="EQ474" s="122">
        <f t="shared" si="1115"/>
        <v>0</v>
      </c>
      <c r="ER474" s="122">
        <f t="shared" si="1116"/>
        <v>0</v>
      </c>
      <c r="ES474" s="469">
        <f t="shared" si="1117"/>
        <v>0</v>
      </c>
      <c r="ET474" s="466">
        <f t="shared" si="1118"/>
        <v>0</v>
      </c>
      <c r="EU474" s="122">
        <f t="shared" si="1119"/>
        <v>0</v>
      </c>
      <c r="EV474" s="122">
        <f t="shared" si="1120"/>
        <v>0</v>
      </c>
      <c r="EW474" s="122">
        <f t="shared" si="1121"/>
        <v>0</v>
      </c>
      <c r="EX474" s="122">
        <f t="shared" si="1122"/>
        <v>0</v>
      </c>
      <c r="EY474" s="122">
        <f t="shared" si="1123"/>
        <v>0</v>
      </c>
      <c r="EZ474" s="122">
        <f t="shared" si="1124"/>
        <v>0</v>
      </c>
      <c r="FA474" s="122">
        <f t="shared" si="1125"/>
        <v>0</v>
      </c>
      <c r="FB474" s="122">
        <f t="shared" si="1126"/>
        <v>0</v>
      </c>
      <c r="FC474" s="122">
        <f t="shared" si="1127"/>
        <v>0</v>
      </c>
      <c r="FD474" s="122">
        <f t="shared" si="1128"/>
        <v>0</v>
      </c>
      <c r="FE474" s="469">
        <f t="shared" si="1129"/>
        <v>0</v>
      </c>
      <c r="FF474" s="466">
        <f t="shared" si="1130"/>
        <v>0</v>
      </c>
      <c r="FG474" s="466">
        <f t="shared" si="1131"/>
        <v>0</v>
      </c>
      <c r="FH474" s="466">
        <f t="shared" si="1132"/>
        <v>0</v>
      </c>
      <c r="FI474" s="466">
        <f t="shared" si="1133"/>
        <v>0</v>
      </c>
      <c r="FJ474" s="466">
        <f t="shared" si="1134"/>
        <v>0</v>
      </c>
      <c r="FK474" s="466">
        <f t="shared" si="1135"/>
        <v>0</v>
      </c>
      <c r="FL474" s="466">
        <f t="shared" si="1136"/>
        <v>0</v>
      </c>
      <c r="FM474" s="466">
        <f t="shared" si="1137"/>
        <v>0</v>
      </c>
      <c r="FN474" s="466">
        <f t="shared" si="1138"/>
        <v>0</v>
      </c>
      <c r="FO474" s="466">
        <f t="shared" si="1139"/>
        <v>0</v>
      </c>
      <c r="FP474" s="466">
        <f t="shared" si="1140"/>
        <v>0</v>
      </c>
      <c r="FQ474" s="468">
        <f t="shared" si="1141"/>
        <v>0</v>
      </c>
      <c r="FR474" s="466">
        <f t="shared" si="1142"/>
        <v>0</v>
      </c>
      <c r="FS474" s="466">
        <f t="shared" si="1143"/>
        <v>0</v>
      </c>
      <c r="FT474" s="466">
        <f t="shared" si="1144"/>
        <v>0</v>
      </c>
      <c r="FU474" s="466">
        <f t="shared" si="1145"/>
        <v>0</v>
      </c>
      <c r="FV474" s="466">
        <f t="shared" si="1146"/>
        <v>0</v>
      </c>
      <c r="FW474" s="466">
        <f t="shared" si="1147"/>
        <v>0</v>
      </c>
      <c r="FX474" s="466">
        <f t="shared" si="1148"/>
        <v>0</v>
      </c>
      <c r="FY474" s="466">
        <f t="shared" si="1149"/>
        <v>0</v>
      </c>
      <c r="FZ474" s="466">
        <f t="shared" si="1150"/>
        <v>0</v>
      </c>
      <c r="GA474" s="466">
        <f t="shared" si="1151"/>
        <v>0</v>
      </c>
      <c r="GB474" s="466">
        <f t="shared" si="1152"/>
        <v>0</v>
      </c>
      <c r="GC474" s="468">
        <f t="shared" si="1153"/>
        <v>0</v>
      </c>
    </row>
    <row r="475" spans="1:185">
      <c r="A475" s="97">
        <v>472</v>
      </c>
      <c r="B475" s="97" t="s">
        <v>11</v>
      </c>
      <c r="C475" s="97" t="s">
        <v>213</v>
      </c>
      <c r="D475" s="97" t="s">
        <v>936</v>
      </c>
      <c r="E475" s="321">
        <v>0.39594256226455199</v>
      </c>
      <c r="F475" s="122">
        <v>3.5634999082837</v>
      </c>
      <c r="G475" s="122">
        <v>5.4900575864655501</v>
      </c>
      <c r="H475" s="122">
        <v>0.36327730087772597</v>
      </c>
      <c r="I475" s="122">
        <v>3.2695111658503002</v>
      </c>
      <c r="J475" s="122">
        <v>5.4163227611890603</v>
      </c>
      <c r="K475" s="122">
        <v>0.340510603547515</v>
      </c>
      <c r="L475" s="122">
        <v>3.0646099211239801</v>
      </c>
      <c r="M475" s="122">
        <v>5.3306309372190999</v>
      </c>
      <c r="N475" s="122">
        <v>0.28864212789085802</v>
      </c>
      <c r="O475" s="122">
        <v>2.5977914331388199</v>
      </c>
      <c r="P475" s="475">
        <v>5.2233245386878302</v>
      </c>
      <c r="Q475" s="474">
        <v>1</v>
      </c>
      <c r="R475" s="97">
        <v>0.39594256226455199</v>
      </c>
      <c r="S475" s="97">
        <v>3.5634999082837</v>
      </c>
      <c r="T475" s="97">
        <v>5.4900575864655501</v>
      </c>
      <c r="U475" s="97">
        <v>0.36327730087772597</v>
      </c>
      <c r="V475" s="97">
        <v>3.2695111658503002</v>
      </c>
      <c r="W475" s="97">
        <v>5.4163227611890603</v>
      </c>
      <c r="X475" s="97">
        <v>0.340510603547515</v>
      </c>
      <c r="Y475" s="97">
        <v>3.0646099211239801</v>
      </c>
      <c r="Z475" s="97">
        <v>5.3306309372190999</v>
      </c>
      <c r="AA475" s="97">
        <v>0.28864212789085802</v>
      </c>
      <c r="AB475" s="97">
        <v>2.5977914331388199</v>
      </c>
      <c r="AC475" s="97">
        <v>5.2233245386878302</v>
      </c>
      <c r="AD475" s="321">
        <v>0</v>
      </c>
      <c r="AE475" s="97">
        <v>0</v>
      </c>
      <c r="AF475" s="97">
        <v>0</v>
      </c>
      <c r="AG475" s="97">
        <v>0</v>
      </c>
      <c r="AH475" s="97">
        <v>0</v>
      </c>
      <c r="AI475" s="97">
        <v>0</v>
      </c>
      <c r="AJ475" s="97">
        <v>0</v>
      </c>
      <c r="AK475" s="97">
        <v>0</v>
      </c>
      <c r="AL475" s="97">
        <v>0</v>
      </c>
      <c r="AM475" s="97">
        <v>0</v>
      </c>
      <c r="AN475" s="97">
        <v>0</v>
      </c>
      <c r="AO475" s="97">
        <v>0</v>
      </c>
      <c r="AP475" s="466">
        <f t="shared" si="1010"/>
        <v>0</v>
      </c>
      <c r="AQ475" s="122">
        <f t="shared" si="1011"/>
        <v>0</v>
      </c>
      <c r="AR475" s="473">
        <f t="shared" si="1012"/>
        <v>0</v>
      </c>
      <c r="AS475" s="122">
        <f t="shared" si="1013"/>
        <v>0</v>
      </c>
      <c r="AT475" s="122">
        <f t="shared" si="1014"/>
        <v>0</v>
      </c>
      <c r="AU475" s="122">
        <f t="shared" si="1015"/>
        <v>0</v>
      </c>
      <c r="AV475" s="122">
        <f t="shared" si="1016"/>
        <v>0</v>
      </c>
      <c r="AW475" s="122">
        <f t="shared" si="1017"/>
        <v>0</v>
      </c>
      <c r="AX475" s="122">
        <f t="shared" si="1018"/>
        <v>0</v>
      </c>
      <c r="AY475" s="122">
        <f t="shared" si="1019"/>
        <v>0</v>
      </c>
      <c r="AZ475" s="122">
        <f t="shared" si="1020"/>
        <v>0</v>
      </c>
      <c r="BA475" s="469">
        <f t="shared" si="1021"/>
        <v>0</v>
      </c>
      <c r="BB475" s="97">
        <f t="shared" si="1022"/>
        <v>6.1102736081026246E-2</v>
      </c>
      <c r="BC475" s="97">
        <f t="shared" si="1023"/>
        <v>0.54992722473502564</v>
      </c>
      <c r="BD475" s="97">
        <f t="shared" si="1024"/>
        <v>0.8472378868713335</v>
      </c>
      <c r="BE475" s="97">
        <f t="shared" si="1025"/>
        <v>5.606176035434151E-2</v>
      </c>
      <c r="BF475" s="97">
        <f t="shared" si="1026"/>
        <v>0.50455822869438682</v>
      </c>
      <c r="BG475" s="97">
        <f t="shared" si="1027"/>
        <v>0.83585896477949839</v>
      </c>
      <c r="BH475" s="97">
        <f t="shared" si="1028"/>
        <v>5.2548353029682617E-2</v>
      </c>
      <c r="BI475" s="97">
        <f t="shared" si="1029"/>
        <v>0.47293741327212174</v>
      </c>
      <c r="BJ475" s="97">
        <f t="shared" si="1030"/>
        <v>0.82263481207817857</v>
      </c>
      <c r="BK475" s="97">
        <f t="shared" si="1031"/>
        <v>4.4543894603068075E-2</v>
      </c>
      <c r="BL475" s="97">
        <f t="shared" si="1032"/>
        <v>0.40089694683183408</v>
      </c>
      <c r="BM475" s="469">
        <f t="shared" si="1033"/>
        <v>0.80607505019816961</v>
      </c>
      <c r="BN475" s="467">
        <f t="shared" si="1034"/>
        <v>0</v>
      </c>
      <c r="BO475" s="97">
        <f t="shared" si="1035"/>
        <v>0</v>
      </c>
      <c r="BP475" s="97">
        <f t="shared" si="1036"/>
        <v>0</v>
      </c>
      <c r="BQ475" s="97">
        <f t="shared" si="1037"/>
        <v>0</v>
      </c>
      <c r="BR475" s="97">
        <f t="shared" si="1038"/>
        <v>0</v>
      </c>
      <c r="BS475" s="97">
        <f t="shared" si="1039"/>
        <v>0</v>
      </c>
      <c r="BT475" s="97">
        <f t="shared" si="1040"/>
        <v>0</v>
      </c>
      <c r="BU475" s="97">
        <f t="shared" si="1041"/>
        <v>0</v>
      </c>
      <c r="BV475" s="97">
        <f t="shared" si="1042"/>
        <v>0</v>
      </c>
      <c r="BW475" s="97">
        <f t="shared" si="1043"/>
        <v>0</v>
      </c>
      <c r="BX475" s="97">
        <f t="shared" si="1044"/>
        <v>0</v>
      </c>
      <c r="BY475" s="469">
        <f t="shared" si="1045"/>
        <v>0</v>
      </c>
      <c r="BZ475" s="470">
        <f t="shared" si="1046"/>
        <v>0</v>
      </c>
      <c r="CA475" s="470">
        <f t="shared" si="1047"/>
        <v>0</v>
      </c>
      <c r="CB475" s="470">
        <f t="shared" si="1048"/>
        <v>0</v>
      </c>
      <c r="CC475" s="470">
        <f t="shared" si="1049"/>
        <v>0</v>
      </c>
      <c r="CD475" s="470">
        <f t="shared" si="1050"/>
        <v>0</v>
      </c>
      <c r="CE475" s="470">
        <f t="shared" si="1051"/>
        <v>0</v>
      </c>
      <c r="CF475" s="470">
        <f t="shared" si="1052"/>
        <v>0</v>
      </c>
      <c r="CG475" s="470">
        <f t="shared" si="1053"/>
        <v>0</v>
      </c>
      <c r="CH475" s="470">
        <f t="shared" si="1054"/>
        <v>0</v>
      </c>
      <c r="CI475" s="470">
        <f t="shared" si="1055"/>
        <v>0</v>
      </c>
      <c r="CJ475" s="470">
        <f t="shared" si="1056"/>
        <v>0</v>
      </c>
      <c r="CK475" s="472">
        <f t="shared" si="1057"/>
        <v>0</v>
      </c>
      <c r="CL475" s="470">
        <f t="shared" si="1058"/>
        <v>0.39594256226455199</v>
      </c>
      <c r="CM475" s="116">
        <f t="shared" si="1059"/>
        <v>3.5634999082837</v>
      </c>
      <c r="CN475" s="116">
        <f t="shared" si="1060"/>
        <v>5.4900575864655501</v>
      </c>
      <c r="CO475" s="116">
        <f t="shared" si="1061"/>
        <v>0.36327730087772597</v>
      </c>
      <c r="CP475" s="116">
        <f t="shared" si="1062"/>
        <v>3.2695111658503002</v>
      </c>
      <c r="CQ475" s="116">
        <f t="shared" si="1063"/>
        <v>5.4163227611890603</v>
      </c>
      <c r="CR475" s="116">
        <f t="shared" si="1064"/>
        <v>0.340510603547515</v>
      </c>
      <c r="CS475" s="116">
        <f t="shared" si="1065"/>
        <v>3.0646099211239801</v>
      </c>
      <c r="CT475" s="116">
        <f t="shared" si="1066"/>
        <v>5.3306309372190999</v>
      </c>
      <c r="CU475" s="116">
        <f t="shared" si="1067"/>
        <v>0.28864212789085802</v>
      </c>
      <c r="CV475" s="116">
        <f t="shared" si="1068"/>
        <v>2.5977914331388199</v>
      </c>
      <c r="CW475" s="471">
        <f t="shared" si="1069"/>
        <v>5.2233245386878302</v>
      </c>
      <c r="CX475" s="470">
        <f t="shared" si="1070"/>
        <v>0</v>
      </c>
      <c r="CY475" s="116">
        <f t="shared" si="1071"/>
        <v>0</v>
      </c>
      <c r="CZ475" s="116">
        <f t="shared" si="1072"/>
        <v>0</v>
      </c>
      <c r="DA475" s="116">
        <f t="shared" si="1073"/>
        <v>0</v>
      </c>
      <c r="DB475" s="116">
        <f t="shared" si="1074"/>
        <v>0</v>
      </c>
      <c r="DC475" s="116">
        <f t="shared" si="1075"/>
        <v>0</v>
      </c>
      <c r="DD475" s="116">
        <f t="shared" si="1076"/>
        <v>0</v>
      </c>
      <c r="DE475" s="116">
        <f t="shared" si="1077"/>
        <v>0</v>
      </c>
      <c r="DF475" s="116">
        <f t="shared" si="1078"/>
        <v>0</v>
      </c>
      <c r="DG475" s="116">
        <f t="shared" si="1079"/>
        <v>0</v>
      </c>
      <c r="DH475" s="116">
        <f t="shared" si="1080"/>
        <v>0</v>
      </c>
      <c r="DI475" s="471">
        <f t="shared" si="1081"/>
        <v>0</v>
      </c>
      <c r="DJ475" s="470">
        <f t="shared" si="1082"/>
        <v>0</v>
      </c>
      <c r="DK475" s="116">
        <f t="shared" si="1083"/>
        <v>0</v>
      </c>
      <c r="DL475" s="116">
        <f t="shared" si="1084"/>
        <v>0</v>
      </c>
      <c r="DM475" s="116">
        <f t="shared" si="1085"/>
        <v>0</v>
      </c>
      <c r="DN475" s="116">
        <f t="shared" si="1086"/>
        <v>0</v>
      </c>
      <c r="DO475" s="116">
        <f t="shared" si="1087"/>
        <v>0</v>
      </c>
      <c r="DP475" s="116">
        <f t="shared" si="1088"/>
        <v>0</v>
      </c>
      <c r="DQ475" s="116">
        <f t="shared" si="1089"/>
        <v>0</v>
      </c>
      <c r="DR475" s="116">
        <f t="shared" si="1090"/>
        <v>0</v>
      </c>
      <c r="DS475" s="116">
        <f t="shared" si="1091"/>
        <v>0</v>
      </c>
      <c r="DT475" s="116">
        <f t="shared" si="1092"/>
        <v>0</v>
      </c>
      <c r="DU475" s="471">
        <f t="shared" si="1093"/>
        <v>0</v>
      </c>
      <c r="DV475" s="470">
        <f t="shared" si="1094"/>
        <v>0</v>
      </c>
      <c r="DW475" s="470">
        <f t="shared" si="1095"/>
        <v>0</v>
      </c>
      <c r="DX475" s="470">
        <f t="shared" si="1096"/>
        <v>0</v>
      </c>
      <c r="DY475" s="470">
        <f t="shared" si="1097"/>
        <v>0</v>
      </c>
      <c r="DZ475" s="470">
        <f t="shared" si="1098"/>
        <v>0</v>
      </c>
      <c r="EA475" s="470">
        <f t="shared" si="1099"/>
        <v>0</v>
      </c>
      <c r="EB475" s="470">
        <f t="shared" si="1100"/>
        <v>0</v>
      </c>
      <c r="EC475" s="470">
        <f t="shared" si="1101"/>
        <v>0</v>
      </c>
      <c r="ED475" s="470">
        <f t="shared" si="1102"/>
        <v>0</v>
      </c>
      <c r="EE475" s="470">
        <f t="shared" si="1103"/>
        <v>0</v>
      </c>
      <c r="EF475" s="470">
        <f t="shared" si="1104"/>
        <v>0</v>
      </c>
      <c r="EG475" s="470">
        <f t="shared" si="1105"/>
        <v>0</v>
      </c>
      <c r="EH475" s="466">
        <f t="shared" si="1106"/>
        <v>0</v>
      </c>
      <c r="EI475" s="122">
        <f t="shared" si="1107"/>
        <v>0</v>
      </c>
      <c r="EJ475" s="122">
        <f t="shared" si="1108"/>
        <v>0</v>
      </c>
      <c r="EK475" s="122">
        <f t="shared" si="1109"/>
        <v>0</v>
      </c>
      <c r="EL475" s="122">
        <f t="shared" si="1110"/>
        <v>0</v>
      </c>
      <c r="EM475" s="122">
        <f t="shared" si="1111"/>
        <v>0</v>
      </c>
      <c r="EN475" s="122">
        <f t="shared" si="1112"/>
        <v>0</v>
      </c>
      <c r="EO475" s="122">
        <f t="shared" si="1113"/>
        <v>0</v>
      </c>
      <c r="EP475" s="122">
        <f t="shared" si="1114"/>
        <v>0</v>
      </c>
      <c r="EQ475" s="122">
        <f t="shared" si="1115"/>
        <v>0</v>
      </c>
      <c r="ER475" s="122">
        <f t="shared" si="1116"/>
        <v>0</v>
      </c>
      <c r="ES475" s="469">
        <f t="shared" si="1117"/>
        <v>0</v>
      </c>
      <c r="ET475" s="466">
        <f t="shared" si="1118"/>
        <v>0</v>
      </c>
      <c r="EU475" s="122">
        <f t="shared" si="1119"/>
        <v>0</v>
      </c>
      <c r="EV475" s="122">
        <f t="shared" si="1120"/>
        <v>0</v>
      </c>
      <c r="EW475" s="122">
        <f t="shared" si="1121"/>
        <v>0</v>
      </c>
      <c r="EX475" s="122">
        <f t="shared" si="1122"/>
        <v>0</v>
      </c>
      <c r="EY475" s="122">
        <f t="shared" si="1123"/>
        <v>0</v>
      </c>
      <c r="EZ475" s="122">
        <f t="shared" si="1124"/>
        <v>0</v>
      </c>
      <c r="FA475" s="122">
        <f t="shared" si="1125"/>
        <v>0</v>
      </c>
      <c r="FB475" s="122">
        <f t="shared" si="1126"/>
        <v>0</v>
      </c>
      <c r="FC475" s="122">
        <f t="shared" si="1127"/>
        <v>0</v>
      </c>
      <c r="FD475" s="122">
        <f t="shared" si="1128"/>
        <v>0</v>
      </c>
      <c r="FE475" s="469">
        <f t="shared" si="1129"/>
        <v>0</v>
      </c>
      <c r="FF475" s="466">
        <f t="shared" si="1130"/>
        <v>0</v>
      </c>
      <c r="FG475" s="466">
        <f t="shared" si="1131"/>
        <v>0</v>
      </c>
      <c r="FH475" s="466">
        <f t="shared" si="1132"/>
        <v>0</v>
      </c>
      <c r="FI475" s="466">
        <f t="shared" si="1133"/>
        <v>0</v>
      </c>
      <c r="FJ475" s="466">
        <f t="shared" si="1134"/>
        <v>0</v>
      </c>
      <c r="FK475" s="466">
        <f t="shared" si="1135"/>
        <v>0</v>
      </c>
      <c r="FL475" s="466">
        <f t="shared" si="1136"/>
        <v>0</v>
      </c>
      <c r="FM475" s="466">
        <f t="shared" si="1137"/>
        <v>0</v>
      </c>
      <c r="FN475" s="466">
        <f t="shared" si="1138"/>
        <v>0</v>
      </c>
      <c r="FO475" s="466">
        <f t="shared" si="1139"/>
        <v>0</v>
      </c>
      <c r="FP475" s="466">
        <f t="shared" si="1140"/>
        <v>0</v>
      </c>
      <c r="FQ475" s="468">
        <f t="shared" si="1141"/>
        <v>0</v>
      </c>
      <c r="FR475" s="466">
        <f t="shared" si="1142"/>
        <v>0</v>
      </c>
      <c r="FS475" s="466">
        <f t="shared" si="1143"/>
        <v>0</v>
      </c>
      <c r="FT475" s="466">
        <f t="shared" si="1144"/>
        <v>0</v>
      </c>
      <c r="FU475" s="466">
        <f t="shared" si="1145"/>
        <v>0</v>
      </c>
      <c r="FV475" s="466">
        <f t="shared" si="1146"/>
        <v>0</v>
      </c>
      <c r="FW475" s="466">
        <f t="shared" si="1147"/>
        <v>0</v>
      </c>
      <c r="FX475" s="466">
        <f t="shared" si="1148"/>
        <v>0</v>
      </c>
      <c r="FY475" s="466">
        <f t="shared" si="1149"/>
        <v>0</v>
      </c>
      <c r="FZ475" s="466">
        <f t="shared" si="1150"/>
        <v>0</v>
      </c>
      <c r="GA475" s="466">
        <f t="shared" si="1151"/>
        <v>0</v>
      </c>
      <c r="GB475" s="466">
        <f t="shared" si="1152"/>
        <v>0</v>
      </c>
      <c r="GC475" s="468">
        <f t="shared" si="1153"/>
        <v>0</v>
      </c>
    </row>
    <row r="476" spans="1:185">
      <c r="A476" s="97">
        <v>473</v>
      </c>
      <c r="B476" s="97" t="s">
        <v>11</v>
      </c>
      <c r="C476" s="97" t="s">
        <v>213</v>
      </c>
      <c r="D476" s="97" t="s">
        <v>936</v>
      </c>
      <c r="E476" s="321">
        <v>0.65880292543763497</v>
      </c>
      <c r="F476" s="122">
        <v>0</v>
      </c>
      <c r="G476" s="122">
        <v>1.02166815273865</v>
      </c>
      <c r="H476" s="122">
        <v>0.64450958244500201</v>
      </c>
      <c r="I476" s="122">
        <v>0</v>
      </c>
      <c r="J476" s="122">
        <v>0.99507853554715697</v>
      </c>
      <c r="K476" s="122">
        <v>0.63433255257606003</v>
      </c>
      <c r="L476" s="122">
        <v>0</v>
      </c>
      <c r="M476" s="122">
        <v>0.96802547690292595</v>
      </c>
      <c r="N476" s="122">
        <v>0.60173019621471602</v>
      </c>
      <c r="O476" s="122">
        <v>0</v>
      </c>
      <c r="P476" s="475">
        <v>0.92550829009130198</v>
      </c>
      <c r="Q476" s="474">
        <v>1</v>
      </c>
      <c r="R476" s="97">
        <v>0.65880292543763497</v>
      </c>
      <c r="S476" s="97">
        <v>0</v>
      </c>
      <c r="T476" s="97">
        <v>1.02166815273865</v>
      </c>
      <c r="U476" s="97">
        <v>0.64450958244500201</v>
      </c>
      <c r="V476" s="97">
        <v>0</v>
      </c>
      <c r="W476" s="97">
        <v>0.99507853554715697</v>
      </c>
      <c r="X476" s="97">
        <v>0.63433255257606003</v>
      </c>
      <c r="Y476" s="97">
        <v>0</v>
      </c>
      <c r="Z476" s="97">
        <v>0.96802547690292595</v>
      </c>
      <c r="AA476" s="97">
        <v>0.60173019621471602</v>
      </c>
      <c r="AB476" s="97">
        <v>0</v>
      </c>
      <c r="AC476" s="97">
        <v>0.92550829009130198</v>
      </c>
      <c r="AD476" s="321">
        <v>0</v>
      </c>
      <c r="AE476" s="97">
        <v>0</v>
      </c>
      <c r="AF476" s="97">
        <v>0</v>
      </c>
      <c r="AG476" s="97">
        <v>0</v>
      </c>
      <c r="AH476" s="97">
        <v>0</v>
      </c>
      <c r="AI476" s="97">
        <v>0</v>
      </c>
      <c r="AJ476" s="97">
        <v>0</v>
      </c>
      <c r="AK476" s="97">
        <v>0</v>
      </c>
      <c r="AL476" s="97">
        <v>0</v>
      </c>
      <c r="AM476" s="97">
        <v>0</v>
      </c>
      <c r="AN476" s="97">
        <v>0</v>
      </c>
      <c r="AO476" s="97">
        <v>0</v>
      </c>
      <c r="AP476" s="466">
        <f t="shared" si="1010"/>
        <v>0</v>
      </c>
      <c r="AQ476" s="122">
        <f t="shared" si="1011"/>
        <v>0</v>
      </c>
      <c r="AR476" s="473">
        <f t="shared" si="1012"/>
        <v>0</v>
      </c>
      <c r="AS476" s="122">
        <f t="shared" si="1013"/>
        <v>0</v>
      </c>
      <c r="AT476" s="122">
        <f t="shared" si="1014"/>
        <v>0</v>
      </c>
      <c r="AU476" s="122">
        <f t="shared" si="1015"/>
        <v>0</v>
      </c>
      <c r="AV476" s="122">
        <f t="shared" si="1016"/>
        <v>0</v>
      </c>
      <c r="AW476" s="122">
        <f t="shared" si="1017"/>
        <v>0</v>
      </c>
      <c r="AX476" s="122">
        <f t="shared" si="1018"/>
        <v>0</v>
      </c>
      <c r="AY476" s="122">
        <f t="shared" si="1019"/>
        <v>0</v>
      </c>
      <c r="AZ476" s="122">
        <f t="shared" si="1020"/>
        <v>0</v>
      </c>
      <c r="BA476" s="469">
        <f t="shared" si="1021"/>
        <v>0</v>
      </c>
      <c r="BB476" s="97">
        <f t="shared" si="1022"/>
        <v>0.10166793146003679</v>
      </c>
      <c r="BC476" s="97">
        <f t="shared" si="1023"/>
        <v>0</v>
      </c>
      <c r="BD476" s="97">
        <f t="shared" si="1024"/>
        <v>0.1576660997043012</v>
      </c>
      <c r="BE476" s="97">
        <f t="shared" si="1025"/>
        <v>9.9462151006429245E-2</v>
      </c>
      <c r="BF476" s="97">
        <f t="shared" si="1026"/>
        <v>0</v>
      </c>
      <c r="BG476" s="97">
        <f t="shared" si="1027"/>
        <v>0.15356273089127181</v>
      </c>
      <c r="BH476" s="97">
        <f t="shared" si="1028"/>
        <v>9.789160914143219E-2</v>
      </c>
      <c r="BI476" s="97">
        <f t="shared" si="1029"/>
        <v>0</v>
      </c>
      <c r="BJ476" s="97">
        <f t="shared" si="1030"/>
        <v>0.14938784276338599</v>
      </c>
      <c r="BK476" s="97">
        <f t="shared" si="1031"/>
        <v>9.2860341058068771E-2</v>
      </c>
      <c r="BL476" s="97">
        <f t="shared" si="1032"/>
        <v>0</v>
      </c>
      <c r="BM476" s="469">
        <f t="shared" si="1033"/>
        <v>0.1428264960119788</v>
      </c>
      <c r="BN476" s="467">
        <f t="shared" si="1034"/>
        <v>0</v>
      </c>
      <c r="BO476" s="97">
        <f t="shared" si="1035"/>
        <v>0</v>
      </c>
      <c r="BP476" s="97">
        <f t="shared" si="1036"/>
        <v>0</v>
      </c>
      <c r="BQ476" s="97">
        <f t="shared" si="1037"/>
        <v>0</v>
      </c>
      <c r="BR476" s="97">
        <f t="shared" si="1038"/>
        <v>0</v>
      </c>
      <c r="BS476" s="97">
        <f t="shared" si="1039"/>
        <v>0</v>
      </c>
      <c r="BT476" s="97">
        <f t="shared" si="1040"/>
        <v>0</v>
      </c>
      <c r="BU476" s="97">
        <f t="shared" si="1041"/>
        <v>0</v>
      </c>
      <c r="BV476" s="97">
        <f t="shared" si="1042"/>
        <v>0</v>
      </c>
      <c r="BW476" s="97">
        <f t="shared" si="1043"/>
        <v>0</v>
      </c>
      <c r="BX476" s="97">
        <f t="shared" si="1044"/>
        <v>0</v>
      </c>
      <c r="BY476" s="469">
        <f t="shared" si="1045"/>
        <v>0</v>
      </c>
      <c r="BZ476" s="470">
        <f t="shared" si="1046"/>
        <v>0</v>
      </c>
      <c r="CA476" s="470">
        <f t="shared" si="1047"/>
        <v>0</v>
      </c>
      <c r="CB476" s="470">
        <f t="shared" si="1048"/>
        <v>0</v>
      </c>
      <c r="CC476" s="470">
        <f t="shared" si="1049"/>
        <v>0</v>
      </c>
      <c r="CD476" s="470">
        <f t="shared" si="1050"/>
        <v>0</v>
      </c>
      <c r="CE476" s="470">
        <f t="shared" si="1051"/>
        <v>0</v>
      </c>
      <c r="CF476" s="470">
        <f t="shared" si="1052"/>
        <v>0</v>
      </c>
      <c r="CG476" s="470">
        <f t="shared" si="1053"/>
        <v>0</v>
      </c>
      <c r="CH476" s="470">
        <f t="shared" si="1054"/>
        <v>0</v>
      </c>
      <c r="CI476" s="470">
        <f t="shared" si="1055"/>
        <v>0</v>
      </c>
      <c r="CJ476" s="470">
        <f t="shared" si="1056"/>
        <v>0</v>
      </c>
      <c r="CK476" s="472">
        <f t="shared" si="1057"/>
        <v>0</v>
      </c>
      <c r="CL476" s="470">
        <f t="shared" si="1058"/>
        <v>0.65880292543763497</v>
      </c>
      <c r="CM476" s="116">
        <f t="shared" si="1059"/>
        <v>0</v>
      </c>
      <c r="CN476" s="116">
        <f t="shared" si="1060"/>
        <v>1.02166815273865</v>
      </c>
      <c r="CO476" s="116">
        <f t="shared" si="1061"/>
        <v>0.64450958244500201</v>
      </c>
      <c r="CP476" s="116">
        <f t="shared" si="1062"/>
        <v>0</v>
      </c>
      <c r="CQ476" s="116">
        <f t="shared" si="1063"/>
        <v>0.99507853554715697</v>
      </c>
      <c r="CR476" s="116">
        <f t="shared" si="1064"/>
        <v>0.63433255257606003</v>
      </c>
      <c r="CS476" s="116">
        <f t="shared" si="1065"/>
        <v>0</v>
      </c>
      <c r="CT476" s="116">
        <f t="shared" si="1066"/>
        <v>0.96802547690292595</v>
      </c>
      <c r="CU476" s="116">
        <f t="shared" si="1067"/>
        <v>0.60173019621471602</v>
      </c>
      <c r="CV476" s="116">
        <f t="shared" si="1068"/>
        <v>0</v>
      </c>
      <c r="CW476" s="471">
        <f t="shared" si="1069"/>
        <v>0.92550829009130198</v>
      </c>
      <c r="CX476" s="470">
        <f t="shared" si="1070"/>
        <v>0</v>
      </c>
      <c r="CY476" s="116">
        <f t="shared" si="1071"/>
        <v>0</v>
      </c>
      <c r="CZ476" s="116">
        <f t="shared" si="1072"/>
        <v>0</v>
      </c>
      <c r="DA476" s="116">
        <f t="shared" si="1073"/>
        <v>0</v>
      </c>
      <c r="DB476" s="116">
        <f t="shared" si="1074"/>
        <v>0</v>
      </c>
      <c r="DC476" s="116">
        <f t="shared" si="1075"/>
        <v>0</v>
      </c>
      <c r="DD476" s="116">
        <f t="shared" si="1076"/>
        <v>0</v>
      </c>
      <c r="DE476" s="116">
        <f t="shared" si="1077"/>
        <v>0</v>
      </c>
      <c r="DF476" s="116">
        <f t="shared" si="1078"/>
        <v>0</v>
      </c>
      <c r="DG476" s="116">
        <f t="shared" si="1079"/>
        <v>0</v>
      </c>
      <c r="DH476" s="116">
        <f t="shared" si="1080"/>
        <v>0</v>
      </c>
      <c r="DI476" s="471">
        <f t="shared" si="1081"/>
        <v>0</v>
      </c>
      <c r="DJ476" s="470">
        <f t="shared" si="1082"/>
        <v>0</v>
      </c>
      <c r="DK476" s="116">
        <f t="shared" si="1083"/>
        <v>0</v>
      </c>
      <c r="DL476" s="116">
        <f t="shared" si="1084"/>
        <v>0</v>
      </c>
      <c r="DM476" s="116">
        <f t="shared" si="1085"/>
        <v>0</v>
      </c>
      <c r="DN476" s="116">
        <f t="shared" si="1086"/>
        <v>0</v>
      </c>
      <c r="DO476" s="116">
        <f t="shared" si="1087"/>
        <v>0</v>
      </c>
      <c r="DP476" s="116">
        <f t="shared" si="1088"/>
        <v>0</v>
      </c>
      <c r="DQ476" s="116">
        <f t="shared" si="1089"/>
        <v>0</v>
      </c>
      <c r="DR476" s="116">
        <f t="shared" si="1090"/>
        <v>0</v>
      </c>
      <c r="DS476" s="116">
        <f t="shared" si="1091"/>
        <v>0</v>
      </c>
      <c r="DT476" s="116">
        <f t="shared" si="1092"/>
        <v>0</v>
      </c>
      <c r="DU476" s="471">
        <f t="shared" si="1093"/>
        <v>0</v>
      </c>
      <c r="DV476" s="470">
        <f t="shared" si="1094"/>
        <v>0</v>
      </c>
      <c r="DW476" s="470">
        <f t="shared" si="1095"/>
        <v>0</v>
      </c>
      <c r="DX476" s="470">
        <f t="shared" si="1096"/>
        <v>0</v>
      </c>
      <c r="DY476" s="470">
        <f t="shared" si="1097"/>
        <v>0</v>
      </c>
      <c r="DZ476" s="470">
        <f t="shared" si="1098"/>
        <v>0</v>
      </c>
      <c r="EA476" s="470">
        <f t="shared" si="1099"/>
        <v>0</v>
      </c>
      <c r="EB476" s="470">
        <f t="shared" si="1100"/>
        <v>0</v>
      </c>
      <c r="EC476" s="470">
        <f t="shared" si="1101"/>
        <v>0</v>
      </c>
      <c r="ED476" s="470">
        <f t="shared" si="1102"/>
        <v>0</v>
      </c>
      <c r="EE476" s="470">
        <f t="shared" si="1103"/>
        <v>0</v>
      </c>
      <c r="EF476" s="470">
        <f t="shared" si="1104"/>
        <v>0</v>
      </c>
      <c r="EG476" s="470">
        <f t="shared" si="1105"/>
        <v>0</v>
      </c>
      <c r="EH476" s="466">
        <f t="shared" si="1106"/>
        <v>0</v>
      </c>
      <c r="EI476" s="122">
        <f t="shared" si="1107"/>
        <v>0</v>
      </c>
      <c r="EJ476" s="122">
        <f t="shared" si="1108"/>
        <v>0</v>
      </c>
      <c r="EK476" s="122">
        <f t="shared" si="1109"/>
        <v>0</v>
      </c>
      <c r="EL476" s="122">
        <f t="shared" si="1110"/>
        <v>0</v>
      </c>
      <c r="EM476" s="122">
        <f t="shared" si="1111"/>
        <v>0</v>
      </c>
      <c r="EN476" s="122">
        <f t="shared" si="1112"/>
        <v>0</v>
      </c>
      <c r="EO476" s="122">
        <f t="shared" si="1113"/>
        <v>0</v>
      </c>
      <c r="EP476" s="122">
        <f t="shared" si="1114"/>
        <v>0</v>
      </c>
      <c r="EQ476" s="122">
        <f t="shared" si="1115"/>
        <v>0</v>
      </c>
      <c r="ER476" s="122">
        <f t="shared" si="1116"/>
        <v>0</v>
      </c>
      <c r="ES476" s="469">
        <f t="shared" si="1117"/>
        <v>0</v>
      </c>
      <c r="ET476" s="466">
        <f t="shared" si="1118"/>
        <v>0</v>
      </c>
      <c r="EU476" s="122">
        <f t="shared" si="1119"/>
        <v>0</v>
      </c>
      <c r="EV476" s="122">
        <f t="shared" si="1120"/>
        <v>0</v>
      </c>
      <c r="EW476" s="122">
        <f t="shared" si="1121"/>
        <v>0</v>
      </c>
      <c r="EX476" s="122">
        <f t="shared" si="1122"/>
        <v>0</v>
      </c>
      <c r="EY476" s="122">
        <f t="shared" si="1123"/>
        <v>0</v>
      </c>
      <c r="EZ476" s="122">
        <f t="shared" si="1124"/>
        <v>0</v>
      </c>
      <c r="FA476" s="122">
        <f t="shared" si="1125"/>
        <v>0</v>
      </c>
      <c r="FB476" s="122">
        <f t="shared" si="1126"/>
        <v>0</v>
      </c>
      <c r="FC476" s="122">
        <f t="shared" si="1127"/>
        <v>0</v>
      </c>
      <c r="FD476" s="122">
        <f t="shared" si="1128"/>
        <v>0</v>
      </c>
      <c r="FE476" s="469">
        <f t="shared" si="1129"/>
        <v>0</v>
      </c>
      <c r="FF476" s="466">
        <f t="shared" si="1130"/>
        <v>0</v>
      </c>
      <c r="FG476" s="466">
        <f t="shared" si="1131"/>
        <v>0</v>
      </c>
      <c r="FH476" s="466">
        <f t="shared" si="1132"/>
        <v>0</v>
      </c>
      <c r="FI476" s="466">
        <f t="shared" si="1133"/>
        <v>0</v>
      </c>
      <c r="FJ476" s="466">
        <f t="shared" si="1134"/>
        <v>0</v>
      </c>
      <c r="FK476" s="466">
        <f t="shared" si="1135"/>
        <v>0</v>
      </c>
      <c r="FL476" s="466">
        <f t="shared" si="1136"/>
        <v>0</v>
      </c>
      <c r="FM476" s="466">
        <f t="shared" si="1137"/>
        <v>0</v>
      </c>
      <c r="FN476" s="466">
        <f t="shared" si="1138"/>
        <v>0</v>
      </c>
      <c r="FO476" s="466">
        <f t="shared" si="1139"/>
        <v>0</v>
      </c>
      <c r="FP476" s="466">
        <f t="shared" si="1140"/>
        <v>0</v>
      </c>
      <c r="FQ476" s="468">
        <f t="shared" si="1141"/>
        <v>0</v>
      </c>
      <c r="FR476" s="466">
        <f t="shared" si="1142"/>
        <v>0</v>
      </c>
      <c r="FS476" s="466">
        <f t="shared" si="1143"/>
        <v>0</v>
      </c>
      <c r="FT476" s="466">
        <f t="shared" si="1144"/>
        <v>0</v>
      </c>
      <c r="FU476" s="466">
        <f t="shared" si="1145"/>
        <v>0</v>
      </c>
      <c r="FV476" s="466">
        <f t="shared" si="1146"/>
        <v>0</v>
      </c>
      <c r="FW476" s="466">
        <f t="shared" si="1147"/>
        <v>0</v>
      </c>
      <c r="FX476" s="466">
        <f t="shared" si="1148"/>
        <v>0</v>
      </c>
      <c r="FY476" s="466">
        <f t="shared" si="1149"/>
        <v>0</v>
      </c>
      <c r="FZ476" s="466">
        <f t="shared" si="1150"/>
        <v>0</v>
      </c>
      <c r="GA476" s="466">
        <f t="shared" si="1151"/>
        <v>0</v>
      </c>
      <c r="GB476" s="466">
        <f t="shared" si="1152"/>
        <v>0</v>
      </c>
      <c r="GC476" s="468">
        <f t="shared" si="1153"/>
        <v>0</v>
      </c>
    </row>
    <row r="477" spans="1:185">
      <c r="A477" s="97">
        <v>474</v>
      </c>
      <c r="B477" s="97" t="s">
        <v>11</v>
      </c>
      <c r="C477" s="97" t="s">
        <v>213</v>
      </c>
      <c r="D477" s="97" t="s">
        <v>936</v>
      </c>
      <c r="E477" s="321">
        <v>0.76861845738549295</v>
      </c>
      <c r="F477" s="122">
        <v>0</v>
      </c>
      <c r="G477" s="122">
        <v>10.918270385831301</v>
      </c>
      <c r="H477" s="122">
        <v>0.76861845738549295</v>
      </c>
      <c r="I477" s="122">
        <v>0</v>
      </c>
      <c r="J477" s="122">
        <v>10.912205291227799</v>
      </c>
      <c r="K477" s="122">
        <v>0.76861845738549295</v>
      </c>
      <c r="L477" s="122">
        <v>0</v>
      </c>
      <c r="M477" s="122">
        <v>10.905156667769599</v>
      </c>
      <c r="N477" s="122">
        <v>0.76861845738549295</v>
      </c>
      <c r="O477" s="122">
        <v>0</v>
      </c>
      <c r="P477" s="475">
        <v>10.8963301267666</v>
      </c>
      <c r="Q477" s="474">
        <v>2</v>
      </c>
      <c r="R477" s="97">
        <v>1.5372369147709799</v>
      </c>
      <c r="S477" s="97">
        <v>0</v>
      </c>
      <c r="T477" s="97">
        <v>21.836540771662701</v>
      </c>
      <c r="U477" s="97">
        <v>1.5372369147709799</v>
      </c>
      <c r="V477" s="97">
        <v>0</v>
      </c>
      <c r="W477" s="97">
        <v>21.824410582455702</v>
      </c>
      <c r="X477" s="97">
        <v>1.5372369147709799</v>
      </c>
      <c r="Y477" s="97">
        <v>0</v>
      </c>
      <c r="Z477" s="97">
        <v>21.810313335539298</v>
      </c>
      <c r="AA477" s="97">
        <v>1.5372369147709799</v>
      </c>
      <c r="AB477" s="97">
        <v>0</v>
      </c>
      <c r="AC477" s="97">
        <v>21.792660253533199</v>
      </c>
      <c r="AD477" s="321">
        <v>0</v>
      </c>
      <c r="AE477" s="97">
        <v>0</v>
      </c>
      <c r="AF477" s="97">
        <v>0</v>
      </c>
      <c r="AG477" s="97">
        <v>0</v>
      </c>
      <c r="AH477" s="97">
        <v>0</v>
      </c>
      <c r="AI477" s="97">
        <v>0</v>
      </c>
      <c r="AJ477" s="97">
        <v>0</v>
      </c>
      <c r="AK477" s="97">
        <v>0</v>
      </c>
      <c r="AL477" s="97">
        <v>0</v>
      </c>
      <c r="AM477" s="97">
        <v>0</v>
      </c>
      <c r="AN477" s="97">
        <v>0</v>
      </c>
      <c r="AO477" s="97">
        <v>0</v>
      </c>
      <c r="AP477" s="466">
        <f t="shared" si="1010"/>
        <v>0</v>
      </c>
      <c r="AQ477" s="122">
        <f t="shared" si="1011"/>
        <v>0</v>
      </c>
      <c r="AR477" s="473">
        <f t="shared" si="1012"/>
        <v>0</v>
      </c>
      <c r="AS477" s="122">
        <f t="shared" si="1013"/>
        <v>0</v>
      </c>
      <c r="AT477" s="122">
        <f t="shared" si="1014"/>
        <v>0</v>
      </c>
      <c r="AU477" s="122">
        <f t="shared" si="1015"/>
        <v>0</v>
      </c>
      <c r="AV477" s="122">
        <f t="shared" si="1016"/>
        <v>0</v>
      </c>
      <c r="AW477" s="122">
        <f t="shared" si="1017"/>
        <v>0</v>
      </c>
      <c r="AX477" s="122">
        <f t="shared" si="1018"/>
        <v>0</v>
      </c>
      <c r="AY477" s="122">
        <f t="shared" si="1019"/>
        <v>0</v>
      </c>
      <c r="AZ477" s="122">
        <f t="shared" si="1020"/>
        <v>0</v>
      </c>
      <c r="BA477" s="469">
        <f t="shared" si="1021"/>
        <v>0</v>
      </c>
      <c r="BB477" s="97">
        <f t="shared" si="1022"/>
        <v>0.11861490838474567</v>
      </c>
      <c r="BC477" s="97">
        <f t="shared" si="1023"/>
        <v>0</v>
      </c>
      <c r="BD477" s="97">
        <f t="shared" si="1024"/>
        <v>1.6849317487645659</v>
      </c>
      <c r="BE477" s="97">
        <f t="shared" si="1025"/>
        <v>0.11861490838474567</v>
      </c>
      <c r="BF477" s="97">
        <f t="shared" si="1026"/>
        <v>0</v>
      </c>
      <c r="BG477" s="97">
        <f t="shared" si="1027"/>
        <v>1.6839957698873655</v>
      </c>
      <c r="BH477" s="97">
        <f t="shared" si="1028"/>
        <v>0.11861490838474567</v>
      </c>
      <c r="BI477" s="97">
        <f t="shared" si="1029"/>
        <v>0</v>
      </c>
      <c r="BJ477" s="97">
        <f t="shared" si="1030"/>
        <v>1.6829080106516883</v>
      </c>
      <c r="BK477" s="97">
        <f t="shared" si="1031"/>
        <v>0.11861490838474567</v>
      </c>
      <c r="BL477" s="97">
        <f t="shared" si="1032"/>
        <v>0</v>
      </c>
      <c r="BM477" s="469">
        <f t="shared" si="1033"/>
        <v>1.6815458792295699</v>
      </c>
      <c r="BN477" s="467">
        <f t="shared" si="1034"/>
        <v>0</v>
      </c>
      <c r="BO477" s="97">
        <f t="shared" si="1035"/>
        <v>0</v>
      </c>
      <c r="BP477" s="97">
        <f t="shared" si="1036"/>
        <v>0</v>
      </c>
      <c r="BQ477" s="97">
        <f t="shared" si="1037"/>
        <v>0</v>
      </c>
      <c r="BR477" s="97">
        <f t="shared" si="1038"/>
        <v>0</v>
      </c>
      <c r="BS477" s="97">
        <f t="shared" si="1039"/>
        <v>0</v>
      </c>
      <c r="BT477" s="97">
        <f t="shared" si="1040"/>
        <v>0</v>
      </c>
      <c r="BU477" s="97">
        <f t="shared" si="1041"/>
        <v>0</v>
      </c>
      <c r="BV477" s="97">
        <f t="shared" si="1042"/>
        <v>0</v>
      </c>
      <c r="BW477" s="97">
        <f t="shared" si="1043"/>
        <v>0</v>
      </c>
      <c r="BX477" s="97">
        <f t="shared" si="1044"/>
        <v>0</v>
      </c>
      <c r="BY477" s="469">
        <f t="shared" si="1045"/>
        <v>0</v>
      </c>
      <c r="BZ477" s="470">
        <f t="shared" si="1046"/>
        <v>0</v>
      </c>
      <c r="CA477" s="470">
        <f t="shared" si="1047"/>
        <v>0</v>
      </c>
      <c r="CB477" s="470">
        <f t="shared" si="1048"/>
        <v>0</v>
      </c>
      <c r="CC477" s="470">
        <f t="shared" si="1049"/>
        <v>0</v>
      </c>
      <c r="CD477" s="470">
        <f t="shared" si="1050"/>
        <v>0</v>
      </c>
      <c r="CE477" s="470">
        <f t="shared" si="1051"/>
        <v>0</v>
      </c>
      <c r="CF477" s="470">
        <f t="shared" si="1052"/>
        <v>0</v>
      </c>
      <c r="CG477" s="470">
        <f t="shared" si="1053"/>
        <v>0</v>
      </c>
      <c r="CH477" s="470">
        <f t="shared" si="1054"/>
        <v>0</v>
      </c>
      <c r="CI477" s="470">
        <f t="shared" si="1055"/>
        <v>0</v>
      </c>
      <c r="CJ477" s="470">
        <f t="shared" si="1056"/>
        <v>0</v>
      </c>
      <c r="CK477" s="472">
        <f t="shared" si="1057"/>
        <v>0</v>
      </c>
      <c r="CL477" s="470">
        <f t="shared" si="1058"/>
        <v>1.5372369147709799</v>
      </c>
      <c r="CM477" s="116">
        <f t="shared" si="1059"/>
        <v>0</v>
      </c>
      <c r="CN477" s="116">
        <f t="shared" si="1060"/>
        <v>21.836540771662701</v>
      </c>
      <c r="CO477" s="116">
        <f t="shared" si="1061"/>
        <v>1.5372369147709799</v>
      </c>
      <c r="CP477" s="116">
        <f t="shared" si="1062"/>
        <v>0</v>
      </c>
      <c r="CQ477" s="116">
        <f t="shared" si="1063"/>
        <v>21.824410582455702</v>
      </c>
      <c r="CR477" s="116">
        <f t="shared" si="1064"/>
        <v>1.5372369147709799</v>
      </c>
      <c r="CS477" s="116">
        <f t="shared" si="1065"/>
        <v>0</v>
      </c>
      <c r="CT477" s="116">
        <f t="shared" si="1066"/>
        <v>21.810313335539298</v>
      </c>
      <c r="CU477" s="116">
        <f t="shared" si="1067"/>
        <v>1.5372369147709799</v>
      </c>
      <c r="CV477" s="116">
        <f t="shared" si="1068"/>
        <v>0</v>
      </c>
      <c r="CW477" s="471">
        <f t="shared" si="1069"/>
        <v>21.792660253533199</v>
      </c>
      <c r="CX477" s="470">
        <f t="shared" si="1070"/>
        <v>0</v>
      </c>
      <c r="CY477" s="116">
        <f t="shared" si="1071"/>
        <v>0</v>
      </c>
      <c r="CZ477" s="116">
        <f t="shared" si="1072"/>
        <v>0</v>
      </c>
      <c r="DA477" s="116">
        <f t="shared" si="1073"/>
        <v>0</v>
      </c>
      <c r="DB477" s="116">
        <f t="shared" si="1074"/>
        <v>0</v>
      </c>
      <c r="DC477" s="116">
        <f t="shared" si="1075"/>
        <v>0</v>
      </c>
      <c r="DD477" s="116">
        <f t="shared" si="1076"/>
        <v>0</v>
      </c>
      <c r="DE477" s="116">
        <f t="shared" si="1077"/>
        <v>0</v>
      </c>
      <c r="DF477" s="116">
        <f t="shared" si="1078"/>
        <v>0</v>
      </c>
      <c r="DG477" s="116">
        <f t="shared" si="1079"/>
        <v>0</v>
      </c>
      <c r="DH477" s="116">
        <f t="shared" si="1080"/>
        <v>0</v>
      </c>
      <c r="DI477" s="471">
        <f t="shared" si="1081"/>
        <v>0</v>
      </c>
      <c r="DJ477" s="470">
        <f t="shared" si="1082"/>
        <v>0</v>
      </c>
      <c r="DK477" s="116">
        <f t="shared" si="1083"/>
        <v>0</v>
      </c>
      <c r="DL477" s="116">
        <f t="shared" si="1084"/>
        <v>0</v>
      </c>
      <c r="DM477" s="116">
        <f t="shared" si="1085"/>
        <v>0</v>
      </c>
      <c r="DN477" s="116">
        <f t="shared" si="1086"/>
        <v>0</v>
      </c>
      <c r="DO477" s="116">
        <f t="shared" si="1087"/>
        <v>0</v>
      </c>
      <c r="DP477" s="116">
        <f t="shared" si="1088"/>
        <v>0</v>
      </c>
      <c r="DQ477" s="116">
        <f t="shared" si="1089"/>
        <v>0</v>
      </c>
      <c r="DR477" s="116">
        <f t="shared" si="1090"/>
        <v>0</v>
      </c>
      <c r="DS477" s="116">
        <f t="shared" si="1091"/>
        <v>0</v>
      </c>
      <c r="DT477" s="116">
        <f t="shared" si="1092"/>
        <v>0</v>
      </c>
      <c r="DU477" s="471">
        <f t="shared" si="1093"/>
        <v>0</v>
      </c>
      <c r="DV477" s="470">
        <f t="shared" si="1094"/>
        <v>0</v>
      </c>
      <c r="DW477" s="470">
        <f t="shared" si="1095"/>
        <v>0</v>
      </c>
      <c r="DX477" s="470">
        <f t="shared" si="1096"/>
        <v>0</v>
      </c>
      <c r="DY477" s="470">
        <f t="shared" si="1097"/>
        <v>0</v>
      </c>
      <c r="DZ477" s="470">
        <f t="shared" si="1098"/>
        <v>0</v>
      </c>
      <c r="EA477" s="470">
        <f t="shared" si="1099"/>
        <v>0</v>
      </c>
      <c r="EB477" s="470">
        <f t="shared" si="1100"/>
        <v>0</v>
      </c>
      <c r="EC477" s="470">
        <f t="shared" si="1101"/>
        <v>0</v>
      </c>
      <c r="ED477" s="470">
        <f t="shared" si="1102"/>
        <v>0</v>
      </c>
      <c r="EE477" s="470">
        <f t="shared" si="1103"/>
        <v>0</v>
      </c>
      <c r="EF477" s="470">
        <f t="shared" si="1104"/>
        <v>0</v>
      </c>
      <c r="EG477" s="470">
        <f t="shared" si="1105"/>
        <v>0</v>
      </c>
      <c r="EH477" s="466">
        <f t="shared" si="1106"/>
        <v>0</v>
      </c>
      <c r="EI477" s="122">
        <f t="shared" si="1107"/>
        <v>0</v>
      </c>
      <c r="EJ477" s="122">
        <f t="shared" si="1108"/>
        <v>0</v>
      </c>
      <c r="EK477" s="122">
        <f t="shared" si="1109"/>
        <v>0</v>
      </c>
      <c r="EL477" s="122">
        <f t="shared" si="1110"/>
        <v>0</v>
      </c>
      <c r="EM477" s="122">
        <f t="shared" si="1111"/>
        <v>0</v>
      </c>
      <c r="EN477" s="122">
        <f t="shared" si="1112"/>
        <v>0</v>
      </c>
      <c r="EO477" s="122">
        <f t="shared" si="1113"/>
        <v>0</v>
      </c>
      <c r="EP477" s="122">
        <f t="shared" si="1114"/>
        <v>0</v>
      </c>
      <c r="EQ477" s="122">
        <f t="shared" si="1115"/>
        <v>0</v>
      </c>
      <c r="ER477" s="122">
        <f t="shared" si="1116"/>
        <v>0</v>
      </c>
      <c r="ES477" s="469">
        <f t="shared" si="1117"/>
        <v>0</v>
      </c>
      <c r="ET477" s="466">
        <f t="shared" si="1118"/>
        <v>0</v>
      </c>
      <c r="EU477" s="122">
        <f t="shared" si="1119"/>
        <v>0</v>
      </c>
      <c r="EV477" s="122">
        <f t="shared" si="1120"/>
        <v>0</v>
      </c>
      <c r="EW477" s="122">
        <f t="shared" si="1121"/>
        <v>0</v>
      </c>
      <c r="EX477" s="122">
        <f t="shared" si="1122"/>
        <v>0</v>
      </c>
      <c r="EY477" s="122">
        <f t="shared" si="1123"/>
        <v>0</v>
      </c>
      <c r="EZ477" s="122">
        <f t="shared" si="1124"/>
        <v>0</v>
      </c>
      <c r="FA477" s="122">
        <f t="shared" si="1125"/>
        <v>0</v>
      </c>
      <c r="FB477" s="122">
        <f t="shared" si="1126"/>
        <v>0</v>
      </c>
      <c r="FC477" s="122">
        <f t="shared" si="1127"/>
        <v>0</v>
      </c>
      <c r="FD477" s="122">
        <f t="shared" si="1128"/>
        <v>0</v>
      </c>
      <c r="FE477" s="469">
        <f t="shared" si="1129"/>
        <v>0</v>
      </c>
      <c r="FF477" s="466">
        <f t="shared" si="1130"/>
        <v>0</v>
      </c>
      <c r="FG477" s="466">
        <f t="shared" si="1131"/>
        <v>0</v>
      </c>
      <c r="FH477" s="466">
        <f t="shared" si="1132"/>
        <v>0</v>
      </c>
      <c r="FI477" s="466">
        <f t="shared" si="1133"/>
        <v>0</v>
      </c>
      <c r="FJ477" s="466">
        <f t="shared" si="1134"/>
        <v>0</v>
      </c>
      <c r="FK477" s="466">
        <f t="shared" si="1135"/>
        <v>0</v>
      </c>
      <c r="FL477" s="466">
        <f t="shared" si="1136"/>
        <v>0</v>
      </c>
      <c r="FM477" s="466">
        <f t="shared" si="1137"/>
        <v>0</v>
      </c>
      <c r="FN477" s="466">
        <f t="shared" si="1138"/>
        <v>0</v>
      </c>
      <c r="FO477" s="466">
        <f t="shared" si="1139"/>
        <v>0</v>
      </c>
      <c r="FP477" s="466">
        <f t="shared" si="1140"/>
        <v>0</v>
      </c>
      <c r="FQ477" s="468">
        <f t="shared" si="1141"/>
        <v>0</v>
      </c>
      <c r="FR477" s="466">
        <f t="shared" si="1142"/>
        <v>0</v>
      </c>
      <c r="FS477" s="466">
        <f t="shared" si="1143"/>
        <v>0</v>
      </c>
      <c r="FT477" s="466">
        <f t="shared" si="1144"/>
        <v>0</v>
      </c>
      <c r="FU477" s="466">
        <f t="shared" si="1145"/>
        <v>0</v>
      </c>
      <c r="FV477" s="466">
        <f t="shared" si="1146"/>
        <v>0</v>
      </c>
      <c r="FW477" s="466">
        <f t="shared" si="1147"/>
        <v>0</v>
      </c>
      <c r="FX477" s="466">
        <f t="shared" si="1148"/>
        <v>0</v>
      </c>
      <c r="FY477" s="466">
        <f t="shared" si="1149"/>
        <v>0</v>
      </c>
      <c r="FZ477" s="466">
        <f t="shared" si="1150"/>
        <v>0</v>
      </c>
      <c r="GA477" s="466">
        <f t="shared" si="1151"/>
        <v>0</v>
      </c>
      <c r="GB477" s="466">
        <f t="shared" si="1152"/>
        <v>0</v>
      </c>
      <c r="GC477" s="468">
        <f t="shared" si="1153"/>
        <v>0</v>
      </c>
    </row>
    <row r="478" spans="1:185">
      <c r="A478" s="97">
        <v>475</v>
      </c>
      <c r="B478" s="97" t="s">
        <v>11</v>
      </c>
      <c r="C478" s="97" t="s">
        <v>213</v>
      </c>
      <c r="D478" s="97" t="s">
        <v>936</v>
      </c>
      <c r="E478" s="321">
        <v>1.2942983985418599</v>
      </c>
      <c r="F478" s="122">
        <v>0</v>
      </c>
      <c r="G478" s="122">
        <v>1.6638595679133601</v>
      </c>
      <c r="H478" s="122">
        <v>1.2413682285858501</v>
      </c>
      <c r="I478" s="122">
        <v>0</v>
      </c>
      <c r="J478" s="122">
        <v>1.6238437453050401</v>
      </c>
      <c r="K478" s="122">
        <v>1.1955523287852201</v>
      </c>
      <c r="L478" s="122">
        <v>0</v>
      </c>
      <c r="M478" s="122">
        <v>1.57733887038186</v>
      </c>
      <c r="N478" s="122">
        <v>1.1235559148128</v>
      </c>
      <c r="O478" s="122">
        <v>0</v>
      </c>
      <c r="P478" s="475">
        <v>1.5191037855049001</v>
      </c>
      <c r="Q478" s="474">
        <v>1</v>
      </c>
      <c r="R478" s="97">
        <v>1.2942983985418599</v>
      </c>
      <c r="S478" s="97">
        <v>0</v>
      </c>
      <c r="T478" s="97">
        <v>1.6638595679133601</v>
      </c>
      <c r="U478" s="97">
        <v>1.2413682285858501</v>
      </c>
      <c r="V478" s="97">
        <v>0</v>
      </c>
      <c r="W478" s="97">
        <v>1.6238437453050401</v>
      </c>
      <c r="X478" s="97">
        <v>1.1955523287852201</v>
      </c>
      <c r="Y478" s="97">
        <v>0</v>
      </c>
      <c r="Z478" s="97">
        <v>1.57733887038186</v>
      </c>
      <c r="AA478" s="97">
        <v>1.1235559148128</v>
      </c>
      <c r="AB478" s="97">
        <v>0</v>
      </c>
      <c r="AC478" s="97">
        <v>1.5191037855049001</v>
      </c>
      <c r="AD478" s="321">
        <v>0</v>
      </c>
      <c r="AE478" s="97">
        <v>0</v>
      </c>
      <c r="AF478" s="97">
        <v>0</v>
      </c>
      <c r="AG478" s="97">
        <v>0</v>
      </c>
      <c r="AH478" s="97">
        <v>0</v>
      </c>
      <c r="AI478" s="97">
        <v>0</v>
      </c>
      <c r="AJ478" s="97">
        <v>0</v>
      </c>
      <c r="AK478" s="97">
        <v>0</v>
      </c>
      <c r="AL478" s="97">
        <v>0</v>
      </c>
      <c r="AM478" s="97">
        <v>0</v>
      </c>
      <c r="AN478" s="97">
        <v>0</v>
      </c>
      <c r="AO478" s="97">
        <v>0</v>
      </c>
      <c r="AP478" s="466">
        <f t="shared" si="1010"/>
        <v>0</v>
      </c>
      <c r="AQ478" s="122">
        <f t="shared" si="1011"/>
        <v>0</v>
      </c>
      <c r="AR478" s="473">
        <f t="shared" si="1012"/>
        <v>0</v>
      </c>
      <c r="AS478" s="122">
        <f t="shared" si="1013"/>
        <v>0</v>
      </c>
      <c r="AT478" s="122">
        <f t="shared" si="1014"/>
        <v>0</v>
      </c>
      <c r="AU478" s="122">
        <f t="shared" si="1015"/>
        <v>0</v>
      </c>
      <c r="AV478" s="122">
        <f t="shared" si="1016"/>
        <v>0</v>
      </c>
      <c r="AW478" s="122">
        <f t="shared" si="1017"/>
        <v>0</v>
      </c>
      <c r="AX478" s="122">
        <f t="shared" si="1018"/>
        <v>0</v>
      </c>
      <c r="AY478" s="122">
        <f t="shared" si="1019"/>
        <v>0</v>
      </c>
      <c r="AZ478" s="122">
        <f t="shared" si="1020"/>
        <v>0</v>
      </c>
      <c r="BA478" s="469">
        <f t="shared" si="1021"/>
        <v>0</v>
      </c>
      <c r="BB478" s="97">
        <f t="shared" si="1022"/>
        <v>0.19973900508164322</v>
      </c>
      <c r="BC478" s="97">
        <f t="shared" si="1023"/>
        <v>0</v>
      </c>
      <c r="BD478" s="97">
        <f t="shared" si="1024"/>
        <v>0.25677050598609619</v>
      </c>
      <c r="BE478" s="97">
        <f t="shared" si="1025"/>
        <v>0.19157070363143189</v>
      </c>
      <c r="BF478" s="97">
        <f t="shared" si="1026"/>
        <v>0</v>
      </c>
      <c r="BG478" s="97">
        <f t="shared" si="1027"/>
        <v>0.25059517531712999</v>
      </c>
      <c r="BH478" s="97">
        <f t="shared" si="1028"/>
        <v>0.18450029216108801</v>
      </c>
      <c r="BI478" s="97">
        <f t="shared" si="1029"/>
        <v>0</v>
      </c>
      <c r="BJ478" s="97">
        <f t="shared" si="1030"/>
        <v>0.24341843967481835</v>
      </c>
      <c r="BK478" s="97">
        <f t="shared" si="1031"/>
        <v>0.17338964556483311</v>
      </c>
      <c r="BL478" s="97">
        <f t="shared" si="1032"/>
        <v>0</v>
      </c>
      <c r="BM478" s="469">
        <f t="shared" si="1033"/>
        <v>0.23443147196530617</v>
      </c>
      <c r="BN478" s="467">
        <f t="shared" si="1034"/>
        <v>0</v>
      </c>
      <c r="BO478" s="97">
        <f t="shared" si="1035"/>
        <v>0</v>
      </c>
      <c r="BP478" s="97">
        <f t="shared" si="1036"/>
        <v>0</v>
      </c>
      <c r="BQ478" s="97">
        <f t="shared" si="1037"/>
        <v>0</v>
      </c>
      <c r="BR478" s="97">
        <f t="shared" si="1038"/>
        <v>0</v>
      </c>
      <c r="BS478" s="97">
        <f t="shared" si="1039"/>
        <v>0</v>
      </c>
      <c r="BT478" s="97">
        <f t="shared" si="1040"/>
        <v>0</v>
      </c>
      <c r="BU478" s="97">
        <f t="shared" si="1041"/>
        <v>0</v>
      </c>
      <c r="BV478" s="97">
        <f t="shared" si="1042"/>
        <v>0</v>
      </c>
      <c r="BW478" s="97">
        <f t="shared" si="1043"/>
        <v>0</v>
      </c>
      <c r="BX478" s="97">
        <f t="shared" si="1044"/>
        <v>0</v>
      </c>
      <c r="BY478" s="469">
        <f t="shared" si="1045"/>
        <v>0</v>
      </c>
      <c r="BZ478" s="470">
        <f t="shared" si="1046"/>
        <v>0</v>
      </c>
      <c r="CA478" s="470">
        <f t="shared" si="1047"/>
        <v>0</v>
      </c>
      <c r="CB478" s="470">
        <f t="shared" si="1048"/>
        <v>0</v>
      </c>
      <c r="CC478" s="470">
        <f t="shared" si="1049"/>
        <v>0</v>
      </c>
      <c r="CD478" s="470">
        <f t="shared" si="1050"/>
        <v>0</v>
      </c>
      <c r="CE478" s="470">
        <f t="shared" si="1051"/>
        <v>0</v>
      </c>
      <c r="CF478" s="470">
        <f t="shared" si="1052"/>
        <v>0</v>
      </c>
      <c r="CG478" s="470">
        <f t="shared" si="1053"/>
        <v>0</v>
      </c>
      <c r="CH478" s="470">
        <f t="shared" si="1054"/>
        <v>0</v>
      </c>
      <c r="CI478" s="470">
        <f t="shared" si="1055"/>
        <v>0</v>
      </c>
      <c r="CJ478" s="470">
        <f t="shared" si="1056"/>
        <v>0</v>
      </c>
      <c r="CK478" s="472">
        <f t="shared" si="1057"/>
        <v>0</v>
      </c>
      <c r="CL478" s="470">
        <f t="shared" si="1058"/>
        <v>1.2942983985418599</v>
      </c>
      <c r="CM478" s="116">
        <f t="shared" si="1059"/>
        <v>0</v>
      </c>
      <c r="CN478" s="116">
        <f t="shared" si="1060"/>
        <v>1.6638595679133601</v>
      </c>
      <c r="CO478" s="116">
        <f t="shared" si="1061"/>
        <v>1.2413682285858501</v>
      </c>
      <c r="CP478" s="116">
        <f t="shared" si="1062"/>
        <v>0</v>
      </c>
      <c r="CQ478" s="116">
        <f t="shared" si="1063"/>
        <v>1.6238437453050401</v>
      </c>
      <c r="CR478" s="116">
        <f t="shared" si="1064"/>
        <v>1.1955523287852201</v>
      </c>
      <c r="CS478" s="116">
        <f t="shared" si="1065"/>
        <v>0</v>
      </c>
      <c r="CT478" s="116">
        <f t="shared" si="1066"/>
        <v>1.57733887038186</v>
      </c>
      <c r="CU478" s="116">
        <f t="shared" si="1067"/>
        <v>1.1235559148128</v>
      </c>
      <c r="CV478" s="116">
        <f t="shared" si="1068"/>
        <v>0</v>
      </c>
      <c r="CW478" s="471">
        <f t="shared" si="1069"/>
        <v>1.5191037855049001</v>
      </c>
      <c r="CX478" s="470">
        <f t="shared" si="1070"/>
        <v>0</v>
      </c>
      <c r="CY478" s="116">
        <f t="shared" si="1071"/>
        <v>0</v>
      </c>
      <c r="CZ478" s="116">
        <f t="shared" si="1072"/>
        <v>0</v>
      </c>
      <c r="DA478" s="116">
        <f t="shared" si="1073"/>
        <v>0</v>
      </c>
      <c r="DB478" s="116">
        <f t="shared" si="1074"/>
        <v>0</v>
      </c>
      <c r="DC478" s="116">
        <f t="shared" si="1075"/>
        <v>0</v>
      </c>
      <c r="DD478" s="116">
        <f t="shared" si="1076"/>
        <v>0</v>
      </c>
      <c r="DE478" s="116">
        <f t="shared" si="1077"/>
        <v>0</v>
      </c>
      <c r="DF478" s="116">
        <f t="shared" si="1078"/>
        <v>0</v>
      </c>
      <c r="DG478" s="116">
        <f t="shared" si="1079"/>
        <v>0</v>
      </c>
      <c r="DH478" s="116">
        <f t="shared" si="1080"/>
        <v>0</v>
      </c>
      <c r="DI478" s="471">
        <f t="shared" si="1081"/>
        <v>0</v>
      </c>
      <c r="DJ478" s="470">
        <f t="shared" si="1082"/>
        <v>0</v>
      </c>
      <c r="DK478" s="116">
        <f t="shared" si="1083"/>
        <v>0</v>
      </c>
      <c r="DL478" s="116">
        <f t="shared" si="1084"/>
        <v>0</v>
      </c>
      <c r="DM478" s="116">
        <f t="shared" si="1085"/>
        <v>0</v>
      </c>
      <c r="DN478" s="116">
        <f t="shared" si="1086"/>
        <v>0</v>
      </c>
      <c r="DO478" s="116">
        <f t="shared" si="1087"/>
        <v>0</v>
      </c>
      <c r="DP478" s="116">
        <f t="shared" si="1088"/>
        <v>0</v>
      </c>
      <c r="DQ478" s="116">
        <f t="shared" si="1089"/>
        <v>0</v>
      </c>
      <c r="DR478" s="116">
        <f t="shared" si="1090"/>
        <v>0</v>
      </c>
      <c r="DS478" s="116">
        <f t="shared" si="1091"/>
        <v>0</v>
      </c>
      <c r="DT478" s="116">
        <f t="shared" si="1092"/>
        <v>0</v>
      </c>
      <c r="DU478" s="471">
        <f t="shared" si="1093"/>
        <v>0</v>
      </c>
      <c r="DV478" s="470">
        <f t="shared" si="1094"/>
        <v>0</v>
      </c>
      <c r="DW478" s="470">
        <f t="shared" si="1095"/>
        <v>0</v>
      </c>
      <c r="DX478" s="470">
        <f t="shared" si="1096"/>
        <v>0</v>
      </c>
      <c r="DY478" s="470">
        <f t="shared" si="1097"/>
        <v>0</v>
      </c>
      <c r="DZ478" s="470">
        <f t="shared" si="1098"/>
        <v>0</v>
      </c>
      <c r="EA478" s="470">
        <f t="shared" si="1099"/>
        <v>0</v>
      </c>
      <c r="EB478" s="470">
        <f t="shared" si="1100"/>
        <v>0</v>
      </c>
      <c r="EC478" s="470">
        <f t="shared" si="1101"/>
        <v>0</v>
      </c>
      <c r="ED478" s="470">
        <f t="shared" si="1102"/>
        <v>0</v>
      </c>
      <c r="EE478" s="470">
        <f t="shared" si="1103"/>
        <v>0</v>
      </c>
      <c r="EF478" s="470">
        <f t="shared" si="1104"/>
        <v>0</v>
      </c>
      <c r="EG478" s="470">
        <f t="shared" si="1105"/>
        <v>0</v>
      </c>
      <c r="EH478" s="466">
        <f t="shared" si="1106"/>
        <v>0</v>
      </c>
      <c r="EI478" s="122">
        <f t="shared" si="1107"/>
        <v>0</v>
      </c>
      <c r="EJ478" s="122">
        <f t="shared" si="1108"/>
        <v>0</v>
      </c>
      <c r="EK478" s="122">
        <f t="shared" si="1109"/>
        <v>0</v>
      </c>
      <c r="EL478" s="122">
        <f t="shared" si="1110"/>
        <v>0</v>
      </c>
      <c r="EM478" s="122">
        <f t="shared" si="1111"/>
        <v>0</v>
      </c>
      <c r="EN478" s="122">
        <f t="shared" si="1112"/>
        <v>0</v>
      </c>
      <c r="EO478" s="122">
        <f t="shared" si="1113"/>
        <v>0</v>
      </c>
      <c r="EP478" s="122">
        <f t="shared" si="1114"/>
        <v>0</v>
      </c>
      <c r="EQ478" s="122">
        <f t="shared" si="1115"/>
        <v>0</v>
      </c>
      <c r="ER478" s="122">
        <f t="shared" si="1116"/>
        <v>0</v>
      </c>
      <c r="ES478" s="469">
        <f t="shared" si="1117"/>
        <v>0</v>
      </c>
      <c r="ET478" s="466">
        <f t="shared" si="1118"/>
        <v>0</v>
      </c>
      <c r="EU478" s="122">
        <f t="shared" si="1119"/>
        <v>0</v>
      </c>
      <c r="EV478" s="122">
        <f t="shared" si="1120"/>
        <v>0</v>
      </c>
      <c r="EW478" s="122">
        <f t="shared" si="1121"/>
        <v>0</v>
      </c>
      <c r="EX478" s="122">
        <f t="shared" si="1122"/>
        <v>0</v>
      </c>
      <c r="EY478" s="122">
        <f t="shared" si="1123"/>
        <v>0</v>
      </c>
      <c r="EZ478" s="122">
        <f t="shared" si="1124"/>
        <v>0</v>
      </c>
      <c r="FA478" s="122">
        <f t="shared" si="1125"/>
        <v>0</v>
      </c>
      <c r="FB478" s="122">
        <f t="shared" si="1126"/>
        <v>0</v>
      </c>
      <c r="FC478" s="122">
        <f t="shared" si="1127"/>
        <v>0</v>
      </c>
      <c r="FD478" s="122">
        <f t="shared" si="1128"/>
        <v>0</v>
      </c>
      <c r="FE478" s="469">
        <f t="shared" si="1129"/>
        <v>0</v>
      </c>
      <c r="FF478" s="466">
        <f t="shared" si="1130"/>
        <v>0</v>
      </c>
      <c r="FG478" s="466">
        <f t="shared" si="1131"/>
        <v>0</v>
      </c>
      <c r="FH478" s="466">
        <f t="shared" si="1132"/>
        <v>0</v>
      </c>
      <c r="FI478" s="466">
        <f t="shared" si="1133"/>
        <v>0</v>
      </c>
      <c r="FJ478" s="466">
        <f t="shared" si="1134"/>
        <v>0</v>
      </c>
      <c r="FK478" s="466">
        <f t="shared" si="1135"/>
        <v>0</v>
      </c>
      <c r="FL478" s="466">
        <f t="shared" si="1136"/>
        <v>0</v>
      </c>
      <c r="FM478" s="466">
        <f t="shared" si="1137"/>
        <v>0</v>
      </c>
      <c r="FN478" s="466">
        <f t="shared" si="1138"/>
        <v>0</v>
      </c>
      <c r="FO478" s="466">
        <f t="shared" si="1139"/>
        <v>0</v>
      </c>
      <c r="FP478" s="466">
        <f t="shared" si="1140"/>
        <v>0</v>
      </c>
      <c r="FQ478" s="468">
        <f t="shared" si="1141"/>
        <v>0</v>
      </c>
      <c r="FR478" s="466">
        <f t="shared" si="1142"/>
        <v>0</v>
      </c>
      <c r="FS478" s="466">
        <f t="shared" si="1143"/>
        <v>0</v>
      </c>
      <c r="FT478" s="466">
        <f t="shared" si="1144"/>
        <v>0</v>
      </c>
      <c r="FU478" s="466">
        <f t="shared" si="1145"/>
        <v>0</v>
      </c>
      <c r="FV478" s="466">
        <f t="shared" si="1146"/>
        <v>0</v>
      </c>
      <c r="FW478" s="466">
        <f t="shared" si="1147"/>
        <v>0</v>
      </c>
      <c r="FX478" s="466">
        <f t="shared" si="1148"/>
        <v>0</v>
      </c>
      <c r="FY478" s="466">
        <f t="shared" si="1149"/>
        <v>0</v>
      </c>
      <c r="FZ478" s="466">
        <f t="shared" si="1150"/>
        <v>0</v>
      </c>
      <c r="GA478" s="466">
        <f t="shared" si="1151"/>
        <v>0</v>
      </c>
      <c r="GB478" s="466">
        <f t="shared" si="1152"/>
        <v>0</v>
      </c>
      <c r="GC478" s="468">
        <f t="shared" si="1153"/>
        <v>0</v>
      </c>
    </row>
    <row r="479" spans="1:185">
      <c r="A479" s="97">
        <v>476</v>
      </c>
      <c r="B479" s="97" t="s">
        <v>11</v>
      </c>
      <c r="C479" s="97" t="s">
        <v>213</v>
      </c>
      <c r="D479" s="97" t="s">
        <v>936</v>
      </c>
      <c r="E479" s="321">
        <v>1.41172055450921</v>
      </c>
      <c r="F479" s="122">
        <v>0</v>
      </c>
      <c r="G479" s="122">
        <v>2.1892888987256902</v>
      </c>
      <c r="H479" s="122">
        <v>1.38109196238214</v>
      </c>
      <c r="I479" s="122">
        <v>0</v>
      </c>
      <c r="J479" s="122">
        <v>2.1323111476010501</v>
      </c>
      <c r="K479" s="122">
        <v>1.35928404123441</v>
      </c>
      <c r="L479" s="122">
        <v>0</v>
      </c>
      <c r="M479" s="122">
        <v>2.0743403076491198</v>
      </c>
      <c r="N479" s="122">
        <v>1.2894218490315299</v>
      </c>
      <c r="O479" s="122">
        <v>0</v>
      </c>
      <c r="P479" s="475">
        <v>1.98323205019564</v>
      </c>
      <c r="Q479" s="474">
        <v>1</v>
      </c>
      <c r="R479" s="97">
        <v>1.41172055450921</v>
      </c>
      <c r="S479" s="97">
        <v>0</v>
      </c>
      <c r="T479" s="97">
        <v>2.1892888987256902</v>
      </c>
      <c r="U479" s="97">
        <v>1.38109196238214</v>
      </c>
      <c r="V479" s="97">
        <v>0</v>
      </c>
      <c r="W479" s="97">
        <v>2.1323111476010501</v>
      </c>
      <c r="X479" s="97">
        <v>1.35928404123441</v>
      </c>
      <c r="Y479" s="97">
        <v>0</v>
      </c>
      <c r="Z479" s="97">
        <v>2.0743403076491198</v>
      </c>
      <c r="AA479" s="97">
        <v>1.2894218490315299</v>
      </c>
      <c r="AB479" s="97">
        <v>0</v>
      </c>
      <c r="AC479" s="97">
        <v>1.98323205019564</v>
      </c>
      <c r="AD479" s="321">
        <v>0</v>
      </c>
      <c r="AE479" s="97">
        <v>0</v>
      </c>
      <c r="AF479" s="97">
        <v>0</v>
      </c>
      <c r="AG479" s="97">
        <v>0</v>
      </c>
      <c r="AH479" s="97">
        <v>0</v>
      </c>
      <c r="AI479" s="97">
        <v>0</v>
      </c>
      <c r="AJ479" s="97">
        <v>0</v>
      </c>
      <c r="AK479" s="97">
        <v>0</v>
      </c>
      <c r="AL479" s="97">
        <v>0</v>
      </c>
      <c r="AM479" s="97">
        <v>0</v>
      </c>
      <c r="AN479" s="97">
        <v>0</v>
      </c>
      <c r="AO479" s="97">
        <v>0</v>
      </c>
      <c r="AP479" s="466">
        <f t="shared" si="1010"/>
        <v>0</v>
      </c>
      <c r="AQ479" s="122">
        <f t="shared" si="1011"/>
        <v>0</v>
      </c>
      <c r="AR479" s="473">
        <f t="shared" si="1012"/>
        <v>0</v>
      </c>
      <c r="AS479" s="122">
        <f t="shared" si="1013"/>
        <v>0</v>
      </c>
      <c r="AT479" s="122">
        <f t="shared" si="1014"/>
        <v>0</v>
      </c>
      <c r="AU479" s="122">
        <f t="shared" si="1015"/>
        <v>0</v>
      </c>
      <c r="AV479" s="122">
        <f t="shared" si="1016"/>
        <v>0</v>
      </c>
      <c r="AW479" s="122">
        <f t="shared" si="1017"/>
        <v>0</v>
      </c>
      <c r="AX479" s="122">
        <f t="shared" si="1018"/>
        <v>0</v>
      </c>
      <c r="AY479" s="122">
        <f t="shared" si="1019"/>
        <v>0</v>
      </c>
      <c r="AZ479" s="122">
        <f t="shared" si="1020"/>
        <v>0</v>
      </c>
      <c r="BA479" s="469">
        <f t="shared" si="1021"/>
        <v>0</v>
      </c>
      <c r="BB479" s="97">
        <f t="shared" si="1022"/>
        <v>0.21785985312864906</v>
      </c>
      <c r="BC479" s="97">
        <f t="shared" si="1023"/>
        <v>0</v>
      </c>
      <c r="BD479" s="97">
        <f t="shared" si="1024"/>
        <v>0.33785592793779012</v>
      </c>
      <c r="BE479" s="97">
        <f t="shared" si="1025"/>
        <v>0.21313318072806156</v>
      </c>
      <c r="BF479" s="97">
        <f t="shared" si="1026"/>
        <v>0</v>
      </c>
      <c r="BG479" s="97">
        <f t="shared" si="1027"/>
        <v>0.3290629947670109</v>
      </c>
      <c r="BH479" s="97">
        <f t="shared" si="1028"/>
        <v>0.20976773387449688</v>
      </c>
      <c r="BI479" s="97">
        <f t="shared" si="1029"/>
        <v>0</v>
      </c>
      <c r="BJ479" s="97">
        <f t="shared" si="1030"/>
        <v>0.32011680592154024</v>
      </c>
      <c r="BK479" s="97">
        <f t="shared" si="1031"/>
        <v>0.19898644512443242</v>
      </c>
      <c r="BL479" s="97">
        <f t="shared" si="1032"/>
        <v>0</v>
      </c>
      <c r="BM479" s="469">
        <f t="shared" si="1033"/>
        <v>0.30605677716852492</v>
      </c>
      <c r="BN479" s="467">
        <f t="shared" si="1034"/>
        <v>0</v>
      </c>
      <c r="BO479" s="97">
        <f t="shared" si="1035"/>
        <v>0</v>
      </c>
      <c r="BP479" s="97">
        <f t="shared" si="1036"/>
        <v>0</v>
      </c>
      <c r="BQ479" s="97">
        <f t="shared" si="1037"/>
        <v>0</v>
      </c>
      <c r="BR479" s="97">
        <f t="shared" si="1038"/>
        <v>0</v>
      </c>
      <c r="BS479" s="97">
        <f t="shared" si="1039"/>
        <v>0</v>
      </c>
      <c r="BT479" s="97">
        <f t="shared" si="1040"/>
        <v>0</v>
      </c>
      <c r="BU479" s="97">
        <f t="shared" si="1041"/>
        <v>0</v>
      </c>
      <c r="BV479" s="97">
        <f t="shared" si="1042"/>
        <v>0</v>
      </c>
      <c r="BW479" s="97">
        <f t="shared" si="1043"/>
        <v>0</v>
      </c>
      <c r="BX479" s="97">
        <f t="shared" si="1044"/>
        <v>0</v>
      </c>
      <c r="BY479" s="469">
        <f t="shared" si="1045"/>
        <v>0</v>
      </c>
      <c r="BZ479" s="470">
        <f t="shared" si="1046"/>
        <v>0</v>
      </c>
      <c r="CA479" s="470">
        <f t="shared" si="1047"/>
        <v>0</v>
      </c>
      <c r="CB479" s="470">
        <f t="shared" si="1048"/>
        <v>0</v>
      </c>
      <c r="CC479" s="470">
        <f t="shared" si="1049"/>
        <v>0</v>
      </c>
      <c r="CD479" s="470">
        <f t="shared" si="1050"/>
        <v>0</v>
      </c>
      <c r="CE479" s="470">
        <f t="shared" si="1051"/>
        <v>0</v>
      </c>
      <c r="CF479" s="470">
        <f t="shared" si="1052"/>
        <v>0</v>
      </c>
      <c r="CG479" s="470">
        <f t="shared" si="1053"/>
        <v>0</v>
      </c>
      <c r="CH479" s="470">
        <f t="shared" si="1054"/>
        <v>0</v>
      </c>
      <c r="CI479" s="470">
        <f t="shared" si="1055"/>
        <v>0</v>
      </c>
      <c r="CJ479" s="470">
        <f t="shared" si="1056"/>
        <v>0</v>
      </c>
      <c r="CK479" s="472">
        <f t="shared" si="1057"/>
        <v>0</v>
      </c>
      <c r="CL479" s="470">
        <f t="shared" si="1058"/>
        <v>1.41172055450921</v>
      </c>
      <c r="CM479" s="116">
        <f t="shared" si="1059"/>
        <v>0</v>
      </c>
      <c r="CN479" s="116">
        <f t="shared" si="1060"/>
        <v>2.1892888987256902</v>
      </c>
      <c r="CO479" s="116">
        <f t="shared" si="1061"/>
        <v>1.38109196238214</v>
      </c>
      <c r="CP479" s="116">
        <f t="shared" si="1062"/>
        <v>0</v>
      </c>
      <c r="CQ479" s="116">
        <f t="shared" si="1063"/>
        <v>2.1323111476010501</v>
      </c>
      <c r="CR479" s="116">
        <f t="shared" si="1064"/>
        <v>1.35928404123441</v>
      </c>
      <c r="CS479" s="116">
        <f t="shared" si="1065"/>
        <v>0</v>
      </c>
      <c r="CT479" s="116">
        <f t="shared" si="1066"/>
        <v>2.0743403076491198</v>
      </c>
      <c r="CU479" s="116">
        <f t="shared" si="1067"/>
        <v>1.2894218490315299</v>
      </c>
      <c r="CV479" s="116">
        <f t="shared" si="1068"/>
        <v>0</v>
      </c>
      <c r="CW479" s="471">
        <f t="shared" si="1069"/>
        <v>1.98323205019564</v>
      </c>
      <c r="CX479" s="470">
        <f t="shared" si="1070"/>
        <v>0</v>
      </c>
      <c r="CY479" s="116">
        <f t="shared" si="1071"/>
        <v>0</v>
      </c>
      <c r="CZ479" s="116">
        <f t="shared" si="1072"/>
        <v>0</v>
      </c>
      <c r="DA479" s="116">
        <f t="shared" si="1073"/>
        <v>0</v>
      </c>
      <c r="DB479" s="116">
        <f t="shared" si="1074"/>
        <v>0</v>
      </c>
      <c r="DC479" s="116">
        <f t="shared" si="1075"/>
        <v>0</v>
      </c>
      <c r="DD479" s="116">
        <f t="shared" si="1076"/>
        <v>0</v>
      </c>
      <c r="DE479" s="116">
        <f t="shared" si="1077"/>
        <v>0</v>
      </c>
      <c r="DF479" s="116">
        <f t="shared" si="1078"/>
        <v>0</v>
      </c>
      <c r="DG479" s="116">
        <f t="shared" si="1079"/>
        <v>0</v>
      </c>
      <c r="DH479" s="116">
        <f t="shared" si="1080"/>
        <v>0</v>
      </c>
      <c r="DI479" s="471">
        <f t="shared" si="1081"/>
        <v>0</v>
      </c>
      <c r="DJ479" s="470">
        <f t="shared" si="1082"/>
        <v>0</v>
      </c>
      <c r="DK479" s="116">
        <f t="shared" si="1083"/>
        <v>0</v>
      </c>
      <c r="DL479" s="116">
        <f t="shared" si="1084"/>
        <v>0</v>
      </c>
      <c r="DM479" s="116">
        <f t="shared" si="1085"/>
        <v>0</v>
      </c>
      <c r="DN479" s="116">
        <f t="shared" si="1086"/>
        <v>0</v>
      </c>
      <c r="DO479" s="116">
        <f t="shared" si="1087"/>
        <v>0</v>
      </c>
      <c r="DP479" s="116">
        <f t="shared" si="1088"/>
        <v>0</v>
      </c>
      <c r="DQ479" s="116">
        <f t="shared" si="1089"/>
        <v>0</v>
      </c>
      <c r="DR479" s="116">
        <f t="shared" si="1090"/>
        <v>0</v>
      </c>
      <c r="DS479" s="116">
        <f t="shared" si="1091"/>
        <v>0</v>
      </c>
      <c r="DT479" s="116">
        <f t="shared" si="1092"/>
        <v>0</v>
      </c>
      <c r="DU479" s="471">
        <f t="shared" si="1093"/>
        <v>0</v>
      </c>
      <c r="DV479" s="470">
        <f t="shared" si="1094"/>
        <v>0</v>
      </c>
      <c r="DW479" s="470">
        <f t="shared" si="1095"/>
        <v>0</v>
      </c>
      <c r="DX479" s="470">
        <f t="shared" si="1096"/>
        <v>0</v>
      </c>
      <c r="DY479" s="470">
        <f t="shared" si="1097"/>
        <v>0</v>
      </c>
      <c r="DZ479" s="470">
        <f t="shared" si="1098"/>
        <v>0</v>
      </c>
      <c r="EA479" s="470">
        <f t="shared" si="1099"/>
        <v>0</v>
      </c>
      <c r="EB479" s="470">
        <f t="shared" si="1100"/>
        <v>0</v>
      </c>
      <c r="EC479" s="470">
        <f t="shared" si="1101"/>
        <v>0</v>
      </c>
      <c r="ED479" s="470">
        <f t="shared" si="1102"/>
        <v>0</v>
      </c>
      <c r="EE479" s="470">
        <f t="shared" si="1103"/>
        <v>0</v>
      </c>
      <c r="EF479" s="470">
        <f t="shared" si="1104"/>
        <v>0</v>
      </c>
      <c r="EG479" s="470">
        <f t="shared" si="1105"/>
        <v>0</v>
      </c>
      <c r="EH479" s="466">
        <f t="shared" si="1106"/>
        <v>0</v>
      </c>
      <c r="EI479" s="122">
        <f t="shared" si="1107"/>
        <v>0</v>
      </c>
      <c r="EJ479" s="122">
        <f t="shared" si="1108"/>
        <v>0</v>
      </c>
      <c r="EK479" s="122">
        <f t="shared" si="1109"/>
        <v>0</v>
      </c>
      <c r="EL479" s="122">
        <f t="shared" si="1110"/>
        <v>0</v>
      </c>
      <c r="EM479" s="122">
        <f t="shared" si="1111"/>
        <v>0</v>
      </c>
      <c r="EN479" s="122">
        <f t="shared" si="1112"/>
        <v>0</v>
      </c>
      <c r="EO479" s="122">
        <f t="shared" si="1113"/>
        <v>0</v>
      </c>
      <c r="EP479" s="122">
        <f t="shared" si="1114"/>
        <v>0</v>
      </c>
      <c r="EQ479" s="122">
        <f t="shared" si="1115"/>
        <v>0</v>
      </c>
      <c r="ER479" s="122">
        <f t="shared" si="1116"/>
        <v>0</v>
      </c>
      <c r="ES479" s="469">
        <f t="shared" si="1117"/>
        <v>0</v>
      </c>
      <c r="ET479" s="466">
        <f t="shared" si="1118"/>
        <v>0</v>
      </c>
      <c r="EU479" s="122">
        <f t="shared" si="1119"/>
        <v>0</v>
      </c>
      <c r="EV479" s="122">
        <f t="shared" si="1120"/>
        <v>0</v>
      </c>
      <c r="EW479" s="122">
        <f t="shared" si="1121"/>
        <v>0</v>
      </c>
      <c r="EX479" s="122">
        <f t="shared" si="1122"/>
        <v>0</v>
      </c>
      <c r="EY479" s="122">
        <f t="shared" si="1123"/>
        <v>0</v>
      </c>
      <c r="EZ479" s="122">
        <f t="shared" si="1124"/>
        <v>0</v>
      </c>
      <c r="FA479" s="122">
        <f t="shared" si="1125"/>
        <v>0</v>
      </c>
      <c r="FB479" s="122">
        <f t="shared" si="1126"/>
        <v>0</v>
      </c>
      <c r="FC479" s="122">
        <f t="shared" si="1127"/>
        <v>0</v>
      </c>
      <c r="FD479" s="122">
        <f t="shared" si="1128"/>
        <v>0</v>
      </c>
      <c r="FE479" s="469">
        <f t="shared" si="1129"/>
        <v>0</v>
      </c>
      <c r="FF479" s="466">
        <f t="shared" si="1130"/>
        <v>0</v>
      </c>
      <c r="FG479" s="466">
        <f t="shared" si="1131"/>
        <v>0</v>
      </c>
      <c r="FH479" s="466">
        <f t="shared" si="1132"/>
        <v>0</v>
      </c>
      <c r="FI479" s="466">
        <f t="shared" si="1133"/>
        <v>0</v>
      </c>
      <c r="FJ479" s="466">
        <f t="shared" si="1134"/>
        <v>0</v>
      </c>
      <c r="FK479" s="466">
        <f t="shared" si="1135"/>
        <v>0</v>
      </c>
      <c r="FL479" s="466">
        <f t="shared" si="1136"/>
        <v>0</v>
      </c>
      <c r="FM479" s="466">
        <f t="shared" si="1137"/>
        <v>0</v>
      </c>
      <c r="FN479" s="466">
        <f t="shared" si="1138"/>
        <v>0</v>
      </c>
      <c r="FO479" s="466">
        <f t="shared" si="1139"/>
        <v>0</v>
      </c>
      <c r="FP479" s="466">
        <f t="shared" si="1140"/>
        <v>0</v>
      </c>
      <c r="FQ479" s="468">
        <f t="shared" si="1141"/>
        <v>0</v>
      </c>
      <c r="FR479" s="466">
        <f t="shared" si="1142"/>
        <v>0</v>
      </c>
      <c r="FS479" s="466">
        <f t="shared" si="1143"/>
        <v>0</v>
      </c>
      <c r="FT479" s="466">
        <f t="shared" si="1144"/>
        <v>0</v>
      </c>
      <c r="FU479" s="466">
        <f t="shared" si="1145"/>
        <v>0</v>
      </c>
      <c r="FV479" s="466">
        <f t="shared" si="1146"/>
        <v>0</v>
      </c>
      <c r="FW479" s="466">
        <f t="shared" si="1147"/>
        <v>0</v>
      </c>
      <c r="FX479" s="466">
        <f t="shared" si="1148"/>
        <v>0</v>
      </c>
      <c r="FY479" s="466">
        <f t="shared" si="1149"/>
        <v>0</v>
      </c>
      <c r="FZ479" s="466">
        <f t="shared" si="1150"/>
        <v>0</v>
      </c>
      <c r="GA479" s="466">
        <f t="shared" si="1151"/>
        <v>0</v>
      </c>
      <c r="GB479" s="466">
        <f t="shared" si="1152"/>
        <v>0</v>
      </c>
      <c r="GC479" s="468">
        <f t="shared" si="1153"/>
        <v>0</v>
      </c>
    </row>
    <row r="480" spans="1:185">
      <c r="A480" s="97">
        <v>477</v>
      </c>
      <c r="B480" s="97" t="s">
        <v>11</v>
      </c>
      <c r="C480" s="97" t="s">
        <v>213</v>
      </c>
      <c r="D480" s="97" t="s">
        <v>936</v>
      </c>
      <c r="E480" s="321">
        <v>1.59261829652996</v>
      </c>
      <c r="F480" s="122">
        <v>0.95135646687697095</v>
      </c>
      <c r="G480" s="122">
        <v>5.1291167192428899</v>
      </c>
      <c r="H480" s="122">
        <v>1.4612272870662399</v>
      </c>
      <c r="I480" s="122">
        <v>0.91075189274447899</v>
      </c>
      <c r="J480" s="122">
        <v>5.0295861356466798</v>
      </c>
      <c r="K480" s="122">
        <v>1.36965173501577</v>
      </c>
      <c r="L480" s="122">
        <v>0.88245173501577201</v>
      </c>
      <c r="M480" s="122">
        <v>4.91391545741324</v>
      </c>
      <c r="N480" s="122">
        <v>1.1610187381703401</v>
      </c>
      <c r="O480" s="122">
        <v>0.81797659305993597</v>
      </c>
      <c r="P480" s="475">
        <v>4.7690684542586697</v>
      </c>
      <c r="Q480" s="474">
        <v>1</v>
      </c>
      <c r="R480" s="97">
        <v>1.59261829652996</v>
      </c>
      <c r="S480" s="97">
        <v>0.95135646687697095</v>
      </c>
      <c r="T480" s="97">
        <v>5.1291167192428899</v>
      </c>
      <c r="U480" s="97">
        <v>1.4612272870662399</v>
      </c>
      <c r="V480" s="97">
        <v>0.91075189274447899</v>
      </c>
      <c r="W480" s="97">
        <v>5.0295861356466798</v>
      </c>
      <c r="X480" s="97">
        <v>1.36965173501577</v>
      </c>
      <c r="Y480" s="97">
        <v>0.88245173501577201</v>
      </c>
      <c r="Z480" s="97">
        <v>4.91391545741324</v>
      </c>
      <c r="AA480" s="97">
        <v>1.1610187381703401</v>
      </c>
      <c r="AB480" s="97">
        <v>0.81797659305993597</v>
      </c>
      <c r="AC480" s="97">
        <v>4.7690684542586697</v>
      </c>
      <c r="AD480" s="321">
        <v>0</v>
      </c>
      <c r="AE480" s="97">
        <v>0</v>
      </c>
      <c r="AF480" s="97">
        <v>0</v>
      </c>
      <c r="AG480" s="97">
        <v>0</v>
      </c>
      <c r="AH480" s="97">
        <v>0</v>
      </c>
      <c r="AI480" s="97">
        <v>0</v>
      </c>
      <c r="AJ480" s="97">
        <v>0</v>
      </c>
      <c r="AK480" s="97">
        <v>0</v>
      </c>
      <c r="AL480" s="97">
        <v>0</v>
      </c>
      <c r="AM480" s="97">
        <v>0</v>
      </c>
      <c r="AN480" s="97">
        <v>0</v>
      </c>
      <c r="AO480" s="97">
        <v>0</v>
      </c>
      <c r="AP480" s="466">
        <f t="shared" si="1010"/>
        <v>0</v>
      </c>
      <c r="AQ480" s="122">
        <f t="shared" si="1011"/>
        <v>0</v>
      </c>
      <c r="AR480" s="473">
        <f t="shared" si="1012"/>
        <v>0</v>
      </c>
      <c r="AS480" s="122">
        <f t="shared" si="1013"/>
        <v>0</v>
      </c>
      <c r="AT480" s="122">
        <f t="shared" si="1014"/>
        <v>0</v>
      </c>
      <c r="AU480" s="122">
        <f t="shared" si="1015"/>
        <v>0</v>
      </c>
      <c r="AV480" s="122">
        <f t="shared" si="1016"/>
        <v>0</v>
      </c>
      <c r="AW480" s="122">
        <f t="shared" si="1017"/>
        <v>0</v>
      </c>
      <c r="AX480" s="122">
        <f t="shared" si="1018"/>
        <v>0</v>
      </c>
      <c r="AY480" s="122">
        <f t="shared" si="1019"/>
        <v>0</v>
      </c>
      <c r="AZ480" s="122">
        <f t="shared" si="1020"/>
        <v>0</v>
      </c>
      <c r="BA480" s="469">
        <f t="shared" si="1021"/>
        <v>0</v>
      </c>
      <c r="BB480" s="97">
        <f t="shared" si="1022"/>
        <v>0.24577639467227347</v>
      </c>
      <c r="BC480" s="97">
        <f t="shared" si="1023"/>
        <v>0.1468154440939361</v>
      </c>
      <c r="BD480" s="97">
        <f t="shared" si="1024"/>
        <v>0.79153669015071648</v>
      </c>
      <c r="BE480" s="97">
        <f t="shared" si="1025"/>
        <v>0.22549984211181115</v>
      </c>
      <c r="BF480" s="97">
        <f t="shared" si="1026"/>
        <v>0.14054925598142295</v>
      </c>
      <c r="BG480" s="97">
        <f t="shared" si="1027"/>
        <v>0.77617690931107475</v>
      </c>
      <c r="BH480" s="97">
        <f t="shared" si="1028"/>
        <v>0.21136769941815586</v>
      </c>
      <c r="BI480" s="97">
        <f t="shared" si="1029"/>
        <v>0.13618191275148953</v>
      </c>
      <c r="BJ480" s="97">
        <f t="shared" si="1030"/>
        <v>0.75832635320013864</v>
      </c>
      <c r="BK480" s="97">
        <f t="shared" si="1031"/>
        <v>0.17917099171608722</v>
      </c>
      <c r="BL480" s="97">
        <f t="shared" si="1032"/>
        <v>0.12623196556677166</v>
      </c>
      <c r="BM480" s="469">
        <f t="shared" si="1033"/>
        <v>0.73597324179109613</v>
      </c>
      <c r="BN480" s="467">
        <f t="shared" si="1034"/>
        <v>0</v>
      </c>
      <c r="BO480" s="97">
        <f t="shared" si="1035"/>
        <v>0</v>
      </c>
      <c r="BP480" s="97">
        <f t="shared" si="1036"/>
        <v>0</v>
      </c>
      <c r="BQ480" s="97">
        <f t="shared" si="1037"/>
        <v>0</v>
      </c>
      <c r="BR480" s="97">
        <f t="shared" si="1038"/>
        <v>0</v>
      </c>
      <c r="BS480" s="97">
        <f t="shared" si="1039"/>
        <v>0</v>
      </c>
      <c r="BT480" s="97">
        <f t="shared" si="1040"/>
        <v>0</v>
      </c>
      <c r="BU480" s="97">
        <f t="shared" si="1041"/>
        <v>0</v>
      </c>
      <c r="BV480" s="97">
        <f t="shared" si="1042"/>
        <v>0</v>
      </c>
      <c r="BW480" s="97">
        <f t="shared" si="1043"/>
        <v>0</v>
      </c>
      <c r="BX480" s="97">
        <f t="shared" si="1044"/>
        <v>0</v>
      </c>
      <c r="BY480" s="469">
        <f t="shared" si="1045"/>
        <v>0</v>
      </c>
      <c r="BZ480" s="470">
        <f t="shared" si="1046"/>
        <v>0</v>
      </c>
      <c r="CA480" s="470">
        <f t="shared" si="1047"/>
        <v>0</v>
      </c>
      <c r="CB480" s="470">
        <f t="shared" si="1048"/>
        <v>0</v>
      </c>
      <c r="CC480" s="470">
        <f t="shared" si="1049"/>
        <v>0</v>
      </c>
      <c r="CD480" s="470">
        <f t="shared" si="1050"/>
        <v>0</v>
      </c>
      <c r="CE480" s="470">
        <f t="shared" si="1051"/>
        <v>0</v>
      </c>
      <c r="CF480" s="470">
        <f t="shared" si="1052"/>
        <v>0</v>
      </c>
      <c r="CG480" s="470">
        <f t="shared" si="1053"/>
        <v>0</v>
      </c>
      <c r="CH480" s="470">
        <f t="shared" si="1054"/>
        <v>0</v>
      </c>
      <c r="CI480" s="470">
        <f t="shared" si="1055"/>
        <v>0</v>
      </c>
      <c r="CJ480" s="470">
        <f t="shared" si="1056"/>
        <v>0</v>
      </c>
      <c r="CK480" s="472">
        <f t="shared" si="1057"/>
        <v>0</v>
      </c>
      <c r="CL480" s="470">
        <f t="shared" si="1058"/>
        <v>1.59261829652996</v>
      </c>
      <c r="CM480" s="116">
        <f t="shared" si="1059"/>
        <v>0.95135646687697095</v>
      </c>
      <c r="CN480" s="116">
        <f t="shared" si="1060"/>
        <v>5.1291167192428899</v>
      </c>
      <c r="CO480" s="116">
        <f t="shared" si="1061"/>
        <v>1.4612272870662399</v>
      </c>
      <c r="CP480" s="116">
        <f t="shared" si="1062"/>
        <v>0.91075189274447899</v>
      </c>
      <c r="CQ480" s="116">
        <f t="shared" si="1063"/>
        <v>5.0295861356466798</v>
      </c>
      <c r="CR480" s="116">
        <f t="shared" si="1064"/>
        <v>1.36965173501577</v>
      </c>
      <c r="CS480" s="116">
        <f t="shared" si="1065"/>
        <v>0.88245173501577201</v>
      </c>
      <c r="CT480" s="116">
        <f t="shared" si="1066"/>
        <v>4.91391545741324</v>
      </c>
      <c r="CU480" s="116">
        <f t="shared" si="1067"/>
        <v>1.1610187381703401</v>
      </c>
      <c r="CV480" s="116">
        <f t="shared" si="1068"/>
        <v>0.81797659305993597</v>
      </c>
      <c r="CW480" s="471">
        <f t="shared" si="1069"/>
        <v>4.7690684542586697</v>
      </c>
      <c r="CX480" s="470">
        <f t="shared" si="1070"/>
        <v>0</v>
      </c>
      <c r="CY480" s="116">
        <f t="shared" si="1071"/>
        <v>0</v>
      </c>
      <c r="CZ480" s="116">
        <f t="shared" si="1072"/>
        <v>0</v>
      </c>
      <c r="DA480" s="116">
        <f t="shared" si="1073"/>
        <v>0</v>
      </c>
      <c r="DB480" s="116">
        <f t="shared" si="1074"/>
        <v>0</v>
      </c>
      <c r="DC480" s="116">
        <f t="shared" si="1075"/>
        <v>0</v>
      </c>
      <c r="DD480" s="116">
        <f t="shared" si="1076"/>
        <v>0</v>
      </c>
      <c r="DE480" s="116">
        <f t="shared" si="1077"/>
        <v>0</v>
      </c>
      <c r="DF480" s="116">
        <f t="shared" si="1078"/>
        <v>0</v>
      </c>
      <c r="DG480" s="116">
        <f t="shared" si="1079"/>
        <v>0</v>
      </c>
      <c r="DH480" s="116">
        <f t="shared" si="1080"/>
        <v>0</v>
      </c>
      <c r="DI480" s="471">
        <f t="shared" si="1081"/>
        <v>0</v>
      </c>
      <c r="DJ480" s="470">
        <f t="shared" si="1082"/>
        <v>0</v>
      </c>
      <c r="DK480" s="116">
        <f t="shared" si="1083"/>
        <v>0</v>
      </c>
      <c r="DL480" s="116">
        <f t="shared" si="1084"/>
        <v>0</v>
      </c>
      <c r="DM480" s="116">
        <f t="shared" si="1085"/>
        <v>0</v>
      </c>
      <c r="DN480" s="116">
        <f t="shared" si="1086"/>
        <v>0</v>
      </c>
      <c r="DO480" s="116">
        <f t="shared" si="1087"/>
        <v>0</v>
      </c>
      <c r="DP480" s="116">
        <f t="shared" si="1088"/>
        <v>0</v>
      </c>
      <c r="DQ480" s="116">
        <f t="shared" si="1089"/>
        <v>0</v>
      </c>
      <c r="DR480" s="116">
        <f t="shared" si="1090"/>
        <v>0</v>
      </c>
      <c r="DS480" s="116">
        <f t="shared" si="1091"/>
        <v>0</v>
      </c>
      <c r="DT480" s="116">
        <f t="shared" si="1092"/>
        <v>0</v>
      </c>
      <c r="DU480" s="471">
        <f t="shared" si="1093"/>
        <v>0</v>
      </c>
      <c r="DV480" s="470">
        <f t="shared" si="1094"/>
        <v>0</v>
      </c>
      <c r="DW480" s="470">
        <f t="shared" si="1095"/>
        <v>0</v>
      </c>
      <c r="DX480" s="470">
        <f t="shared" si="1096"/>
        <v>0</v>
      </c>
      <c r="DY480" s="470">
        <f t="shared" si="1097"/>
        <v>0</v>
      </c>
      <c r="DZ480" s="470">
        <f t="shared" si="1098"/>
        <v>0</v>
      </c>
      <c r="EA480" s="470">
        <f t="shared" si="1099"/>
        <v>0</v>
      </c>
      <c r="EB480" s="470">
        <f t="shared" si="1100"/>
        <v>0</v>
      </c>
      <c r="EC480" s="470">
        <f t="shared" si="1101"/>
        <v>0</v>
      </c>
      <c r="ED480" s="470">
        <f t="shared" si="1102"/>
        <v>0</v>
      </c>
      <c r="EE480" s="470">
        <f t="shared" si="1103"/>
        <v>0</v>
      </c>
      <c r="EF480" s="470">
        <f t="shared" si="1104"/>
        <v>0</v>
      </c>
      <c r="EG480" s="470">
        <f t="shared" si="1105"/>
        <v>0</v>
      </c>
      <c r="EH480" s="466">
        <f t="shared" si="1106"/>
        <v>0</v>
      </c>
      <c r="EI480" s="122">
        <f t="shared" si="1107"/>
        <v>0</v>
      </c>
      <c r="EJ480" s="122">
        <f t="shared" si="1108"/>
        <v>0</v>
      </c>
      <c r="EK480" s="122">
        <f t="shared" si="1109"/>
        <v>0</v>
      </c>
      <c r="EL480" s="122">
        <f t="shared" si="1110"/>
        <v>0</v>
      </c>
      <c r="EM480" s="122">
        <f t="shared" si="1111"/>
        <v>0</v>
      </c>
      <c r="EN480" s="122">
        <f t="shared" si="1112"/>
        <v>0</v>
      </c>
      <c r="EO480" s="122">
        <f t="shared" si="1113"/>
        <v>0</v>
      </c>
      <c r="EP480" s="122">
        <f t="shared" si="1114"/>
        <v>0</v>
      </c>
      <c r="EQ480" s="122">
        <f t="shared" si="1115"/>
        <v>0</v>
      </c>
      <c r="ER480" s="122">
        <f t="shared" si="1116"/>
        <v>0</v>
      </c>
      <c r="ES480" s="469">
        <f t="shared" si="1117"/>
        <v>0</v>
      </c>
      <c r="ET480" s="466">
        <f t="shared" si="1118"/>
        <v>0</v>
      </c>
      <c r="EU480" s="122">
        <f t="shared" si="1119"/>
        <v>0</v>
      </c>
      <c r="EV480" s="122">
        <f t="shared" si="1120"/>
        <v>0</v>
      </c>
      <c r="EW480" s="122">
        <f t="shared" si="1121"/>
        <v>0</v>
      </c>
      <c r="EX480" s="122">
        <f t="shared" si="1122"/>
        <v>0</v>
      </c>
      <c r="EY480" s="122">
        <f t="shared" si="1123"/>
        <v>0</v>
      </c>
      <c r="EZ480" s="122">
        <f t="shared" si="1124"/>
        <v>0</v>
      </c>
      <c r="FA480" s="122">
        <f t="shared" si="1125"/>
        <v>0</v>
      </c>
      <c r="FB480" s="122">
        <f t="shared" si="1126"/>
        <v>0</v>
      </c>
      <c r="FC480" s="122">
        <f t="shared" si="1127"/>
        <v>0</v>
      </c>
      <c r="FD480" s="122">
        <f t="shared" si="1128"/>
        <v>0</v>
      </c>
      <c r="FE480" s="469">
        <f t="shared" si="1129"/>
        <v>0</v>
      </c>
      <c r="FF480" s="466">
        <f t="shared" si="1130"/>
        <v>0</v>
      </c>
      <c r="FG480" s="466">
        <f t="shared" si="1131"/>
        <v>0</v>
      </c>
      <c r="FH480" s="466">
        <f t="shared" si="1132"/>
        <v>0</v>
      </c>
      <c r="FI480" s="466">
        <f t="shared" si="1133"/>
        <v>0</v>
      </c>
      <c r="FJ480" s="466">
        <f t="shared" si="1134"/>
        <v>0</v>
      </c>
      <c r="FK480" s="466">
        <f t="shared" si="1135"/>
        <v>0</v>
      </c>
      <c r="FL480" s="466">
        <f t="shared" si="1136"/>
        <v>0</v>
      </c>
      <c r="FM480" s="466">
        <f t="shared" si="1137"/>
        <v>0</v>
      </c>
      <c r="FN480" s="466">
        <f t="shared" si="1138"/>
        <v>0</v>
      </c>
      <c r="FO480" s="466">
        <f t="shared" si="1139"/>
        <v>0</v>
      </c>
      <c r="FP480" s="466">
        <f t="shared" si="1140"/>
        <v>0</v>
      </c>
      <c r="FQ480" s="468">
        <f t="shared" si="1141"/>
        <v>0</v>
      </c>
      <c r="FR480" s="466">
        <f t="shared" si="1142"/>
        <v>0</v>
      </c>
      <c r="FS480" s="466">
        <f t="shared" si="1143"/>
        <v>0</v>
      </c>
      <c r="FT480" s="466">
        <f t="shared" si="1144"/>
        <v>0</v>
      </c>
      <c r="FU480" s="466">
        <f t="shared" si="1145"/>
        <v>0</v>
      </c>
      <c r="FV480" s="466">
        <f t="shared" si="1146"/>
        <v>0</v>
      </c>
      <c r="FW480" s="466">
        <f t="shared" si="1147"/>
        <v>0</v>
      </c>
      <c r="FX480" s="466">
        <f t="shared" si="1148"/>
        <v>0</v>
      </c>
      <c r="FY480" s="466">
        <f t="shared" si="1149"/>
        <v>0</v>
      </c>
      <c r="FZ480" s="466">
        <f t="shared" si="1150"/>
        <v>0</v>
      </c>
      <c r="GA480" s="466">
        <f t="shared" si="1151"/>
        <v>0</v>
      </c>
      <c r="GB480" s="466">
        <f t="shared" si="1152"/>
        <v>0</v>
      </c>
      <c r="GC480" s="468">
        <f t="shared" si="1153"/>
        <v>0</v>
      </c>
    </row>
    <row r="481" spans="1:185">
      <c r="A481" s="97">
        <v>478</v>
      </c>
      <c r="B481" s="97" t="s">
        <v>11</v>
      </c>
      <c r="C481" s="97" t="s">
        <v>213</v>
      </c>
      <c r="D481" s="97" t="s">
        <v>936</v>
      </c>
      <c r="E481" s="321">
        <v>1.6596431724762399</v>
      </c>
      <c r="F481" s="122">
        <v>0</v>
      </c>
      <c r="G481" s="122">
        <v>12.136481685848199</v>
      </c>
      <c r="H481" s="122">
        <v>1.6596431724762399</v>
      </c>
      <c r="I481" s="122">
        <v>0</v>
      </c>
      <c r="J481" s="122">
        <v>12.135091613712</v>
      </c>
      <c r="K481" s="122">
        <v>1.6596431724762399</v>
      </c>
      <c r="L481" s="122">
        <v>0</v>
      </c>
      <c r="M481" s="122">
        <v>12.133476124472599</v>
      </c>
      <c r="N481" s="122">
        <v>1.6596431724762399</v>
      </c>
      <c r="O481" s="122">
        <v>0</v>
      </c>
      <c r="P481" s="475">
        <v>12.131453150469801</v>
      </c>
      <c r="Q481" s="474">
        <v>1</v>
      </c>
      <c r="R481" s="97">
        <v>1.6596431724762399</v>
      </c>
      <c r="S481" s="97">
        <v>0</v>
      </c>
      <c r="T481" s="97">
        <v>12.136481685848199</v>
      </c>
      <c r="U481" s="97">
        <v>1.6596431724762399</v>
      </c>
      <c r="V481" s="97">
        <v>0</v>
      </c>
      <c r="W481" s="97">
        <v>12.135091613712</v>
      </c>
      <c r="X481" s="97">
        <v>1.6596431724762399</v>
      </c>
      <c r="Y481" s="97">
        <v>0</v>
      </c>
      <c r="Z481" s="97">
        <v>12.133476124472599</v>
      </c>
      <c r="AA481" s="97">
        <v>1.6596431724762399</v>
      </c>
      <c r="AB481" s="97">
        <v>0</v>
      </c>
      <c r="AC481" s="97">
        <v>12.131453150469801</v>
      </c>
      <c r="AD481" s="321">
        <v>0</v>
      </c>
      <c r="AE481" s="97">
        <v>0</v>
      </c>
      <c r="AF481" s="97">
        <v>0</v>
      </c>
      <c r="AG481" s="97">
        <v>0</v>
      </c>
      <c r="AH481" s="97">
        <v>0</v>
      </c>
      <c r="AI481" s="97">
        <v>0</v>
      </c>
      <c r="AJ481" s="97">
        <v>0</v>
      </c>
      <c r="AK481" s="97">
        <v>0</v>
      </c>
      <c r="AL481" s="97">
        <v>0</v>
      </c>
      <c r="AM481" s="97">
        <v>0</v>
      </c>
      <c r="AN481" s="97">
        <v>0</v>
      </c>
      <c r="AO481" s="97">
        <v>0</v>
      </c>
      <c r="AP481" s="466">
        <f t="shared" si="1010"/>
        <v>0</v>
      </c>
      <c r="AQ481" s="122">
        <f t="shared" si="1011"/>
        <v>0</v>
      </c>
      <c r="AR481" s="473">
        <f t="shared" si="1012"/>
        <v>0</v>
      </c>
      <c r="AS481" s="122">
        <f t="shared" si="1013"/>
        <v>0</v>
      </c>
      <c r="AT481" s="122">
        <f t="shared" si="1014"/>
        <v>0</v>
      </c>
      <c r="AU481" s="122">
        <f t="shared" si="1015"/>
        <v>0</v>
      </c>
      <c r="AV481" s="122">
        <f t="shared" si="1016"/>
        <v>0</v>
      </c>
      <c r="AW481" s="122">
        <f t="shared" si="1017"/>
        <v>0</v>
      </c>
      <c r="AX481" s="122">
        <f t="shared" si="1018"/>
        <v>0</v>
      </c>
      <c r="AY481" s="122">
        <f t="shared" si="1019"/>
        <v>0</v>
      </c>
      <c r="AZ481" s="122">
        <f t="shared" si="1020"/>
        <v>0</v>
      </c>
      <c r="BA481" s="469">
        <f t="shared" si="1021"/>
        <v>0</v>
      </c>
      <c r="BB481" s="97">
        <f t="shared" si="1022"/>
        <v>0.25611982247247217</v>
      </c>
      <c r="BC481" s="97">
        <f t="shared" si="1023"/>
        <v>0</v>
      </c>
      <c r="BD481" s="97">
        <f t="shared" si="1024"/>
        <v>1.872928823719396</v>
      </c>
      <c r="BE481" s="97">
        <f t="shared" si="1025"/>
        <v>0.25611982247247217</v>
      </c>
      <c r="BF481" s="97">
        <f t="shared" si="1026"/>
        <v>0</v>
      </c>
      <c r="BG481" s="97">
        <f t="shared" si="1027"/>
        <v>1.8727143046982884</v>
      </c>
      <c r="BH481" s="97">
        <f t="shared" si="1028"/>
        <v>0.25611982247247217</v>
      </c>
      <c r="BI481" s="97">
        <f t="shared" si="1029"/>
        <v>0</v>
      </c>
      <c r="BJ481" s="97">
        <f t="shared" si="1030"/>
        <v>1.8724649988088879</v>
      </c>
      <c r="BK481" s="97">
        <f t="shared" si="1031"/>
        <v>0.25611982247247217</v>
      </c>
      <c r="BL481" s="97">
        <f t="shared" si="1032"/>
        <v>0</v>
      </c>
      <c r="BM481" s="469">
        <f t="shared" si="1033"/>
        <v>1.8721528089652784</v>
      </c>
      <c r="BN481" s="467">
        <f t="shared" si="1034"/>
        <v>0</v>
      </c>
      <c r="BO481" s="97">
        <f t="shared" si="1035"/>
        <v>0</v>
      </c>
      <c r="BP481" s="97">
        <f t="shared" si="1036"/>
        <v>0</v>
      </c>
      <c r="BQ481" s="97">
        <f t="shared" si="1037"/>
        <v>0</v>
      </c>
      <c r="BR481" s="97">
        <f t="shared" si="1038"/>
        <v>0</v>
      </c>
      <c r="BS481" s="97">
        <f t="shared" si="1039"/>
        <v>0</v>
      </c>
      <c r="BT481" s="97">
        <f t="shared" si="1040"/>
        <v>0</v>
      </c>
      <c r="BU481" s="97">
        <f t="shared" si="1041"/>
        <v>0</v>
      </c>
      <c r="BV481" s="97">
        <f t="shared" si="1042"/>
        <v>0</v>
      </c>
      <c r="BW481" s="97">
        <f t="shared" si="1043"/>
        <v>0</v>
      </c>
      <c r="BX481" s="97">
        <f t="shared" si="1044"/>
        <v>0</v>
      </c>
      <c r="BY481" s="469">
        <f t="shared" si="1045"/>
        <v>0</v>
      </c>
      <c r="BZ481" s="470">
        <f t="shared" si="1046"/>
        <v>0</v>
      </c>
      <c r="CA481" s="470">
        <f t="shared" si="1047"/>
        <v>0</v>
      </c>
      <c r="CB481" s="470">
        <f t="shared" si="1048"/>
        <v>0</v>
      </c>
      <c r="CC481" s="470">
        <f t="shared" si="1049"/>
        <v>0</v>
      </c>
      <c r="CD481" s="470">
        <f t="shared" si="1050"/>
        <v>0</v>
      </c>
      <c r="CE481" s="470">
        <f t="shared" si="1051"/>
        <v>0</v>
      </c>
      <c r="CF481" s="470">
        <f t="shared" si="1052"/>
        <v>0</v>
      </c>
      <c r="CG481" s="470">
        <f t="shared" si="1053"/>
        <v>0</v>
      </c>
      <c r="CH481" s="470">
        <f t="shared" si="1054"/>
        <v>0</v>
      </c>
      <c r="CI481" s="470">
        <f t="shared" si="1055"/>
        <v>0</v>
      </c>
      <c r="CJ481" s="470">
        <f t="shared" si="1056"/>
        <v>0</v>
      </c>
      <c r="CK481" s="472">
        <f t="shared" si="1057"/>
        <v>0</v>
      </c>
      <c r="CL481" s="470">
        <f t="shared" si="1058"/>
        <v>1.6596431724762399</v>
      </c>
      <c r="CM481" s="116">
        <f t="shared" si="1059"/>
        <v>0</v>
      </c>
      <c r="CN481" s="116">
        <f t="shared" si="1060"/>
        <v>12.136481685848199</v>
      </c>
      <c r="CO481" s="116">
        <f t="shared" si="1061"/>
        <v>1.6596431724762399</v>
      </c>
      <c r="CP481" s="116">
        <f t="shared" si="1062"/>
        <v>0</v>
      </c>
      <c r="CQ481" s="116">
        <f t="shared" si="1063"/>
        <v>12.135091613712</v>
      </c>
      <c r="CR481" s="116">
        <f t="shared" si="1064"/>
        <v>1.6596431724762399</v>
      </c>
      <c r="CS481" s="116">
        <f t="shared" si="1065"/>
        <v>0</v>
      </c>
      <c r="CT481" s="116">
        <f t="shared" si="1066"/>
        <v>12.133476124472599</v>
      </c>
      <c r="CU481" s="116">
        <f t="shared" si="1067"/>
        <v>1.6596431724762399</v>
      </c>
      <c r="CV481" s="116">
        <f t="shared" si="1068"/>
        <v>0</v>
      </c>
      <c r="CW481" s="471">
        <f t="shared" si="1069"/>
        <v>12.131453150469801</v>
      </c>
      <c r="CX481" s="470">
        <f t="shared" si="1070"/>
        <v>0</v>
      </c>
      <c r="CY481" s="116">
        <f t="shared" si="1071"/>
        <v>0</v>
      </c>
      <c r="CZ481" s="116">
        <f t="shared" si="1072"/>
        <v>0</v>
      </c>
      <c r="DA481" s="116">
        <f t="shared" si="1073"/>
        <v>0</v>
      </c>
      <c r="DB481" s="116">
        <f t="shared" si="1074"/>
        <v>0</v>
      </c>
      <c r="DC481" s="116">
        <f t="shared" si="1075"/>
        <v>0</v>
      </c>
      <c r="DD481" s="116">
        <f t="shared" si="1076"/>
        <v>0</v>
      </c>
      <c r="DE481" s="116">
        <f t="shared" si="1077"/>
        <v>0</v>
      </c>
      <c r="DF481" s="116">
        <f t="shared" si="1078"/>
        <v>0</v>
      </c>
      <c r="DG481" s="116">
        <f t="shared" si="1079"/>
        <v>0</v>
      </c>
      <c r="DH481" s="116">
        <f t="shared" si="1080"/>
        <v>0</v>
      </c>
      <c r="DI481" s="471">
        <f t="shared" si="1081"/>
        <v>0</v>
      </c>
      <c r="DJ481" s="470">
        <f t="shared" si="1082"/>
        <v>0</v>
      </c>
      <c r="DK481" s="116">
        <f t="shared" si="1083"/>
        <v>0</v>
      </c>
      <c r="DL481" s="116">
        <f t="shared" si="1084"/>
        <v>0</v>
      </c>
      <c r="DM481" s="116">
        <f t="shared" si="1085"/>
        <v>0</v>
      </c>
      <c r="DN481" s="116">
        <f t="shared" si="1086"/>
        <v>0</v>
      </c>
      <c r="DO481" s="116">
        <f t="shared" si="1087"/>
        <v>0</v>
      </c>
      <c r="DP481" s="116">
        <f t="shared" si="1088"/>
        <v>0</v>
      </c>
      <c r="DQ481" s="116">
        <f t="shared" si="1089"/>
        <v>0</v>
      </c>
      <c r="DR481" s="116">
        <f t="shared" si="1090"/>
        <v>0</v>
      </c>
      <c r="DS481" s="116">
        <f t="shared" si="1091"/>
        <v>0</v>
      </c>
      <c r="DT481" s="116">
        <f t="shared" si="1092"/>
        <v>0</v>
      </c>
      <c r="DU481" s="471">
        <f t="shared" si="1093"/>
        <v>0</v>
      </c>
      <c r="DV481" s="470">
        <f t="shared" si="1094"/>
        <v>0</v>
      </c>
      <c r="DW481" s="470">
        <f t="shared" si="1095"/>
        <v>0</v>
      </c>
      <c r="DX481" s="470">
        <f t="shared" si="1096"/>
        <v>0</v>
      </c>
      <c r="DY481" s="470">
        <f t="shared" si="1097"/>
        <v>0</v>
      </c>
      <c r="DZ481" s="470">
        <f t="shared" si="1098"/>
        <v>0</v>
      </c>
      <c r="EA481" s="470">
        <f t="shared" si="1099"/>
        <v>0</v>
      </c>
      <c r="EB481" s="470">
        <f t="shared" si="1100"/>
        <v>0</v>
      </c>
      <c r="EC481" s="470">
        <f t="shared" si="1101"/>
        <v>0</v>
      </c>
      <c r="ED481" s="470">
        <f t="shared" si="1102"/>
        <v>0</v>
      </c>
      <c r="EE481" s="470">
        <f t="shared" si="1103"/>
        <v>0</v>
      </c>
      <c r="EF481" s="470">
        <f t="shared" si="1104"/>
        <v>0</v>
      </c>
      <c r="EG481" s="470">
        <f t="shared" si="1105"/>
        <v>0</v>
      </c>
      <c r="EH481" s="466">
        <f t="shared" si="1106"/>
        <v>0</v>
      </c>
      <c r="EI481" s="122">
        <f t="shared" si="1107"/>
        <v>0</v>
      </c>
      <c r="EJ481" s="122">
        <f t="shared" si="1108"/>
        <v>0</v>
      </c>
      <c r="EK481" s="122">
        <f t="shared" si="1109"/>
        <v>0</v>
      </c>
      <c r="EL481" s="122">
        <f t="shared" si="1110"/>
        <v>0</v>
      </c>
      <c r="EM481" s="122">
        <f t="shared" si="1111"/>
        <v>0</v>
      </c>
      <c r="EN481" s="122">
        <f t="shared" si="1112"/>
        <v>0</v>
      </c>
      <c r="EO481" s="122">
        <f t="shared" si="1113"/>
        <v>0</v>
      </c>
      <c r="EP481" s="122">
        <f t="shared" si="1114"/>
        <v>0</v>
      </c>
      <c r="EQ481" s="122">
        <f t="shared" si="1115"/>
        <v>0</v>
      </c>
      <c r="ER481" s="122">
        <f t="shared" si="1116"/>
        <v>0</v>
      </c>
      <c r="ES481" s="469">
        <f t="shared" si="1117"/>
        <v>0</v>
      </c>
      <c r="ET481" s="466">
        <f t="shared" si="1118"/>
        <v>0</v>
      </c>
      <c r="EU481" s="122">
        <f t="shared" si="1119"/>
        <v>0</v>
      </c>
      <c r="EV481" s="122">
        <f t="shared" si="1120"/>
        <v>0</v>
      </c>
      <c r="EW481" s="122">
        <f t="shared" si="1121"/>
        <v>0</v>
      </c>
      <c r="EX481" s="122">
        <f t="shared" si="1122"/>
        <v>0</v>
      </c>
      <c r="EY481" s="122">
        <f t="shared" si="1123"/>
        <v>0</v>
      </c>
      <c r="EZ481" s="122">
        <f t="shared" si="1124"/>
        <v>0</v>
      </c>
      <c r="FA481" s="122">
        <f t="shared" si="1125"/>
        <v>0</v>
      </c>
      <c r="FB481" s="122">
        <f t="shared" si="1126"/>
        <v>0</v>
      </c>
      <c r="FC481" s="122">
        <f t="shared" si="1127"/>
        <v>0</v>
      </c>
      <c r="FD481" s="122">
        <f t="shared" si="1128"/>
        <v>0</v>
      </c>
      <c r="FE481" s="469">
        <f t="shared" si="1129"/>
        <v>0</v>
      </c>
      <c r="FF481" s="466">
        <f t="shared" si="1130"/>
        <v>0</v>
      </c>
      <c r="FG481" s="466">
        <f t="shared" si="1131"/>
        <v>0</v>
      </c>
      <c r="FH481" s="466">
        <f t="shared" si="1132"/>
        <v>0</v>
      </c>
      <c r="FI481" s="466">
        <f t="shared" si="1133"/>
        <v>0</v>
      </c>
      <c r="FJ481" s="466">
        <f t="shared" si="1134"/>
        <v>0</v>
      </c>
      <c r="FK481" s="466">
        <f t="shared" si="1135"/>
        <v>0</v>
      </c>
      <c r="FL481" s="466">
        <f t="shared" si="1136"/>
        <v>0</v>
      </c>
      <c r="FM481" s="466">
        <f t="shared" si="1137"/>
        <v>0</v>
      </c>
      <c r="FN481" s="466">
        <f t="shared" si="1138"/>
        <v>0</v>
      </c>
      <c r="FO481" s="466">
        <f t="shared" si="1139"/>
        <v>0</v>
      </c>
      <c r="FP481" s="466">
        <f t="shared" si="1140"/>
        <v>0</v>
      </c>
      <c r="FQ481" s="468">
        <f t="shared" si="1141"/>
        <v>0</v>
      </c>
      <c r="FR481" s="466">
        <f t="shared" si="1142"/>
        <v>0</v>
      </c>
      <c r="FS481" s="466">
        <f t="shared" si="1143"/>
        <v>0</v>
      </c>
      <c r="FT481" s="466">
        <f t="shared" si="1144"/>
        <v>0</v>
      </c>
      <c r="FU481" s="466">
        <f t="shared" si="1145"/>
        <v>0</v>
      </c>
      <c r="FV481" s="466">
        <f t="shared" si="1146"/>
        <v>0</v>
      </c>
      <c r="FW481" s="466">
        <f t="shared" si="1147"/>
        <v>0</v>
      </c>
      <c r="FX481" s="466">
        <f t="shared" si="1148"/>
        <v>0</v>
      </c>
      <c r="FY481" s="466">
        <f t="shared" si="1149"/>
        <v>0</v>
      </c>
      <c r="FZ481" s="466">
        <f t="shared" si="1150"/>
        <v>0</v>
      </c>
      <c r="GA481" s="466">
        <f t="shared" si="1151"/>
        <v>0</v>
      </c>
      <c r="GB481" s="466">
        <f t="shared" si="1152"/>
        <v>0</v>
      </c>
      <c r="GC481" s="468">
        <f t="shared" si="1153"/>
        <v>0</v>
      </c>
    </row>
    <row r="482" spans="1:185">
      <c r="A482" s="97">
        <v>479</v>
      </c>
      <c r="B482" s="97" t="s">
        <v>11</v>
      </c>
      <c r="C482" s="97" t="s">
        <v>213</v>
      </c>
      <c r="D482" s="97" t="s">
        <v>936</v>
      </c>
      <c r="E482" s="321">
        <v>2.8234411090184302</v>
      </c>
      <c r="F482" s="122">
        <v>0</v>
      </c>
      <c r="G482" s="122">
        <v>4.3785777974513902</v>
      </c>
      <c r="H482" s="122">
        <v>2.7621839247642899</v>
      </c>
      <c r="I482" s="122">
        <v>0</v>
      </c>
      <c r="J482" s="122">
        <v>4.2646222952021002</v>
      </c>
      <c r="K482" s="122">
        <v>2.7185680824688299</v>
      </c>
      <c r="L482" s="122">
        <v>0</v>
      </c>
      <c r="M482" s="122">
        <v>4.1486806152982503</v>
      </c>
      <c r="N482" s="122">
        <v>2.57884369806307</v>
      </c>
      <c r="O482" s="122">
        <v>0</v>
      </c>
      <c r="P482" s="475">
        <v>3.9664641003912902</v>
      </c>
      <c r="Q482" s="474">
        <v>1</v>
      </c>
      <c r="R482" s="97">
        <v>2.8234411090184302</v>
      </c>
      <c r="S482" s="97">
        <v>0</v>
      </c>
      <c r="T482" s="97">
        <v>4.3785777974513902</v>
      </c>
      <c r="U482" s="97">
        <v>2.7621839247642899</v>
      </c>
      <c r="V482" s="97">
        <v>0</v>
      </c>
      <c r="W482" s="97">
        <v>4.2646222952021002</v>
      </c>
      <c r="X482" s="97">
        <v>2.7185680824688299</v>
      </c>
      <c r="Y482" s="97">
        <v>0</v>
      </c>
      <c r="Z482" s="97">
        <v>4.1486806152982503</v>
      </c>
      <c r="AA482" s="97">
        <v>2.57884369806307</v>
      </c>
      <c r="AB482" s="97">
        <v>0</v>
      </c>
      <c r="AC482" s="97">
        <v>3.9664641003912902</v>
      </c>
      <c r="AD482" s="321">
        <v>0</v>
      </c>
      <c r="AE482" s="97">
        <v>0</v>
      </c>
      <c r="AF482" s="97">
        <v>0</v>
      </c>
      <c r="AG482" s="97">
        <v>0</v>
      </c>
      <c r="AH482" s="97">
        <v>0</v>
      </c>
      <c r="AI482" s="97">
        <v>0</v>
      </c>
      <c r="AJ482" s="97">
        <v>0</v>
      </c>
      <c r="AK482" s="97">
        <v>0</v>
      </c>
      <c r="AL482" s="97">
        <v>0</v>
      </c>
      <c r="AM482" s="97">
        <v>0</v>
      </c>
      <c r="AN482" s="97">
        <v>0</v>
      </c>
      <c r="AO482" s="97">
        <v>0</v>
      </c>
      <c r="AP482" s="466">
        <f t="shared" si="1010"/>
        <v>0</v>
      </c>
      <c r="AQ482" s="122">
        <f t="shared" si="1011"/>
        <v>0</v>
      </c>
      <c r="AR482" s="473">
        <f t="shared" si="1012"/>
        <v>0</v>
      </c>
      <c r="AS482" s="122">
        <f t="shared" si="1013"/>
        <v>0</v>
      </c>
      <c r="AT482" s="122">
        <f t="shared" si="1014"/>
        <v>0</v>
      </c>
      <c r="AU482" s="122">
        <f t="shared" si="1015"/>
        <v>0</v>
      </c>
      <c r="AV482" s="122">
        <f t="shared" si="1016"/>
        <v>0</v>
      </c>
      <c r="AW482" s="122">
        <f t="shared" si="1017"/>
        <v>0</v>
      </c>
      <c r="AX482" s="122">
        <f t="shared" si="1018"/>
        <v>0</v>
      </c>
      <c r="AY482" s="122">
        <f t="shared" si="1019"/>
        <v>0</v>
      </c>
      <c r="AZ482" s="122">
        <f t="shared" si="1020"/>
        <v>0</v>
      </c>
      <c r="BA482" s="469">
        <f t="shared" si="1021"/>
        <v>0</v>
      </c>
      <c r="BB482" s="97">
        <f t="shared" si="1022"/>
        <v>0.43571970625729972</v>
      </c>
      <c r="BC482" s="97">
        <f t="shared" si="1023"/>
        <v>0</v>
      </c>
      <c r="BD482" s="97">
        <f t="shared" si="1024"/>
        <v>0.67571185587558169</v>
      </c>
      <c r="BE482" s="97">
        <f t="shared" si="1025"/>
        <v>0.42626636145612462</v>
      </c>
      <c r="BF482" s="97">
        <f t="shared" si="1026"/>
        <v>0</v>
      </c>
      <c r="BG482" s="97">
        <f t="shared" si="1027"/>
        <v>0.65812598953402179</v>
      </c>
      <c r="BH482" s="97">
        <f t="shared" si="1028"/>
        <v>0.41953546774899525</v>
      </c>
      <c r="BI482" s="97">
        <f t="shared" si="1029"/>
        <v>0</v>
      </c>
      <c r="BJ482" s="97">
        <f t="shared" si="1030"/>
        <v>0.64023361184308214</v>
      </c>
      <c r="BK482" s="97">
        <f t="shared" si="1031"/>
        <v>0.3979728902488664</v>
      </c>
      <c r="BL482" s="97">
        <f t="shared" si="1032"/>
        <v>0</v>
      </c>
      <c r="BM482" s="469">
        <f t="shared" si="1033"/>
        <v>0.61211355433705139</v>
      </c>
      <c r="BN482" s="467">
        <f t="shared" si="1034"/>
        <v>0</v>
      </c>
      <c r="BO482" s="97">
        <f t="shared" si="1035"/>
        <v>0</v>
      </c>
      <c r="BP482" s="97">
        <f t="shared" si="1036"/>
        <v>0</v>
      </c>
      <c r="BQ482" s="97">
        <f t="shared" si="1037"/>
        <v>0</v>
      </c>
      <c r="BR482" s="97">
        <f t="shared" si="1038"/>
        <v>0</v>
      </c>
      <c r="BS482" s="97">
        <f t="shared" si="1039"/>
        <v>0</v>
      </c>
      <c r="BT482" s="97">
        <f t="shared" si="1040"/>
        <v>0</v>
      </c>
      <c r="BU482" s="97">
        <f t="shared" si="1041"/>
        <v>0</v>
      </c>
      <c r="BV482" s="97">
        <f t="shared" si="1042"/>
        <v>0</v>
      </c>
      <c r="BW482" s="97">
        <f t="shared" si="1043"/>
        <v>0</v>
      </c>
      <c r="BX482" s="97">
        <f t="shared" si="1044"/>
        <v>0</v>
      </c>
      <c r="BY482" s="469">
        <f t="shared" si="1045"/>
        <v>0</v>
      </c>
      <c r="BZ482" s="470">
        <f t="shared" si="1046"/>
        <v>0</v>
      </c>
      <c r="CA482" s="470">
        <f t="shared" si="1047"/>
        <v>0</v>
      </c>
      <c r="CB482" s="470">
        <f t="shared" si="1048"/>
        <v>0</v>
      </c>
      <c r="CC482" s="470">
        <f t="shared" si="1049"/>
        <v>0</v>
      </c>
      <c r="CD482" s="470">
        <f t="shared" si="1050"/>
        <v>0</v>
      </c>
      <c r="CE482" s="470">
        <f t="shared" si="1051"/>
        <v>0</v>
      </c>
      <c r="CF482" s="470">
        <f t="shared" si="1052"/>
        <v>0</v>
      </c>
      <c r="CG482" s="470">
        <f t="shared" si="1053"/>
        <v>0</v>
      </c>
      <c r="CH482" s="470">
        <f t="shared" si="1054"/>
        <v>0</v>
      </c>
      <c r="CI482" s="470">
        <f t="shared" si="1055"/>
        <v>0</v>
      </c>
      <c r="CJ482" s="470">
        <f t="shared" si="1056"/>
        <v>0</v>
      </c>
      <c r="CK482" s="472">
        <f t="shared" si="1057"/>
        <v>0</v>
      </c>
      <c r="CL482" s="470">
        <f t="shared" si="1058"/>
        <v>2.8234411090184302</v>
      </c>
      <c r="CM482" s="116">
        <f t="shared" si="1059"/>
        <v>0</v>
      </c>
      <c r="CN482" s="116">
        <f t="shared" si="1060"/>
        <v>4.3785777974513902</v>
      </c>
      <c r="CO482" s="116">
        <f t="shared" si="1061"/>
        <v>2.7621839247642899</v>
      </c>
      <c r="CP482" s="116">
        <f t="shared" si="1062"/>
        <v>0</v>
      </c>
      <c r="CQ482" s="116">
        <f t="shared" si="1063"/>
        <v>4.2646222952021002</v>
      </c>
      <c r="CR482" s="116">
        <f t="shared" si="1064"/>
        <v>2.7185680824688299</v>
      </c>
      <c r="CS482" s="116">
        <f t="shared" si="1065"/>
        <v>0</v>
      </c>
      <c r="CT482" s="116">
        <f t="shared" si="1066"/>
        <v>4.1486806152982503</v>
      </c>
      <c r="CU482" s="116">
        <f t="shared" si="1067"/>
        <v>2.57884369806307</v>
      </c>
      <c r="CV482" s="116">
        <f t="shared" si="1068"/>
        <v>0</v>
      </c>
      <c r="CW482" s="471">
        <f t="shared" si="1069"/>
        <v>3.9664641003912902</v>
      </c>
      <c r="CX482" s="470">
        <f t="shared" si="1070"/>
        <v>0</v>
      </c>
      <c r="CY482" s="116">
        <f t="shared" si="1071"/>
        <v>0</v>
      </c>
      <c r="CZ482" s="116">
        <f t="shared" si="1072"/>
        <v>0</v>
      </c>
      <c r="DA482" s="116">
        <f t="shared" si="1073"/>
        <v>0</v>
      </c>
      <c r="DB482" s="116">
        <f t="shared" si="1074"/>
        <v>0</v>
      </c>
      <c r="DC482" s="116">
        <f t="shared" si="1075"/>
        <v>0</v>
      </c>
      <c r="DD482" s="116">
        <f t="shared" si="1076"/>
        <v>0</v>
      </c>
      <c r="DE482" s="116">
        <f t="shared" si="1077"/>
        <v>0</v>
      </c>
      <c r="DF482" s="116">
        <f t="shared" si="1078"/>
        <v>0</v>
      </c>
      <c r="DG482" s="116">
        <f t="shared" si="1079"/>
        <v>0</v>
      </c>
      <c r="DH482" s="116">
        <f t="shared" si="1080"/>
        <v>0</v>
      </c>
      <c r="DI482" s="471">
        <f t="shared" si="1081"/>
        <v>0</v>
      </c>
      <c r="DJ482" s="470">
        <f t="shared" si="1082"/>
        <v>0</v>
      </c>
      <c r="DK482" s="116">
        <f t="shared" si="1083"/>
        <v>0</v>
      </c>
      <c r="DL482" s="116">
        <f t="shared" si="1084"/>
        <v>0</v>
      </c>
      <c r="DM482" s="116">
        <f t="shared" si="1085"/>
        <v>0</v>
      </c>
      <c r="DN482" s="116">
        <f t="shared" si="1086"/>
        <v>0</v>
      </c>
      <c r="DO482" s="116">
        <f t="shared" si="1087"/>
        <v>0</v>
      </c>
      <c r="DP482" s="116">
        <f t="shared" si="1088"/>
        <v>0</v>
      </c>
      <c r="DQ482" s="116">
        <f t="shared" si="1089"/>
        <v>0</v>
      </c>
      <c r="DR482" s="116">
        <f t="shared" si="1090"/>
        <v>0</v>
      </c>
      <c r="DS482" s="116">
        <f t="shared" si="1091"/>
        <v>0</v>
      </c>
      <c r="DT482" s="116">
        <f t="shared" si="1092"/>
        <v>0</v>
      </c>
      <c r="DU482" s="471">
        <f t="shared" si="1093"/>
        <v>0</v>
      </c>
      <c r="DV482" s="470">
        <f t="shared" si="1094"/>
        <v>0</v>
      </c>
      <c r="DW482" s="470">
        <f t="shared" si="1095"/>
        <v>0</v>
      </c>
      <c r="DX482" s="470">
        <f t="shared" si="1096"/>
        <v>0</v>
      </c>
      <c r="DY482" s="470">
        <f t="shared" si="1097"/>
        <v>0</v>
      </c>
      <c r="DZ482" s="470">
        <f t="shared" si="1098"/>
        <v>0</v>
      </c>
      <c r="EA482" s="470">
        <f t="shared" si="1099"/>
        <v>0</v>
      </c>
      <c r="EB482" s="470">
        <f t="shared" si="1100"/>
        <v>0</v>
      </c>
      <c r="EC482" s="470">
        <f t="shared" si="1101"/>
        <v>0</v>
      </c>
      <c r="ED482" s="470">
        <f t="shared" si="1102"/>
        <v>0</v>
      </c>
      <c r="EE482" s="470">
        <f t="shared" si="1103"/>
        <v>0</v>
      </c>
      <c r="EF482" s="470">
        <f t="shared" si="1104"/>
        <v>0</v>
      </c>
      <c r="EG482" s="470">
        <f t="shared" si="1105"/>
        <v>0</v>
      </c>
      <c r="EH482" s="466">
        <f t="shared" si="1106"/>
        <v>0</v>
      </c>
      <c r="EI482" s="122">
        <f t="shared" si="1107"/>
        <v>0</v>
      </c>
      <c r="EJ482" s="122">
        <f t="shared" si="1108"/>
        <v>0</v>
      </c>
      <c r="EK482" s="122">
        <f t="shared" si="1109"/>
        <v>0</v>
      </c>
      <c r="EL482" s="122">
        <f t="shared" si="1110"/>
        <v>0</v>
      </c>
      <c r="EM482" s="122">
        <f t="shared" si="1111"/>
        <v>0</v>
      </c>
      <c r="EN482" s="122">
        <f t="shared" si="1112"/>
        <v>0</v>
      </c>
      <c r="EO482" s="122">
        <f t="shared" si="1113"/>
        <v>0</v>
      </c>
      <c r="EP482" s="122">
        <f t="shared" si="1114"/>
        <v>0</v>
      </c>
      <c r="EQ482" s="122">
        <f t="shared" si="1115"/>
        <v>0</v>
      </c>
      <c r="ER482" s="122">
        <f t="shared" si="1116"/>
        <v>0</v>
      </c>
      <c r="ES482" s="469">
        <f t="shared" si="1117"/>
        <v>0</v>
      </c>
      <c r="ET482" s="466">
        <f t="shared" si="1118"/>
        <v>0</v>
      </c>
      <c r="EU482" s="122">
        <f t="shared" si="1119"/>
        <v>0</v>
      </c>
      <c r="EV482" s="122">
        <f t="shared" si="1120"/>
        <v>0</v>
      </c>
      <c r="EW482" s="122">
        <f t="shared" si="1121"/>
        <v>0</v>
      </c>
      <c r="EX482" s="122">
        <f t="shared" si="1122"/>
        <v>0</v>
      </c>
      <c r="EY482" s="122">
        <f t="shared" si="1123"/>
        <v>0</v>
      </c>
      <c r="EZ482" s="122">
        <f t="shared" si="1124"/>
        <v>0</v>
      </c>
      <c r="FA482" s="122">
        <f t="shared" si="1125"/>
        <v>0</v>
      </c>
      <c r="FB482" s="122">
        <f t="shared" si="1126"/>
        <v>0</v>
      </c>
      <c r="FC482" s="122">
        <f t="shared" si="1127"/>
        <v>0</v>
      </c>
      <c r="FD482" s="122">
        <f t="shared" si="1128"/>
        <v>0</v>
      </c>
      <c r="FE482" s="469">
        <f t="shared" si="1129"/>
        <v>0</v>
      </c>
      <c r="FF482" s="466">
        <f t="shared" si="1130"/>
        <v>0</v>
      </c>
      <c r="FG482" s="466">
        <f t="shared" si="1131"/>
        <v>0</v>
      </c>
      <c r="FH482" s="466">
        <f t="shared" si="1132"/>
        <v>0</v>
      </c>
      <c r="FI482" s="466">
        <f t="shared" si="1133"/>
        <v>0</v>
      </c>
      <c r="FJ482" s="466">
        <f t="shared" si="1134"/>
        <v>0</v>
      </c>
      <c r="FK482" s="466">
        <f t="shared" si="1135"/>
        <v>0</v>
      </c>
      <c r="FL482" s="466">
        <f t="shared" si="1136"/>
        <v>0</v>
      </c>
      <c r="FM482" s="466">
        <f t="shared" si="1137"/>
        <v>0</v>
      </c>
      <c r="FN482" s="466">
        <f t="shared" si="1138"/>
        <v>0</v>
      </c>
      <c r="FO482" s="466">
        <f t="shared" si="1139"/>
        <v>0</v>
      </c>
      <c r="FP482" s="466">
        <f t="shared" si="1140"/>
        <v>0</v>
      </c>
      <c r="FQ482" s="468">
        <f t="shared" si="1141"/>
        <v>0</v>
      </c>
      <c r="FR482" s="466">
        <f t="shared" si="1142"/>
        <v>0</v>
      </c>
      <c r="FS482" s="466">
        <f t="shared" si="1143"/>
        <v>0</v>
      </c>
      <c r="FT482" s="466">
        <f t="shared" si="1144"/>
        <v>0</v>
      </c>
      <c r="FU482" s="466">
        <f t="shared" si="1145"/>
        <v>0</v>
      </c>
      <c r="FV482" s="466">
        <f t="shared" si="1146"/>
        <v>0</v>
      </c>
      <c r="FW482" s="466">
        <f t="shared" si="1147"/>
        <v>0</v>
      </c>
      <c r="FX482" s="466">
        <f t="shared" si="1148"/>
        <v>0</v>
      </c>
      <c r="FY482" s="466">
        <f t="shared" si="1149"/>
        <v>0</v>
      </c>
      <c r="FZ482" s="466">
        <f t="shared" si="1150"/>
        <v>0</v>
      </c>
      <c r="GA482" s="466">
        <f t="shared" si="1151"/>
        <v>0</v>
      </c>
      <c r="GB482" s="466">
        <f t="shared" si="1152"/>
        <v>0</v>
      </c>
      <c r="GC482" s="468">
        <f t="shared" si="1153"/>
        <v>0</v>
      </c>
    </row>
    <row r="483" spans="1:185">
      <c r="A483" s="97">
        <v>480</v>
      </c>
      <c r="B483" s="97" t="s">
        <v>11</v>
      </c>
      <c r="C483" s="97" t="s">
        <v>213</v>
      </c>
      <c r="D483" s="97" t="s">
        <v>936</v>
      </c>
      <c r="E483" s="321">
        <v>3.5563782267347901</v>
      </c>
      <c r="F483" s="122">
        <v>0</v>
      </c>
      <c r="G483" s="122">
        <v>26.006746469674798</v>
      </c>
      <c r="H483" s="122">
        <v>3.5563782267347901</v>
      </c>
      <c r="I483" s="122">
        <v>0</v>
      </c>
      <c r="J483" s="122">
        <v>26.0037677436686</v>
      </c>
      <c r="K483" s="122">
        <v>3.5563782267347901</v>
      </c>
      <c r="L483" s="122">
        <v>0</v>
      </c>
      <c r="M483" s="122">
        <v>26.000305981012801</v>
      </c>
      <c r="N483" s="122">
        <v>3.5563782267347901</v>
      </c>
      <c r="O483" s="122">
        <v>0</v>
      </c>
      <c r="P483" s="475">
        <v>25.995971036721102</v>
      </c>
      <c r="Q483" s="474">
        <v>1</v>
      </c>
      <c r="R483" s="97">
        <v>3.5563782267347901</v>
      </c>
      <c r="S483" s="97">
        <v>0</v>
      </c>
      <c r="T483" s="97">
        <v>26.006746469674798</v>
      </c>
      <c r="U483" s="97">
        <v>3.5563782267347901</v>
      </c>
      <c r="V483" s="97">
        <v>0</v>
      </c>
      <c r="W483" s="97">
        <v>26.0037677436686</v>
      </c>
      <c r="X483" s="97">
        <v>3.5563782267347901</v>
      </c>
      <c r="Y483" s="97">
        <v>0</v>
      </c>
      <c r="Z483" s="97">
        <v>26.000305981012801</v>
      </c>
      <c r="AA483" s="97">
        <v>3.5563782267347901</v>
      </c>
      <c r="AB483" s="97">
        <v>0</v>
      </c>
      <c r="AC483" s="97">
        <v>25.995971036721102</v>
      </c>
      <c r="AD483" s="321">
        <v>0</v>
      </c>
      <c r="AE483" s="97">
        <v>0</v>
      </c>
      <c r="AF483" s="97">
        <v>0</v>
      </c>
      <c r="AG483" s="97">
        <v>0</v>
      </c>
      <c r="AH483" s="97">
        <v>0</v>
      </c>
      <c r="AI483" s="97">
        <v>0</v>
      </c>
      <c r="AJ483" s="97">
        <v>0</v>
      </c>
      <c r="AK483" s="97">
        <v>0</v>
      </c>
      <c r="AL483" s="97">
        <v>0</v>
      </c>
      <c r="AM483" s="97">
        <v>0</v>
      </c>
      <c r="AN483" s="97">
        <v>0</v>
      </c>
      <c r="AO483" s="97">
        <v>0</v>
      </c>
      <c r="AP483" s="466">
        <f t="shared" si="1010"/>
        <v>0</v>
      </c>
      <c r="AQ483" s="122">
        <f t="shared" si="1011"/>
        <v>0</v>
      </c>
      <c r="AR483" s="473">
        <f t="shared" si="1012"/>
        <v>0</v>
      </c>
      <c r="AS483" s="122">
        <f t="shared" si="1013"/>
        <v>0</v>
      </c>
      <c r="AT483" s="122">
        <f t="shared" si="1014"/>
        <v>0</v>
      </c>
      <c r="AU483" s="122">
        <f t="shared" si="1015"/>
        <v>0</v>
      </c>
      <c r="AV483" s="122">
        <f t="shared" si="1016"/>
        <v>0</v>
      </c>
      <c r="AW483" s="122">
        <f t="shared" si="1017"/>
        <v>0</v>
      </c>
      <c r="AX483" s="122">
        <f t="shared" si="1018"/>
        <v>0</v>
      </c>
      <c r="AY483" s="122">
        <f t="shared" si="1019"/>
        <v>0</v>
      </c>
      <c r="AZ483" s="122">
        <f t="shared" si="1020"/>
        <v>0</v>
      </c>
      <c r="BA483" s="469">
        <f t="shared" si="1021"/>
        <v>0</v>
      </c>
      <c r="BB483" s="97">
        <f t="shared" si="1022"/>
        <v>0.54882819101243885</v>
      </c>
      <c r="BC483" s="97">
        <f t="shared" si="1023"/>
        <v>0</v>
      </c>
      <c r="BD483" s="97">
        <f t="shared" si="1024"/>
        <v>4.0134189079701468</v>
      </c>
      <c r="BE483" s="97">
        <f t="shared" si="1025"/>
        <v>0.54882819101243885</v>
      </c>
      <c r="BF483" s="97">
        <f t="shared" si="1026"/>
        <v>0</v>
      </c>
      <c r="BG483" s="97">
        <f t="shared" si="1027"/>
        <v>4.0129592243534802</v>
      </c>
      <c r="BH483" s="97">
        <f t="shared" si="1028"/>
        <v>0.54882819101243885</v>
      </c>
      <c r="BI483" s="97">
        <f t="shared" si="1029"/>
        <v>0</v>
      </c>
      <c r="BJ483" s="97">
        <f t="shared" si="1030"/>
        <v>4.0124249974476305</v>
      </c>
      <c r="BK483" s="97">
        <f t="shared" si="1031"/>
        <v>0.54882819101243885</v>
      </c>
      <c r="BL483" s="97">
        <f t="shared" si="1032"/>
        <v>0</v>
      </c>
      <c r="BM483" s="469">
        <f t="shared" si="1033"/>
        <v>4.011756019211326</v>
      </c>
      <c r="BN483" s="467">
        <f t="shared" si="1034"/>
        <v>0</v>
      </c>
      <c r="BO483" s="97">
        <f t="shared" si="1035"/>
        <v>0</v>
      </c>
      <c r="BP483" s="97">
        <f t="shared" si="1036"/>
        <v>0</v>
      </c>
      <c r="BQ483" s="97">
        <f t="shared" si="1037"/>
        <v>0</v>
      </c>
      <c r="BR483" s="97">
        <f t="shared" si="1038"/>
        <v>0</v>
      </c>
      <c r="BS483" s="97">
        <f t="shared" si="1039"/>
        <v>0</v>
      </c>
      <c r="BT483" s="97">
        <f t="shared" si="1040"/>
        <v>0</v>
      </c>
      <c r="BU483" s="97">
        <f t="shared" si="1041"/>
        <v>0</v>
      </c>
      <c r="BV483" s="97">
        <f t="shared" si="1042"/>
        <v>0</v>
      </c>
      <c r="BW483" s="97">
        <f t="shared" si="1043"/>
        <v>0</v>
      </c>
      <c r="BX483" s="97">
        <f t="shared" si="1044"/>
        <v>0</v>
      </c>
      <c r="BY483" s="469">
        <f t="shared" si="1045"/>
        <v>0</v>
      </c>
      <c r="BZ483" s="470">
        <f t="shared" si="1046"/>
        <v>0</v>
      </c>
      <c r="CA483" s="470">
        <f t="shared" si="1047"/>
        <v>0</v>
      </c>
      <c r="CB483" s="470">
        <f t="shared" si="1048"/>
        <v>0</v>
      </c>
      <c r="CC483" s="470">
        <f t="shared" si="1049"/>
        <v>0</v>
      </c>
      <c r="CD483" s="470">
        <f t="shared" si="1050"/>
        <v>0</v>
      </c>
      <c r="CE483" s="470">
        <f t="shared" si="1051"/>
        <v>0</v>
      </c>
      <c r="CF483" s="470">
        <f t="shared" si="1052"/>
        <v>0</v>
      </c>
      <c r="CG483" s="470">
        <f t="shared" si="1053"/>
        <v>0</v>
      </c>
      <c r="CH483" s="470">
        <f t="shared" si="1054"/>
        <v>0</v>
      </c>
      <c r="CI483" s="470">
        <f t="shared" si="1055"/>
        <v>0</v>
      </c>
      <c r="CJ483" s="470">
        <f t="shared" si="1056"/>
        <v>0</v>
      </c>
      <c r="CK483" s="472">
        <f t="shared" si="1057"/>
        <v>0</v>
      </c>
      <c r="CL483" s="470">
        <f t="shared" si="1058"/>
        <v>3.5563782267347901</v>
      </c>
      <c r="CM483" s="116">
        <f t="shared" si="1059"/>
        <v>0</v>
      </c>
      <c r="CN483" s="116">
        <f t="shared" si="1060"/>
        <v>26.006746469674798</v>
      </c>
      <c r="CO483" s="116">
        <f t="shared" si="1061"/>
        <v>3.5563782267347901</v>
      </c>
      <c r="CP483" s="116">
        <f t="shared" si="1062"/>
        <v>0</v>
      </c>
      <c r="CQ483" s="116">
        <f t="shared" si="1063"/>
        <v>26.0037677436686</v>
      </c>
      <c r="CR483" s="116">
        <f t="shared" si="1064"/>
        <v>3.5563782267347901</v>
      </c>
      <c r="CS483" s="116">
        <f t="shared" si="1065"/>
        <v>0</v>
      </c>
      <c r="CT483" s="116">
        <f t="shared" si="1066"/>
        <v>26.000305981012801</v>
      </c>
      <c r="CU483" s="116">
        <f t="shared" si="1067"/>
        <v>3.5563782267347901</v>
      </c>
      <c r="CV483" s="116">
        <f t="shared" si="1068"/>
        <v>0</v>
      </c>
      <c r="CW483" s="471">
        <f t="shared" si="1069"/>
        <v>25.995971036721102</v>
      </c>
      <c r="CX483" s="470">
        <f t="shared" si="1070"/>
        <v>0</v>
      </c>
      <c r="CY483" s="116">
        <f t="shared" si="1071"/>
        <v>0</v>
      </c>
      <c r="CZ483" s="116">
        <f t="shared" si="1072"/>
        <v>0</v>
      </c>
      <c r="DA483" s="116">
        <f t="shared" si="1073"/>
        <v>0</v>
      </c>
      <c r="DB483" s="116">
        <f t="shared" si="1074"/>
        <v>0</v>
      </c>
      <c r="DC483" s="116">
        <f t="shared" si="1075"/>
        <v>0</v>
      </c>
      <c r="DD483" s="116">
        <f t="shared" si="1076"/>
        <v>0</v>
      </c>
      <c r="DE483" s="116">
        <f t="shared" si="1077"/>
        <v>0</v>
      </c>
      <c r="DF483" s="116">
        <f t="shared" si="1078"/>
        <v>0</v>
      </c>
      <c r="DG483" s="116">
        <f t="shared" si="1079"/>
        <v>0</v>
      </c>
      <c r="DH483" s="116">
        <f t="shared" si="1080"/>
        <v>0</v>
      </c>
      <c r="DI483" s="471">
        <f t="shared" si="1081"/>
        <v>0</v>
      </c>
      <c r="DJ483" s="470">
        <f t="shared" si="1082"/>
        <v>0</v>
      </c>
      <c r="DK483" s="116">
        <f t="shared" si="1083"/>
        <v>0</v>
      </c>
      <c r="DL483" s="116">
        <f t="shared" si="1084"/>
        <v>0</v>
      </c>
      <c r="DM483" s="116">
        <f t="shared" si="1085"/>
        <v>0</v>
      </c>
      <c r="DN483" s="116">
        <f t="shared" si="1086"/>
        <v>0</v>
      </c>
      <c r="DO483" s="116">
        <f t="shared" si="1087"/>
        <v>0</v>
      </c>
      <c r="DP483" s="116">
        <f t="shared" si="1088"/>
        <v>0</v>
      </c>
      <c r="DQ483" s="116">
        <f t="shared" si="1089"/>
        <v>0</v>
      </c>
      <c r="DR483" s="116">
        <f t="shared" si="1090"/>
        <v>0</v>
      </c>
      <c r="DS483" s="116">
        <f t="shared" si="1091"/>
        <v>0</v>
      </c>
      <c r="DT483" s="116">
        <f t="shared" si="1092"/>
        <v>0</v>
      </c>
      <c r="DU483" s="471">
        <f t="shared" si="1093"/>
        <v>0</v>
      </c>
      <c r="DV483" s="470">
        <f t="shared" si="1094"/>
        <v>0</v>
      </c>
      <c r="DW483" s="470">
        <f t="shared" si="1095"/>
        <v>0</v>
      </c>
      <c r="DX483" s="470">
        <f t="shared" si="1096"/>
        <v>0</v>
      </c>
      <c r="DY483" s="470">
        <f t="shared" si="1097"/>
        <v>0</v>
      </c>
      <c r="DZ483" s="470">
        <f t="shared" si="1098"/>
        <v>0</v>
      </c>
      <c r="EA483" s="470">
        <f t="shared" si="1099"/>
        <v>0</v>
      </c>
      <c r="EB483" s="470">
        <f t="shared" si="1100"/>
        <v>0</v>
      </c>
      <c r="EC483" s="470">
        <f t="shared" si="1101"/>
        <v>0</v>
      </c>
      <c r="ED483" s="470">
        <f t="shared" si="1102"/>
        <v>0</v>
      </c>
      <c r="EE483" s="470">
        <f t="shared" si="1103"/>
        <v>0</v>
      </c>
      <c r="EF483" s="470">
        <f t="shared" si="1104"/>
        <v>0</v>
      </c>
      <c r="EG483" s="470">
        <f t="shared" si="1105"/>
        <v>0</v>
      </c>
      <c r="EH483" s="466">
        <f t="shared" si="1106"/>
        <v>0</v>
      </c>
      <c r="EI483" s="122">
        <f t="shared" si="1107"/>
        <v>0</v>
      </c>
      <c r="EJ483" s="122">
        <f t="shared" si="1108"/>
        <v>0</v>
      </c>
      <c r="EK483" s="122">
        <f t="shared" si="1109"/>
        <v>0</v>
      </c>
      <c r="EL483" s="122">
        <f t="shared" si="1110"/>
        <v>0</v>
      </c>
      <c r="EM483" s="122">
        <f t="shared" si="1111"/>
        <v>0</v>
      </c>
      <c r="EN483" s="122">
        <f t="shared" si="1112"/>
        <v>0</v>
      </c>
      <c r="EO483" s="122">
        <f t="shared" si="1113"/>
        <v>0</v>
      </c>
      <c r="EP483" s="122">
        <f t="shared" si="1114"/>
        <v>0</v>
      </c>
      <c r="EQ483" s="122">
        <f t="shared" si="1115"/>
        <v>0</v>
      </c>
      <c r="ER483" s="122">
        <f t="shared" si="1116"/>
        <v>0</v>
      </c>
      <c r="ES483" s="469">
        <f t="shared" si="1117"/>
        <v>0</v>
      </c>
      <c r="ET483" s="466">
        <f t="shared" si="1118"/>
        <v>0</v>
      </c>
      <c r="EU483" s="122">
        <f t="shared" si="1119"/>
        <v>0</v>
      </c>
      <c r="EV483" s="122">
        <f t="shared" si="1120"/>
        <v>0</v>
      </c>
      <c r="EW483" s="122">
        <f t="shared" si="1121"/>
        <v>0</v>
      </c>
      <c r="EX483" s="122">
        <f t="shared" si="1122"/>
        <v>0</v>
      </c>
      <c r="EY483" s="122">
        <f t="shared" si="1123"/>
        <v>0</v>
      </c>
      <c r="EZ483" s="122">
        <f t="shared" si="1124"/>
        <v>0</v>
      </c>
      <c r="FA483" s="122">
        <f t="shared" si="1125"/>
        <v>0</v>
      </c>
      <c r="FB483" s="122">
        <f t="shared" si="1126"/>
        <v>0</v>
      </c>
      <c r="FC483" s="122">
        <f t="shared" si="1127"/>
        <v>0</v>
      </c>
      <c r="FD483" s="122">
        <f t="shared" si="1128"/>
        <v>0</v>
      </c>
      <c r="FE483" s="469">
        <f t="shared" si="1129"/>
        <v>0</v>
      </c>
      <c r="FF483" s="466">
        <f t="shared" si="1130"/>
        <v>0</v>
      </c>
      <c r="FG483" s="466">
        <f t="shared" si="1131"/>
        <v>0</v>
      </c>
      <c r="FH483" s="466">
        <f t="shared" si="1132"/>
        <v>0</v>
      </c>
      <c r="FI483" s="466">
        <f t="shared" si="1133"/>
        <v>0</v>
      </c>
      <c r="FJ483" s="466">
        <f t="shared" si="1134"/>
        <v>0</v>
      </c>
      <c r="FK483" s="466">
        <f t="shared" si="1135"/>
        <v>0</v>
      </c>
      <c r="FL483" s="466">
        <f t="shared" si="1136"/>
        <v>0</v>
      </c>
      <c r="FM483" s="466">
        <f t="shared" si="1137"/>
        <v>0</v>
      </c>
      <c r="FN483" s="466">
        <f t="shared" si="1138"/>
        <v>0</v>
      </c>
      <c r="FO483" s="466">
        <f t="shared" si="1139"/>
        <v>0</v>
      </c>
      <c r="FP483" s="466">
        <f t="shared" si="1140"/>
        <v>0</v>
      </c>
      <c r="FQ483" s="468">
        <f t="shared" si="1141"/>
        <v>0</v>
      </c>
      <c r="FR483" s="466">
        <f t="shared" si="1142"/>
        <v>0</v>
      </c>
      <c r="FS483" s="466">
        <f t="shared" si="1143"/>
        <v>0</v>
      </c>
      <c r="FT483" s="466">
        <f t="shared" si="1144"/>
        <v>0</v>
      </c>
      <c r="FU483" s="466">
        <f t="shared" si="1145"/>
        <v>0</v>
      </c>
      <c r="FV483" s="466">
        <f t="shared" si="1146"/>
        <v>0</v>
      </c>
      <c r="FW483" s="466">
        <f t="shared" si="1147"/>
        <v>0</v>
      </c>
      <c r="FX483" s="466">
        <f t="shared" si="1148"/>
        <v>0</v>
      </c>
      <c r="FY483" s="466">
        <f t="shared" si="1149"/>
        <v>0</v>
      </c>
      <c r="FZ483" s="466">
        <f t="shared" si="1150"/>
        <v>0</v>
      </c>
      <c r="GA483" s="466">
        <f t="shared" si="1151"/>
        <v>0</v>
      </c>
      <c r="GB483" s="466">
        <f t="shared" si="1152"/>
        <v>0</v>
      </c>
      <c r="GC483" s="468">
        <f t="shared" si="1153"/>
        <v>0</v>
      </c>
    </row>
    <row r="484" spans="1:185">
      <c r="A484" s="97">
        <v>481</v>
      </c>
      <c r="B484" s="97" t="s">
        <v>11</v>
      </c>
      <c r="C484" s="97" t="s">
        <v>213</v>
      </c>
      <c r="D484" s="97" t="s">
        <v>936</v>
      </c>
      <c r="E484" s="321">
        <v>7.0815109688898001</v>
      </c>
      <c r="F484" s="122">
        <v>0</v>
      </c>
      <c r="G484" s="122">
        <v>38.881104311854699</v>
      </c>
      <c r="H484" s="122">
        <v>6.5670211466715598</v>
      </c>
      <c r="I484" s="122">
        <v>0</v>
      </c>
      <c r="J484" s="122">
        <v>37.4353319360036</v>
      </c>
      <c r="K484" s="122">
        <v>6.2016751655894904</v>
      </c>
      <c r="L484" s="122">
        <v>0</v>
      </c>
      <c r="M484" s="122">
        <v>36.101128724539201</v>
      </c>
      <c r="N484" s="122">
        <v>5.0731609104452602</v>
      </c>
      <c r="O484" s="122">
        <v>0</v>
      </c>
      <c r="P484" s="475">
        <v>33.898480615780798</v>
      </c>
      <c r="Q484" s="474">
        <v>1</v>
      </c>
      <c r="R484" s="97">
        <v>7.0815109688898001</v>
      </c>
      <c r="S484" s="97">
        <v>0</v>
      </c>
      <c r="T484" s="97">
        <v>38.881104311854699</v>
      </c>
      <c r="U484" s="97">
        <v>6.5670211466715598</v>
      </c>
      <c r="V484" s="97">
        <v>0</v>
      </c>
      <c r="W484" s="97">
        <v>37.4353319360036</v>
      </c>
      <c r="X484" s="97">
        <v>6.2016751655894904</v>
      </c>
      <c r="Y484" s="97">
        <v>0</v>
      </c>
      <c r="Z484" s="97">
        <v>36.101128724539201</v>
      </c>
      <c r="AA484" s="97">
        <v>5.0731609104452602</v>
      </c>
      <c r="AB484" s="97">
        <v>0</v>
      </c>
      <c r="AC484" s="97">
        <v>33.898480615780798</v>
      </c>
      <c r="AD484" s="321">
        <v>0</v>
      </c>
      <c r="AE484" s="97">
        <v>0</v>
      </c>
      <c r="AF484" s="97">
        <v>0</v>
      </c>
      <c r="AG484" s="97">
        <v>0</v>
      </c>
      <c r="AH484" s="97">
        <v>0</v>
      </c>
      <c r="AI484" s="97">
        <v>0</v>
      </c>
      <c r="AJ484" s="97">
        <v>0</v>
      </c>
      <c r="AK484" s="97">
        <v>0</v>
      </c>
      <c r="AL484" s="97">
        <v>0</v>
      </c>
      <c r="AM484" s="97">
        <v>0</v>
      </c>
      <c r="AN484" s="97">
        <v>0</v>
      </c>
      <c r="AO484" s="97">
        <v>0</v>
      </c>
      <c r="AP484" s="466">
        <f t="shared" si="1010"/>
        <v>0</v>
      </c>
      <c r="AQ484" s="122">
        <f t="shared" si="1011"/>
        <v>0</v>
      </c>
      <c r="AR484" s="473">
        <f t="shared" si="1012"/>
        <v>0</v>
      </c>
      <c r="AS484" s="122">
        <f t="shared" si="1013"/>
        <v>0</v>
      </c>
      <c r="AT484" s="122">
        <f t="shared" si="1014"/>
        <v>0</v>
      </c>
      <c r="AU484" s="122">
        <f t="shared" si="1015"/>
        <v>0</v>
      </c>
      <c r="AV484" s="122">
        <f t="shared" si="1016"/>
        <v>0</v>
      </c>
      <c r="AW484" s="122">
        <f t="shared" si="1017"/>
        <v>0</v>
      </c>
      <c r="AX484" s="122">
        <f t="shared" si="1018"/>
        <v>0</v>
      </c>
      <c r="AY484" s="122">
        <f t="shared" si="1019"/>
        <v>0</v>
      </c>
      <c r="AZ484" s="122">
        <f t="shared" si="1020"/>
        <v>0</v>
      </c>
      <c r="BA484" s="469">
        <f t="shared" si="1021"/>
        <v>0</v>
      </c>
      <c r="BB484" s="97">
        <f t="shared" si="1022"/>
        <v>1.0928345094101157</v>
      </c>
      <c r="BC484" s="97">
        <f t="shared" si="1023"/>
        <v>0</v>
      </c>
      <c r="BD484" s="97">
        <f t="shared" si="1024"/>
        <v>6.0002184198594426</v>
      </c>
      <c r="BE484" s="97">
        <f t="shared" si="1025"/>
        <v>1.013437296734681</v>
      </c>
      <c r="BF484" s="97">
        <f t="shared" si="1026"/>
        <v>0</v>
      </c>
      <c r="BG484" s="97">
        <f t="shared" si="1027"/>
        <v>5.7771036139906</v>
      </c>
      <c r="BH484" s="97">
        <f t="shared" si="1028"/>
        <v>0.95705629305413809</v>
      </c>
      <c r="BI484" s="97">
        <f t="shared" si="1029"/>
        <v>0</v>
      </c>
      <c r="BJ484" s="97">
        <f t="shared" si="1030"/>
        <v>5.5712064095013876</v>
      </c>
      <c r="BK484" s="97">
        <f t="shared" si="1031"/>
        <v>0.78290146539082461</v>
      </c>
      <c r="BL484" s="97">
        <f t="shared" si="1032"/>
        <v>0</v>
      </c>
      <c r="BM484" s="469">
        <f t="shared" si="1033"/>
        <v>5.2312888585842163</v>
      </c>
      <c r="BN484" s="467">
        <f t="shared" si="1034"/>
        <v>0</v>
      </c>
      <c r="BO484" s="97">
        <f t="shared" si="1035"/>
        <v>0</v>
      </c>
      <c r="BP484" s="97">
        <f t="shared" si="1036"/>
        <v>0</v>
      </c>
      <c r="BQ484" s="97">
        <f t="shared" si="1037"/>
        <v>0</v>
      </c>
      <c r="BR484" s="97">
        <f t="shared" si="1038"/>
        <v>0</v>
      </c>
      <c r="BS484" s="97">
        <f t="shared" si="1039"/>
        <v>0</v>
      </c>
      <c r="BT484" s="97">
        <f t="shared" si="1040"/>
        <v>0</v>
      </c>
      <c r="BU484" s="97">
        <f t="shared" si="1041"/>
        <v>0</v>
      </c>
      <c r="BV484" s="97">
        <f t="shared" si="1042"/>
        <v>0</v>
      </c>
      <c r="BW484" s="97">
        <f t="shared" si="1043"/>
        <v>0</v>
      </c>
      <c r="BX484" s="97">
        <f t="shared" si="1044"/>
        <v>0</v>
      </c>
      <c r="BY484" s="469">
        <f t="shared" si="1045"/>
        <v>0</v>
      </c>
      <c r="BZ484" s="470">
        <f t="shared" si="1046"/>
        <v>0</v>
      </c>
      <c r="CA484" s="470">
        <f t="shared" si="1047"/>
        <v>0</v>
      </c>
      <c r="CB484" s="470">
        <f t="shared" si="1048"/>
        <v>0</v>
      </c>
      <c r="CC484" s="470">
        <f t="shared" si="1049"/>
        <v>0</v>
      </c>
      <c r="CD484" s="470">
        <f t="shared" si="1050"/>
        <v>0</v>
      </c>
      <c r="CE484" s="470">
        <f t="shared" si="1051"/>
        <v>0</v>
      </c>
      <c r="CF484" s="470">
        <f t="shared" si="1052"/>
        <v>0</v>
      </c>
      <c r="CG484" s="470">
        <f t="shared" si="1053"/>
        <v>0</v>
      </c>
      <c r="CH484" s="470">
        <f t="shared" si="1054"/>
        <v>0</v>
      </c>
      <c r="CI484" s="470">
        <f t="shared" si="1055"/>
        <v>0</v>
      </c>
      <c r="CJ484" s="470">
        <f t="shared" si="1056"/>
        <v>0</v>
      </c>
      <c r="CK484" s="472">
        <f t="shared" si="1057"/>
        <v>0</v>
      </c>
      <c r="CL484" s="470">
        <f t="shared" si="1058"/>
        <v>7.0815109688898001</v>
      </c>
      <c r="CM484" s="116">
        <f t="shared" si="1059"/>
        <v>0</v>
      </c>
      <c r="CN484" s="116">
        <f t="shared" si="1060"/>
        <v>38.881104311854699</v>
      </c>
      <c r="CO484" s="116">
        <f t="shared" si="1061"/>
        <v>6.5670211466715598</v>
      </c>
      <c r="CP484" s="116">
        <f t="shared" si="1062"/>
        <v>0</v>
      </c>
      <c r="CQ484" s="116">
        <f t="shared" si="1063"/>
        <v>37.4353319360036</v>
      </c>
      <c r="CR484" s="116">
        <f t="shared" si="1064"/>
        <v>6.2016751655894904</v>
      </c>
      <c r="CS484" s="116">
        <f t="shared" si="1065"/>
        <v>0</v>
      </c>
      <c r="CT484" s="116">
        <f t="shared" si="1066"/>
        <v>36.101128724539201</v>
      </c>
      <c r="CU484" s="116">
        <f t="shared" si="1067"/>
        <v>5.0731609104452602</v>
      </c>
      <c r="CV484" s="116">
        <f t="shared" si="1068"/>
        <v>0</v>
      </c>
      <c r="CW484" s="471">
        <f t="shared" si="1069"/>
        <v>33.898480615780798</v>
      </c>
      <c r="CX484" s="470">
        <f t="shared" si="1070"/>
        <v>0</v>
      </c>
      <c r="CY484" s="116">
        <f t="shared" si="1071"/>
        <v>0</v>
      </c>
      <c r="CZ484" s="116">
        <f t="shared" si="1072"/>
        <v>0</v>
      </c>
      <c r="DA484" s="116">
        <f t="shared" si="1073"/>
        <v>0</v>
      </c>
      <c r="DB484" s="116">
        <f t="shared" si="1074"/>
        <v>0</v>
      </c>
      <c r="DC484" s="116">
        <f t="shared" si="1075"/>
        <v>0</v>
      </c>
      <c r="DD484" s="116">
        <f t="shared" si="1076"/>
        <v>0</v>
      </c>
      <c r="DE484" s="116">
        <f t="shared" si="1077"/>
        <v>0</v>
      </c>
      <c r="DF484" s="116">
        <f t="shared" si="1078"/>
        <v>0</v>
      </c>
      <c r="DG484" s="116">
        <f t="shared" si="1079"/>
        <v>0</v>
      </c>
      <c r="DH484" s="116">
        <f t="shared" si="1080"/>
        <v>0</v>
      </c>
      <c r="DI484" s="471">
        <f t="shared" si="1081"/>
        <v>0</v>
      </c>
      <c r="DJ484" s="470">
        <f t="shared" si="1082"/>
        <v>0</v>
      </c>
      <c r="DK484" s="116">
        <f t="shared" si="1083"/>
        <v>0</v>
      </c>
      <c r="DL484" s="116">
        <f t="shared" si="1084"/>
        <v>0</v>
      </c>
      <c r="DM484" s="116">
        <f t="shared" si="1085"/>
        <v>0</v>
      </c>
      <c r="DN484" s="116">
        <f t="shared" si="1086"/>
        <v>0</v>
      </c>
      <c r="DO484" s="116">
        <f t="shared" si="1087"/>
        <v>0</v>
      </c>
      <c r="DP484" s="116">
        <f t="shared" si="1088"/>
        <v>0</v>
      </c>
      <c r="DQ484" s="116">
        <f t="shared" si="1089"/>
        <v>0</v>
      </c>
      <c r="DR484" s="116">
        <f t="shared" si="1090"/>
        <v>0</v>
      </c>
      <c r="DS484" s="116">
        <f t="shared" si="1091"/>
        <v>0</v>
      </c>
      <c r="DT484" s="116">
        <f t="shared" si="1092"/>
        <v>0</v>
      </c>
      <c r="DU484" s="471">
        <f t="shared" si="1093"/>
        <v>0</v>
      </c>
      <c r="DV484" s="470">
        <f t="shared" si="1094"/>
        <v>0</v>
      </c>
      <c r="DW484" s="470">
        <f t="shared" si="1095"/>
        <v>0</v>
      </c>
      <c r="DX484" s="470">
        <f t="shared" si="1096"/>
        <v>0</v>
      </c>
      <c r="DY484" s="470">
        <f t="shared" si="1097"/>
        <v>0</v>
      </c>
      <c r="DZ484" s="470">
        <f t="shared" si="1098"/>
        <v>0</v>
      </c>
      <c r="EA484" s="470">
        <f t="shared" si="1099"/>
        <v>0</v>
      </c>
      <c r="EB484" s="470">
        <f t="shared" si="1100"/>
        <v>0</v>
      </c>
      <c r="EC484" s="470">
        <f t="shared" si="1101"/>
        <v>0</v>
      </c>
      <c r="ED484" s="470">
        <f t="shared" si="1102"/>
        <v>0</v>
      </c>
      <c r="EE484" s="470">
        <f t="shared" si="1103"/>
        <v>0</v>
      </c>
      <c r="EF484" s="470">
        <f t="shared" si="1104"/>
        <v>0</v>
      </c>
      <c r="EG484" s="470">
        <f t="shared" si="1105"/>
        <v>0</v>
      </c>
      <c r="EH484" s="466">
        <f t="shared" si="1106"/>
        <v>0</v>
      </c>
      <c r="EI484" s="122">
        <f t="shared" si="1107"/>
        <v>0</v>
      </c>
      <c r="EJ484" s="122">
        <f t="shared" si="1108"/>
        <v>0</v>
      </c>
      <c r="EK484" s="122">
        <f t="shared" si="1109"/>
        <v>0</v>
      </c>
      <c r="EL484" s="122">
        <f t="shared" si="1110"/>
        <v>0</v>
      </c>
      <c r="EM484" s="122">
        <f t="shared" si="1111"/>
        <v>0</v>
      </c>
      <c r="EN484" s="122">
        <f t="shared" si="1112"/>
        <v>0</v>
      </c>
      <c r="EO484" s="122">
        <f t="shared" si="1113"/>
        <v>0</v>
      </c>
      <c r="EP484" s="122">
        <f t="shared" si="1114"/>
        <v>0</v>
      </c>
      <c r="EQ484" s="122">
        <f t="shared" si="1115"/>
        <v>0</v>
      </c>
      <c r="ER484" s="122">
        <f t="shared" si="1116"/>
        <v>0</v>
      </c>
      <c r="ES484" s="469">
        <f t="shared" si="1117"/>
        <v>0</v>
      </c>
      <c r="ET484" s="466">
        <f t="shared" si="1118"/>
        <v>0</v>
      </c>
      <c r="EU484" s="122">
        <f t="shared" si="1119"/>
        <v>0</v>
      </c>
      <c r="EV484" s="122">
        <f t="shared" si="1120"/>
        <v>0</v>
      </c>
      <c r="EW484" s="122">
        <f t="shared" si="1121"/>
        <v>0</v>
      </c>
      <c r="EX484" s="122">
        <f t="shared" si="1122"/>
        <v>0</v>
      </c>
      <c r="EY484" s="122">
        <f t="shared" si="1123"/>
        <v>0</v>
      </c>
      <c r="EZ484" s="122">
        <f t="shared" si="1124"/>
        <v>0</v>
      </c>
      <c r="FA484" s="122">
        <f t="shared" si="1125"/>
        <v>0</v>
      </c>
      <c r="FB484" s="122">
        <f t="shared" si="1126"/>
        <v>0</v>
      </c>
      <c r="FC484" s="122">
        <f t="shared" si="1127"/>
        <v>0</v>
      </c>
      <c r="FD484" s="122">
        <f t="shared" si="1128"/>
        <v>0</v>
      </c>
      <c r="FE484" s="469">
        <f t="shared" si="1129"/>
        <v>0</v>
      </c>
      <c r="FF484" s="466">
        <f t="shared" si="1130"/>
        <v>0</v>
      </c>
      <c r="FG484" s="466">
        <f t="shared" si="1131"/>
        <v>0</v>
      </c>
      <c r="FH484" s="466">
        <f t="shared" si="1132"/>
        <v>0</v>
      </c>
      <c r="FI484" s="466">
        <f t="shared" si="1133"/>
        <v>0</v>
      </c>
      <c r="FJ484" s="466">
        <f t="shared" si="1134"/>
        <v>0</v>
      </c>
      <c r="FK484" s="466">
        <f t="shared" si="1135"/>
        <v>0</v>
      </c>
      <c r="FL484" s="466">
        <f t="shared" si="1136"/>
        <v>0</v>
      </c>
      <c r="FM484" s="466">
        <f t="shared" si="1137"/>
        <v>0</v>
      </c>
      <c r="FN484" s="466">
        <f t="shared" si="1138"/>
        <v>0</v>
      </c>
      <c r="FO484" s="466">
        <f t="shared" si="1139"/>
        <v>0</v>
      </c>
      <c r="FP484" s="466">
        <f t="shared" si="1140"/>
        <v>0</v>
      </c>
      <c r="FQ484" s="468">
        <f t="shared" si="1141"/>
        <v>0</v>
      </c>
      <c r="FR484" s="466">
        <f t="shared" si="1142"/>
        <v>0</v>
      </c>
      <c r="FS484" s="466">
        <f t="shared" si="1143"/>
        <v>0</v>
      </c>
      <c r="FT484" s="466">
        <f t="shared" si="1144"/>
        <v>0</v>
      </c>
      <c r="FU484" s="466">
        <f t="shared" si="1145"/>
        <v>0</v>
      </c>
      <c r="FV484" s="466">
        <f t="shared" si="1146"/>
        <v>0</v>
      </c>
      <c r="FW484" s="466">
        <f t="shared" si="1147"/>
        <v>0</v>
      </c>
      <c r="FX484" s="466">
        <f t="shared" si="1148"/>
        <v>0</v>
      </c>
      <c r="FY484" s="466">
        <f t="shared" si="1149"/>
        <v>0</v>
      </c>
      <c r="FZ484" s="466">
        <f t="shared" si="1150"/>
        <v>0</v>
      </c>
      <c r="GA484" s="466">
        <f t="shared" si="1151"/>
        <v>0</v>
      </c>
      <c r="GB484" s="466">
        <f t="shared" si="1152"/>
        <v>0</v>
      </c>
      <c r="GC484" s="468">
        <f t="shared" si="1153"/>
        <v>0</v>
      </c>
    </row>
    <row r="485" spans="1:185">
      <c r="A485" s="97">
        <v>482</v>
      </c>
      <c r="B485" s="97" t="s">
        <v>11</v>
      </c>
      <c r="C485" s="97" t="s">
        <v>213</v>
      </c>
      <c r="D485" s="97" t="s">
        <v>936</v>
      </c>
      <c r="E485" s="321">
        <v>12.2667506672213</v>
      </c>
      <c r="F485" s="122">
        <v>0</v>
      </c>
      <c r="G485" s="122">
        <v>67.350712913535006</v>
      </c>
      <c r="H485" s="122">
        <v>11.3755399640677</v>
      </c>
      <c r="I485" s="122">
        <v>0</v>
      </c>
      <c r="J485" s="122">
        <v>64.846313875810694</v>
      </c>
      <c r="K485" s="122">
        <v>10.7426795368378</v>
      </c>
      <c r="L485" s="122">
        <v>0</v>
      </c>
      <c r="M485" s="122">
        <v>62.5351774239519</v>
      </c>
      <c r="N485" s="122">
        <v>8.7878420659823995</v>
      </c>
      <c r="O485" s="122">
        <v>0</v>
      </c>
      <c r="P485" s="475">
        <v>58.719701422224801</v>
      </c>
      <c r="Q485" s="474">
        <v>1</v>
      </c>
      <c r="R485" s="97">
        <v>12.2667506672213</v>
      </c>
      <c r="S485" s="97">
        <v>0</v>
      </c>
      <c r="T485" s="97">
        <v>67.350712913535006</v>
      </c>
      <c r="U485" s="97">
        <v>11.3755399640677</v>
      </c>
      <c r="V485" s="97">
        <v>0</v>
      </c>
      <c r="W485" s="97">
        <v>64.846313875810694</v>
      </c>
      <c r="X485" s="97">
        <v>10.7426795368378</v>
      </c>
      <c r="Y485" s="97">
        <v>0</v>
      </c>
      <c r="Z485" s="97">
        <v>62.5351774239519</v>
      </c>
      <c r="AA485" s="97">
        <v>8.7878420659823995</v>
      </c>
      <c r="AB485" s="97">
        <v>0</v>
      </c>
      <c r="AC485" s="97">
        <v>58.719701422224801</v>
      </c>
      <c r="AD485" s="321">
        <v>0</v>
      </c>
      <c r="AE485" s="97">
        <v>0</v>
      </c>
      <c r="AF485" s="97">
        <v>0</v>
      </c>
      <c r="AG485" s="97">
        <v>0</v>
      </c>
      <c r="AH485" s="97">
        <v>0</v>
      </c>
      <c r="AI485" s="97">
        <v>0</v>
      </c>
      <c r="AJ485" s="97">
        <v>0</v>
      </c>
      <c r="AK485" s="97">
        <v>0</v>
      </c>
      <c r="AL485" s="97">
        <v>0</v>
      </c>
      <c r="AM485" s="97">
        <v>0</v>
      </c>
      <c r="AN485" s="97">
        <v>0</v>
      </c>
      <c r="AO485" s="97">
        <v>0</v>
      </c>
      <c r="AP485" s="466">
        <f t="shared" si="1010"/>
        <v>0</v>
      </c>
      <c r="AQ485" s="122">
        <f t="shared" si="1011"/>
        <v>0</v>
      </c>
      <c r="AR485" s="473">
        <f t="shared" si="1012"/>
        <v>0</v>
      </c>
      <c r="AS485" s="122">
        <f t="shared" si="1013"/>
        <v>0</v>
      </c>
      <c r="AT485" s="122">
        <f t="shared" si="1014"/>
        <v>0</v>
      </c>
      <c r="AU485" s="122">
        <f t="shared" si="1015"/>
        <v>0</v>
      </c>
      <c r="AV485" s="122">
        <f t="shared" si="1016"/>
        <v>0</v>
      </c>
      <c r="AW485" s="122">
        <f t="shared" si="1017"/>
        <v>0</v>
      </c>
      <c r="AX485" s="122">
        <f t="shared" si="1018"/>
        <v>0</v>
      </c>
      <c r="AY485" s="122">
        <f t="shared" si="1019"/>
        <v>0</v>
      </c>
      <c r="AZ485" s="122">
        <f t="shared" si="1020"/>
        <v>0</v>
      </c>
      <c r="BA485" s="469">
        <f t="shared" si="1021"/>
        <v>0</v>
      </c>
      <c r="BB485" s="97">
        <f t="shared" si="1022"/>
        <v>1.8930322224115181</v>
      </c>
      <c r="BC485" s="97">
        <f t="shared" si="1023"/>
        <v>0</v>
      </c>
      <c r="BD485" s="97">
        <f t="shared" si="1024"/>
        <v>10.393711685067641</v>
      </c>
      <c r="BE485" s="97">
        <f t="shared" si="1025"/>
        <v>1.7554986062326252</v>
      </c>
      <c r="BF485" s="97">
        <f t="shared" si="1026"/>
        <v>0</v>
      </c>
      <c r="BG485" s="97">
        <f t="shared" si="1027"/>
        <v>10.00722726023483</v>
      </c>
      <c r="BH485" s="97">
        <f t="shared" si="1028"/>
        <v>1.6578341787460023</v>
      </c>
      <c r="BI485" s="97">
        <f t="shared" si="1029"/>
        <v>0</v>
      </c>
      <c r="BJ485" s="97">
        <f t="shared" si="1030"/>
        <v>9.650567547125199</v>
      </c>
      <c r="BK485" s="97">
        <f t="shared" si="1031"/>
        <v>1.3561593161603283</v>
      </c>
      <c r="BL485" s="97">
        <f t="shared" si="1032"/>
        <v>0</v>
      </c>
      <c r="BM485" s="469">
        <f t="shared" si="1033"/>
        <v>9.0617548117031124</v>
      </c>
      <c r="BN485" s="467">
        <f t="shared" si="1034"/>
        <v>0</v>
      </c>
      <c r="BO485" s="97">
        <f t="shared" si="1035"/>
        <v>0</v>
      </c>
      <c r="BP485" s="97">
        <f t="shared" si="1036"/>
        <v>0</v>
      </c>
      <c r="BQ485" s="97">
        <f t="shared" si="1037"/>
        <v>0</v>
      </c>
      <c r="BR485" s="97">
        <f t="shared" si="1038"/>
        <v>0</v>
      </c>
      <c r="BS485" s="97">
        <f t="shared" si="1039"/>
        <v>0</v>
      </c>
      <c r="BT485" s="97">
        <f t="shared" si="1040"/>
        <v>0</v>
      </c>
      <c r="BU485" s="97">
        <f t="shared" si="1041"/>
        <v>0</v>
      </c>
      <c r="BV485" s="97">
        <f t="shared" si="1042"/>
        <v>0</v>
      </c>
      <c r="BW485" s="97">
        <f t="shared" si="1043"/>
        <v>0</v>
      </c>
      <c r="BX485" s="97">
        <f t="shared" si="1044"/>
        <v>0</v>
      </c>
      <c r="BY485" s="469">
        <f t="shared" si="1045"/>
        <v>0</v>
      </c>
      <c r="BZ485" s="470">
        <f t="shared" si="1046"/>
        <v>0</v>
      </c>
      <c r="CA485" s="470">
        <f t="shared" si="1047"/>
        <v>0</v>
      </c>
      <c r="CB485" s="470">
        <f t="shared" si="1048"/>
        <v>0</v>
      </c>
      <c r="CC485" s="470">
        <f t="shared" si="1049"/>
        <v>0</v>
      </c>
      <c r="CD485" s="470">
        <f t="shared" si="1050"/>
        <v>0</v>
      </c>
      <c r="CE485" s="470">
        <f t="shared" si="1051"/>
        <v>0</v>
      </c>
      <c r="CF485" s="470">
        <f t="shared" si="1052"/>
        <v>0</v>
      </c>
      <c r="CG485" s="470">
        <f t="shared" si="1053"/>
        <v>0</v>
      </c>
      <c r="CH485" s="470">
        <f t="shared" si="1054"/>
        <v>0</v>
      </c>
      <c r="CI485" s="470">
        <f t="shared" si="1055"/>
        <v>0</v>
      </c>
      <c r="CJ485" s="470">
        <f t="shared" si="1056"/>
        <v>0</v>
      </c>
      <c r="CK485" s="472">
        <f t="shared" si="1057"/>
        <v>0</v>
      </c>
      <c r="CL485" s="470">
        <f t="shared" si="1058"/>
        <v>12.2667506672213</v>
      </c>
      <c r="CM485" s="116">
        <f t="shared" si="1059"/>
        <v>0</v>
      </c>
      <c r="CN485" s="116">
        <f t="shared" si="1060"/>
        <v>67.350712913535006</v>
      </c>
      <c r="CO485" s="116">
        <f t="shared" si="1061"/>
        <v>11.3755399640677</v>
      </c>
      <c r="CP485" s="116">
        <f t="shared" si="1062"/>
        <v>0</v>
      </c>
      <c r="CQ485" s="116">
        <f t="shared" si="1063"/>
        <v>64.846313875810694</v>
      </c>
      <c r="CR485" s="116">
        <f t="shared" si="1064"/>
        <v>10.7426795368378</v>
      </c>
      <c r="CS485" s="116">
        <f t="shared" si="1065"/>
        <v>0</v>
      </c>
      <c r="CT485" s="116">
        <f t="shared" si="1066"/>
        <v>62.5351774239519</v>
      </c>
      <c r="CU485" s="116">
        <f t="shared" si="1067"/>
        <v>8.7878420659823995</v>
      </c>
      <c r="CV485" s="116">
        <f t="shared" si="1068"/>
        <v>0</v>
      </c>
      <c r="CW485" s="471">
        <f t="shared" si="1069"/>
        <v>58.719701422224801</v>
      </c>
      <c r="CX485" s="470">
        <f t="shared" si="1070"/>
        <v>0</v>
      </c>
      <c r="CY485" s="116">
        <f t="shared" si="1071"/>
        <v>0</v>
      </c>
      <c r="CZ485" s="116">
        <f t="shared" si="1072"/>
        <v>0</v>
      </c>
      <c r="DA485" s="116">
        <f t="shared" si="1073"/>
        <v>0</v>
      </c>
      <c r="DB485" s="116">
        <f t="shared" si="1074"/>
        <v>0</v>
      </c>
      <c r="DC485" s="116">
        <f t="shared" si="1075"/>
        <v>0</v>
      </c>
      <c r="DD485" s="116">
        <f t="shared" si="1076"/>
        <v>0</v>
      </c>
      <c r="DE485" s="116">
        <f t="shared" si="1077"/>
        <v>0</v>
      </c>
      <c r="DF485" s="116">
        <f t="shared" si="1078"/>
        <v>0</v>
      </c>
      <c r="DG485" s="116">
        <f t="shared" si="1079"/>
        <v>0</v>
      </c>
      <c r="DH485" s="116">
        <f t="shared" si="1080"/>
        <v>0</v>
      </c>
      <c r="DI485" s="471">
        <f t="shared" si="1081"/>
        <v>0</v>
      </c>
      <c r="DJ485" s="470">
        <f t="shared" si="1082"/>
        <v>0</v>
      </c>
      <c r="DK485" s="116">
        <f t="shared" si="1083"/>
        <v>0</v>
      </c>
      <c r="DL485" s="116">
        <f t="shared" si="1084"/>
        <v>0</v>
      </c>
      <c r="DM485" s="116">
        <f t="shared" si="1085"/>
        <v>0</v>
      </c>
      <c r="DN485" s="116">
        <f t="shared" si="1086"/>
        <v>0</v>
      </c>
      <c r="DO485" s="116">
        <f t="shared" si="1087"/>
        <v>0</v>
      </c>
      <c r="DP485" s="116">
        <f t="shared" si="1088"/>
        <v>0</v>
      </c>
      <c r="DQ485" s="116">
        <f t="shared" si="1089"/>
        <v>0</v>
      </c>
      <c r="DR485" s="116">
        <f t="shared" si="1090"/>
        <v>0</v>
      </c>
      <c r="DS485" s="116">
        <f t="shared" si="1091"/>
        <v>0</v>
      </c>
      <c r="DT485" s="116">
        <f t="shared" si="1092"/>
        <v>0</v>
      </c>
      <c r="DU485" s="471">
        <f t="shared" si="1093"/>
        <v>0</v>
      </c>
      <c r="DV485" s="470">
        <f t="shared" si="1094"/>
        <v>0</v>
      </c>
      <c r="DW485" s="470">
        <f t="shared" si="1095"/>
        <v>0</v>
      </c>
      <c r="DX485" s="470">
        <f t="shared" si="1096"/>
        <v>0</v>
      </c>
      <c r="DY485" s="470">
        <f t="shared" si="1097"/>
        <v>0</v>
      </c>
      <c r="DZ485" s="470">
        <f t="shared" si="1098"/>
        <v>0</v>
      </c>
      <c r="EA485" s="470">
        <f t="shared" si="1099"/>
        <v>0</v>
      </c>
      <c r="EB485" s="470">
        <f t="shared" si="1100"/>
        <v>0</v>
      </c>
      <c r="EC485" s="470">
        <f t="shared" si="1101"/>
        <v>0</v>
      </c>
      <c r="ED485" s="470">
        <f t="shared" si="1102"/>
        <v>0</v>
      </c>
      <c r="EE485" s="470">
        <f t="shared" si="1103"/>
        <v>0</v>
      </c>
      <c r="EF485" s="470">
        <f t="shared" si="1104"/>
        <v>0</v>
      </c>
      <c r="EG485" s="470">
        <f t="shared" si="1105"/>
        <v>0</v>
      </c>
      <c r="EH485" s="466">
        <f t="shared" si="1106"/>
        <v>0</v>
      </c>
      <c r="EI485" s="122">
        <f t="shared" si="1107"/>
        <v>0</v>
      </c>
      <c r="EJ485" s="122">
        <f t="shared" si="1108"/>
        <v>0</v>
      </c>
      <c r="EK485" s="122">
        <f t="shared" si="1109"/>
        <v>0</v>
      </c>
      <c r="EL485" s="122">
        <f t="shared" si="1110"/>
        <v>0</v>
      </c>
      <c r="EM485" s="122">
        <f t="shared" si="1111"/>
        <v>0</v>
      </c>
      <c r="EN485" s="122">
        <f t="shared" si="1112"/>
        <v>0</v>
      </c>
      <c r="EO485" s="122">
        <f t="shared" si="1113"/>
        <v>0</v>
      </c>
      <c r="EP485" s="122">
        <f t="shared" si="1114"/>
        <v>0</v>
      </c>
      <c r="EQ485" s="122">
        <f t="shared" si="1115"/>
        <v>0</v>
      </c>
      <c r="ER485" s="122">
        <f t="shared" si="1116"/>
        <v>0</v>
      </c>
      <c r="ES485" s="469">
        <f t="shared" si="1117"/>
        <v>0</v>
      </c>
      <c r="ET485" s="466">
        <f t="shared" si="1118"/>
        <v>0</v>
      </c>
      <c r="EU485" s="122">
        <f t="shared" si="1119"/>
        <v>0</v>
      </c>
      <c r="EV485" s="122">
        <f t="shared" si="1120"/>
        <v>0</v>
      </c>
      <c r="EW485" s="122">
        <f t="shared" si="1121"/>
        <v>0</v>
      </c>
      <c r="EX485" s="122">
        <f t="shared" si="1122"/>
        <v>0</v>
      </c>
      <c r="EY485" s="122">
        <f t="shared" si="1123"/>
        <v>0</v>
      </c>
      <c r="EZ485" s="122">
        <f t="shared" si="1124"/>
        <v>0</v>
      </c>
      <c r="FA485" s="122">
        <f t="shared" si="1125"/>
        <v>0</v>
      </c>
      <c r="FB485" s="122">
        <f t="shared" si="1126"/>
        <v>0</v>
      </c>
      <c r="FC485" s="122">
        <f t="shared" si="1127"/>
        <v>0</v>
      </c>
      <c r="FD485" s="122">
        <f t="shared" si="1128"/>
        <v>0</v>
      </c>
      <c r="FE485" s="469">
        <f t="shared" si="1129"/>
        <v>0</v>
      </c>
      <c r="FF485" s="466">
        <f t="shared" si="1130"/>
        <v>0</v>
      </c>
      <c r="FG485" s="466">
        <f t="shared" si="1131"/>
        <v>0</v>
      </c>
      <c r="FH485" s="466">
        <f t="shared" si="1132"/>
        <v>0</v>
      </c>
      <c r="FI485" s="466">
        <f t="shared" si="1133"/>
        <v>0</v>
      </c>
      <c r="FJ485" s="466">
        <f t="shared" si="1134"/>
        <v>0</v>
      </c>
      <c r="FK485" s="466">
        <f t="shared" si="1135"/>
        <v>0</v>
      </c>
      <c r="FL485" s="466">
        <f t="shared" si="1136"/>
        <v>0</v>
      </c>
      <c r="FM485" s="466">
        <f t="shared" si="1137"/>
        <v>0</v>
      </c>
      <c r="FN485" s="466">
        <f t="shared" si="1138"/>
        <v>0</v>
      </c>
      <c r="FO485" s="466">
        <f t="shared" si="1139"/>
        <v>0</v>
      </c>
      <c r="FP485" s="466">
        <f t="shared" si="1140"/>
        <v>0</v>
      </c>
      <c r="FQ485" s="468">
        <f t="shared" si="1141"/>
        <v>0</v>
      </c>
      <c r="FR485" s="466">
        <f t="shared" si="1142"/>
        <v>0</v>
      </c>
      <c r="FS485" s="466">
        <f t="shared" si="1143"/>
        <v>0</v>
      </c>
      <c r="FT485" s="466">
        <f t="shared" si="1144"/>
        <v>0</v>
      </c>
      <c r="FU485" s="466">
        <f t="shared" si="1145"/>
        <v>0</v>
      </c>
      <c r="FV485" s="466">
        <f t="shared" si="1146"/>
        <v>0</v>
      </c>
      <c r="FW485" s="466">
        <f t="shared" si="1147"/>
        <v>0</v>
      </c>
      <c r="FX485" s="466">
        <f t="shared" si="1148"/>
        <v>0</v>
      </c>
      <c r="FY485" s="466">
        <f t="shared" si="1149"/>
        <v>0</v>
      </c>
      <c r="FZ485" s="466">
        <f t="shared" si="1150"/>
        <v>0</v>
      </c>
      <c r="GA485" s="466">
        <f t="shared" si="1151"/>
        <v>0</v>
      </c>
      <c r="GB485" s="466">
        <f t="shared" si="1152"/>
        <v>0</v>
      </c>
      <c r="GC485" s="468">
        <f t="shared" si="1153"/>
        <v>0</v>
      </c>
    </row>
    <row r="486" spans="1:185">
      <c r="A486" s="97">
        <v>483</v>
      </c>
      <c r="B486" s="97" t="s">
        <v>11</v>
      </c>
      <c r="C486" s="97" t="s">
        <v>213</v>
      </c>
      <c r="D486" s="97" t="s">
        <v>936</v>
      </c>
      <c r="E486" s="321">
        <v>16.979704889965198</v>
      </c>
      <c r="F486" s="122">
        <v>0</v>
      </c>
      <c r="G486" s="122">
        <v>121.426287807333</v>
      </c>
      <c r="H486" s="122">
        <v>15.578879236543001</v>
      </c>
      <c r="I486" s="122">
        <v>0</v>
      </c>
      <c r="J486" s="122">
        <v>116.983018405286</v>
      </c>
      <c r="K486" s="122">
        <v>14.60254620537</v>
      </c>
      <c r="L486" s="122">
        <v>0</v>
      </c>
      <c r="M486" s="122">
        <v>113.807535278708</v>
      </c>
      <c r="N486" s="122">
        <v>12.3782048647846</v>
      </c>
      <c r="O486" s="122">
        <v>0</v>
      </c>
      <c r="P486" s="475">
        <v>97.963560117595904</v>
      </c>
      <c r="Q486" s="474">
        <v>1</v>
      </c>
      <c r="R486" s="97">
        <v>16.979704889965198</v>
      </c>
      <c r="S486" s="97">
        <v>0</v>
      </c>
      <c r="T486" s="97">
        <v>121.426287807333</v>
      </c>
      <c r="U486" s="97">
        <v>15.578879236543001</v>
      </c>
      <c r="V486" s="97">
        <v>0</v>
      </c>
      <c r="W486" s="97">
        <v>116.983018405286</v>
      </c>
      <c r="X486" s="97">
        <v>14.60254620537</v>
      </c>
      <c r="Y486" s="97">
        <v>0</v>
      </c>
      <c r="Z486" s="97">
        <v>113.807535278708</v>
      </c>
      <c r="AA486" s="97">
        <v>12.3782048647846</v>
      </c>
      <c r="AB486" s="97">
        <v>0</v>
      </c>
      <c r="AC486" s="97">
        <v>97.963560117595904</v>
      </c>
      <c r="AD486" s="321">
        <v>0</v>
      </c>
      <c r="AE486" s="97">
        <v>0</v>
      </c>
      <c r="AF486" s="97">
        <v>0</v>
      </c>
      <c r="AG486" s="97">
        <v>0</v>
      </c>
      <c r="AH486" s="97">
        <v>0</v>
      </c>
      <c r="AI486" s="97">
        <v>0</v>
      </c>
      <c r="AJ486" s="97">
        <v>0</v>
      </c>
      <c r="AK486" s="97">
        <v>0</v>
      </c>
      <c r="AL486" s="97">
        <v>0</v>
      </c>
      <c r="AM486" s="97">
        <v>0</v>
      </c>
      <c r="AN486" s="97">
        <v>0</v>
      </c>
      <c r="AO486" s="97">
        <v>0</v>
      </c>
      <c r="AP486" s="466">
        <f t="shared" si="1010"/>
        <v>0</v>
      </c>
      <c r="AQ486" s="122">
        <f t="shared" si="1011"/>
        <v>0</v>
      </c>
      <c r="AR486" s="473">
        <f t="shared" si="1012"/>
        <v>0</v>
      </c>
      <c r="AS486" s="122">
        <f t="shared" si="1013"/>
        <v>0</v>
      </c>
      <c r="AT486" s="122">
        <f t="shared" si="1014"/>
        <v>0</v>
      </c>
      <c r="AU486" s="122">
        <f t="shared" si="1015"/>
        <v>0</v>
      </c>
      <c r="AV486" s="122">
        <f t="shared" si="1016"/>
        <v>0</v>
      </c>
      <c r="AW486" s="122">
        <f t="shared" si="1017"/>
        <v>0</v>
      </c>
      <c r="AX486" s="122">
        <f t="shared" si="1018"/>
        <v>0</v>
      </c>
      <c r="AY486" s="122">
        <f t="shared" si="1019"/>
        <v>0</v>
      </c>
      <c r="AZ486" s="122">
        <f t="shared" si="1020"/>
        <v>0</v>
      </c>
      <c r="BA486" s="469">
        <f t="shared" si="1021"/>
        <v>0</v>
      </c>
      <c r="BB486" s="97">
        <f t="shared" si="1022"/>
        <v>2.6203457912969625</v>
      </c>
      <c r="BC486" s="97">
        <f t="shared" si="1023"/>
        <v>0</v>
      </c>
      <c r="BD486" s="97">
        <f t="shared" si="1024"/>
        <v>18.738774570622752</v>
      </c>
      <c r="BE486" s="97">
        <f t="shared" si="1025"/>
        <v>2.4041672635149522</v>
      </c>
      <c r="BF486" s="97">
        <f t="shared" si="1026"/>
        <v>0</v>
      </c>
      <c r="BG486" s="97">
        <f t="shared" si="1027"/>
        <v>18.053079362566859</v>
      </c>
      <c r="BH486" s="97">
        <f t="shared" si="1028"/>
        <v>2.2534973805153768</v>
      </c>
      <c r="BI486" s="97">
        <f t="shared" si="1029"/>
        <v>0</v>
      </c>
      <c r="BJ486" s="97">
        <f t="shared" si="1030"/>
        <v>17.563031749844171</v>
      </c>
      <c r="BK486" s="97">
        <f t="shared" si="1031"/>
        <v>1.910232081855481</v>
      </c>
      <c r="BL486" s="97">
        <f t="shared" si="1032"/>
        <v>0</v>
      </c>
      <c r="BM486" s="469">
        <f t="shared" si="1033"/>
        <v>15.11795429414766</v>
      </c>
      <c r="BN486" s="467">
        <f t="shared" si="1034"/>
        <v>0</v>
      </c>
      <c r="BO486" s="97">
        <f t="shared" si="1035"/>
        <v>0</v>
      </c>
      <c r="BP486" s="97">
        <f t="shared" si="1036"/>
        <v>0</v>
      </c>
      <c r="BQ486" s="97">
        <f t="shared" si="1037"/>
        <v>0</v>
      </c>
      <c r="BR486" s="97">
        <f t="shared" si="1038"/>
        <v>0</v>
      </c>
      <c r="BS486" s="97">
        <f t="shared" si="1039"/>
        <v>0</v>
      </c>
      <c r="BT486" s="97">
        <f t="shared" si="1040"/>
        <v>0</v>
      </c>
      <c r="BU486" s="97">
        <f t="shared" si="1041"/>
        <v>0</v>
      </c>
      <c r="BV486" s="97">
        <f t="shared" si="1042"/>
        <v>0</v>
      </c>
      <c r="BW486" s="97">
        <f t="shared" si="1043"/>
        <v>0</v>
      </c>
      <c r="BX486" s="97">
        <f t="shared" si="1044"/>
        <v>0</v>
      </c>
      <c r="BY486" s="469">
        <f t="shared" si="1045"/>
        <v>0</v>
      </c>
      <c r="BZ486" s="470">
        <f t="shared" si="1046"/>
        <v>0</v>
      </c>
      <c r="CA486" s="470">
        <f t="shared" si="1047"/>
        <v>0</v>
      </c>
      <c r="CB486" s="470">
        <f t="shared" si="1048"/>
        <v>0</v>
      </c>
      <c r="CC486" s="470">
        <f t="shared" si="1049"/>
        <v>0</v>
      </c>
      <c r="CD486" s="470">
        <f t="shared" si="1050"/>
        <v>0</v>
      </c>
      <c r="CE486" s="470">
        <f t="shared" si="1051"/>
        <v>0</v>
      </c>
      <c r="CF486" s="470">
        <f t="shared" si="1052"/>
        <v>0</v>
      </c>
      <c r="CG486" s="470">
        <f t="shared" si="1053"/>
        <v>0</v>
      </c>
      <c r="CH486" s="470">
        <f t="shared" si="1054"/>
        <v>0</v>
      </c>
      <c r="CI486" s="470">
        <f t="shared" si="1055"/>
        <v>0</v>
      </c>
      <c r="CJ486" s="470">
        <f t="shared" si="1056"/>
        <v>0</v>
      </c>
      <c r="CK486" s="472">
        <f t="shared" si="1057"/>
        <v>0</v>
      </c>
      <c r="CL486" s="470">
        <f t="shared" si="1058"/>
        <v>16.979704889965198</v>
      </c>
      <c r="CM486" s="116">
        <f t="shared" si="1059"/>
        <v>0</v>
      </c>
      <c r="CN486" s="116">
        <f t="shared" si="1060"/>
        <v>121.426287807333</v>
      </c>
      <c r="CO486" s="116">
        <f t="shared" si="1061"/>
        <v>15.578879236543001</v>
      </c>
      <c r="CP486" s="116">
        <f t="shared" si="1062"/>
        <v>0</v>
      </c>
      <c r="CQ486" s="116">
        <f t="shared" si="1063"/>
        <v>116.983018405286</v>
      </c>
      <c r="CR486" s="116">
        <f t="shared" si="1064"/>
        <v>14.60254620537</v>
      </c>
      <c r="CS486" s="116">
        <f t="shared" si="1065"/>
        <v>0</v>
      </c>
      <c r="CT486" s="116">
        <f t="shared" si="1066"/>
        <v>113.807535278708</v>
      </c>
      <c r="CU486" s="116">
        <f t="shared" si="1067"/>
        <v>12.3782048647846</v>
      </c>
      <c r="CV486" s="116">
        <f t="shared" si="1068"/>
        <v>0</v>
      </c>
      <c r="CW486" s="471">
        <f t="shared" si="1069"/>
        <v>97.963560117595904</v>
      </c>
      <c r="CX486" s="470">
        <f t="shared" si="1070"/>
        <v>0</v>
      </c>
      <c r="CY486" s="116">
        <f t="shared" si="1071"/>
        <v>0</v>
      </c>
      <c r="CZ486" s="116">
        <f t="shared" si="1072"/>
        <v>0</v>
      </c>
      <c r="DA486" s="116">
        <f t="shared" si="1073"/>
        <v>0</v>
      </c>
      <c r="DB486" s="116">
        <f t="shared" si="1074"/>
        <v>0</v>
      </c>
      <c r="DC486" s="116">
        <f t="shared" si="1075"/>
        <v>0</v>
      </c>
      <c r="DD486" s="116">
        <f t="shared" si="1076"/>
        <v>0</v>
      </c>
      <c r="DE486" s="116">
        <f t="shared" si="1077"/>
        <v>0</v>
      </c>
      <c r="DF486" s="116">
        <f t="shared" si="1078"/>
        <v>0</v>
      </c>
      <c r="DG486" s="116">
        <f t="shared" si="1079"/>
        <v>0</v>
      </c>
      <c r="DH486" s="116">
        <f t="shared" si="1080"/>
        <v>0</v>
      </c>
      <c r="DI486" s="471">
        <f t="shared" si="1081"/>
        <v>0</v>
      </c>
      <c r="DJ486" s="470">
        <f t="shared" si="1082"/>
        <v>0</v>
      </c>
      <c r="DK486" s="116">
        <f t="shared" si="1083"/>
        <v>0</v>
      </c>
      <c r="DL486" s="116">
        <f t="shared" si="1084"/>
        <v>0</v>
      </c>
      <c r="DM486" s="116">
        <f t="shared" si="1085"/>
        <v>0</v>
      </c>
      <c r="DN486" s="116">
        <f t="shared" si="1086"/>
        <v>0</v>
      </c>
      <c r="DO486" s="116">
        <f t="shared" si="1087"/>
        <v>0</v>
      </c>
      <c r="DP486" s="116">
        <f t="shared" si="1088"/>
        <v>0</v>
      </c>
      <c r="DQ486" s="116">
        <f t="shared" si="1089"/>
        <v>0</v>
      </c>
      <c r="DR486" s="116">
        <f t="shared" si="1090"/>
        <v>0</v>
      </c>
      <c r="DS486" s="116">
        <f t="shared" si="1091"/>
        <v>0</v>
      </c>
      <c r="DT486" s="116">
        <f t="shared" si="1092"/>
        <v>0</v>
      </c>
      <c r="DU486" s="471">
        <f t="shared" si="1093"/>
        <v>0</v>
      </c>
      <c r="DV486" s="470">
        <f t="shared" si="1094"/>
        <v>0</v>
      </c>
      <c r="DW486" s="470">
        <f t="shared" si="1095"/>
        <v>0</v>
      </c>
      <c r="DX486" s="470">
        <f t="shared" si="1096"/>
        <v>0</v>
      </c>
      <c r="DY486" s="470">
        <f t="shared" si="1097"/>
        <v>0</v>
      </c>
      <c r="DZ486" s="470">
        <f t="shared" si="1098"/>
        <v>0</v>
      </c>
      <c r="EA486" s="470">
        <f t="shared" si="1099"/>
        <v>0</v>
      </c>
      <c r="EB486" s="470">
        <f t="shared" si="1100"/>
        <v>0</v>
      </c>
      <c r="EC486" s="470">
        <f t="shared" si="1101"/>
        <v>0</v>
      </c>
      <c r="ED486" s="470">
        <f t="shared" si="1102"/>
        <v>0</v>
      </c>
      <c r="EE486" s="470">
        <f t="shared" si="1103"/>
        <v>0</v>
      </c>
      <c r="EF486" s="470">
        <f t="shared" si="1104"/>
        <v>0</v>
      </c>
      <c r="EG486" s="470">
        <f t="shared" si="1105"/>
        <v>0</v>
      </c>
      <c r="EH486" s="466">
        <f t="shared" si="1106"/>
        <v>0</v>
      </c>
      <c r="EI486" s="122">
        <f t="shared" si="1107"/>
        <v>0</v>
      </c>
      <c r="EJ486" s="122">
        <f t="shared" si="1108"/>
        <v>0</v>
      </c>
      <c r="EK486" s="122">
        <f t="shared" si="1109"/>
        <v>0</v>
      </c>
      <c r="EL486" s="122">
        <f t="shared" si="1110"/>
        <v>0</v>
      </c>
      <c r="EM486" s="122">
        <f t="shared" si="1111"/>
        <v>0</v>
      </c>
      <c r="EN486" s="122">
        <f t="shared" si="1112"/>
        <v>0</v>
      </c>
      <c r="EO486" s="122">
        <f t="shared" si="1113"/>
        <v>0</v>
      </c>
      <c r="EP486" s="122">
        <f t="shared" si="1114"/>
        <v>0</v>
      </c>
      <c r="EQ486" s="122">
        <f t="shared" si="1115"/>
        <v>0</v>
      </c>
      <c r="ER486" s="122">
        <f t="shared" si="1116"/>
        <v>0</v>
      </c>
      <c r="ES486" s="469">
        <f t="shared" si="1117"/>
        <v>0</v>
      </c>
      <c r="ET486" s="466">
        <f t="shared" si="1118"/>
        <v>0</v>
      </c>
      <c r="EU486" s="122">
        <f t="shared" si="1119"/>
        <v>0</v>
      </c>
      <c r="EV486" s="122">
        <f t="shared" si="1120"/>
        <v>0</v>
      </c>
      <c r="EW486" s="122">
        <f t="shared" si="1121"/>
        <v>0</v>
      </c>
      <c r="EX486" s="122">
        <f t="shared" si="1122"/>
        <v>0</v>
      </c>
      <c r="EY486" s="122">
        <f t="shared" si="1123"/>
        <v>0</v>
      </c>
      <c r="EZ486" s="122">
        <f t="shared" si="1124"/>
        <v>0</v>
      </c>
      <c r="FA486" s="122">
        <f t="shared" si="1125"/>
        <v>0</v>
      </c>
      <c r="FB486" s="122">
        <f t="shared" si="1126"/>
        <v>0</v>
      </c>
      <c r="FC486" s="122">
        <f t="shared" si="1127"/>
        <v>0</v>
      </c>
      <c r="FD486" s="122">
        <f t="shared" si="1128"/>
        <v>0</v>
      </c>
      <c r="FE486" s="469">
        <f t="shared" si="1129"/>
        <v>0</v>
      </c>
      <c r="FF486" s="466">
        <f t="shared" si="1130"/>
        <v>0</v>
      </c>
      <c r="FG486" s="466">
        <f t="shared" si="1131"/>
        <v>0</v>
      </c>
      <c r="FH486" s="466">
        <f t="shared" si="1132"/>
        <v>0</v>
      </c>
      <c r="FI486" s="466">
        <f t="shared" si="1133"/>
        <v>0</v>
      </c>
      <c r="FJ486" s="466">
        <f t="shared" si="1134"/>
        <v>0</v>
      </c>
      <c r="FK486" s="466">
        <f t="shared" si="1135"/>
        <v>0</v>
      </c>
      <c r="FL486" s="466">
        <f t="shared" si="1136"/>
        <v>0</v>
      </c>
      <c r="FM486" s="466">
        <f t="shared" si="1137"/>
        <v>0</v>
      </c>
      <c r="FN486" s="466">
        <f t="shared" si="1138"/>
        <v>0</v>
      </c>
      <c r="FO486" s="466">
        <f t="shared" si="1139"/>
        <v>0</v>
      </c>
      <c r="FP486" s="466">
        <f t="shared" si="1140"/>
        <v>0</v>
      </c>
      <c r="FQ486" s="468">
        <f t="shared" si="1141"/>
        <v>0</v>
      </c>
      <c r="FR486" s="466">
        <f t="shared" si="1142"/>
        <v>0</v>
      </c>
      <c r="FS486" s="466">
        <f t="shared" si="1143"/>
        <v>0</v>
      </c>
      <c r="FT486" s="466">
        <f t="shared" si="1144"/>
        <v>0</v>
      </c>
      <c r="FU486" s="466">
        <f t="shared" si="1145"/>
        <v>0</v>
      </c>
      <c r="FV486" s="466">
        <f t="shared" si="1146"/>
        <v>0</v>
      </c>
      <c r="FW486" s="466">
        <f t="shared" si="1147"/>
        <v>0</v>
      </c>
      <c r="FX486" s="466">
        <f t="shared" si="1148"/>
        <v>0</v>
      </c>
      <c r="FY486" s="466">
        <f t="shared" si="1149"/>
        <v>0</v>
      </c>
      <c r="FZ486" s="466">
        <f t="shared" si="1150"/>
        <v>0</v>
      </c>
      <c r="GA486" s="466">
        <f t="shared" si="1151"/>
        <v>0</v>
      </c>
      <c r="GB486" s="466">
        <f t="shared" si="1152"/>
        <v>0</v>
      </c>
      <c r="GC486" s="468">
        <f t="shared" si="1153"/>
        <v>0</v>
      </c>
    </row>
    <row r="487" spans="1:185">
      <c r="A487" s="97">
        <v>484</v>
      </c>
      <c r="B487" s="97" t="s">
        <v>11</v>
      </c>
      <c r="C487" s="97" t="s">
        <v>213</v>
      </c>
      <c r="D487" s="97" t="s">
        <v>935</v>
      </c>
      <c r="E487" s="321">
        <v>0</v>
      </c>
      <c r="F487" s="122">
        <v>0</v>
      </c>
      <c r="G487" s="122">
        <v>5.3789806208599999E-3</v>
      </c>
      <c r="H487" s="122">
        <v>0</v>
      </c>
      <c r="I487" s="122">
        <v>0</v>
      </c>
      <c r="J487" s="122">
        <v>5.2496161369279997E-3</v>
      </c>
      <c r="K487" s="122">
        <v>0</v>
      </c>
      <c r="L487" s="122">
        <v>0</v>
      </c>
      <c r="M487" s="122">
        <v>5.0992736285749999E-3</v>
      </c>
      <c r="N487" s="122">
        <v>0</v>
      </c>
      <c r="O487" s="122">
        <v>0</v>
      </c>
      <c r="P487" s="475">
        <v>4.911009306845E-3</v>
      </c>
      <c r="Q487" s="474">
        <v>2</v>
      </c>
      <c r="R487" s="97">
        <v>0</v>
      </c>
      <c r="S487" s="97">
        <v>0</v>
      </c>
      <c r="T487" s="97">
        <v>1.075796124172E-2</v>
      </c>
      <c r="U487" s="97">
        <v>0</v>
      </c>
      <c r="V487" s="97">
        <v>0</v>
      </c>
      <c r="W487" s="97">
        <v>1.0499232273857E-2</v>
      </c>
      <c r="X487" s="97">
        <v>0</v>
      </c>
      <c r="Y487" s="97">
        <v>0</v>
      </c>
      <c r="Z487" s="97">
        <v>1.0198547257151001E-2</v>
      </c>
      <c r="AA487" s="97">
        <v>0</v>
      </c>
      <c r="AB487" s="97">
        <v>0</v>
      </c>
      <c r="AC487" s="97">
        <v>9.8220186136910009E-3</v>
      </c>
      <c r="AD487" s="321">
        <v>0</v>
      </c>
      <c r="AE487" s="97">
        <v>0</v>
      </c>
      <c r="AF487" s="97">
        <v>36.649253643606798</v>
      </c>
      <c r="AG487" s="97">
        <v>0</v>
      </c>
      <c r="AH487" s="97">
        <v>0</v>
      </c>
      <c r="AI487" s="97">
        <v>35.767839093478102</v>
      </c>
      <c r="AJ487" s="97">
        <v>0</v>
      </c>
      <c r="AK487" s="97">
        <v>0</v>
      </c>
      <c r="AL487" s="97">
        <v>34.743490934371899</v>
      </c>
      <c r="AM487" s="97">
        <v>0</v>
      </c>
      <c r="AN487" s="97">
        <v>0</v>
      </c>
      <c r="AO487" s="97">
        <v>33.460768576612999</v>
      </c>
      <c r="AP487" s="466">
        <f t="shared" si="1010"/>
        <v>0</v>
      </c>
      <c r="AQ487" s="122">
        <f t="shared" si="1011"/>
        <v>0</v>
      </c>
      <c r="AR487" s="473">
        <f t="shared" si="1012"/>
        <v>3406.7099536926066</v>
      </c>
      <c r="AS487" s="122">
        <f t="shared" si="1013"/>
        <v>0</v>
      </c>
      <c r="AT487" s="122">
        <f t="shared" si="1014"/>
        <v>0</v>
      </c>
      <c r="AU487" s="122">
        <f t="shared" si="1015"/>
        <v>3406.7099536924925</v>
      </c>
      <c r="AV487" s="122">
        <f t="shared" si="1016"/>
        <v>0</v>
      </c>
      <c r="AW487" s="122">
        <f t="shared" si="1017"/>
        <v>0</v>
      </c>
      <c r="AX487" s="122">
        <f t="shared" si="1018"/>
        <v>3406.7098046744368</v>
      </c>
      <c r="AY487" s="122">
        <f t="shared" si="1019"/>
        <v>0</v>
      </c>
      <c r="AZ487" s="122">
        <f t="shared" si="1020"/>
        <v>0</v>
      </c>
      <c r="BA487" s="469">
        <f t="shared" si="1021"/>
        <v>3406.7099536923834</v>
      </c>
      <c r="BB487" s="97">
        <f t="shared" si="1022"/>
        <v>0</v>
      </c>
      <c r="BC487" s="97">
        <f t="shared" si="1023"/>
        <v>0</v>
      </c>
      <c r="BD487" s="97">
        <f t="shared" si="1024"/>
        <v>8.3009624270138373E-4</v>
      </c>
      <c r="BE487" s="97">
        <f t="shared" si="1025"/>
        <v>0</v>
      </c>
      <c r="BF487" s="97">
        <f t="shared" si="1026"/>
        <v>0</v>
      </c>
      <c r="BG487" s="97">
        <f t="shared" si="1027"/>
        <v>8.1013242806436648E-4</v>
      </c>
      <c r="BH487" s="97">
        <f t="shared" si="1028"/>
        <v>0</v>
      </c>
      <c r="BI487" s="97">
        <f t="shared" si="1029"/>
        <v>0</v>
      </c>
      <c r="BJ487" s="97">
        <f t="shared" si="1030"/>
        <v>7.8693123808086854E-4</v>
      </c>
      <c r="BK487" s="97">
        <f t="shared" si="1031"/>
        <v>0</v>
      </c>
      <c r="BL487" s="97">
        <f t="shared" si="1032"/>
        <v>0</v>
      </c>
      <c r="BM487" s="469">
        <f t="shared" si="1033"/>
        <v>7.5787786958633556E-4</v>
      </c>
      <c r="BN487" s="467">
        <f t="shared" si="1034"/>
        <v>0</v>
      </c>
      <c r="BO487" s="97">
        <f t="shared" si="1035"/>
        <v>0</v>
      </c>
      <c r="BP487" s="97">
        <f t="shared" si="1036"/>
        <v>351511333.93315941</v>
      </c>
      <c r="BQ487" s="97">
        <f t="shared" si="1037"/>
        <v>0</v>
      </c>
      <c r="BR487" s="97">
        <f t="shared" si="1038"/>
        <v>0</v>
      </c>
      <c r="BS487" s="97">
        <f t="shared" si="1039"/>
        <v>356362183.85998821</v>
      </c>
      <c r="BT487" s="97">
        <f t="shared" si="1040"/>
        <v>0</v>
      </c>
      <c r="BU487" s="97">
        <f t="shared" si="1041"/>
        <v>0</v>
      </c>
      <c r="BV487" s="97">
        <f t="shared" si="1042"/>
        <v>362239845.39111918</v>
      </c>
      <c r="BW487" s="97">
        <f t="shared" si="1043"/>
        <v>0</v>
      </c>
      <c r="BX487" s="97">
        <f t="shared" si="1044"/>
        <v>0</v>
      </c>
      <c r="BY487" s="469">
        <f t="shared" si="1045"/>
        <v>369993662.27251649</v>
      </c>
      <c r="BZ487" s="470">
        <f t="shared" si="1046"/>
        <v>0</v>
      </c>
      <c r="CA487" s="470">
        <f t="shared" si="1047"/>
        <v>0</v>
      </c>
      <c r="CB487" s="470">
        <f t="shared" si="1048"/>
        <v>1633.7265306830536</v>
      </c>
      <c r="CC487" s="470">
        <f t="shared" si="1049"/>
        <v>0</v>
      </c>
      <c r="CD487" s="470">
        <f t="shared" si="1050"/>
        <v>0</v>
      </c>
      <c r="CE487" s="470">
        <f t="shared" si="1051"/>
        <v>1697.0868658050695</v>
      </c>
      <c r="CF487" s="470">
        <f t="shared" si="1052"/>
        <v>0</v>
      </c>
      <c r="CG487" s="470">
        <f t="shared" si="1053"/>
        <v>0</v>
      </c>
      <c r="CH487" s="470">
        <f t="shared" si="1054"/>
        <v>1775.9384560243343</v>
      </c>
      <c r="CI487" s="470">
        <f t="shared" si="1055"/>
        <v>0</v>
      </c>
      <c r="CJ487" s="470">
        <f t="shared" si="1056"/>
        <v>0</v>
      </c>
      <c r="CK487" s="472">
        <f t="shared" si="1057"/>
        <v>1883.4909442992653</v>
      </c>
      <c r="CL487" s="470">
        <f t="shared" si="1058"/>
        <v>0</v>
      </c>
      <c r="CM487" s="116">
        <f t="shared" si="1059"/>
        <v>0</v>
      </c>
      <c r="CN487" s="116">
        <f t="shared" si="1060"/>
        <v>0</v>
      </c>
      <c r="CO487" s="116">
        <f t="shared" si="1061"/>
        <v>0</v>
      </c>
      <c r="CP487" s="116">
        <f t="shared" si="1062"/>
        <v>0</v>
      </c>
      <c r="CQ487" s="116">
        <f t="shared" si="1063"/>
        <v>0</v>
      </c>
      <c r="CR487" s="116">
        <f t="shared" si="1064"/>
        <v>0</v>
      </c>
      <c r="CS487" s="116">
        <f t="shared" si="1065"/>
        <v>0</v>
      </c>
      <c r="CT487" s="116">
        <f t="shared" si="1066"/>
        <v>0</v>
      </c>
      <c r="CU487" s="116">
        <f t="shared" si="1067"/>
        <v>0</v>
      </c>
      <c r="CV487" s="116">
        <f t="shared" si="1068"/>
        <v>0</v>
      </c>
      <c r="CW487" s="471">
        <f t="shared" si="1069"/>
        <v>0</v>
      </c>
      <c r="CX487" s="470">
        <f t="shared" si="1070"/>
        <v>0</v>
      </c>
      <c r="CY487" s="116">
        <f t="shared" si="1071"/>
        <v>0</v>
      </c>
      <c r="CZ487" s="116">
        <f t="shared" si="1072"/>
        <v>0</v>
      </c>
      <c r="DA487" s="116">
        <f t="shared" si="1073"/>
        <v>0</v>
      </c>
      <c r="DB487" s="116">
        <f t="shared" si="1074"/>
        <v>0</v>
      </c>
      <c r="DC487" s="116">
        <f t="shared" si="1075"/>
        <v>0</v>
      </c>
      <c r="DD487" s="116">
        <f t="shared" si="1076"/>
        <v>0</v>
      </c>
      <c r="DE487" s="116">
        <f t="shared" si="1077"/>
        <v>0</v>
      </c>
      <c r="DF487" s="116">
        <f t="shared" si="1078"/>
        <v>0</v>
      </c>
      <c r="DG487" s="116">
        <f t="shared" si="1079"/>
        <v>0</v>
      </c>
      <c r="DH487" s="116">
        <f t="shared" si="1080"/>
        <v>0</v>
      </c>
      <c r="DI487" s="471">
        <f t="shared" si="1081"/>
        <v>0</v>
      </c>
      <c r="DJ487" s="470">
        <f t="shared" si="1082"/>
        <v>0</v>
      </c>
      <c r="DK487" s="116">
        <f t="shared" si="1083"/>
        <v>0</v>
      </c>
      <c r="DL487" s="116">
        <f t="shared" si="1084"/>
        <v>0</v>
      </c>
      <c r="DM487" s="116">
        <f t="shared" si="1085"/>
        <v>0</v>
      </c>
      <c r="DN487" s="116">
        <f t="shared" si="1086"/>
        <v>0</v>
      </c>
      <c r="DO487" s="116">
        <f t="shared" si="1087"/>
        <v>0</v>
      </c>
      <c r="DP487" s="116">
        <f t="shared" si="1088"/>
        <v>0</v>
      </c>
      <c r="DQ487" s="116">
        <f t="shared" si="1089"/>
        <v>0</v>
      </c>
      <c r="DR487" s="116">
        <f t="shared" si="1090"/>
        <v>0</v>
      </c>
      <c r="DS487" s="116">
        <f t="shared" si="1091"/>
        <v>0</v>
      </c>
      <c r="DT487" s="116">
        <f t="shared" si="1092"/>
        <v>0</v>
      </c>
      <c r="DU487" s="471">
        <f t="shared" si="1093"/>
        <v>0</v>
      </c>
      <c r="DV487" s="470">
        <f t="shared" si="1094"/>
        <v>0</v>
      </c>
      <c r="DW487" s="470">
        <f t="shared" si="1095"/>
        <v>0</v>
      </c>
      <c r="DX487" s="470">
        <f t="shared" si="1096"/>
        <v>0</v>
      </c>
      <c r="DY487" s="470">
        <f t="shared" si="1097"/>
        <v>0</v>
      </c>
      <c r="DZ487" s="470">
        <f t="shared" si="1098"/>
        <v>0</v>
      </c>
      <c r="EA487" s="470">
        <f t="shared" si="1099"/>
        <v>0</v>
      </c>
      <c r="EB487" s="470">
        <f t="shared" si="1100"/>
        <v>0</v>
      </c>
      <c r="EC487" s="470">
        <f t="shared" si="1101"/>
        <v>0</v>
      </c>
      <c r="ED487" s="470">
        <f t="shared" si="1102"/>
        <v>0</v>
      </c>
      <c r="EE487" s="470">
        <f t="shared" si="1103"/>
        <v>0</v>
      </c>
      <c r="EF487" s="470">
        <f t="shared" si="1104"/>
        <v>0</v>
      </c>
      <c r="EG487" s="470">
        <f t="shared" si="1105"/>
        <v>0</v>
      </c>
      <c r="EH487" s="466">
        <f t="shared" si="1106"/>
        <v>0</v>
      </c>
      <c r="EI487" s="122">
        <f t="shared" si="1107"/>
        <v>0</v>
      </c>
      <c r="EJ487" s="122">
        <f t="shared" si="1108"/>
        <v>423458.52908481483</v>
      </c>
      <c r="EK487" s="122">
        <f t="shared" si="1109"/>
        <v>0</v>
      </c>
      <c r="EL487" s="122">
        <f t="shared" si="1110"/>
        <v>0</v>
      </c>
      <c r="EM487" s="122">
        <f t="shared" si="1111"/>
        <v>439881.39656554343</v>
      </c>
      <c r="EN487" s="122">
        <f t="shared" si="1112"/>
        <v>0</v>
      </c>
      <c r="EO487" s="122">
        <f t="shared" si="1113"/>
        <v>0</v>
      </c>
      <c r="EP487" s="122">
        <f t="shared" si="1114"/>
        <v>460319.56524503068</v>
      </c>
      <c r="EQ487" s="122">
        <f t="shared" si="1115"/>
        <v>0</v>
      </c>
      <c r="ER487" s="122">
        <f t="shared" si="1116"/>
        <v>0</v>
      </c>
      <c r="ES487" s="469">
        <f t="shared" si="1117"/>
        <v>488196.94718684186</v>
      </c>
      <c r="ET487" s="466">
        <f t="shared" si="1118"/>
        <v>0</v>
      </c>
      <c r="EU487" s="122">
        <f t="shared" si="1119"/>
        <v>0</v>
      </c>
      <c r="EV487" s="122">
        <f t="shared" si="1120"/>
        <v>0</v>
      </c>
      <c r="EW487" s="122">
        <f t="shared" si="1121"/>
        <v>0</v>
      </c>
      <c r="EX487" s="122">
        <f t="shared" si="1122"/>
        <v>0</v>
      </c>
      <c r="EY487" s="122">
        <f t="shared" si="1123"/>
        <v>0</v>
      </c>
      <c r="EZ487" s="122">
        <f t="shared" si="1124"/>
        <v>0</v>
      </c>
      <c r="FA487" s="122">
        <f t="shared" si="1125"/>
        <v>0</v>
      </c>
      <c r="FB487" s="122">
        <f t="shared" si="1126"/>
        <v>0</v>
      </c>
      <c r="FC487" s="122">
        <f t="shared" si="1127"/>
        <v>0</v>
      </c>
      <c r="FD487" s="122">
        <f t="shared" si="1128"/>
        <v>0</v>
      </c>
      <c r="FE487" s="469">
        <f t="shared" si="1129"/>
        <v>0</v>
      </c>
      <c r="FF487" s="466">
        <f t="shared" si="1130"/>
        <v>0</v>
      </c>
      <c r="FG487" s="466">
        <f t="shared" si="1131"/>
        <v>0</v>
      </c>
      <c r="FH487" s="466">
        <f t="shared" si="1132"/>
        <v>0</v>
      </c>
      <c r="FI487" s="466">
        <f t="shared" si="1133"/>
        <v>0</v>
      </c>
      <c r="FJ487" s="466">
        <f t="shared" si="1134"/>
        <v>0</v>
      </c>
      <c r="FK487" s="466">
        <f t="shared" si="1135"/>
        <v>0</v>
      </c>
      <c r="FL487" s="466">
        <f t="shared" si="1136"/>
        <v>0</v>
      </c>
      <c r="FM487" s="466">
        <f t="shared" si="1137"/>
        <v>0</v>
      </c>
      <c r="FN487" s="466">
        <f t="shared" si="1138"/>
        <v>0</v>
      </c>
      <c r="FO487" s="466">
        <f t="shared" si="1139"/>
        <v>0</v>
      </c>
      <c r="FP487" s="466">
        <f t="shared" si="1140"/>
        <v>0</v>
      </c>
      <c r="FQ487" s="468">
        <f t="shared" si="1141"/>
        <v>0</v>
      </c>
      <c r="FR487" s="466">
        <f t="shared" si="1142"/>
        <v>0</v>
      </c>
      <c r="FS487" s="466">
        <f t="shared" si="1143"/>
        <v>0</v>
      </c>
      <c r="FT487" s="466">
        <f t="shared" si="1144"/>
        <v>0</v>
      </c>
      <c r="FU487" s="466">
        <f t="shared" si="1145"/>
        <v>0</v>
      </c>
      <c r="FV487" s="466">
        <f t="shared" si="1146"/>
        <v>0</v>
      </c>
      <c r="FW487" s="466">
        <f t="shared" si="1147"/>
        <v>0</v>
      </c>
      <c r="FX487" s="466">
        <f t="shared" si="1148"/>
        <v>0</v>
      </c>
      <c r="FY487" s="466">
        <f t="shared" si="1149"/>
        <v>0</v>
      </c>
      <c r="FZ487" s="466">
        <f t="shared" si="1150"/>
        <v>0</v>
      </c>
      <c r="GA487" s="466">
        <f t="shared" si="1151"/>
        <v>0</v>
      </c>
      <c r="GB487" s="466">
        <f t="shared" si="1152"/>
        <v>0</v>
      </c>
      <c r="GC487" s="468">
        <f t="shared" si="1153"/>
        <v>0</v>
      </c>
    </row>
    <row r="488" spans="1:185">
      <c r="A488" s="97">
        <v>485</v>
      </c>
      <c r="B488" s="97" t="s">
        <v>11</v>
      </c>
      <c r="C488" s="97" t="s">
        <v>213</v>
      </c>
      <c r="D488" s="97" t="s">
        <v>935</v>
      </c>
      <c r="E488" s="321">
        <v>0</v>
      </c>
      <c r="F488" s="122">
        <v>0</v>
      </c>
      <c r="G488" s="122">
        <v>1.6136941862579999E-2</v>
      </c>
      <c r="H488" s="122">
        <v>0</v>
      </c>
      <c r="I488" s="122">
        <v>0</v>
      </c>
      <c r="J488" s="122">
        <v>1.5748848410784999E-2</v>
      </c>
      <c r="K488" s="122">
        <v>0</v>
      </c>
      <c r="L488" s="122">
        <v>0</v>
      </c>
      <c r="M488" s="122">
        <v>1.5297820885726E-2</v>
      </c>
      <c r="N488" s="122">
        <v>0</v>
      </c>
      <c r="O488" s="122">
        <v>0</v>
      </c>
      <c r="P488" s="475">
        <v>1.4733027920536001E-2</v>
      </c>
      <c r="Q488" s="474">
        <v>3</v>
      </c>
      <c r="R488" s="97">
        <v>0</v>
      </c>
      <c r="S488" s="97">
        <v>0</v>
      </c>
      <c r="T488" s="97">
        <v>4.8410825587740999E-2</v>
      </c>
      <c r="U488" s="97">
        <v>0</v>
      </c>
      <c r="V488" s="97">
        <v>0</v>
      </c>
      <c r="W488" s="97">
        <v>4.7246545232356003E-2</v>
      </c>
      <c r="X488" s="97">
        <v>0</v>
      </c>
      <c r="Y488" s="97">
        <v>0</v>
      </c>
      <c r="Z488" s="97">
        <v>4.5893462657178002E-2</v>
      </c>
      <c r="AA488" s="97">
        <v>0</v>
      </c>
      <c r="AB488" s="97">
        <v>0</v>
      </c>
      <c r="AC488" s="97">
        <v>4.4199083761607E-2</v>
      </c>
      <c r="AD488" s="321">
        <v>0</v>
      </c>
      <c r="AE488" s="97">
        <v>0</v>
      </c>
      <c r="AF488" s="97">
        <v>147.27247608930301</v>
      </c>
      <c r="AG488" s="97">
        <v>0</v>
      </c>
      <c r="AH488" s="97">
        <v>0</v>
      </c>
      <c r="AI488" s="97">
        <v>143.73057303935499</v>
      </c>
      <c r="AJ488" s="97">
        <v>0</v>
      </c>
      <c r="AK488" s="97">
        <v>0</v>
      </c>
      <c r="AL488" s="97">
        <v>139.614304363727</v>
      </c>
      <c r="AM488" s="97">
        <v>0</v>
      </c>
      <c r="AN488" s="97">
        <v>0</v>
      </c>
      <c r="AO488" s="97">
        <v>134.45977066953299</v>
      </c>
      <c r="AP488" s="466">
        <f t="shared" si="1010"/>
        <v>0</v>
      </c>
      <c r="AQ488" s="122">
        <f t="shared" si="1011"/>
        <v>0</v>
      </c>
      <c r="AR488" s="473">
        <f t="shared" si="1012"/>
        <v>3042.139321139704</v>
      </c>
      <c r="AS488" s="122">
        <f t="shared" si="1013"/>
        <v>0</v>
      </c>
      <c r="AT488" s="122">
        <f t="shared" si="1014"/>
        <v>0</v>
      </c>
      <c r="AU488" s="122">
        <f t="shared" si="1015"/>
        <v>3042.1393211396867</v>
      </c>
      <c r="AV488" s="122">
        <f t="shared" si="1016"/>
        <v>0</v>
      </c>
      <c r="AW488" s="122">
        <f t="shared" si="1017"/>
        <v>0</v>
      </c>
      <c r="AX488" s="122">
        <f t="shared" si="1018"/>
        <v>3042.1392564479011</v>
      </c>
      <c r="AY488" s="122">
        <f t="shared" si="1019"/>
        <v>0</v>
      </c>
      <c r="AZ488" s="122">
        <f t="shared" si="1020"/>
        <v>0</v>
      </c>
      <c r="BA488" s="469">
        <f t="shared" si="1021"/>
        <v>3042.1393211397258</v>
      </c>
      <c r="BB488" s="97">
        <f t="shared" si="1022"/>
        <v>0</v>
      </c>
      <c r="BC488" s="97">
        <f t="shared" si="1023"/>
        <v>0</v>
      </c>
      <c r="BD488" s="97">
        <f t="shared" si="1024"/>
        <v>2.490288728104151E-3</v>
      </c>
      <c r="BE488" s="97">
        <f t="shared" si="1025"/>
        <v>0</v>
      </c>
      <c r="BF488" s="97">
        <f t="shared" si="1026"/>
        <v>0</v>
      </c>
      <c r="BG488" s="97">
        <f t="shared" si="1027"/>
        <v>2.4303972841932535E-3</v>
      </c>
      <c r="BH488" s="97">
        <f t="shared" si="1028"/>
        <v>0</v>
      </c>
      <c r="BI488" s="97">
        <f t="shared" si="1029"/>
        <v>0</v>
      </c>
      <c r="BJ488" s="97">
        <f t="shared" si="1030"/>
        <v>2.3607937142427599E-3</v>
      </c>
      <c r="BK488" s="97">
        <f t="shared" si="1031"/>
        <v>0</v>
      </c>
      <c r="BL488" s="97">
        <f t="shared" si="1032"/>
        <v>0</v>
      </c>
      <c r="BM488" s="469">
        <f t="shared" si="1033"/>
        <v>2.2736336087591609E-3</v>
      </c>
      <c r="BN488" s="467">
        <f t="shared" si="1034"/>
        <v>0</v>
      </c>
      <c r="BO488" s="97">
        <f t="shared" si="1035"/>
        <v>0</v>
      </c>
      <c r="BP488" s="97">
        <f t="shared" si="1036"/>
        <v>169107942.84249082</v>
      </c>
      <c r="BQ488" s="97">
        <f t="shared" si="1037"/>
        <v>0</v>
      </c>
      <c r="BR488" s="97">
        <f t="shared" si="1038"/>
        <v>0</v>
      </c>
      <c r="BS488" s="97">
        <f t="shared" si="1039"/>
        <v>171441629.33556744</v>
      </c>
      <c r="BT488" s="97">
        <f t="shared" si="1040"/>
        <v>0</v>
      </c>
      <c r="BU488" s="97">
        <f t="shared" si="1041"/>
        <v>0</v>
      </c>
      <c r="BV488" s="97">
        <f t="shared" si="1042"/>
        <v>174269306.65691483</v>
      </c>
      <c r="BW488" s="97">
        <f t="shared" si="1043"/>
        <v>0</v>
      </c>
      <c r="BX488" s="97">
        <f t="shared" si="1044"/>
        <v>0</v>
      </c>
      <c r="BY488" s="469">
        <f t="shared" si="1045"/>
        <v>177999572.2799775</v>
      </c>
      <c r="BZ488" s="470">
        <f t="shared" si="1046"/>
        <v>0</v>
      </c>
      <c r="CA488" s="470">
        <f t="shared" si="1047"/>
        <v>0</v>
      </c>
      <c r="CB488" s="470">
        <f t="shared" si="1048"/>
        <v>174.65922217748107</v>
      </c>
      <c r="CC488" s="470">
        <f t="shared" si="1049"/>
        <v>0</v>
      </c>
      <c r="CD488" s="470">
        <f t="shared" si="1050"/>
        <v>0</v>
      </c>
      <c r="CE488" s="470">
        <f t="shared" si="1051"/>
        <v>181.43297937703869</v>
      </c>
      <c r="CF488" s="470">
        <f t="shared" si="1052"/>
        <v>0</v>
      </c>
      <c r="CG488" s="470">
        <f t="shared" si="1053"/>
        <v>0</v>
      </c>
      <c r="CH488" s="470">
        <f t="shared" si="1054"/>
        <v>189.86288739934304</v>
      </c>
      <c r="CI488" s="470">
        <f t="shared" si="1055"/>
        <v>0</v>
      </c>
      <c r="CJ488" s="470">
        <f t="shared" si="1056"/>
        <v>0</v>
      </c>
      <c r="CK488" s="472">
        <f t="shared" si="1057"/>
        <v>201.36115630817068</v>
      </c>
      <c r="CL488" s="470">
        <f t="shared" si="1058"/>
        <v>0</v>
      </c>
      <c r="CM488" s="116">
        <f t="shared" si="1059"/>
        <v>0</v>
      </c>
      <c r="CN488" s="116">
        <f t="shared" si="1060"/>
        <v>0</v>
      </c>
      <c r="CO488" s="116">
        <f t="shared" si="1061"/>
        <v>0</v>
      </c>
      <c r="CP488" s="116">
        <f t="shared" si="1062"/>
        <v>0</v>
      </c>
      <c r="CQ488" s="116">
        <f t="shared" si="1063"/>
        <v>0</v>
      </c>
      <c r="CR488" s="116">
        <f t="shared" si="1064"/>
        <v>0</v>
      </c>
      <c r="CS488" s="116">
        <f t="shared" si="1065"/>
        <v>0</v>
      </c>
      <c r="CT488" s="116">
        <f t="shared" si="1066"/>
        <v>0</v>
      </c>
      <c r="CU488" s="116">
        <f t="shared" si="1067"/>
        <v>0</v>
      </c>
      <c r="CV488" s="116">
        <f t="shared" si="1068"/>
        <v>0</v>
      </c>
      <c r="CW488" s="471">
        <f t="shared" si="1069"/>
        <v>0</v>
      </c>
      <c r="CX488" s="470">
        <f t="shared" si="1070"/>
        <v>0</v>
      </c>
      <c r="CY488" s="116">
        <f t="shared" si="1071"/>
        <v>0</v>
      </c>
      <c r="CZ488" s="116">
        <f t="shared" si="1072"/>
        <v>0</v>
      </c>
      <c r="DA488" s="116">
        <f t="shared" si="1073"/>
        <v>0</v>
      </c>
      <c r="DB488" s="116">
        <f t="shared" si="1074"/>
        <v>0</v>
      </c>
      <c r="DC488" s="116">
        <f t="shared" si="1075"/>
        <v>0</v>
      </c>
      <c r="DD488" s="116">
        <f t="shared" si="1076"/>
        <v>0</v>
      </c>
      <c r="DE488" s="116">
        <f t="shared" si="1077"/>
        <v>0</v>
      </c>
      <c r="DF488" s="116">
        <f t="shared" si="1078"/>
        <v>0</v>
      </c>
      <c r="DG488" s="116">
        <f t="shared" si="1079"/>
        <v>0</v>
      </c>
      <c r="DH488" s="116">
        <f t="shared" si="1080"/>
        <v>0</v>
      </c>
      <c r="DI488" s="471">
        <f t="shared" si="1081"/>
        <v>0</v>
      </c>
      <c r="DJ488" s="470">
        <f t="shared" si="1082"/>
        <v>0</v>
      </c>
      <c r="DK488" s="116">
        <f t="shared" si="1083"/>
        <v>0</v>
      </c>
      <c r="DL488" s="116">
        <f t="shared" si="1084"/>
        <v>0</v>
      </c>
      <c r="DM488" s="116">
        <f t="shared" si="1085"/>
        <v>0</v>
      </c>
      <c r="DN488" s="116">
        <f t="shared" si="1086"/>
        <v>0</v>
      </c>
      <c r="DO488" s="116">
        <f t="shared" si="1087"/>
        <v>0</v>
      </c>
      <c r="DP488" s="116">
        <f t="shared" si="1088"/>
        <v>0</v>
      </c>
      <c r="DQ488" s="116">
        <f t="shared" si="1089"/>
        <v>0</v>
      </c>
      <c r="DR488" s="116">
        <f t="shared" si="1090"/>
        <v>0</v>
      </c>
      <c r="DS488" s="116">
        <f t="shared" si="1091"/>
        <v>0</v>
      </c>
      <c r="DT488" s="116">
        <f t="shared" si="1092"/>
        <v>0</v>
      </c>
      <c r="DU488" s="471">
        <f t="shared" si="1093"/>
        <v>0</v>
      </c>
      <c r="DV488" s="470">
        <f t="shared" si="1094"/>
        <v>0</v>
      </c>
      <c r="DW488" s="470">
        <f t="shared" si="1095"/>
        <v>0</v>
      </c>
      <c r="DX488" s="470">
        <f t="shared" si="1096"/>
        <v>0</v>
      </c>
      <c r="DY488" s="470">
        <f t="shared" si="1097"/>
        <v>0</v>
      </c>
      <c r="DZ488" s="470">
        <f t="shared" si="1098"/>
        <v>0</v>
      </c>
      <c r="EA488" s="470">
        <f t="shared" si="1099"/>
        <v>0</v>
      </c>
      <c r="EB488" s="470">
        <f t="shared" si="1100"/>
        <v>0</v>
      </c>
      <c r="EC488" s="470">
        <f t="shared" si="1101"/>
        <v>0</v>
      </c>
      <c r="ED488" s="470">
        <f t="shared" si="1102"/>
        <v>0</v>
      </c>
      <c r="EE488" s="470">
        <f t="shared" si="1103"/>
        <v>0</v>
      </c>
      <c r="EF488" s="470">
        <f t="shared" si="1104"/>
        <v>0</v>
      </c>
      <c r="EG488" s="470">
        <f t="shared" si="1105"/>
        <v>0</v>
      </c>
      <c r="EH488" s="466">
        <f t="shared" si="1106"/>
        <v>0</v>
      </c>
      <c r="EI488" s="122">
        <f t="shared" si="1107"/>
        <v>0</v>
      </c>
      <c r="EJ488" s="122">
        <f t="shared" si="1108"/>
        <v>67906.962326907436</v>
      </c>
      <c r="EK488" s="122">
        <f t="shared" si="1109"/>
        <v>0</v>
      </c>
      <c r="EL488" s="122">
        <f t="shared" si="1110"/>
        <v>0</v>
      </c>
      <c r="EM488" s="122">
        <f t="shared" si="1111"/>
        <v>70540.578057169696</v>
      </c>
      <c r="EN488" s="122">
        <f t="shared" si="1112"/>
        <v>0</v>
      </c>
      <c r="EO488" s="122">
        <f t="shared" si="1113"/>
        <v>0</v>
      </c>
      <c r="EP488" s="122">
        <f t="shared" si="1114"/>
        <v>73818.100076063973</v>
      </c>
      <c r="EQ488" s="122">
        <f t="shared" si="1115"/>
        <v>0</v>
      </c>
      <c r="ER488" s="122">
        <f t="shared" si="1116"/>
        <v>0</v>
      </c>
      <c r="ES488" s="469">
        <f t="shared" si="1117"/>
        <v>78288.591263884882</v>
      </c>
      <c r="ET488" s="466">
        <f t="shared" si="1118"/>
        <v>0</v>
      </c>
      <c r="EU488" s="122">
        <f t="shared" si="1119"/>
        <v>0</v>
      </c>
      <c r="EV488" s="122">
        <f t="shared" si="1120"/>
        <v>0</v>
      </c>
      <c r="EW488" s="122">
        <f t="shared" si="1121"/>
        <v>0</v>
      </c>
      <c r="EX488" s="122">
        <f t="shared" si="1122"/>
        <v>0</v>
      </c>
      <c r="EY488" s="122">
        <f t="shared" si="1123"/>
        <v>0</v>
      </c>
      <c r="EZ488" s="122">
        <f t="shared" si="1124"/>
        <v>0</v>
      </c>
      <c r="FA488" s="122">
        <f t="shared" si="1125"/>
        <v>0</v>
      </c>
      <c r="FB488" s="122">
        <f t="shared" si="1126"/>
        <v>0</v>
      </c>
      <c r="FC488" s="122">
        <f t="shared" si="1127"/>
        <v>0</v>
      </c>
      <c r="FD488" s="122">
        <f t="shared" si="1128"/>
        <v>0</v>
      </c>
      <c r="FE488" s="469">
        <f t="shared" si="1129"/>
        <v>0</v>
      </c>
      <c r="FF488" s="466">
        <f t="shared" si="1130"/>
        <v>0</v>
      </c>
      <c r="FG488" s="466">
        <f t="shared" si="1131"/>
        <v>0</v>
      </c>
      <c r="FH488" s="466">
        <f t="shared" si="1132"/>
        <v>0</v>
      </c>
      <c r="FI488" s="466">
        <f t="shared" si="1133"/>
        <v>0</v>
      </c>
      <c r="FJ488" s="466">
        <f t="shared" si="1134"/>
        <v>0</v>
      </c>
      <c r="FK488" s="466">
        <f t="shared" si="1135"/>
        <v>0</v>
      </c>
      <c r="FL488" s="466">
        <f t="shared" si="1136"/>
        <v>0</v>
      </c>
      <c r="FM488" s="466">
        <f t="shared" si="1137"/>
        <v>0</v>
      </c>
      <c r="FN488" s="466">
        <f t="shared" si="1138"/>
        <v>0</v>
      </c>
      <c r="FO488" s="466">
        <f t="shared" si="1139"/>
        <v>0</v>
      </c>
      <c r="FP488" s="466">
        <f t="shared" si="1140"/>
        <v>0</v>
      </c>
      <c r="FQ488" s="468">
        <f t="shared" si="1141"/>
        <v>0</v>
      </c>
      <c r="FR488" s="466">
        <f t="shared" si="1142"/>
        <v>0</v>
      </c>
      <c r="FS488" s="466">
        <f t="shared" si="1143"/>
        <v>0</v>
      </c>
      <c r="FT488" s="466">
        <f t="shared" si="1144"/>
        <v>0</v>
      </c>
      <c r="FU488" s="466">
        <f t="shared" si="1145"/>
        <v>0</v>
      </c>
      <c r="FV488" s="466">
        <f t="shared" si="1146"/>
        <v>0</v>
      </c>
      <c r="FW488" s="466">
        <f t="shared" si="1147"/>
        <v>0</v>
      </c>
      <c r="FX488" s="466">
        <f t="shared" si="1148"/>
        <v>0</v>
      </c>
      <c r="FY488" s="466">
        <f t="shared" si="1149"/>
        <v>0</v>
      </c>
      <c r="FZ488" s="466">
        <f t="shared" si="1150"/>
        <v>0</v>
      </c>
      <c r="GA488" s="466">
        <f t="shared" si="1151"/>
        <v>0</v>
      </c>
      <c r="GB488" s="466">
        <f t="shared" si="1152"/>
        <v>0</v>
      </c>
      <c r="GC488" s="468">
        <f t="shared" si="1153"/>
        <v>0</v>
      </c>
    </row>
    <row r="489" spans="1:185">
      <c r="A489" s="97">
        <v>486</v>
      </c>
      <c r="B489" s="97" t="s">
        <v>11</v>
      </c>
      <c r="C489" s="97" t="s">
        <v>213</v>
      </c>
      <c r="D489" s="97" t="s">
        <v>935</v>
      </c>
      <c r="E489" s="321">
        <v>0</v>
      </c>
      <c r="F489" s="122">
        <v>0</v>
      </c>
      <c r="G489" s="122">
        <v>3.6511166597308999E-2</v>
      </c>
      <c r="H489" s="122">
        <v>0</v>
      </c>
      <c r="I489" s="122">
        <v>0</v>
      </c>
      <c r="J489" s="122">
        <v>3.5667264807878997E-2</v>
      </c>
      <c r="K489" s="122">
        <v>0</v>
      </c>
      <c r="L489" s="122">
        <v>0</v>
      </c>
      <c r="M489" s="122">
        <v>3.4686514079622997E-2</v>
      </c>
      <c r="N489" s="122">
        <v>0</v>
      </c>
      <c r="O489" s="122">
        <v>0</v>
      </c>
      <c r="P489" s="475">
        <v>3.3458382577334002E-2</v>
      </c>
      <c r="Q489" s="474">
        <v>9</v>
      </c>
      <c r="R489" s="97">
        <v>0</v>
      </c>
      <c r="S489" s="97">
        <v>0</v>
      </c>
      <c r="T489" s="97">
        <v>0.32860049937578001</v>
      </c>
      <c r="U489" s="97">
        <v>0</v>
      </c>
      <c r="V489" s="97">
        <v>0</v>
      </c>
      <c r="W489" s="97">
        <v>0.32100538327091099</v>
      </c>
      <c r="X489" s="97">
        <v>0</v>
      </c>
      <c r="Y489" s="97">
        <v>0</v>
      </c>
      <c r="Z489" s="97">
        <v>0.31217862671660401</v>
      </c>
      <c r="AA489" s="97">
        <v>0</v>
      </c>
      <c r="AB489" s="97">
        <v>0</v>
      </c>
      <c r="AC489" s="97">
        <v>0.30112544319600498</v>
      </c>
      <c r="AD489" s="321">
        <v>0</v>
      </c>
      <c r="AE489" s="97">
        <v>0</v>
      </c>
      <c r="AF489" s="97">
        <v>867.46208835143796</v>
      </c>
      <c r="AG489" s="97">
        <v>0</v>
      </c>
      <c r="AH489" s="97">
        <v>0</v>
      </c>
      <c r="AI489" s="97">
        <v>847.41198103231602</v>
      </c>
      <c r="AJ489" s="97">
        <v>0</v>
      </c>
      <c r="AK489" s="97">
        <v>0</v>
      </c>
      <c r="AL489" s="97">
        <v>824.11050820350601</v>
      </c>
      <c r="AM489" s="97">
        <v>0</v>
      </c>
      <c r="AN489" s="97">
        <v>0</v>
      </c>
      <c r="AO489" s="97">
        <v>794.93155459827597</v>
      </c>
      <c r="AP489" s="466">
        <f t="shared" si="1010"/>
        <v>0</v>
      </c>
      <c r="AQ489" s="122">
        <f t="shared" si="1011"/>
        <v>0</v>
      </c>
      <c r="AR489" s="473">
        <f t="shared" si="1012"/>
        <v>2639.8684420726586</v>
      </c>
      <c r="AS489" s="122">
        <f t="shared" si="1013"/>
        <v>0</v>
      </c>
      <c r="AT489" s="122">
        <f t="shared" si="1014"/>
        <v>0</v>
      </c>
      <c r="AU489" s="122">
        <f t="shared" si="1015"/>
        <v>2639.8684420726572</v>
      </c>
      <c r="AV489" s="122">
        <f t="shared" si="1016"/>
        <v>0</v>
      </c>
      <c r="AW489" s="122">
        <f t="shared" si="1017"/>
        <v>0</v>
      </c>
      <c r="AX489" s="122">
        <f t="shared" si="1018"/>
        <v>2639.8684524665878</v>
      </c>
      <c r="AY489" s="122">
        <f t="shared" si="1019"/>
        <v>0</v>
      </c>
      <c r="AZ489" s="122">
        <f t="shared" si="1020"/>
        <v>0</v>
      </c>
      <c r="BA489" s="469">
        <f t="shared" si="1021"/>
        <v>2639.8684420726568</v>
      </c>
      <c r="BB489" s="97">
        <f t="shared" si="1022"/>
        <v>0</v>
      </c>
      <c r="BC489" s="97">
        <f t="shared" si="1023"/>
        <v>0</v>
      </c>
      <c r="BD489" s="97">
        <f t="shared" si="1024"/>
        <v>5.6344843652224967E-3</v>
      </c>
      <c r="BE489" s="97">
        <f t="shared" si="1025"/>
        <v>0</v>
      </c>
      <c r="BF489" s="97">
        <f t="shared" si="1026"/>
        <v>0</v>
      </c>
      <c r="BG489" s="97">
        <f t="shared" si="1027"/>
        <v>5.5042515657403486E-3</v>
      </c>
      <c r="BH489" s="97">
        <f t="shared" si="1028"/>
        <v>0</v>
      </c>
      <c r="BI489" s="97">
        <f t="shared" si="1029"/>
        <v>0</v>
      </c>
      <c r="BJ489" s="97">
        <f t="shared" si="1030"/>
        <v>5.3528999339098196E-3</v>
      </c>
      <c r="BK489" s="97">
        <f t="shared" si="1031"/>
        <v>0</v>
      </c>
      <c r="BL489" s="97">
        <f t="shared" si="1032"/>
        <v>0</v>
      </c>
      <c r="BM489" s="469">
        <f t="shared" si="1033"/>
        <v>5.1633719512954651E-3</v>
      </c>
      <c r="BN489" s="467">
        <f t="shared" si="1034"/>
        <v>0</v>
      </c>
      <c r="BO489" s="97">
        <f t="shared" si="1035"/>
        <v>0</v>
      </c>
      <c r="BP489" s="97">
        <f t="shared" si="1036"/>
        <v>92666950.542147681</v>
      </c>
      <c r="BQ489" s="97">
        <f t="shared" si="1037"/>
        <v>0</v>
      </c>
      <c r="BR489" s="97">
        <f t="shared" si="1038"/>
        <v>0</v>
      </c>
      <c r="BS489" s="97">
        <f t="shared" si="1039"/>
        <v>93895038.701761603</v>
      </c>
      <c r="BT489" s="97">
        <f t="shared" si="1040"/>
        <v>0</v>
      </c>
      <c r="BU489" s="97">
        <f t="shared" si="1041"/>
        <v>0</v>
      </c>
      <c r="BV489" s="97">
        <f t="shared" si="1042"/>
        <v>95380610.597716942</v>
      </c>
      <c r="BW489" s="97">
        <f t="shared" si="1043"/>
        <v>0</v>
      </c>
      <c r="BX489" s="97">
        <f t="shared" si="1044"/>
        <v>0</v>
      </c>
      <c r="BY489" s="469">
        <f t="shared" si="1045"/>
        <v>97336172.202778146</v>
      </c>
      <c r="BZ489" s="470">
        <f t="shared" si="1046"/>
        <v>0</v>
      </c>
      <c r="CA489" s="470">
        <f t="shared" si="1047"/>
        <v>0</v>
      </c>
      <c r="CB489" s="470">
        <f t="shared" si="1048"/>
        <v>14.100244935443005</v>
      </c>
      <c r="CC489" s="470">
        <f t="shared" si="1049"/>
        <v>0</v>
      </c>
      <c r="CD489" s="470">
        <f t="shared" si="1050"/>
        <v>0</v>
      </c>
      <c r="CE489" s="470">
        <f t="shared" si="1051"/>
        <v>14.625150168045518</v>
      </c>
      <c r="CF489" s="470">
        <f t="shared" si="1052"/>
        <v>0</v>
      </c>
      <c r="CG489" s="470">
        <f t="shared" si="1053"/>
        <v>0</v>
      </c>
      <c r="CH489" s="470">
        <f t="shared" si="1054"/>
        <v>15.276608075463079</v>
      </c>
      <c r="CI489" s="470">
        <f t="shared" si="1055"/>
        <v>0</v>
      </c>
      <c r="CJ489" s="470">
        <f t="shared" si="1056"/>
        <v>0</v>
      </c>
      <c r="CK489" s="472">
        <f t="shared" si="1057"/>
        <v>16.162063751521195</v>
      </c>
      <c r="CL489" s="470">
        <f t="shared" si="1058"/>
        <v>0</v>
      </c>
      <c r="CM489" s="116">
        <f t="shared" si="1059"/>
        <v>0</v>
      </c>
      <c r="CN489" s="116">
        <f t="shared" si="1060"/>
        <v>0</v>
      </c>
      <c r="CO489" s="116">
        <f t="shared" si="1061"/>
        <v>0</v>
      </c>
      <c r="CP489" s="116">
        <f t="shared" si="1062"/>
        <v>0</v>
      </c>
      <c r="CQ489" s="116">
        <f t="shared" si="1063"/>
        <v>0</v>
      </c>
      <c r="CR489" s="116">
        <f t="shared" si="1064"/>
        <v>0</v>
      </c>
      <c r="CS489" s="116">
        <f t="shared" si="1065"/>
        <v>0</v>
      </c>
      <c r="CT489" s="116">
        <f t="shared" si="1066"/>
        <v>0</v>
      </c>
      <c r="CU489" s="116">
        <f t="shared" si="1067"/>
        <v>0</v>
      </c>
      <c r="CV489" s="116">
        <f t="shared" si="1068"/>
        <v>0</v>
      </c>
      <c r="CW489" s="471">
        <f t="shared" si="1069"/>
        <v>0</v>
      </c>
      <c r="CX489" s="470">
        <f t="shared" si="1070"/>
        <v>0</v>
      </c>
      <c r="CY489" s="116">
        <f t="shared" si="1071"/>
        <v>0</v>
      </c>
      <c r="CZ489" s="116">
        <f t="shared" si="1072"/>
        <v>0</v>
      </c>
      <c r="DA489" s="116">
        <f t="shared" si="1073"/>
        <v>0</v>
      </c>
      <c r="DB489" s="116">
        <f t="shared" si="1074"/>
        <v>0</v>
      </c>
      <c r="DC489" s="116">
        <f t="shared" si="1075"/>
        <v>0</v>
      </c>
      <c r="DD489" s="116">
        <f t="shared" si="1076"/>
        <v>0</v>
      </c>
      <c r="DE489" s="116">
        <f t="shared" si="1077"/>
        <v>0</v>
      </c>
      <c r="DF489" s="116">
        <f t="shared" si="1078"/>
        <v>0</v>
      </c>
      <c r="DG489" s="116">
        <f t="shared" si="1079"/>
        <v>0</v>
      </c>
      <c r="DH489" s="116">
        <f t="shared" si="1080"/>
        <v>0</v>
      </c>
      <c r="DI489" s="471">
        <f t="shared" si="1081"/>
        <v>0</v>
      </c>
      <c r="DJ489" s="470">
        <f t="shared" si="1082"/>
        <v>0</v>
      </c>
      <c r="DK489" s="116">
        <f t="shared" si="1083"/>
        <v>0</v>
      </c>
      <c r="DL489" s="116">
        <f t="shared" si="1084"/>
        <v>0</v>
      </c>
      <c r="DM489" s="116">
        <f t="shared" si="1085"/>
        <v>0</v>
      </c>
      <c r="DN489" s="116">
        <f t="shared" si="1086"/>
        <v>0</v>
      </c>
      <c r="DO489" s="116">
        <f t="shared" si="1087"/>
        <v>0</v>
      </c>
      <c r="DP489" s="116">
        <f t="shared" si="1088"/>
        <v>0</v>
      </c>
      <c r="DQ489" s="116">
        <f t="shared" si="1089"/>
        <v>0</v>
      </c>
      <c r="DR489" s="116">
        <f t="shared" si="1090"/>
        <v>0</v>
      </c>
      <c r="DS489" s="116">
        <f t="shared" si="1091"/>
        <v>0</v>
      </c>
      <c r="DT489" s="116">
        <f t="shared" si="1092"/>
        <v>0</v>
      </c>
      <c r="DU489" s="471">
        <f t="shared" si="1093"/>
        <v>0</v>
      </c>
      <c r="DV489" s="470">
        <f t="shared" si="1094"/>
        <v>0</v>
      </c>
      <c r="DW489" s="470">
        <f t="shared" si="1095"/>
        <v>0</v>
      </c>
      <c r="DX489" s="470">
        <f t="shared" si="1096"/>
        <v>0</v>
      </c>
      <c r="DY489" s="470">
        <f t="shared" si="1097"/>
        <v>0</v>
      </c>
      <c r="DZ489" s="470">
        <f t="shared" si="1098"/>
        <v>0</v>
      </c>
      <c r="EA489" s="470">
        <f t="shared" si="1099"/>
        <v>0</v>
      </c>
      <c r="EB489" s="470">
        <f t="shared" si="1100"/>
        <v>0</v>
      </c>
      <c r="EC489" s="470">
        <f t="shared" si="1101"/>
        <v>0</v>
      </c>
      <c r="ED489" s="470">
        <f t="shared" si="1102"/>
        <v>0</v>
      </c>
      <c r="EE489" s="470">
        <f t="shared" si="1103"/>
        <v>0</v>
      </c>
      <c r="EF489" s="470">
        <f t="shared" si="1104"/>
        <v>0</v>
      </c>
      <c r="EG489" s="470">
        <f t="shared" si="1105"/>
        <v>0</v>
      </c>
      <c r="EH489" s="466">
        <f t="shared" si="1106"/>
        <v>0</v>
      </c>
      <c r="EI489" s="122">
        <f t="shared" si="1107"/>
        <v>0</v>
      </c>
      <c r="EJ489" s="122">
        <f t="shared" si="1108"/>
        <v>16446.394121547695</v>
      </c>
      <c r="EK489" s="122">
        <f t="shared" si="1109"/>
        <v>0</v>
      </c>
      <c r="EL489" s="122">
        <f t="shared" si="1110"/>
        <v>0</v>
      </c>
      <c r="EM489" s="122">
        <f t="shared" si="1111"/>
        <v>17058.638686898801</v>
      </c>
      <c r="EN489" s="122">
        <f t="shared" si="1112"/>
        <v>0</v>
      </c>
      <c r="EO489" s="122">
        <f t="shared" si="1113"/>
        <v>0</v>
      </c>
      <c r="EP489" s="122">
        <f t="shared" si="1114"/>
        <v>17818.493111275078</v>
      </c>
      <c r="EQ489" s="122">
        <f t="shared" si="1115"/>
        <v>0</v>
      </c>
      <c r="ER489" s="122">
        <f t="shared" si="1116"/>
        <v>0</v>
      </c>
      <c r="ES489" s="469">
        <f t="shared" si="1117"/>
        <v>18851.280349531466</v>
      </c>
      <c r="ET489" s="466">
        <f t="shared" si="1118"/>
        <v>0</v>
      </c>
      <c r="EU489" s="122">
        <f t="shared" si="1119"/>
        <v>0</v>
      </c>
      <c r="EV489" s="122">
        <f t="shared" si="1120"/>
        <v>0</v>
      </c>
      <c r="EW489" s="122">
        <f t="shared" si="1121"/>
        <v>0</v>
      </c>
      <c r="EX489" s="122">
        <f t="shared" si="1122"/>
        <v>0</v>
      </c>
      <c r="EY489" s="122">
        <f t="shared" si="1123"/>
        <v>0</v>
      </c>
      <c r="EZ489" s="122">
        <f t="shared" si="1124"/>
        <v>0</v>
      </c>
      <c r="FA489" s="122">
        <f t="shared" si="1125"/>
        <v>0</v>
      </c>
      <c r="FB489" s="122">
        <f t="shared" si="1126"/>
        <v>0</v>
      </c>
      <c r="FC489" s="122">
        <f t="shared" si="1127"/>
        <v>0</v>
      </c>
      <c r="FD489" s="122">
        <f t="shared" si="1128"/>
        <v>0</v>
      </c>
      <c r="FE489" s="469">
        <f t="shared" si="1129"/>
        <v>0</v>
      </c>
      <c r="FF489" s="466">
        <f t="shared" si="1130"/>
        <v>0</v>
      </c>
      <c r="FG489" s="466">
        <f t="shared" si="1131"/>
        <v>0</v>
      </c>
      <c r="FH489" s="466">
        <f t="shared" si="1132"/>
        <v>0</v>
      </c>
      <c r="FI489" s="466">
        <f t="shared" si="1133"/>
        <v>0</v>
      </c>
      <c r="FJ489" s="466">
        <f t="shared" si="1134"/>
        <v>0</v>
      </c>
      <c r="FK489" s="466">
        <f t="shared" si="1135"/>
        <v>0</v>
      </c>
      <c r="FL489" s="466">
        <f t="shared" si="1136"/>
        <v>0</v>
      </c>
      <c r="FM489" s="466">
        <f t="shared" si="1137"/>
        <v>0</v>
      </c>
      <c r="FN489" s="466">
        <f t="shared" si="1138"/>
        <v>0</v>
      </c>
      <c r="FO489" s="466">
        <f t="shared" si="1139"/>
        <v>0</v>
      </c>
      <c r="FP489" s="466">
        <f t="shared" si="1140"/>
        <v>0</v>
      </c>
      <c r="FQ489" s="468">
        <f t="shared" si="1141"/>
        <v>0</v>
      </c>
      <c r="FR489" s="466">
        <f t="shared" si="1142"/>
        <v>0</v>
      </c>
      <c r="FS489" s="466">
        <f t="shared" si="1143"/>
        <v>0</v>
      </c>
      <c r="FT489" s="466">
        <f t="shared" si="1144"/>
        <v>0</v>
      </c>
      <c r="FU489" s="466">
        <f t="shared" si="1145"/>
        <v>0</v>
      </c>
      <c r="FV489" s="466">
        <f t="shared" si="1146"/>
        <v>0</v>
      </c>
      <c r="FW489" s="466">
        <f t="shared" si="1147"/>
        <v>0</v>
      </c>
      <c r="FX489" s="466">
        <f t="shared" si="1148"/>
        <v>0</v>
      </c>
      <c r="FY489" s="466">
        <f t="shared" si="1149"/>
        <v>0</v>
      </c>
      <c r="FZ489" s="466">
        <f t="shared" si="1150"/>
        <v>0</v>
      </c>
      <c r="GA489" s="466">
        <f t="shared" si="1151"/>
        <v>0</v>
      </c>
      <c r="GB489" s="466">
        <f t="shared" si="1152"/>
        <v>0</v>
      </c>
      <c r="GC489" s="468">
        <f t="shared" si="1153"/>
        <v>0</v>
      </c>
    </row>
    <row r="490" spans="1:185">
      <c r="A490" s="97">
        <v>487</v>
      </c>
      <c r="B490" s="97" t="s">
        <v>11</v>
      </c>
      <c r="C490" s="97" t="s">
        <v>213</v>
      </c>
      <c r="D490" s="97" t="s">
        <v>935</v>
      </c>
      <c r="E490" s="321">
        <v>0</v>
      </c>
      <c r="F490" s="122">
        <v>0</v>
      </c>
      <c r="G490" s="122">
        <v>3.7652864346020998E-2</v>
      </c>
      <c r="H490" s="122">
        <v>0</v>
      </c>
      <c r="I490" s="122">
        <v>0</v>
      </c>
      <c r="J490" s="122">
        <v>3.6747312958499E-2</v>
      </c>
      <c r="K490" s="122">
        <v>0</v>
      </c>
      <c r="L490" s="122">
        <v>0</v>
      </c>
      <c r="M490" s="122">
        <v>3.5694915400027998E-2</v>
      </c>
      <c r="N490" s="122">
        <v>0</v>
      </c>
      <c r="O490" s="122">
        <v>0</v>
      </c>
      <c r="P490" s="475">
        <v>3.4377065147917003E-2</v>
      </c>
      <c r="Q490" s="474">
        <v>6</v>
      </c>
      <c r="R490" s="97">
        <v>0</v>
      </c>
      <c r="S490" s="97">
        <v>0</v>
      </c>
      <c r="T490" s="97">
        <v>0.22591718607612399</v>
      </c>
      <c r="U490" s="97">
        <v>0</v>
      </c>
      <c r="V490" s="97">
        <v>0</v>
      </c>
      <c r="W490" s="97">
        <v>0.22048387775099301</v>
      </c>
      <c r="X490" s="97">
        <v>0</v>
      </c>
      <c r="Y490" s="97">
        <v>0</v>
      </c>
      <c r="Z490" s="97">
        <v>0.214169492400165</v>
      </c>
      <c r="AA490" s="97">
        <v>0</v>
      </c>
      <c r="AB490" s="97">
        <v>0</v>
      </c>
      <c r="AC490" s="97">
        <v>0.20626239088750101</v>
      </c>
      <c r="AD490" s="321">
        <v>0</v>
      </c>
      <c r="AE490" s="97">
        <v>0</v>
      </c>
      <c r="AF490" s="97">
        <v>77.569925191687005</v>
      </c>
      <c r="AG490" s="97">
        <v>0</v>
      </c>
      <c r="AH490" s="97">
        <v>0</v>
      </c>
      <c r="AI490" s="97">
        <v>75.704368490826894</v>
      </c>
      <c r="AJ490" s="97">
        <v>0</v>
      </c>
      <c r="AK490" s="97">
        <v>0</v>
      </c>
      <c r="AL490" s="97">
        <v>73.536290884017902</v>
      </c>
      <c r="AM490" s="97">
        <v>0</v>
      </c>
      <c r="AN490" s="97">
        <v>0</v>
      </c>
      <c r="AO490" s="97">
        <v>70.821341700010194</v>
      </c>
      <c r="AP490" s="466">
        <f t="shared" si="1010"/>
        <v>0</v>
      </c>
      <c r="AQ490" s="122">
        <f t="shared" si="1011"/>
        <v>0</v>
      </c>
      <c r="AR490" s="473">
        <f t="shared" si="1012"/>
        <v>343.35557439861793</v>
      </c>
      <c r="AS490" s="122">
        <f t="shared" si="1013"/>
        <v>0</v>
      </c>
      <c r="AT490" s="122">
        <f t="shared" si="1014"/>
        <v>0</v>
      </c>
      <c r="AU490" s="122">
        <f t="shared" si="1015"/>
        <v>343.3555743986181</v>
      </c>
      <c r="AV490" s="122">
        <f t="shared" si="1016"/>
        <v>0</v>
      </c>
      <c r="AW490" s="122">
        <f t="shared" si="1017"/>
        <v>0</v>
      </c>
      <c r="AX490" s="122">
        <f t="shared" si="1018"/>
        <v>343.3555828139099</v>
      </c>
      <c r="AY490" s="122">
        <f t="shared" si="1019"/>
        <v>0</v>
      </c>
      <c r="AZ490" s="122">
        <f t="shared" si="1020"/>
        <v>0</v>
      </c>
      <c r="BA490" s="469">
        <f t="shared" si="1021"/>
        <v>343.35557439861805</v>
      </c>
      <c r="BB490" s="97">
        <f t="shared" si="1022"/>
        <v>0</v>
      </c>
      <c r="BC490" s="97">
        <f t="shared" si="1023"/>
        <v>0</v>
      </c>
      <c r="BD490" s="97">
        <f t="shared" si="1024"/>
        <v>5.8106736989098403E-3</v>
      </c>
      <c r="BE490" s="97">
        <f t="shared" si="1025"/>
        <v>0</v>
      </c>
      <c r="BF490" s="97">
        <f t="shared" si="1026"/>
        <v>0</v>
      </c>
      <c r="BG490" s="97">
        <f t="shared" si="1027"/>
        <v>5.6709269964510282E-3</v>
      </c>
      <c r="BH490" s="97">
        <f t="shared" si="1028"/>
        <v>0</v>
      </c>
      <c r="BI490" s="97">
        <f t="shared" si="1029"/>
        <v>0</v>
      </c>
      <c r="BJ490" s="97">
        <f t="shared" si="1030"/>
        <v>5.5085186665665429E-3</v>
      </c>
      <c r="BK490" s="97">
        <f t="shared" si="1031"/>
        <v>0</v>
      </c>
      <c r="BL490" s="97">
        <f t="shared" si="1032"/>
        <v>0</v>
      </c>
      <c r="BM490" s="469">
        <f t="shared" si="1033"/>
        <v>5.3051450871046584E-3</v>
      </c>
      <c r="BN490" s="467">
        <f t="shared" si="1034"/>
        <v>0</v>
      </c>
      <c r="BO490" s="97">
        <f t="shared" si="1035"/>
        <v>0</v>
      </c>
      <c r="BP490" s="97">
        <f t="shared" si="1036"/>
        <v>11845627.711189764</v>
      </c>
      <c r="BQ490" s="97">
        <f t="shared" si="1037"/>
        <v>0</v>
      </c>
      <c r="BR490" s="97">
        <f t="shared" si="1038"/>
        <v>0</v>
      </c>
      <c r="BS490" s="97">
        <f t="shared" si="1039"/>
        <v>12009097.155184995</v>
      </c>
      <c r="BT490" s="97">
        <f t="shared" si="1040"/>
        <v>0</v>
      </c>
      <c r="BU490" s="97">
        <f t="shared" si="1041"/>
        <v>0</v>
      </c>
      <c r="BV490" s="97">
        <f t="shared" si="1042"/>
        <v>12207170.094670029</v>
      </c>
      <c r="BW490" s="97">
        <f t="shared" si="1043"/>
        <v>0</v>
      </c>
      <c r="BX490" s="97">
        <f t="shared" si="1044"/>
        <v>0</v>
      </c>
      <c r="BY490" s="469">
        <f t="shared" si="1045"/>
        <v>12468466.179282621</v>
      </c>
      <c r="BZ490" s="470">
        <f t="shared" si="1046"/>
        <v>0</v>
      </c>
      <c r="CA490" s="470">
        <f t="shared" si="1047"/>
        <v>0</v>
      </c>
      <c r="CB490" s="470">
        <f t="shared" si="1048"/>
        <v>2.6216747643090588</v>
      </c>
      <c r="CC490" s="470">
        <f t="shared" si="1049"/>
        <v>0</v>
      </c>
      <c r="CD490" s="470">
        <f t="shared" si="1050"/>
        <v>0</v>
      </c>
      <c r="CE490" s="470">
        <f t="shared" si="1051"/>
        <v>2.7233504049551556</v>
      </c>
      <c r="CF490" s="470">
        <f t="shared" si="1052"/>
        <v>0</v>
      </c>
      <c r="CG490" s="470">
        <f t="shared" si="1053"/>
        <v>0</v>
      </c>
      <c r="CH490" s="470">
        <f t="shared" si="1054"/>
        <v>2.8498853776665682</v>
      </c>
      <c r="CI490" s="470">
        <f t="shared" si="1055"/>
        <v>0</v>
      </c>
      <c r="CJ490" s="470">
        <f t="shared" si="1056"/>
        <v>0</v>
      </c>
      <c r="CK490" s="472">
        <f t="shared" si="1057"/>
        <v>3.0224768862693763</v>
      </c>
      <c r="CL490" s="470">
        <f t="shared" si="1058"/>
        <v>0</v>
      </c>
      <c r="CM490" s="116">
        <f t="shared" si="1059"/>
        <v>0</v>
      </c>
      <c r="CN490" s="116">
        <f t="shared" si="1060"/>
        <v>0</v>
      </c>
      <c r="CO490" s="116">
        <f t="shared" si="1061"/>
        <v>0</v>
      </c>
      <c r="CP490" s="116">
        <f t="shared" si="1062"/>
        <v>0</v>
      </c>
      <c r="CQ490" s="116">
        <f t="shared" si="1063"/>
        <v>0</v>
      </c>
      <c r="CR490" s="116">
        <f t="shared" si="1064"/>
        <v>0</v>
      </c>
      <c r="CS490" s="116">
        <f t="shared" si="1065"/>
        <v>0</v>
      </c>
      <c r="CT490" s="116">
        <f t="shared" si="1066"/>
        <v>0</v>
      </c>
      <c r="CU490" s="116">
        <f t="shared" si="1067"/>
        <v>0</v>
      </c>
      <c r="CV490" s="116">
        <f t="shared" si="1068"/>
        <v>0</v>
      </c>
      <c r="CW490" s="471">
        <f t="shared" si="1069"/>
        <v>0</v>
      </c>
      <c r="CX490" s="470">
        <f t="shared" si="1070"/>
        <v>0</v>
      </c>
      <c r="CY490" s="116">
        <f t="shared" si="1071"/>
        <v>0</v>
      </c>
      <c r="CZ490" s="116">
        <f t="shared" si="1072"/>
        <v>0</v>
      </c>
      <c r="DA490" s="116">
        <f t="shared" si="1073"/>
        <v>0</v>
      </c>
      <c r="DB490" s="116">
        <f t="shared" si="1074"/>
        <v>0</v>
      </c>
      <c r="DC490" s="116">
        <f t="shared" si="1075"/>
        <v>0</v>
      </c>
      <c r="DD490" s="116">
        <f t="shared" si="1076"/>
        <v>0</v>
      </c>
      <c r="DE490" s="116">
        <f t="shared" si="1077"/>
        <v>0</v>
      </c>
      <c r="DF490" s="116">
        <f t="shared" si="1078"/>
        <v>0</v>
      </c>
      <c r="DG490" s="116">
        <f t="shared" si="1079"/>
        <v>0</v>
      </c>
      <c r="DH490" s="116">
        <f t="shared" si="1080"/>
        <v>0</v>
      </c>
      <c r="DI490" s="471">
        <f t="shared" si="1081"/>
        <v>0</v>
      </c>
      <c r="DJ490" s="470">
        <f t="shared" si="1082"/>
        <v>0</v>
      </c>
      <c r="DK490" s="116">
        <f t="shared" si="1083"/>
        <v>0</v>
      </c>
      <c r="DL490" s="116">
        <f t="shared" si="1084"/>
        <v>0</v>
      </c>
      <c r="DM490" s="116">
        <f t="shared" si="1085"/>
        <v>0</v>
      </c>
      <c r="DN490" s="116">
        <f t="shared" si="1086"/>
        <v>0</v>
      </c>
      <c r="DO490" s="116">
        <f t="shared" si="1087"/>
        <v>0</v>
      </c>
      <c r="DP490" s="116">
        <f t="shared" si="1088"/>
        <v>0</v>
      </c>
      <c r="DQ490" s="116">
        <f t="shared" si="1089"/>
        <v>0</v>
      </c>
      <c r="DR490" s="116">
        <f t="shared" si="1090"/>
        <v>0</v>
      </c>
      <c r="DS490" s="116">
        <f t="shared" si="1091"/>
        <v>0</v>
      </c>
      <c r="DT490" s="116">
        <f t="shared" si="1092"/>
        <v>0</v>
      </c>
      <c r="DU490" s="471">
        <f t="shared" si="1093"/>
        <v>0</v>
      </c>
      <c r="DV490" s="470">
        <f t="shared" si="1094"/>
        <v>0</v>
      </c>
      <c r="DW490" s="470">
        <f t="shared" si="1095"/>
        <v>0</v>
      </c>
      <c r="DX490" s="470">
        <f t="shared" si="1096"/>
        <v>0</v>
      </c>
      <c r="DY490" s="470">
        <f t="shared" si="1097"/>
        <v>0</v>
      </c>
      <c r="DZ490" s="470">
        <f t="shared" si="1098"/>
        <v>0</v>
      </c>
      <c r="EA490" s="470">
        <f t="shared" si="1099"/>
        <v>0</v>
      </c>
      <c r="EB490" s="470">
        <f t="shared" si="1100"/>
        <v>0</v>
      </c>
      <c r="EC490" s="470">
        <f t="shared" si="1101"/>
        <v>0</v>
      </c>
      <c r="ED490" s="470">
        <f t="shared" si="1102"/>
        <v>0</v>
      </c>
      <c r="EE490" s="470">
        <f t="shared" si="1103"/>
        <v>0</v>
      </c>
      <c r="EF490" s="470">
        <f t="shared" si="1104"/>
        <v>0</v>
      </c>
      <c r="EG490" s="470">
        <f t="shared" si="1105"/>
        <v>0</v>
      </c>
      <c r="EH490" s="466">
        <f t="shared" si="1106"/>
        <v>0</v>
      </c>
      <c r="EI490" s="122">
        <f t="shared" si="1107"/>
        <v>0</v>
      </c>
      <c r="EJ490" s="122">
        <f t="shared" si="1108"/>
        <v>2038.5979879428028</v>
      </c>
      <c r="EK490" s="122">
        <f t="shared" si="1109"/>
        <v>0</v>
      </c>
      <c r="EL490" s="122">
        <f t="shared" si="1110"/>
        <v>0</v>
      </c>
      <c r="EM490" s="122">
        <f t="shared" si="1111"/>
        <v>2117.6603336104508</v>
      </c>
      <c r="EN490" s="122">
        <f t="shared" si="1112"/>
        <v>0</v>
      </c>
      <c r="EO490" s="122">
        <f t="shared" si="1113"/>
        <v>0</v>
      </c>
      <c r="EP490" s="122">
        <f t="shared" si="1114"/>
        <v>2216.0531412483629</v>
      </c>
      <c r="EQ490" s="122">
        <f t="shared" si="1115"/>
        <v>0</v>
      </c>
      <c r="ER490" s="122">
        <f t="shared" si="1116"/>
        <v>0</v>
      </c>
      <c r="ES490" s="469">
        <f t="shared" si="1117"/>
        <v>2350.2592246892577</v>
      </c>
      <c r="ET490" s="466">
        <f t="shared" si="1118"/>
        <v>0</v>
      </c>
      <c r="EU490" s="122">
        <f t="shared" si="1119"/>
        <v>0</v>
      </c>
      <c r="EV490" s="122">
        <f t="shared" si="1120"/>
        <v>0</v>
      </c>
      <c r="EW490" s="122">
        <f t="shared" si="1121"/>
        <v>0</v>
      </c>
      <c r="EX490" s="122">
        <f t="shared" si="1122"/>
        <v>0</v>
      </c>
      <c r="EY490" s="122">
        <f t="shared" si="1123"/>
        <v>0</v>
      </c>
      <c r="EZ490" s="122">
        <f t="shared" si="1124"/>
        <v>0</v>
      </c>
      <c r="FA490" s="122">
        <f t="shared" si="1125"/>
        <v>0</v>
      </c>
      <c r="FB490" s="122">
        <f t="shared" si="1126"/>
        <v>0</v>
      </c>
      <c r="FC490" s="122">
        <f t="shared" si="1127"/>
        <v>0</v>
      </c>
      <c r="FD490" s="122">
        <f t="shared" si="1128"/>
        <v>0</v>
      </c>
      <c r="FE490" s="469">
        <f t="shared" si="1129"/>
        <v>0</v>
      </c>
      <c r="FF490" s="466">
        <f t="shared" si="1130"/>
        <v>0</v>
      </c>
      <c r="FG490" s="466">
        <f t="shared" si="1131"/>
        <v>0</v>
      </c>
      <c r="FH490" s="466">
        <f t="shared" si="1132"/>
        <v>0</v>
      </c>
      <c r="FI490" s="466">
        <f t="shared" si="1133"/>
        <v>0</v>
      </c>
      <c r="FJ490" s="466">
        <f t="shared" si="1134"/>
        <v>0</v>
      </c>
      <c r="FK490" s="466">
        <f t="shared" si="1135"/>
        <v>0</v>
      </c>
      <c r="FL490" s="466">
        <f t="shared" si="1136"/>
        <v>0</v>
      </c>
      <c r="FM490" s="466">
        <f t="shared" si="1137"/>
        <v>0</v>
      </c>
      <c r="FN490" s="466">
        <f t="shared" si="1138"/>
        <v>0</v>
      </c>
      <c r="FO490" s="466">
        <f t="shared" si="1139"/>
        <v>0</v>
      </c>
      <c r="FP490" s="466">
        <f t="shared" si="1140"/>
        <v>0</v>
      </c>
      <c r="FQ490" s="468">
        <f t="shared" si="1141"/>
        <v>0</v>
      </c>
      <c r="FR490" s="466">
        <f t="shared" si="1142"/>
        <v>0</v>
      </c>
      <c r="FS490" s="466">
        <f t="shared" si="1143"/>
        <v>0</v>
      </c>
      <c r="FT490" s="466">
        <f t="shared" si="1144"/>
        <v>0</v>
      </c>
      <c r="FU490" s="466">
        <f t="shared" si="1145"/>
        <v>0</v>
      </c>
      <c r="FV490" s="466">
        <f t="shared" si="1146"/>
        <v>0</v>
      </c>
      <c r="FW490" s="466">
        <f t="shared" si="1147"/>
        <v>0</v>
      </c>
      <c r="FX490" s="466">
        <f t="shared" si="1148"/>
        <v>0</v>
      </c>
      <c r="FY490" s="466">
        <f t="shared" si="1149"/>
        <v>0</v>
      </c>
      <c r="FZ490" s="466">
        <f t="shared" si="1150"/>
        <v>0</v>
      </c>
      <c r="GA490" s="466">
        <f t="shared" si="1151"/>
        <v>0</v>
      </c>
      <c r="GB490" s="466">
        <f t="shared" si="1152"/>
        <v>0</v>
      </c>
      <c r="GC490" s="468">
        <f t="shared" si="1153"/>
        <v>0</v>
      </c>
    </row>
    <row r="491" spans="1:185">
      <c r="A491" s="97">
        <v>488</v>
      </c>
      <c r="B491" s="97" t="s">
        <v>11</v>
      </c>
      <c r="C491" s="97" t="s">
        <v>213</v>
      </c>
      <c r="D491" s="97" t="s">
        <v>935</v>
      </c>
      <c r="E491" s="321">
        <v>0</v>
      </c>
      <c r="F491" s="122">
        <v>0</v>
      </c>
      <c r="G491" s="122">
        <v>8.0684709312901004E-2</v>
      </c>
      <c r="H491" s="122">
        <v>0</v>
      </c>
      <c r="I491" s="122">
        <v>0</v>
      </c>
      <c r="J491" s="122">
        <v>7.8744242053925995E-2</v>
      </c>
      <c r="K491" s="122">
        <v>0</v>
      </c>
      <c r="L491" s="122">
        <v>0</v>
      </c>
      <c r="M491" s="122">
        <v>7.6489104428629995E-2</v>
      </c>
      <c r="N491" s="122">
        <v>0</v>
      </c>
      <c r="O491" s="122">
        <v>0</v>
      </c>
      <c r="P491" s="475">
        <v>7.3665139602678995E-2</v>
      </c>
      <c r="Q491" s="474">
        <v>4</v>
      </c>
      <c r="R491" s="97">
        <v>0</v>
      </c>
      <c r="S491" s="97">
        <v>0</v>
      </c>
      <c r="T491" s="97">
        <v>0.32273883725160502</v>
      </c>
      <c r="U491" s="97">
        <v>0</v>
      </c>
      <c r="V491" s="97">
        <v>0</v>
      </c>
      <c r="W491" s="97">
        <v>0.31497696821570398</v>
      </c>
      <c r="X491" s="97">
        <v>0</v>
      </c>
      <c r="Y491" s="97">
        <v>0</v>
      </c>
      <c r="Z491" s="97">
        <v>0.30595641771452198</v>
      </c>
      <c r="AA491" s="97">
        <v>0</v>
      </c>
      <c r="AB491" s="97">
        <v>0</v>
      </c>
      <c r="AC491" s="97">
        <v>0.29466055841071598</v>
      </c>
      <c r="AD491" s="321">
        <v>0</v>
      </c>
      <c r="AE491" s="97">
        <v>0</v>
      </c>
      <c r="AF491" s="97">
        <v>261.55337185206201</v>
      </c>
      <c r="AG491" s="97">
        <v>0</v>
      </c>
      <c r="AH491" s="97">
        <v>0</v>
      </c>
      <c r="AI491" s="97">
        <v>255.26301325902</v>
      </c>
      <c r="AJ491" s="97">
        <v>0</v>
      </c>
      <c r="AK491" s="97">
        <v>0</v>
      </c>
      <c r="AL491" s="97">
        <v>247.95259189605699</v>
      </c>
      <c r="AM491" s="97">
        <v>0</v>
      </c>
      <c r="AN491" s="97">
        <v>0</v>
      </c>
      <c r="AO491" s="97">
        <v>238.79822850093299</v>
      </c>
      <c r="AP491" s="466">
        <f t="shared" si="1010"/>
        <v>0</v>
      </c>
      <c r="AQ491" s="122">
        <f t="shared" si="1011"/>
        <v>0</v>
      </c>
      <c r="AR491" s="473">
        <f t="shared" si="1012"/>
        <v>810.41802740386265</v>
      </c>
      <c r="AS491" s="122">
        <f t="shared" si="1013"/>
        <v>0</v>
      </c>
      <c r="AT491" s="122">
        <f t="shared" si="1014"/>
        <v>0</v>
      </c>
      <c r="AU491" s="122">
        <f t="shared" si="1015"/>
        <v>810.41802740386277</v>
      </c>
      <c r="AV491" s="122">
        <f t="shared" si="1016"/>
        <v>0</v>
      </c>
      <c r="AW491" s="122">
        <f t="shared" si="1017"/>
        <v>0</v>
      </c>
      <c r="AX491" s="122">
        <f t="shared" si="1018"/>
        <v>810.41801230465944</v>
      </c>
      <c r="AY491" s="122">
        <f t="shared" si="1019"/>
        <v>0</v>
      </c>
      <c r="AZ491" s="122">
        <f t="shared" si="1020"/>
        <v>0</v>
      </c>
      <c r="BA491" s="469">
        <f t="shared" si="1021"/>
        <v>810.41802740386231</v>
      </c>
      <c r="BB491" s="97">
        <f t="shared" si="1022"/>
        <v>0</v>
      </c>
      <c r="BC491" s="97">
        <f t="shared" si="1023"/>
        <v>0</v>
      </c>
      <c r="BD491" s="97">
        <f t="shared" si="1024"/>
        <v>1.245144364052091E-2</v>
      </c>
      <c r="BE491" s="97">
        <f t="shared" si="1025"/>
        <v>0</v>
      </c>
      <c r="BF491" s="97">
        <f t="shared" si="1026"/>
        <v>0</v>
      </c>
      <c r="BG491" s="97">
        <f t="shared" si="1027"/>
        <v>1.2151986420966421E-2</v>
      </c>
      <c r="BH491" s="97">
        <f t="shared" si="1028"/>
        <v>0</v>
      </c>
      <c r="BI491" s="97">
        <f t="shared" si="1029"/>
        <v>0</v>
      </c>
      <c r="BJ491" s="97">
        <f t="shared" si="1030"/>
        <v>1.1803968571213798E-2</v>
      </c>
      <c r="BK491" s="97">
        <f t="shared" si="1031"/>
        <v>0</v>
      </c>
      <c r="BL491" s="97">
        <f t="shared" si="1032"/>
        <v>0</v>
      </c>
      <c r="BM491" s="469">
        <f t="shared" si="1033"/>
        <v>1.1368168043795651E-2</v>
      </c>
      <c r="BN491" s="467">
        <f t="shared" si="1034"/>
        <v>0</v>
      </c>
      <c r="BO491" s="97">
        <f t="shared" si="1035"/>
        <v>0</v>
      </c>
      <c r="BP491" s="97">
        <f t="shared" si="1036"/>
        <v>18204295.963315196</v>
      </c>
      <c r="BQ491" s="97">
        <f t="shared" si="1037"/>
        <v>0</v>
      </c>
      <c r="BR491" s="97">
        <f t="shared" si="1038"/>
        <v>0</v>
      </c>
      <c r="BS491" s="97">
        <f t="shared" si="1039"/>
        <v>18455514.911943451</v>
      </c>
      <c r="BT491" s="97">
        <f t="shared" si="1040"/>
        <v>0</v>
      </c>
      <c r="BU491" s="97">
        <f t="shared" si="1041"/>
        <v>0</v>
      </c>
      <c r="BV491" s="97">
        <f t="shared" si="1042"/>
        <v>18759911.514120154</v>
      </c>
      <c r="BW491" s="97">
        <f t="shared" si="1043"/>
        <v>0</v>
      </c>
      <c r="BX491" s="97">
        <f t="shared" si="1044"/>
        <v>0</v>
      </c>
      <c r="BY491" s="469">
        <f t="shared" si="1045"/>
        <v>19161470.71900909</v>
      </c>
      <c r="BZ491" s="470">
        <f t="shared" si="1046"/>
        <v>0</v>
      </c>
      <c r="CA491" s="470">
        <f t="shared" si="1047"/>
        <v>0</v>
      </c>
      <c r="CB491" s="470">
        <f t="shared" si="1048"/>
        <v>2.8202828203664949</v>
      </c>
      <c r="CC491" s="470">
        <f t="shared" si="1049"/>
        <v>0</v>
      </c>
      <c r="CD491" s="470">
        <f t="shared" si="1050"/>
        <v>0</v>
      </c>
      <c r="CE491" s="470">
        <f t="shared" si="1051"/>
        <v>2.9296610187867227</v>
      </c>
      <c r="CF491" s="470">
        <f t="shared" si="1052"/>
        <v>0</v>
      </c>
      <c r="CG491" s="470">
        <f t="shared" si="1053"/>
        <v>0</v>
      </c>
      <c r="CH491" s="470">
        <f t="shared" si="1054"/>
        <v>3.0657816649599452</v>
      </c>
      <c r="CI491" s="470">
        <f t="shared" si="1055"/>
        <v>0</v>
      </c>
      <c r="CJ491" s="470">
        <f t="shared" si="1056"/>
        <v>0</v>
      </c>
      <c r="CK491" s="472">
        <f t="shared" si="1057"/>
        <v>3.2514481786022849</v>
      </c>
      <c r="CL491" s="470">
        <f t="shared" si="1058"/>
        <v>0</v>
      </c>
      <c r="CM491" s="116">
        <f t="shared" si="1059"/>
        <v>0</v>
      </c>
      <c r="CN491" s="116">
        <f t="shared" si="1060"/>
        <v>0</v>
      </c>
      <c r="CO491" s="116">
        <f t="shared" si="1061"/>
        <v>0</v>
      </c>
      <c r="CP491" s="116">
        <f t="shared" si="1062"/>
        <v>0</v>
      </c>
      <c r="CQ491" s="116">
        <f t="shared" si="1063"/>
        <v>0</v>
      </c>
      <c r="CR491" s="116">
        <f t="shared" si="1064"/>
        <v>0</v>
      </c>
      <c r="CS491" s="116">
        <f t="shared" si="1065"/>
        <v>0</v>
      </c>
      <c r="CT491" s="116">
        <f t="shared" si="1066"/>
        <v>0</v>
      </c>
      <c r="CU491" s="116">
        <f t="shared" si="1067"/>
        <v>0</v>
      </c>
      <c r="CV491" s="116">
        <f t="shared" si="1068"/>
        <v>0</v>
      </c>
      <c r="CW491" s="471">
        <f t="shared" si="1069"/>
        <v>0</v>
      </c>
      <c r="CX491" s="470">
        <f t="shared" si="1070"/>
        <v>0</v>
      </c>
      <c r="CY491" s="116">
        <f t="shared" si="1071"/>
        <v>0</v>
      </c>
      <c r="CZ491" s="116">
        <f t="shared" si="1072"/>
        <v>0</v>
      </c>
      <c r="DA491" s="116">
        <f t="shared" si="1073"/>
        <v>0</v>
      </c>
      <c r="DB491" s="116">
        <f t="shared" si="1074"/>
        <v>0</v>
      </c>
      <c r="DC491" s="116">
        <f t="shared" si="1075"/>
        <v>0</v>
      </c>
      <c r="DD491" s="116">
        <f t="shared" si="1076"/>
        <v>0</v>
      </c>
      <c r="DE491" s="116">
        <f t="shared" si="1077"/>
        <v>0</v>
      </c>
      <c r="DF491" s="116">
        <f t="shared" si="1078"/>
        <v>0</v>
      </c>
      <c r="DG491" s="116">
        <f t="shared" si="1079"/>
        <v>0</v>
      </c>
      <c r="DH491" s="116">
        <f t="shared" si="1080"/>
        <v>0</v>
      </c>
      <c r="DI491" s="471">
        <f t="shared" si="1081"/>
        <v>0</v>
      </c>
      <c r="DJ491" s="470">
        <f t="shared" si="1082"/>
        <v>0</v>
      </c>
      <c r="DK491" s="116">
        <f t="shared" si="1083"/>
        <v>0</v>
      </c>
      <c r="DL491" s="116">
        <f t="shared" si="1084"/>
        <v>0</v>
      </c>
      <c r="DM491" s="116">
        <f t="shared" si="1085"/>
        <v>0</v>
      </c>
      <c r="DN491" s="116">
        <f t="shared" si="1086"/>
        <v>0</v>
      </c>
      <c r="DO491" s="116">
        <f t="shared" si="1087"/>
        <v>0</v>
      </c>
      <c r="DP491" s="116">
        <f t="shared" si="1088"/>
        <v>0</v>
      </c>
      <c r="DQ491" s="116">
        <f t="shared" si="1089"/>
        <v>0</v>
      </c>
      <c r="DR491" s="116">
        <f t="shared" si="1090"/>
        <v>0</v>
      </c>
      <c r="DS491" s="116">
        <f t="shared" si="1091"/>
        <v>0</v>
      </c>
      <c r="DT491" s="116">
        <f t="shared" si="1092"/>
        <v>0</v>
      </c>
      <c r="DU491" s="471">
        <f t="shared" si="1093"/>
        <v>0</v>
      </c>
      <c r="DV491" s="470">
        <f t="shared" si="1094"/>
        <v>0</v>
      </c>
      <c r="DW491" s="470">
        <f t="shared" si="1095"/>
        <v>0</v>
      </c>
      <c r="DX491" s="470">
        <f t="shared" si="1096"/>
        <v>0</v>
      </c>
      <c r="DY491" s="470">
        <f t="shared" si="1097"/>
        <v>0</v>
      </c>
      <c r="DZ491" s="470">
        <f t="shared" si="1098"/>
        <v>0</v>
      </c>
      <c r="EA491" s="470">
        <f t="shared" si="1099"/>
        <v>0</v>
      </c>
      <c r="EB491" s="470">
        <f t="shared" si="1100"/>
        <v>0</v>
      </c>
      <c r="EC491" s="470">
        <f t="shared" si="1101"/>
        <v>0</v>
      </c>
      <c r="ED491" s="470">
        <f t="shared" si="1102"/>
        <v>0</v>
      </c>
      <c r="EE491" s="470">
        <f t="shared" si="1103"/>
        <v>0</v>
      </c>
      <c r="EF491" s="470">
        <f t="shared" si="1104"/>
        <v>0</v>
      </c>
      <c r="EG491" s="470">
        <f t="shared" si="1105"/>
        <v>0</v>
      </c>
      <c r="EH491" s="466">
        <f t="shared" si="1106"/>
        <v>0</v>
      </c>
      <c r="EI491" s="122">
        <f t="shared" si="1107"/>
        <v>0</v>
      </c>
      <c r="EJ491" s="122">
        <f t="shared" si="1108"/>
        <v>1462.0229178946527</v>
      </c>
      <c r="EK491" s="122">
        <f t="shared" si="1109"/>
        <v>0</v>
      </c>
      <c r="EL491" s="122">
        <f t="shared" si="1110"/>
        <v>0</v>
      </c>
      <c r="EM491" s="122">
        <f t="shared" si="1111"/>
        <v>1518.7241223460585</v>
      </c>
      <c r="EN491" s="122">
        <f t="shared" si="1112"/>
        <v>0</v>
      </c>
      <c r="EO491" s="122">
        <f t="shared" si="1113"/>
        <v>0</v>
      </c>
      <c r="EP491" s="122">
        <f t="shared" si="1114"/>
        <v>1589.2885008072399</v>
      </c>
      <c r="EQ491" s="122">
        <f t="shared" si="1115"/>
        <v>0</v>
      </c>
      <c r="ER491" s="122">
        <f t="shared" si="1116"/>
        <v>0</v>
      </c>
      <c r="ES491" s="469">
        <f t="shared" si="1117"/>
        <v>1685.5372514894125</v>
      </c>
      <c r="ET491" s="466">
        <f t="shared" si="1118"/>
        <v>0</v>
      </c>
      <c r="EU491" s="122">
        <f t="shared" si="1119"/>
        <v>0</v>
      </c>
      <c r="EV491" s="122">
        <f t="shared" si="1120"/>
        <v>0</v>
      </c>
      <c r="EW491" s="122">
        <f t="shared" si="1121"/>
        <v>0</v>
      </c>
      <c r="EX491" s="122">
        <f t="shared" si="1122"/>
        <v>0</v>
      </c>
      <c r="EY491" s="122">
        <f t="shared" si="1123"/>
        <v>0</v>
      </c>
      <c r="EZ491" s="122">
        <f t="shared" si="1124"/>
        <v>0</v>
      </c>
      <c r="FA491" s="122">
        <f t="shared" si="1125"/>
        <v>0</v>
      </c>
      <c r="FB491" s="122">
        <f t="shared" si="1126"/>
        <v>0</v>
      </c>
      <c r="FC491" s="122">
        <f t="shared" si="1127"/>
        <v>0</v>
      </c>
      <c r="FD491" s="122">
        <f t="shared" si="1128"/>
        <v>0</v>
      </c>
      <c r="FE491" s="469">
        <f t="shared" si="1129"/>
        <v>0</v>
      </c>
      <c r="FF491" s="466">
        <f t="shared" si="1130"/>
        <v>0</v>
      </c>
      <c r="FG491" s="466">
        <f t="shared" si="1131"/>
        <v>0</v>
      </c>
      <c r="FH491" s="466">
        <f t="shared" si="1132"/>
        <v>0</v>
      </c>
      <c r="FI491" s="466">
        <f t="shared" si="1133"/>
        <v>0</v>
      </c>
      <c r="FJ491" s="466">
        <f t="shared" si="1134"/>
        <v>0</v>
      </c>
      <c r="FK491" s="466">
        <f t="shared" si="1135"/>
        <v>0</v>
      </c>
      <c r="FL491" s="466">
        <f t="shared" si="1136"/>
        <v>0</v>
      </c>
      <c r="FM491" s="466">
        <f t="shared" si="1137"/>
        <v>0</v>
      </c>
      <c r="FN491" s="466">
        <f t="shared" si="1138"/>
        <v>0</v>
      </c>
      <c r="FO491" s="466">
        <f t="shared" si="1139"/>
        <v>0</v>
      </c>
      <c r="FP491" s="466">
        <f t="shared" si="1140"/>
        <v>0</v>
      </c>
      <c r="FQ491" s="468">
        <f t="shared" si="1141"/>
        <v>0</v>
      </c>
      <c r="FR491" s="466">
        <f t="shared" si="1142"/>
        <v>0</v>
      </c>
      <c r="FS491" s="466">
        <f t="shared" si="1143"/>
        <v>0</v>
      </c>
      <c r="FT491" s="466">
        <f t="shared" si="1144"/>
        <v>0</v>
      </c>
      <c r="FU491" s="466">
        <f t="shared" si="1145"/>
        <v>0</v>
      </c>
      <c r="FV491" s="466">
        <f t="shared" si="1146"/>
        <v>0</v>
      </c>
      <c r="FW491" s="466">
        <f t="shared" si="1147"/>
        <v>0</v>
      </c>
      <c r="FX491" s="466">
        <f t="shared" si="1148"/>
        <v>0</v>
      </c>
      <c r="FY491" s="466">
        <f t="shared" si="1149"/>
        <v>0</v>
      </c>
      <c r="FZ491" s="466">
        <f t="shared" si="1150"/>
        <v>0</v>
      </c>
      <c r="GA491" s="466">
        <f t="shared" si="1151"/>
        <v>0</v>
      </c>
      <c r="GB491" s="466">
        <f t="shared" si="1152"/>
        <v>0</v>
      </c>
      <c r="GC491" s="468">
        <f t="shared" si="1153"/>
        <v>0</v>
      </c>
    </row>
    <row r="492" spans="1:185">
      <c r="A492" s="97">
        <v>489</v>
      </c>
      <c r="B492" s="97" t="s">
        <v>11</v>
      </c>
      <c r="C492" s="97" t="s">
        <v>213</v>
      </c>
      <c r="D492" s="97" t="s">
        <v>935</v>
      </c>
      <c r="E492" s="321">
        <v>0</v>
      </c>
      <c r="F492" s="122">
        <v>0</v>
      </c>
      <c r="G492" s="122">
        <v>0.109533499791927</v>
      </c>
      <c r="H492" s="122">
        <v>0</v>
      </c>
      <c r="I492" s="122">
        <v>0</v>
      </c>
      <c r="J492" s="122">
        <v>0.107001794423637</v>
      </c>
      <c r="K492" s="122">
        <v>0</v>
      </c>
      <c r="L492" s="122">
        <v>0</v>
      </c>
      <c r="M492" s="122">
        <v>0.104059542238868</v>
      </c>
      <c r="N492" s="122">
        <v>0</v>
      </c>
      <c r="O492" s="122">
        <v>0</v>
      </c>
      <c r="P492" s="475">
        <v>0.100375147732002</v>
      </c>
      <c r="Q492" s="474">
        <v>27</v>
      </c>
      <c r="R492" s="97">
        <v>0</v>
      </c>
      <c r="S492" s="97">
        <v>0</v>
      </c>
      <c r="T492" s="97">
        <v>2.9574044943820201</v>
      </c>
      <c r="U492" s="97">
        <v>0</v>
      </c>
      <c r="V492" s="97">
        <v>0</v>
      </c>
      <c r="W492" s="97">
        <v>2.8890484494381901</v>
      </c>
      <c r="X492" s="97">
        <v>0</v>
      </c>
      <c r="Y492" s="97">
        <v>0</v>
      </c>
      <c r="Z492" s="97">
        <v>2.8096076404494301</v>
      </c>
      <c r="AA492" s="97">
        <v>0</v>
      </c>
      <c r="AB492" s="97">
        <v>0</v>
      </c>
      <c r="AC492" s="97">
        <v>2.7101289887640401</v>
      </c>
      <c r="AD492" s="321">
        <v>0</v>
      </c>
      <c r="AE492" s="97">
        <v>0</v>
      </c>
      <c r="AF492" s="97">
        <v>11728.290485212399</v>
      </c>
      <c r="AG492" s="97">
        <v>0</v>
      </c>
      <c r="AH492" s="97">
        <v>0</v>
      </c>
      <c r="AI492" s="97">
        <v>11457.208341040199</v>
      </c>
      <c r="AJ492" s="97">
        <v>0</v>
      </c>
      <c r="AK492" s="97">
        <v>0</v>
      </c>
      <c r="AL492" s="97">
        <v>11142.166825771301</v>
      </c>
      <c r="AM492" s="97">
        <v>0</v>
      </c>
      <c r="AN492" s="97">
        <v>0</v>
      </c>
      <c r="AO492" s="97">
        <v>10747.6606913257</v>
      </c>
      <c r="AP492" s="466">
        <f t="shared" si="1010"/>
        <v>0</v>
      </c>
      <c r="AQ492" s="122">
        <f t="shared" si="1011"/>
        <v>0</v>
      </c>
      <c r="AR492" s="473">
        <f t="shared" si="1012"/>
        <v>3965.7376958383047</v>
      </c>
      <c r="AS492" s="122">
        <f t="shared" si="1013"/>
        <v>0</v>
      </c>
      <c r="AT492" s="122">
        <f t="shared" si="1014"/>
        <v>0</v>
      </c>
      <c r="AU492" s="122">
        <f t="shared" si="1015"/>
        <v>3965.7376958382924</v>
      </c>
      <c r="AV492" s="122">
        <f t="shared" si="1016"/>
        <v>0</v>
      </c>
      <c r="AW492" s="122">
        <f t="shared" si="1017"/>
        <v>0</v>
      </c>
      <c r="AX492" s="122">
        <f t="shared" si="1018"/>
        <v>3965.7376586536398</v>
      </c>
      <c r="AY492" s="122">
        <f t="shared" si="1019"/>
        <v>0</v>
      </c>
      <c r="AZ492" s="122">
        <f t="shared" si="1020"/>
        <v>0</v>
      </c>
      <c r="BA492" s="469">
        <f t="shared" si="1021"/>
        <v>3965.7376958383052</v>
      </c>
      <c r="BB492" s="97">
        <f t="shared" si="1022"/>
        <v>0</v>
      </c>
      <c r="BC492" s="97">
        <f t="shared" si="1023"/>
        <v>0</v>
      </c>
      <c r="BD492" s="97">
        <f t="shared" si="1024"/>
        <v>1.6903453095667487E-2</v>
      </c>
      <c r="BE492" s="97">
        <f t="shared" si="1025"/>
        <v>0</v>
      </c>
      <c r="BF492" s="97">
        <f t="shared" si="1026"/>
        <v>0</v>
      </c>
      <c r="BG492" s="97">
        <f t="shared" si="1027"/>
        <v>1.6512754697221046E-2</v>
      </c>
      <c r="BH492" s="97">
        <f t="shared" si="1028"/>
        <v>0</v>
      </c>
      <c r="BI492" s="97">
        <f t="shared" si="1029"/>
        <v>0</v>
      </c>
      <c r="BJ492" s="97">
        <f t="shared" si="1030"/>
        <v>1.6058699801729304E-2</v>
      </c>
      <c r="BK492" s="97">
        <f t="shared" si="1031"/>
        <v>0</v>
      </c>
      <c r="BL492" s="97">
        <f t="shared" si="1032"/>
        <v>0</v>
      </c>
      <c r="BM492" s="469">
        <f t="shared" si="1033"/>
        <v>1.5490115853886396E-2</v>
      </c>
      <c r="BN492" s="467">
        <f t="shared" si="1034"/>
        <v>0</v>
      </c>
      <c r="BO492" s="97">
        <f t="shared" si="1035"/>
        <v>0</v>
      </c>
      <c r="BP492" s="97">
        <f t="shared" si="1036"/>
        <v>74997589.740679815</v>
      </c>
      <c r="BQ492" s="97">
        <f t="shared" si="1037"/>
        <v>0</v>
      </c>
      <c r="BR492" s="97">
        <f t="shared" si="1038"/>
        <v>0</v>
      </c>
      <c r="BS492" s="97">
        <f t="shared" si="1039"/>
        <v>75991510.997624606</v>
      </c>
      <c r="BT492" s="97">
        <f t="shared" si="1040"/>
        <v>0</v>
      </c>
      <c r="BU492" s="97">
        <f t="shared" si="1041"/>
        <v>0</v>
      </c>
      <c r="BV492" s="97">
        <f t="shared" si="1042"/>
        <v>77193819.001651496</v>
      </c>
      <c r="BW492" s="97">
        <f t="shared" si="1043"/>
        <v>0</v>
      </c>
      <c r="BX492" s="97">
        <f t="shared" si="1044"/>
        <v>0</v>
      </c>
      <c r="BY492" s="469">
        <f t="shared" si="1045"/>
        <v>78776503.025983095</v>
      </c>
      <c r="BZ492" s="470">
        <f t="shared" si="1046"/>
        <v>0</v>
      </c>
      <c r="CA492" s="470">
        <f t="shared" si="1047"/>
        <v>0</v>
      </c>
      <c r="CB492" s="470">
        <f t="shared" si="1048"/>
        <v>1.2679630040995007</v>
      </c>
      <c r="CC492" s="470">
        <f t="shared" si="1049"/>
        <v>0</v>
      </c>
      <c r="CD492" s="470">
        <f t="shared" si="1050"/>
        <v>0</v>
      </c>
      <c r="CE492" s="470">
        <f t="shared" si="1051"/>
        <v>1.3151650504926988</v>
      </c>
      <c r="CF492" s="470">
        <f t="shared" si="1052"/>
        <v>0</v>
      </c>
      <c r="CG492" s="470">
        <f t="shared" si="1053"/>
        <v>0</v>
      </c>
      <c r="CH492" s="470">
        <f t="shared" si="1054"/>
        <v>1.3737473142211312</v>
      </c>
      <c r="CI492" s="470">
        <f t="shared" si="1055"/>
        <v>0</v>
      </c>
      <c r="CJ492" s="470">
        <f t="shared" si="1056"/>
        <v>0</v>
      </c>
      <c r="CK492" s="472">
        <f t="shared" si="1057"/>
        <v>1.4533718386206642</v>
      </c>
      <c r="CL492" s="470">
        <f t="shared" si="1058"/>
        <v>0</v>
      </c>
      <c r="CM492" s="116">
        <f t="shared" si="1059"/>
        <v>0</v>
      </c>
      <c r="CN492" s="116">
        <f t="shared" si="1060"/>
        <v>0</v>
      </c>
      <c r="CO492" s="116">
        <f t="shared" si="1061"/>
        <v>0</v>
      </c>
      <c r="CP492" s="116">
        <f t="shared" si="1062"/>
        <v>0</v>
      </c>
      <c r="CQ492" s="116">
        <f t="shared" si="1063"/>
        <v>0</v>
      </c>
      <c r="CR492" s="116">
        <f t="shared" si="1064"/>
        <v>0</v>
      </c>
      <c r="CS492" s="116">
        <f t="shared" si="1065"/>
        <v>0</v>
      </c>
      <c r="CT492" s="116">
        <f t="shared" si="1066"/>
        <v>0</v>
      </c>
      <c r="CU492" s="116">
        <f t="shared" si="1067"/>
        <v>0</v>
      </c>
      <c r="CV492" s="116">
        <f t="shared" si="1068"/>
        <v>0</v>
      </c>
      <c r="CW492" s="471">
        <f t="shared" si="1069"/>
        <v>0</v>
      </c>
      <c r="CX492" s="470">
        <f t="shared" si="1070"/>
        <v>0</v>
      </c>
      <c r="CY492" s="116">
        <f t="shared" si="1071"/>
        <v>0</v>
      </c>
      <c r="CZ492" s="116">
        <f t="shared" si="1072"/>
        <v>0</v>
      </c>
      <c r="DA492" s="116">
        <f t="shared" si="1073"/>
        <v>0</v>
      </c>
      <c r="DB492" s="116">
        <f t="shared" si="1074"/>
        <v>0</v>
      </c>
      <c r="DC492" s="116">
        <f t="shared" si="1075"/>
        <v>0</v>
      </c>
      <c r="DD492" s="116">
        <f t="shared" si="1076"/>
        <v>0</v>
      </c>
      <c r="DE492" s="116">
        <f t="shared" si="1077"/>
        <v>0</v>
      </c>
      <c r="DF492" s="116">
        <f t="shared" si="1078"/>
        <v>0</v>
      </c>
      <c r="DG492" s="116">
        <f t="shared" si="1079"/>
        <v>0</v>
      </c>
      <c r="DH492" s="116">
        <f t="shared" si="1080"/>
        <v>0</v>
      </c>
      <c r="DI492" s="471">
        <f t="shared" si="1081"/>
        <v>0</v>
      </c>
      <c r="DJ492" s="470">
        <f t="shared" si="1082"/>
        <v>0</v>
      </c>
      <c r="DK492" s="116">
        <f t="shared" si="1083"/>
        <v>0</v>
      </c>
      <c r="DL492" s="116">
        <f t="shared" si="1084"/>
        <v>0</v>
      </c>
      <c r="DM492" s="116">
        <f t="shared" si="1085"/>
        <v>0</v>
      </c>
      <c r="DN492" s="116">
        <f t="shared" si="1086"/>
        <v>0</v>
      </c>
      <c r="DO492" s="116">
        <f t="shared" si="1087"/>
        <v>0</v>
      </c>
      <c r="DP492" s="116">
        <f t="shared" si="1088"/>
        <v>0</v>
      </c>
      <c r="DQ492" s="116">
        <f t="shared" si="1089"/>
        <v>0</v>
      </c>
      <c r="DR492" s="116">
        <f t="shared" si="1090"/>
        <v>0</v>
      </c>
      <c r="DS492" s="116">
        <f t="shared" si="1091"/>
        <v>0</v>
      </c>
      <c r="DT492" s="116">
        <f t="shared" si="1092"/>
        <v>0</v>
      </c>
      <c r="DU492" s="471">
        <f t="shared" si="1093"/>
        <v>0</v>
      </c>
      <c r="DV492" s="470">
        <f t="shared" si="1094"/>
        <v>0</v>
      </c>
      <c r="DW492" s="470">
        <f t="shared" si="1095"/>
        <v>0</v>
      </c>
      <c r="DX492" s="470">
        <f t="shared" si="1096"/>
        <v>0</v>
      </c>
      <c r="DY492" s="470">
        <f t="shared" si="1097"/>
        <v>0</v>
      </c>
      <c r="DZ492" s="470">
        <f t="shared" si="1098"/>
        <v>0</v>
      </c>
      <c r="EA492" s="470">
        <f t="shared" si="1099"/>
        <v>0</v>
      </c>
      <c r="EB492" s="470">
        <f t="shared" si="1100"/>
        <v>0</v>
      </c>
      <c r="EC492" s="470">
        <f t="shared" si="1101"/>
        <v>0</v>
      </c>
      <c r="ED492" s="470">
        <f t="shared" si="1102"/>
        <v>0</v>
      </c>
      <c r="EE492" s="470">
        <f t="shared" si="1103"/>
        <v>0</v>
      </c>
      <c r="EF492" s="470">
        <f t="shared" si="1104"/>
        <v>0</v>
      </c>
      <c r="EG492" s="470">
        <f t="shared" si="1105"/>
        <v>0</v>
      </c>
      <c r="EH492" s="466">
        <f t="shared" si="1106"/>
        <v>0</v>
      </c>
      <c r="EI492" s="122">
        <f t="shared" si="1107"/>
        <v>0</v>
      </c>
      <c r="EJ492" s="122">
        <f t="shared" si="1108"/>
        <v>4436.8206493797652</v>
      </c>
      <c r="EK492" s="122">
        <f t="shared" si="1109"/>
        <v>0</v>
      </c>
      <c r="EL492" s="122">
        <f t="shared" si="1110"/>
        <v>0</v>
      </c>
      <c r="EM492" s="122">
        <f t="shared" si="1111"/>
        <v>4601.9887287742076</v>
      </c>
      <c r="EN492" s="122">
        <f t="shared" si="1112"/>
        <v>0</v>
      </c>
      <c r="EO492" s="122">
        <f t="shared" si="1113"/>
        <v>0</v>
      </c>
      <c r="EP492" s="122">
        <f t="shared" si="1114"/>
        <v>4806.9781460974045</v>
      </c>
      <c r="EQ492" s="122">
        <f t="shared" si="1115"/>
        <v>0</v>
      </c>
      <c r="ER492" s="122">
        <f t="shared" si="1116"/>
        <v>0</v>
      </c>
      <c r="ES492" s="469">
        <f t="shared" si="1117"/>
        <v>5085.5980529169792</v>
      </c>
      <c r="ET492" s="466">
        <f t="shared" si="1118"/>
        <v>0</v>
      </c>
      <c r="EU492" s="122">
        <f t="shared" si="1119"/>
        <v>0</v>
      </c>
      <c r="EV492" s="122">
        <f t="shared" si="1120"/>
        <v>0</v>
      </c>
      <c r="EW492" s="122">
        <f t="shared" si="1121"/>
        <v>0</v>
      </c>
      <c r="EX492" s="122">
        <f t="shared" si="1122"/>
        <v>0</v>
      </c>
      <c r="EY492" s="122">
        <f t="shared" si="1123"/>
        <v>0</v>
      </c>
      <c r="EZ492" s="122">
        <f t="shared" si="1124"/>
        <v>0</v>
      </c>
      <c r="FA492" s="122">
        <f t="shared" si="1125"/>
        <v>0</v>
      </c>
      <c r="FB492" s="122">
        <f t="shared" si="1126"/>
        <v>0</v>
      </c>
      <c r="FC492" s="122">
        <f t="shared" si="1127"/>
        <v>0</v>
      </c>
      <c r="FD492" s="122">
        <f t="shared" si="1128"/>
        <v>0</v>
      </c>
      <c r="FE492" s="469">
        <f t="shared" si="1129"/>
        <v>0</v>
      </c>
      <c r="FF492" s="466">
        <f t="shared" si="1130"/>
        <v>0</v>
      </c>
      <c r="FG492" s="466">
        <f t="shared" si="1131"/>
        <v>0</v>
      </c>
      <c r="FH492" s="466">
        <f t="shared" si="1132"/>
        <v>0</v>
      </c>
      <c r="FI492" s="466">
        <f t="shared" si="1133"/>
        <v>0</v>
      </c>
      <c r="FJ492" s="466">
        <f t="shared" si="1134"/>
        <v>0</v>
      </c>
      <c r="FK492" s="466">
        <f t="shared" si="1135"/>
        <v>0</v>
      </c>
      <c r="FL492" s="466">
        <f t="shared" si="1136"/>
        <v>0</v>
      </c>
      <c r="FM492" s="466">
        <f t="shared" si="1137"/>
        <v>0</v>
      </c>
      <c r="FN492" s="466">
        <f t="shared" si="1138"/>
        <v>0</v>
      </c>
      <c r="FO492" s="466">
        <f t="shared" si="1139"/>
        <v>0</v>
      </c>
      <c r="FP492" s="466">
        <f t="shared" si="1140"/>
        <v>0</v>
      </c>
      <c r="FQ492" s="468">
        <f t="shared" si="1141"/>
        <v>0</v>
      </c>
      <c r="FR492" s="466">
        <f t="shared" si="1142"/>
        <v>0</v>
      </c>
      <c r="FS492" s="466">
        <f t="shared" si="1143"/>
        <v>0</v>
      </c>
      <c r="FT492" s="466">
        <f t="shared" si="1144"/>
        <v>0</v>
      </c>
      <c r="FU492" s="466">
        <f t="shared" si="1145"/>
        <v>0</v>
      </c>
      <c r="FV492" s="466">
        <f t="shared" si="1146"/>
        <v>0</v>
      </c>
      <c r="FW492" s="466">
        <f t="shared" si="1147"/>
        <v>0</v>
      </c>
      <c r="FX492" s="466">
        <f t="shared" si="1148"/>
        <v>0</v>
      </c>
      <c r="FY492" s="466">
        <f t="shared" si="1149"/>
        <v>0</v>
      </c>
      <c r="FZ492" s="466">
        <f t="shared" si="1150"/>
        <v>0</v>
      </c>
      <c r="GA492" s="466">
        <f t="shared" si="1151"/>
        <v>0</v>
      </c>
      <c r="GB492" s="466">
        <f t="shared" si="1152"/>
        <v>0</v>
      </c>
      <c r="GC492" s="468">
        <f t="shared" si="1153"/>
        <v>0</v>
      </c>
    </row>
    <row r="493" spans="1:185">
      <c r="A493" s="97">
        <v>490</v>
      </c>
      <c r="B493" s="97" t="s">
        <v>11</v>
      </c>
      <c r="C493" s="97" t="s">
        <v>213</v>
      </c>
      <c r="D493" s="97" t="s">
        <v>935</v>
      </c>
      <c r="E493" s="321">
        <v>0</v>
      </c>
      <c r="F493" s="122">
        <v>0</v>
      </c>
      <c r="G493" s="122">
        <v>0.18826432173010299</v>
      </c>
      <c r="H493" s="122">
        <v>0</v>
      </c>
      <c r="I493" s="122">
        <v>0</v>
      </c>
      <c r="J493" s="122">
        <v>0.18373656479249401</v>
      </c>
      <c r="K493" s="122">
        <v>0</v>
      </c>
      <c r="L493" s="122">
        <v>0</v>
      </c>
      <c r="M493" s="122">
        <v>0.178474577000138</v>
      </c>
      <c r="N493" s="122">
        <v>0</v>
      </c>
      <c r="O493" s="122">
        <v>0</v>
      </c>
      <c r="P493" s="475">
        <v>0.17188532573958401</v>
      </c>
      <c r="Q493" s="474">
        <v>11</v>
      </c>
      <c r="R493" s="97">
        <v>0</v>
      </c>
      <c r="S493" s="97">
        <v>0</v>
      </c>
      <c r="T493" s="97">
        <v>2.07090753903113</v>
      </c>
      <c r="U493" s="97">
        <v>0</v>
      </c>
      <c r="V493" s="97">
        <v>0</v>
      </c>
      <c r="W493" s="97">
        <v>2.0211022127174298</v>
      </c>
      <c r="X493" s="97">
        <v>0</v>
      </c>
      <c r="Y493" s="97">
        <v>0</v>
      </c>
      <c r="Z493" s="97">
        <v>1.9632203470015099</v>
      </c>
      <c r="AA493" s="97">
        <v>0</v>
      </c>
      <c r="AB493" s="97">
        <v>0</v>
      </c>
      <c r="AC493" s="97">
        <v>1.89073858313542</v>
      </c>
      <c r="AD493" s="321">
        <v>0</v>
      </c>
      <c r="AE493" s="97">
        <v>0</v>
      </c>
      <c r="AF493" s="97">
        <v>2042.4697016730099</v>
      </c>
      <c r="AG493" s="97">
        <v>0</v>
      </c>
      <c r="AH493" s="97">
        <v>0</v>
      </c>
      <c r="AI493" s="97">
        <v>1993.3483053477801</v>
      </c>
      <c r="AJ493" s="97">
        <v>0</v>
      </c>
      <c r="AK493" s="97">
        <v>0</v>
      </c>
      <c r="AL493" s="97">
        <v>1936.26123332977</v>
      </c>
      <c r="AM493" s="97">
        <v>0</v>
      </c>
      <c r="AN493" s="97">
        <v>0</v>
      </c>
      <c r="AO493" s="97">
        <v>1864.7748376274601</v>
      </c>
      <c r="AP493" s="466">
        <f t="shared" si="1010"/>
        <v>0</v>
      </c>
      <c r="AQ493" s="122">
        <f t="shared" si="1011"/>
        <v>0</v>
      </c>
      <c r="AR493" s="473">
        <f t="shared" si="1012"/>
        <v>986.26793479566709</v>
      </c>
      <c r="AS493" s="122">
        <f t="shared" si="1013"/>
        <v>0</v>
      </c>
      <c r="AT493" s="122">
        <f t="shared" si="1014"/>
        <v>0</v>
      </c>
      <c r="AU493" s="122">
        <f t="shared" si="1015"/>
        <v>986.26793479567084</v>
      </c>
      <c r="AV493" s="122">
        <f t="shared" si="1016"/>
        <v>0</v>
      </c>
      <c r="AW493" s="122">
        <f t="shared" si="1017"/>
        <v>0</v>
      </c>
      <c r="AX493" s="122">
        <f t="shared" si="1018"/>
        <v>986.26791245673701</v>
      </c>
      <c r="AY493" s="122">
        <f t="shared" si="1019"/>
        <v>0</v>
      </c>
      <c r="AZ493" s="122">
        <f t="shared" si="1020"/>
        <v>0</v>
      </c>
      <c r="BA493" s="469">
        <f t="shared" si="1021"/>
        <v>986.26793479566902</v>
      </c>
      <c r="BB493" s="97">
        <f t="shared" si="1022"/>
        <v>0</v>
      </c>
      <c r="BC493" s="97">
        <f t="shared" si="1023"/>
        <v>0</v>
      </c>
      <c r="BD493" s="97">
        <f t="shared" si="1024"/>
        <v>2.9053368494548891E-2</v>
      </c>
      <c r="BE493" s="97">
        <f t="shared" si="1025"/>
        <v>0</v>
      </c>
      <c r="BF493" s="97">
        <f t="shared" si="1026"/>
        <v>0</v>
      </c>
      <c r="BG493" s="97">
        <f t="shared" si="1027"/>
        <v>2.8354634982254986E-2</v>
      </c>
      <c r="BH493" s="97">
        <f t="shared" si="1028"/>
        <v>0</v>
      </c>
      <c r="BI493" s="97">
        <f t="shared" si="1029"/>
        <v>0</v>
      </c>
      <c r="BJ493" s="97">
        <f t="shared" si="1030"/>
        <v>2.7542593332832405E-2</v>
      </c>
      <c r="BK493" s="97">
        <f t="shared" si="1031"/>
        <v>0</v>
      </c>
      <c r="BL493" s="97">
        <f t="shared" si="1032"/>
        <v>0</v>
      </c>
      <c r="BM493" s="469">
        <f t="shared" si="1033"/>
        <v>2.6525725435523135E-2</v>
      </c>
      <c r="BN493" s="467">
        <f t="shared" si="1034"/>
        <v>0</v>
      </c>
      <c r="BO493" s="97">
        <f t="shared" si="1035"/>
        <v>0</v>
      </c>
      <c r="BP493" s="97">
        <f t="shared" si="1036"/>
        <v>13749559.288418967</v>
      </c>
      <c r="BQ493" s="97">
        <f t="shared" si="1037"/>
        <v>0</v>
      </c>
      <c r="BR493" s="97">
        <f t="shared" si="1038"/>
        <v>0</v>
      </c>
      <c r="BS493" s="97">
        <f t="shared" si="1039"/>
        <v>13939302.953073751</v>
      </c>
      <c r="BT493" s="97">
        <f t="shared" si="1040"/>
        <v>0</v>
      </c>
      <c r="BU493" s="97">
        <f t="shared" si="1041"/>
        <v>0</v>
      </c>
      <c r="BV493" s="97">
        <f t="shared" si="1042"/>
        <v>14169211.217622869</v>
      </c>
      <c r="BW493" s="97">
        <f t="shared" si="1043"/>
        <v>0</v>
      </c>
      <c r="BX493" s="97">
        <f t="shared" si="1044"/>
        <v>0</v>
      </c>
      <c r="BY493" s="469">
        <f t="shared" si="1045"/>
        <v>14472505.733550033</v>
      </c>
      <c r="BZ493" s="470">
        <f t="shared" si="1046"/>
        <v>0</v>
      </c>
      <c r="CA493" s="470">
        <f t="shared" si="1047"/>
        <v>0</v>
      </c>
      <c r="CB493" s="470">
        <f t="shared" si="1048"/>
        <v>0.33196941508194205</v>
      </c>
      <c r="CC493" s="470">
        <f t="shared" si="1049"/>
        <v>0</v>
      </c>
      <c r="CD493" s="470">
        <f t="shared" si="1050"/>
        <v>0</v>
      </c>
      <c r="CE493" s="470">
        <f t="shared" si="1051"/>
        <v>0.3448440871857727</v>
      </c>
      <c r="CF493" s="470">
        <f t="shared" si="1052"/>
        <v>0</v>
      </c>
      <c r="CG493" s="470">
        <f t="shared" si="1053"/>
        <v>0</v>
      </c>
      <c r="CH493" s="470">
        <f t="shared" si="1054"/>
        <v>0.36086655375347865</v>
      </c>
      <c r="CI493" s="470">
        <f t="shared" si="1055"/>
        <v>0</v>
      </c>
      <c r="CJ493" s="470">
        <f t="shared" si="1056"/>
        <v>0</v>
      </c>
      <c r="CK493" s="472">
        <f t="shared" si="1057"/>
        <v>0.38272096054522287</v>
      </c>
      <c r="CL493" s="470">
        <f t="shared" si="1058"/>
        <v>0</v>
      </c>
      <c r="CM493" s="116">
        <f t="shared" si="1059"/>
        <v>0</v>
      </c>
      <c r="CN493" s="116">
        <f t="shared" si="1060"/>
        <v>0</v>
      </c>
      <c r="CO493" s="116">
        <f t="shared" si="1061"/>
        <v>0</v>
      </c>
      <c r="CP493" s="116">
        <f t="shared" si="1062"/>
        <v>0</v>
      </c>
      <c r="CQ493" s="116">
        <f t="shared" si="1063"/>
        <v>0</v>
      </c>
      <c r="CR493" s="116">
        <f t="shared" si="1064"/>
        <v>0</v>
      </c>
      <c r="CS493" s="116">
        <f t="shared" si="1065"/>
        <v>0</v>
      </c>
      <c r="CT493" s="116">
        <f t="shared" si="1066"/>
        <v>0</v>
      </c>
      <c r="CU493" s="116">
        <f t="shared" si="1067"/>
        <v>0</v>
      </c>
      <c r="CV493" s="116">
        <f t="shared" si="1068"/>
        <v>0</v>
      </c>
      <c r="CW493" s="471">
        <f t="shared" si="1069"/>
        <v>0</v>
      </c>
      <c r="CX493" s="470">
        <f t="shared" si="1070"/>
        <v>0</v>
      </c>
      <c r="CY493" s="116">
        <f t="shared" si="1071"/>
        <v>0</v>
      </c>
      <c r="CZ493" s="116">
        <f t="shared" si="1072"/>
        <v>0</v>
      </c>
      <c r="DA493" s="116">
        <f t="shared" si="1073"/>
        <v>0</v>
      </c>
      <c r="DB493" s="116">
        <f t="shared" si="1074"/>
        <v>0</v>
      </c>
      <c r="DC493" s="116">
        <f t="shared" si="1075"/>
        <v>0</v>
      </c>
      <c r="DD493" s="116">
        <f t="shared" si="1076"/>
        <v>0</v>
      </c>
      <c r="DE493" s="116">
        <f t="shared" si="1077"/>
        <v>0</v>
      </c>
      <c r="DF493" s="116">
        <f t="shared" si="1078"/>
        <v>0</v>
      </c>
      <c r="DG493" s="116">
        <f t="shared" si="1079"/>
        <v>0</v>
      </c>
      <c r="DH493" s="116">
        <f t="shared" si="1080"/>
        <v>0</v>
      </c>
      <c r="DI493" s="471">
        <f t="shared" si="1081"/>
        <v>0</v>
      </c>
      <c r="DJ493" s="470">
        <f t="shared" si="1082"/>
        <v>0</v>
      </c>
      <c r="DK493" s="116">
        <f t="shared" si="1083"/>
        <v>0</v>
      </c>
      <c r="DL493" s="116">
        <f t="shared" si="1084"/>
        <v>0</v>
      </c>
      <c r="DM493" s="116">
        <f t="shared" si="1085"/>
        <v>0</v>
      </c>
      <c r="DN493" s="116">
        <f t="shared" si="1086"/>
        <v>0</v>
      </c>
      <c r="DO493" s="116">
        <f t="shared" si="1087"/>
        <v>0</v>
      </c>
      <c r="DP493" s="116">
        <f t="shared" si="1088"/>
        <v>0</v>
      </c>
      <c r="DQ493" s="116">
        <f t="shared" si="1089"/>
        <v>0</v>
      </c>
      <c r="DR493" s="116">
        <f t="shared" si="1090"/>
        <v>0</v>
      </c>
      <c r="DS493" s="116">
        <f t="shared" si="1091"/>
        <v>0</v>
      </c>
      <c r="DT493" s="116">
        <f t="shared" si="1092"/>
        <v>0</v>
      </c>
      <c r="DU493" s="471">
        <f t="shared" si="1093"/>
        <v>0</v>
      </c>
      <c r="DV493" s="470">
        <f t="shared" si="1094"/>
        <v>0</v>
      </c>
      <c r="DW493" s="470">
        <f t="shared" si="1095"/>
        <v>0</v>
      </c>
      <c r="DX493" s="470">
        <f t="shared" si="1096"/>
        <v>0</v>
      </c>
      <c r="DY493" s="470">
        <f t="shared" si="1097"/>
        <v>0</v>
      </c>
      <c r="DZ493" s="470">
        <f t="shared" si="1098"/>
        <v>0</v>
      </c>
      <c r="EA493" s="470">
        <f t="shared" si="1099"/>
        <v>0</v>
      </c>
      <c r="EB493" s="470">
        <f t="shared" si="1100"/>
        <v>0</v>
      </c>
      <c r="EC493" s="470">
        <f t="shared" si="1101"/>
        <v>0</v>
      </c>
      <c r="ED493" s="470">
        <f t="shared" si="1102"/>
        <v>0</v>
      </c>
      <c r="EE493" s="470">
        <f t="shared" si="1103"/>
        <v>0</v>
      </c>
      <c r="EF493" s="470">
        <f t="shared" si="1104"/>
        <v>0</v>
      </c>
      <c r="EG493" s="470">
        <f t="shared" si="1105"/>
        <v>0</v>
      </c>
      <c r="EH493" s="466">
        <f t="shared" si="1106"/>
        <v>0</v>
      </c>
      <c r="EI493" s="122">
        <f t="shared" si="1107"/>
        <v>0</v>
      </c>
      <c r="EJ493" s="122">
        <f t="shared" si="1108"/>
        <v>473.25181212631895</v>
      </c>
      <c r="EK493" s="122">
        <f t="shared" si="1109"/>
        <v>0</v>
      </c>
      <c r="EL493" s="122">
        <f t="shared" si="1110"/>
        <v>0</v>
      </c>
      <c r="EM493" s="122">
        <f t="shared" si="1111"/>
        <v>491.60579784565391</v>
      </c>
      <c r="EN493" s="122">
        <f t="shared" si="1112"/>
        <v>0</v>
      </c>
      <c r="EO493" s="122">
        <f t="shared" si="1113"/>
        <v>0</v>
      </c>
      <c r="EP493" s="122">
        <f t="shared" si="1114"/>
        <v>514.44724345300949</v>
      </c>
      <c r="EQ493" s="122">
        <f t="shared" si="1115"/>
        <v>0</v>
      </c>
      <c r="ER493" s="122">
        <f t="shared" si="1116"/>
        <v>0</v>
      </c>
      <c r="ES493" s="469">
        <f t="shared" si="1117"/>
        <v>545.60263653217635</v>
      </c>
      <c r="ET493" s="466">
        <f t="shared" si="1118"/>
        <v>0</v>
      </c>
      <c r="EU493" s="122">
        <f t="shared" si="1119"/>
        <v>0</v>
      </c>
      <c r="EV493" s="122">
        <f t="shared" si="1120"/>
        <v>0</v>
      </c>
      <c r="EW493" s="122">
        <f t="shared" si="1121"/>
        <v>0</v>
      </c>
      <c r="EX493" s="122">
        <f t="shared" si="1122"/>
        <v>0</v>
      </c>
      <c r="EY493" s="122">
        <f t="shared" si="1123"/>
        <v>0</v>
      </c>
      <c r="EZ493" s="122">
        <f t="shared" si="1124"/>
        <v>0</v>
      </c>
      <c r="FA493" s="122">
        <f t="shared" si="1125"/>
        <v>0</v>
      </c>
      <c r="FB493" s="122">
        <f t="shared" si="1126"/>
        <v>0</v>
      </c>
      <c r="FC493" s="122">
        <f t="shared" si="1127"/>
        <v>0</v>
      </c>
      <c r="FD493" s="122">
        <f t="shared" si="1128"/>
        <v>0</v>
      </c>
      <c r="FE493" s="469">
        <f t="shared" si="1129"/>
        <v>0</v>
      </c>
      <c r="FF493" s="466">
        <f t="shared" si="1130"/>
        <v>0</v>
      </c>
      <c r="FG493" s="466">
        <f t="shared" si="1131"/>
        <v>0</v>
      </c>
      <c r="FH493" s="466">
        <f t="shared" si="1132"/>
        <v>0</v>
      </c>
      <c r="FI493" s="466">
        <f t="shared" si="1133"/>
        <v>0</v>
      </c>
      <c r="FJ493" s="466">
        <f t="shared" si="1134"/>
        <v>0</v>
      </c>
      <c r="FK493" s="466">
        <f t="shared" si="1135"/>
        <v>0</v>
      </c>
      <c r="FL493" s="466">
        <f t="shared" si="1136"/>
        <v>0</v>
      </c>
      <c r="FM493" s="466">
        <f t="shared" si="1137"/>
        <v>0</v>
      </c>
      <c r="FN493" s="466">
        <f t="shared" si="1138"/>
        <v>0</v>
      </c>
      <c r="FO493" s="466">
        <f t="shared" si="1139"/>
        <v>0</v>
      </c>
      <c r="FP493" s="466">
        <f t="shared" si="1140"/>
        <v>0</v>
      </c>
      <c r="FQ493" s="468">
        <f t="shared" si="1141"/>
        <v>0</v>
      </c>
      <c r="FR493" s="466">
        <f t="shared" si="1142"/>
        <v>0</v>
      </c>
      <c r="FS493" s="466">
        <f t="shared" si="1143"/>
        <v>0</v>
      </c>
      <c r="FT493" s="466">
        <f t="shared" si="1144"/>
        <v>0</v>
      </c>
      <c r="FU493" s="466">
        <f t="shared" si="1145"/>
        <v>0</v>
      </c>
      <c r="FV493" s="466">
        <f t="shared" si="1146"/>
        <v>0</v>
      </c>
      <c r="FW493" s="466">
        <f t="shared" si="1147"/>
        <v>0</v>
      </c>
      <c r="FX493" s="466">
        <f t="shared" si="1148"/>
        <v>0</v>
      </c>
      <c r="FY493" s="466">
        <f t="shared" si="1149"/>
        <v>0</v>
      </c>
      <c r="FZ493" s="466">
        <f t="shared" si="1150"/>
        <v>0</v>
      </c>
      <c r="GA493" s="466">
        <f t="shared" si="1151"/>
        <v>0</v>
      </c>
      <c r="GB493" s="466">
        <f t="shared" si="1152"/>
        <v>0</v>
      </c>
      <c r="GC493" s="468">
        <f t="shared" si="1153"/>
        <v>0</v>
      </c>
    </row>
    <row r="494" spans="1:185">
      <c r="A494" s="97">
        <v>491</v>
      </c>
      <c r="B494" s="97" t="s">
        <v>11</v>
      </c>
      <c r="C494" s="97" t="s">
        <v>213</v>
      </c>
      <c r="D494" s="97" t="s">
        <v>935</v>
      </c>
      <c r="E494" s="321">
        <v>0</v>
      </c>
      <c r="F494" s="122">
        <v>0</v>
      </c>
      <c r="G494" s="122">
        <v>0.25557816618116203</v>
      </c>
      <c r="H494" s="122">
        <v>0</v>
      </c>
      <c r="I494" s="122">
        <v>0</v>
      </c>
      <c r="J494" s="122">
        <v>0.24967085365515301</v>
      </c>
      <c r="K494" s="122">
        <v>0</v>
      </c>
      <c r="L494" s="122">
        <v>0</v>
      </c>
      <c r="M494" s="122">
        <v>0.242805598557359</v>
      </c>
      <c r="N494" s="122">
        <v>0</v>
      </c>
      <c r="O494" s="122">
        <v>0</v>
      </c>
      <c r="P494" s="475">
        <v>0.23420867804133699</v>
      </c>
      <c r="Q494" s="474">
        <v>23</v>
      </c>
      <c r="R494" s="97">
        <v>0</v>
      </c>
      <c r="S494" s="97">
        <v>0</v>
      </c>
      <c r="T494" s="97">
        <v>5.8782978221667301</v>
      </c>
      <c r="U494" s="97">
        <v>0</v>
      </c>
      <c r="V494" s="97">
        <v>0</v>
      </c>
      <c r="W494" s="97">
        <v>5.7424296340685199</v>
      </c>
      <c r="X494" s="97">
        <v>0</v>
      </c>
      <c r="Y494" s="97">
        <v>0</v>
      </c>
      <c r="Z494" s="97">
        <v>5.5845287668192496</v>
      </c>
      <c r="AA494" s="97">
        <v>0</v>
      </c>
      <c r="AB494" s="97">
        <v>0</v>
      </c>
      <c r="AC494" s="97">
        <v>5.3867995949507499</v>
      </c>
      <c r="AD494" s="321">
        <v>0</v>
      </c>
      <c r="AE494" s="97">
        <v>0</v>
      </c>
      <c r="AF494" s="97">
        <v>19089.1934130798</v>
      </c>
      <c r="AG494" s="97">
        <v>0</v>
      </c>
      <c r="AH494" s="97">
        <v>0</v>
      </c>
      <c r="AI494" s="97">
        <v>18647.974849516901</v>
      </c>
      <c r="AJ494" s="97">
        <v>0</v>
      </c>
      <c r="AK494" s="97">
        <v>0</v>
      </c>
      <c r="AL494" s="97">
        <v>18135.207156181299</v>
      </c>
      <c r="AM494" s="97">
        <v>0</v>
      </c>
      <c r="AN494" s="97">
        <v>0</v>
      </c>
      <c r="AO494" s="97">
        <v>17493.101312041399</v>
      </c>
      <c r="AP494" s="466">
        <f t="shared" si="1010"/>
        <v>0</v>
      </c>
      <c r="AQ494" s="122">
        <f t="shared" si="1011"/>
        <v>0</v>
      </c>
      <c r="AR494" s="473">
        <f t="shared" si="1012"/>
        <v>3247.4015421769764</v>
      </c>
      <c r="AS494" s="122">
        <f t="shared" si="1013"/>
        <v>0</v>
      </c>
      <c r="AT494" s="122">
        <f t="shared" si="1014"/>
        <v>0</v>
      </c>
      <c r="AU494" s="122">
        <f t="shared" si="1015"/>
        <v>3247.4015421769795</v>
      </c>
      <c r="AV494" s="122">
        <f t="shared" si="1016"/>
        <v>0</v>
      </c>
      <c r="AW494" s="122">
        <f t="shared" si="1017"/>
        <v>0</v>
      </c>
      <c r="AX494" s="122">
        <f t="shared" si="1018"/>
        <v>3247.4015111055596</v>
      </c>
      <c r="AY494" s="122">
        <f t="shared" si="1019"/>
        <v>0</v>
      </c>
      <c r="AZ494" s="122">
        <f t="shared" si="1020"/>
        <v>0</v>
      </c>
      <c r="BA494" s="469">
        <f t="shared" si="1021"/>
        <v>3247.4015421769805</v>
      </c>
      <c r="BB494" s="97">
        <f t="shared" si="1022"/>
        <v>0</v>
      </c>
      <c r="BC494" s="97">
        <f t="shared" si="1023"/>
        <v>0</v>
      </c>
      <c r="BD494" s="97">
        <f t="shared" si="1024"/>
        <v>3.9441390556557321E-2</v>
      </c>
      <c r="BE494" s="97">
        <f t="shared" si="1025"/>
        <v>0</v>
      </c>
      <c r="BF494" s="97">
        <f t="shared" si="1026"/>
        <v>0</v>
      </c>
      <c r="BG494" s="97">
        <f t="shared" si="1027"/>
        <v>3.8529760960182444E-2</v>
      </c>
      <c r="BH494" s="97">
        <f t="shared" si="1028"/>
        <v>0</v>
      </c>
      <c r="BI494" s="97">
        <f t="shared" si="1029"/>
        <v>0</v>
      </c>
      <c r="BJ494" s="97">
        <f t="shared" si="1030"/>
        <v>3.7470299537368433E-2</v>
      </c>
      <c r="BK494" s="97">
        <f t="shared" si="1031"/>
        <v>0</v>
      </c>
      <c r="BL494" s="97">
        <f t="shared" si="1032"/>
        <v>0</v>
      </c>
      <c r="BM494" s="469">
        <f t="shared" si="1033"/>
        <v>3.6143603659068102E-2</v>
      </c>
      <c r="BN494" s="467">
        <f t="shared" si="1034"/>
        <v>0</v>
      </c>
      <c r="BO494" s="97">
        <f t="shared" si="1035"/>
        <v>0</v>
      </c>
      <c r="BP494" s="97">
        <f t="shared" si="1036"/>
        <v>38114338.205940433</v>
      </c>
      <c r="BQ494" s="97">
        <f t="shared" si="1037"/>
        <v>0</v>
      </c>
      <c r="BR494" s="97">
        <f t="shared" si="1038"/>
        <v>0</v>
      </c>
      <c r="BS494" s="97">
        <f t="shared" si="1039"/>
        <v>38619456.451316833</v>
      </c>
      <c r="BT494" s="97">
        <f t="shared" si="1040"/>
        <v>0</v>
      </c>
      <c r="BU494" s="97">
        <f t="shared" si="1041"/>
        <v>0</v>
      </c>
      <c r="BV494" s="97">
        <f t="shared" si="1042"/>
        <v>39230478.398660593</v>
      </c>
      <c r="BW494" s="97">
        <f t="shared" si="1043"/>
        <v>0</v>
      </c>
      <c r="BX494" s="97">
        <f t="shared" si="1044"/>
        <v>0</v>
      </c>
      <c r="BY494" s="469">
        <f t="shared" si="1045"/>
        <v>40034810.310510606</v>
      </c>
      <c r="BZ494" s="470">
        <f t="shared" si="1046"/>
        <v>0</v>
      </c>
      <c r="CA494" s="470">
        <f t="shared" si="1047"/>
        <v>0</v>
      </c>
      <c r="CB494" s="470">
        <f t="shared" si="1048"/>
        <v>0.32419536538463067</v>
      </c>
      <c r="CC494" s="470">
        <f t="shared" si="1049"/>
        <v>0</v>
      </c>
      <c r="CD494" s="470">
        <f t="shared" si="1050"/>
        <v>0</v>
      </c>
      <c r="CE494" s="470">
        <f t="shared" si="1051"/>
        <v>0.33626408081865244</v>
      </c>
      <c r="CF494" s="470">
        <f t="shared" si="1052"/>
        <v>0</v>
      </c>
      <c r="CG494" s="470">
        <f t="shared" si="1053"/>
        <v>0</v>
      </c>
      <c r="CH494" s="470">
        <f t="shared" si="1054"/>
        <v>0.35124251335001083</v>
      </c>
      <c r="CI494" s="470">
        <f t="shared" si="1055"/>
        <v>0</v>
      </c>
      <c r="CJ494" s="470">
        <f t="shared" si="1056"/>
        <v>0</v>
      </c>
      <c r="CK494" s="472">
        <f t="shared" si="1057"/>
        <v>0.37160107411492294</v>
      </c>
      <c r="CL494" s="470">
        <f t="shared" si="1058"/>
        <v>0</v>
      </c>
      <c r="CM494" s="116">
        <f t="shared" si="1059"/>
        <v>0</v>
      </c>
      <c r="CN494" s="116">
        <f t="shared" si="1060"/>
        <v>0</v>
      </c>
      <c r="CO494" s="116">
        <f t="shared" si="1061"/>
        <v>0</v>
      </c>
      <c r="CP494" s="116">
        <f t="shared" si="1062"/>
        <v>0</v>
      </c>
      <c r="CQ494" s="116">
        <f t="shared" si="1063"/>
        <v>0</v>
      </c>
      <c r="CR494" s="116">
        <f t="shared" si="1064"/>
        <v>0</v>
      </c>
      <c r="CS494" s="116">
        <f t="shared" si="1065"/>
        <v>0</v>
      </c>
      <c r="CT494" s="116">
        <f t="shared" si="1066"/>
        <v>0</v>
      </c>
      <c r="CU494" s="116">
        <f t="shared" si="1067"/>
        <v>0</v>
      </c>
      <c r="CV494" s="116">
        <f t="shared" si="1068"/>
        <v>0</v>
      </c>
      <c r="CW494" s="471">
        <f t="shared" si="1069"/>
        <v>0</v>
      </c>
      <c r="CX494" s="470">
        <f t="shared" si="1070"/>
        <v>0</v>
      </c>
      <c r="CY494" s="116">
        <f t="shared" si="1071"/>
        <v>0</v>
      </c>
      <c r="CZ494" s="116">
        <f t="shared" si="1072"/>
        <v>0</v>
      </c>
      <c r="DA494" s="116">
        <f t="shared" si="1073"/>
        <v>0</v>
      </c>
      <c r="DB494" s="116">
        <f t="shared" si="1074"/>
        <v>0</v>
      </c>
      <c r="DC494" s="116">
        <f t="shared" si="1075"/>
        <v>0</v>
      </c>
      <c r="DD494" s="116">
        <f t="shared" si="1076"/>
        <v>0</v>
      </c>
      <c r="DE494" s="116">
        <f t="shared" si="1077"/>
        <v>0</v>
      </c>
      <c r="DF494" s="116">
        <f t="shared" si="1078"/>
        <v>0</v>
      </c>
      <c r="DG494" s="116">
        <f t="shared" si="1079"/>
        <v>0</v>
      </c>
      <c r="DH494" s="116">
        <f t="shared" si="1080"/>
        <v>0</v>
      </c>
      <c r="DI494" s="471">
        <f t="shared" si="1081"/>
        <v>0</v>
      </c>
      <c r="DJ494" s="470">
        <f t="shared" si="1082"/>
        <v>0</v>
      </c>
      <c r="DK494" s="116">
        <f t="shared" si="1083"/>
        <v>0</v>
      </c>
      <c r="DL494" s="116">
        <f t="shared" si="1084"/>
        <v>0</v>
      </c>
      <c r="DM494" s="116">
        <f t="shared" si="1085"/>
        <v>0</v>
      </c>
      <c r="DN494" s="116">
        <f t="shared" si="1086"/>
        <v>0</v>
      </c>
      <c r="DO494" s="116">
        <f t="shared" si="1087"/>
        <v>0</v>
      </c>
      <c r="DP494" s="116">
        <f t="shared" si="1088"/>
        <v>0</v>
      </c>
      <c r="DQ494" s="116">
        <f t="shared" si="1089"/>
        <v>0</v>
      </c>
      <c r="DR494" s="116">
        <f t="shared" si="1090"/>
        <v>0</v>
      </c>
      <c r="DS494" s="116">
        <f t="shared" si="1091"/>
        <v>0</v>
      </c>
      <c r="DT494" s="116">
        <f t="shared" si="1092"/>
        <v>0</v>
      </c>
      <c r="DU494" s="471">
        <f t="shared" si="1093"/>
        <v>0</v>
      </c>
      <c r="DV494" s="470">
        <f t="shared" si="1094"/>
        <v>0</v>
      </c>
      <c r="DW494" s="470">
        <f t="shared" si="1095"/>
        <v>0</v>
      </c>
      <c r="DX494" s="470">
        <f t="shared" si="1096"/>
        <v>0</v>
      </c>
      <c r="DY494" s="470">
        <f t="shared" si="1097"/>
        <v>0</v>
      </c>
      <c r="DZ494" s="470">
        <f t="shared" si="1098"/>
        <v>0</v>
      </c>
      <c r="EA494" s="470">
        <f t="shared" si="1099"/>
        <v>0</v>
      </c>
      <c r="EB494" s="470">
        <f t="shared" si="1100"/>
        <v>0</v>
      </c>
      <c r="EC494" s="470">
        <f t="shared" si="1101"/>
        <v>0</v>
      </c>
      <c r="ED494" s="470">
        <f t="shared" si="1102"/>
        <v>0</v>
      </c>
      <c r="EE494" s="470">
        <f t="shared" si="1103"/>
        <v>0</v>
      </c>
      <c r="EF494" s="470">
        <f t="shared" si="1104"/>
        <v>0</v>
      </c>
      <c r="EG494" s="470">
        <f t="shared" si="1105"/>
        <v>0</v>
      </c>
      <c r="EH494" s="466">
        <f t="shared" si="1106"/>
        <v>0</v>
      </c>
      <c r="EI494" s="122">
        <f t="shared" si="1107"/>
        <v>0</v>
      </c>
      <c r="EJ494" s="122">
        <f t="shared" si="1108"/>
        <v>966.35381430799328</v>
      </c>
      <c r="EK494" s="122">
        <f t="shared" si="1109"/>
        <v>0</v>
      </c>
      <c r="EL494" s="122">
        <f t="shared" si="1110"/>
        <v>0</v>
      </c>
      <c r="EM494" s="122">
        <f t="shared" si="1111"/>
        <v>1002.3279534806117</v>
      </c>
      <c r="EN494" s="122">
        <f t="shared" si="1112"/>
        <v>0</v>
      </c>
      <c r="EO494" s="122">
        <f t="shared" si="1113"/>
        <v>0</v>
      </c>
      <c r="EP494" s="122">
        <f t="shared" si="1114"/>
        <v>1046.9753079912471</v>
      </c>
      <c r="EQ494" s="122">
        <f t="shared" si="1115"/>
        <v>0</v>
      </c>
      <c r="ER494" s="122">
        <f t="shared" si="1116"/>
        <v>0</v>
      </c>
      <c r="ES494" s="469">
        <f t="shared" si="1117"/>
        <v>1107.6596204447985</v>
      </c>
      <c r="ET494" s="466">
        <f t="shared" si="1118"/>
        <v>0</v>
      </c>
      <c r="EU494" s="122">
        <f t="shared" si="1119"/>
        <v>0</v>
      </c>
      <c r="EV494" s="122">
        <f t="shared" si="1120"/>
        <v>0</v>
      </c>
      <c r="EW494" s="122">
        <f t="shared" si="1121"/>
        <v>0</v>
      </c>
      <c r="EX494" s="122">
        <f t="shared" si="1122"/>
        <v>0</v>
      </c>
      <c r="EY494" s="122">
        <f t="shared" si="1123"/>
        <v>0</v>
      </c>
      <c r="EZ494" s="122">
        <f t="shared" si="1124"/>
        <v>0</v>
      </c>
      <c r="FA494" s="122">
        <f t="shared" si="1125"/>
        <v>0</v>
      </c>
      <c r="FB494" s="122">
        <f t="shared" si="1126"/>
        <v>0</v>
      </c>
      <c r="FC494" s="122">
        <f t="shared" si="1127"/>
        <v>0</v>
      </c>
      <c r="FD494" s="122">
        <f t="shared" si="1128"/>
        <v>0</v>
      </c>
      <c r="FE494" s="469">
        <f t="shared" si="1129"/>
        <v>0</v>
      </c>
      <c r="FF494" s="466">
        <f t="shared" si="1130"/>
        <v>0</v>
      </c>
      <c r="FG494" s="466">
        <f t="shared" si="1131"/>
        <v>0</v>
      </c>
      <c r="FH494" s="466">
        <f t="shared" si="1132"/>
        <v>0</v>
      </c>
      <c r="FI494" s="466">
        <f t="shared" si="1133"/>
        <v>0</v>
      </c>
      <c r="FJ494" s="466">
        <f t="shared" si="1134"/>
        <v>0</v>
      </c>
      <c r="FK494" s="466">
        <f t="shared" si="1135"/>
        <v>0</v>
      </c>
      <c r="FL494" s="466">
        <f t="shared" si="1136"/>
        <v>0</v>
      </c>
      <c r="FM494" s="466">
        <f t="shared" si="1137"/>
        <v>0</v>
      </c>
      <c r="FN494" s="466">
        <f t="shared" si="1138"/>
        <v>0</v>
      </c>
      <c r="FO494" s="466">
        <f t="shared" si="1139"/>
        <v>0</v>
      </c>
      <c r="FP494" s="466">
        <f t="shared" si="1140"/>
        <v>0</v>
      </c>
      <c r="FQ494" s="468">
        <f t="shared" si="1141"/>
        <v>0</v>
      </c>
      <c r="FR494" s="466">
        <f t="shared" si="1142"/>
        <v>0</v>
      </c>
      <c r="FS494" s="466">
        <f t="shared" si="1143"/>
        <v>0</v>
      </c>
      <c r="FT494" s="466">
        <f t="shared" si="1144"/>
        <v>0</v>
      </c>
      <c r="FU494" s="466">
        <f t="shared" si="1145"/>
        <v>0</v>
      </c>
      <c r="FV494" s="466">
        <f t="shared" si="1146"/>
        <v>0</v>
      </c>
      <c r="FW494" s="466">
        <f t="shared" si="1147"/>
        <v>0</v>
      </c>
      <c r="FX494" s="466">
        <f t="shared" si="1148"/>
        <v>0</v>
      </c>
      <c r="FY494" s="466">
        <f t="shared" si="1149"/>
        <v>0</v>
      </c>
      <c r="FZ494" s="466">
        <f t="shared" si="1150"/>
        <v>0</v>
      </c>
      <c r="GA494" s="466">
        <f t="shared" si="1151"/>
        <v>0</v>
      </c>
      <c r="GB494" s="466">
        <f t="shared" si="1152"/>
        <v>0</v>
      </c>
      <c r="GC494" s="468">
        <f t="shared" si="1153"/>
        <v>0</v>
      </c>
    </row>
    <row r="495" spans="1:185">
      <c r="A495" s="97">
        <v>492</v>
      </c>
      <c r="B495" s="97" t="s">
        <v>11</v>
      </c>
      <c r="C495" s="97" t="s">
        <v>213</v>
      </c>
      <c r="D495" s="97" t="s">
        <v>935</v>
      </c>
      <c r="E495" s="321">
        <v>0</v>
      </c>
      <c r="F495" s="122">
        <v>0</v>
      </c>
      <c r="G495" s="122">
        <v>0.40342354656450702</v>
      </c>
      <c r="H495" s="122">
        <v>0</v>
      </c>
      <c r="I495" s="122">
        <v>0</v>
      </c>
      <c r="J495" s="122">
        <v>0.39372121026963097</v>
      </c>
      <c r="K495" s="122">
        <v>0</v>
      </c>
      <c r="L495" s="122">
        <v>0</v>
      </c>
      <c r="M495" s="122">
        <v>0.38244552214315303</v>
      </c>
      <c r="N495" s="122">
        <v>0</v>
      </c>
      <c r="O495" s="122">
        <v>0</v>
      </c>
      <c r="P495" s="475">
        <v>0.36832569801339499</v>
      </c>
      <c r="Q495" s="474">
        <v>2</v>
      </c>
      <c r="R495" s="97">
        <v>0</v>
      </c>
      <c r="S495" s="97">
        <v>0</v>
      </c>
      <c r="T495" s="97">
        <v>0.80684709312901404</v>
      </c>
      <c r="U495" s="97">
        <v>0</v>
      </c>
      <c r="V495" s="97">
        <v>0</v>
      </c>
      <c r="W495" s="97">
        <v>0.78744242053926095</v>
      </c>
      <c r="X495" s="97">
        <v>0</v>
      </c>
      <c r="Y495" s="97">
        <v>0</v>
      </c>
      <c r="Z495" s="97">
        <v>0.76489104428630506</v>
      </c>
      <c r="AA495" s="97">
        <v>0</v>
      </c>
      <c r="AB495" s="97">
        <v>0</v>
      </c>
      <c r="AC495" s="97">
        <v>0.73665139602678997</v>
      </c>
      <c r="AD495" s="321">
        <v>0</v>
      </c>
      <c r="AE495" s="97">
        <v>0</v>
      </c>
      <c r="AF495" s="97">
        <v>3591.57628567546</v>
      </c>
      <c r="AG495" s="97">
        <v>0</v>
      </c>
      <c r="AH495" s="97">
        <v>0</v>
      </c>
      <c r="AI495" s="97">
        <v>3505.1988760049599</v>
      </c>
      <c r="AJ495" s="97">
        <v>0</v>
      </c>
      <c r="AK495" s="97">
        <v>0</v>
      </c>
      <c r="AL495" s="97">
        <v>3404.8143920898401</v>
      </c>
      <c r="AM495" s="97">
        <v>0</v>
      </c>
      <c r="AN495" s="97">
        <v>0</v>
      </c>
      <c r="AO495" s="97">
        <v>3279.1091488216898</v>
      </c>
      <c r="AP495" s="466">
        <f t="shared" si="1010"/>
        <v>0</v>
      </c>
      <c r="AQ495" s="122">
        <f t="shared" si="1011"/>
        <v>0</v>
      </c>
      <c r="AR495" s="473">
        <f t="shared" si="1012"/>
        <v>4451.371661694976</v>
      </c>
      <c r="AS495" s="122">
        <f t="shared" si="1013"/>
        <v>0</v>
      </c>
      <c r="AT495" s="122">
        <f t="shared" si="1014"/>
        <v>0</v>
      </c>
      <c r="AU495" s="122">
        <f t="shared" si="1015"/>
        <v>4451.3716616949705</v>
      </c>
      <c r="AV495" s="122">
        <f t="shared" si="1016"/>
        <v>0</v>
      </c>
      <c r="AW495" s="122">
        <f t="shared" si="1017"/>
        <v>0</v>
      </c>
      <c r="AX495" s="122">
        <f t="shared" si="1018"/>
        <v>4451.3717574857501</v>
      </c>
      <c r="AY495" s="122">
        <f t="shared" si="1019"/>
        <v>0</v>
      </c>
      <c r="AZ495" s="122">
        <f t="shared" si="1020"/>
        <v>0</v>
      </c>
      <c r="BA495" s="469">
        <f t="shared" si="1021"/>
        <v>4451.3716616949678</v>
      </c>
      <c r="BB495" s="97">
        <f t="shared" si="1022"/>
        <v>0</v>
      </c>
      <c r="BC495" s="97">
        <f t="shared" si="1023"/>
        <v>0</v>
      </c>
      <c r="BD495" s="97">
        <f t="shared" si="1024"/>
        <v>6.225721820260486E-2</v>
      </c>
      <c r="BE495" s="97">
        <f t="shared" si="1025"/>
        <v>0</v>
      </c>
      <c r="BF495" s="97">
        <f t="shared" si="1026"/>
        <v>0</v>
      </c>
      <c r="BG495" s="97">
        <f t="shared" si="1027"/>
        <v>6.075993210483227E-2</v>
      </c>
      <c r="BH495" s="97">
        <f t="shared" si="1028"/>
        <v>0</v>
      </c>
      <c r="BI495" s="97">
        <f t="shared" si="1029"/>
        <v>0</v>
      </c>
      <c r="BJ495" s="97">
        <f t="shared" si="1030"/>
        <v>5.9019842856069461E-2</v>
      </c>
      <c r="BK495" s="97">
        <f t="shared" si="1031"/>
        <v>0</v>
      </c>
      <c r="BL495" s="97">
        <f t="shared" si="1032"/>
        <v>0</v>
      </c>
      <c r="BM495" s="469">
        <f t="shared" si="1033"/>
        <v>5.6840840218978249E-2</v>
      </c>
      <c r="BN495" s="467">
        <f t="shared" si="1034"/>
        <v>0</v>
      </c>
      <c r="BO495" s="97">
        <f t="shared" si="1035"/>
        <v>0</v>
      </c>
      <c r="BP495" s="97">
        <f t="shared" si="1036"/>
        <v>40405318.888650097</v>
      </c>
      <c r="BQ495" s="97">
        <f t="shared" si="1037"/>
        <v>0</v>
      </c>
      <c r="BR495" s="97">
        <f t="shared" si="1038"/>
        <v>0</v>
      </c>
      <c r="BS495" s="97">
        <f t="shared" si="1039"/>
        <v>40962911.544287585</v>
      </c>
      <c r="BT495" s="97">
        <f t="shared" si="1040"/>
        <v>0</v>
      </c>
      <c r="BU495" s="97">
        <f t="shared" si="1041"/>
        <v>0</v>
      </c>
      <c r="BV495" s="97">
        <f t="shared" si="1042"/>
        <v>41638536.256094098</v>
      </c>
      <c r="BW495" s="97">
        <f t="shared" si="1043"/>
        <v>0</v>
      </c>
      <c r="BX495" s="97">
        <f t="shared" si="1044"/>
        <v>0</v>
      </c>
      <c r="BY495" s="469">
        <f t="shared" si="1045"/>
        <v>42529814.739185341</v>
      </c>
      <c r="BZ495" s="470">
        <f t="shared" si="1046"/>
        <v>0</v>
      </c>
      <c r="CA495" s="470">
        <f t="shared" si="1047"/>
        <v>0</v>
      </c>
      <c r="CB495" s="470">
        <f t="shared" si="1048"/>
        <v>2.5039018689374726</v>
      </c>
      <c r="CC495" s="470">
        <f t="shared" si="1049"/>
        <v>0</v>
      </c>
      <c r="CD495" s="470">
        <f t="shared" si="1050"/>
        <v>0</v>
      </c>
      <c r="CE495" s="470">
        <f t="shared" si="1051"/>
        <v>2.6010099580509722</v>
      </c>
      <c r="CF495" s="470">
        <f t="shared" si="1052"/>
        <v>0</v>
      </c>
      <c r="CG495" s="470">
        <f t="shared" si="1053"/>
        <v>0</v>
      </c>
      <c r="CH495" s="470">
        <f t="shared" si="1054"/>
        <v>2.7218606210081635</v>
      </c>
      <c r="CI495" s="470">
        <f t="shared" si="1055"/>
        <v>0</v>
      </c>
      <c r="CJ495" s="470">
        <f t="shared" si="1056"/>
        <v>0</v>
      </c>
      <c r="CK495" s="472">
        <f t="shared" si="1057"/>
        <v>2.8866988489110694</v>
      </c>
      <c r="CL495" s="470">
        <f t="shared" si="1058"/>
        <v>0</v>
      </c>
      <c r="CM495" s="116">
        <f t="shared" si="1059"/>
        <v>0</v>
      </c>
      <c r="CN495" s="116">
        <f t="shared" si="1060"/>
        <v>0</v>
      </c>
      <c r="CO495" s="116">
        <f t="shared" si="1061"/>
        <v>0</v>
      </c>
      <c r="CP495" s="116">
        <f t="shared" si="1062"/>
        <v>0</v>
      </c>
      <c r="CQ495" s="116">
        <f t="shared" si="1063"/>
        <v>0</v>
      </c>
      <c r="CR495" s="116">
        <f t="shared" si="1064"/>
        <v>0</v>
      </c>
      <c r="CS495" s="116">
        <f t="shared" si="1065"/>
        <v>0</v>
      </c>
      <c r="CT495" s="116">
        <f t="shared" si="1066"/>
        <v>0</v>
      </c>
      <c r="CU495" s="116">
        <f t="shared" si="1067"/>
        <v>0</v>
      </c>
      <c r="CV495" s="116">
        <f t="shared" si="1068"/>
        <v>0</v>
      </c>
      <c r="CW495" s="471">
        <f t="shared" si="1069"/>
        <v>0</v>
      </c>
      <c r="CX495" s="470">
        <f t="shared" si="1070"/>
        <v>0</v>
      </c>
      <c r="CY495" s="116">
        <f t="shared" si="1071"/>
        <v>0</v>
      </c>
      <c r="CZ495" s="116">
        <f t="shared" si="1072"/>
        <v>0</v>
      </c>
      <c r="DA495" s="116">
        <f t="shared" si="1073"/>
        <v>0</v>
      </c>
      <c r="DB495" s="116">
        <f t="shared" si="1074"/>
        <v>0</v>
      </c>
      <c r="DC495" s="116">
        <f t="shared" si="1075"/>
        <v>0</v>
      </c>
      <c r="DD495" s="116">
        <f t="shared" si="1076"/>
        <v>0</v>
      </c>
      <c r="DE495" s="116">
        <f t="shared" si="1077"/>
        <v>0</v>
      </c>
      <c r="DF495" s="116">
        <f t="shared" si="1078"/>
        <v>0</v>
      </c>
      <c r="DG495" s="116">
        <f t="shared" si="1079"/>
        <v>0</v>
      </c>
      <c r="DH495" s="116">
        <f t="shared" si="1080"/>
        <v>0</v>
      </c>
      <c r="DI495" s="471">
        <f t="shared" si="1081"/>
        <v>0</v>
      </c>
      <c r="DJ495" s="470">
        <f t="shared" si="1082"/>
        <v>0</v>
      </c>
      <c r="DK495" s="116">
        <f t="shared" si="1083"/>
        <v>0</v>
      </c>
      <c r="DL495" s="116">
        <f t="shared" si="1084"/>
        <v>0</v>
      </c>
      <c r="DM495" s="116">
        <f t="shared" si="1085"/>
        <v>0</v>
      </c>
      <c r="DN495" s="116">
        <f t="shared" si="1086"/>
        <v>0</v>
      </c>
      <c r="DO495" s="116">
        <f t="shared" si="1087"/>
        <v>0</v>
      </c>
      <c r="DP495" s="116">
        <f t="shared" si="1088"/>
        <v>0</v>
      </c>
      <c r="DQ495" s="116">
        <f t="shared" si="1089"/>
        <v>0</v>
      </c>
      <c r="DR495" s="116">
        <f t="shared" si="1090"/>
        <v>0</v>
      </c>
      <c r="DS495" s="116">
        <f t="shared" si="1091"/>
        <v>0</v>
      </c>
      <c r="DT495" s="116">
        <f t="shared" si="1092"/>
        <v>0</v>
      </c>
      <c r="DU495" s="471">
        <f t="shared" si="1093"/>
        <v>0</v>
      </c>
      <c r="DV495" s="470">
        <f t="shared" si="1094"/>
        <v>0</v>
      </c>
      <c r="DW495" s="470">
        <f t="shared" si="1095"/>
        <v>0</v>
      </c>
      <c r="DX495" s="470">
        <f t="shared" si="1096"/>
        <v>0</v>
      </c>
      <c r="DY495" s="470">
        <f t="shared" si="1097"/>
        <v>0</v>
      </c>
      <c r="DZ495" s="470">
        <f t="shared" si="1098"/>
        <v>0</v>
      </c>
      <c r="EA495" s="470">
        <f t="shared" si="1099"/>
        <v>0</v>
      </c>
      <c r="EB495" s="470">
        <f t="shared" si="1100"/>
        <v>0</v>
      </c>
      <c r="EC495" s="470">
        <f t="shared" si="1101"/>
        <v>0</v>
      </c>
      <c r="ED495" s="470">
        <f t="shared" si="1102"/>
        <v>0</v>
      </c>
      <c r="EE495" s="470">
        <f t="shared" si="1103"/>
        <v>0</v>
      </c>
      <c r="EF495" s="470">
        <f t="shared" si="1104"/>
        <v>0</v>
      </c>
      <c r="EG495" s="470">
        <f t="shared" si="1105"/>
        <v>0</v>
      </c>
      <c r="EH495" s="466">
        <f t="shared" si="1106"/>
        <v>0</v>
      </c>
      <c r="EI495" s="122">
        <f t="shared" si="1107"/>
        <v>0</v>
      </c>
      <c r="EJ495" s="122">
        <f t="shared" si="1108"/>
        <v>649.00617237921381</v>
      </c>
      <c r="EK495" s="122">
        <f t="shared" si="1109"/>
        <v>0</v>
      </c>
      <c r="EL495" s="122">
        <f t="shared" si="1110"/>
        <v>0</v>
      </c>
      <c r="EM495" s="122">
        <f t="shared" si="1111"/>
        <v>674.17638771570955</v>
      </c>
      <c r="EN495" s="122">
        <f t="shared" si="1112"/>
        <v>0</v>
      </c>
      <c r="EO495" s="122">
        <f t="shared" si="1113"/>
        <v>0</v>
      </c>
      <c r="EP495" s="122">
        <f t="shared" si="1114"/>
        <v>705.50062896028351</v>
      </c>
      <c r="EQ495" s="122">
        <f t="shared" si="1115"/>
        <v>0</v>
      </c>
      <c r="ER495" s="122">
        <f t="shared" si="1116"/>
        <v>0</v>
      </c>
      <c r="ES495" s="469">
        <f t="shared" si="1117"/>
        <v>748.2263558269027</v>
      </c>
      <c r="ET495" s="466">
        <f t="shared" si="1118"/>
        <v>0</v>
      </c>
      <c r="EU495" s="122">
        <f t="shared" si="1119"/>
        <v>0</v>
      </c>
      <c r="EV495" s="122">
        <f t="shared" si="1120"/>
        <v>0</v>
      </c>
      <c r="EW495" s="122">
        <f t="shared" si="1121"/>
        <v>0</v>
      </c>
      <c r="EX495" s="122">
        <f t="shared" si="1122"/>
        <v>0</v>
      </c>
      <c r="EY495" s="122">
        <f t="shared" si="1123"/>
        <v>0</v>
      </c>
      <c r="EZ495" s="122">
        <f t="shared" si="1124"/>
        <v>0</v>
      </c>
      <c r="FA495" s="122">
        <f t="shared" si="1125"/>
        <v>0</v>
      </c>
      <c r="FB495" s="122">
        <f t="shared" si="1126"/>
        <v>0</v>
      </c>
      <c r="FC495" s="122">
        <f t="shared" si="1127"/>
        <v>0</v>
      </c>
      <c r="FD495" s="122">
        <f t="shared" si="1128"/>
        <v>0</v>
      </c>
      <c r="FE495" s="469">
        <f t="shared" si="1129"/>
        <v>0</v>
      </c>
      <c r="FF495" s="466">
        <f t="shared" si="1130"/>
        <v>0</v>
      </c>
      <c r="FG495" s="466">
        <f t="shared" si="1131"/>
        <v>0</v>
      </c>
      <c r="FH495" s="466">
        <f t="shared" si="1132"/>
        <v>0</v>
      </c>
      <c r="FI495" s="466">
        <f t="shared" si="1133"/>
        <v>0</v>
      </c>
      <c r="FJ495" s="466">
        <f t="shared" si="1134"/>
        <v>0</v>
      </c>
      <c r="FK495" s="466">
        <f t="shared" si="1135"/>
        <v>0</v>
      </c>
      <c r="FL495" s="466">
        <f t="shared" si="1136"/>
        <v>0</v>
      </c>
      <c r="FM495" s="466">
        <f t="shared" si="1137"/>
        <v>0</v>
      </c>
      <c r="FN495" s="466">
        <f t="shared" si="1138"/>
        <v>0</v>
      </c>
      <c r="FO495" s="466">
        <f t="shared" si="1139"/>
        <v>0</v>
      </c>
      <c r="FP495" s="466">
        <f t="shared" si="1140"/>
        <v>0</v>
      </c>
      <c r="FQ495" s="468">
        <f t="shared" si="1141"/>
        <v>0</v>
      </c>
      <c r="FR495" s="466">
        <f t="shared" si="1142"/>
        <v>0</v>
      </c>
      <c r="FS495" s="466">
        <f t="shared" si="1143"/>
        <v>0</v>
      </c>
      <c r="FT495" s="466">
        <f t="shared" si="1144"/>
        <v>0</v>
      </c>
      <c r="FU495" s="466">
        <f t="shared" si="1145"/>
        <v>0</v>
      </c>
      <c r="FV495" s="466">
        <f t="shared" si="1146"/>
        <v>0</v>
      </c>
      <c r="FW495" s="466">
        <f t="shared" si="1147"/>
        <v>0</v>
      </c>
      <c r="FX495" s="466">
        <f t="shared" si="1148"/>
        <v>0</v>
      </c>
      <c r="FY495" s="466">
        <f t="shared" si="1149"/>
        <v>0</v>
      </c>
      <c r="FZ495" s="466">
        <f t="shared" si="1150"/>
        <v>0</v>
      </c>
      <c r="GA495" s="466">
        <f t="shared" si="1151"/>
        <v>0</v>
      </c>
      <c r="GB495" s="466">
        <f t="shared" si="1152"/>
        <v>0</v>
      </c>
      <c r="GC495" s="468">
        <f t="shared" si="1153"/>
        <v>0</v>
      </c>
    </row>
    <row r="496" spans="1:185">
      <c r="A496" s="97">
        <v>493</v>
      </c>
      <c r="B496" s="97" t="s">
        <v>11</v>
      </c>
      <c r="C496" s="97" t="s">
        <v>213</v>
      </c>
      <c r="D496" s="97" t="s">
        <v>935</v>
      </c>
      <c r="E496" s="321">
        <v>0</v>
      </c>
      <c r="F496" s="122">
        <v>0</v>
      </c>
      <c r="G496" s="122">
        <v>0.54766749895963396</v>
      </c>
      <c r="H496" s="122">
        <v>0</v>
      </c>
      <c r="I496" s="122">
        <v>0</v>
      </c>
      <c r="J496" s="122">
        <v>0.53500897211818499</v>
      </c>
      <c r="K496" s="122">
        <v>0</v>
      </c>
      <c r="L496" s="122">
        <v>0</v>
      </c>
      <c r="M496" s="122">
        <v>0.52029771119433998</v>
      </c>
      <c r="N496" s="122">
        <v>0</v>
      </c>
      <c r="O496" s="122">
        <v>0</v>
      </c>
      <c r="P496" s="475">
        <v>0.50187573866000801</v>
      </c>
      <c r="Q496" s="474">
        <v>17</v>
      </c>
      <c r="R496" s="97">
        <v>0</v>
      </c>
      <c r="S496" s="97">
        <v>0</v>
      </c>
      <c r="T496" s="97">
        <v>9.3103474823137606</v>
      </c>
      <c r="U496" s="97">
        <v>0</v>
      </c>
      <c r="V496" s="97">
        <v>0</v>
      </c>
      <c r="W496" s="97">
        <v>9.0951525260091497</v>
      </c>
      <c r="X496" s="97">
        <v>0</v>
      </c>
      <c r="Y496" s="97">
        <v>0</v>
      </c>
      <c r="Z496" s="97">
        <v>8.8450610903037798</v>
      </c>
      <c r="AA496" s="97">
        <v>0</v>
      </c>
      <c r="AB496" s="97">
        <v>0</v>
      </c>
      <c r="AC496" s="97">
        <v>8.5318875572201307</v>
      </c>
      <c r="AD496" s="321">
        <v>0</v>
      </c>
      <c r="AE496" s="97">
        <v>0</v>
      </c>
      <c r="AF496" s="97">
        <v>30979.283169193099</v>
      </c>
      <c r="AG496" s="97">
        <v>0</v>
      </c>
      <c r="AH496" s="97">
        <v>0</v>
      </c>
      <c r="AI496" s="97">
        <v>30263.2427098433</v>
      </c>
      <c r="AJ496" s="97">
        <v>0</v>
      </c>
      <c r="AK496" s="97">
        <v>0</v>
      </c>
      <c r="AL496" s="97">
        <v>29431.087891578602</v>
      </c>
      <c r="AM496" s="97">
        <v>0</v>
      </c>
      <c r="AN496" s="97">
        <v>0</v>
      </c>
      <c r="AO496" s="97">
        <v>28389.032858863</v>
      </c>
      <c r="AP496" s="466">
        <f t="shared" si="1010"/>
        <v>0</v>
      </c>
      <c r="AQ496" s="122">
        <f t="shared" si="1011"/>
        <v>0</v>
      </c>
      <c r="AR496" s="473">
        <f t="shared" si="1012"/>
        <v>3327.4035397757552</v>
      </c>
      <c r="AS496" s="122">
        <f t="shared" si="1013"/>
        <v>0</v>
      </c>
      <c r="AT496" s="122">
        <f t="shared" si="1014"/>
        <v>0</v>
      </c>
      <c r="AU496" s="122">
        <f t="shared" si="1015"/>
        <v>3327.4035397757611</v>
      </c>
      <c r="AV496" s="122">
        <f t="shared" si="1016"/>
        <v>0</v>
      </c>
      <c r="AW496" s="122">
        <f t="shared" si="1017"/>
        <v>0</v>
      </c>
      <c r="AX496" s="122">
        <f t="shared" si="1018"/>
        <v>3327.40357484267</v>
      </c>
      <c r="AY496" s="122">
        <f t="shared" si="1019"/>
        <v>0</v>
      </c>
      <c r="AZ496" s="122">
        <f t="shared" si="1020"/>
        <v>0</v>
      </c>
      <c r="BA496" s="469">
        <f t="shared" si="1021"/>
        <v>3327.4035397757571</v>
      </c>
      <c r="BB496" s="97">
        <f t="shared" si="1022"/>
        <v>0</v>
      </c>
      <c r="BC496" s="97">
        <f t="shared" si="1023"/>
        <v>0</v>
      </c>
      <c r="BD496" s="97">
        <f t="shared" si="1024"/>
        <v>8.4517265478337281E-2</v>
      </c>
      <c r="BE496" s="97">
        <f t="shared" si="1025"/>
        <v>0</v>
      </c>
      <c r="BF496" s="97">
        <f t="shared" si="1026"/>
        <v>0</v>
      </c>
      <c r="BG496" s="97">
        <f t="shared" si="1027"/>
        <v>8.2563773486105232E-2</v>
      </c>
      <c r="BH496" s="97">
        <f t="shared" si="1028"/>
        <v>0</v>
      </c>
      <c r="BI496" s="97">
        <f t="shared" si="1029"/>
        <v>0</v>
      </c>
      <c r="BJ496" s="97">
        <f t="shared" si="1030"/>
        <v>8.0293499008646532E-2</v>
      </c>
      <c r="BK496" s="97">
        <f t="shared" si="1031"/>
        <v>0</v>
      </c>
      <c r="BL496" s="97">
        <f t="shared" si="1032"/>
        <v>0</v>
      </c>
      <c r="BM496" s="469">
        <f t="shared" si="1033"/>
        <v>7.7450579269431677E-2</v>
      </c>
      <c r="BN496" s="467">
        <f t="shared" si="1034"/>
        <v>0</v>
      </c>
      <c r="BO496" s="97">
        <f t="shared" si="1035"/>
        <v>0</v>
      </c>
      <c r="BP496" s="97">
        <f t="shared" si="1036"/>
        <v>25427793.90253615</v>
      </c>
      <c r="BQ496" s="97">
        <f t="shared" si="1037"/>
        <v>0</v>
      </c>
      <c r="BR496" s="97">
        <f t="shared" si="1038"/>
        <v>0</v>
      </c>
      <c r="BS496" s="97">
        <f t="shared" si="1039"/>
        <v>25764781.063914746</v>
      </c>
      <c r="BT496" s="97">
        <f t="shared" si="1040"/>
        <v>0</v>
      </c>
      <c r="BU496" s="97">
        <f t="shared" si="1041"/>
        <v>0</v>
      </c>
      <c r="BV496" s="97">
        <f t="shared" si="1042"/>
        <v>26172421.887181047</v>
      </c>
      <c r="BW496" s="97">
        <f t="shared" si="1043"/>
        <v>0</v>
      </c>
      <c r="BX496" s="97">
        <f t="shared" si="1044"/>
        <v>0</v>
      </c>
      <c r="BY496" s="469">
        <f t="shared" si="1045"/>
        <v>26709027.453194242</v>
      </c>
      <c r="BZ496" s="470">
        <f t="shared" si="1046"/>
        <v>0</v>
      </c>
      <c r="CA496" s="470">
        <f t="shared" si="1047"/>
        <v>0</v>
      </c>
      <c r="CB496" s="470">
        <f t="shared" si="1048"/>
        <v>0.13655663202066096</v>
      </c>
      <c r="CC496" s="470">
        <f t="shared" si="1049"/>
        <v>0</v>
      </c>
      <c r="CD496" s="470">
        <f t="shared" si="1050"/>
        <v>0</v>
      </c>
      <c r="CE496" s="470">
        <f t="shared" si="1051"/>
        <v>0.14164018135064768</v>
      </c>
      <c r="CF496" s="470">
        <f t="shared" si="1052"/>
        <v>0</v>
      </c>
      <c r="CG496" s="470">
        <f t="shared" si="1053"/>
        <v>0</v>
      </c>
      <c r="CH496" s="470">
        <f t="shared" si="1054"/>
        <v>0.14794935625640865</v>
      </c>
      <c r="CI496" s="470">
        <f t="shared" si="1055"/>
        <v>0</v>
      </c>
      <c r="CJ496" s="470">
        <f t="shared" si="1056"/>
        <v>0</v>
      </c>
      <c r="CK496" s="472">
        <f t="shared" si="1057"/>
        <v>0.15652472723103145</v>
      </c>
      <c r="CL496" s="470">
        <f t="shared" si="1058"/>
        <v>0</v>
      </c>
      <c r="CM496" s="116">
        <f t="shared" si="1059"/>
        <v>0</v>
      </c>
      <c r="CN496" s="116">
        <f t="shared" si="1060"/>
        <v>0</v>
      </c>
      <c r="CO496" s="116">
        <f t="shared" si="1061"/>
        <v>0</v>
      </c>
      <c r="CP496" s="116">
        <f t="shared" si="1062"/>
        <v>0</v>
      </c>
      <c r="CQ496" s="116">
        <f t="shared" si="1063"/>
        <v>0</v>
      </c>
      <c r="CR496" s="116">
        <f t="shared" si="1064"/>
        <v>0</v>
      </c>
      <c r="CS496" s="116">
        <f t="shared" si="1065"/>
        <v>0</v>
      </c>
      <c r="CT496" s="116">
        <f t="shared" si="1066"/>
        <v>0</v>
      </c>
      <c r="CU496" s="116">
        <f t="shared" si="1067"/>
        <v>0</v>
      </c>
      <c r="CV496" s="116">
        <f t="shared" si="1068"/>
        <v>0</v>
      </c>
      <c r="CW496" s="471">
        <f t="shared" si="1069"/>
        <v>0</v>
      </c>
      <c r="CX496" s="470">
        <f t="shared" si="1070"/>
        <v>0</v>
      </c>
      <c r="CY496" s="116">
        <f t="shared" si="1071"/>
        <v>0</v>
      </c>
      <c r="CZ496" s="116">
        <f t="shared" si="1072"/>
        <v>0</v>
      </c>
      <c r="DA496" s="116">
        <f t="shared" si="1073"/>
        <v>0</v>
      </c>
      <c r="DB496" s="116">
        <f t="shared" si="1074"/>
        <v>0</v>
      </c>
      <c r="DC496" s="116">
        <f t="shared" si="1075"/>
        <v>0</v>
      </c>
      <c r="DD496" s="116">
        <f t="shared" si="1076"/>
        <v>0</v>
      </c>
      <c r="DE496" s="116">
        <f t="shared" si="1077"/>
        <v>0</v>
      </c>
      <c r="DF496" s="116">
        <f t="shared" si="1078"/>
        <v>0</v>
      </c>
      <c r="DG496" s="116">
        <f t="shared" si="1079"/>
        <v>0</v>
      </c>
      <c r="DH496" s="116">
        <f t="shared" si="1080"/>
        <v>0</v>
      </c>
      <c r="DI496" s="471">
        <f t="shared" si="1081"/>
        <v>0</v>
      </c>
      <c r="DJ496" s="470">
        <f t="shared" si="1082"/>
        <v>0</v>
      </c>
      <c r="DK496" s="116">
        <f t="shared" si="1083"/>
        <v>0</v>
      </c>
      <c r="DL496" s="116">
        <f t="shared" si="1084"/>
        <v>0</v>
      </c>
      <c r="DM496" s="116">
        <f t="shared" si="1085"/>
        <v>0</v>
      </c>
      <c r="DN496" s="116">
        <f t="shared" si="1086"/>
        <v>0</v>
      </c>
      <c r="DO496" s="116">
        <f t="shared" si="1087"/>
        <v>0</v>
      </c>
      <c r="DP496" s="116">
        <f t="shared" si="1088"/>
        <v>0</v>
      </c>
      <c r="DQ496" s="116">
        <f t="shared" si="1089"/>
        <v>0</v>
      </c>
      <c r="DR496" s="116">
        <f t="shared" si="1090"/>
        <v>0</v>
      </c>
      <c r="DS496" s="116">
        <f t="shared" si="1091"/>
        <v>0</v>
      </c>
      <c r="DT496" s="116">
        <f t="shared" si="1092"/>
        <v>0</v>
      </c>
      <c r="DU496" s="471">
        <f t="shared" si="1093"/>
        <v>0</v>
      </c>
      <c r="DV496" s="470">
        <f t="shared" si="1094"/>
        <v>0</v>
      </c>
      <c r="DW496" s="470">
        <f t="shared" si="1095"/>
        <v>0</v>
      </c>
      <c r="DX496" s="470">
        <f t="shared" si="1096"/>
        <v>0</v>
      </c>
      <c r="DY496" s="470">
        <f t="shared" si="1097"/>
        <v>0</v>
      </c>
      <c r="DZ496" s="470">
        <f t="shared" si="1098"/>
        <v>0</v>
      </c>
      <c r="EA496" s="470">
        <f t="shared" si="1099"/>
        <v>0</v>
      </c>
      <c r="EB496" s="470">
        <f t="shared" si="1100"/>
        <v>0</v>
      </c>
      <c r="EC496" s="470">
        <f t="shared" si="1101"/>
        <v>0</v>
      </c>
      <c r="ED496" s="470">
        <f t="shared" si="1102"/>
        <v>0</v>
      </c>
      <c r="EE496" s="470">
        <f t="shared" si="1103"/>
        <v>0</v>
      </c>
      <c r="EF496" s="470">
        <f t="shared" si="1104"/>
        <v>0</v>
      </c>
      <c r="EG496" s="470">
        <f t="shared" si="1105"/>
        <v>0</v>
      </c>
      <c r="EH496" s="466">
        <f t="shared" si="1106"/>
        <v>0</v>
      </c>
      <c r="EI496" s="122">
        <f t="shared" si="1107"/>
        <v>0</v>
      </c>
      <c r="EJ496" s="122">
        <f t="shared" si="1108"/>
        <v>300.85916479460138</v>
      </c>
      <c r="EK496" s="122">
        <f t="shared" si="1109"/>
        <v>0</v>
      </c>
      <c r="EL496" s="122">
        <f t="shared" si="1110"/>
        <v>0</v>
      </c>
      <c r="EM496" s="122">
        <f t="shared" si="1111"/>
        <v>312.05915107853855</v>
      </c>
      <c r="EN496" s="122">
        <f t="shared" si="1112"/>
        <v>0</v>
      </c>
      <c r="EO496" s="122">
        <f t="shared" si="1113"/>
        <v>0</v>
      </c>
      <c r="EP496" s="122">
        <f t="shared" si="1114"/>
        <v>325.95941402880737</v>
      </c>
      <c r="EQ496" s="122">
        <f t="shared" si="1115"/>
        <v>0</v>
      </c>
      <c r="ER496" s="122">
        <f t="shared" si="1116"/>
        <v>0</v>
      </c>
      <c r="ES496" s="469">
        <f t="shared" si="1117"/>
        <v>344.85252021524656</v>
      </c>
      <c r="ET496" s="466">
        <f t="shared" si="1118"/>
        <v>0</v>
      </c>
      <c r="EU496" s="122">
        <f t="shared" si="1119"/>
        <v>0</v>
      </c>
      <c r="EV496" s="122">
        <f t="shared" si="1120"/>
        <v>0</v>
      </c>
      <c r="EW496" s="122">
        <f t="shared" si="1121"/>
        <v>0</v>
      </c>
      <c r="EX496" s="122">
        <f t="shared" si="1122"/>
        <v>0</v>
      </c>
      <c r="EY496" s="122">
        <f t="shared" si="1123"/>
        <v>0</v>
      </c>
      <c r="EZ496" s="122">
        <f t="shared" si="1124"/>
        <v>0</v>
      </c>
      <c r="FA496" s="122">
        <f t="shared" si="1125"/>
        <v>0</v>
      </c>
      <c r="FB496" s="122">
        <f t="shared" si="1126"/>
        <v>0</v>
      </c>
      <c r="FC496" s="122">
        <f t="shared" si="1127"/>
        <v>0</v>
      </c>
      <c r="FD496" s="122">
        <f t="shared" si="1128"/>
        <v>0</v>
      </c>
      <c r="FE496" s="469">
        <f t="shared" si="1129"/>
        <v>0</v>
      </c>
      <c r="FF496" s="466">
        <f t="shared" si="1130"/>
        <v>0</v>
      </c>
      <c r="FG496" s="466">
        <f t="shared" si="1131"/>
        <v>0</v>
      </c>
      <c r="FH496" s="466">
        <f t="shared" si="1132"/>
        <v>0</v>
      </c>
      <c r="FI496" s="466">
        <f t="shared" si="1133"/>
        <v>0</v>
      </c>
      <c r="FJ496" s="466">
        <f t="shared" si="1134"/>
        <v>0</v>
      </c>
      <c r="FK496" s="466">
        <f t="shared" si="1135"/>
        <v>0</v>
      </c>
      <c r="FL496" s="466">
        <f t="shared" si="1136"/>
        <v>0</v>
      </c>
      <c r="FM496" s="466">
        <f t="shared" si="1137"/>
        <v>0</v>
      </c>
      <c r="FN496" s="466">
        <f t="shared" si="1138"/>
        <v>0</v>
      </c>
      <c r="FO496" s="466">
        <f t="shared" si="1139"/>
        <v>0</v>
      </c>
      <c r="FP496" s="466">
        <f t="shared" si="1140"/>
        <v>0</v>
      </c>
      <c r="FQ496" s="468">
        <f t="shared" si="1141"/>
        <v>0</v>
      </c>
      <c r="FR496" s="466">
        <f t="shared" si="1142"/>
        <v>0</v>
      </c>
      <c r="FS496" s="466">
        <f t="shared" si="1143"/>
        <v>0</v>
      </c>
      <c r="FT496" s="466">
        <f t="shared" si="1144"/>
        <v>0</v>
      </c>
      <c r="FU496" s="466">
        <f t="shared" si="1145"/>
        <v>0</v>
      </c>
      <c r="FV496" s="466">
        <f t="shared" si="1146"/>
        <v>0</v>
      </c>
      <c r="FW496" s="466">
        <f t="shared" si="1147"/>
        <v>0</v>
      </c>
      <c r="FX496" s="466">
        <f t="shared" si="1148"/>
        <v>0</v>
      </c>
      <c r="FY496" s="466">
        <f t="shared" si="1149"/>
        <v>0</v>
      </c>
      <c r="FZ496" s="466">
        <f t="shared" si="1150"/>
        <v>0</v>
      </c>
      <c r="GA496" s="466">
        <f t="shared" si="1151"/>
        <v>0</v>
      </c>
      <c r="GB496" s="466">
        <f t="shared" si="1152"/>
        <v>0</v>
      </c>
      <c r="GC496" s="468">
        <f t="shared" si="1153"/>
        <v>0</v>
      </c>
    </row>
    <row r="497" spans="1:185">
      <c r="A497" s="97">
        <v>494</v>
      </c>
      <c r="B497" s="97" t="s">
        <v>11</v>
      </c>
      <c r="C497" s="97" t="s">
        <v>213</v>
      </c>
      <c r="D497" s="97" t="s">
        <v>935</v>
      </c>
      <c r="E497" s="321">
        <v>0</v>
      </c>
      <c r="F497" s="122">
        <v>0</v>
      </c>
      <c r="G497" s="122">
        <v>0.78220048262548303</v>
      </c>
      <c r="H497" s="122">
        <v>0</v>
      </c>
      <c r="I497" s="122">
        <v>0</v>
      </c>
      <c r="J497" s="122">
        <v>0.72838871100868796</v>
      </c>
      <c r="K497" s="122">
        <v>0</v>
      </c>
      <c r="L497" s="122">
        <v>0</v>
      </c>
      <c r="M497" s="122">
        <v>0.68977003204633203</v>
      </c>
      <c r="N497" s="122">
        <v>0</v>
      </c>
      <c r="O497" s="122">
        <v>0</v>
      </c>
      <c r="P497" s="475">
        <v>0.561767979440155</v>
      </c>
      <c r="Q497" s="474">
        <v>2</v>
      </c>
      <c r="R497" s="97">
        <v>0</v>
      </c>
      <c r="S497" s="97">
        <v>0</v>
      </c>
      <c r="T497" s="97">
        <v>1.5644009652509601</v>
      </c>
      <c r="U497" s="97">
        <v>0</v>
      </c>
      <c r="V497" s="97">
        <v>0</v>
      </c>
      <c r="W497" s="97">
        <v>1.4567774220173699</v>
      </c>
      <c r="X497" s="97">
        <v>0</v>
      </c>
      <c r="Y497" s="97">
        <v>0</v>
      </c>
      <c r="Z497" s="97">
        <v>1.3795400640926601</v>
      </c>
      <c r="AA497" s="97">
        <v>0</v>
      </c>
      <c r="AB497" s="97">
        <v>0</v>
      </c>
      <c r="AC497" s="97">
        <v>1.1235359588803</v>
      </c>
      <c r="AD497" s="321">
        <v>0</v>
      </c>
      <c r="AE497" s="97">
        <v>0</v>
      </c>
      <c r="AF497" s="97">
        <v>2683.9798223594798</v>
      </c>
      <c r="AG497" s="97">
        <v>0</v>
      </c>
      <c r="AH497" s="97">
        <v>0</v>
      </c>
      <c r="AI497" s="97">
        <v>2499.3344374063699</v>
      </c>
      <c r="AJ497" s="97">
        <v>0</v>
      </c>
      <c r="AK497" s="97">
        <v>0</v>
      </c>
      <c r="AL497" s="97">
        <v>2366.8214721679601</v>
      </c>
      <c r="AM497" s="97">
        <v>0</v>
      </c>
      <c r="AN497" s="97">
        <v>0</v>
      </c>
      <c r="AO497" s="97">
        <v>1927.6054606923001</v>
      </c>
      <c r="AP497" s="466">
        <f t="shared" si="1010"/>
        <v>0</v>
      </c>
      <c r="AQ497" s="122">
        <f t="shared" si="1011"/>
        <v>0</v>
      </c>
      <c r="AR497" s="473">
        <f t="shared" si="1012"/>
        <v>1715.6597841455036</v>
      </c>
      <c r="AS497" s="122">
        <f t="shared" si="1013"/>
        <v>0</v>
      </c>
      <c r="AT497" s="122">
        <f t="shared" si="1014"/>
        <v>0</v>
      </c>
      <c r="AU497" s="122">
        <f t="shared" si="1015"/>
        <v>1715.6597841455077</v>
      </c>
      <c r="AV497" s="122">
        <f t="shared" si="1016"/>
        <v>0</v>
      </c>
      <c r="AW497" s="122">
        <f t="shared" si="1017"/>
        <v>0</v>
      </c>
      <c r="AX497" s="122">
        <f t="shared" si="1018"/>
        <v>1715.6598302381649</v>
      </c>
      <c r="AY497" s="122">
        <f t="shared" si="1019"/>
        <v>0</v>
      </c>
      <c r="AZ497" s="122">
        <f t="shared" si="1020"/>
        <v>0</v>
      </c>
      <c r="BA497" s="469">
        <f t="shared" si="1021"/>
        <v>1715.6597841455152</v>
      </c>
      <c r="BB497" s="97">
        <f t="shared" si="1022"/>
        <v>0</v>
      </c>
      <c r="BC497" s="97">
        <f t="shared" si="1023"/>
        <v>0</v>
      </c>
      <c r="BD497" s="97">
        <f t="shared" si="1024"/>
        <v>0.12071091670205926</v>
      </c>
      <c r="BE497" s="97">
        <f t="shared" si="1025"/>
        <v>0</v>
      </c>
      <c r="BF497" s="97">
        <f t="shared" si="1026"/>
        <v>0</v>
      </c>
      <c r="BG497" s="97">
        <f t="shared" si="1027"/>
        <v>0.11240656452444073</v>
      </c>
      <c r="BH497" s="97">
        <f t="shared" si="1028"/>
        <v>0</v>
      </c>
      <c r="BI497" s="97">
        <f t="shared" si="1029"/>
        <v>0</v>
      </c>
      <c r="BJ497" s="97">
        <f t="shared" si="1030"/>
        <v>0.10644684416768339</v>
      </c>
      <c r="BK497" s="97">
        <f t="shared" si="1031"/>
        <v>0</v>
      </c>
      <c r="BL497" s="97">
        <f t="shared" si="1032"/>
        <v>0</v>
      </c>
      <c r="BM497" s="469">
        <f t="shared" si="1033"/>
        <v>8.6693282960492363E-2</v>
      </c>
      <c r="BN497" s="467">
        <f t="shared" si="1034"/>
        <v>0</v>
      </c>
      <c r="BO497" s="97">
        <f t="shared" si="1035"/>
        <v>0</v>
      </c>
      <c r="BP497" s="97">
        <f t="shared" si="1036"/>
        <v>10727075.920673624</v>
      </c>
      <c r="BQ497" s="97">
        <f t="shared" si="1037"/>
        <v>0</v>
      </c>
      <c r="BR497" s="97">
        <f t="shared" si="1038"/>
        <v>0</v>
      </c>
      <c r="BS497" s="97">
        <f t="shared" si="1039"/>
        <v>11166291.164934054</v>
      </c>
      <c r="BT497" s="97">
        <f t="shared" si="1040"/>
        <v>0</v>
      </c>
      <c r="BU497" s="97">
        <f t="shared" si="1041"/>
        <v>0</v>
      </c>
      <c r="BV497" s="97">
        <f t="shared" si="1042"/>
        <v>11514071.222920904</v>
      </c>
      <c r="BW497" s="97">
        <f t="shared" si="1043"/>
        <v>0</v>
      </c>
      <c r="BX497" s="97">
        <f t="shared" si="1044"/>
        <v>0</v>
      </c>
      <c r="BY497" s="469">
        <f t="shared" si="1045"/>
        <v>12924651.834929878</v>
      </c>
      <c r="BZ497" s="470">
        <f t="shared" si="1046"/>
        <v>0</v>
      </c>
      <c r="CA497" s="470">
        <f t="shared" si="1047"/>
        <v>0</v>
      </c>
      <c r="CB497" s="470">
        <f t="shared" si="1048"/>
        <v>0.34284931289826948</v>
      </c>
      <c r="CC497" s="470">
        <f t="shared" si="1049"/>
        <v>0</v>
      </c>
      <c r="CD497" s="470">
        <f t="shared" si="1050"/>
        <v>0</v>
      </c>
      <c r="CE497" s="470">
        <f t="shared" si="1051"/>
        <v>0.38325316538304061</v>
      </c>
      <c r="CF497" s="470">
        <f t="shared" si="1052"/>
        <v>0</v>
      </c>
      <c r="CG497" s="470">
        <f t="shared" si="1053"/>
        <v>0</v>
      </c>
      <c r="CH497" s="470">
        <f t="shared" si="1054"/>
        <v>0.41731557939543584</v>
      </c>
      <c r="CI497" s="470">
        <f t="shared" si="1055"/>
        <v>0</v>
      </c>
      <c r="CJ497" s="470">
        <f t="shared" si="1056"/>
        <v>0</v>
      </c>
      <c r="CK497" s="472">
        <f t="shared" si="1057"/>
        <v>0.57517748910370448</v>
      </c>
      <c r="CL497" s="470">
        <f t="shared" si="1058"/>
        <v>0</v>
      </c>
      <c r="CM497" s="116">
        <f t="shared" si="1059"/>
        <v>0</v>
      </c>
      <c r="CN497" s="116">
        <f t="shared" si="1060"/>
        <v>0</v>
      </c>
      <c r="CO497" s="116">
        <f t="shared" si="1061"/>
        <v>0</v>
      </c>
      <c r="CP497" s="116">
        <f t="shared" si="1062"/>
        <v>0</v>
      </c>
      <c r="CQ497" s="116">
        <f t="shared" si="1063"/>
        <v>0</v>
      </c>
      <c r="CR497" s="116">
        <f t="shared" si="1064"/>
        <v>0</v>
      </c>
      <c r="CS497" s="116">
        <f t="shared" si="1065"/>
        <v>0</v>
      </c>
      <c r="CT497" s="116">
        <f t="shared" si="1066"/>
        <v>0</v>
      </c>
      <c r="CU497" s="116">
        <f t="shared" si="1067"/>
        <v>0</v>
      </c>
      <c r="CV497" s="116">
        <f t="shared" si="1068"/>
        <v>0</v>
      </c>
      <c r="CW497" s="471">
        <f t="shared" si="1069"/>
        <v>0</v>
      </c>
      <c r="CX497" s="470">
        <f t="shared" si="1070"/>
        <v>0</v>
      </c>
      <c r="CY497" s="116">
        <f t="shared" si="1071"/>
        <v>0</v>
      </c>
      <c r="CZ497" s="116">
        <f t="shared" si="1072"/>
        <v>0</v>
      </c>
      <c r="DA497" s="116">
        <f t="shared" si="1073"/>
        <v>0</v>
      </c>
      <c r="DB497" s="116">
        <f t="shared" si="1074"/>
        <v>0</v>
      </c>
      <c r="DC497" s="116">
        <f t="shared" si="1075"/>
        <v>0</v>
      </c>
      <c r="DD497" s="116">
        <f t="shared" si="1076"/>
        <v>0</v>
      </c>
      <c r="DE497" s="116">
        <f t="shared" si="1077"/>
        <v>0</v>
      </c>
      <c r="DF497" s="116">
        <f t="shared" si="1078"/>
        <v>0</v>
      </c>
      <c r="DG497" s="116">
        <f t="shared" si="1079"/>
        <v>0</v>
      </c>
      <c r="DH497" s="116">
        <f t="shared" si="1080"/>
        <v>0</v>
      </c>
      <c r="DI497" s="471">
        <f t="shared" si="1081"/>
        <v>0</v>
      </c>
      <c r="DJ497" s="470">
        <f t="shared" si="1082"/>
        <v>0</v>
      </c>
      <c r="DK497" s="116">
        <f t="shared" si="1083"/>
        <v>0</v>
      </c>
      <c r="DL497" s="116">
        <f t="shared" si="1084"/>
        <v>0</v>
      </c>
      <c r="DM497" s="116">
        <f t="shared" si="1085"/>
        <v>0</v>
      </c>
      <c r="DN497" s="116">
        <f t="shared" si="1086"/>
        <v>0</v>
      </c>
      <c r="DO497" s="116">
        <f t="shared" si="1087"/>
        <v>0</v>
      </c>
      <c r="DP497" s="116">
        <f t="shared" si="1088"/>
        <v>0</v>
      </c>
      <c r="DQ497" s="116">
        <f t="shared" si="1089"/>
        <v>0</v>
      </c>
      <c r="DR497" s="116">
        <f t="shared" si="1090"/>
        <v>0</v>
      </c>
      <c r="DS497" s="116">
        <f t="shared" si="1091"/>
        <v>0</v>
      </c>
      <c r="DT497" s="116">
        <f t="shared" si="1092"/>
        <v>0</v>
      </c>
      <c r="DU497" s="471">
        <f t="shared" si="1093"/>
        <v>0</v>
      </c>
      <c r="DV497" s="470">
        <f t="shared" si="1094"/>
        <v>0</v>
      </c>
      <c r="DW497" s="470">
        <f t="shared" si="1095"/>
        <v>0</v>
      </c>
      <c r="DX497" s="470">
        <f t="shared" si="1096"/>
        <v>0</v>
      </c>
      <c r="DY497" s="470">
        <f t="shared" si="1097"/>
        <v>0</v>
      </c>
      <c r="DZ497" s="470">
        <f t="shared" si="1098"/>
        <v>0</v>
      </c>
      <c r="EA497" s="470">
        <f t="shared" si="1099"/>
        <v>0</v>
      </c>
      <c r="EB497" s="470">
        <f t="shared" si="1100"/>
        <v>0</v>
      </c>
      <c r="EC497" s="470">
        <f t="shared" si="1101"/>
        <v>0</v>
      </c>
      <c r="ED497" s="470">
        <f t="shared" si="1102"/>
        <v>0</v>
      </c>
      <c r="EE497" s="470">
        <f t="shared" si="1103"/>
        <v>0</v>
      </c>
      <c r="EF497" s="470">
        <f t="shared" si="1104"/>
        <v>0</v>
      </c>
      <c r="EG497" s="470">
        <f t="shared" si="1105"/>
        <v>0</v>
      </c>
      <c r="EH497" s="466">
        <f t="shared" si="1106"/>
        <v>0</v>
      </c>
      <c r="EI497" s="122">
        <f t="shared" si="1107"/>
        <v>0</v>
      </c>
      <c r="EJ497" s="122">
        <f t="shared" si="1108"/>
        <v>88.865830976583297</v>
      </c>
      <c r="EK497" s="122">
        <f t="shared" si="1109"/>
        <v>0</v>
      </c>
      <c r="EL497" s="122">
        <f t="shared" si="1110"/>
        <v>0</v>
      </c>
      <c r="EM497" s="122">
        <f t="shared" si="1111"/>
        <v>99.338425759877666</v>
      </c>
      <c r="EN497" s="122">
        <f t="shared" si="1112"/>
        <v>0</v>
      </c>
      <c r="EO497" s="122">
        <f t="shared" si="1113"/>
        <v>0</v>
      </c>
      <c r="EP497" s="122">
        <f t="shared" si="1114"/>
        <v>108.16733284063395</v>
      </c>
      <c r="EQ497" s="122">
        <f t="shared" si="1115"/>
        <v>0</v>
      </c>
      <c r="ER497" s="122">
        <f t="shared" si="1116"/>
        <v>0</v>
      </c>
      <c r="ES497" s="469">
        <f t="shared" si="1117"/>
        <v>149.08481249717889</v>
      </c>
      <c r="ET497" s="466">
        <f t="shared" si="1118"/>
        <v>0</v>
      </c>
      <c r="EU497" s="122">
        <f t="shared" si="1119"/>
        <v>0</v>
      </c>
      <c r="EV497" s="122">
        <f t="shared" si="1120"/>
        <v>0</v>
      </c>
      <c r="EW497" s="122">
        <f t="shared" si="1121"/>
        <v>0</v>
      </c>
      <c r="EX497" s="122">
        <f t="shared" si="1122"/>
        <v>0</v>
      </c>
      <c r="EY497" s="122">
        <f t="shared" si="1123"/>
        <v>0</v>
      </c>
      <c r="EZ497" s="122">
        <f t="shared" si="1124"/>
        <v>0</v>
      </c>
      <c r="FA497" s="122">
        <f t="shared" si="1125"/>
        <v>0</v>
      </c>
      <c r="FB497" s="122">
        <f t="shared" si="1126"/>
        <v>0</v>
      </c>
      <c r="FC497" s="122">
        <f t="shared" si="1127"/>
        <v>0</v>
      </c>
      <c r="FD497" s="122">
        <f t="shared" si="1128"/>
        <v>0</v>
      </c>
      <c r="FE497" s="469">
        <f t="shared" si="1129"/>
        <v>0</v>
      </c>
      <c r="FF497" s="466">
        <f t="shared" si="1130"/>
        <v>0</v>
      </c>
      <c r="FG497" s="466">
        <f t="shared" si="1131"/>
        <v>0</v>
      </c>
      <c r="FH497" s="466">
        <f t="shared" si="1132"/>
        <v>0</v>
      </c>
      <c r="FI497" s="466">
        <f t="shared" si="1133"/>
        <v>0</v>
      </c>
      <c r="FJ497" s="466">
        <f t="shared" si="1134"/>
        <v>0</v>
      </c>
      <c r="FK497" s="466">
        <f t="shared" si="1135"/>
        <v>0</v>
      </c>
      <c r="FL497" s="466">
        <f t="shared" si="1136"/>
        <v>0</v>
      </c>
      <c r="FM497" s="466">
        <f t="shared" si="1137"/>
        <v>0</v>
      </c>
      <c r="FN497" s="466">
        <f t="shared" si="1138"/>
        <v>0</v>
      </c>
      <c r="FO497" s="466">
        <f t="shared" si="1139"/>
        <v>0</v>
      </c>
      <c r="FP497" s="466">
        <f t="shared" si="1140"/>
        <v>0</v>
      </c>
      <c r="FQ497" s="468">
        <f t="shared" si="1141"/>
        <v>0</v>
      </c>
      <c r="FR497" s="466">
        <f t="shared" si="1142"/>
        <v>0</v>
      </c>
      <c r="FS497" s="466">
        <f t="shared" si="1143"/>
        <v>0</v>
      </c>
      <c r="FT497" s="466">
        <f t="shared" si="1144"/>
        <v>0</v>
      </c>
      <c r="FU497" s="466">
        <f t="shared" si="1145"/>
        <v>0</v>
      </c>
      <c r="FV497" s="466">
        <f t="shared" si="1146"/>
        <v>0</v>
      </c>
      <c r="FW497" s="466">
        <f t="shared" si="1147"/>
        <v>0</v>
      </c>
      <c r="FX497" s="466">
        <f t="shared" si="1148"/>
        <v>0</v>
      </c>
      <c r="FY497" s="466">
        <f t="shared" si="1149"/>
        <v>0</v>
      </c>
      <c r="FZ497" s="466">
        <f t="shared" si="1150"/>
        <v>0</v>
      </c>
      <c r="GA497" s="466">
        <f t="shared" si="1151"/>
        <v>0</v>
      </c>
      <c r="GB497" s="466">
        <f t="shared" si="1152"/>
        <v>0</v>
      </c>
      <c r="GC497" s="468">
        <f t="shared" si="1153"/>
        <v>0</v>
      </c>
    </row>
    <row r="498" spans="1:185">
      <c r="A498" s="97">
        <v>495</v>
      </c>
      <c r="B498" s="97" t="s">
        <v>11</v>
      </c>
      <c r="C498" s="97" t="s">
        <v>213</v>
      </c>
      <c r="D498" s="97" t="s">
        <v>935</v>
      </c>
      <c r="E498" s="321">
        <v>0</v>
      </c>
      <c r="F498" s="122">
        <v>0</v>
      </c>
      <c r="G498" s="122">
        <v>0.80684709312901304</v>
      </c>
      <c r="H498" s="122">
        <v>0</v>
      </c>
      <c r="I498" s="122">
        <v>0</v>
      </c>
      <c r="J498" s="122">
        <v>0.78744242053925995</v>
      </c>
      <c r="K498" s="122">
        <v>0</v>
      </c>
      <c r="L498" s="122">
        <v>0</v>
      </c>
      <c r="M498" s="122">
        <v>0.76489104428630394</v>
      </c>
      <c r="N498" s="122">
        <v>0</v>
      </c>
      <c r="O498" s="122">
        <v>0</v>
      </c>
      <c r="P498" s="475">
        <v>0.73665139602678897</v>
      </c>
      <c r="Q498" s="474">
        <v>1</v>
      </c>
      <c r="R498" s="97">
        <v>0</v>
      </c>
      <c r="S498" s="97">
        <v>0</v>
      </c>
      <c r="T498" s="97">
        <v>0.80684709312901304</v>
      </c>
      <c r="U498" s="97">
        <v>0</v>
      </c>
      <c r="V498" s="97">
        <v>0</v>
      </c>
      <c r="W498" s="97">
        <v>0.78744242053925995</v>
      </c>
      <c r="X498" s="97">
        <v>0</v>
      </c>
      <c r="Y498" s="97">
        <v>0</v>
      </c>
      <c r="Z498" s="97">
        <v>0.76489104428630394</v>
      </c>
      <c r="AA498" s="97">
        <v>0</v>
      </c>
      <c r="AB498" s="97">
        <v>0</v>
      </c>
      <c r="AC498" s="97">
        <v>0.73665139602678897</v>
      </c>
      <c r="AD498" s="321">
        <v>0</v>
      </c>
      <c r="AE498" s="97">
        <v>0</v>
      </c>
      <c r="AF498" s="97">
        <v>94.329856858723403</v>
      </c>
      <c r="AG498" s="97">
        <v>0</v>
      </c>
      <c r="AH498" s="97">
        <v>0</v>
      </c>
      <c r="AI498" s="97">
        <v>92.061223801271097</v>
      </c>
      <c r="AJ498" s="97">
        <v>0</v>
      </c>
      <c r="AK498" s="97">
        <v>0</v>
      </c>
      <c r="AL498" s="97">
        <v>89.424705505370994</v>
      </c>
      <c r="AM498" s="97">
        <v>0</v>
      </c>
      <c r="AN498" s="97">
        <v>0</v>
      </c>
      <c r="AO498" s="97">
        <v>86.123159312014394</v>
      </c>
      <c r="AP498" s="466">
        <f t="shared" si="1010"/>
        <v>0</v>
      </c>
      <c r="AQ498" s="122">
        <f t="shared" si="1011"/>
        <v>0</v>
      </c>
      <c r="AR498" s="473">
        <f t="shared" si="1012"/>
        <v>116.91168954070987</v>
      </c>
      <c r="AS498" s="122">
        <f t="shared" si="1013"/>
        <v>0</v>
      </c>
      <c r="AT498" s="122">
        <f t="shared" si="1014"/>
        <v>0</v>
      </c>
      <c r="AU498" s="122">
        <f t="shared" si="1015"/>
        <v>116.91168954070992</v>
      </c>
      <c r="AV498" s="122">
        <f t="shared" si="1016"/>
        <v>0</v>
      </c>
      <c r="AW498" s="122">
        <f t="shared" si="1017"/>
        <v>0</v>
      </c>
      <c r="AX498" s="122">
        <f t="shared" si="1018"/>
        <v>116.91169111387676</v>
      </c>
      <c r="AY498" s="122">
        <f t="shared" si="1019"/>
        <v>0</v>
      </c>
      <c r="AZ498" s="122">
        <f t="shared" si="1020"/>
        <v>0</v>
      </c>
      <c r="BA498" s="469">
        <f t="shared" si="1021"/>
        <v>116.91168954070977</v>
      </c>
      <c r="BB498" s="97">
        <f t="shared" si="1022"/>
        <v>0</v>
      </c>
      <c r="BC498" s="97">
        <f t="shared" si="1023"/>
        <v>0</v>
      </c>
      <c r="BD498" s="97">
        <f t="shared" si="1024"/>
        <v>0.12451443640520957</v>
      </c>
      <c r="BE498" s="97">
        <f t="shared" si="1025"/>
        <v>0</v>
      </c>
      <c r="BF498" s="97">
        <f t="shared" si="1026"/>
        <v>0</v>
      </c>
      <c r="BG498" s="97">
        <f t="shared" si="1027"/>
        <v>0.12151986420966422</v>
      </c>
      <c r="BH498" s="97">
        <f t="shared" si="1028"/>
        <v>0</v>
      </c>
      <c r="BI498" s="97">
        <f t="shared" si="1029"/>
        <v>0</v>
      </c>
      <c r="BJ498" s="97">
        <f t="shared" si="1030"/>
        <v>0.1180396857121386</v>
      </c>
      <c r="BK498" s="97">
        <f t="shared" si="1031"/>
        <v>0</v>
      </c>
      <c r="BL498" s="97">
        <f t="shared" si="1032"/>
        <v>0</v>
      </c>
      <c r="BM498" s="469">
        <f t="shared" si="1033"/>
        <v>0.11368168043795635</v>
      </c>
      <c r="BN498" s="467">
        <f t="shared" si="1034"/>
        <v>0</v>
      </c>
      <c r="BO498" s="97">
        <f t="shared" si="1035"/>
        <v>0</v>
      </c>
      <c r="BP498" s="97">
        <f t="shared" si="1036"/>
        <v>718327.89393295557</v>
      </c>
      <c r="BQ498" s="97">
        <f t="shared" si="1037"/>
        <v>0</v>
      </c>
      <c r="BR498" s="97">
        <f t="shared" si="1038"/>
        <v>0</v>
      </c>
      <c r="BS498" s="97">
        <f t="shared" si="1039"/>
        <v>728240.80562412261</v>
      </c>
      <c r="BT498" s="97">
        <f t="shared" si="1040"/>
        <v>0</v>
      </c>
      <c r="BU498" s="97">
        <f t="shared" si="1041"/>
        <v>0</v>
      </c>
      <c r="BV498" s="97">
        <f t="shared" si="1042"/>
        <v>740252.09147692018</v>
      </c>
      <c r="BW498" s="97">
        <f t="shared" si="1043"/>
        <v>0</v>
      </c>
      <c r="BX498" s="97">
        <f t="shared" si="1044"/>
        <v>0</v>
      </c>
      <c r="BY498" s="469">
        <f t="shared" si="1045"/>
        <v>756097.29340706766</v>
      </c>
      <c r="BZ498" s="470">
        <f t="shared" si="1046"/>
        <v>0</v>
      </c>
      <c r="CA498" s="470">
        <f t="shared" si="1047"/>
        <v>0</v>
      </c>
      <c r="CB498" s="470">
        <f t="shared" si="1048"/>
        <v>4.4514499714389907E-2</v>
      </c>
      <c r="CC498" s="470">
        <f t="shared" si="1049"/>
        <v>0</v>
      </c>
      <c r="CD498" s="470">
        <f t="shared" si="1050"/>
        <v>0</v>
      </c>
      <c r="CE498" s="470">
        <f t="shared" si="1051"/>
        <v>4.6240892453152667E-2</v>
      </c>
      <c r="CF498" s="470">
        <f t="shared" si="1052"/>
        <v>0</v>
      </c>
      <c r="CG498" s="470">
        <f t="shared" si="1053"/>
        <v>0</v>
      </c>
      <c r="CH498" s="470">
        <f t="shared" si="1054"/>
        <v>4.8389381533916795E-2</v>
      </c>
      <c r="CI498" s="470">
        <f t="shared" si="1055"/>
        <v>0</v>
      </c>
      <c r="CJ498" s="470">
        <f t="shared" si="1056"/>
        <v>0</v>
      </c>
      <c r="CK498" s="472">
        <f t="shared" si="1057"/>
        <v>5.1319884648638583E-2</v>
      </c>
      <c r="CL498" s="470">
        <f t="shared" si="1058"/>
        <v>0</v>
      </c>
      <c r="CM498" s="116">
        <f t="shared" si="1059"/>
        <v>0</v>
      </c>
      <c r="CN498" s="116">
        <f t="shared" si="1060"/>
        <v>0</v>
      </c>
      <c r="CO498" s="116">
        <f t="shared" si="1061"/>
        <v>0</v>
      </c>
      <c r="CP498" s="116">
        <f t="shared" si="1062"/>
        <v>0</v>
      </c>
      <c r="CQ498" s="116">
        <f t="shared" si="1063"/>
        <v>0</v>
      </c>
      <c r="CR498" s="116">
        <f t="shared" si="1064"/>
        <v>0</v>
      </c>
      <c r="CS498" s="116">
        <f t="shared" si="1065"/>
        <v>0</v>
      </c>
      <c r="CT498" s="116">
        <f t="shared" si="1066"/>
        <v>0</v>
      </c>
      <c r="CU498" s="116">
        <f t="shared" si="1067"/>
        <v>0</v>
      </c>
      <c r="CV498" s="116">
        <f t="shared" si="1068"/>
        <v>0</v>
      </c>
      <c r="CW498" s="471">
        <f t="shared" si="1069"/>
        <v>0</v>
      </c>
      <c r="CX498" s="470">
        <f t="shared" si="1070"/>
        <v>0</v>
      </c>
      <c r="CY498" s="116">
        <f t="shared" si="1071"/>
        <v>0</v>
      </c>
      <c r="CZ498" s="116">
        <f t="shared" si="1072"/>
        <v>0</v>
      </c>
      <c r="DA498" s="116">
        <f t="shared" si="1073"/>
        <v>0</v>
      </c>
      <c r="DB498" s="116">
        <f t="shared" si="1074"/>
        <v>0</v>
      </c>
      <c r="DC498" s="116">
        <f t="shared" si="1075"/>
        <v>0</v>
      </c>
      <c r="DD498" s="116">
        <f t="shared" si="1076"/>
        <v>0</v>
      </c>
      <c r="DE498" s="116">
        <f t="shared" si="1077"/>
        <v>0</v>
      </c>
      <c r="DF498" s="116">
        <f t="shared" si="1078"/>
        <v>0</v>
      </c>
      <c r="DG498" s="116">
        <f t="shared" si="1079"/>
        <v>0</v>
      </c>
      <c r="DH498" s="116">
        <f t="shared" si="1080"/>
        <v>0</v>
      </c>
      <c r="DI498" s="471">
        <f t="shared" si="1081"/>
        <v>0</v>
      </c>
      <c r="DJ498" s="470">
        <f t="shared" si="1082"/>
        <v>0</v>
      </c>
      <c r="DK498" s="116">
        <f t="shared" si="1083"/>
        <v>0</v>
      </c>
      <c r="DL498" s="116">
        <f t="shared" si="1084"/>
        <v>0</v>
      </c>
      <c r="DM498" s="116">
        <f t="shared" si="1085"/>
        <v>0</v>
      </c>
      <c r="DN498" s="116">
        <f t="shared" si="1086"/>
        <v>0</v>
      </c>
      <c r="DO498" s="116">
        <f t="shared" si="1087"/>
        <v>0</v>
      </c>
      <c r="DP498" s="116">
        <f t="shared" si="1088"/>
        <v>0</v>
      </c>
      <c r="DQ498" s="116">
        <f t="shared" si="1089"/>
        <v>0</v>
      </c>
      <c r="DR498" s="116">
        <f t="shared" si="1090"/>
        <v>0</v>
      </c>
      <c r="DS498" s="116">
        <f t="shared" si="1091"/>
        <v>0</v>
      </c>
      <c r="DT498" s="116">
        <f t="shared" si="1092"/>
        <v>0</v>
      </c>
      <c r="DU498" s="471">
        <f t="shared" si="1093"/>
        <v>0</v>
      </c>
      <c r="DV498" s="470">
        <f t="shared" si="1094"/>
        <v>0</v>
      </c>
      <c r="DW498" s="470">
        <f t="shared" si="1095"/>
        <v>0</v>
      </c>
      <c r="DX498" s="470">
        <f t="shared" si="1096"/>
        <v>0.80684709312901304</v>
      </c>
      <c r="DY498" s="470">
        <f t="shared" si="1097"/>
        <v>0</v>
      </c>
      <c r="DZ498" s="470">
        <f t="shared" si="1098"/>
        <v>0</v>
      </c>
      <c r="EA498" s="470">
        <f t="shared" si="1099"/>
        <v>0.78744242053925995</v>
      </c>
      <c r="EB498" s="470">
        <f t="shared" si="1100"/>
        <v>0</v>
      </c>
      <c r="EC498" s="470">
        <f t="shared" si="1101"/>
        <v>0</v>
      </c>
      <c r="ED498" s="470">
        <f t="shared" si="1102"/>
        <v>0.76489104428630394</v>
      </c>
      <c r="EE498" s="470">
        <f t="shared" si="1103"/>
        <v>0</v>
      </c>
      <c r="EF498" s="470">
        <f t="shared" si="1104"/>
        <v>0</v>
      </c>
      <c r="EG498" s="470">
        <f t="shared" si="1105"/>
        <v>0</v>
      </c>
      <c r="EH498" s="466">
        <f t="shared" si="1106"/>
        <v>0</v>
      </c>
      <c r="EI498" s="122">
        <f t="shared" si="1107"/>
        <v>0</v>
      </c>
      <c r="EJ498" s="122">
        <f t="shared" si="1108"/>
        <v>5.7690330107208467</v>
      </c>
      <c r="EK498" s="122">
        <f t="shared" si="1109"/>
        <v>0</v>
      </c>
      <c r="EL498" s="122">
        <f t="shared" si="1110"/>
        <v>0</v>
      </c>
      <c r="EM498" s="122">
        <f t="shared" si="1111"/>
        <v>5.9927717197548276</v>
      </c>
      <c r="EN498" s="122">
        <f t="shared" si="1112"/>
        <v>0</v>
      </c>
      <c r="EO498" s="122">
        <f t="shared" si="1113"/>
        <v>0</v>
      </c>
      <c r="EP498" s="122">
        <f t="shared" si="1114"/>
        <v>6.2712136770862008</v>
      </c>
      <c r="EQ498" s="122">
        <f t="shared" si="1115"/>
        <v>0</v>
      </c>
      <c r="ER498" s="122">
        <f t="shared" si="1116"/>
        <v>0</v>
      </c>
      <c r="ES498" s="469">
        <f t="shared" si="1117"/>
        <v>6.6510038424328206</v>
      </c>
      <c r="ET498" s="466">
        <f t="shared" si="1118"/>
        <v>0</v>
      </c>
      <c r="EU498" s="122">
        <f t="shared" si="1119"/>
        <v>0</v>
      </c>
      <c r="EV498" s="122">
        <f t="shared" si="1120"/>
        <v>0</v>
      </c>
      <c r="EW498" s="122">
        <f t="shared" si="1121"/>
        <v>0</v>
      </c>
      <c r="EX498" s="122">
        <f t="shared" si="1122"/>
        <v>0</v>
      </c>
      <c r="EY498" s="122">
        <f t="shared" si="1123"/>
        <v>0</v>
      </c>
      <c r="EZ498" s="122">
        <f t="shared" si="1124"/>
        <v>0</v>
      </c>
      <c r="FA498" s="122">
        <f t="shared" si="1125"/>
        <v>0</v>
      </c>
      <c r="FB498" s="122">
        <f t="shared" si="1126"/>
        <v>0</v>
      </c>
      <c r="FC498" s="122">
        <f t="shared" si="1127"/>
        <v>0</v>
      </c>
      <c r="FD498" s="122">
        <f t="shared" si="1128"/>
        <v>0</v>
      </c>
      <c r="FE498" s="469">
        <f t="shared" si="1129"/>
        <v>0</v>
      </c>
      <c r="FF498" s="466">
        <f t="shared" si="1130"/>
        <v>0</v>
      </c>
      <c r="FG498" s="466">
        <f t="shared" si="1131"/>
        <v>0</v>
      </c>
      <c r="FH498" s="466">
        <f t="shared" si="1132"/>
        <v>0</v>
      </c>
      <c r="FI498" s="466">
        <f t="shared" si="1133"/>
        <v>0</v>
      </c>
      <c r="FJ498" s="466">
        <f t="shared" si="1134"/>
        <v>0</v>
      </c>
      <c r="FK498" s="466">
        <f t="shared" si="1135"/>
        <v>0</v>
      </c>
      <c r="FL498" s="466">
        <f t="shared" si="1136"/>
        <v>0</v>
      </c>
      <c r="FM498" s="466">
        <f t="shared" si="1137"/>
        <v>0</v>
      </c>
      <c r="FN498" s="466">
        <f t="shared" si="1138"/>
        <v>0</v>
      </c>
      <c r="FO498" s="466">
        <f t="shared" si="1139"/>
        <v>0</v>
      </c>
      <c r="FP498" s="466">
        <f t="shared" si="1140"/>
        <v>0</v>
      </c>
      <c r="FQ498" s="468">
        <f t="shared" si="1141"/>
        <v>0</v>
      </c>
      <c r="FR498" s="466">
        <f t="shared" si="1142"/>
        <v>0</v>
      </c>
      <c r="FS498" s="466">
        <f t="shared" si="1143"/>
        <v>0</v>
      </c>
      <c r="FT498" s="466">
        <f t="shared" si="1144"/>
        <v>5.7690330107208467</v>
      </c>
      <c r="FU498" s="466">
        <f t="shared" si="1145"/>
        <v>0</v>
      </c>
      <c r="FV498" s="466">
        <f t="shared" si="1146"/>
        <v>0</v>
      </c>
      <c r="FW498" s="466">
        <f t="shared" si="1147"/>
        <v>5.9927717197548276</v>
      </c>
      <c r="FX498" s="466">
        <f t="shared" si="1148"/>
        <v>0</v>
      </c>
      <c r="FY498" s="466">
        <f t="shared" si="1149"/>
        <v>0</v>
      </c>
      <c r="FZ498" s="466">
        <f t="shared" si="1150"/>
        <v>6.2712136770862008</v>
      </c>
      <c r="GA498" s="466">
        <f t="shared" si="1151"/>
        <v>0</v>
      </c>
      <c r="GB498" s="466">
        <f t="shared" si="1152"/>
        <v>0</v>
      </c>
      <c r="GC498" s="468">
        <f t="shared" si="1153"/>
        <v>0</v>
      </c>
    </row>
    <row r="499" spans="1:185">
      <c r="A499" s="97">
        <v>496</v>
      </c>
      <c r="B499" s="97" t="s">
        <v>11</v>
      </c>
      <c r="C499" s="97" t="s">
        <v>213</v>
      </c>
      <c r="D499" s="97" t="s">
        <v>935</v>
      </c>
      <c r="E499" s="321">
        <v>0</v>
      </c>
      <c r="F499" s="122">
        <v>0</v>
      </c>
      <c r="G499" s="122">
        <v>1.2778908309058099</v>
      </c>
      <c r="H499" s="122">
        <v>0</v>
      </c>
      <c r="I499" s="122">
        <v>0</v>
      </c>
      <c r="J499" s="122">
        <v>1.24835426827576</v>
      </c>
      <c r="K499" s="122">
        <v>0</v>
      </c>
      <c r="L499" s="122">
        <v>0</v>
      </c>
      <c r="M499" s="122">
        <v>1.2140279927867901</v>
      </c>
      <c r="N499" s="122">
        <v>0</v>
      </c>
      <c r="O499" s="122">
        <v>0</v>
      </c>
      <c r="P499" s="475">
        <v>1.1710433902066799</v>
      </c>
      <c r="Q499" s="474">
        <v>23</v>
      </c>
      <c r="R499" s="97">
        <v>0</v>
      </c>
      <c r="S499" s="97">
        <v>0</v>
      </c>
      <c r="T499" s="97">
        <v>29.3914891108336</v>
      </c>
      <c r="U499" s="97">
        <v>0</v>
      </c>
      <c r="V499" s="97">
        <v>0</v>
      </c>
      <c r="W499" s="97">
        <v>28.712148170342601</v>
      </c>
      <c r="X499" s="97">
        <v>0</v>
      </c>
      <c r="Y499" s="97">
        <v>0</v>
      </c>
      <c r="Z499" s="97">
        <v>27.922643834096199</v>
      </c>
      <c r="AA499" s="97">
        <v>0</v>
      </c>
      <c r="AB499" s="97">
        <v>0</v>
      </c>
      <c r="AC499" s="97">
        <v>26.933997974753701</v>
      </c>
      <c r="AD499" s="321">
        <v>0</v>
      </c>
      <c r="AE499" s="97">
        <v>0</v>
      </c>
      <c r="AF499" s="97">
        <v>50816.221626337603</v>
      </c>
      <c r="AG499" s="97">
        <v>0</v>
      </c>
      <c r="AH499" s="97">
        <v>0</v>
      </c>
      <c r="AI499" s="97">
        <v>49641.679579091899</v>
      </c>
      <c r="AJ499" s="97">
        <v>0</v>
      </c>
      <c r="AK499" s="97">
        <v>0</v>
      </c>
      <c r="AL499" s="97">
        <v>48276.671842575</v>
      </c>
      <c r="AM499" s="97">
        <v>0</v>
      </c>
      <c r="AN499" s="97">
        <v>0</v>
      </c>
      <c r="AO499" s="97">
        <v>46567.358503245101</v>
      </c>
      <c r="AP499" s="466">
        <f t="shared" si="1010"/>
        <v>0</v>
      </c>
      <c r="AQ499" s="122">
        <f t="shared" si="1011"/>
        <v>0</v>
      </c>
      <c r="AR499" s="473">
        <f t="shared" si="1012"/>
        <v>1728.9434174196681</v>
      </c>
      <c r="AS499" s="122">
        <f t="shared" si="1013"/>
        <v>0</v>
      </c>
      <c r="AT499" s="122">
        <f t="shared" si="1014"/>
        <v>0</v>
      </c>
      <c r="AU499" s="122">
        <f t="shared" si="1015"/>
        <v>1728.9434174196642</v>
      </c>
      <c r="AV499" s="122">
        <f t="shared" si="1016"/>
        <v>0</v>
      </c>
      <c r="AW499" s="122">
        <f t="shared" si="1017"/>
        <v>0</v>
      </c>
      <c r="AX499" s="122">
        <f t="shared" si="1018"/>
        <v>1728.9434385015004</v>
      </c>
      <c r="AY499" s="122">
        <f t="shared" si="1019"/>
        <v>0</v>
      </c>
      <c r="AZ499" s="122">
        <f t="shared" si="1020"/>
        <v>0</v>
      </c>
      <c r="BA499" s="469">
        <f t="shared" si="1021"/>
        <v>1728.9434174196688</v>
      </c>
      <c r="BB499" s="97">
        <f t="shared" si="1022"/>
        <v>0</v>
      </c>
      <c r="BC499" s="97">
        <f t="shared" si="1023"/>
        <v>0</v>
      </c>
      <c r="BD499" s="97">
        <f t="shared" si="1024"/>
        <v>0.1972069527827866</v>
      </c>
      <c r="BE499" s="97">
        <f t="shared" si="1025"/>
        <v>0</v>
      </c>
      <c r="BF499" s="97">
        <f t="shared" si="1026"/>
        <v>0</v>
      </c>
      <c r="BG499" s="97">
        <f t="shared" si="1027"/>
        <v>0.19264880480091143</v>
      </c>
      <c r="BH499" s="97">
        <f t="shared" si="1028"/>
        <v>0</v>
      </c>
      <c r="BI499" s="97">
        <f t="shared" si="1029"/>
        <v>0</v>
      </c>
      <c r="BJ499" s="97">
        <f t="shared" si="1030"/>
        <v>0.1873514976868414</v>
      </c>
      <c r="BK499" s="97">
        <f t="shared" si="1031"/>
        <v>0</v>
      </c>
      <c r="BL499" s="97">
        <f t="shared" si="1032"/>
        <v>0</v>
      </c>
      <c r="BM499" s="469">
        <f t="shared" si="1033"/>
        <v>0.18071801829533973</v>
      </c>
      <c r="BN499" s="467">
        <f t="shared" si="1034"/>
        <v>0</v>
      </c>
      <c r="BO499" s="97">
        <f t="shared" si="1035"/>
        <v>0</v>
      </c>
      <c r="BP499" s="97">
        <f t="shared" si="1036"/>
        <v>8199985.0163221406</v>
      </c>
      <c r="BQ499" s="97">
        <f t="shared" si="1037"/>
        <v>0</v>
      </c>
      <c r="BR499" s="97">
        <f t="shared" si="1038"/>
        <v>0</v>
      </c>
      <c r="BS499" s="97">
        <f t="shared" si="1039"/>
        <v>8308657.0342167504</v>
      </c>
      <c r="BT499" s="97">
        <f t="shared" si="1040"/>
        <v>0</v>
      </c>
      <c r="BU499" s="97">
        <f t="shared" si="1041"/>
        <v>0</v>
      </c>
      <c r="BV499" s="97">
        <f t="shared" si="1042"/>
        <v>8440113.5424277652</v>
      </c>
      <c r="BW499" s="97">
        <f t="shared" si="1043"/>
        <v>0</v>
      </c>
      <c r="BX499" s="97">
        <f t="shared" si="1044"/>
        <v>0</v>
      </c>
      <c r="BY499" s="469">
        <f t="shared" si="1045"/>
        <v>8613158.7252988387</v>
      </c>
      <c r="BZ499" s="470">
        <f t="shared" si="1046"/>
        <v>0</v>
      </c>
      <c r="CA499" s="470">
        <f t="shared" si="1047"/>
        <v>0</v>
      </c>
      <c r="CB499" s="470">
        <f t="shared" si="1048"/>
        <v>1.3949590960499605E-2</v>
      </c>
      <c r="CC499" s="470">
        <f t="shared" si="1049"/>
        <v>0</v>
      </c>
      <c r="CD499" s="470">
        <f t="shared" si="1050"/>
        <v>0</v>
      </c>
      <c r="CE499" s="470">
        <f t="shared" si="1051"/>
        <v>1.4468887846571753E-2</v>
      </c>
      <c r="CF499" s="470">
        <f t="shared" si="1052"/>
        <v>0</v>
      </c>
      <c r="CG499" s="470">
        <f t="shared" si="1053"/>
        <v>0</v>
      </c>
      <c r="CH499" s="470">
        <f t="shared" si="1054"/>
        <v>1.511338538101035E-2</v>
      </c>
      <c r="CI499" s="470">
        <f t="shared" si="1055"/>
        <v>0</v>
      </c>
      <c r="CJ499" s="470">
        <f t="shared" si="1056"/>
        <v>0</v>
      </c>
      <c r="CK499" s="472">
        <f t="shared" si="1057"/>
        <v>1.5989380286900393E-2</v>
      </c>
      <c r="CL499" s="470">
        <f t="shared" si="1058"/>
        <v>0</v>
      </c>
      <c r="CM499" s="116">
        <f t="shared" si="1059"/>
        <v>0</v>
      </c>
      <c r="CN499" s="116">
        <f t="shared" si="1060"/>
        <v>0</v>
      </c>
      <c r="CO499" s="116">
        <f t="shared" si="1061"/>
        <v>0</v>
      </c>
      <c r="CP499" s="116">
        <f t="shared" si="1062"/>
        <v>0</v>
      </c>
      <c r="CQ499" s="116">
        <f t="shared" si="1063"/>
        <v>0</v>
      </c>
      <c r="CR499" s="116">
        <f t="shared" si="1064"/>
        <v>0</v>
      </c>
      <c r="CS499" s="116">
        <f t="shared" si="1065"/>
        <v>0</v>
      </c>
      <c r="CT499" s="116">
        <f t="shared" si="1066"/>
        <v>0</v>
      </c>
      <c r="CU499" s="116">
        <f t="shared" si="1067"/>
        <v>0</v>
      </c>
      <c r="CV499" s="116">
        <f t="shared" si="1068"/>
        <v>0</v>
      </c>
      <c r="CW499" s="471">
        <f t="shared" si="1069"/>
        <v>0</v>
      </c>
      <c r="CX499" s="470">
        <f t="shared" si="1070"/>
        <v>0</v>
      </c>
      <c r="CY499" s="116">
        <f t="shared" si="1071"/>
        <v>0</v>
      </c>
      <c r="CZ499" s="116">
        <f t="shared" si="1072"/>
        <v>0</v>
      </c>
      <c r="DA499" s="116">
        <f t="shared" si="1073"/>
        <v>0</v>
      </c>
      <c r="DB499" s="116">
        <f t="shared" si="1074"/>
        <v>0</v>
      </c>
      <c r="DC499" s="116">
        <f t="shared" si="1075"/>
        <v>0</v>
      </c>
      <c r="DD499" s="116">
        <f t="shared" si="1076"/>
        <v>0</v>
      </c>
      <c r="DE499" s="116">
        <f t="shared" si="1077"/>
        <v>0</v>
      </c>
      <c r="DF499" s="116">
        <f t="shared" si="1078"/>
        <v>0</v>
      </c>
      <c r="DG499" s="116">
        <f t="shared" si="1079"/>
        <v>0</v>
      </c>
      <c r="DH499" s="116">
        <f t="shared" si="1080"/>
        <v>0</v>
      </c>
      <c r="DI499" s="471">
        <f t="shared" si="1081"/>
        <v>0</v>
      </c>
      <c r="DJ499" s="470">
        <f t="shared" si="1082"/>
        <v>0</v>
      </c>
      <c r="DK499" s="116">
        <f t="shared" si="1083"/>
        <v>0</v>
      </c>
      <c r="DL499" s="116">
        <f t="shared" si="1084"/>
        <v>29.3914891108336</v>
      </c>
      <c r="DM499" s="116">
        <f t="shared" si="1085"/>
        <v>0</v>
      </c>
      <c r="DN499" s="116">
        <f t="shared" si="1086"/>
        <v>0</v>
      </c>
      <c r="DO499" s="116">
        <f t="shared" si="1087"/>
        <v>28.712148170342601</v>
      </c>
      <c r="DP499" s="116">
        <f t="shared" si="1088"/>
        <v>0</v>
      </c>
      <c r="DQ499" s="116">
        <f t="shared" si="1089"/>
        <v>0</v>
      </c>
      <c r="DR499" s="116">
        <f t="shared" si="1090"/>
        <v>27.922643834096199</v>
      </c>
      <c r="DS499" s="116">
        <f t="shared" si="1091"/>
        <v>0</v>
      </c>
      <c r="DT499" s="116">
        <f t="shared" si="1092"/>
        <v>0</v>
      </c>
      <c r="DU499" s="471">
        <f t="shared" si="1093"/>
        <v>26.933997974753701</v>
      </c>
      <c r="DV499" s="470">
        <f t="shared" si="1094"/>
        <v>0</v>
      </c>
      <c r="DW499" s="470">
        <f t="shared" si="1095"/>
        <v>0</v>
      </c>
      <c r="DX499" s="470">
        <f t="shared" si="1096"/>
        <v>0</v>
      </c>
      <c r="DY499" s="470">
        <f t="shared" si="1097"/>
        <v>0</v>
      </c>
      <c r="DZ499" s="470">
        <f t="shared" si="1098"/>
        <v>0</v>
      </c>
      <c r="EA499" s="470">
        <f t="shared" si="1099"/>
        <v>0</v>
      </c>
      <c r="EB499" s="470">
        <f t="shared" si="1100"/>
        <v>0</v>
      </c>
      <c r="EC499" s="470">
        <f t="shared" si="1101"/>
        <v>0</v>
      </c>
      <c r="ED499" s="470">
        <f t="shared" si="1102"/>
        <v>0</v>
      </c>
      <c r="EE499" s="470">
        <f t="shared" si="1103"/>
        <v>0</v>
      </c>
      <c r="EF499" s="470">
        <f t="shared" si="1104"/>
        <v>0</v>
      </c>
      <c r="EG499" s="470">
        <f t="shared" si="1105"/>
        <v>0</v>
      </c>
      <c r="EH499" s="466">
        <f t="shared" si="1106"/>
        <v>0</v>
      </c>
      <c r="EI499" s="122">
        <f t="shared" si="1107"/>
        <v>0</v>
      </c>
      <c r="EJ499" s="122">
        <f t="shared" si="1108"/>
        <v>41.580608090192463</v>
      </c>
      <c r="EK499" s="122">
        <f t="shared" si="1109"/>
        <v>0</v>
      </c>
      <c r="EL499" s="122">
        <f t="shared" si="1110"/>
        <v>0</v>
      </c>
      <c r="EM499" s="122">
        <f t="shared" si="1111"/>
        <v>43.128515864934357</v>
      </c>
      <c r="EN499" s="122">
        <f t="shared" si="1112"/>
        <v>0</v>
      </c>
      <c r="EO499" s="122">
        <f t="shared" si="1113"/>
        <v>0</v>
      </c>
      <c r="EP499" s="122">
        <f t="shared" si="1114"/>
        <v>45.049618746765724</v>
      </c>
      <c r="EQ499" s="122">
        <f t="shared" si="1115"/>
        <v>0</v>
      </c>
      <c r="ER499" s="122">
        <f t="shared" si="1116"/>
        <v>0</v>
      </c>
      <c r="ES499" s="469">
        <f t="shared" si="1117"/>
        <v>47.660763473085019</v>
      </c>
      <c r="ET499" s="466">
        <f t="shared" si="1118"/>
        <v>0</v>
      </c>
      <c r="EU499" s="122">
        <f t="shared" si="1119"/>
        <v>0</v>
      </c>
      <c r="EV499" s="122">
        <f t="shared" si="1120"/>
        <v>0</v>
      </c>
      <c r="EW499" s="122">
        <f t="shared" si="1121"/>
        <v>0</v>
      </c>
      <c r="EX499" s="122">
        <f t="shared" si="1122"/>
        <v>0</v>
      </c>
      <c r="EY499" s="122">
        <f t="shared" si="1123"/>
        <v>0</v>
      </c>
      <c r="EZ499" s="122">
        <f t="shared" si="1124"/>
        <v>0</v>
      </c>
      <c r="FA499" s="122">
        <f t="shared" si="1125"/>
        <v>0</v>
      </c>
      <c r="FB499" s="122">
        <f t="shared" si="1126"/>
        <v>0</v>
      </c>
      <c r="FC499" s="122">
        <f t="shared" si="1127"/>
        <v>0</v>
      </c>
      <c r="FD499" s="122">
        <f t="shared" si="1128"/>
        <v>0</v>
      </c>
      <c r="FE499" s="469">
        <f t="shared" si="1129"/>
        <v>0</v>
      </c>
      <c r="FF499" s="466">
        <f t="shared" si="1130"/>
        <v>0</v>
      </c>
      <c r="FG499" s="466">
        <f t="shared" si="1131"/>
        <v>0</v>
      </c>
      <c r="FH499" s="466">
        <f t="shared" si="1132"/>
        <v>41.580608090192463</v>
      </c>
      <c r="FI499" s="466">
        <f t="shared" si="1133"/>
        <v>0</v>
      </c>
      <c r="FJ499" s="466">
        <f t="shared" si="1134"/>
        <v>0</v>
      </c>
      <c r="FK499" s="466">
        <f t="shared" si="1135"/>
        <v>43.128515864934357</v>
      </c>
      <c r="FL499" s="466">
        <f t="shared" si="1136"/>
        <v>0</v>
      </c>
      <c r="FM499" s="466">
        <f t="shared" si="1137"/>
        <v>0</v>
      </c>
      <c r="FN499" s="466">
        <f t="shared" si="1138"/>
        <v>45.049618746765724</v>
      </c>
      <c r="FO499" s="466">
        <f t="shared" si="1139"/>
        <v>0</v>
      </c>
      <c r="FP499" s="466">
        <f t="shared" si="1140"/>
        <v>0</v>
      </c>
      <c r="FQ499" s="468">
        <f t="shared" si="1141"/>
        <v>47.660763473085019</v>
      </c>
      <c r="FR499" s="466">
        <f t="shared" si="1142"/>
        <v>0</v>
      </c>
      <c r="FS499" s="466">
        <f t="shared" si="1143"/>
        <v>0</v>
      </c>
      <c r="FT499" s="466">
        <f t="shared" si="1144"/>
        <v>0</v>
      </c>
      <c r="FU499" s="466">
        <f t="shared" si="1145"/>
        <v>0</v>
      </c>
      <c r="FV499" s="466">
        <f t="shared" si="1146"/>
        <v>0</v>
      </c>
      <c r="FW499" s="466">
        <f t="shared" si="1147"/>
        <v>0</v>
      </c>
      <c r="FX499" s="466">
        <f t="shared" si="1148"/>
        <v>0</v>
      </c>
      <c r="FY499" s="466">
        <f t="shared" si="1149"/>
        <v>0</v>
      </c>
      <c r="FZ499" s="466">
        <f t="shared" si="1150"/>
        <v>0</v>
      </c>
      <c r="GA499" s="466">
        <f t="shared" si="1151"/>
        <v>0</v>
      </c>
      <c r="GB499" s="466">
        <f t="shared" si="1152"/>
        <v>0</v>
      </c>
      <c r="GC499" s="468">
        <f t="shared" si="1153"/>
        <v>0</v>
      </c>
    </row>
    <row r="500" spans="1:185">
      <c r="A500" s="97">
        <v>497</v>
      </c>
      <c r="B500" s="97" t="s">
        <v>11</v>
      </c>
      <c r="C500" s="97" t="s">
        <v>213</v>
      </c>
      <c r="D500" s="97" t="s">
        <v>935</v>
      </c>
      <c r="E500" s="321">
        <v>0</v>
      </c>
      <c r="F500" s="122">
        <v>0</v>
      </c>
      <c r="G500" s="122">
        <v>1.8251344594594501</v>
      </c>
      <c r="H500" s="122">
        <v>0</v>
      </c>
      <c r="I500" s="122">
        <v>0</v>
      </c>
      <c r="J500" s="122">
        <v>1.6995736590202599</v>
      </c>
      <c r="K500" s="122">
        <v>0</v>
      </c>
      <c r="L500" s="122">
        <v>0</v>
      </c>
      <c r="M500" s="122">
        <v>1.6094634081081001</v>
      </c>
      <c r="N500" s="122">
        <v>0</v>
      </c>
      <c r="O500" s="122">
        <v>0</v>
      </c>
      <c r="P500" s="475">
        <v>1.3107919520270199</v>
      </c>
      <c r="Q500" s="474">
        <v>5</v>
      </c>
      <c r="R500" s="97">
        <v>0</v>
      </c>
      <c r="S500" s="97">
        <v>0</v>
      </c>
      <c r="T500" s="97">
        <v>9.1256722972972799</v>
      </c>
      <c r="U500" s="97">
        <v>0</v>
      </c>
      <c r="V500" s="97">
        <v>0</v>
      </c>
      <c r="W500" s="97">
        <v>8.4978682951013305</v>
      </c>
      <c r="X500" s="97">
        <v>0</v>
      </c>
      <c r="Y500" s="97">
        <v>0</v>
      </c>
      <c r="Z500" s="97">
        <v>8.0473170405405199</v>
      </c>
      <c r="AA500" s="97">
        <v>0</v>
      </c>
      <c r="AB500" s="97">
        <v>0</v>
      </c>
      <c r="AC500" s="97">
        <v>6.55395976013512</v>
      </c>
      <c r="AD500" s="321">
        <v>0</v>
      </c>
      <c r="AE500" s="97">
        <v>0</v>
      </c>
      <c r="AF500" s="97">
        <v>19262.116771629899</v>
      </c>
      <c r="AG500" s="97">
        <v>0</v>
      </c>
      <c r="AH500" s="97">
        <v>0</v>
      </c>
      <c r="AI500" s="97">
        <v>17936.9723213326</v>
      </c>
      <c r="AJ500" s="97">
        <v>0</v>
      </c>
      <c r="AK500" s="97">
        <v>0</v>
      </c>
      <c r="AL500" s="97">
        <v>16985.965850830002</v>
      </c>
      <c r="AM500" s="97">
        <v>0</v>
      </c>
      <c r="AN500" s="97">
        <v>0</v>
      </c>
      <c r="AO500" s="97">
        <v>13833.8452339205</v>
      </c>
      <c r="AP500" s="466">
        <f t="shared" si="1010"/>
        <v>0</v>
      </c>
      <c r="AQ500" s="122">
        <f t="shared" si="1011"/>
        <v>0</v>
      </c>
      <c r="AR500" s="473">
        <f t="shared" si="1012"/>
        <v>2110.7613931452147</v>
      </c>
      <c r="AS500" s="122">
        <f t="shared" si="1013"/>
        <v>0</v>
      </c>
      <c r="AT500" s="122">
        <f t="shared" si="1014"/>
        <v>0</v>
      </c>
      <c r="AU500" s="122">
        <f t="shared" si="1015"/>
        <v>2110.7613931452106</v>
      </c>
      <c r="AV500" s="122">
        <f t="shared" si="1016"/>
        <v>0</v>
      </c>
      <c r="AW500" s="122">
        <f t="shared" si="1017"/>
        <v>0</v>
      </c>
      <c r="AX500" s="122">
        <f t="shared" si="1018"/>
        <v>2110.7613587557989</v>
      </c>
      <c r="AY500" s="122">
        <f t="shared" si="1019"/>
        <v>0</v>
      </c>
      <c r="AZ500" s="122">
        <f t="shared" si="1020"/>
        <v>0</v>
      </c>
      <c r="BA500" s="469">
        <f t="shared" si="1021"/>
        <v>2110.7613931452174</v>
      </c>
      <c r="BB500" s="97">
        <f t="shared" si="1022"/>
        <v>0</v>
      </c>
      <c r="BC500" s="97">
        <f t="shared" si="1023"/>
        <v>0</v>
      </c>
      <c r="BD500" s="97">
        <f t="shared" si="1024"/>
        <v>0.28165880563813667</v>
      </c>
      <c r="BE500" s="97">
        <f t="shared" si="1025"/>
        <v>0</v>
      </c>
      <c r="BF500" s="97">
        <f t="shared" si="1026"/>
        <v>0</v>
      </c>
      <c r="BG500" s="97">
        <f t="shared" si="1027"/>
        <v>0.26228198389035989</v>
      </c>
      <c r="BH500" s="97">
        <f t="shared" si="1028"/>
        <v>0</v>
      </c>
      <c r="BI500" s="97">
        <f t="shared" si="1029"/>
        <v>0</v>
      </c>
      <c r="BJ500" s="97">
        <f t="shared" si="1030"/>
        <v>0.24837596972459333</v>
      </c>
      <c r="BK500" s="97">
        <f t="shared" si="1031"/>
        <v>0</v>
      </c>
      <c r="BL500" s="97">
        <f t="shared" si="1032"/>
        <v>0</v>
      </c>
      <c r="BM500" s="469">
        <f t="shared" si="1033"/>
        <v>0.2022843269078142</v>
      </c>
      <c r="BN500" s="467">
        <f t="shared" si="1034"/>
        <v>0</v>
      </c>
      <c r="BO500" s="97">
        <f t="shared" si="1035"/>
        <v>0</v>
      </c>
      <c r="BP500" s="97">
        <f t="shared" si="1036"/>
        <v>8190650.5056515485</v>
      </c>
      <c r="BQ500" s="97">
        <f t="shared" si="1037"/>
        <v>0</v>
      </c>
      <c r="BR500" s="97">
        <f t="shared" si="1038"/>
        <v>0</v>
      </c>
      <c r="BS500" s="97">
        <f t="shared" si="1039"/>
        <v>8526012.9650108665</v>
      </c>
      <c r="BT500" s="97">
        <f t="shared" si="1040"/>
        <v>0</v>
      </c>
      <c r="BU500" s="97">
        <f t="shared" si="1041"/>
        <v>0</v>
      </c>
      <c r="BV500" s="97">
        <f t="shared" si="1042"/>
        <v>8791559.7793255821</v>
      </c>
      <c r="BW500" s="97">
        <f t="shared" si="1043"/>
        <v>0</v>
      </c>
      <c r="BX500" s="97">
        <f t="shared" si="1044"/>
        <v>0</v>
      </c>
      <c r="BY500" s="469">
        <f t="shared" si="1045"/>
        <v>9868607.8918410745</v>
      </c>
      <c r="BZ500" s="470">
        <f t="shared" si="1046"/>
        <v>0</v>
      </c>
      <c r="CA500" s="470">
        <f t="shared" si="1047"/>
        <v>0</v>
      </c>
      <c r="CB500" s="470">
        <f t="shared" si="1048"/>
        <v>4.4876970368952142E-2</v>
      </c>
      <c r="CC500" s="470">
        <f t="shared" si="1049"/>
        <v>0</v>
      </c>
      <c r="CD500" s="470">
        <f t="shared" si="1050"/>
        <v>0</v>
      </c>
      <c r="CE500" s="470">
        <f t="shared" si="1051"/>
        <v>5.0165598412049775E-2</v>
      </c>
      <c r="CF500" s="470">
        <f t="shared" si="1052"/>
        <v>0</v>
      </c>
      <c r="CG500" s="470">
        <f t="shared" si="1053"/>
        <v>0</v>
      </c>
      <c r="CH500" s="470">
        <f t="shared" si="1054"/>
        <v>5.4624166880935222E-2</v>
      </c>
      <c r="CI500" s="470">
        <f t="shared" si="1055"/>
        <v>0</v>
      </c>
      <c r="CJ500" s="470">
        <f t="shared" si="1056"/>
        <v>0</v>
      </c>
      <c r="CK500" s="472">
        <f t="shared" si="1057"/>
        <v>7.5287370177854265E-2</v>
      </c>
      <c r="CL500" s="470">
        <f t="shared" si="1058"/>
        <v>0</v>
      </c>
      <c r="CM500" s="116">
        <f t="shared" si="1059"/>
        <v>0</v>
      </c>
      <c r="CN500" s="116">
        <f t="shared" si="1060"/>
        <v>0</v>
      </c>
      <c r="CO500" s="116">
        <f t="shared" si="1061"/>
        <v>0</v>
      </c>
      <c r="CP500" s="116">
        <f t="shared" si="1062"/>
        <v>0</v>
      </c>
      <c r="CQ500" s="116">
        <f t="shared" si="1063"/>
        <v>0</v>
      </c>
      <c r="CR500" s="116">
        <f t="shared" si="1064"/>
        <v>0</v>
      </c>
      <c r="CS500" s="116">
        <f t="shared" si="1065"/>
        <v>0</v>
      </c>
      <c r="CT500" s="116">
        <f t="shared" si="1066"/>
        <v>0</v>
      </c>
      <c r="CU500" s="116">
        <f t="shared" si="1067"/>
        <v>0</v>
      </c>
      <c r="CV500" s="116">
        <f t="shared" si="1068"/>
        <v>0</v>
      </c>
      <c r="CW500" s="471">
        <f t="shared" si="1069"/>
        <v>0</v>
      </c>
      <c r="CX500" s="470">
        <f t="shared" si="1070"/>
        <v>0</v>
      </c>
      <c r="CY500" s="116">
        <f t="shared" si="1071"/>
        <v>0</v>
      </c>
      <c r="CZ500" s="116">
        <f t="shared" si="1072"/>
        <v>0</v>
      </c>
      <c r="DA500" s="116">
        <f t="shared" si="1073"/>
        <v>0</v>
      </c>
      <c r="DB500" s="116">
        <f t="shared" si="1074"/>
        <v>0</v>
      </c>
      <c r="DC500" s="116">
        <f t="shared" si="1075"/>
        <v>0</v>
      </c>
      <c r="DD500" s="116">
        <f t="shared" si="1076"/>
        <v>0</v>
      </c>
      <c r="DE500" s="116">
        <f t="shared" si="1077"/>
        <v>0</v>
      </c>
      <c r="DF500" s="116">
        <f t="shared" si="1078"/>
        <v>0</v>
      </c>
      <c r="DG500" s="116">
        <f t="shared" si="1079"/>
        <v>0</v>
      </c>
      <c r="DH500" s="116">
        <f t="shared" si="1080"/>
        <v>0</v>
      </c>
      <c r="DI500" s="471">
        <f t="shared" si="1081"/>
        <v>0</v>
      </c>
      <c r="DJ500" s="470">
        <f t="shared" si="1082"/>
        <v>0</v>
      </c>
      <c r="DK500" s="116">
        <f t="shared" si="1083"/>
        <v>0</v>
      </c>
      <c r="DL500" s="116">
        <f t="shared" si="1084"/>
        <v>0</v>
      </c>
      <c r="DM500" s="116">
        <f t="shared" si="1085"/>
        <v>0</v>
      </c>
      <c r="DN500" s="116">
        <f t="shared" si="1086"/>
        <v>0</v>
      </c>
      <c r="DO500" s="116">
        <f t="shared" si="1087"/>
        <v>0</v>
      </c>
      <c r="DP500" s="116">
        <f t="shared" si="1088"/>
        <v>0</v>
      </c>
      <c r="DQ500" s="116">
        <f t="shared" si="1089"/>
        <v>0</v>
      </c>
      <c r="DR500" s="116">
        <f t="shared" si="1090"/>
        <v>0</v>
      </c>
      <c r="DS500" s="116">
        <f t="shared" si="1091"/>
        <v>0</v>
      </c>
      <c r="DT500" s="116">
        <f t="shared" si="1092"/>
        <v>0</v>
      </c>
      <c r="DU500" s="471">
        <f t="shared" si="1093"/>
        <v>0</v>
      </c>
      <c r="DV500" s="470">
        <f t="shared" si="1094"/>
        <v>0</v>
      </c>
      <c r="DW500" s="470">
        <f t="shared" si="1095"/>
        <v>0</v>
      </c>
      <c r="DX500" s="470">
        <f t="shared" si="1096"/>
        <v>9.1256722972972799</v>
      </c>
      <c r="DY500" s="470">
        <f t="shared" si="1097"/>
        <v>0</v>
      </c>
      <c r="DZ500" s="470">
        <f t="shared" si="1098"/>
        <v>0</v>
      </c>
      <c r="EA500" s="470">
        <f t="shared" si="1099"/>
        <v>0</v>
      </c>
      <c r="EB500" s="470">
        <f t="shared" si="1100"/>
        <v>0</v>
      </c>
      <c r="EC500" s="470">
        <f t="shared" si="1101"/>
        <v>0</v>
      </c>
      <c r="ED500" s="470">
        <f t="shared" si="1102"/>
        <v>0</v>
      </c>
      <c r="EE500" s="470">
        <f t="shared" si="1103"/>
        <v>0</v>
      </c>
      <c r="EF500" s="470">
        <f t="shared" si="1104"/>
        <v>0</v>
      </c>
      <c r="EG500" s="470">
        <f t="shared" si="1105"/>
        <v>0</v>
      </c>
      <c r="EH500" s="466">
        <f t="shared" si="1106"/>
        <v>0</v>
      </c>
      <c r="EI500" s="122">
        <f t="shared" si="1107"/>
        <v>0</v>
      </c>
      <c r="EJ500" s="122">
        <f t="shared" si="1108"/>
        <v>29.080044158727812</v>
      </c>
      <c r="EK500" s="122">
        <f t="shared" si="1109"/>
        <v>0</v>
      </c>
      <c r="EL500" s="122">
        <f t="shared" si="1110"/>
        <v>0</v>
      </c>
      <c r="EM500" s="122">
        <f t="shared" si="1111"/>
        <v>32.507047714626651</v>
      </c>
      <c r="EN500" s="122">
        <f t="shared" si="1112"/>
        <v>0</v>
      </c>
      <c r="EO500" s="122">
        <f t="shared" si="1113"/>
        <v>0</v>
      </c>
      <c r="EP500" s="122">
        <f t="shared" si="1114"/>
        <v>35.396176969430357</v>
      </c>
      <c r="EQ500" s="122">
        <f t="shared" si="1115"/>
        <v>0</v>
      </c>
      <c r="ER500" s="122">
        <f t="shared" si="1116"/>
        <v>0</v>
      </c>
      <c r="ES500" s="469">
        <f t="shared" si="1117"/>
        <v>48.785825588645011</v>
      </c>
      <c r="ET500" s="466">
        <f t="shared" si="1118"/>
        <v>0</v>
      </c>
      <c r="EU500" s="122">
        <f t="shared" si="1119"/>
        <v>0</v>
      </c>
      <c r="EV500" s="122">
        <f t="shared" si="1120"/>
        <v>0</v>
      </c>
      <c r="EW500" s="122">
        <f t="shared" si="1121"/>
        <v>0</v>
      </c>
      <c r="EX500" s="122">
        <f t="shared" si="1122"/>
        <v>0</v>
      </c>
      <c r="EY500" s="122">
        <f t="shared" si="1123"/>
        <v>0</v>
      </c>
      <c r="EZ500" s="122">
        <f t="shared" si="1124"/>
        <v>0</v>
      </c>
      <c r="FA500" s="122">
        <f t="shared" si="1125"/>
        <v>0</v>
      </c>
      <c r="FB500" s="122">
        <f t="shared" si="1126"/>
        <v>0</v>
      </c>
      <c r="FC500" s="122">
        <f t="shared" si="1127"/>
        <v>0</v>
      </c>
      <c r="FD500" s="122">
        <f t="shared" si="1128"/>
        <v>0</v>
      </c>
      <c r="FE500" s="469">
        <f t="shared" si="1129"/>
        <v>0</v>
      </c>
      <c r="FF500" s="466">
        <f t="shared" si="1130"/>
        <v>0</v>
      </c>
      <c r="FG500" s="466">
        <f t="shared" si="1131"/>
        <v>0</v>
      </c>
      <c r="FH500" s="466">
        <f t="shared" si="1132"/>
        <v>0</v>
      </c>
      <c r="FI500" s="466">
        <f t="shared" si="1133"/>
        <v>0</v>
      </c>
      <c r="FJ500" s="466">
        <f t="shared" si="1134"/>
        <v>0</v>
      </c>
      <c r="FK500" s="466">
        <f t="shared" si="1135"/>
        <v>0</v>
      </c>
      <c r="FL500" s="466">
        <f t="shared" si="1136"/>
        <v>0</v>
      </c>
      <c r="FM500" s="466">
        <f t="shared" si="1137"/>
        <v>0</v>
      </c>
      <c r="FN500" s="466">
        <f t="shared" si="1138"/>
        <v>0</v>
      </c>
      <c r="FO500" s="466">
        <f t="shared" si="1139"/>
        <v>0</v>
      </c>
      <c r="FP500" s="466">
        <f t="shared" si="1140"/>
        <v>0</v>
      </c>
      <c r="FQ500" s="468">
        <f t="shared" si="1141"/>
        <v>0</v>
      </c>
      <c r="FR500" s="466">
        <f t="shared" si="1142"/>
        <v>0</v>
      </c>
      <c r="FS500" s="466">
        <f t="shared" si="1143"/>
        <v>0</v>
      </c>
      <c r="FT500" s="466">
        <f t="shared" si="1144"/>
        <v>29.080044158727812</v>
      </c>
      <c r="FU500" s="466">
        <f t="shared" si="1145"/>
        <v>0</v>
      </c>
      <c r="FV500" s="466">
        <f t="shared" si="1146"/>
        <v>0</v>
      </c>
      <c r="FW500" s="466">
        <f t="shared" si="1147"/>
        <v>0</v>
      </c>
      <c r="FX500" s="466">
        <f t="shared" si="1148"/>
        <v>0</v>
      </c>
      <c r="FY500" s="466">
        <f t="shared" si="1149"/>
        <v>0</v>
      </c>
      <c r="FZ500" s="466">
        <f t="shared" si="1150"/>
        <v>0</v>
      </c>
      <c r="GA500" s="466">
        <f t="shared" si="1151"/>
        <v>0</v>
      </c>
      <c r="GB500" s="466">
        <f t="shared" si="1152"/>
        <v>0</v>
      </c>
      <c r="GC500" s="468">
        <f t="shared" si="1153"/>
        <v>0</v>
      </c>
    </row>
    <row r="501" spans="1:185">
      <c r="A501" s="97">
        <v>498</v>
      </c>
      <c r="B501" s="97" t="s">
        <v>11</v>
      </c>
      <c r="C501" s="97" t="s">
        <v>213</v>
      </c>
      <c r="D501" s="97" t="s">
        <v>935</v>
      </c>
      <c r="E501" s="321">
        <v>0</v>
      </c>
      <c r="F501" s="122">
        <v>0</v>
      </c>
      <c r="G501" s="122">
        <v>2.73833749479817</v>
      </c>
      <c r="H501" s="122">
        <v>0</v>
      </c>
      <c r="I501" s="122">
        <v>0</v>
      </c>
      <c r="J501" s="122">
        <v>2.6750448605909298</v>
      </c>
      <c r="K501" s="122">
        <v>0</v>
      </c>
      <c r="L501" s="122">
        <v>0</v>
      </c>
      <c r="M501" s="122">
        <v>2.6014885559717</v>
      </c>
      <c r="N501" s="122">
        <v>0</v>
      </c>
      <c r="O501" s="122">
        <v>0</v>
      </c>
      <c r="P501" s="475">
        <v>2.5093786933000399</v>
      </c>
      <c r="Q501" s="474">
        <v>10</v>
      </c>
      <c r="R501" s="97">
        <v>0</v>
      </c>
      <c r="S501" s="97">
        <v>0</v>
      </c>
      <c r="T501" s="97">
        <v>27.3833749479817</v>
      </c>
      <c r="U501" s="97">
        <v>0</v>
      </c>
      <c r="V501" s="97">
        <v>0</v>
      </c>
      <c r="W501" s="97">
        <v>26.750448605909298</v>
      </c>
      <c r="X501" s="97">
        <v>0</v>
      </c>
      <c r="Y501" s="97">
        <v>0</v>
      </c>
      <c r="Z501" s="97">
        <v>26.014885559717001</v>
      </c>
      <c r="AA501" s="97">
        <v>0</v>
      </c>
      <c r="AB501" s="97">
        <v>0</v>
      </c>
      <c r="AC501" s="97">
        <v>25.093786933000398</v>
      </c>
      <c r="AD501" s="321">
        <v>0</v>
      </c>
      <c r="AE501" s="97">
        <v>0</v>
      </c>
      <c r="AF501" s="97">
        <v>36272.384309557099</v>
      </c>
      <c r="AG501" s="97">
        <v>0</v>
      </c>
      <c r="AH501" s="97">
        <v>0</v>
      </c>
      <c r="AI501" s="97">
        <v>35434.001620684598</v>
      </c>
      <c r="AJ501" s="97">
        <v>0</v>
      </c>
      <c r="AK501" s="97">
        <v>0</v>
      </c>
      <c r="AL501" s="97">
        <v>34459.664909362698</v>
      </c>
      <c r="AM501" s="97">
        <v>0</v>
      </c>
      <c r="AN501" s="97">
        <v>0</v>
      </c>
      <c r="AO501" s="97">
        <v>33239.565435049597</v>
      </c>
      <c r="AP501" s="466">
        <f t="shared" si="1010"/>
        <v>0</v>
      </c>
      <c r="AQ501" s="122">
        <f t="shared" si="1011"/>
        <v>0</v>
      </c>
      <c r="AR501" s="473">
        <f t="shared" si="1012"/>
        <v>1324.6133604225643</v>
      </c>
      <c r="AS501" s="122">
        <f t="shared" si="1013"/>
        <v>0</v>
      </c>
      <c r="AT501" s="122">
        <f t="shared" si="1014"/>
        <v>0</v>
      </c>
      <c r="AU501" s="122">
        <f t="shared" si="1015"/>
        <v>1324.6133604225636</v>
      </c>
      <c r="AV501" s="122">
        <f t="shared" si="1016"/>
        <v>0</v>
      </c>
      <c r="AW501" s="122">
        <f t="shared" si="1017"/>
        <v>0</v>
      </c>
      <c r="AX501" s="122">
        <f t="shared" si="1018"/>
        <v>1324.6133576202271</v>
      </c>
      <c r="AY501" s="122">
        <f t="shared" si="1019"/>
        <v>0</v>
      </c>
      <c r="AZ501" s="122">
        <f t="shared" si="1020"/>
        <v>0</v>
      </c>
      <c r="BA501" s="469">
        <f t="shared" si="1021"/>
        <v>1324.6133604225686</v>
      </c>
      <c r="BB501" s="97">
        <f t="shared" si="1022"/>
        <v>0</v>
      </c>
      <c r="BC501" s="97">
        <f t="shared" si="1023"/>
        <v>0</v>
      </c>
      <c r="BD501" s="97">
        <f t="shared" si="1024"/>
        <v>0.42258632739168644</v>
      </c>
      <c r="BE501" s="97">
        <f t="shared" si="1025"/>
        <v>0</v>
      </c>
      <c r="BF501" s="97">
        <f t="shared" si="1026"/>
        <v>0</v>
      </c>
      <c r="BG501" s="97">
        <f t="shared" si="1027"/>
        <v>0.41281886743052693</v>
      </c>
      <c r="BH501" s="97">
        <f t="shared" si="1028"/>
        <v>0</v>
      </c>
      <c r="BI501" s="97">
        <f t="shared" si="1029"/>
        <v>0</v>
      </c>
      <c r="BJ501" s="97">
        <f t="shared" si="1030"/>
        <v>0.40146749504323265</v>
      </c>
      <c r="BK501" s="97">
        <f t="shared" si="1031"/>
        <v>0</v>
      </c>
      <c r="BL501" s="97">
        <f t="shared" si="1032"/>
        <v>0</v>
      </c>
      <c r="BM501" s="469">
        <f t="shared" si="1033"/>
        <v>0.38725289634715832</v>
      </c>
      <c r="BN501" s="467">
        <f t="shared" si="1034"/>
        <v>0</v>
      </c>
      <c r="BO501" s="97">
        <f t="shared" si="1035"/>
        <v>0</v>
      </c>
      <c r="BP501" s="97">
        <f t="shared" si="1036"/>
        <v>4090460.7255066014</v>
      </c>
      <c r="BQ501" s="97">
        <f t="shared" si="1037"/>
        <v>0</v>
      </c>
      <c r="BR501" s="97">
        <f t="shared" si="1038"/>
        <v>0</v>
      </c>
      <c r="BS501" s="97">
        <f t="shared" si="1039"/>
        <v>4144670.4125090311</v>
      </c>
      <c r="BT501" s="97">
        <f t="shared" si="1040"/>
        <v>0</v>
      </c>
      <c r="BU501" s="97">
        <f t="shared" si="1041"/>
        <v>0</v>
      </c>
      <c r="BV501" s="97">
        <f t="shared" si="1042"/>
        <v>4210245.7993998062</v>
      </c>
      <c r="BW501" s="97">
        <f t="shared" si="1043"/>
        <v>0</v>
      </c>
      <c r="BX501" s="97">
        <f t="shared" si="1044"/>
        <v>0</v>
      </c>
      <c r="BY501" s="469">
        <f t="shared" si="1045"/>
        <v>4296567.3008255837</v>
      </c>
      <c r="BZ501" s="470">
        <f t="shared" si="1046"/>
        <v>0</v>
      </c>
      <c r="CA501" s="470">
        <f t="shared" si="1047"/>
        <v>0</v>
      </c>
      <c r="CB501" s="470">
        <f t="shared" si="1048"/>
        <v>7.468876158028305E-3</v>
      </c>
      <c r="CC501" s="470">
        <f t="shared" si="1049"/>
        <v>0</v>
      </c>
      <c r="CD501" s="470">
        <f t="shared" si="1050"/>
        <v>0</v>
      </c>
      <c r="CE501" s="470">
        <f t="shared" si="1051"/>
        <v>7.7469175817736647E-3</v>
      </c>
      <c r="CF501" s="470">
        <f t="shared" si="1052"/>
        <v>0</v>
      </c>
      <c r="CG501" s="470">
        <f t="shared" si="1053"/>
        <v>0</v>
      </c>
      <c r="CH501" s="470">
        <f t="shared" si="1054"/>
        <v>8.0919936967149327E-3</v>
      </c>
      <c r="CI501" s="470">
        <f t="shared" si="1055"/>
        <v>0</v>
      </c>
      <c r="CJ501" s="470">
        <f t="shared" si="1056"/>
        <v>0</v>
      </c>
      <c r="CK501" s="472">
        <f t="shared" si="1057"/>
        <v>8.5610181362766793E-3</v>
      </c>
      <c r="CL501" s="470">
        <f t="shared" si="1058"/>
        <v>0</v>
      </c>
      <c r="CM501" s="116">
        <f t="shared" si="1059"/>
        <v>0</v>
      </c>
      <c r="CN501" s="116">
        <f t="shared" si="1060"/>
        <v>0</v>
      </c>
      <c r="CO501" s="116">
        <f t="shared" si="1061"/>
        <v>0</v>
      </c>
      <c r="CP501" s="116">
        <f t="shared" si="1062"/>
        <v>0</v>
      </c>
      <c r="CQ501" s="116">
        <f t="shared" si="1063"/>
        <v>0</v>
      </c>
      <c r="CR501" s="116">
        <f t="shared" si="1064"/>
        <v>0</v>
      </c>
      <c r="CS501" s="116">
        <f t="shared" si="1065"/>
        <v>0</v>
      </c>
      <c r="CT501" s="116">
        <f t="shared" si="1066"/>
        <v>0</v>
      </c>
      <c r="CU501" s="116">
        <f t="shared" si="1067"/>
        <v>0</v>
      </c>
      <c r="CV501" s="116">
        <f t="shared" si="1068"/>
        <v>0</v>
      </c>
      <c r="CW501" s="471">
        <f t="shared" si="1069"/>
        <v>0</v>
      </c>
      <c r="CX501" s="470">
        <f t="shared" si="1070"/>
        <v>0</v>
      </c>
      <c r="CY501" s="116">
        <f t="shared" si="1071"/>
        <v>0</v>
      </c>
      <c r="CZ501" s="116">
        <f t="shared" si="1072"/>
        <v>0</v>
      </c>
      <c r="DA501" s="116">
        <f t="shared" si="1073"/>
        <v>0</v>
      </c>
      <c r="DB501" s="116">
        <f t="shared" si="1074"/>
        <v>0</v>
      </c>
      <c r="DC501" s="116">
        <f t="shared" si="1075"/>
        <v>0</v>
      </c>
      <c r="DD501" s="116">
        <f t="shared" si="1076"/>
        <v>0</v>
      </c>
      <c r="DE501" s="116">
        <f t="shared" si="1077"/>
        <v>0</v>
      </c>
      <c r="DF501" s="116">
        <f t="shared" si="1078"/>
        <v>0</v>
      </c>
      <c r="DG501" s="116">
        <f t="shared" si="1079"/>
        <v>0</v>
      </c>
      <c r="DH501" s="116">
        <f t="shared" si="1080"/>
        <v>0</v>
      </c>
      <c r="DI501" s="471">
        <f t="shared" si="1081"/>
        <v>0</v>
      </c>
      <c r="DJ501" s="470">
        <f t="shared" si="1082"/>
        <v>0</v>
      </c>
      <c r="DK501" s="116">
        <f t="shared" si="1083"/>
        <v>0</v>
      </c>
      <c r="DL501" s="116">
        <f t="shared" si="1084"/>
        <v>27.3833749479817</v>
      </c>
      <c r="DM501" s="116">
        <f t="shared" si="1085"/>
        <v>0</v>
      </c>
      <c r="DN501" s="116">
        <f t="shared" si="1086"/>
        <v>0</v>
      </c>
      <c r="DO501" s="116">
        <f t="shared" si="1087"/>
        <v>26.750448605909298</v>
      </c>
      <c r="DP501" s="116">
        <f t="shared" si="1088"/>
        <v>0</v>
      </c>
      <c r="DQ501" s="116">
        <f t="shared" si="1089"/>
        <v>0</v>
      </c>
      <c r="DR501" s="116">
        <f t="shared" si="1090"/>
        <v>26.014885559717001</v>
      </c>
      <c r="DS501" s="116">
        <f t="shared" si="1091"/>
        <v>0</v>
      </c>
      <c r="DT501" s="116">
        <f t="shared" si="1092"/>
        <v>0</v>
      </c>
      <c r="DU501" s="471">
        <f t="shared" si="1093"/>
        <v>25.093786933000398</v>
      </c>
      <c r="DV501" s="470">
        <f t="shared" si="1094"/>
        <v>0</v>
      </c>
      <c r="DW501" s="470">
        <f t="shared" si="1095"/>
        <v>0</v>
      </c>
      <c r="DX501" s="470">
        <f t="shared" si="1096"/>
        <v>0</v>
      </c>
      <c r="DY501" s="470">
        <f t="shared" si="1097"/>
        <v>0</v>
      </c>
      <c r="DZ501" s="470">
        <f t="shared" si="1098"/>
        <v>0</v>
      </c>
      <c r="EA501" s="470">
        <f t="shared" si="1099"/>
        <v>0</v>
      </c>
      <c r="EB501" s="470">
        <f t="shared" si="1100"/>
        <v>0</v>
      </c>
      <c r="EC501" s="470">
        <f t="shared" si="1101"/>
        <v>0</v>
      </c>
      <c r="ED501" s="470">
        <f t="shared" si="1102"/>
        <v>0</v>
      </c>
      <c r="EE501" s="470">
        <f t="shared" si="1103"/>
        <v>0</v>
      </c>
      <c r="EF501" s="470">
        <f t="shared" si="1104"/>
        <v>0</v>
      </c>
      <c r="EG501" s="470">
        <f t="shared" si="1105"/>
        <v>0</v>
      </c>
      <c r="EH501" s="466">
        <f t="shared" si="1106"/>
        <v>0</v>
      </c>
      <c r="EI501" s="122">
        <f t="shared" si="1107"/>
        <v>0</v>
      </c>
      <c r="EJ501" s="122">
        <f t="shared" si="1108"/>
        <v>9.6795860641161706</v>
      </c>
      <c r="EK501" s="122">
        <f t="shared" si="1109"/>
        <v>0</v>
      </c>
      <c r="EL501" s="122">
        <f t="shared" si="1110"/>
        <v>0</v>
      </c>
      <c r="EM501" s="122">
        <f t="shared" si="1111"/>
        <v>10.039924866579737</v>
      </c>
      <c r="EN501" s="122">
        <f t="shared" si="1112"/>
        <v>0</v>
      </c>
      <c r="EO501" s="122">
        <f t="shared" si="1113"/>
        <v>0</v>
      </c>
      <c r="EP501" s="122">
        <f t="shared" si="1114"/>
        <v>10.487139933823084</v>
      </c>
      <c r="EQ501" s="122">
        <f t="shared" si="1115"/>
        <v>0</v>
      </c>
      <c r="ER501" s="122">
        <f t="shared" si="1116"/>
        <v>0</v>
      </c>
      <c r="ES501" s="469">
        <f t="shared" si="1117"/>
        <v>11.094990744688621</v>
      </c>
      <c r="ET501" s="466">
        <f t="shared" si="1118"/>
        <v>0</v>
      </c>
      <c r="EU501" s="122">
        <f t="shared" si="1119"/>
        <v>0</v>
      </c>
      <c r="EV501" s="122">
        <f t="shared" si="1120"/>
        <v>0</v>
      </c>
      <c r="EW501" s="122">
        <f t="shared" si="1121"/>
        <v>0</v>
      </c>
      <c r="EX501" s="122">
        <f t="shared" si="1122"/>
        <v>0</v>
      </c>
      <c r="EY501" s="122">
        <f t="shared" si="1123"/>
        <v>0</v>
      </c>
      <c r="EZ501" s="122">
        <f t="shared" si="1124"/>
        <v>0</v>
      </c>
      <c r="FA501" s="122">
        <f t="shared" si="1125"/>
        <v>0</v>
      </c>
      <c r="FB501" s="122">
        <f t="shared" si="1126"/>
        <v>0</v>
      </c>
      <c r="FC501" s="122">
        <f t="shared" si="1127"/>
        <v>0</v>
      </c>
      <c r="FD501" s="122">
        <f t="shared" si="1128"/>
        <v>0</v>
      </c>
      <c r="FE501" s="469">
        <f t="shared" si="1129"/>
        <v>0</v>
      </c>
      <c r="FF501" s="466">
        <f t="shared" si="1130"/>
        <v>0</v>
      </c>
      <c r="FG501" s="466">
        <f t="shared" si="1131"/>
        <v>0</v>
      </c>
      <c r="FH501" s="466">
        <f t="shared" si="1132"/>
        <v>9.6795860641161706</v>
      </c>
      <c r="FI501" s="466">
        <f t="shared" si="1133"/>
        <v>0</v>
      </c>
      <c r="FJ501" s="466">
        <f t="shared" si="1134"/>
        <v>0</v>
      </c>
      <c r="FK501" s="466">
        <f t="shared" si="1135"/>
        <v>10.039924866579737</v>
      </c>
      <c r="FL501" s="466">
        <f t="shared" si="1136"/>
        <v>0</v>
      </c>
      <c r="FM501" s="466">
        <f t="shared" si="1137"/>
        <v>0</v>
      </c>
      <c r="FN501" s="466">
        <f t="shared" si="1138"/>
        <v>10.487139933823084</v>
      </c>
      <c r="FO501" s="466">
        <f t="shared" si="1139"/>
        <v>0</v>
      </c>
      <c r="FP501" s="466">
        <f t="shared" si="1140"/>
        <v>0</v>
      </c>
      <c r="FQ501" s="468">
        <f t="shared" si="1141"/>
        <v>11.094990744688621</v>
      </c>
      <c r="FR501" s="466">
        <f t="shared" si="1142"/>
        <v>0</v>
      </c>
      <c r="FS501" s="466">
        <f t="shared" si="1143"/>
        <v>0</v>
      </c>
      <c r="FT501" s="466">
        <f t="shared" si="1144"/>
        <v>0</v>
      </c>
      <c r="FU501" s="466">
        <f t="shared" si="1145"/>
        <v>0</v>
      </c>
      <c r="FV501" s="466">
        <f t="shared" si="1146"/>
        <v>0</v>
      </c>
      <c r="FW501" s="466">
        <f t="shared" si="1147"/>
        <v>0</v>
      </c>
      <c r="FX501" s="466">
        <f t="shared" si="1148"/>
        <v>0</v>
      </c>
      <c r="FY501" s="466">
        <f t="shared" si="1149"/>
        <v>0</v>
      </c>
      <c r="FZ501" s="466">
        <f t="shared" si="1150"/>
        <v>0</v>
      </c>
      <c r="GA501" s="466">
        <f t="shared" si="1151"/>
        <v>0</v>
      </c>
      <c r="GB501" s="466">
        <f t="shared" si="1152"/>
        <v>0</v>
      </c>
      <c r="GC501" s="468">
        <f t="shared" si="1153"/>
        <v>0</v>
      </c>
    </row>
    <row r="502" spans="1:185">
      <c r="A502" s="97">
        <v>499</v>
      </c>
      <c r="B502" s="97" t="s">
        <v>11</v>
      </c>
      <c r="C502" s="97" t="s">
        <v>213</v>
      </c>
      <c r="D502" s="97" t="s">
        <v>935</v>
      </c>
      <c r="E502" s="321">
        <v>0</v>
      </c>
      <c r="F502" s="122">
        <v>0</v>
      </c>
      <c r="G502" s="122">
        <v>3.9110024131274201</v>
      </c>
      <c r="H502" s="122">
        <v>0</v>
      </c>
      <c r="I502" s="122">
        <v>0</v>
      </c>
      <c r="J502" s="122">
        <v>3.64194355504344</v>
      </c>
      <c r="K502" s="122">
        <v>0</v>
      </c>
      <c r="L502" s="122">
        <v>0</v>
      </c>
      <c r="M502" s="122">
        <v>3.4488501602316601</v>
      </c>
      <c r="N502" s="122">
        <v>0</v>
      </c>
      <c r="O502" s="122">
        <v>0</v>
      </c>
      <c r="P502" s="475">
        <v>2.80883989720077</v>
      </c>
      <c r="Q502" s="474">
        <v>5</v>
      </c>
      <c r="R502" s="97">
        <v>0</v>
      </c>
      <c r="S502" s="97">
        <v>0</v>
      </c>
      <c r="T502" s="97">
        <v>19.555012065637001</v>
      </c>
      <c r="U502" s="97">
        <v>0</v>
      </c>
      <c r="V502" s="97">
        <v>0</v>
      </c>
      <c r="W502" s="97">
        <v>18.2097177752172</v>
      </c>
      <c r="X502" s="97">
        <v>0</v>
      </c>
      <c r="Y502" s="97">
        <v>0</v>
      </c>
      <c r="Z502" s="97">
        <v>17.244250801158302</v>
      </c>
      <c r="AA502" s="97">
        <v>0</v>
      </c>
      <c r="AB502" s="97">
        <v>0</v>
      </c>
      <c r="AC502" s="97">
        <v>14.0441994860038</v>
      </c>
      <c r="AD502" s="321">
        <v>0</v>
      </c>
      <c r="AE502" s="97">
        <v>0</v>
      </c>
      <c r="AF502" s="97">
        <v>63538.378559373501</v>
      </c>
      <c r="AG502" s="97">
        <v>0</v>
      </c>
      <c r="AH502" s="97">
        <v>0</v>
      </c>
      <c r="AI502" s="97">
        <v>59167.232297149101</v>
      </c>
      <c r="AJ502" s="97">
        <v>0</v>
      </c>
      <c r="AK502" s="97">
        <v>0</v>
      </c>
      <c r="AL502" s="97">
        <v>56030.226074218699</v>
      </c>
      <c r="AM502" s="97">
        <v>0</v>
      </c>
      <c r="AN502" s="97">
        <v>0</v>
      </c>
      <c r="AO502" s="97">
        <v>45632.580563483301</v>
      </c>
      <c r="AP502" s="466">
        <f t="shared" si="1010"/>
        <v>0</v>
      </c>
      <c r="AQ502" s="122">
        <f t="shared" si="1011"/>
        <v>0</v>
      </c>
      <c r="AR502" s="473">
        <f t="shared" si="1012"/>
        <v>3249.2119332938773</v>
      </c>
      <c r="AS502" s="122">
        <f t="shared" si="1013"/>
        <v>0</v>
      </c>
      <c r="AT502" s="122">
        <f t="shared" si="1014"/>
        <v>0</v>
      </c>
      <c r="AU502" s="122">
        <f t="shared" si="1015"/>
        <v>3249.2119332938632</v>
      </c>
      <c r="AV502" s="122">
        <f t="shared" si="1016"/>
        <v>0</v>
      </c>
      <c r="AW502" s="122">
        <f t="shared" si="1017"/>
        <v>0</v>
      </c>
      <c r="AX502" s="122">
        <f t="shared" si="1018"/>
        <v>3249.2119675303684</v>
      </c>
      <c r="AY502" s="122">
        <f t="shared" si="1019"/>
        <v>0</v>
      </c>
      <c r="AZ502" s="122">
        <f t="shared" si="1020"/>
        <v>0</v>
      </c>
      <c r="BA502" s="469">
        <f t="shared" si="1021"/>
        <v>3249.2119332938787</v>
      </c>
      <c r="BB502" s="97">
        <f t="shared" si="1022"/>
        <v>0</v>
      </c>
      <c r="BC502" s="97">
        <f t="shared" si="1023"/>
        <v>0</v>
      </c>
      <c r="BD502" s="97">
        <f t="shared" si="1024"/>
        <v>0.603554583510297</v>
      </c>
      <c r="BE502" s="97">
        <f t="shared" si="1025"/>
        <v>0</v>
      </c>
      <c r="BF502" s="97">
        <f t="shared" si="1026"/>
        <v>0</v>
      </c>
      <c r="BG502" s="97">
        <f t="shared" si="1027"/>
        <v>0.56203282262220378</v>
      </c>
      <c r="BH502" s="97">
        <f t="shared" si="1028"/>
        <v>0</v>
      </c>
      <c r="BI502" s="97">
        <f t="shared" si="1029"/>
        <v>0</v>
      </c>
      <c r="BJ502" s="97">
        <f t="shared" si="1030"/>
        <v>0.53223422083841687</v>
      </c>
      <c r="BK502" s="97">
        <f t="shared" si="1031"/>
        <v>0</v>
      </c>
      <c r="BL502" s="97">
        <f t="shared" si="1032"/>
        <v>0</v>
      </c>
      <c r="BM502" s="469">
        <f t="shared" si="1033"/>
        <v>0.43346641480246095</v>
      </c>
      <c r="BN502" s="467">
        <f t="shared" si="1034"/>
        <v>0</v>
      </c>
      <c r="BO502" s="97">
        <f t="shared" si="1035"/>
        <v>0</v>
      </c>
      <c r="BP502" s="97">
        <f t="shared" si="1036"/>
        <v>8209337.491300662</v>
      </c>
      <c r="BQ502" s="97">
        <f t="shared" si="1037"/>
        <v>0</v>
      </c>
      <c r="BR502" s="97">
        <f t="shared" si="1038"/>
        <v>0</v>
      </c>
      <c r="BS502" s="97">
        <f t="shared" si="1039"/>
        <v>8545465.0807874091</v>
      </c>
      <c r="BT502" s="97">
        <f t="shared" si="1040"/>
        <v>0</v>
      </c>
      <c r="BU502" s="97">
        <f t="shared" si="1041"/>
        <v>0</v>
      </c>
      <c r="BV502" s="97">
        <f t="shared" si="1042"/>
        <v>8811617.9771040026</v>
      </c>
      <c r="BW502" s="97">
        <f t="shared" si="1043"/>
        <v>0</v>
      </c>
      <c r="BX502" s="97">
        <f t="shared" si="1044"/>
        <v>0</v>
      </c>
      <c r="BY502" s="469">
        <f t="shared" si="1045"/>
        <v>9891123.1406512093</v>
      </c>
      <c r="BZ502" s="470">
        <f t="shared" si="1046"/>
        <v>0</v>
      </c>
      <c r="CA502" s="470">
        <f t="shared" si="1047"/>
        <v>0</v>
      </c>
      <c r="CB502" s="470">
        <f t="shared" si="1048"/>
        <v>2.0990366724770528E-2</v>
      </c>
      <c r="CC502" s="470">
        <f t="shared" si="1049"/>
        <v>0</v>
      </c>
      <c r="CD502" s="470">
        <f t="shared" si="1050"/>
        <v>0</v>
      </c>
      <c r="CE502" s="470">
        <f t="shared" si="1051"/>
        <v>2.3464023952138053E-2</v>
      </c>
      <c r="CF502" s="470">
        <f t="shared" si="1052"/>
        <v>0</v>
      </c>
      <c r="CG502" s="470">
        <f t="shared" si="1053"/>
        <v>0</v>
      </c>
      <c r="CH502" s="470">
        <f t="shared" si="1054"/>
        <v>2.554943696513659E-2</v>
      </c>
      <c r="CI502" s="470">
        <f t="shared" si="1055"/>
        <v>0</v>
      </c>
      <c r="CJ502" s="470">
        <f t="shared" si="1056"/>
        <v>0</v>
      </c>
      <c r="CK502" s="472">
        <f t="shared" si="1057"/>
        <v>3.5214264616892296E-2</v>
      </c>
      <c r="CL502" s="470">
        <f t="shared" si="1058"/>
        <v>0</v>
      </c>
      <c r="CM502" s="116">
        <f t="shared" si="1059"/>
        <v>0</v>
      </c>
      <c r="CN502" s="116">
        <f t="shared" si="1060"/>
        <v>0</v>
      </c>
      <c r="CO502" s="116">
        <f t="shared" si="1061"/>
        <v>0</v>
      </c>
      <c r="CP502" s="116">
        <f t="shared" si="1062"/>
        <v>0</v>
      </c>
      <c r="CQ502" s="116">
        <f t="shared" si="1063"/>
        <v>0</v>
      </c>
      <c r="CR502" s="116">
        <f t="shared" si="1064"/>
        <v>0</v>
      </c>
      <c r="CS502" s="116">
        <f t="shared" si="1065"/>
        <v>0</v>
      </c>
      <c r="CT502" s="116">
        <f t="shared" si="1066"/>
        <v>0</v>
      </c>
      <c r="CU502" s="116">
        <f t="shared" si="1067"/>
        <v>0</v>
      </c>
      <c r="CV502" s="116">
        <f t="shared" si="1068"/>
        <v>0</v>
      </c>
      <c r="CW502" s="471">
        <f t="shared" si="1069"/>
        <v>0</v>
      </c>
      <c r="CX502" s="470">
        <f t="shared" si="1070"/>
        <v>0</v>
      </c>
      <c r="CY502" s="116">
        <f t="shared" si="1071"/>
        <v>0</v>
      </c>
      <c r="CZ502" s="116">
        <f t="shared" si="1072"/>
        <v>0</v>
      </c>
      <c r="DA502" s="116">
        <f t="shared" si="1073"/>
        <v>0</v>
      </c>
      <c r="DB502" s="116">
        <f t="shared" si="1074"/>
        <v>0</v>
      </c>
      <c r="DC502" s="116">
        <f t="shared" si="1075"/>
        <v>0</v>
      </c>
      <c r="DD502" s="116">
        <f t="shared" si="1076"/>
        <v>0</v>
      </c>
      <c r="DE502" s="116">
        <f t="shared" si="1077"/>
        <v>0</v>
      </c>
      <c r="DF502" s="116">
        <f t="shared" si="1078"/>
        <v>0</v>
      </c>
      <c r="DG502" s="116">
        <f t="shared" si="1079"/>
        <v>0</v>
      </c>
      <c r="DH502" s="116">
        <f t="shared" si="1080"/>
        <v>0</v>
      </c>
      <c r="DI502" s="471">
        <f t="shared" si="1081"/>
        <v>0</v>
      </c>
      <c r="DJ502" s="470">
        <f t="shared" si="1082"/>
        <v>0</v>
      </c>
      <c r="DK502" s="116">
        <f t="shared" si="1083"/>
        <v>0</v>
      </c>
      <c r="DL502" s="116">
        <f t="shared" si="1084"/>
        <v>0</v>
      </c>
      <c r="DM502" s="116">
        <f t="shared" si="1085"/>
        <v>0</v>
      </c>
      <c r="DN502" s="116">
        <f t="shared" si="1086"/>
        <v>0</v>
      </c>
      <c r="DO502" s="116">
        <f t="shared" si="1087"/>
        <v>0</v>
      </c>
      <c r="DP502" s="116">
        <f t="shared" si="1088"/>
        <v>0</v>
      </c>
      <c r="DQ502" s="116">
        <f t="shared" si="1089"/>
        <v>0</v>
      </c>
      <c r="DR502" s="116">
        <f t="shared" si="1090"/>
        <v>0</v>
      </c>
      <c r="DS502" s="116">
        <f t="shared" si="1091"/>
        <v>0</v>
      </c>
      <c r="DT502" s="116">
        <f t="shared" si="1092"/>
        <v>0</v>
      </c>
      <c r="DU502" s="471">
        <f t="shared" si="1093"/>
        <v>0</v>
      </c>
      <c r="DV502" s="470">
        <f t="shared" si="1094"/>
        <v>0</v>
      </c>
      <c r="DW502" s="470">
        <f t="shared" si="1095"/>
        <v>0</v>
      </c>
      <c r="DX502" s="470">
        <f t="shared" si="1096"/>
        <v>19.555012065637001</v>
      </c>
      <c r="DY502" s="470">
        <f t="shared" si="1097"/>
        <v>0</v>
      </c>
      <c r="DZ502" s="470">
        <f t="shared" si="1098"/>
        <v>0</v>
      </c>
      <c r="EA502" s="470">
        <f t="shared" si="1099"/>
        <v>18.2097177752172</v>
      </c>
      <c r="EB502" s="470">
        <f t="shared" si="1100"/>
        <v>0</v>
      </c>
      <c r="EC502" s="470">
        <f t="shared" si="1101"/>
        <v>0</v>
      </c>
      <c r="ED502" s="470">
        <f t="shared" si="1102"/>
        <v>17.244250801158302</v>
      </c>
      <c r="EE502" s="470">
        <f t="shared" si="1103"/>
        <v>0</v>
      </c>
      <c r="EF502" s="470">
        <f t="shared" si="1104"/>
        <v>0</v>
      </c>
      <c r="EG502" s="470">
        <f t="shared" si="1105"/>
        <v>14.0441994860038</v>
      </c>
      <c r="EH502" s="466">
        <f t="shared" si="1106"/>
        <v>0</v>
      </c>
      <c r="EI502" s="122">
        <f t="shared" si="1107"/>
        <v>0</v>
      </c>
      <c r="EJ502" s="122">
        <f t="shared" si="1108"/>
        <v>13.601648824460639</v>
      </c>
      <c r="EK502" s="122">
        <f t="shared" si="1109"/>
        <v>0</v>
      </c>
      <c r="EL502" s="122">
        <f t="shared" si="1110"/>
        <v>0</v>
      </c>
      <c r="EM502" s="122">
        <f t="shared" si="1111"/>
        <v>15.204565884458383</v>
      </c>
      <c r="EN502" s="122">
        <f t="shared" si="1112"/>
        <v>0</v>
      </c>
      <c r="EO502" s="122">
        <f t="shared" si="1113"/>
        <v>0</v>
      </c>
      <c r="EP502" s="122">
        <f t="shared" si="1114"/>
        <v>16.555902706186863</v>
      </c>
      <c r="EQ502" s="122">
        <f t="shared" si="1115"/>
        <v>0</v>
      </c>
      <c r="ER502" s="122">
        <f t="shared" si="1116"/>
        <v>0</v>
      </c>
      <c r="ES502" s="469">
        <f t="shared" si="1117"/>
        <v>22.818660922458747</v>
      </c>
      <c r="ET502" s="466">
        <f t="shared" si="1118"/>
        <v>0</v>
      </c>
      <c r="EU502" s="122">
        <f t="shared" si="1119"/>
        <v>0</v>
      </c>
      <c r="EV502" s="122">
        <f t="shared" si="1120"/>
        <v>0</v>
      </c>
      <c r="EW502" s="122">
        <f t="shared" si="1121"/>
        <v>0</v>
      </c>
      <c r="EX502" s="122">
        <f t="shared" si="1122"/>
        <v>0</v>
      </c>
      <c r="EY502" s="122">
        <f t="shared" si="1123"/>
        <v>0</v>
      </c>
      <c r="EZ502" s="122">
        <f t="shared" si="1124"/>
        <v>0</v>
      </c>
      <c r="FA502" s="122">
        <f t="shared" si="1125"/>
        <v>0</v>
      </c>
      <c r="FB502" s="122">
        <f t="shared" si="1126"/>
        <v>0</v>
      </c>
      <c r="FC502" s="122">
        <f t="shared" si="1127"/>
        <v>0</v>
      </c>
      <c r="FD502" s="122">
        <f t="shared" si="1128"/>
        <v>0</v>
      </c>
      <c r="FE502" s="469">
        <f t="shared" si="1129"/>
        <v>0</v>
      </c>
      <c r="FF502" s="466">
        <f t="shared" si="1130"/>
        <v>0</v>
      </c>
      <c r="FG502" s="466">
        <f t="shared" si="1131"/>
        <v>0</v>
      </c>
      <c r="FH502" s="466">
        <f t="shared" si="1132"/>
        <v>0</v>
      </c>
      <c r="FI502" s="466">
        <f t="shared" si="1133"/>
        <v>0</v>
      </c>
      <c r="FJ502" s="466">
        <f t="shared" si="1134"/>
        <v>0</v>
      </c>
      <c r="FK502" s="466">
        <f t="shared" si="1135"/>
        <v>0</v>
      </c>
      <c r="FL502" s="466">
        <f t="shared" si="1136"/>
        <v>0</v>
      </c>
      <c r="FM502" s="466">
        <f t="shared" si="1137"/>
        <v>0</v>
      </c>
      <c r="FN502" s="466">
        <f t="shared" si="1138"/>
        <v>0</v>
      </c>
      <c r="FO502" s="466">
        <f t="shared" si="1139"/>
        <v>0</v>
      </c>
      <c r="FP502" s="466">
        <f t="shared" si="1140"/>
        <v>0</v>
      </c>
      <c r="FQ502" s="468">
        <f t="shared" si="1141"/>
        <v>0</v>
      </c>
      <c r="FR502" s="466">
        <f t="shared" si="1142"/>
        <v>0</v>
      </c>
      <c r="FS502" s="466">
        <f t="shared" si="1143"/>
        <v>0</v>
      </c>
      <c r="FT502" s="466">
        <f t="shared" si="1144"/>
        <v>13.601648824460639</v>
      </c>
      <c r="FU502" s="466">
        <f t="shared" si="1145"/>
        <v>0</v>
      </c>
      <c r="FV502" s="466">
        <f t="shared" si="1146"/>
        <v>0</v>
      </c>
      <c r="FW502" s="466">
        <f t="shared" si="1147"/>
        <v>15.204565884458383</v>
      </c>
      <c r="FX502" s="466">
        <f t="shared" si="1148"/>
        <v>0</v>
      </c>
      <c r="FY502" s="466">
        <f t="shared" si="1149"/>
        <v>0</v>
      </c>
      <c r="FZ502" s="466">
        <f t="shared" si="1150"/>
        <v>16.555902706186863</v>
      </c>
      <c r="GA502" s="466">
        <f t="shared" si="1151"/>
        <v>0</v>
      </c>
      <c r="GB502" s="466">
        <f t="shared" si="1152"/>
        <v>0</v>
      </c>
      <c r="GC502" s="468">
        <f t="shared" si="1153"/>
        <v>22.818660922458747</v>
      </c>
    </row>
    <row r="503" spans="1:185">
      <c r="A503" s="97">
        <v>500</v>
      </c>
      <c r="B503" s="97" t="s">
        <v>11</v>
      </c>
      <c r="C503" s="97" t="s">
        <v>213</v>
      </c>
      <c r="D503" s="97" t="s">
        <v>935</v>
      </c>
      <c r="E503" s="321">
        <v>0</v>
      </c>
      <c r="F503" s="122">
        <v>0</v>
      </c>
      <c r="G503" s="122">
        <v>5.4766749895963303</v>
      </c>
      <c r="H503" s="122">
        <v>0</v>
      </c>
      <c r="I503" s="122">
        <v>0</v>
      </c>
      <c r="J503" s="122">
        <v>5.3500897211818499</v>
      </c>
      <c r="K503" s="122">
        <v>0</v>
      </c>
      <c r="L503" s="122">
        <v>0</v>
      </c>
      <c r="M503" s="122">
        <v>5.2029771119434001</v>
      </c>
      <c r="N503" s="122">
        <v>0</v>
      </c>
      <c r="O503" s="122">
        <v>0</v>
      </c>
      <c r="P503" s="475">
        <v>5.0187573866000799</v>
      </c>
      <c r="Q503" s="474">
        <v>9</v>
      </c>
      <c r="R503" s="97">
        <v>0</v>
      </c>
      <c r="S503" s="97">
        <v>0</v>
      </c>
      <c r="T503" s="97">
        <v>49.290074906367003</v>
      </c>
      <c r="U503" s="97">
        <v>0</v>
      </c>
      <c r="V503" s="97">
        <v>0</v>
      </c>
      <c r="W503" s="97">
        <v>48.150807490636602</v>
      </c>
      <c r="X503" s="97">
        <v>0</v>
      </c>
      <c r="Y503" s="97">
        <v>0</v>
      </c>
      <c r="Z503" s="97">
        <v>46.826794007490598</v>
      </c>
      <c r="AA503" s="97">
        <v>0</v>
      </c>
      <c r="AB503" s="97">
        <v>0</v>
      </c>
      <c r="AC503" s="97">
        <v>45.168816479400697</v>
      </c>
      <c r="AD503" s="321">
        <v>0</v>
      </c>
      <c r="AE503" s="97">
        <v>0</v>
      </c>
      <c r="AF503" s="97">
        <v>215256.26112829699</v>
      </c>
      <c r="AG503" s="97">
        <v>0</v>
      </c>
      <c r="AH503" s="97">
        <v>0</v>
      </c>
      <c r="AI503" s="97">
        <v>210280.92999315</v>
      </c>
      <c r="AJ503" s="97">
        <v>0</v>
      </c>
      <c r="AK503" s="97">
        <v>0</v>
      </c>
      <c r="AL503" s="97">
        <v>204498.78735351501</v>
      </c>
      <c r="AM503" s="97">
        <v>0</v>
      </c>
      <c r="AN503" s="97">
        <v>0</v>
      </c>
      <c r="AO503" s="97">
        <v>197258.18176206699</v>
      </c>
      <c r="AP503" s="466">
        <f t="shared" si="1010"/>
        <v>0</v>
      </c>
      <c r="AQ503" s="122">
        <f t="shared" si="1011"/>
        <v>0</v>
      </c>
      <c r="AR503" s="473">
        <f t="shared" si="1012"/>
        <v>4367.1319537899799</v>
      </c>
      <c r="AS503" s="122">
        <f t="shared" si="1013"/>
        <v>0</v>
      </c>
      <c r="AT503" s="122">
        <f t="shared" si="1014"/>
        <v>0</v>
      </c>
      <c r="AU503" s="122">
        <f t="shared" si="1015"/>
        <v>4367.1319537899999</v>
      </c>
      <c r="AV503" s="122">
        <f t="shared" si="1016"/>
        <v>0</v>
      </c>
      <c r="AW503" s="122">
        <f t="shared" si="1017"/>
        <v>0</v>
      </c>
      <c r="AX503" s="122">
        <f t="shared" si="1018"/>
        <v>4367.131931363966</v>
      </c>
      <c r="AY503" s="122">
        <f t="shared" si="1019"/>
        <v>0</v>
      </c>
      <c r="AZ503" s="122">
        <f t="shared" si="1020"/>
        <v>0</v>
      </c>
      <c r="BA503" s="469">
        <f t="shared" si="1021"/>
        <v>4367.1319537899972</v>
      </c>
      <c r="BB503" s="97">
        <f t="shared" si="1022"/>
        <v>0</v>
      </c>
      <c r="BC503" s="97">
        <f t="shared" si="1023"/>
        <v>0</v>
      </c>
      <c r="BD503" s="97">
        <f t="shared" si="1024"/>
        <v>0.84517265478337134</v>
      </c>
      <c r="BE503" s="97">
        <f t="shared" si="1025"/>
        <v>0</v>
      </c>
      <c r="BF503" s="97">
        <f t="shared" si="1026"/>
        <v>0</v>
      </c>
      <c r="BG503" s="97">
        <f t="shared" si="1027"/>
        <v>0.8256377348610523</v>
      </c>
      <c r="BH503" s="97">
        <f t="shared" si="1028"/>
        <v>0</v>
      </c>
      <c r="BI503" s="97">
        <f t="shared" si="1029"/>
        <v>0</v>
      </c>
      <c r="BJ503" s="97">
        <f t="shared" si="1030"/>
        <v>0.80293499008646529</v>
      </c>
      <c r="BK503" s="97">
        <f t="shared" si="1031"/>
        <v>0</v>
      </c>
      <c r="BL503" s="97">
        <f t="shared" si="1032"/>
        <v>0</v>
      </c>
      <c r="BM503" s="469">
        <f t="shared" si="1033"/>
        <v>0.77450579269431663</v>
      </c>
      <c r="BN503" s="467">
        <f t="shared" si="1034"/>
        <v>0</v>
      </c>
      <c r="BO503" s="97">
        <f t="shared" si="1035"/>
        <v>0</v>
      </c>
      <c r="BP503" s="97">
        <f t="shared" si="1036"/>
        <v>9128502.1641112901</v>
      </c>
      <c r="BQ503" s="97">
        <f t="shared" si="1037"/>
        <v>0</v>
      </c>
      <c r="BR503" s="97">
        <f t="shared" si="1038"/>
        <v>0</v>
      </c>
      <c r="BS503" s="97">
        <f t="shared" si="1039"/>
        <v>9249479.549869312</v>
      </c>
      <c r="BT503" s="97">
        <f t="shared" si="1040"/>
        <v>0</v>
      </c>
      <c r="BU503" s="97">
        <f t="shared" si="1041"/>
        <v>0</v>
      </c>
      <c r="BV503" s="97">
        <f t="shared" si="1042"/>
        <v>9395821.2422266677</v>
      </c>
      <c r="BW503" s="97">
        <f t="shared" si="1043"/>
        <v>0</v>
      </c>
      <c r="BX503" s="97">
        <f t="shared" si="1044"/>
        <v>0</v>
      </c>
      <c r="BY503" s="469">
        <f t="shared" si="1045"/>
        <v>9588461.1870900169</v>
      </c>
      <c r="BZ503" s="470">
        <f t="shared" si="1046"/>
        <v>0</v>
      </c>
      <c r="CA503" s="470">
        <f t="shared" si="1047"/>
        <v>0</v>
      </c>
      <c r="CB503" s="470">
        <f t="shared" si="1048"/>
        <v>9.2599800075898499E-3</v>
      </c>
      <c r="CC503" s="470">
        <f t="shared" si="1049"/>
        <v>0</v>
      </c>
      <c r="CD503" s="470">
        <f t="shared" si="1050"/>
        <v>0</v>
      </c>
      <c r="CE503" s="470">
        <f t="shared" si="1051"/>
        <v>9.6046982718492983E-3</v>
      </c>
      <c r="CF503" s="470">
        <f t="shared" si="1052"/>
        <v>0</v>
      </c>
      <c r="CG503" s="470">
        <f t="shared" si="1053"/>
        <v>0</v>
      </c>
      <c r="CH503" s="470">
        <f t="shared" si="1054"/>
        <v>1.0032526720411047E-2</v>
      </c>
      <c r="CI503" s="470">
        <f t="shared" si="1055"/>
        <v>0</v>
      </c>
      <c r="CJ503" s="470">
        <f t="shared" si="1056"/>
        <v>0</v>
      </c>
      <c r="CK503" s="472">
        <f t="shared" si="1057"/>
        <v>1.0614027480067857E-2</v>
      </c>
      <c r="CL503" s="470">
        <f t="shared" si="1058"/>
        <v>0</v>
      </c>
      <c r="CM503" s="116">
        <f t="shared" si="1059"/>
        <v>0</v>
      </c>
      <c r="CN503" s="116">
        <f t="shared" si="1060"/>
        <v>0</v>
      </c>
      <c r="CO503" s="116">
        <f t="shared" si="1061"/>
        <v>0</v>
      </c>
      <c r="CP503" s="116">
        <f t="shared" si="1062"/>
        <v>0</v>
      </c>
      <c r="CQ503" s="116">
        <f t="shared" si="1063"/>
        <v>0</v>
      </c>
      <c r="CR503" s="116">
        <f t="shared" si="1064"/>
        <v>0</v>
      </c>
      <c r="CS503" s="116">
        <f t="shared" si="1065"/>
        <v>0</v>
      </c>
      <c r="CT503" s="116">
        <f t="shared" si="1066"/>
        <v>0</v>
      </c>
      <c r="CU503" s="116">
        <f t="shared" si="1067"/>
        <v>0</v>
      </c>
      <c r="CV503" s="116">
        <f t="shared" si="1068"/>
        <v>0</v>
      </c>
      <c r="CW503" s="471">
        <f t="shared" si="1069"/>
        <v>0</v>
      </c>
      <c r="CX503" s="470">
        <f t="shared" si="1070"/>
        <v>0</v>
      </c>
      <c r="CY503" s="116">
        <f t="shared" si="1071"/>
        <v>0</v>
      </c>
      <c r="CZ503" s="116">
        <f t="shared" si="1072"/>
        <v>0</v>
      </c>
      <c r="DA503" s="116">
        <f t="shared" si="1073"/>
        <v>0</v>
      </c>
      <c r="DB503" s="116">
        <f t="shared" si="1074"/>
        <v>0</v>
      </c>
      <c r="DC503" s="116">
        <f t="shared" si="1075"/>
        <v>0</v>
      </c>
      <c r="DD503" s="116">
        <f t="shared" si="1076"/>
        <v>0</v>
      </c>
      <c r="DE503" s="116">
        <f t="shared" si="1077"/>
        <v>0</v>
      </c>
      <c r="DF503" s="116">
        <f t="shared" si="1078"/>
        <v>0</v>
      </c>
      <c r="DG503" s="116">
        <f t="shared" si="1079"/>
        <v>0</v>
      </c>
      <c r="DH503" s="116">
        <f t="shared" si="1080"/>
        <v>0</v>
      </c>
      <c r="DI503" s="471">
        <f t="shared" si="1081"/>
        <v>0</v>
      </c>
      <c r="DJ503" s="470">
        <f t="shared" si="1082"/>
        <v>0</v>
      </c>
      <c r="DK503" s="116">
        <f t="shared" si="1083"/>
        <v>0</v>
      </c>
      <c r="DL503" s="116">
        <f t="shared" si="1084"/>
        <v>49.290074906367003</v>
      </c>
      <c r="DM503" s="116">
        <f t="shared" si="1085"/>
        <v>0</v>
      </c>
      <c r="DN503" s="116">
        <f t="shared" si="1086"/>
        <v>0</v>
      </c>
      <c r="DO503" s="116">
        <f t="shared" si="1087"/>
        <v>48.150807490636602</v>
      </c>
      <c r="DP503" s="116">
        <f t="shared" si="1088"/>
        <v>0</v>
      </c>
      <c r="DQ503" s="116">
        <f t="shared" si="1089"/>
        <v>0</v>
      </c>
      <c r="DR503" s="116">
        <f t="shared" si="1090"/>
        <v>46.826794007490598</v>
      </c>
      <c r="DS503" s="116">
        <f t="shared" si="1091"/>
        <v>0</v>
      </c>
      <c r="DT503" s="116">
        <f t="shared" si="1092"/>
        <v>0</v>
      </c>
      <c r="DU503" s="471">
        <f t="shared" si="1093"/>
        <v>45.168816479400697</v>
      </c>
      <c r="DV503" s="470">
        <f t="shared" si="1094"/>
        <v>0</v>
      </c>
      <c r="DW503" s="470">
        <f t="shared" si="1095"/>
        <v>0</v>
      </c>
      <c r="DX503" s="470">
        <f t="shared" si="1096"/>
        <v>0</v>
      </c>
      <c r="DY503" s="470">
        <f t="shared" si="1097"/>
        <v>0</v>
      </c>
      <c r="DZ503" s="470">
        <f t="shared" si="1098"/>
        <v>0</v>
      </c>
      <c r="EA503" s="470">
        <f t="shared" si="1099"/>
        <v>0</v>
      </c>
      <c r="EB503" s="470">
        <f t="shared" si="1100"/>
        <v>0</v>
      </c>
      <c r="EC503" s="470">
        <f t="shared" si="1101"/>
        <v>0</v>
      </c>
      <c r="ED503" s="470">
        <f t="shared" si="1102"/>
        <v>0</v>
      </c>
      <c r="EE503" s="470">
        <f t="shared" si="1103"/>
        <v>0</v>
      </c>
      <c r="EF503" s="470">
        <f t="shared" si="1104"/>
        <v>0</v>
      </c>
      <c r="EG503" s="470">
        <f t="shared" si="1105"/>
        <v>0</v>
      </c>
      <c r="EH503" s="466">
        <f t="shared" si="1106"/>
        <v>0</v>
      </c>
      <c r="EI503" s="122">
        <f t="shared" si="1107"/>
        <v>0</v>
      </c>
      <c r="EJ503" s="122">
        <f t="shared" si="1108"/>
        <v>10.80075427481861</v>
      </c>
      <c r="EK503" s="122">
        <f t="shared" si="1109"/>
        <v>0</v>
      </c>
      <c r="EL503" s="122">
        <f t="shared" si="1110"/>
        <v>0</v>
      </c>
      <c r="EM503" s="122">
        <f t="shared" si="1111"/>
        <v>11.202830441641478</v>
      </c>
      <c r="EN503" s="122">
        <f t="shared" si="1112"/>
        <v>0</v>
      </c>
      <c r="EO503" s="122">
        <f t="shared" si="1113"/>
        <v>0</v>
      </c>
      <c r="EP503" s="122">
        <f t="shared" si="1114"/>
        <v>11.70184555192303</v>
      </c>
      <c r="EQ503" s="122">
        <f t="shared" si="1115"/>
        <v>0</v>
      </c>
      <c r="ER503" s="122">
        <f t="shared" si="1116"/>
        <v>0</v>
      </c>
      <c r="ES503" s="469">
        <f t="shared" si="1117"/>
        <v>12.380102611930248</v>
      </c>
      <c r="ET503" s="466">
        <f t="shared" si="1118"/>
        <v>0</v>
      </c>
      <c r="EU503" s="122">
        <f t="shared" si="1119"/>
        <v>0</v>
      </c>
      <c r="EV503" s="122">
        <f t="shared" si="1120"/>
        <v>0</v>
      </c>
      <c r="EW503" s="122">
        <f t="shared" si="1121"/>
        <v>0</v>
      </c>
      <c r="EX503" s="122">
        <f t="shared" si="1122"/>
        <v>0</v>
      </c>
      <c r="EY503" s="122">
        <f t="shared" si="1123"/>
        <v>0</v>
      </c>
      <c r="EZ503" s="122">
        <f t="shared" si="1124"/>
        <v>0</v>
      </c>
      <c r="FA503" s="122">
        <f t="shared" si="1125"/>
        <v>0</v>
      </c>
      <c r="FB503" s="122">
        <f t="shared" si="1126"/>
        <v>0</v>
      </c>
      <c r="FC503" s="122">
        <f t="shared" si="1127"/>
        <v>0</v>
      </c>
      <c r="FD503" s="122">
        <f t="shared" si="1128"/>
        <v>0</v>
      </c>
      <c r="FE503" s="469">
        <f t="shared" si="1129"/>
        <v>0</v>
      </c>
      <c r="FF503" s="466">
        <f t="shared" si="1130"/>
        <v>0</v>
      </c>
      <c r="FG503" s="466">
        <f t="shared" si="1131"/>
        <v>0</v>
      </c>
      <c r="FH503" s="466">
        <f t="shared" si="1132"/>
        <v>10.80075427481861</v>
      </c>
      <c r="FI503" s="466">
        <f t="shared" si="1133"/>
        <v>0</v>
      </c>
      <c r="FJ503" s="466">
        <f t="shared" si="1134"/>
        <v>0</v>
      </c>
      <c r="FK503" s="466">
        <f t="shared" si="1135"/>
        <v>11.202830441641478</v>
      </c>
      <c r="FL503" s="466">
        <f t="shared" si="1136"/>
        <v>0</v>
      </c>
      <c r="FM503" s="466">
        <f t="shared" si="1137"/>
        <v>0</v>
      </c>
      <c r="FN503" s="466">
        <f t="shared" si="1138"/>
        <v>11.70184555192303</v>
      </c>
      <c r="FO503" s="466">
        <f t="shared" si="1139"/>
        <v>0</v>
      </c>
      <c r="FP503" s="466">
        <f t="shared" si="1140"/>
        <v>0</v>
      </c>
      <c r="FQ503" s="468">
        <f t="shared" si="1141"/>
        <v>12.380102611930248</v>
      </c>
      <c r="FR503" s="466">
        <f t="shared" si="1142"/>
        <v>0</v>
      </c>
      <c r="FS503" s="466">
        <f t="shared" si="1143"/>
        <v>0</v>
      </c>
      <c r="FT503" s="466">
        <f t="shared" si="1144"/>
        <v>0</v>
      </c>
      <c r="FU503" s="466">
        <f t="shared" si="1145"/>
        <v>0</v>
      </c>
      <c r="FV503" s="466">
        <f t="shared" si="1146"/>
        <v>0</v>
      </c>
      <c r="FW503" s="466">
        <f t="shared" si="1147"/>
        <v>0</v>
      </c>
      <c r="FX503" s="466">
        <f t="shared" si="1148"/>
        <v>0</v>
      </c>
      <c r="FY503" s="466">
        <f t="shared" si="1149"/>
        <v>0</v>
      </c>
      <c r="FZ503" s="466">
        <f t="shared" si="1150"/>
        <v>0</v>
      </c>
      <c r="GA503" s="466">
        <f t="shared" si="1151"/>
        <v>0</v>
      </c>
      <c r="GB503" s="466">
        <f t="shared" si="1152"/>
        <v>0</v>
      </c>
      <c r="GC503" s="468">
        <f t="shared" si="1153"/>
        <v>0</v>
      </c>
    </row>
    <row r="504" spans="1:185">
      <c r="A504" s="97">
        <v>501</v>
      </c>
      <c r="B504" s="97" t="s">
        <v>11</v>
      </c>
      <c r="C504" s="97" t="s">
        <v>213</v>
      </c>
      <c r="D504" s="97" t="s">
        <v>935</v>
      </c>
      <c r="E504" s="321">
        <v>0</v>
      </c>
      <c r="F504" s="122">
        <v>0</v>
      </c>
      <c r="G504" s="122">
        <v>9.1256722972972995</v>
      </c>
      <c r="H504" s="122">
        <v>0</v>
      </c>
      <c r="I504" s="122">
        <v>0</v>
      </c>
      <c r="J504" s="122">
        <v>8.49786829510135</v>
      </c>
      <c r="K504" s="122">
        <v>0</v>
      </c>
      <c r="L504" s="122">
        <v>0</v>
      </c>
      <c r="M504" s="122">
        <v>8.0473170405405394</v>
      </c>
      <c r="N504" s="122">
        <v>0</v>
      </c>
      <c r="O504" s="122">
        <v>0</v>
      </c>
      <c r="P504" s="475">
        <v>6.5539597601351396</v>
      </c>
      <c r="Q504" s="474">
        <v>6</v>
      </c>
      <c r="R504" s="97">
        <v>0</v>
      </c>
      <c r="S504" s="97">
        <v>0</v>
      </c>
      <c r="T504" s="97">
        <v>54.754033783783797</v>
      </c>
      <c r="U504" s="97">
        <v>0</v>
      </c>
      <c r="V504" s="97">
        <v>0</v>
      </c>
      <c r="W504" s="97">
        <v>50.987209770608096</v>
      </c>
      <c r="X504" s="97">
        <v>0</v>
      </c>
      <c r="Y504" s="97">
        <v>0</v>
      </c>
      <c r="Z504" s="97">
        <v>48.283902243243197</v>
      </c>
      <c r="AA504" s="97">
        <v>0</v>
      </c>
      <c r="AB504" s="97">
        <v>0</v>
      </c>
      <c r="AC504" s="97">
        <v>39.323758560810802</v>
      </c>
      <c r="AD504" s="321">
        <v>0</v>
      </c>
      <c r="AE504" s="97">
        <v>0</v>
      </c>
      <c r="AF504" s="97">
        <v>98436.620591954197</v>
      </c>
      <c r="AG504" s="97">
        <v>0</v>
      </c>
      <c r="AH504" s="97">
        <v>0</v>
      </c>
      <c r="AI504" s="97">
        <v>91664.6368567311</v>
      </c>
      <c r="AJ504" s="97">
        <v>0</v>
      </c>
      <c r="AK504" s="97">
        <v>0</v>
      </c>
      <c r="AL504" s="97">
        <v>86804.642333984302</v>
      </c>
      <c r="AM504" s="97">
        <v>0</v>
      </c>
      <c r="AN504" s="97">
        <v>0</v>
      </c>
      <c r="AO504" s="97">
        <v>70696.122900931703</v>
      </c>
      <c r="AP504" s="466">
        <f t="shared" si="1010"/>
        <v>0</v>
      </c>
      <c r="AQ504" s="122">
        <f t="shared" si="1011"/>
        <v>0</v>
      </c>
      <c r="AR504" s="473">
        <f t="shared" si="1012"/>
        <v>1797.7966880151146</v>
      </c>
      <c r="AS504" s="122">
        <f t="shared" si="1013"/>
        <v>0</v>
      </c>
      <c r="AT504" s="122">
        <f t="shared" si="1014"/>
        <v>0</v>
      </c>
      <c r="AU504" s="122">
        <f t="shared" si="1015"/>
        <v>1797.7966880151141</v>
      </c>
      <c r="AV504" s="122">
        <f t="shared" si="1016"/>
        <v>0</v>
      </c>
      <c r="AW504" s="122">
        <f t="shared" si="1017"/>
        <v>0</v>
      </c>
      <c r="AX504" s="122">
        <f t="shared" si="1018"/>
        <v>1797.7967459357878</v>
      </c>
      <c r="AY504" s="122">
        <f t="shared" si="1019"/>
        <v>0</v>
      </c>
      <c r="AZ504" s="122">
        <f t="shared" si="1020"/>
        <v>0</v>
      </c>
      <c r="BA504" s="469">
        <f t="shared" si="1021"/>
        <v>1797.7966880151155</v>
      </c>
      <c r="BB504" s="97">
        <f t="shared" si="1022"/>
        <v>0</v>
      </c>
      <c r="BC504" s="97">
        <f t="shared" si="1023"/>
        <v>0</v>
      </c>
      <c r="BD504" s="97">
        <f t="shared" si="1024"/>
        <v>1.408294028190691</v>
      </c>
      <c r="BE504" s="97">
        <f t="shared" si="1025"/>
        <v>0</v>
      </c>
      <c r="BF504" s="97">
        <f t="shared" si="1026"/>
        <v>0</v>
      </c>
      <c r="BG504" s="97">
        <f t="shared" si="1027"/>
        <v>1.3114099194518072</v>
      </c>
      <c r="BH504" s="97">
        <f t="shared" si="1028"/>
        <v>0</v>
      </c>
      <c r="BI504" s="97">
        <f t="shared" si="1029"/>
        <v>0</v>
      </c>
      <c r="BJ504" s="97">
        <f t="shared" si="1030"/>
        <v>1.2418798486229727</v>
      </c>
      <c r="BK504" s="97">
        <f t="shared" si="1031"/>
        <v>0</v>
      </c>
      <c r="BL504" s="97">
        <f t="shared" si="1032"/>
        <v>0</v>
      </c>
      <c r="BM504" s="469">
        <f t="shared" si="1033"/>
        <v>1.0114216345390772</v>
      </c>
      <c r="BN504" s="467">
        <f t="shared" si="1034"/>
        <v>0</v>
      </c>
      <c r="BO504" s="97">
        <f t="shared" si="1035"/>
        <v>0</v>
      </c>
      <c r="BP504" s="97">
        <f t="shared" si="1036"/>
        <v>2819030.1222499227</v>
      </c>
      <c r="BQ504" s="97">
        <f t="shared" si="1037"/>
        <v>0</v>
      </c>
      <c r="BR504" s="97">
        <f t="shared" si="1038"/>
        <v>0</v>
      </c>
      <c r="BS504" s="97">
        <f t="shared" si="1039"/>
        <v>2934454.0283430279</v>
      </c>
      <c r="BT504" s="97">
        <f t="shared" si="1040"/>
        <v>0</v>
      </c>
      <c r="BU504" s="97">
        <f t="shared" si="1041"/>
        <v>0</v>
      </c>
      <c r="BV504" s="97">
        <f t="shared" si="1042"/>
        <v>3025849.170909585</v>
      </c>
      <c r="BW504" s="97">
        <f t="shared" si="1043"/>
        <v>0</v>
      </c>
      <c r="BX504" s="97">
        <f t="shared" si="1044"/>
        <v>0</v>
      </c>
      <c r="BY504" s="469">
        <f t="shared" si="1045"/>
        <v>3396543.7656725231</v>
      </c>
      <c r="BZ504" s="470">
        <f t="shared" si="1046"/>
        <v>0</v>
      </c>
      <c r="CA504" s="470">
        <f t="shared" si="1047"/>
        <v>0</v>
      </c>
      <c r="CB504" s="470">
        <f t="shared" si="1048"/>
        <v>2.5742670698764296E-3</v>
      </c>
      <c r="CC504" s="470">
        <f t="shared" si="1049"/>
        <v>0</v>
      </c>
      <c r="CD504" s="470">
        <f t="shared" si="1050"/>
        <v>0</v>
      </c>
      <c r="CE504" s="470">
        <f t="shared" si="1051"/>
        <v>2.8776373933238966E-3</v>
      </c>
      <c r="CF504" s="470">
        <f t="shared" si="1052"/>
        <v>0</v>
      </c>
      <c r="CG504" s="470">
        <f t="shared" si="1053"/>
        <v>0</v>
      </c>
      <c r="CH504" s="470">
        <f t="shared" si="1054"/>
        <v>3.1333933571338671E-3</v>
      </c>
      <c r="CI504" s="470">
        <f t="shared" si="1055"/>
        <v>0</v>
      </c>
      <c r="CJ504" s="470">
        <f t="shared" si="1056"/>
        <v>0</v>
      </c>
      <c r="CK504" s="472">
        <f t="shared" si="1057"/>
        <v>4.3186916637432569E-3</v>
      </c>
      <c r="CL504" s="470">
        <f t="shared" si="1058"/>
        <v>0</v>
      </c>
      <c r="CM504" s="116">
        <f t="shared" si="1059"/>
        <v>0</v>
      </c>
      <c r="CN504" s="116">
        <f t="shared" si="1060"/>
        <v>0</v>
      </c>
      <c r="CO504" s="116">
        <f t="shared" si="1061"/>
        <v>0</v>
      </c>
      <c r="CP504" s="116">
        <f t="shared" si="1062"/>
        <v>0</v>
      </c>
      <c r="CQ504" s="116">
        <f t="shared" si="1063"/>
        <v>0</v>
      </c>
      <c r="CR504" s="116">
        <f t="shared" si="1064"/>
        <v>0</v>
      </c>
      <c r="CS504" s="116">
        <f t="shared" si="1065"/>
        <v>0</v>
      </c>
      <c r="CT504" s="116">
        <f t="shared" si="1066"/>
        <v>0</v>
      </c>
      <c r="CU504" s="116">
        <f t="shared" si="1067"/>
        <v>0</v>
      </c>
      <c r="CV504" s="116">
        <f t="shared" si="1068"/>
        <v>0</v>
      </c>
      <c r="CW504" s="471">
        <f t="shared" si="1069"/>
        <v>0</v>
      </c>
      <c r="CX504" s="470">
        <f t="shared" si="1070"/>
        <v>0</v>
      </c>
      <c r="CY504" s="116">
        <f t="shared" si="1071"/>
        <v>0</v>
      </c>
      <c r="CZ504" s="116">
        <f t="shared" si="1072"/>
        <v>54.754033783783797</v>
      </c>
      <c r="DA504" s="116">
        <f t="shared" si="1073"/>
        <v>0</v>
      </c>
      <c r="DB504" s="116">
        <f t="shared" si="1074"/>
        <v>0</v>
      </c>
      <c r="DC504" s="116">
        <f t="shared" si="1075"/>
        <v>50.987209770608096</v>
      </c>
      <c r="DD504" s="116">
        <f t="shared" si="1076"/>
        <v>0</v>
      </c>
      <c r="DE504" s="116">
        <f t="shared" si="1077"/>
        <v>0</v>
      </c>
      <c r="DF504" s="116">
        <f t="shared" si="1078"/>
        <v>48.283902243243197</v>
      </c>
      <c r="DG504" s="116">
        <f t="shared" si="1079"/>
        <v>0</v>
      </c>
      <c r="DH504" s="116">
        <f t="shared" si="1080"/>
        <v>0</v>
      </c>
      <c r="DI504" s="471">
        <f t="shared" si="1081"/>
        <v>39.323758560810802</v>
      </c>
      <c r="DJ504" s="470">
        <f t="shared" si="1082"/>
        <v>0</v>
      </c>
      <c r="DK504" s="116">
        <f t="shared" si="1083"/>
        <v>0</v>
      </c>
      <c r="DL504" s="116">
        <f t="shared" si="1084"/>
        <v>0</v>
      </c>
      <c r="DM504" s="116">
        <f t="shared" si="1085"/>
        <v>0</v>
      </c>
      <c r="DN504" s="116">
        <f t="shared" si="1086"/>
        <v>0</v>
      </c>
      <c r="DO504" s="116">
        <f t="shared" si="1087"/>
        <v>0</v>
      </c>
      <c r="DP504" s="116">
        <f t="shared" si="1088"/>
        <v>0</v>
      </c>
      <c r="DQ504" s="116">
        <f t="shared" si="1089"/>
        <v>0</v>
      </c>
      <c r="DR504" s="116">
        <f t="shared" si="1090"/>
        <v>0</v>
      </c>
      <c r="DS504" s="116">
        <f t="shared" si="1091"/>
        <v>0</v>
      </c>
      <c r="DT504" s="116">
        <f t="shared" si="1092"/>
        <v>0</v>
      </c>
      <c r="DU504" s="471">
        <f t="shared" si="1093"/>
        <v>0</v>
      </c>
      <c r="DV504" s="470">
        <f t="shared" si="1094"/>
        <v>0</v>
      </c>
      <c r="DW504" s="470">
        <f t="shared" si="1095"/>
        <v>0</v>
      </c>
      <c r="DX504" s="470">
        <f t="shared" si="1096"/>
        <v>0</v>
      </c>
      <c r="DY504" s="470">
        <f t="shared" si="1097"/>
        <v>0</v>
      </c>
      <c r="DZ504" s="470">
        <f t="shared" si="1098"/>
        <v>0</v>
      </c>
      <c r="EA504" s="470">
        <f t="shared" si="1099"/>
        <v>0</v>
      </c>
      <c r="EB504" s="470">
        <f t="shared" si="1100"/>
        <v>0</v>
      </c>
      <c r="EC504" s="470">
        <f t="shared" si="1101"/>
        <v>0</v>
      </c>
      <c r="ED504" s="470">
        <f t="shared" si="1102"/>
        <v>0</v>
      </c>
      <c r="EE504" s="470">
        <f t="shared" si="1103"/>
        <v>0</v>
      </c>
      <c r="EF504" s="470">
        <f t="shared" si="1104"/>
        <v>0</v>
      </c>
      <c r="EG504" s="470">
        <f t="shared" si="1105"/>
        <v>0</v>
      </c>
      <c r="EH504" s="466">
        <f t="shared" si="1106"/>
        <v>0</v>
      </c>
      <c r="EI504" s="122">
        <f t="shared" si="1107"/>
        <v>0</v>
      </c>
      <c r="EJ504" s="122">
        <f t="shared" si="1108"/>
        <v>2.0017340596634341</v>
      </c>
      <c r="EK504" s="122">
        <f t="shared" si="1109"/>
        <v>0</v>
      </c>
      <c r="EL504" s="122">
        <f t="shared" si="1110"/>
        <v>0</v>
      </c>
      <c r="EM504" s="122">
        <f t="shared" si="1111"/>
        <v>2.2376329359851743</v>
      </c>
      <c r="EN504" s="122">
        <f t="shared" si="1112"/>
        <v>0</v>
      </c>
      <c r="EO504" s="122">
        <f t="shared" si="1113"/>
        <v>0</v>
      </c>
      <c r="EP504" s="122">
        <f t="shared" si="1114"/>
        <v>2.4365071824498337</v>
      </c>
      <c r="EQ504" s="122">
        <f t="shared" si="1115"/>
        <v>0</v>
      </c>
      <c r="ER504" s="122">
        <f t="shared" si="1116"/>
        <v>0</v>
      </c>
      <c r="ES504" s="469">
        <f t="shared" si="1117"/>
        <v>3.3581877722245763</v>
      </c>
      <c r="ET504" s="466">
        <f t="shared" si="1118"/>
        <v>0</v>
      </c>
      <c r="EU504" s="122">
        <f t="shared" si="1119"/>
        <v>0</v>
      </c>
      <c r="EV504" s="122">
        <f t="shared" si="1120"/>
        <v>2.0017340596634341</v>
      </c>
      <c r="EW504" s="122">
        <f t="shared" si="1121"/>
        <v>0</v>
      </c>
      <c r="EX504" s="122">
        <f t="shared" si="1122"/>
        <v>0</v>
      </c>
      <c r="EY504" s="122">
        <f t="shared" si="1123"/>
        <v>2.2376329359851743</v>
      </c>
      <c r="EZ504" s="122">
        <f t="shared" si="1124"/>
        <v>0</v>
      </c>
      <c r="FA504" s="122">
        <f t="shared" si="1125"/>
        <v>0</v>
      </c>
      <c r="FB504" s="122">
        <f t="shared" si="1126"/>
        <v>2.4365071824498337</v>
      </c>
      <c r="FC504" s="122">
        <f t="shared" si="1127"/>
        <v>0</v>
      </c>
      <c r="FD504" s="122">
        <f t="shared" si="1128"/>
        <v>0</v>
      </c>
      <c r="FE504" s="469">
        <f t="shared" si="1129"/>
        <v>3.3581877722245763</v>
      </c>
      <c r="FF504" s="466">
        <f t="shared" si="1130"/>
        <v>0</v>
      </c>
      <c r="FG504" s="466">
        <f t="shared" si="1131"/>
        <v>0</v>
      </c>
      <c r="FH504" s="466">
        <f t="shared" si="1132"/>
        <v>0</v>
      </c>
      <c r="FI504" s="466">
        <f t="shared" si="1133"/>
        <v>0</v>
      </c>
      <c r="FJ504" s="466">
        <f t="shared" si="1134"/>
        <v>0</v>
      </c>
      <c r="FK504" s="466">
        <f t="shared" si="1135"/>
        <v>0</v>
      </c>
      <c r="FL504" s="466">
        <f t="shared" si="1136"/>
        <v>0</v>
      </c>
      <c r="FM504" s="466">
        <f t="shared" si="1137"/>
        <v>0</v>
      </c>
      <c r="FN504" s="466">
        <f t="shared" si="1138"/>
        <v>0</v>
      </c>
      <c r="FO504" s="466">
        <f t="shared" si="1139"/>
        <v>0</v>
      </c>
      <c r="FP504" s="466">
        <f t="shared" si="1140"/>
        <v>0</v>
      </c>
      <c r="FQ504" s="468">
        <f t="shared" si="1141"/>
        <v>0</v>
      </c>
      <c r="FR504" s="466">
        <f t="shared" si="1142"/>
        <v>0</v>
      </c>
      <c r="FS504" s="466">
        <f t="shared" si="1143"/>
        <v>0</v>
      </c>
      <c r="FT504" s="466">
        <f t="shared" si="1144"/>
        <v>0</v>
      </c>
      <c r="FU504" s="466">
        <f t="shared" si="1145"/>
        <v>0</v>
      </c>
      <c r="FV504" s="466">
        <f t="shared" si="1146"/>
        <v>0</v>
      </c>
      <c r="FW504" s="466">
        <f t="shared" si="1147"/>
        <v>0</v>
      </c>
      <c r="FX504" s="466">
        <f t="shared" si="1148"/>
        <v>0</v>
      </c>
      <c r="FY504" s="466">
        <f t="shared" si="1149"/>
        <v>0</v>
      </c>
      <c r="FZ504" s="466">
        <f t="shared" si="1150"/>
        <v>0</v>
      </c>
      <c r="GA504" s="466">
        <f t="shared" si="1151"/>
        <v>0</v>
      </c>
      <c r="GB504" s="466">
        <f t="shared" si="1152"/>
        <v>0</v>
      </c>
      <c r="GC504" s="468">
        <f t="shared" si="1153"/>
        <v>0</v>
      </c>
    </row>
    <row r="505" spans="1:185">
      <c r="A505" s="97">
        <v>502</v>
      </c>
      <c r="B505" s="97" t="s">
        <v>11</v>
      </c>
      <c r="C505" s="97" t="s">
        <v>213</v>
      </c>
      <c r="D505" s="97" t="s">
        <v>935</v>
      </c>
      <c r="E505" s="321">
        <v>0</v>
      </c>
      <c r="F505" s="122">
        <v>0</v>
      </c>
      <c r="G505" s="122">
        <v>11.491817154088499</v>
      </c>
      <c r="H505" s="122">
        <v>0</v>
      </c>
      <c r="I505" s="122">
        <v>0</v>
      </c>
      <c r="J505" s="122">
        <v>11.2154389515327</v>
      </c>
      <c r="K505" s="122">
        <v>0</v>
      </c>
      <c r="L505" s="122">
        <v>0</v>
      </c>
      <c r="M505" s="122">
        <v>10.8942426620759</v>
      </c>
      <c r="N505" s="122">
        <v>0</v>
      </c>
      <c r="O505" s="122">
        <v>0</v>
      </c>
      <c r="P505" s="475">
        <v>10.4920290616828</v>
      </c>
      <c r="Q505" s="474">
        <v>1</v>
      </c>
      <c r="R505" s="97">
        <v>0</v>
      </c>
      <c r="S505" s="97">
        <v>0</v>
      </c>
      <c r="T505" s="97">
        <v>11.491817154088499</v>
      </c>
      <c r="U505" s="97">
        <v>0</v>
      </c>
      <c r="V505" s="97">
        <v>0</v>
      </c>
      <c r="W505" s="97">
        <v>11.2154389515327</v>
      </c>
      <c r="X505" s="97">
        <v>0</v>
      </c>
      <c r="Y505" s="97">
        <v>0</v>
      </c>
      <c r="Z505" s="97">
        <v>10.8942426620759</v>
      </c>
      <c r="AA505" s="97">
        <v>0</v>
      </c>
      <c r="AB505" s="97">
        <v>0</v>
      </c>
      <c r="AC505" s="97">
        <v>10.4920290616828</v>
      </c>
      <c r="AD505" s="321">
        <v>0</v>
      </c>
      <c r="AE505" s="97">
        <v>0</v>
      </c>
      <c r="AF505" s="97">
        <v>1603.5790329332101</v>
      </c>
      <c r="AG505" s="97">
        <v>0</v>
      </c>
      <c r="AH505" s="97">
        <v>0</v>
      </c>
      <c r="AI505" s="97">
        <v>1565.01295719116</v>
      </c>
      <c r="AJ505" s="97">
        <v>0</v>
      </c>
      <c r="AK505" s="97">
        <v>0</v>
      </c>
      <c r="AL505" s="97">
        <v>1520.19287109375</v>
      </c>
      <c r="AM505" s="97">
        <v>0</v>
      </c>
      <c r="AN505" s="97">
        <v>0</v>
      </c>
      <c r="AO505" s="97">
        <v>1464.06765706802</v>
      </c>
      <c r="AP505" s="466">
        <f t="shared" si="1010"/>
        <v>0</v>
      </c>
      <c r="AQ505" s="122">
        <f t="shared" si="1011"/>
        <v>0</v>
      </c>
      <c r="AR505" s="473">
        <f t="shared" si="1012"/>
        <v>139.54094565128867</v>
      </c>
      <c r="AS505" s="122">
        <f t="shared" si="1013"/>
        <v>0</v>
      </c>
      <c r="AT505" s="122">
        <f t="shared" si="1014"/>
        <v>0</v>
      </c>
      <c r="AU505" s="122">
        <f t="shared" si="1015"/>
        <v>139.54094565128773</v>
      </c>
      <c r="AV505" s="122">
        <f t="shared" si="1016"/>
        <v>0</v>
      </c>
      <c r="AW505" s="122">
        <f t="shared" si="1017"/>
        <v>0</v>
      </c>
      <c r="AX505" s="122">
        <f t="shared" si="1018"/>
        <v>139.54094086647387</v>
      </c>
      <c r="AY505" s="122">
        <f t="shared" si="1019"/>
        <v>0</v>
      </c>
      <c r="AZ505" s="122">
        <f t="shared" si="1020"/>
        <v>0</v>
      </c>
      <c r="BA505" s="469">
        <f t="shared" si="1021"/>
        <v>139.54094565128858</v>
      </c>
      <c r="BB505" s="97">
        <f t="shared" si="1022"/>
        <v>0</v>
      </c>
      <c r="BC505" s="97">
        <f t="shared" si="1023"/>
        <v>0</v>
      </c>
      <c r="BD505" s="97">
        <f t="shared" si="1024"/>
        <v>1.7734427605903904</v>
      </c>
      <c r="BE505" s="97">
        <f t="shared" si="1025"/>
        <v>0</v>
      </c>
      <c r="BF505" s="97">
        <f t="shared" si="1026"/>
        <v>0</v>
      </c>
      <c r="BG505" s="97">
        <f t="shared" si="1027"/>
        <v>1.7307914621981964</v>
      </c>
      <c r="BH505" s="97">
        <f t="shared" si="1028"/>
        <v>0</v>
      </c>
      <c r="BI505" s="97">
        <f t="shared" si="1029"/>
        <v>0</v>
      </c>
      <c r="BJ505" s="97">
        <f t="shared" si="1030"/>
        <v>1.6812237370396905</v>
      </c>
      <c r="BK505" s="97">
        <f t="shared" si="1031"/>
        <v>0</v>
      </c>
      <c r="BL505" s="97">
        <f t="shared" si="1032"/>
        <v>0</v>
      </c>
      <c r="BM505" s="469">
        <f t="shared" si="1033"/>
        <v>1.6191532404190265</v>
      </c>
      <c r="BN505" s="467">
        <f t="shared" si="1034"/>
        <v>0</v>
      </c>
      <c r="BO505" s="97">
        <f t="shared" si="1035"/>
        <v>0</v>
      </c>
      <c r="BP505" s="97">
        <f t="shared" si="1036"/>
        <v>192172.4298344398</v>
      </c>
      <c r="BQ505" s="97">
        <f t="shared" si="1037"/>
        <v>0</v>
      </c>
      <c r="BR505" s="97">
        <f t="shared" si="1038"/>
        <v>0</v>
      </c>
      <c r="BS505" s="97">
        <f t="shared" si="1039"/>
        <v>194824.40582272346</v>
      </c>
      <c r="BT505" s="97">
        <f t="shared" si="1040"/>
        <v>0</v>
      </c>
      <c r="BU505" s="97">
        <f t="shared" si="1041"/>
        <v>0</v>
      </c>
      <c r="BV505" s="97">
        <f t="shared" si="1042"/>
        <v>198037.74504447589</v>
      </c>
      <c r="BW505" s="97">
        <f t="shared" si="1043"/>
        <v>0</v>
      </c>
      <c r="BX505" s="97">
        <f t="shared" si="1044"/>
        <v>0</v>
      </c>
      <c r="BY505" s="469">
        <f t="shared" si="1045"/>
        <v>202276.78096938992</v>
      </c>
      <c r="BZ505" s="470">
        <f t="shared" si="1046"/>
        <v>0</v>
      </c>
      <c r="CA505" s="470">
        <f t="shared" si="1047"/>
        <v>0</v>
      </c>
      <c r="CB505" s="470">
        <f t="shared" si="1048"/>
        <v>8.3612725149420641E-4</v>
      </c>
      <c r="CC505" s="470">
        <f t="shared" si="1049"/>
        <v>0</v>
      </c>
      <c r="CD505" s="470">
        <f t="shared" si="1050"/>
        <v>0</v>
      </c>
      <c r="CE505" s="470">
        <f t="shared" si="1051"/>
        <v>8.6855452855948525E-4</v>
      </c>
      <c r="CF505" s="470">
        <f t="shared" si="1052"/>
        <v>0</v>
      </c>
      <c r="CG505" s="470">
        <f t="shared" si="1053"/>
        <v>0</v>
      </c>
      <c r="CH505" s="470">
        <f t="shared" si="1054"/>
        <v>9.0891010594920858E-4</v>
      </c>
      <c r="CI505" s="470">
        <f t="shared" si="1055"/>
        <v>0</v>
      </c>
      <c r="CJ505" s="470">
        <f t="shared" si="1056"/>
        <v>0</v>
      </c>
      <c r="CK505" s="472">
        <f t="shared" si="1057"/>
        <v>9.6395454006180143E-4</v>
      </c>
      <c r="CL505" s="470">
        <f t="shared" si="1058"/>
        <v>0</v>
      </c>
      <c r="CM505" s="116">
        <f t="shared" si="1059"/>
        <v>0</v>
      </c>
      <c r="CN505" s="116">
        <f t="shared" si="1060"/>
        <v>0</v>
      </c>
      <c r="CO505" s="116">
        <f t="shared" si="1061"/>
        <v>0</v>
      </c>
      <c r="CP505" s="116">
        <f t="shared" si="1062"/>
        <v>0</v>
      </c>
      <c r="CQ505" s="116">
        <f t="shared" si="1063"/>
        <v>0</v>
      </c>
      <c r="CR505" s="116">
        <f t="shared" si="1064"/>
        <v>0</v>
      </c>
      <c r="CS505" s="116">
        <f t="shared" si="1065"/>
        <v>0</v>
      </c>
      <c r="CT505" s="116">
        <f t="shared" si="1066"/>
        <v>0</v>
      </c>
      <c r="CU505" s="116">
        <f t="shared" si="1067"/>
        <v>0</v>
      </c>
      <c r="CV505" s="116">
        <f t="shared" si="1068"/>
        <v>0</v>
      </c>
      <c r="CW505" s="471">
        <f t="shared" si="1069"/>
        <v>0</v>
      </c>
      <c r="CX505" s="470">
        <f t="shared" si="1070"/>
        <v>0</v>
      </c>
      <c r="CY505" s="116">
        <f t="shared" si="1071"/>
        <v>0</v>
      </c>
      <c r="CZ505" s="116">
        <f t="shared" si="1072"/>
        <v>11.491817154088499</v>
      </c>
      <c r="DA505" s="116">
        <f t="shared" si="1073"/>
        <v>0</v>
      </c>
      <c r="DB505" s="116">
        <f t="shared" si="1074"/>
        <v>0</v>
      </c>
      <c r="DC505" s="116">
        <f t="shared" si="1075"/>
        <v>11.2154389515327</v>
      </c>
      <c r="DD505" s="116">
        <f t="shared" si="1076"/>
        <v>0</v>
      </c>
      <c r="DE505" s="116">
        <f t="shared" si="1077"/>
        <v>0</v>
      </c>
      <c r="DF505" s="116">
        <f t="shared" si="1078"/>
        <v>10.8942426620759</v>
      </c>
      <c r="DG505" s="116">
        <f t="shared" si="1079"/>
        <v>0</v>
      </c>
      <c r="DH505" s="116">
        <f t="shared" si="1080"/>
        <v>0</v>
      </c>
      <c r="DI505" s="471">
        <f t="shared" si="1081"/>
        <v>10.4920290616828</v>
      </c>
      <c r="DJ505" s="470">
        <f t="shared" si="1082"/>
        <v>0</v>
      </c>
      <c r="DK505" s="116">
        <f t="shared" si="1083"/>
        <v>0</v>
      </c>
      <c r="DL505" s="116">
        <f t="shared" si="1084"/>
        <v>0</v>
      </c>
      <c r="DM505" s="116">
        <f t="shared" si="1085"/>
        <v>0</v>
      </c>
      <c r="DN505" s="116">
        <f t="shared" si="1086"/>
        <v>0</v>
      </c>
      <c r="DO505" s="116">
        <f t="shared" si="1087"/>
        <v>0</v>
      </c>
      <c r="DP505" s="116">
        <f t="shared" si="1088"/>
        <v>0</v>
      </c>
      <c r="DQ505" s="116">
        <f t="shared" si="1089"/>
        <v>0</v>
      </c>
      <c r="DR505" s="116">
        <f t="shared" si="1090"/>
        <v>0</v>
      </c>
      <c r="DS505" s="116">
        <f t="shared" si="1091"/>
        <v>0</v>
      </c>
      <c r="DT505" s="116">
        <f t="shared" si="1092"/>
        <v>0</v>
      </c>
      <c r="DU505" s="471">
        <f t="shared" si="1093"/>
        <v>0</v>
      </c>
      <c r="DV505" s="470">
        <f t="shared" si="1094"/>
        <v>0</v>
      </c>
      <c r="DW505" s="470">
        <f t="shared" si="1095"/>
        <v>0</v>
      </c>
      <c r="DX505" s="470">
        <f t="shared" si="1096"/>
        <v>0</v>
      </c>
      <c r="DY505" s="470">
        <f t="shared" si="1097"/>
        <v>0</v>
      </c>
      <c r="DZ505" s="470">
        <f t="shared" si="1098"/>
        <v>0</v>
      </c>
      <c r="EA505" s="470">
        <f t="shared" si="1099"/>
        <v>0</v>
      </c>
      <c r="EB505" s="470">
        <f t="shared" si="1100"/>
        <v>0</v>
      </c>
      <c r="EC505" s="470">
        <f t="shared" si="1101"/>
        <v>0</v>
      </c>
      <c r="ED505" s="470">
        <f t="shared" si="1102"/>
        <v>0</v>
      </c>
      <c r="EE505" s="470">
        <f t="shared" si="1103"/>
        <v>0</v>
      </c>
      <c r="EF505" s="470">
        <f t="shared" si="1104"/>
        <v>0</v>
      </c>
      <c r="EG505" s="470">
        <f t="shared" si="1105"/>
        <v>0</v>
      </c>
      <c r="EH505" s="466">
        <f t="shared" si="1106"/>
        <v>0</v>
      </c>
      <c r="EI505" s="122">
        <f t="shared" si="1107"/>
        <v>0</v>
      </c>
      <c r="EJ505" s="122">
        <f t="shared" si="1108"/>
        <v>0.10836122490384995</v>
      </c>
      <c r="EK505" s="122">
        <f t="shared" si="1109"/>
        <v>0</v>
      </c>
      <c r="EL505" s="122">
        <f t="shared" si="1110"/>
        <v>0</v>
      </c>
      <c r="EM505" s="122">
        <f t="shared" si="1111"/>
        <v>0.11256376639117817</v>
      </c>
      <c r="EN505" s="122">
        <f t="shared" si="1112"/>
        <v>0</v>
      </c>
      <c r="EO505" s="122">
        <f t="shared" si="1113"/>
        <v>0</v>
      </c>
      <c r="EP505" s="122">
        <f t="shared" si="1114"/>
        <v>0.1177938073805584</v>
      </c>
      <c r="EQ505" s="122">
        <f t="shared" si="1115"/>
        <v>0</v>
      </c>
      <c r="ER505" s="122">
        <f t="shared" si="1116"/>
        <v>0</v>
      </c>
      <c r="ES505" s="469">
        <f t="shared" si="1117"/>
        <v>0.12492750897193769</v>
      </c>
      <c r="ET505" s="466">
        <f t="shared" si="1118"/>
        <v>0</v>
      </c>
      <c r="EU505" s="122">
        <f t="shared" si="1119"/>
        <v>0</v>
      </c>
      <c r="EV505" s="122">
        <f t="shared" si="1120"/>
        <v>0.10836122490384995</v>
      </c>
      <c r="EW505" s="122">
        <f t="shared" si="1121"/>
        <v>0</v>
      </c>
      <c r="EX505" s="122">
        <f t="shared" si="1122"/>
        <v>0</v>
      </c>
      <c r="EY505" s="122">
        <f t="shared" si="1123"/>
        <v>0.11256376639117817</v>
      </c>
      <c r="EZ505" s="122">
        <f t="shared" si="1124"/>
        <v>0</v>
      </c>
      <c r="FA505" s="122">
        <f t="shared" si="1125"/>
        <v>0</v>
      </c>
      <c r="FB505" s="122">
        <f t="shared" si="1126"/>
        <v>0.1177938073805584</v>
      </c>
      <c r="FC505" s="122">
        <f t="shared" si="1127"/>
        <v>0</v>
      </c>
      <c r="FD505" s="122">
        <f t="shared" si="1128"/>
        <v>0</v>
      </c>
      <c r="FE505" s="469">
        <f t="shared" si="1129"/>
        <v>0.12492750897193769</v>
      </c>
      <c r="FF505" s="466">
        <f t="shared" si="1130"/>
        <v>0</v>
      </c>
      <c r="FG505" s="466">
        <f t="shared" si="1131"/>
        <v>0</v>
      </c>
      <c r="FH505" s="466">
        <f t="shared" si="1132"/>
        <v>0</v>
      </c>
      <c r="FI505" s="466">
        <f t="shared" si="1133"/>
        <v>0</v>
      </c>
      <c r="FJ505" s="466">
        <f t="shared" si="1134"/>
        <v>0</v>
      </c>
      <c r="FK505" s="466">
        <f t="shared" si="1135"/>
        <v>0</v>
      </c>
      <c r="FL505" s="466">
        <f t="shared" si="1136"/>
        <v>0</v>
      </c>
      <c r="FM505" s="466">
        <f t="shared" si="1137"/>
        <v>0</v>
      </c>
      <c r="FN505" s="466">
        <f t="shared" si="1138"/>
        <v>0</v>
      </c>
      <c r="FO505" s="466">
        <f t="shared" si="1139"/>
        <v>0</v>
      </c>
      <c r="FP505" s="466">
        <f t="shared" si="1140"/>
        <v>0</v>
      </c>
      <c r="FQ505" s="468">
        <f t="shared" si="1141"/>
        <v>0</v>
      </c>
      <c r="FR505" s="466">
        <f t="shared" si="1142"/>
        <v>0</v>
      </c>
      <c r="FS505" s="466">
        <f t="shared" si="1143"/>
        <v>0</v>
      </c>
      <c r="FT505" s="466">
        <f t="shared" si="1144"/>
        <v>0</v>
      </c>
      <c r="FU505" s="466">
        <f t="shared" si="1145"/>
        <v>0</v>
      </c>
      <c r="FV505" s="466">
        <f t="shared" si="1146"/>
        <v>0</v>
      </c>
      <c r="FW505" s="466">
        <f t="shared" si="1147"/>
        <v>0</v>
      </c>
      <c r="FX505" s="466">
        <f t="shared" si="1148"/>
        <v>0</v>
      </c>
      <c r="FY505" s="466">
        <f t="shared" si="1149"/>
        <v>0</v>
      </c>
      <c r="FZ505" s="466">
        <f t="shared" si="1150"/>
        <v>0</v>
      </c>
      <c r="GA505" s="466">
        <f t="shared" si="1151"/>
        <v>0</v>
      </c>
      <c r="GB505" s="466">
        <f t="shared" si="1152"/>
        <v>0</v>
      </c>
      <c r="GC505" s="468">
        <f t="shared" si="1153"/>
        <v>0</v>
      </c>
    </row>
    <row r="506" spans="1:185">
      <c r="A506" s="97">
        <v>503</v>
      </c>
      <c r="B506" s="97" t="s">
        <v>11</v>
      </c>
      <c r="C506" s="97" t="s">
        <v>213</v>
      </c>
      <c r="D506" s="97" t="s">
        <v>935</v>
      </c>
      <c r="E506" s="321">
        <v>0</v>
      </c>
      <c r="F506" s="122">
        <v>0</v>
      </c>
      <c r="G506" s="122">
        <v>12.778908309058099</v>
      </c>
      <c r="H506" s="122">
        <v>0</v>
      </c>
      <c r="I506" s="122">
        <v>0</v>
      </c>
      <c r="J506" s="122">
        <v>12.4835426827576</v>
      </c>
      <c r="K506" s="122">
        <v>0</v>
      </c>
      <c r="L506" s="122">
        <v>0</v>
      </c>
      <c r="M506" s="122">
        <v>12.140279927867899</v>
      </c>
      <c r="N506" s="122">
        <v>0</v>
      </c>
      <c r="O506" s="122">
        <v>0</v>
      </c>
      <c r="P506" s="475">
        <v>11.7104339020668</v>
      </c>
      <c r="Q506" s="474">
        <v>1</v>
      </c>
      <c r="R506" s="97">
        <v>0</v>
      </c>
      <c r="S506" s="97">
        <v>0</v>
      </c>
      <c r="T506" s="97">
        <v>12.778908309058099</v>
      </c>
      <c r="U506" s="97">
        <v>0</v>
      </c>
      <c r="V506" s="97">
        <v>0</v>
      </c>
      <c r="W506" s="97">
        <v>12.4835426827576</v>
      </c>
      <c r="X506" s="97">
        <v>0</v>
      </c>
      <c r="Y506" s="97">
        <v>0</v>
      </c>
      <c r="Z506" s="97">
        <v>12.140279927867899</v>
      </c>
      <c r="AA506" s="97">
        <v>0</v>
      </c>
      <c r="AB506" s="97">
        <v>0</v>
      </c>
      <c r="AC506" s="97">
        <v>11.7104339020668</v>
      </c>
      <c r="AD506" s="321">
        <v>0</v>
      </c>
      <c r="AE506" s="97">
        <v>0</v>
      </c>
      <c r="AF506" s="97">
        <v>103.45469809083799</v>
      </c>
      <c r="AG506" s="97">
        <v>0</v>
      </c>
      <c r="AH506" s="97">
        <v>0</v>
      </c>
      <c r="AI506" s="97">
        <v>101.06349526221599</v>
      </c>
      <c r="AJ506" s="97">
        <v>0</v>
      </c>
      <c r="AK506" s="97">
        <v>0</v>
      </c>
      <c r="AL506" s="97">
        <v>98.284530639648395</v>
      </c>
      <c r="AM506" s="97">
        <v>0</v>
      </c>
      <c r="AN506" s="97">
        <v>0</v>
      </c>
      <c r="AO506" s="97">
        <v>94.804608856321394</v>
      </c>
      <c r="AP506" s="466">
        <f t="shared" si="1010"/>
        <v>0</v>
      </c>
      <c r="AQ506" s="122">
        <f t="shared" si="1011"/>
        <v>0</v>
      </c>
      <c r="AR506" s="473">
        <f t="shared" si="1012"/>
        <v>8.0957383517264923</v>
      </c>
      <c r="AS506" s="122">
        <f t="shared" si="1013"/>
        <v>0</v>
      </c>
      <c r="AT506" s="122">
        <f t="shared" si="1014"/>
        <v>0</v>
      </c>
      <c r="AU506" s="122">
        <f t="shared" si="1015"/>
        <v>8.0957383517265455</v>
      </c>
      <c r="AV506" s="122">
        <f t="shared" si="1016"/>
        <v>0</v>
      </c>
      <c r="AW506" s="122">
        <f t="shared" si="1017"/>
        <v>0</v>
      </c>
      <c r="AX506" s="122">
        <f t="shared" si="1018"/>
        <v>8.0957384198396589</v>
      </c>
      <c r="AY506" s="122">
        <f t="shared" si="1019"/>
        <v>0</v>
      </c>
      <c r="AZ506" s="122">
        <f t="shared" si="1020"/>
        <v>0</v>
      </c>
      <c r="BA506" s="469">
        <f t="shared" si="1021"/>
        <v>8.0957383517265846</v>
      </c>
      <c r="BB506" s="97">
        <f t="shared" si="1022"/>
        <v>0</v>
      </c>
      <c r="BC506" s="97">
        <f t="shared" si="1023"/>
        <v>0</v>
      </c>
      <c r="BD506" s="97">
        <f t="shared" si="1024"/>
        <v>1.9720695278278657</v>
      </c>
      <c r="BE506" s="97">
        <f t="shared" si="1025"/>
        <v>0</v>
      </c>
      <c r="BF506" s="97">
        <f t="shared" si="1026"/>
        <v>0</v>
      </c>
      <c r="BG506" s="97">
        <f t="shared" si="1027"/>
        <v>1.9264880480091142</v>
      </c>
      <c r="BH506" s="97">
        <f t="shared" si="1028"/>
        <v>0</v>
      </c>
      <c r="BI506" s="97">
        <f t="shared" si="1029"/>
        <v>0</v>
      </c>
      <c r="BJ506" s="97">
        <f t="shared" si="1030"/>
        <v>1.8735149768684138</v>
      </c>
      <c r="BK506" s="97">
        <f t="shared" si="1031"/>
        <v>0</v>
      </c>
      <c r="BL506" s="97">
        <f t="shared" si="1032"/>
        <v>0</v>
      </c>
      <c r="BM506" s="469">
        <f t="shared" si="1033"/>
        <v>1.8071801829533973</v>
      </c>
      <c r="BN506" s="467">
        <f t="shared" si="1034"/>
        <v>0</v>
      </c>
      <c r="BO506" s="97">
        <f t="shared" si="1035"/>
        <v>0</v>
      </c>
      <c r="BP506" s="97">
        <f t="shared" si="1036"/>
        <v>10502.404520375703</v>
      </c>
      <c r="BQ506" s="97">
        <f t="shared" si="1037"/>
        <v>0</v>
      </c>
      <c r="BR506" s="97">
        <f t="shared" si="1038"/>
        <v>0</v>
      </c>
      <c r="BS506" s="97">
        <f t="shared" si="1039"/>
        <v>10641.589834702942</v>
      </c>
      <c r="BT506" s="97">
        <f t="shared" si="1040"/>
        <v>0</v>
      </c>
      <c r="BU506" s="97">
        <f t="shared" si="1041"/>
        <v>0</v>
      </c>
      <c r="BV506" s="97">
        <f t="shared" si="1042"/>
        <v>10809.957104673915</v>
      </c>
      <c r="BW506" s="97">
        <f t="shared" si="1043"/>
        <v>0</v>
      </c>
      <c r="BX506" s="97">
        <f t="shared" si="1044"/>
        <v>0</v>
      </c>
      <c r="BY506" s="469">
        <f t="shared" si="1045"/>
        <v>11031.590539645345</v>
      </c>
      <c r="BZ506" s="470">
        <f t="shared" si="1046"/>
        <v>0</v>
      </c>
      <c r="CA506" s="470">
        <f t="shared" si="1047"/>
        <v>0</v>
      </c>
      <c r="CB506" s="470">
        <f t="shared" si="1048"/>
        <v>4.109272977931637E-5</v>
      </c>
      <c r="CC506" s="470">
        <f t="shared" si="1049"/>
        <v>0</v>
      </c>
      <c r="CD506" s="470">
        <f t="shared" si="1050"/>
        <v>0</v>
      </c>
      <c r="CE506" s="470">
        <f t="shared" si="1051"/>
        <v>4.2622475466844911E-5</v>
      </c>
      <c r="CF506" s="470">
        <f t="shared" si="1052"/>
        <v>0</v>
      </c>
      <c r="CG506" s="470">
        <f t="shared" si="1053"/>
        <v>0</v>
      </c>
      <c r="CH506" s="470">
        <f t="shared" si="1054"/>
        <v>4.4521037277978071E-5</v>
      </c>
      <c r="CI506" s="470">
        <f t="shared" si="1055"/>
        <v>0</v>
      </c>
      <c r="CJ506" s="470">
        <f t="shared" si="1056"/>
        <v>0</v>
      </c>
      <c r="CK506" s="472">
        <f t="shared" si="1057"/>
        <v>4.710154479288063E-5</v>
      </c>
      <c r="CL506" s="470">
        <f t="shared" si="1058"/>
        <v>0</v>
      </c>
      <c r="CM506" s="116">
        <f t="shared" si="1059"/>
        <v>0</v>
      </c>
      <c r="CN506" s="116">
        <f t="shared" si="1060"/>
        <v>0</v>
      </c>
      <c r="CO506" s="116">
        <f t="shared" si="1061"/>
        <v>0</v>
      </c>
      <c r="CP506" s="116">
        <f t="shared" si="1062"/>
        <v>0</v>
      </c>
      <c r="CQ506" s="116">
        <f t="shared" si="1063"/>
        <v>0</v>
      </c>
      <c r="CR506" s="116">
        <f t="shared" si="1064"/>
        <v>0</v>
      </c>
      <c r="CS506" s="116">
        <f t="shared" si="1065"/>
        <v>0</v>
      </c>
      <c r="CT506" s="116">
        <f t="shared" si="1066"/>
        <v>0</v>
      </c>
      <c r="CU506" s="116">
        <f t="shared" si="1067"/>
        <v>0</v>
      </c>
      <c r="CV506" s="116">
        <f t="shared" si="1068"/>
        <v>0</v>
      </c>
      <c r="CW506" s="471">
        <f t="shared" si="1069"/>
        <v>0</v>
      </c>
      <c r="CX506" s="470">
        <f t="shared" si="1070"/>
        <v>0</v>
      </c>
      <c r="CY506" s="116">
        <f t="shared" si="1071"/>
        <v>0</v>
      </c>
      <c r="CZ506" s="116">
        <f t="shared" si="1072"/>
        <v>12.778908309058099</v>
      </c>
      <c r="DA506" s="116">
        <f t="shared" si="1073"/>
        <v>0</v>
      </c>
      <c r="DB506" s="116">
        <f t="shared" si="1074"/>
        <v>0</v>
      </c>
      <c r="DC506" s="116">
        <f t="shared" si="1075"/>
        <v>12.4835426827576</v>
      </c>
      <c r="DD506" s="116">
        <f t="shared" si="1076"/>
        <v>0</v>
      </c>
      <c r="DE506" s="116">
        <f t="shared" si="1077"/>
        <v>0</v>
      </c>
      <c r="DF506" s="116">
        <f t="shared" si="1078"/>
        <v>12.140279927867899</v>
      </c>
      <c r="DG506" s="116">
        <f t="shared" si="1079"/>
        <v>0</v>
      </c>
      <c r="DH506" s="116">
        <f t="shared" si="1080"/>
        <v>0</v>
      </c>
      <c r="DI506" s="471">
        <f t="shared" si="1081"/>
        <v>11.7104339020668</v>
      </c>
      <c r="DJ506" s="470">
        <f t="shared" si="1082"/>
        <v>0</v>
      </c>
      <c r="DK506" s="116">
        <f t="shared" si="1083"/>
        <v>0</v>
      </c>
      <c r="DL506" s="116">
        <f t="shared" si="1084"/>
        <v>0</v>
      </c>
      <c r="DM506" s="116">
        <f t="shared" si="1085"/>
        <v>0</v>
      </c>
      <c r="DN506" s="116">
        <f t="shared" si="1086"/>
        <v>0</v>
      </c>
      <c r="DO506" s="116">
        <f t="shared" si="1087"/>
        <v>0</v>
      </c>
      <c r="DP506" s="116">
        <f t="shared" si="1088"/>
        <v>0</v>
      </c>
      <c r="DQ506" s="116">
        <f t="shared" si="1089"/>
        <v>0</v>
      </c>
      <c r="DR506" s="116">
        <f t="shared" si="1090"/>
        <v>0</v>
      </c>
      <c r="DS506" s="116">
        <f t="shared" si="1091"/>
        <v>0</v>
      </c>
      <c r="DT506" s="116">
        <f t="shared" si="1092"/>
        <v>0</v>
      </c>
      <c r="DU506" s="471">
        <f t="shared" si="1093"/>
        <v>0</v>
      </c>
      <c r="DV506" s="470">
        <f t="shared" si="1094"/>
        <v>0</v>
      </c>
      <c r="DW506" s="470">
        <f t="shared" si="1095"/>
        <v>0</v>
      </c>
      <c r="DX506" s="470">
        <f t="shared" si="1096"/>
        <v>0</v>
      </c>
      <c r="DY506" s="470">
        <f t="shared" si="1097"/>
        <v>0</v>
      </c>
      <c r="DZ506" s="470">
        <f t="shared" si="1098"/>
        <v>0</v>
      </c>
      <c r="EA506" s="470">
        <f t="shared" si="1099"/>
        <v>0</v>
      </c>
      <c r="EB506" s="470">
        <f t="shared" si="1100"/>
        <v>0</v>
      </c>
      <c r="EC506" s="470">
        <f t="shared" si="1101"/>
        <v>0</v>
      </c>
      <c r="ED506" s="470">
        <f t="shared" si="1102"/>
        <v>0</v>
      </c>
      <c r="EE506" s="470">
        <f t="shared" si="1103"/>
        <v>0</v>
      </c>
      <c r="EF506" s="470">
        <f t="shared" si="1104"/>
        <v>0</v>
      </c>
      <c r="EG506" s="470">
        <f t="shared" si="1105"/>
        <v>0</v>
      </c>
      <c r="EH506" s="466">
        <f t="shared" si="1106"/>
        <v>0</v>
      </c>
      <c r="EI506" s="122">
        <f t="shared" si="1107"/>
        <v>0</v>
      </c>
      <c r="EJ506" s="122">
        <f t="shared" si="1108"/>
        <v>5.3255751747980033E-3</v>
      </c>
      <c r="EK506" s="122">
        <f t="shared" si="1109"/>
        <v>0</v>
      </c>
      <c r="EL506" s="122">
        <f t="shared" si="1110"/>
        <v>0</v>
      </c>
      <c r="EM506" s="122">
        <f t="shared" si="1111"/>
        <v>5.5238286298740624E-3</v>
      </c>
      <c r="EN506" s="122">
        <f t="shared" si="1112"/>
        <v>0</v>
      </c>
      <c r="EO506" s="122">
        <f t="shared" si="1113"/>
        <v>0</v>
      </c>
      <c r="EP506" s="122">
        <f t="shared" si="1114"/>
        <v>5.7698802721837814E-3</v>
      </c>
      <c r="EQ506" s="122">
        <f t="shared" si="1115"/>
        <v>0</v>
      </c>
      <c r="ER506" s="122">
        <f t="shared" si="1116"/>
        <v>0</v>
      </c>
      <c r="ES506" s="469">
        <f t="shared" si="1117"/>
        <v>6.1043113706663651E-3</v>
      </c>
      <c r="ET506" s="466">
        <f t="shared" si="1118"/>
        <v>0</v>
      </c>
      <c r="EU506" s="122">
        <f t="shared" si="1119"/>
        <v>0</v>
      </c>
      <c r="EV506" s="122">
        <f t="shared" si="1120"/>
        <v>5.3255751747980033E-3</v>
      </c>
      <c r="EW506" s="122">
        <f t="shared" si="1121"/>
        <v>0</v>
      </c>
      <c r="EX506" s="122">
        <f t="shared" si="1122"/>
        <v>0</v>
      </c>
      <c r="EY506" s="122">
        <f t="shared" si="1123"/>
        <v>5.5238286298740624E-3</v>
      </c>
      <c r="EZ506" s="122">
        <f t="shared" si="1124"/>
        <v>0</v>
      </c>
      <c r="FA506" s="122">
        <f t="shared" si="1125"/>
        <v>0</v>
      </c>
      <c r="FB506" s="122">
        <f t="shared" si="1126"/>
        <v>5.7698802721837814E-3</v>
      </c>
      <c r="FC506" s="122">
        <f t="shared" si="1127"/>
        <v>0</v>
      </c>
      <c r="FD506" s="122">
        <f t="shared" si="1128"/>
        <v>0</v>
      </c>
      <c r="FE506" s="469">
        <f t="shared" si="1129"/>
        <v>6.1043113706663651E-3</v>
      </c>
      <c r="FF506" s="466">
        <f t="shared" si="1130"/>
        <v>0</v>
      </c>
      <c r="FG506" s="466">
        <f t="shared" si="1131"/>
        <v>0</v>
      </c>
      <c r="FH506" s="466">
        <f t="shared" si="1132"/>
        <v>0</v>
      </c>
      <c r="FI506" s="466">
        <f t="shared" si="1133"/>
        <v>0</v>
      </c>
      <c r="FJ506" s="466">
        <f t="shared" si="1134"/>
        <v>0</v>
      </c>
      <c r="FK506" s="466">
        <f t="shared" si="1135"/>
        <v>0</v>
      </c>
      <c r="FL506" s="466">
        <f t="shared" si="1136"/>
        <v>0</v>
      </c>
      <c r="FM506" s="466">
        <f t="shared" si="1137"/>
        <v>0</v>
      </c>
      <c r="FN506" s="466">
        <f t="shared" si="1138"/>
        <v>0</v>
      </c>
      <c r="FO506" s="466">
        <f t="shared" si="1139"/>
        <v>0</v>
      </c>
      <c r="FP506" s="466">
        <f t="shared" si="1140"/>
        <v>0</v>
      </c>
      <c r="FQ506" s="468">
        <f t="shared" si="1141"/>
        <v>0</v>
      </c>
      <c r="FR506" s="466">
        <f t="shared" si="1142"/>
        <v>0</v>
      </c>
      <c r="FS506" s="466">
        <f t="shared" si="1143"/>
        <v>0</v>
      </c>
      <c r="FT506" s="466">
        <f t="shared" si="1144"/>
        <v>0</v>
      </c>
      <c r="FU506" s="466">
        <f t="shared" si="1145"/>
        <v>0</v>
      </c>
      <c r="FV506" s="466">
        <f t="shared" si="1146"/>
        <v>0</v>
      </c>
      <c r="FW506" s="466">
        <f t="shared" si="1147"/>
        <v>0</v>
      </c>
      <c r="FX506" s="466">
        <f t="shared" si="1148"/>
        <v>0</v>
      </c>
      <c r="FY506" s="466">
        <f t="shared" si="1149"/>
        <v>0</v>
      </c>
      <c r="FZ506" s="466">
        <f t="shared" si="1150"/>
        <v>0</v>
      </c>
      <c r="GA506" s="466">
        <f t="shared" si="1151"/>
        <v>0</v>
      </c>
      <c r="GB506" s="466">
        <f t="shared" si="1152"/>
        <v>0</v>
      </c>
      <c r="GC506" s="468">
        <f t="shared" si="1153"/>
        <v>0</v>
      </c>
    </row>
    <row r="507" spans="1:185">
      <c r="A507" s="97">
        <v>504</v>
      </c>
      <c r="B507" s="97" t="s">
        <v>11</v>
      </c>
      <c r="C507" s="97" t="s">
        <v>213</v>
      </c>
      <c r="D507" s="97" t="s">
        <v>935</v>
      </c>
      <c r="E507" s="321">
        <v>0</v>
      </c>
      <c r="F507" s="122">
        <v>0</v>
      </c>
      <c r="G507" s="122">
        <v>44.730587358568201</v>
      </c>
      <c r="H507" s="122">
        <v>0</v>
      </c>
      <c r="I507" s="122">
        <v>0</v>
      </c>
      <c r="J507" s="122">
        <v>43.654816732594703</v>
      </c>
      <c r="K507" s="122">
        <v>0</v>
      </c>
      <c r="L507" s="122">
        <v>0</v>
      </c>
      <c r="M507" s="122">
        <v>42.404596815922702</v>
      </c>
      <c r="N507" s="122">
        <v>0</v>
      </c>
      <c r="O507" s="122">
        <v>0</v>
      </c>
      <c r="P507" s="475">
        <v>40.839026258372797</v>
      </c>
      <c r="Q507" s="474">
        <v>1</v>
      </c>
      <c r="R507" s="97">
        <v>0</v>
      </c>
      <c r="S507" s="97">
        <v>0</v>
      </c>
      <c r="T507" s="97">
        <v>44.730587358568201</v>
      </c>
      <c r="U507" s="97">
        <v>0</v>
      </c>
      <c r="V507" s="97">
        <v>0</v>
      </c>
      <c r="W507" s="97">
        <v>43.654816732594703</v>
      </c>
      <c r="X507" s="97">
        <v>0</v>
      </c>
      <c r="Y507" s="97">
        <v>0</v>
      </c>
      <c r="Z507" s="97">
        <v>42.404596815922702</v>
      </c>
      <c r="AA507" s="97">
        <v>0</v>
      </c>
      <c r="AB507" s="97">
        <v>0</v>
      </c>
      <c r="AC507" s="97">
        <v>40.839026258372797</v>
      </c>
      <c r="AD507" s="321">
        <v>0</v>
      </c>
      <c r="AE507" s="97">
        <v>0</v>
      </c>
      <c r="AF507" s="97">
        <v>1237062.1463160601</v>
      </c>
      <c r="AG507" s="97">
        <v>0</v>
      </c>
      <c r="AH507" s="97">
        <v>0</v>
      </c>
      <c r="AI507" s="97">
        <v>1207310.8016971599</v>
      </c>
      <c r="AJ507" s="97">
        <v>0</v>
      </c>
      <c r="AK507" s="97">
        <v>0</v>
      </c>
      <c r="AL507" s="97">
        <v>1172734.875</v>
      </c>
      <c r="AM507" s="97">
        <v>0</v>
      </c>
      <c r="AN507" s="97">
        <v>0</v>
      </c>
      <c r="AO507" s="97">
        <v>1129437.7395865701</v>
      </c>
      <c r="AP507" s="466">
        <f t="shared" si="1010"/>
        <v>0</v>
      </c>
      <c r="AQ507" s="122">
        <f t="shared" si="1011"/>
        <v>0</v>
      </c>
      <c r="AR507" s="473">
        <f t="shared" si="1012"/>
        <v>27655.844006687279</v>
      </c>
      <c r="AS507" s="122">
        <f t="shared" si="1013"/>
        <v>0</v>
      </c>
      <c r="AT507" s="122">
        <f t="shared" si="1014"/>
        <v>0</v>
      </c>
      <c r="AU507" s="122">
        <f t="shared" si="1015"/>
        <v>27655.844006687257</v>
      </c>
      <c r="AV507" s="122">
        <f t="shared" si="1016"/>
        <v>0</v>
      </c>
      <c r="AW507" s="122">
        <f t="shared" si="1017"/>
        <v>0</v>
      </c>
      <c r="AX507" s="122">
        <f t="shared" si="1018"/>
        <v>27655.843070288178</v>
      </c>
      <c r="AY507" s="122">
        <f t="shared" si="1019"/>
        <v>0</v>
      </c>
      <c r="AZ507" s="122">
        <f t="shared" si="1020"/>
        <v>0</v>
      </c>
      <c r="BA507" s="469">
        <f t="shared" si="1021"/>
        <v>27655.844006687435</v>
      </c>
      <c r="BB507" s="97">
        <f t="shared" si="1022"/>
        <v>0</v>
      </c>
      <c r="BC507" s="97">
        <f t="shared" si="1023"/>
        <v>0</v>
      </c>
      <c r="BD507" s="97">
        <f t="shared" si="1024"/>
        <v>6.902923642479486</v>
      </c>
      <c r="BE507" s="97">
        <f t="shared" si="1025"/>
        <v>0</v>
      </c>
      <c r="BF507" s="97">
        <f t="shared" si="1026"/>
        <v>0</v>
      </c>
      <c r="BG507" s="97">
        <f t="shared" si="1027"/>
        <v>6.7369083288778642</v>
      </c>
      <c r="BH507" s="97">
        <f t="shared" si="1028"/>
        <v>0</v>
      </c>
      <c r="BI507" s="97">
        <f t="shared" si="1029"/>
        <v>0</v>
      </c>
      <c r="BJ507" s="97">
        <f t="shared" si="1030"/>
        <v>6.5439716130705587</v>
      </c>
      <c r="BK507" s="97">
        <f t="shared" si="1031"/>
        <v>0</v>
      </c>
      <c r="BL507" s="97">
        <f t="shared" si="1032"/>
        <v>0</v>
      </c>
      <c r="BM507" s="469">
        <f t="shared" si="1033"/>
        <v>6.302369285583775</v>
      </c>
      <c r="BN507" s="467">
        <f t="shared" si="1034"/>
        <v>0</v>
      </c>
      <c r="BO507" s="97">
        <f t="shared" si="1035"/>
        <v>0</v>
      </c>
      <c r="BP507" s="97">
        <f t="shared" si="1036"/>
        <v>17720859.749127697</v>
      </c>
      <c r="BQ507" s="97">
        <f t="shared" si="1037"/>
        <v>0</v>
      </c>
      <c r="BR507" s="97">
        <f t="shared" si="1038"/>
        <v>0</v>
      </c>
      <c r="BS507" s="97">
        <f t="shared" si="1039"/>
        <v>17965407.286914147</v>
      </c>
      <c r="BT507" s="97">
        <f t="shared" si="1040"/>
        <v>0</v>
      </c>
      <c r="BU507" s="97">
        <f t="shared" si="1041"/>
        <v>0</v>
      </c>
      <c r="BV507" s="97">
        <f t="shared" si="1042"/>
        <v>18261720.005838156</v>
      </c>
      <c r="BW507" s="97">
        <f t="shared" si="1043"/>
        <v>0</v>
      </c>
      <c r="BX507" s="97">
        <f t="shared" si="1044"/>
        <v>0</v>
      </c>
      <c r="BY507" s="469">
        <f t="shared" si="1045"/>
        <v>18652615.617920496</v>
      </c>
      <c r="BZ507" s="470">
        <f t="shared" si="1046"/>
        <v>0</v>
      </c>
      <c r="CA507" s="470">
        <f t="shared" si="1047"/>
        <v>0</v>
      </c>
      <c r="CB507" s="470">
        <f t="shared" si="1048"/>
        <v>1.9808436235225563E-2</v>
      </c>
      <c r="CC507" s="470">
        <f t="shared" si="1049"/>
        <v>0</v>
      </c>
      <c r="CD507" s="470">
        <f t="shared" si="1050"/>
        <v>0</v>
      </c>
      <c r="CE507" s="470">
        <f t="shared" si="1051"/>
        <v>2.0576660986759275E-2</v>
      </c>
      <c r="CF507" s="470">
        <f t="shared" si="1052"/>
        <v>0</v>
      </c>
      <c r="CG507" s="470">
        <f t="shared" si="1053"/>
        <v>0</v>
      </c>
      <c r="CH507" s="470">
        <f t="shared" si="1054"/>
        <v>2.1532712697531153E-2</v>
      </c>
      <c r="CI507" s="470">
        <f t="shared" si="1055"/>
        <v>0</v>
      </c>
      <c r="CJ507" s="470">
        <f t="shared" si="1056"/>
        <v>0</v>
      </c>
      <c r="CK507" s="472">
        <f t="shared" si="1057"/>
        <v>2.2836753623742861E-2</v>
      </c>
      <c r="CL507" s="470">
        <f t="shared" si="1058"/>
        <v>0</v>
      </c>
      <c r="CM507" s="116">
        <f t="shared" si="1059"/>
        <v>0</v>
      </c>
      <c r="CN507" s="116">
        <f t="shared" si="1060"/>
        <v>0</v>
      </c>
      <c r="CO507" s="116">
        <f t="shared" si="1061"/>
        <v>0</v>
      </c>
      <c r="CP507" s="116">
        <f t="shared" si="1062"/>
        <v>0</v>
      </c>
      <c r="CQ507" s="116">
        <f t="shared" si="1063"/>
        <v>0</v>
      </c>
      <c r="CR507" s="116">
        <f t="shared" si="1064"/>
        <v>0</v>
      </c>
      <c r="CS507" s="116">
        <f t="shared" si="1065"/>
        <v>0</v>
      </c>
      <c r="CT507" s="116">
        <f t="shared" si="1066"/>
        <v>0</v>
      </c>
      <c r="CU507" s="116">
        <f t="shared" si="1067"/>
        <v>0</v>
      </c>
      <c r="CV507" s="116">
        <f t="shared" si="1068"/>
        <v>0</v>
      </c>
      <c r="CW507" s="471">
        <f t="shared" si="1069"/>
        <v>0</v>
      </c>
      <c r="CX507" s="470">
        <f t="shared" si="1070"/>
        <v>0</v>
      </c>
      <c r="CY507" s="116">
        <f t="shared" si="1071"/>
        <v>0</v>
      </c>
      <c r="CZ507" s="116">
        <f t="shared" si="1072"/>
        <v>0</v>
      </c>
      <c r="DA507" s="116">
        <f t="shared" si="1073"/>
        <v>0</v>
      </c>
      <c r="DB507" s="116">
        <f t="shared" si="1074"/>
        <v>0</v>
      </c>
      <c r="DC507" s="116">
        <f t="shared" si="1075"/>
        <v>0</v>
      </c>
      <c r="DD507" s="116">
        <f t="shared" si="1076"/>
        <v>0</v>
      </c>
      <c r="DE507" s="116">
        <f t="shared" si="1077"/>
        <v>0</v>
      </c>
      <c r="DF507" s="116">
        <f t="shared" si="1078"/>
        <v>0</v>
      </c>
      <c r="DG507" s="116">
        <f t="shared" si="1079"/>
        <v>0</v>
      </c>
      <c r="DH507" s="116">
        <f t="shared" si="1080"/>
        <v>0</v>
      </c>
      <c r="DI507" s="471">
        <f t="shared" si="1081"/>
        <v>0</v>
      </c>
      <c r="DJ507" s="470">
        <f t="shared" si="1082"/>
        <v>0</v>
      </c>
      <c r="DK507" s="116">
        <f t="shared" si="1083"/>
        <v>0</v>
      </c>
      <c r="DL507" s="116">
        <f t="shared" si="1084"/>
        <v>44.730587358568201</v>
      </c>
      <c r="DM507" s="116">
        <f t="shared" si="1085"/>
        <v>0</v>
      </c>
      <c r="DN507" s="116">
        <f t="shared" si="1086"/>
        <v>0</v>
      </c>
      <c r="DO507" s="116">
        <f t="shared" si="1087"/>
        <v>0</v>
      </c>
      <c r="DP507" s="116">
        <f t="shared" si="1088"/>
        <v>0</v>
      </c>
      <c r="DQ507" s="116">
        <f t="shared" si="1089"/>
        <v>0</v>
      </c>
      <c r="DR507" s="116">
        <f t="shared" si="1090"/>
        <v>0</v>
      </c>
      <c r="DS507" s="116">
        <f t="shared" si="1091"/>
        <v>0</v>
      </c>
      <c r="DT507" s="116">
        <f t="shared" si="1092"/>
        <v>0</v>
      </c>
      <c r="DU507" s="471">
        <f t="shared" si="1093"/>
        <v>0</v>
      </c>
      <c r="DV507" s="470">
        <f t="shared" si="1094"/>
        <v>0</v>
      </c>
      <c r="DW507" s="470">
        <f t="shared" si="1095"/>
        <v>0</v>
      </c>
      <c r="DX507" s="470">
        <f t="shared" si="1096"/>
        <v>0</v>
      </c>
      <c r="DY507" s="470">
        <f t="shared" si="1097"/>
        <v>0</v>
      </c>
      <c r="DZ507" s="470">
        <f t="shared" si="1098"/>
        <v>0</v>
      </c>
      <c r="EA507" s="470">
        <f t="shared" si="1099"/>
        <v>43.654816732594703</v>
      </c>
      <c r="EB507" s="470">
        <f t="shared" si="1100"/>
        <v>0</v>
      </c>
      <c r="EC507" s="470">
        <f t="shared" si="1101"/>
        <v>0</v>
      </c>
      <c r="ED507" s="470">
        <f t="shared" si="1102"/>
        <v>42.404596815922702</v>
      </c>
      <c r="EE507" s="470">
        <f t="shared" si="1103"/>
        <v>0</v>
      </c>
      <c r="EF507" s="470">
        <f t="shared" si="1104"/>
        <v>0</v>
      </c>
      <c r="EG507" s="470">
        <f t="shared" si="1105"/>
        <v>40.839026258372797</v>
      </c>
      <c r="EH507" s="466">
        <f t="shared" si="1106"/>
        <v>0</v>
      </c>
      <c r="EI507" s="122">
        <f t="shared" si="1107"/>
        <v>0</v>
      </c>
      <c r="EJ507" s="122">
        <f t="shared" si="1108"/>
        <v>2.5671527988628422</v>
      </c>
      <c r="EK507" s="122">
        <f t="shared" si="1109"/>
        <v>0</v>
      </c>
      <c r="EL507" s="122">
        <f t="shared" si="1110"/>
        <v>0</v>
      </c>
      <c r="EM507" s="122">
        <f t="shared" si="1111"/>
        <v>2.6667139301725604</v>
      </c>
      <c r="EN507" s="122">
        <f t="shared" si="1112"/>
        <v>0</v>
      </c>
      <c r="EO507" s="122">
        <f t="shared" si="1113"/>
        <v>0</v>
      </c>
      <c r="EP507" s="122">
        <f t="shared" si="1114"/>
        <v>2.7906172406621126</v>
      </c>
      <c r="EQ507" s="122">
        <f t="shared" si="1115"/>
        <v>0</v>
      </c>
      <c r="ER507" s="122">
        <f t="shared" si="1116"/>
        <v>0</v>
      </c>
      <c r="ES507" s="469">
        <f t="shared" si="1117"/>
        <v>2.9596195926803333</v>
      </c>
      <c r="ET507" s="466">
        <f t="shared" si="1118"/>
        <v>0</v>
      </c>
      <c r="EU507" s="122">
        <f t="shared" si="1119"/>
        <v>0</v>
      </c>
      <c r="EV507" s="122">
        <f t="shared" si="1120"/>
        <v>0</v>
      </c>
      <c r="EW507" s="122">
        <f t="shared" si="1121"/>
        <v>0</v>
      </c>
      <c r="EX507" s="122">
        <f t="shared" si="1122"/>
        <v>0</v>
      </c>
      <c r="EY507" s="122">
        <f t="shared" si="1123"/>
        <v>0</v>
      </c>
      <c r="EZ507" s="122">
        <f t="shared" si="1124"/>
        <v>0</v>
      </c>
      <c r="FA507" s="122">
        <f t="shared" si="1125"/>
        <v>0</v>
      </c>
      <c r="FB507" s="122">
        <f t="shared" si="1126"/>
        <v>0</v>
      </c>
      <c r="FC507" s="122">
        <f t="shared" si="1127"/>
        <v>0</v>
      </c>
      <c r="FD507" s="122">
        <f t="shared" si="1128"/>
        <v>0</v>
      </c>
      <c r="FE507" s="469">
        <f t="shared" si="1129"/>
        <v>0</v>
      </c>
      <c r="FF507" s="466">
        <f t="shared" si="1130"/>
        <v>0</v>
      </c>
      <c r="FG507" s="466">
        <f t="shared" si="1131"/>
        <v>0</v>
      </c>
      <c r="FH507" s="466">
        <f t="shared" si="1132"/>
        <v>2.5671527988628422</v>
      </c>
      <c r="FI507" s="466">
        <f t="shared" si="1133"/>
        <v>0</v>
      </c>
      <c r="FJ507" s="466">
        <f t="shared" si="1134"/>
        <v>0</v>
      </c>
      <c r="FK507" s="466">
        <f t="shared" si="1135"/>
        <v>0</v>
      </c>
      <c r="FL507" s="466">
        <f t="shared" si="1136"/>
        <v>0</v>
      </c>
      <c r="FM507" s="466">
        <f t="shared" si="1137"/>
        <v>0</v>
      </c>
      <c r="FN507" s="466">
        <f t="shared" si="1138"/>
        <v>0</v>
      </c>
      <c r="FO507" s="466">
        <f t="shared" si="1139"/>
        <v>0</v>
      </c>
      <c r="FP507" s="466">
        <f t="shared" si="1140"/>
        <v>0</v>
      </c>
      <c r="FQ507" s="468">
        <f t="shared" si="1141"/>
        <v>0</v>
      </c>
      <c r="FR507" s="466">
        <f t="shared" si="1142"/>
        <v>0</v>
      </c>
      <c r="FS507" s="466">
        <f t="shared" si="1143"/>
        <v>0</v>
      </c>
      <c r="FT507" s="466">
        <f t="shared" si="1144"/>
        <v>0</v>
      </c>
      <c r="FU507" s="466">
        <f t="shared" si="1145"/>
        <v>0</v>
      </c>
      <c r="FV507" s="466">
        <f t="shared" si="1146"/>
        <v>0</v>
      </c>
      <c r="FW507" s="466">
        <f t="shared" si="1147"/>
        <v>2.6667139301725604</v>
      </c>
      <c r="FX507" s="466">
        <f t="shared" si="1148"/>
        <v>0</v>
      </c>
      <c r="FY507" s="466">
        <f t="shared" si="1149"/>
        <v>0</v>
      </c>
      <c r="FZ507" s="466">
        <f t="shared" si="1150"/>
        <v>2.7906172406621126</v>
      </c>
      <c r="GA507" s="466">
        <f t="shared" si="1151"/>
        <v>0</v>
      </c>
      <c r="GB507" s="466">
        <f t="shared" si="1152"/>
        <v>0</v>
      </c>
      <c r="GC507" s="468">
        <f t="shared" si="1153"/>
        <v>2.9596195926803333</v>
      </c>
    </row>
    <row r="508" spans="1:185">
      <c r="A508" s="97">
        <v>505</v>
      </c>
      <c r="B508" s="97" t="s">
        <v>11</v>
      </c>
      <c r="C508" s="97" t="s">
        <v>213</v>
      </c>
      <c r="D508" s="97" t="s">
        <v>935</v>
      </c>
      <c r="E508" s="321">
        <v>0</v>
      </c>
      <c r="F508" s="122">
        <v>1.251470835779E-3</v>
      </c>
      <c r="G508" s="122">
        <v>7.1947086097710004E-3</v>
      </c>
      <c r="H508" s="122">
        <v>0</v>
      </c>
      <c r="I508" s="122">
        <v>1.1482244918269999E-3</v>
      </c>
      <c r="J508" s="122">
        <v>7.0216758677059997E-3</v>
      </c>
      <c r="K508" s="122">
        <v>0</v>
      </c>
      <c r="L508" s="122">
        <v>1.0762649187699999E-3</v>
      </c>
      <c r="M508" s="122">
        <v>6.8205837620630002E-3</v>
      </c>
      <c r="N508" s="122">
        <v>0</v>
      </c>
      <c r="O508" s="122">
        <v>9.1232223928300001E-4</v>
      </c>
      <c r="P508" s="475">
        <v>6.5687689607210002E-3</v>
      </c>
      <c r="Q508" s="474">
        <v>1</v>
      </c>
      <c r="R508" s="97">
        <v>0</v>
      </c>
      <c r="S508" s="97">
        <v>1.251470835779E-3</v>
      </c>
      <c r="T508" s="97">
        <v>7.1947086097710004E-3</v>
      </c>
      <c r="U508" s="97">
        <v>0</v>
      </c>
      <c r="V508" s="97">
        <v>1.1482244918269999E-3</v>
      </c>
      <c r="W508" s="97">
        <v>7.0216758677059997E-3</v>
      </c>
      <c r="X508" s="97">
        <v>0</v>
      </c>
      <c r="Y508" s="97">
        <v>1.0762649187699999E-3</v>
      </c>
      <c r="Z508" s="97">
        <v>6.8205837620630002E-3</v>
      </c>
      <c r="AA508" s="97">
        <v>0</v>
      </c>
      <c r="AB508" s="97">
        <v>9.1232223928300001E-4</v>
      </c>
      <c r="AC508" s="97">
        <v>6.5687689607210002E-3</v>
      </c>
      <c r="AD508" s="321">
        <v>0</v>
      </c>
      <c r="AE508" s="97">
        <v>8.0165487893001999E-2</v>
      </c>
      <c r="AF508" s="97">
        <v>0.46087156764739701</v>
      </c>
      <c r="AG508" s="97">
        <v>0</v>
      </c>
      <c r="AH508" s="97">
        <v>7.3551835141830002E-2</v>
      </c>
      <c r="AI508" s="97">
        <v>0.449787606445477</v>
      </c>
      <c r="AJ508" s="97">
        <v>0</v>
      </c>
      <c r="AK508" s="97">
        <v>6.8942319587981998E-2</v>
      </c>
      <c r="AL508" s="97">
        <v>0.43690624833107</v>
      </c>
      <c r="AM508" s="97">
        <v>0</v>
      </c>
      <c r="AN508" s="97">
        <v>5.8440640673998998E-2</v>
      </c>
      <c r="AO508" s="97">
        <v>0.42077574126207401</v>
      </c>
      <c r="AP508" s="466">
        <f t="shared" si="1010"/>
        <v>0</v>
      </c>
      <c r="AQ508" s="122">
        <f t="shared" si="1011"/>
        <v>64.057016433068995</v>
      </c>
      <c r="AR508" s="473">
        <f t="shared" si="1012"/>
        <v>64.057016433090268</v>
      </c>
      <c r="AS508" s="122">
        <f t="shared" si="1013"/>
        <v>0</v>
      </c>
      <c r="AT508" s="122">
        <f t="shared" si="1014"/>
        <v>64.057016433082552</v>
      </c>
      <c r="AU508" s="122">
        <f t="shared" si="1015"/>
        <v>64.057016433090325</v>
      </c>
      <c r="AV508" s="122">
        <f t="shared" si="1016"/>
        <v>0</v>
      </c>
      <c r="AW508" s="122">
        <f t="shared" si="1017"/>
        <v>64.057016433065698</v>
      </c>
      <c r="AX508" s="122">
        <f t="shared" si="1018"/>
        <v>64.057016755838561</v>
      </c>
      <c r="AY508" s="122">
        <f t="shared" si="1019"/>
        <v>0</v>
      </c>
      <c r="AZ508" s="122">
        <f t="shared" si="1020"/>
        <v>64.057016433061932</v>
      </c>
      <c r="BA508" s="469">
        <f t="shared" si="1021"/>
        <v>64.057016433089601</v>
      </c>
      <c r="BB508" s="97">
        <f t="shared" si="1022"/>
        <v>0</v>
      </c>
      <c r="BC508" s="97">
        <f t="shared" si="1023"/>
        <v>1.93129760423717E-4</v>
      </c>
      <c r="BD508" s="97">
        <f t="shared" si="1024"/>
        <v>1.1103034209012158E-3</v>
      </c>
      <c r="BE508" s="97">
        <f t="shared" si="1025"/>
        <v>0</v>
      </c>
      <c r="BF508" s="97">
        <f t="shared" si="1026"/>
        <v>1.7719655518872446E-4</v>
      </c>
      <c r="BG508" s="97">
        <f t="shared" si="1027"/>
        <v>1.0836006236285402E-3</v>
      </c>
      <c r="BH508" s="97">
        <f t="shared" si="1028"/>
        <v>0</v>
      </c>
      <c r="BI508" s="97">
        <f t="shared" si="1029"/>
        <v>1.6609159396440586E-4</v>
      </c>
      <c r="BJ508" s="97">
        <f t="shared" si="1030"/>
        <v>1.0525676430143667E-3</v>
      </c>
      <c r="BK508" s="97">
        <f t="shared" si="1031"/>
        <v>0</v>
      </c>
      <c r="BL508" s="97">
        <f t="shared" si="1032"/>
        <v>1.4079159534890651E-4</v>
      </c>
      <c r="BM508" s="469">
        <f t="shared" si="1033"/>
        <v>1.0137070232828218E-3</v>
      </c>
      <c r="BN508" s="467">
        <f t="shared" si="1034"/>
        <v>0</v>
      </c>
      <c r="BO508" s="97">
        <f t="shared" si="1035"/>
        <v>15021285.334292844</v>
      </c>
      <c r="BP508" s="97">
        <f t="shared" si="1036"/>
        <v>5611210.1186057301</v>
      </c>
      <c r="BQ508" s="97">
        <f t="shared" si="1037"/>
        <v>0</v>
      </c>
      <c r="BR508" s="97">
        <f t="shared" si="1038"/>
        <v>15767392.427220218</v>
      </c>
      <c r="BS508" s="97">
        <f t="shared" si="1039"/>
        <v>5688644.7147784876</v>
      </c>
      <c r="BT508" s="97">
        <f t="shared" si="1040"/>
        <v>0</v>
      </c>
      <c r="BU508" s="97">
        <f t="shared" si="1041"/>
        <v>16352511.669066057</v>
      </c>
      <c r="BV508" s="97">
        <f t="shared" si="1042"/>
        <v>5782470.6880140174</v>
      </c>
      <c r="BW508" s="97">
        <f t="shared" si="1043"/>
        <v>0</v>
      </c>
      <c r="BX508" s="97">
        <f t="shared" si="1044"/>
        <v>17946984.896286283</v>
      </c>
      <c r="BY508" s="469">
        <f t="shared" si="1045"/>
        <v>5906245.3501381893</v>
      </c>
      <c r="BZ508" s="470">
        <f t="shared" si="1046"/>
        <v>0</v>
      </c>
      <c r="CA508" s="470">
        <f t="shared" si="1047"/>
        <v>600.14524129691688</v>
      </c>
      <c r="CB508" s="470">
        <f t="shared" si="1048"/>
        <v>38.995395247732823</v>
      </c>
      <c r="CC508" s="470">
        <f t="shared" si="1049"/>
        <v>0</v>
      </c>
      <c r="CD508" s="470">
        <f t="shared" si="1050"/>
        <v>686.59885499097379</v>
      </c>
      <c r="CE508" s="470">
        <f t="shared" si="1051"/>
        <v>40.507742182615047</v>
      </c>
      <c r="CF508" s="470">
        <f t="shared" si="1052"/>
        <v>0</v>
      </c>
      <c r="CG508" s="470">
        <f t="shared" si="1053"/>
        <v>759.68803701947218</v>
      </c>
      <c r="CH508" s="470">
        <f t="shared" si="1054"/>
        <v>42.389851732170584</v>
      </c>
      <c r="CI508" s="470">
        <f t="shared" si="1055"/>
        <v>0</v>
      </c>
      <c r="CJ508" s="470">
        <f t="shared" si="1056"/>
        <v>983.58804178614207</v>
      </c>
      <c r="CK508" s="472">
        <f t="shared" si="1057"/>
        <v>44.957018472224576</v>
      </c>
      <c r="CL508" s="470">
        <f t="shared" si="1058"/>
        <v>0</v>
      </c>
      <c r="CM508" s="116">
        <f t="shared" si="1059"/>
        <v>0</v>
      </c>
      <c r="CN508" s="116">
        <f t="shared" si="1060"/>
        <v>0</v>
      </c>
      <c r="CO508" s="116">
        <f t="shared" si="1061"/>
        <v>0</v>
      </c>
      <c r="CP508" s="116">
        <f t="shared" si="1062"/>
        <v>0</v>
      </c>
      <c r="CQ508" s="116">
        <f t="shared" si="1063"/>
        <v>0</v>
      </c>
      <c r="CR508" s="116">
        <f t="shared" si="1064"/>
        <v>0</v>
      </c>
      <c r="CS508" s="116">
        <f t="shared" si="1065"/>
        <v>0</v>
      </c>
      <c r="CT508" s="116">
        <f t="shared" si="1066"/>
        <v>0</v>
      </c>
      <c r="CU508" s="116">
        <f t="shared" si="1067"/>
        <v>0</v>
      </c>
      <c r="CV508" s="116">
        <f t="shared" si="1068"/>
        <v>0</v>
      </c>
      <c r="CW508" s="471">
        <f t="shared" si="1069"/>
        <v>0</v>
      </c>
      <c r="CX508" s="470">
        <f t="shared" si="1070"/>
        <v>0</v>
      </c>
      <c r="CY508" s="116">
        <f t="shared" si="1071"/>
        <v>0</v>
      </c>
      <c r="CZ508" s="116">
        <f t="shared" si="1072"/>
        <v>0</v>
      </c>
      <c r="DA508" s="116">
        <f t="shared" si="1073"/>
        <v>0</v>
      </c>
      <c r="DB508" s="116">
        <f t="shared" si="1074"/>
        <v>0</v>
      </c>
      <c r="DC508" s="116">
        <f t="shared" si="1075"/>
        <v>0</v>
      </c>
      <c r="DD508" s="116">
        <f t="shared" si="1076"/>
        <v>0</v>
      </c>
      <c r="DE508" s="116">
        <f t="shared" si="1077"/>
        <v>0</v>
      </c>
      <c r="DF508" s="116">
        <f t="shared" si="1078"/>
        <v>0</v>
      </c>
      <c r="DG508" s="116">
        <f t="shared" si="1079"/>
        <v>0</v>
      </c>
      <c r="DH508" s="116">
        <f t="shared" si="1080"/>
        <v>0</v>
      </c>
      <c r="DI508" s="471">
        <f t="shared" si="1081"/>
        <v>0</v>
      </c>
      <c r="DJ508" s="470">
        <f t="shared" si="1082"/>
        <v>0</v>
      </c>
      <c r="DK508" s="116">
        <f t="shared" si="1083"/>
        <v>0</v>
      </c>
      <c r="DL508" s="116">
        <f t="shared" si="1084"/>
        <v>0</v>
      </c>
      <c r="DM508" s="116">
        <f t="shared" si="1085"/>
        <v>0</v>
      </c>
      <c r="DN508" s="116">
        <f t="shared" si="1086"/>
        <v>0</v>
      </c>
      <c r="DO508" s="116">
        <f t="shared" si="1087"/>
        <v>0</v>
      </c>
      <c r="DP508" s="116">
        <f t="shared" si="1088"/>
        <v>0</v>
      </c>
      <c r="DQ508" s="116">
        <f t="shared" si="1089"/>
        <v>0</v>
      </c>
      <c r="DR508" s="116">
        <f t="shared" si="1090"/>
        <v>0</v>
      </c>
      <c r="DS508" s="116">
        <f t="shared" si="1091"/>
        <v>0</v>
      </c>
      <c r="DT508" s="116">
        <f t="shared" si="1092"/>
        <v>0</v>
      </c>
      <c r="DU508" s="471">
        <f t="shared" si="1093"/>
        <v>0</v>
      </c>
      <c r="DV508" s="470">
        <f t="shared" si="1094"/>
        <v>0</v>
      </c>
      <c r="DW508" s="470">
        <f t="shared" si="1095"/>
        <v>0</v>
      </c>
      <c r="DX508" s="470">
        <f t="shared" si="1096"/>
        <v>0</v>
      </c>
      <c r="DY508" s="470">
        <f t="shared" si="1097"/>
        <v>0</v>
      </c>
      <c r="DZ508" s="470">
        <f t="shared" si="1098"/>
        <v>0</v>
      </c>
      <c r="EA508" s="470">
        <f t="shared" si="1099"/>
        <v>0</v>
      </c>
      <c r="EB508" s="470">
        <f t="shared" si="1100"/>
        <v>0</v>
      </c>
      <c r="EC508" s="470">
        <f t="shared" si="1101"/>
        <v>0</v>
      </c>
      <c r="ED508" s="470">
        <f t="shared" si="1102"/>
        <v>0</v>
      </c>
      <c r="EE508" s="470">
        <f t="shared" si="1103"/>
        <v>0</v>
      </c>
      <c r="EF508" s="470">
        <f t="shared" si="1104"/>
        <v>0</v>
      </c>
      <c r="EG508" s="470">
        <f t="shared" si="1105"/>
        <v>0</v>
      </c>
      <c r="EH508" s="466">
        <f t="shared" si="1106"/>
        <v>0</v>
      </c>
      <c r="EI508" s="122">
        <f t="shared" si="1107"/>
        <v>77778.201046472066</v>
      </c>
      <c r="EJ508" s="122">
        <f t="shared" si="1108"/>
        <v>5053.7627940038228</v>
      </c>
      <c r="EK508" s="122">
        <f t="shared" si="1109"/>
        <v>0</v>
      </c>
      <c r="EL508" s="122">
        <f t="shared" si="1110"/>
        <v>88982.499746832225</v>
      </c>
      <c r="EM508" s="122">
        <f t="shared" si="1111"/>
        <v>5249.7613887757998</v>
      </c>
      <c r="EN508" s="122">
        <f t="shared" si="1112"/>
        <v>0</v>
      </c>
      <c r="EO508" s="122">
        <f t="shared" si="1113"/>
        <v>98454.781959467917</v>
      </c>
      <c r="EP508" s="122">
        <f t="shared" si="1114"/>
        <v>5493.6808350426281</v>
      </c>
      <c r="EQ508" s="122">
        <f t="shared" si="1115"/>
        <v>0</v>
      </c>
      <c r="ER508" s="122">
        <f t="shared" si="1116"/>
        <v>127471.9904395605</v>
      </c>
      <c r="ES508" s="469">
        <f t="shared" si="1117"/>
        <v>5826.3829829364422</v>
      </c>
      <c r="ET508" s="466">
        <f t="shared" si="1118"/>
        <v>0</v>
      </c>
      <c r="EU508" s="122">
        <f t="shared" si="1119"/>
        <v>0</v>
      </c>
      <c r="EV508" s="122">
        <f t="shared" si="1120"/>
        <v>0</v>
      </c>
      <c r="EW508" s="122">
        <f t="shared" si="1121"/>
        <v>0</v>
      </c>
      <c r="EX508" s="122">
        <f t="shared" si="1122"/>
        <v>0</v>
      </c>
      <c r="EY508" s="122">
        <f t="shared" si="1123"/>
        <v>0</v>
      </c>
      <c r="EZ508" s="122">
        <f t="shared" si="1124"/>
        <v>0</v>
      </c>
      <c r="FA508" s="122">
        <f t="shared" si="1125"/>
        <v>0</v>
      </c>
      <c r="FB508" s="122">
        <f t="shared" si="1126"/>
        <v>0</v>
      </c>
      <c r="FC508" s="122">
        <f t="shared" si="1127"/>
        <v>0</v>
      </c>
      <c r="FD508" s="122">
        <f t="shared" si="1128"/>
        <v>0</v>
      </c>
      <c r="FE508" s="469">
        <f t="shared" si="1129"/>
        <v>0</v>
      </c>
      <c r="FF508" s="466">
        <f t="shared" si="1130"/>
        <v>0</v>
      </c>
      <c r="FG508" s="466">
        <f t="shared" si="1131"/>
        <v>0</v>
      </c>
      <c r="FH508" s="466">
        <f t="shared" si="1132"/>
        <v>0</v>
      </c>
      <c r="FI508" s="466">
        <f t="shared" si="1133"/>
        <v>0</v>
      </c>
      <c r="FJ508" s="466">
        <f t="shared" si="1134"/>
        <v>0</v>
      </c>
      <c r="FK508" s="466">
        <f t="shared" si="1135"/>
        <v>0</v>
      </c>
      <c r="FL508" s="466">
        <f t="shared" si="1136"/>
        <v>0</v>
      </c>
      <c r="FM508" s="466">
        <f t="shared" si="1137"/>
        <v>0</v>
      </c>
      <c r="FN508" s="466">
        <f t="shared" si="1138"/>
        <v>0</v>
      </c>
      <c r="FO508" s="466">
        <f t="shared" si="1139"/>
        <v>0</v>
      </c>
      <c r="FP508" s="466">
        <f t="shared" si="1140"/>
        <v>0</v>
      </c>
      <c r="FQ508" s="468">
        <f t="shared" si="1141"/>
        <v>0</v>
      </c>
      <c r="FR508" s="466">
        <f t="shared" si="1142"/>
        <v>0</v>
      </c>
      <c r="FS508" s="466">
        <f t="shared" si="1143"/>
        <v>0</v>
      </c>
      <c r="FT508" s="466">
        <f t="shared" si="1144"/>
        <v>0</v>
      </c>
      <c r="FU508" s="466">
        <f t="shared" si="1145"/>
        <v>0</v>
      </c>
      <c r="FV508" s="466">
        <f t="shared" si="1146"/>
        <v>0</v>
      </c>
      <c r="FW508" s="466">
        <f t="shared" si="1147"/>
        <v>0</v>
      </c>
      <c r="FX508" s="466">
        <f t="shared" si="1148"/>
        <v>0</v>
      </c>
      <c r="FY508" s="466">
        <f t="shared" si="1149"/>
        <v>0</v>
      </c>
      <c r="FZ508" s="466">
        <f t="shared" si="1150"/>
        <v>0</v>
      </c>
      <c r="GA508" s="466">
        <f t="shared" si="1151"/>
        <v>0</v>
      </c>
      <c r="GB508" s="466">
        <f t="shared" si="1152"/>
        <v>0</v>
      </c>
      <c r="GC508" s="468">
        <f t="shared" si="1153"/>
        <v>0</v>
      </c>
    </row>
    <row r="509" spans="1:185">
      <c r="A509" s="97">
        <v>506</v>
      </c>
      <c r="B509" s="97" t="s">
        <v>11</v>
      </c>
      <c r="C509" s="97" t="s">
        <v>213</v>
      </c>
      <c r="D509" s="97" t="s">
        <v>935</v>
      </c>
      <c r="E509" s="321">
        <v>0</v>
      </c>
      <c r="F509" s="122">
        <v>2.180350958678E-3</v>
      </c>
      <c r="G509" s="122">
        <v>7.3370343947510002E-3</v>
      </c>
      <c r="H509" s="122">
        <v>0</v>
      </c>
      <c r="I509" s="122">
        <v>2.1648597812100002E-3</v>
      </c>
      <c r="J509" s="122">
        <v>7.200604496013E-3</v>
      </c>
      <c r="K509" s="122">
        <v>0</v>
      </c>
      <c r="L509" s="122">
        <v>2.1537946544460001E-3</v>
      </c>
      <c r="M509" s="122">
        <v>7.0495672225060002E-3</v>
      </c>
      <c r="N509" s="122">
        <v>0</v>
      </c>
      <c r="O509" s="122">
        <v>2.1168371310560001E-3</v>
      </c>
      <c r="P509" s="475">
        <v>6.8354061340479997E-3</v>
      </c>
      <c r="Q509" s="474">
        <v>6</v>
      </c>
      <c r="R509" s="97">
        <v>0</v>
      </c>
      <c r="S509" s="97">
        <v>1.3082105752068999E-2</v>
      </c>
      <c r="T509" s="97">
        <v>4.4022206368508003E-2</v>
      </c>
      <c r="U509" s="97">
        <v>0</v>
      </c>
      <c r="V509" s="97">
        <v>1.2989158687257E-2</v>
      </c>
      <c r="W509" s="97">
        <v>4.3203626976076E-2</v>
      </c>
      <c r="X509" s="97">
        <v>0</v>
      </c>
      <c r="Y509" s="97">
        <v>1.2922767926677001E-2</v>
      </c>
      <c r="Z509" s="97">
        <v>4.2297403335034997E-2</v>
      </c>
      <c r="AA509" s="97">
        <v>0</v>
      </c>
      <c r="AB509" s="97">
        <v>1.2701022786339E-2</v>
      </c>
      <c r="AC509" s="97">
        <v>4.1012436804286997E-2</v>
      </c>
      <c r="AD509" s="321">
        <v>0</v>
      </c>
      <c r="AE509" s="97">
        <v>9.4800526938900997</v>
      </c>
      <c r="AF509" s="97">
        <v>31.901044371907901</v>
      </c>
      <c r="AG509" s="97">
        <v>0</v>
      </c>
      <c r="AH509" s="97">
        <v>9.4126978590597208</v>
      </c>
      <c r="AI509" s="97">
        <v>31.307854260051599</v>
      </c>
      <c r="AJ509" s="97">
        <v>0</v>
      </c>
      <c r="AK509" s="97">
        <v>9.3645872627523108</v>
      </c>
      <c r="AL509" s="97">
        <v>30.651151895523</v>
      </c>
      <c r="AM509" s="97">
        <v>0</v>
      </c>
      <c r="AN509" s="97">
        <v>9.2038978710855499</v>
      </c>
      <c r="AO509" s="97">
        <v>29.7199907551562</v>
      </c>
      <c r="AP509" s="466">
        <f t="shared" si="1010"/>
        <v>0</v>
      </c>
      <c r="AQ509" s="122">
        <f t="shared" si="1011"/>
        <v>724.65800793505912</v>
      </c>
      <c r="AR509" s="473">
        <f t="shared" si="1012"/>
        <v>724.65800793503229</v>
      </c>
      <c r="AS509" s="122">
        <f t="shared" si="1013"/>
        <v>0</v>
      </c>
      <c r="AT509" s="122">
        <f t="shared" si="1014"/>
        <v>724.6580079350357</v>
      </c>
      <c r="AU509" s="122">
        <f t="shared" si="1015"/>
        <v>724.65800793503558</v>
      </c>
      <c r="AV509" s="122">
        <f t="shared" si="1016"/>
        <v>0</v>
      </c>
      <c r="AW509" s="122">
        <f t="shared" si="1017"/>
        <v>724.65800793501899</v>
      </c>
      <c r="AX509" s="122">
        <f t="shared" si="1018"/>
        <v>724.65800448167488</v>
      </c>
      <c r="AY509" s="122">
        <f t="shared" si="1019"/>
        <v>0</v>
      </c>
      <c r="AZ509" s="122">
        <f t="shared" si="1020"/>
        <v>724.65800793500682</v>
      </c>
      <c r="BA509" s="469">
        <f t="shared" si="1021"/>
        <v>724.65800793503672</v>
      </c>
      <c r="BB509" s="97">
        <f t="shared" si="1022"/>
        <v>0</v>
      </c>
      <c r="BC509" s="97">
        <f t="shared" si="1023"/>
        <v>3.3647660516754156E-4</v>
      </c>
      <c r="BD509" s="97">
        <f t="shared" si="1024"/>
        <v>1.1322674523188514E-3</v>
      </c>
      <c r="BE509" s="97">
        <f t="shared" si="1025"/>
        <v>0</v>
      </c>
      <c r="BF509" s="97">
        <f t="shared" si="1026"/>
        <v>3.3408597223584096E-4</v>
      </c>
      <c r="BG509" s="97">
        <f t="shared" si="1027"/>
        <v>1.1112132871680506E-3</v>
      </c>
      <c r="BH509" s="97">
        <f t="shared" si="1028"/>
        <v>0</v>
      </c>
      <c r="BI509" s="97">
        <f t="shared" si="1029"/>
        <v>3.3237837728444992E-4</v>
      </c>
      <c r="BJ509" s="97">
        <f t="shared" si="1030"/>
        <v>1.0879048794820646E-3</v>
      </c>
      <c r="BK509" s="97">
        <f t="shared" si="1031"/>
        <v>0</v>
      </c>
      <c r="BL509" s="97">
        <f t="shared" si="1032"/>
        <v>3.2667501014707536E-4</v>
      </c>
      <c r="BM509" s="469">
        <f t="shared" si="1033"/>
        <v>1.0548550643976961E-3</v>
      </c>
      <c r="BN509" s="467">
        <f t="shared" si="1034"/>
        <v>0</v>
      </c>
      <c r="BO509" s="97">
        <f t="shared" si="1035"/>
        <v>124317134.61788949</v>
      </c>
      <c r="BP509" s="97">
        <f t="shared" si="1036"/>
        <v>62781730.913332045</v>
      </c>
      <c r="BQ509" s="97">
        <f t="shared" si="1037"/>
        <v>0</v>
      </c>
      <c r="BR509" s="97">
        <f t="shared" si="1038"/>
        <v>124817188.49720153</v>
      </c>
      <c r="BS509" s="97">
        <f t="shared" si="1039"/>
        <v>63448686.325387858</v>
      </c>
      <c r="BT509" s="97">
        <f t="shared" si="1040"/>
        <v>0</v>
      </c>
      <c r="BU509" s="97">
        <f t="shared" si="1041"/>
        <v>125177807.24271195</v>
      </c>
      <c r="BV509" s="97">
        <f t="shared" si="1042"/>
        <v>64210476.490090564</v>
      </c>
      <c r="BW509" s="97">
        <f t="shared" si="1043"/>
        <v>0</v>
      </c>
      <c r="BX509" s="97">
        <f t="shared" si="1044"/>
        <v>126403566.03133067</v>
      </c>
      <c r="BY509" s="469">
        <f t="shared" si="1045"/>
        <v>65335473.567461908</v>
      </c>
      <c r="BZ509" s="470">
        <f t="shared" si="1046"/>
        <v>0</v>
      </c>
      <c r="CA509" s="470">
        <f t="shared" si="1047"/>
        <v>475.1419113021164</v>
      </c>
      <c r="CB509" s="470">
        <f t="shared" si="1048"/>
        <v>71.306888150708374</v>
      </c>
      <c r="CC509" s="470">
        <f t="shared" si="1049"/>
        <v>0</v>
      </c>
      <c r="CD509" s="470">
        <f t="shared" si="1050"/>
        <v>480.46679351008817</v>
      </c>
      <c r="CE509" s="470">
        <f t="shared" si="1051"/>
        <v>73.429814539092462</v>
      </c>
      <c r="CF509" s="470">
        <f t="shared" si="1052"/>
        <v>0</v>
      </c>
      <c r="CG509" s="470">
        <f t="shared" si="1053"/>
        <v>484.33047762276317</v>
      </c>
      <c r="CH509" s="470">
        <f t="shared" si="1054"/>
        <v>75.903567863827874</v>
      </c>
      <c r="CI509" s="470">
        <f t="shared" si="1055"/>
        <v>0</v>
      </c>
      <c r="CJ509" s="470">
        <f t="shared" si="1056"/>
        <v>497.61175992569736</v>
      </c>
      <c r="CK509" s="472">
        <f t="shared" si="1057"/>
        <v>79.653245037895971</v>
      </c>
      <c r="CL509" s="470">
        <f t="shared" si="1058"/>
        <v>0</v>
      </c>
      <c r="CM509" s="116">
        <f t="shared" si="1059"/>
        <v>0</v>
      </c>
      <c r="CN509" s="116">
        <f t="shared" si="1060"/>
        <v>0</v>
      </c>
      <c r="CO509" s="116">
        <f t="shared" si="1061"/>
        <v>0</v>
      </c>
      <c r="CP509" s="116">
        <f t="shared" si="1062"/>
        <v>0</v>
      </c>
      <c r="CQ509" s="116">
        <f t="shared" si="1063"/>
        <v>0</v>
      </c>
      <c r="CR509" s="116">
        <f t="shared" si="1064"/>
        <v>0</v>
      </c>
      <c r="CS509" s="116">
        <f t="shared" si="1065"/>
        <v>0</v>
      </c>
      <c r="CT509" s="116">
        <f t="shared" si="1066"/>
        <v>0</v>
      </c>
      <c r="CU509" s="116">
        <f t="shared" si="1067"/>
        <v>0</v>
      </c>
      <c r="CV509" s="116">
        <f t="shared" si="1068"/>
        <v>0</v>
      </c>
      <c r="CW509" s="471">
        <f t="shared" si="1069"/>
        <v>0</v>
      </c>
      <c r="CX509" s="470">
        <f t="shared" si="1070"/>
        <v>0</v>
      </c>
      <c r="CY509" s="116">
        <f t="shared" si="1071"/>
        <v>0</v>
      </c>
      <c r="CZ509" s="116">
        <f t="shared" si="1072"/>
        <v>0</v>
      </c>
      <c r="DA509" s="116">
        <f t="shared" si="1073"/>
        <v>0</v>
      </c>
      <c r="DB509" s="116">
        <f t="shared" si="1074"/>
        <v>0</v>
      </c>
      <c r="DC509" s="116">
        <f t="shared" si="1075"/>
        <v>0</v>
      </c>
      <c r="DD509" s="116">
        <f t="shared" si="1076"/>
        <v>0</v>
      </c>
      <c r="DE509" s="116">
        <f t="shared" si="1077"/>
        <v>0</v>
      </c>
      <c r="DF509" s="116">
        <f t="shared" si="1078"/>
        <v>0</v>
      </c>
      <c r="DG509" s="116">
        <f t="shared" si="1079"/>
        <v>0</v>
      </c>
      <c r="DH509" s="116">
        <f t="shared" si="1080"/>
        <v>0</v>
      </c>
      <c r="DI509" s="471">
        <f t="shared" si="1081"/>
        <v>0</v>
      </c>
      <c r="DJ509" s="470">
        <f t="shared" si="1082"/>
        <v>0</v>
      </c>
      <c r="DK509" s="116">
        <f t="shared" si="1083"/>
        <v>0</v>
      </c>
      <c r="DL509" s="116">
        <f t="shared" si="1084"/>
        <v>0</v>
      </c>
      <c r="DM509" s="116">
        <f t="shared" si="1085"/>
        <v>0</v>
      </c>
      <c r="DN509" s="116">
        <f t="shared" si="1086"/>
        <v>0</v>
      </c>
      <c r="DO509" s="116">
        <f t="shared" si="1087"/>
        <v>0</v>
      </c>
      <c r="DP509" s="116">
        <f t="shared" si="1088"/>
        <v>0</v>
      </c>
      <c r="DQ509" s="116">
        <f t="shared" si="1089"/>
        <v>0</v>
      </c>
      <c r="DR509" s="116">
        <f t="shared" si="1090"/>
        <v>0</v>
      </c>
      <c r="DS509" s="116">
        <f t="shared" si="1091"/>
        <v>0</v>
      </c>
      <c r="DT509" s="116">
        <f t="shared" si="1092"/>
        <v>0</v>
      </c>
      <c r="DU509" s="471">
        <f t="shared" si="1093"/>
        <v>0</v>
      </c>
      <c r="DV509" s="470">
        <f t="shared" si="1094"/>
        <v>0</v>
      </c>
      <c r="DW509" s="470">
        <f t="shared" si="1095"/>
        <v>0</v>
      </c>
      <c r="DX509" s="470">
        <f t="shared" si="1096"/>
        <v>0</v>
      </c>
      <c r="DY509" s="470">
        <f t="shared" si="1097"/>
        <v>0</v>
      </c>
      <c r="DZ509" s="470">
        <f t="shared" si="1098"/>
        <v>0</v>
      </c>
      <c r="EA509" s="470">
        <f t="shared" si="1099"/>
        <v>0</v>
      </c>
      <c r="EB509" s="470">
        <f t="shared" si="1100"/>
        <v>0</v>
      </c>
      <c r="EC509" s="470">
        <f t="shared" si="1101"/>
        <v>0</v>
      </c>
      <c r="ED509" s="470">
        <f t="shared" si="1102"/>
        <v>0</v>
      </c>
      <c r="EE509" s="470">
        <f t="shared" si="1103"/>
        <v>0</v>
      </c>
      <c r="EF509" s="470">
        <f t="shared" si="1104"/>
        <v>0</v>
      </c>
      <c r="EG509" s="470">
        <f t="shared" si="1105"/>
        <v>0</v>
      </c>
      <c r="EH509" s="466">
        <f t="shared" si="1106"/>
        <v>0</v>
      </c>
      <c r="EI509" s="122">
        <f t="shared" si="1107"/>
        <v>369467.39448939799</v>
      </c>
      <c r="EJ509" s="122">
        <f t="shared" si="1108"/>
        <v>55447.792643652218</v>
      </c>
      <c r="EK509" s="122">
        <f t="shared" si="1109"/>
        <v>0</v>
      </c>
      <c r="EL509" s="122">
        <f t="shared" si="1110"/>
        <v>373607.98976944014</v>
      </c>
      <c r="EM509" s="122">
        <f t="shared" si="1111"/>
        <v>57098.566997059686</v>
      </c>
      <c r="EN509" s="122">
        <f t="shared" si="1112"/>
        <v>0</v>
      </c>
      <c r="EO509" s="122">
        <f t="shared" si="1113"/>
        <v>376612.36650055787</v>
      </c>
      <c r="EP509" s="122">
        <f t="shared" si="1114"/>
        <v>59022.142193773616</v>
      </c>
      <c r="EQ509" s="122">
        <f t="shared" si="1115"/>
        <v>0</v>
      </c>
      <c r="ER509" s="122">
        <f t="shared" si="1116"/>
        <v>386939.80899984163</v>
      </c>
      <c r="ES509" s="469">
        <f t="shared" si="1117"/>
        <v>61937.867838523693</v>
      </c>
      <c r="ET509" s="466">
        <f t="shared" si="1118"/>
        <v>0</v>
      </c>
      <c r="EU509" s="122">
        <f t="shared" si="1119"/>
        <v>0</v>
      </c>
      <c r="EV509" s="122">
        <f t="shared" si="1120"/>
        <v>0</v>
      </c>
      <c r="EW509" s="122">
        <f t="shared" si="1121"/>
        <v>0</v>
      </c>
      <c r="EX509" s="122">
        <f t="shared" si="1122"/>
        <v>0</v>
      </c>
      <c r="EY509" s="122">
        <f t="shared" si="1123"/>
        <v>0</v>
      </c>
      <c r="EZ509" s="122">
        <f t="shared" si="1124"/>
        <v>0</v>
      </c>
      <c r="FA509" s="122">
        <f t="shared" si="1125"/>
        <v>0</v>
      </c>
      <c r="FB509" s="122">
        <f t="shared" si="1126"/>
        <v>0</v>
      </c>
      <c r="FC509" s="122">
        <f t="shared" si="1127"/>
        <v>0</v>
      </c>
      <c r="FD509" s="122">
        <f t="shared" si="1128"/>
        <v>0</v>
      </c>
      <c r="FE509" s="469">
        <f t="shared" si="1129"/>
        <v>0</v>
      </c>
      <c r="FF509" s="466">
        <f t="shared" si="1130"/>
        <v>0</v>
      </c>
      <c r="FG509" s="466">
        <f t="shared" si="1131"/>
        <v>0</v>
      </c>
      <c r="FH509" s="466">
        <f t="shared" si="1132"/>
        <v>0</v>
      </c>
      <c r="FI509" s="466">
        <f t="shared" si="1133"/>
        <v>0</v>
      </c>
      <c r="FJ509" s="466">
        <f t="shared" si="1134"/>
        <v>0</v>
      </c>
      <c r="FK509" s="466">
        <f t="shared" si="1135"/>
        <v>0</v>
      </c>
      <c r="FL509" s="466">
        <f t="shared" si="1136"/>
        <v>0</v>
      </c>
      <c r="FM509" s="466">
        <f t="shared" si="1137"/>
        <v>0</v>
      </c>
      <c r="FN509" s="466">
        <f t="shared" si="1138"/>
        <v>0</v>
      </c>
      <c r="FO509" s="466">
        <f t="shared" si="1139"/>
        <v>0</v>
      </c>
      <c r="FP509" s="466">
        <f t="shared" si="1140"/>
        <v>0</v>
      </c>
      <c r="FQ509" s="468">
        <f t="shared" si="1141"/>
        <v>0</v>
      </c>
      <c r="FR509" s="466">
        <f t="shared" si="1142"/>
        <v>0</v>
      </c>
      <c r="FS509" s="466">
        <f t="shared" si="1143"/>
        <v>0</v>
      </c>
      <c r="FT509" s="466">
        <f t="shared" si="1144"/>
        <v>0</v>
      </c>
      <c r="FU509" s="466">
        <f t="shared" si="1145"/>
        <v>0</v>
      </c>
      <c r="FV509" s="466">
        <f t="shared" si="1146"/>
        <v>0</v>
      </c>
      <c r="FW509" s="466">
        <f t="shared" si="1147"/>
        <v>0</v>
      </c>
      <c r="FX509" s="466">
        <f t="shared" si="1148"/>
        <v>0</v>
      </c>
      <c r="FY509" s="466">
        <f t="shared" si="1149"/>
        <v>0</v>
      </c>
      <c r="FZ509" s="466">
        <f t="shared" si="1150"/>
        <v>0</v>
      </c>
      <c r="GA509" s="466">
        <f t="shared" si="1151"/>
        <v>0</v>
      </c>
      <c r="GB509" s="466">
        <f t="shared" si="1152"/>
        <v>0</v>
      </c>
      <c r="GC509" s="468">
        <f t="shared" si="1153"/>
        <v>0</v>
      </c>
    </row>
    <row r="510" spans="1:185">
      <c r="A510" s="97">
        <v>507</v>
      </c>
      <c r="B510" s="97" t="s">
        <v>11</v>
      </c>
      <c r="C510" s="97" t="s">
        <v>213</v>
      </c>
      <c r="D510" s="97" t="s">
        <v>935</v>
      </c>
      <c r="E510" s="321">
        <v>0</v>
      </c>
      <c r="F510" s="122">
        <v>3.754412507336E-3</v>
      </c>
      <c r="G510" s="122">
        <v>2.1584125829312999E-2</v>
      </c>
      <c r="H510" s="122">
        <v>0</v>
      </c>
      <c r="I510" s="122">
        <v>3.4446734754810002E-3</v>
      </c>
      <c r="J510" s="122">
        <v>2.1065027603118E-2</v>
      </c>
      <c r="K510" s="122">
        <v>0</v>
      </c>
      <c r="L510" s="122">
        <v>3.2287947563089999E-3</v>
      </c>
      <c r="M510" s="122">
        <v>2.0461751286188001E-2</v>
      </c>
      <c r="N510" s="122">
        <v>0</v>
      </c>
      <c r="O510" s="122">
        <v>2.7369667178480002E-3</v>
      </c>
      <c r="P510" s="475">
        <v>1.9706306882162999E-2</v>
      </c>
      <c r="Q510" s="474">
        <v>1</v>
      </c>
      <c r="R510" s="97">
        <v>0</v>
      </c>
      <c r="S510" s="97">
        <v>3.754412507336E-3</v>
      </c>
      <c r="T510" s="97">
        <v>2.1584125829312999E-2</v>
      </c>
      <c r="U510" s="97">
        <v>0</v>
      </c>
      <c r="V510" s="97">
        <v>3.4446734754810002E-3</v>
      </c>
      <c r="W510" s="97">
        <v>2.1065027603118E-2</v>
      </c>
      <c r="X510" s="97">
        <v>0</v>
      </c>
      <c r="Y510" s="97">
        <v>3.2287947563089999E-3</v>
      </c>
      <c r="Z510" s="97">
        <v>2.0461751286188001E-2</v>
      </c>
      <c r="AA510" s="97">
        <v>0</v>
      </c>
      <c r="AB510" s="97">
        <v>2.7369667178480002E-3</v>
      </c>
      <c r="AC510" s="97">
        <v>1.9706306882162999E-2</v>
      </c>
      <c r="AD510" s="321">
        <v>0</v>
      </c>
      <c r="AE510" s="97">
        <v>10.649791990059599</v>
      </c>
      <c r="AF510" s="97">
        <v>61.225677764582301</v>
      </c>
      <c r="AG510" s="97">
        <v>0</v>
      </c>
      <c r="AH510" s="97">
        <v>9.7711841508797104</v>
      </c>
      <c r="AI510" s="97">
        <v>59.753200214344098</v>
      </c>
      <c r="AJ510" s="97">
        <v>0</v>
      </c>
      <c r="AK510" s="97">
        <v>9.1588211114512799</v>
      </c>
      <c r="AL510" s="97">
        <v>58.041942596435497</v>
      </c>
      <c r="AM510" s="97">
        <v>0</v>
      </c>
      <c r="AN510" s="97">
        <v>7.7636983607534704</v>
      </c>
      <c r="AO510" s="97">
        <v>55.899043799063598</v>
      </c>
      <c r="AP510" s="466">
        <f t="shared" si="1010"/>
        <v>0</v>
      </c>
      <c r="AQ510" s="122">
        <f t="shared" si="1011"/>
        <v>2836.606784483658</v>
      </c>
      <c r="AR510" s="473">
        <f t="shared" si="1012"/>
        <v>2836.6067844838472</v>
      </c>
      <c r="AS510" s="122">
        <f t="shared" si="1013"/>
        <v>0</v>
      </c>
      <c r="AT510" s="122">
        <f t="shared" si="1014"/>
        <v>2836.6067844834847</v>
      </c>
      <c r="AU510" s="122">
        <f t="shared" si="1015"/>
        <v>2836.6067844838503</v>
      </c>
      <c r="AV510" s="122">
        <f t="shared" si="1016"/>
        <v>0</v>
      </c>
      <c r="AW510" s="122">
        <f t="shared" si="1017"/>
        <v>2836.6067844836307</v>
      </c>
      <c r="AX510" s="122">
        <f t="shared" si="1018"/>
        <v>2836.6067881792069</v>
      </c>
      <c r="AY510" s="122">
        <f t="shared" si="1019"/>
        <v>0</v>
      </c>
      <c r="AZ510" s="122">
        <f t="shared" si="1020"/>
        <v>2836.606784483608</v>
      </c>
      <c r="BA510" s="469">
        <f t="shared" si="1021"/>
        <v>2836.6067844838121</v>
      </c>
      <c r="BB510" s="97">
        <f t="shared" si="1022"/>
        <v>0</v>
      </c>
      <c r="BC510" s="97">
        <f t="shared" si="1023"/>
        <v>5.7938928127099665E-4</v>
      </c>
      <c r="BD510" s="97">
        <f t="shared" si="1024"/>
        <v>3.3309102627036469E-3</v>
      </c>
      <c r="BE510" s="97">
        <f t="shared" si="1025"/>
        <v>0</v>
      </c>
      <c r="BF510" s="97">
        <f t="shared" si="1026"/>
        <v>5.3158966556617342E-4</v>
      </c>
      <c r="BG510" s="97">
        <f t="shared" si="1027"/>
        <v>3.2508018708856208E-3</v>
      </c>
      <c r="BH510" s="97">
        <f t="shared" si="1028"/>
        <v>0</v>
      </c>
      <c r="BI510" s="97">
        <f t="shared" si="1029"/>
        <v>4.9827478189306326E-4</v>
      </c>
      <c r="BJ510" s="97">
        <f t="shared" si="1030"/>
        <v>3.1577029290429455E-3</v>
      </c>
      <c r="BK510" s="97">
        <f t="shared" si="1031"/>
        <v>0</v>
      </c>
      <c r="BL510" s="97">
        <f t="shared" si="1032"/>
        <v>4.2237478604656523E-4</v>
      </c>
      <c r="BM510" s="469">
        <f t="shared" si="1033"/>
        <v>3.041121069848465E-3</v>
      </c>
      <c r="BN510" s="467">
        <f t="shared" si="1034"/>
        <v>0</v>
      </c>
      <c r="BO510" s="97">
        <f t="shared" si="1035"/>
        <v>358360603.9716115</v>
      </c>
      <c r="BP510" s="97">
        <f t="shared" si="1036"/>
        <v>133865817.89533649</v>
      </c>
      <c r="BQ510" s="97">
        <f t="shared" si="1037"/>
        <v>0</v>
      </c>
      <c r="BR510" s="97">
        <f t="shared" si="1038"/>
        <v>376160371.60109448</v>
      </c>
      <c r="BS510" s="97">
        <f t="shared" si="1039"/>
        <v>135713163.71396661</v>
      </c>
      <c r="BT510" s="97">
        <f t="shared" si="1040"/>
        <v>0</v>
      </c>
      <c r="BU510" s="97">
        <f t="shared" si="1041"/>
        <v>390119475.64842719</v>
      </c>
      <c r="BV510" s="97">
        <f t="shared" si="1042"/>
        <v>137951555.69890592</v>
      </c>
      <c r="BW510" s="97">
        <f t="shared" si="1043"/>
        <v>0</v>
      </c>
      <c r="BX510" s="97">
        <f t="shared" si="1044"/>
        <v>428158589.87917125</v>
      </c>
      <c r="BY510" s="469">
        <f t="shared" si="1045"/>
        <v>140904430.19860274</v>
      </c>
      <c r="BZ510" s="470">
        <f t="shared" si="1046"/>
        <v>0</v>
      </c>
      <c r="CA510" s="470">
        <f t="shared" si="1047"/>
        <v>4772.5257050388918</v>
      </c>
      <c r="CB510" s="470">
        <f t="shared" si="1048"/>
        <v>310.10247751969604</v>
      </c>
      <c r="CC510" s="470">
        <f t="shared" si="1049"/>
        <v>0</v>
      </c>
      <c r="CD510" s="470">
        <f t="shared" si="1050"/>
        <v>5460.0294378927883</v>
      </c>
      <c r="CE510" s="470">
        <f t="shared" si="1051"/>
        <v>322.12909062098413</v>
      </c>
      <c r="CF510" s="470">
        <f t="shared" si="1052"/>
        <v>0</v>
      </c>
      <c r="CG510" s="470">
        <f t="shared" si="1053"/>
        <v>6041.2554078598769</v>
      </c>
      <c r="CH510" s="470">
        <f t="shared" si="1054"/>
        <v>337.09615997538134</v>
      </c>
      <c r="CI510" s="470">
        <f t="shared" si="1055"/>
        <v>0</v>
      </c>
      <c r="CJ510" s="470">
        <f t="shared" si="1056"/>
        <v>7821.771947154336</v>
      </c>
      <c r="CK510" s="472">
        <f t="shared" si="1057"/>
        <v>357.51100153154829</v>
      </c>
      <c r="CL510" s="470">
        <f t="shared" si="1058"/>
        <v>0</v>
      </c>
      <c r="CM510" s="116">
        <f t="shared" si="1059"/>
        <v>0</v>
      </c>
      <c r="CN510" s="116">
        <f t="shared" si="1060"/>
        <v>0</v>
      </c>
      <c r="CO510" s="116">
        <f t="shared" si="1061"/>
        <v>0</v>
      </c>
      <c r="CP510" s="116">
        <f t="shared" si="1062"/>
        <v>0</v>
      </c>
      <c r="CQ510" s="116">
        <f t="shared" si="1063"/>
        <v>0</v>
      </c>
      <c r="CR510" s="116">
        <f t="shared" si="1064"/>
        <v>0</v>
      </c>
      <c r="CS510" s="116">
        <f t="shared" si="1065"/>
        <v>0</v>
      </c>
      <c r="CT510" s="116">
        <f t="shared" si="1066"/>
        <v>0</v>
      </c>
      <c r="CU510" s="116">
        <f t="shared" si="1067"/>
        <v>0</v>
      </c>
      <c r="CV510" s="116">
        <f t="shared" si="1068"/>
        <v>0</v>
      </c>
      <c r="CW510" s="471">
        <f t="shared" si="1069"/>
        <v>0</v>
      </c>
      <c r="CX510" s="470">
        <f t="shared" si="1070"/>
        <v>0</v>
      </c>
      <c r="CY510" s="116">
        <f t="shared" si="1071"/>
        <v>0</v>
      </c>
      <c r="CZ510" s="116">
        <f t="shared" si="1072"/>
        <v>0</v>
      </c>
      <c r="DA510" s="116">
        <f t="shared" si="1073"/>
        <v>0</v>
      </c>
      <c r="DB510" s="116">
        <f t="shared" si="1074"/>
        <v>0</v>
      </c>
      <c r="DC510" s="116">
        <f t="shared" si="1075"/>
        <v>0</v>
      </c>
      <c r="DD510" s="116">
        <f t="shared" si="1076"/>
        <v>0</v>
      </c>
      <c r="DE510" s="116">
        <f t="shared" si="1077"/>
        <v>0</v>
      </c>
      <c r="DF510" s="116">
        <f t="shared" si="1078"/>
        <v>0</v>
      </c>
      <c r="DG510" s="116">
        <f t="shared" si="1079"/>
        <v>0</v>
      </c>
      <c r="DH510" s="116">
        <f t="shared" si="1080"/>
        <v>0</v>
      </c>
      <c r="DI510" s="471">
        <f t="shared" si="1081"/>
        <v>0</v>
      </c>
      <c r="DJ510" s="470">
        <f t="shared" si="1082"/>
        <v>0</v>
      </c>
      <c r="DK510" s="116">
        <f t="shared" si="1083"/>
        <v>0</v>
      </c>
      <c r="DL510" s="116">
        <f t="shared" si="1084"/>
        <v>0</v>
      </c>
      <c r="DM510" s="116">
        <f t="shared" si="1085"/>
        <v>0</v>
      </c>
      <c r="DN510" s="116">
        <f t="shared" si="1086"/>
        <v>0</v>
      </c>
      <c r="DO510" s="116">
        <f t="shared" si="1087"/>
        <v>0</v>
      </c>
      <c r="DP510" s="116">
        <f t="shared" si="1088"/>
        <v>0</v>
      </c>
      <c r="DQ510" s="116">
        <f t="shared" si="1089"/>
        <v>0</v>
      </c>
      <c r="DR510" s="116">
        <f t="shared" si="1090"/>
        <v>0</v>
      </c>
      <c r="DS510" s="116">
        <f t="shared" si="1091"/>
        <v>0</v>
      </c>
      <c r="DT510" s="116">
        <f t="shared" si="1092"/>
        <v>0</v>
      </c>
      <c r="DU510" s="471">
        <f t="shared" si="1093"/>
        <v>0</v>
      </c>
      <c r="DV510" s="470">
        <f t="shared" si="1094"/>
        <v>0</v>
      </c>
      <c r="DW510" s="470">
        <f t="shared" si="1095"/>
        <v>0</v>
      </c>
      <c r="DX510" s="470">
        <f t="shared" si="1096"/>
        <v>0</v>
      </c>
      <c r="DY510" s="470">
        <f t="shared" si="1097"/>
        <v>0</v>
      </c>
      <c r="DZ510" s="470">
        <f t="shared" si="1098"/>
        <v>0</v>
      </c>
      <c r="EA510" s="470">
        <f t="shared" si="1099"/>
        <v>0</v>
      </c>
      <c r="EB510" s="470">
        <f t="shared" si="1100"/>
        <v>0</v>
      </c>
      <c r="EC510" s="470">
        <f t="shared" si="1101"/>
        <v>0</v>
      </c>
      <c r="ED510" s="470">
        <f t="shared" si="1102"/>
        <v>0</v>
      </c>
      <c r="EE510" s="470">
        <f t="shared" si="1103"/>
        <v>0</v>
      </c>
      <c r="EF510" s="470">
        <f t="shared" si="1104"/>
        <v>0</v>
      </c>
      <c r="EG510" s="470">
        <f t="shared" si="1105"/>
        <v>0</v>
      </c>
      <c r="EH510" s="466">
        <f t="shared" si="1106"/>
        <v>0</v>
      </c>
      <c r="EI510" s="122">
        <f t="shared" si="1107"/>
        <v>618514.38325797429</v>
      </c>
      <c r="EJ510" s="122">
        <f t="shared" si="1108"/>
        <v>40188.959574876011</v>
      </c>
      <c r="EK510" s="122">
        <f t="shared" si="1109"/>
        <v>0</v>
      </c>
      <c r="EL510" s="122">
        <f t="shared" si="1110"/>
        <v>707614.15423767152</v>
      </c>
      <c r="EM510" s="122">
        <f t="shared" si="1111"/>
        <v>41747.596163710237</v>
      </c>
      <c r="EN510" s="122">
        <f t="shared" si="1112"/>
        <v>0</v>
      </c>
      <c r="EO510" s="122">
        <f t="shared" si="1113"/>
        <v>782940.43733514147</v>
      </c>
      <c r="EP510" s="122">
        <f t="shared" si="1114"/>
        <v>43687.312834306758</v>
      </c>
      <c r="EQ510" s="122">
        <f t="shared" si="1115"/>
        <v>0</v>
      </c>
      <c r="ER510" s="122">
        <f t="shared" si="1116"/>
        <v>1013693.5348029236</v>
      </c>
      <c r="ES510" s="469">
        <f t="shared" si="1117"/>
        <v>46333.055134047594</v>
      </c>
      <c r="ET510" s="466">
        <f t="shared" si="1118"/>
        <v>0</v>
      </c>
      <c r="EU510" s="122">
        <f t="shared" si="1119"/>
        <v>0</v>
      </c>
      <c r="EV510" s="122">
        <f t="shared" si="1120"/>
        <v>0</v>
      </c>
      <c r="EW510" s="122">
        <f t="shared" si="1121"/>
        <v>0</v>
      </c>
      <c r="EX510" s="122">
        <f t="shared" si="1122"/>
        <v>0</v>
      </c>
      <c r="EY510" s="122">
        <f t="shared" si="1123"/>
        <v>0</v>
      </c>
      <c r="EZ510" s="122">
        <f t="shared" si="1124"/>
        <v>0</v>
      </c>
      <c r="FA510" s="122">
        <f t="shared" si="1125"/>
        <v>0</v>
      </c>
      <c r="FB510" s="122">
        <f t="shared" si="1126"/>
        <v>0</v>
      </c>
      <c r="FC510" s="122">
        <f t="shared" si="1127"/>
        <v>0</v>
      </c>
      <c r="FD510" s="122">
        <f t="shared" si="1128"/>
        <v>0</v>
      </c>
      <c r="FE510" s="469">
        <f t="shared" si="1129"/>
        <v>0</v>
      </c>
      <c r="FF510" s="466">
        <f t="shared" si="1130"/>
        <v>0</v>
      </c>
      <c r="FG510" s="466">
        <f t="shared" si="1131"/>
        <v>0</v>
      </c>
      <c r="FH510" s="466">
        <f t="shared" si="1132"/>
        <v>0</v>
      </c>
      <c r="FI510" s="466">
        <f t="shared" si="1133"/>
        <v>0</v>
      </c>
      <c r="FJ510" s="466">
        <f t="shared" si="1134"/>
        <v>0</v>
      </c>
      <c r="FK510" s="466">
        <f t="shared" si="1135"/>
        <v>0</v>
      </c>
      <c r="FL510" s="466">
        <f t="shared" si="1136"/>
        <v>0</v>
      </c>
      <c r="FM510" s="466">
        <f t="shared" si="1137"/>
        <v>0</v>
      </c>
      <c r="FN510" s="466">
        <f t="shared" si="1138"/>
        <v>0</v>
      </c>
      <c r="FO510" s="466">
        <f t="shared" si="1139"/>
        <v>0</v>
      </c>
      <c r="FP510" s="466">
        <f t="shared" si="1140"/>
        <v>0</v>
      </c>
      <c r="FQ510" s="468">
        <f t="shared" si="1141"/>
        <v>0</v>
      </c>
      <c r="FR510" s="466">
        <f t="shared" si="1142"/>
        <v>0</v>
      </c>
      <c r="FS510" s="466">
        <f t="shared" si="1143"/>
        <v>0</v>
      </c>
      <c r="FT510" s="466">
        <f t="shared" si="1144"/>
        <v>0</v>
      </c>
      <c r="FU510" s="466">
        <f t="shared" si="1145"/>
        <v>0</v>
      </c>
      <c r="FV510" s="466">
        <f t="shared" si="1146"/>
        <v>0</v>
      </c>
      <c r="FW510" s="466">
        <f t="shared" si="1147"/>
        <v>0</v>
      </c>
      <c r="FX510" s="466">
        <f t="shared" si="1148"/>
        <v>0</v>
      </c>
      <c r="FY510" s="466">
        <f t="shared" si="1149"/>
        <v>0</v>
      </c>
      <c r="FZ510" s="466">
        <f t="shared" si="1150"/>
        <v>0</v>
      </c>
      <c r="GA510" s="466">
        <f t="shared" si="1151"/>
        <v>0</v>
      </c>
      <c r="GB510" s="466">
        <f t="shared" si="1152"/>
        <v>0</v>
      </c>
      <c r="GC510" s="468">
        <f t="shared" si="1153"/>
        <v>0</v>
      </c>
    </row>
    <row r="511" spans="1:185">
      <c r="A511" s="97">
        <v>508</v>
      </c>
      <c r="B511" s="97" t="s">
        <v>11</v>
      </c>
      <c r="C511" s="97" t="s">
        <v>213</v>
      </c>
      <c r="D511" s="97" t="s">
        <v>935</v>
      </c>
      <c r="E511" s="321">
        <v>0</v>
      </c>
      <c r="F511" s="122">
        <v>6.5410528760350001E-3</v>
      </c>
      <c r="G511" s="122">
        <v>2.2011103184254002E-2</v>
      </c>
      <c r="H511" s="122">
        <v>0</v>
      </c>
      <c r="I511" s="122">
        <v>6.4945793436279996E-3</v>
      </c>
      <c r="J511" s="122">
        <v>2.1601813488038E-2</v>
      </c>
      <c r="K511" s="122">
        <v>0</v>
      </c>
      <c r="L511" s="122">
        <v>6.4613839633379999E-3</v>
      </c>
      <c r="M511" s="122">
        <v>2.1148701667516999E-2</v>
      </c>
      <c r="N511" s="122">
        <v>0</v>
      </c>
      <c r="O511" s="122">
        <v>6.3505113931689996E-3</v>
      </c>
      <c r="P511" s="475">
        <v>2.0506218402143998E-2</v>
      </c>
      <c r="Q511" s="474">
        <v>14</v>
      </c>
      <c r="R511" s="97">
        <v>0</v>
      </c>
      <c r="S511" s="97">
        <v>9.1574740264486004E-2</v>
      </c>
      <c r="T511" s="97">
        <v>0.30815544457955502</v>
      </c>
      <c r="U511" s="97">
        <v>0</v>
      </c>
      <c r="V511" s="97">
        <v>9.0924110810799E-2</v>
      </c>
      <c r="W511" s="97">
        <v>0.302425388832532</v>
      </c>
      <c r="X511" s="97">
        <v>0</v>
      </c>
      <c r="Y511" s="97">
        <v>9.0459375486737006E-2</v>
      </c>
      <c r="Z511" s="97">
        <v>0.29608182334524302</v>
      </c>
      <c r="AA511" s="97">
        <v>0</v>
      </c>
      <c r="AB511" s="97">
        <v>8.8907159504369004E-2</v>
      </c>
      <c r="AC511" s="97">
        <v>0.28708705763001002</v>
      </c>
      <c r="AD511" s="321">
        <v>0</v>
      </c>
      <c r="AE511" s="97">
        <v>242.66642763857499</v>
      </c>
      <c r="AF511" s="97">
        <v>816.58960404933896</v>
      </c>
      <c r="AG511" s="97">
        <v>0</v>
      </c>
      <c r="AH511" s="97">
        <v>240.94230672066001</v>
      </c>
      <c r="AI511" s="97">
        <v>801.40537142925302</v>
      </c>
      <c r="AJ511" s="97">
        <v>0</v>
      </c>
      <c r="AK511" s="97">
        <v>239.71079177929201</v>
      </c>
      <c r="AL511" s="97">
        <v>784.595381498336</v>
      </c>
      <c r="AM511" s="97">
        <v>0</v>
      </c>
      <c r="AN511" s="97">
        <v>235.597531875123</v>
      </c>
      <c r="AO511" s="97">
        <v>760.75990491629102</v>
      </c>
      <c r="AP511" s="466">
        <f t="shared" si="1010"/>
        <v>0</v>
      </c>
      <c r="AQ511" s="122">
        <f t="shared" si="1011"/>
        <v>2649.9275557616243</v>
      </c>
      <c r="AR511" s="473">
        <f t="shared" si="1012"/>
        <v>2649.9275557616311</v>
      </c>
      <c r="AS511" s="122">
        <f t="shared" si="1013"/>
        <v>0</v>
      </c>
      <c r="AT511" s="122">
        <f t="shared" si="1014"/>
        <v>2649.9275557616279</v>
      </c>
      <c r="AU511" s="122">
        <f t="shared" si="1015"/>
        <v>2649.9275557616329</v>
      </c>
      <c r="AV511" s="122">
        <f t="shared" si="1016"/>
        <v>0</v>
      </c>
      <c r="AW511" s="122">
        <f t="shared" si="1017"/>
        <v>2649.9275557616247</v>
      </c>
      <c r="AX511" s="122">
        <f t="shared" si="1018"/>
        <v>2649.9275525720705</v>
      </c>
      <c r="AY511" s="122">
        <f t="shared" si="1019"/>
        <v>0</v>
      </c>
      <c r="AZ511" s="122">
        <f t="shared" si="1020"/>
        <v>2649.927555761642</v>
      </c>
      <c r="BA511" s="469">
        <f t="shared" si="1021"/>
        <v>2649.9275557616311</v>
      </c>
      <c r="BB511" s="97">
        <f t="shared" si="1022"/>
        <v>0</v>
      </c>
      <c r="BC511" s="97">
        <f t="shared" si="1023"/>
        <v>1.0094298155027791E-3</v>
      </c>
      <c r="BD511" s="97">
        <f t="shared" si="1024"/>
        <v>3.3968023569567085E-3</v>
      </c>
      <c r="BE511" s="97">
        <f t="shared" si="1025"/>
        <v>0</v>
      </c>
      <c r="BF511" s="97">
        <f t="shared" si="1026"/>
        <v>1.0022579167072141E-3</v>
      </c>
      <c r="BG511" s="97">
        <f t="shared" si="1027"/>
        <v>3.3336398615039973E-3</v>
      </c>
      <c r="BH511" s="97">
        <f t="shared" si="1028"/>
        <v>0</v>
      </c>
      <c r="BI511" s="97">
        <f t="shared" si="1029"/>
        <v>9.9713513185334976E-4</v>
      </c>
      <c r="BJ511" s="97">
        <f t="shared" si="1030"/>
        <v>3.26371463844604E-3</v>
      </c>
      <c r="BK511" s="97">
        <f t="shared" si="1031"/>
        <v>0</v>
      </c>
      <c r="BL511" s="97">
        <f t="shared" si="1032"/>
        <v>9.8002503044138036E-4</v>
      </c>
      <c r="BM511" s="469">
        <f t="shared" si="1033"/>
        <v>3.1645651931930885E-3</v>
      </c>
      <c r="BN511" s="467">
        <f t="shared" si="1034"/>
        <v>0</v>
      </c>
      <c r="BO511" s="97">
        <f t="shared" si="1035"/>
        <v>244913446.90320021</v>
      </c>
      <c r="BP511" s="97">
        <f t="shared" si="1036"/>
        <v>123684399.32110722</v>
      </c>
      <c r="BQ511" s="97">
        <f t="shared" si="1037"/>
        <v>0</v>
      </c>
      <c r="BR511" s="97">
        <f t="shared" si="1038"/>
        <v>245898588.00707966</v>
      </c>
      <c r="BS511" s="97">
        <f t="shared" si="1039"/>
        <v>124998348.11344521</v>
      </c>
      <c r="BT511" s="97">
        <f t="shared" si="1040"/>
        <v>0</v>
      </c>
      <c r="BU511" s="97">
        <f t="shared" si="1041"/>
        <v>246609032.14857087</v>
      </c>
      <c r="BV511" s="97">
        <f t="shared" si="1042"/>
        <v>126499128.44949208</v>
      </c>
      <c r="BW511" s="97">
        <f t="shared" si="1043"/>
        <v>0</v>
      </c>
      <c r="BX511" s="97">
        <f t="shared" si="1044"/>
        <v>249023862.66178396</v>
      </c>
      <c r="BY511" s="469">
        <f t="shared" si="1045"/>
        <v>128715450.89617348</v>
      </c>
      <c r="BZ511" s="470">
        <f t="shared" si="1046"/>
        <v>0</v>
      </c>
      <c r="CA511" s="470">
        <f t="shared" si="1047"/>
        <v>133.72325501325017</v>
      </c>
      <c r="CB511" s="470">
        <f t="shared" si="1048"/>
        <v>20.068507874306956</v>
      </c>
      <c r="CC511" s="470">
        <f t="shared" si="1049"/>
        <v>0</v>
      </c>
      <c r="CD511" s="470">
        <f t="shared" si="1050"/>
        <v>135.22188219072166</v>
      </c>
      <c r="CE511" s="470">
        <f t="shared" si="1051"/>
        <v>20.665981218703667</v>
      </c>
      <c r="CF511" s="470">
        <f t="shared" si="1052"/>
        <v>0</v>
      </c>
      <c r="CG511" s="470">
        <f t="shared" si="1053"/>
        <v>136.30927188123704</v>
      </c>
      <c r="CH511" s="470">
        <f t="shared" si="1054"/>
        <v>21.362190866743809</v>
      </c>
      <c r="CI511" s="470">
        <f t="shared" si="1055"/>
        <v>0</v>
      </c>
      <c r="CJ511" s="470">
        <f t="shared" si="1056"/>
        <v>140.04713683915784</v>
      </c>
      <c r="CK511" s="472">
        <f t="shared" si="1057"/>
        <v>22.417494532626833</v>
      </c>
      <c r="CL511" s="470">
        <f t="shared" si="1058"/>
        <v>0</v>
      </c>
      <c r="CM511" s="116">
        <f t="shared" si="1059"/>
        <v>0</v>
      </c>
      <c r="CN511" s="116">
        <f t="shared" si="1060"/>
        <v>0</v>
      </c>
      <c r="CO511" s="116">
        <f t="shared" si="1061"/>
        <v>0</v>
      </c>
      <c r="CP511" s="116">
        <f t="shared" si="1062"/>
        <v>0</v>
      </c>
      <c r="CQ511" s="116">
        <f t="shared" si="1063"/>
        <v>0</v>
      </c>
      <c r="CR511" s="116">
        <f t="shared" si="1064"/>
        <v>0</v>
      </c>
      <c r="CS511" s="116">
        <f t="shared" si="1065"/>
        <v>0</v>
      </c>
      <c r="CT511" s="116">
        <f t="shared" si="1066"/>
        <v>0</v>
      </c>
      <c r="CU511" s="116">
        <f t="shared" si="1067"/>
        <v>0</v>
      </c>
      <c r="CV511" s="116">
        <f t="shared" si="1068"/>
        <v>0</v>
      </c>
      <c r="CW511" s="471">
        <f t="shared" si="1069"/>
        <v>0</v>
      </c>
      <c r="CX511" s="470">
        <f t="shared" si="1070"/>
        <v>0</v>
      </c>
      <c r="CY511" s="116">
        <f t="shared" si="1071"/>
        <v>0</v>
      </c>
      <c r="CZ511" s="116">
        <f t="shared" si="1072"/>
        <v>0</v>
      </c>
      <c r="DA511" s="116">
        <f t="shared" si="1073"/>
        <v>0</v>
      </c>
      <c r="DB511" s="116">
        <f t="shared" si="1074"/>
        <v>0</v>
      </c>
      <c r="DC511" s="116">
        <f t="shared" si="1075"/>
        <v>0</v>
      </c>
      <c r="DD511" s="116">
        <f t="shared" si="1076"/>
        <v>0</v>
      </c>
      <c r="DE511" s="116">
        <f t="shared" si="1077"/>
        <v>0</v>
      </c>
      <c r="DF511" s="116">
        <f t="shared" si="1078"/>
        <v>0</v>
      </c>
      <c r="DG511" s="116">
        <f t="shared" si="1079"/>
        <v>0</v>
      </c>
      <c r="DH511" s="116">
        <f t="shared" si="1080"/>
        <v>0</v>
      </c>
      <c r="DI511" s="471">
        <f t="shared" si="1081"/>
        <v>0</v>
      </c>
      <c r="DJ511" s="470">
        <f t="shared" si="1082"/>
        <v>0</v>
      </c>
      <c r="DK511" s="116">
        <f t="shared" si="1083"/>
        <v>0</v>
      </c>
      <c r="DL511" s="116">
        <f t="shared" si="1084"/>
        <v>0</v>
      </c>
      <c r="DM511" s="116">
        <f t="shared" si="1085"/>
        <v>0</v>
      </c>
      <c r="DN511" s="116">
        <f t="shared" si="1086"/>
        <v>0</v>
      </c>
      <c r="DO511" s="116">
        <f t="shared" si="1087"/>
        <v>0</v>
      </c>
      <c r="DP511" s="116">
        <f t="shared" si="1088"/>
        <v>0</v>
      </c>
      <c r="DQ511" s="116">
        <f t="shared" si="1089"/>
        <v>0</v>
      </c>
      <c r="DR511" s="116">
        <f t="shared" si="1090"/>
        <v>0</v>
      </c>
      <c r="DS511" s="116">
        <f t="shared" si="1091"/>
        <v>0</v>
      </c>
      <c r="DT511" s="116">
        <f t="shared" si="1092"/>
        <v>0</v>
      </c>
      <c r="DU511" s="471">
        <f t="shared" si="1093"/>
        <v>0</v>
      </c>
      <c r="DV511" s="470">
        <f t="shared" si="1094"/>
        <v>0</v>
      </c>
      <c r="DW511" s="470">
        <f t="shared" si="1095"/>
        <v>0</v>
      </c>
      <c r="DX511" s="470">
        <f t="shared" si="1096"/>
        <v>0</v>
      </c>
      <c r="DY511" s="470">
        <f t="shared" si="1097"/>
        <v>0</v>
      </c>
      <c r="DZ511" s="470">
        <f t="shared" si="1098"/>
        <v>0</v>
      </c>
      <c r="EA511" s="470">
        <f t="shared" si="1099"/>
        <v>0</v>
      </c>
      <c r="EB511" s="470">
        <f t="shared" si="1100"/>
        <v>0</v>
      </c>
      <c r="EC511" s="470">
        <f t="shared" si="1101"/>
        <v>0</v>
      </c>
      <c r="ED511" s="470">
        <f t="shared" si="1102"/>
        <v>0</v>
      </c>
      <c r="EE511" s="470">
        <f t="shared" si="1103"/>
        <v>0</v>
      </c>
      <c r="EF511" s="470">
        <f t="shared" si="1104"/>
        <v>0</v>
      </c>
      <c r="EG511" s="470">
        <f t="shared" si="1105"/>
        <v>0</v>
      </c>
      <c r="EH511" s="466">
        <f t="shared" si="1106"/>
        <v>0</v>
      </c>
      <c r="EI511" s="122">
        <f t="shared" si="1107"/>
        <v>242625.53289176736</v>
      </c>
      <c r="EJ511" s="122">
        <f t="shared" si="1108"/>
        <v>36412.009391067302</v>
      </c>
      <c r="EK511" s="122">
        <f t="shared" si="1109"/>
        <v>0</v>
      </c>
      <c r="EL511" s="122">
        <f t="shared" si="1110"/>
        <v>245344.620289902</v>
      </c>
      <c r="EM511" s="122">
        <f t="shared" si="1111"/>
        <v>37496.056354765096</v>
      </c>
      <c r="EN511" s="122">
        <f t="shared" si="1112"/>
        <v>0</v>
      </c>
      <c r="EO511" s="122">
        <f t="shared" si="1113"/>
        <v>247317.56436081527</v>
      </c>
      <c r="EP511" s="122">
        <f t="shared" si="1114"/>
        <v>38759.249034628345</v>
      </c>
      <c r="EQ511" s="122">
        <f t="shared" si="1115"/>
        <v>0</v>
      </c>
      <c r="ER511" s="122">
        <f t="shared" si="1116"/>
        <v>254099.49228503832</v>
      </c>
      <c r="ES511" s="469">
        <f t="shared" si="1117"/>
        <v>40673.976688183779</v>
      </c>
      <c r="ET511" s="466">
        <f t="shared" si="1118"/>
        <v>0</v>
      </c>
      <c r="EU511" s="122">
        <f t="shared" si="1119"/>
        <v>0</v>
      </c>
      <c r="EV511" s="122">
        <f t="shared" si="1120"/>
        <v>0</v>
      </c>
      <c r="EW511" s="122">
        <f t="shared" si="1121"/>
        <v>0</v>
      </c>
      <c r="EX511" s="122">
        <f t="shared" si="1122"/>
        <v>0</v>
      </c>
      <c r="EY511" s="122">
        <f t="shared" si="1123"/>
        <v>0</v>
      </c>
      <c r="EZ511" s="122">
        <f t="shared" si="1124"/>
        <v>0</v>
      </c>
      <c r="FA511" s="122">
        <f t="shared" si="1125"/>
        <v>0</v>
      </c>
      <c r="FB511" s="122">
        <f t="shared" si="1126"/>
        <v>0</v>
      </c>
      <c r="FC511" s="122">
        <f t="shared" si="1127"/>
        <v>0</v>
      </c>
      <c r="FD511" s="122">
        <f t="shared" si="1128"/>
        <v>0</v>
      </c>
      <c r="FE511" s="469">
        <f t="shared" si="1129"/>
        <v>0</v>
      </c>
      <c r="FF511" s="466">
        <f t="shared" si="1130"/>
        <v>0</v>
      </c>
      <c r="FG511" s="466">
        <f t="shared" si="1131"/>
        <v>0</v>
      </c>
      <c r="FH511" s="466">
        <f t="shared" si="1132"/>
        <v>0</v>
      </c>
      <c r="FI511" s="466">
        <f t="shared" si="1133"/>
        <v>0</v>
      </c>
      <c r="FJ511" s="466">
        <f t="shared" si="1134"/>
        <v>0</v>
      </c>
      <c r="FK511" s="466">
        <f t="shared" si="1135"/>
        <v>0</v>
      </c>
      <c r="FL511" s="466">
        <f t="shared" si="1136"/>
        <v>0</v>
      </c>
      <c r="FM511" s="466">
        <f t="shared" si="1137"/>
        <v>0</v>
      </c>
      <c r="FN511" s="466">
        <f t="shared" si="1138"/>
        <v>0</v>
      </c>
      <c r="FO511" s="466">
        <f t="shared" si="1139"/>
        <v>0</v>
      </c>
      <c r="FP511" s="466">
        <f t="shared" si="1140"/>
        <v>0</v>
      </c>
      <c r="FQ511" s="468">
        <f t="shared" si="1141"/>
        <v>0</v>
      </c>
      <c r="FR511" s="466">
        <f t="shared" si="1142"/>
        <v>0</v>
      </c>
      <c r="FS511" s="466">
        <f t="shared" si="1143"/>
        <v>0</v>
      </c>
      <c r="FT511" s="466">
        <f t="shared" si="1144"/>
        <v>0</v>
      </c>
      <c r="FU511" s="466">
        <f t="shared" si="1145"/>
        <v>0</v>
      </c>
      <c r="FV511" s="466">
        <f t="shared" si="1146"/>
        <v>0</v>
      </c>
      <c r="FW511" s="466">
        <f t="shared" si="1147"/>
        <v>0</v>
      </c>
      <c r="FX511" s="466">
        <f t="shared" si="1148"/>
        <v>0</v>
      </c>
      <c r="FY511" s="466">
        <f t="shared" si="1149"/>
        <v>0</v>
      </c>
      <c r="FZ511" s="466">
        <f t="shared" si="1150"/>
        <v>0</v>
      </c>
      <c r="GA511" s="466">
        <f t="shared" si="1151"/>
        <v>0</v>
      </c>
      <c r="GB511" s="466">
        <f t="shared" si="1152"/>
        <v>0</v>
      </c>
      <c r="GC511" s="468">
        <f t="shared" si="1153"/>
        <v>0</v>
      </c>
    </row>
    <row r="512" spans="1:185">
      <c r="A512" s="97">
        <v>509</v>
      </c>
      <c r="B512" s="97" t="s">
        <v>11</v>
      </c>
      <c r="C512" s="97" t="s">
        <v>213</v>
      </c>
      <c r="D512" s="97" t="s">
        <v>935</v>
      </c>
      <c r="E512" s="321">
        <v>0</v>
      </c>
      <c r="F512" s="122">
        <v>8.7602958504499999E-3</v>
      </c>
      <c r="G512" s="122">
        <v>5.0362960268395998E-2</v>
      </c>
      <c r="H512" s="122">
        <v>0</v>
      </c>
      <c r="I512" s="122">
        <v>8.0375714427879993E-3</v>
      </c>
      <c r="J512" s="122">
        <v>4.9151731073941003E-2</v>
      </c>
      <c r="K512" s="122">
        <v>0</v>
      </c>
      <c r="L512" s="122">
        <v>7.5338544313870003E-3</v>
      </c>
      <c r="M512" s="122">
        <v>4.7744086334440002E-2</v>
      </c>
      <c r="N512" s="122">
        <v>0</v>
      </c>
      <c r="O512" s="122">
        <v>6.3862556749780001E-3</v>
      </c>
      <c r="P512" s="475">
        <v>4.5981382725045997E-2</v>
      </c>
      <c r="Q512" s="474">
        <v>1</v>
      </c>
      <c r="R512" s="97">
        <v>0</v>
      </c>
      <c r="S512" s="97">
        <v>8.7602958504499999E-3</v>
      </c>
      <c r="T512" s="97">
        <v>5.0362960268395998E-2</v>
      </c>
      <c r="U512" s="97">
        <v>0</v>
      </c>
      <c r="V512" s="97">
        <v>8.0375714427879993E-3</v>
      </c>
      <c r="W512" s="97">
        <v>4.9151731073941003E-2</v>
      </c>
      <c r="X512" s="97">
        <v>0</v>
      </c>
      <c r="Y512" s="97">
        <v>7.5338544313870003E-3</v>
      </c>
      <c r="Z512" s="97">
        <v>4.7744086334440002E-2</v>
      </c>
      <c r="AA512" s="97">
        <v>0</v>
      </c>
      <c r="AB512" s="97">
        <v>6.3862556749780001E-3</v>
      </c>
      <c r="AC512" s="97">
        <v>4.5981382725045997E-2</v>
      </c>
      <c r="AD512" s="321">
        <v>0</v>
      </c>
      <c r="AE512" s="97">
        <v>5.50244425193429</v>
      </c>
      <c r="AF512" s="97">
        <v>31.633564204911799</v>
      </c>
      <c r="AG512" s="97">
        <v>0</v>
      </c>
      <c r="AH512" s="97">
        <v>5.04849260114971</v>
      </c>
      <c r="AI512" s="97">
        <v>30.872776985783702</v>
      </c>
      <c r="AJ512" s="97">
        <v>0</v>
      </c>
      <c r="AK512" s="97">
        <v>4.7321020566634902</v>
      </c>
      <c r="AL512" s="97">
        <v>29.988618850708001</v>
      </c>
      <c r="AM512" s="97">
        <v>0</v>
      </c>
      <c r="AN512" s="97">
        <v>4.0112818596600999</v>
      </c>
      <c r="AO512" s="97">
        <v>28.881444119084499</v>
      </c>
      <c r="AP512" s="466">
        <f t="shared" si="1010"/>
        <v>0</v>
      </c>
      <c r="AQ512" s="122">
        <f t="shared" si="1011"/>
        <v>628.11169232961913</v>
      </c>
      <c r="AR512" s="473">
        <f t="shared" si="1012"/>
        <v>628.11169232962345</v>
      </c>
      <c r="AS512" s="122">
        <f t="shared" si="1013"/>
        <v>0</v>
      </c>
      <c r="AT512" s="122">
        <f t="shared" si="1014"/>
        <v>628.11169232960935</v>
      </c>
      <c r="AU512" s="122">
        <f t="shared" si="1015"/>
        <v>628.11169232962504</v>
      </c>
      <c r="AV512" s="122">
        <f t="shared" si="1016"/>
        <v>0</v>
      </c>
      <c r="AW512" s="122">
        <f t="shared" si="1017"/>
        <v>628.11169232961925</v>
      </c>
      <c r="AX512" s="122">
        <f t="shared" si="1018"/>
        <v>628.11169200395466</v>
      </c>
      <c r="AY512" s="122">
        <f t="shared" si="1019"/>
        <v>0</v>
      </c>
      <c r="AZ512" s="122">
        <f t="shared" si="1020"/>
        <v>628.11169232962447</v>
      </c>
      <c r="BA512" s="469">
        <f t="shared" si="1021"/>
        <v>628.11169232961788</v>
      </c>
      <c r="BB512" s="97">
        <f t="shared" si="1022"/>
        <v>0</v>
      </c>
      <c r="BC512" s="97">
        <f t="shared" si="1023"/>
        <v>1.351908322965556E-3</v>
      </c>
      <c r="BD512" s="97">
        <f t="shared" si="1024"/>
        <v>7.7721239463083552E-3</v>
      </c>
      <c r="BE512" s="97">
        <f t="shared" si="1025"/>
        <v>0</v>
      </c>
      <c r="BF512" s="97">
        <f t="shared" si="1026"/>
        <v>1.240375886320917E-3</v>
      </c>
      <c r="BG512" s="97">
        <f t="shared" si="1027"/>
        <v>7.5852043653996289E-3</v>
      </c>
      <c r="BH512" s="97">
        <f t="shared" si="1028"/>
        <v>0</v>
      </c>
      <c r="BI512" s="97">
        <f t="shared" si="1029"/>
        <v>1.1626411577503781E-3</v>
      </c>
      <c r="BJ512" s="97">
        <f t="shared" si="1030"/>
        <v>7.3679735011004128E-3</v>
      </c>
      <c r="BK512" s="97">
        <f t="shared" si="1031"/>
        <v>0</v>
      </c>
      <c r="BL512" s="97">
        <f t="shared" si="1032"/>
        <v>9.8554116744188256E-4</v>
      </c>
      <c r="BM512" s="469">
        <f t="shared" si="1033"/>
        <v>7.0959491629795975E-3</v>
      </c>
      <c r="BN512" s="467">
        <f t="shared" si="1034"/>
        <v>0</v>
      </c>
      <c r="BO512" s="97">
        <f t="shared" si="1035"/>
        <v>49247826.751192123</v>
      </c>
      <c r="BP512" s="97">
        <f t="shared" si="1036"/>
        <v>18396555.130646568</v>
      </c>
      <c r="BQ512" s="97">
        <f t="shared" si="1037"/>
        <v>0</v>
      </c>
      <c r="BR512" s="97">
        <f t="shared" si="1038"/>
        <v>51693965.815348357</v>
      </c>
      <c r="BS512" s="97">
        <f t="shared" si="1039"/>
        <v>18650427.252239056</v>
      </c>
      <c r="BT512" s="97">
        <f t="shared" si="1040"/>
        <v>0</v>
      </c>
      <c r="BU512" s="97">
        <f t="shared" si="1041"/>
        <v>53612300.392600961</v>
      </c>
      <c r="BV512" s="97">
        <f t="shared" si="1042"/>
        <v>18958038.990472972</v>
      </c>
      <c r="BW512" s="97">
        <f t="shared" si="1043"/>
        <v>0</v>
      </c>
      <c r="BX512" s="97">
        <f t="shared" si="1044"/>
        <v>58839838.483125746</v>
      </c>
      <c r="BY512" s="469">
        <f t="shared" si="1045"/>
        <v>19363838.79809884</v>
      </c>
      <c r="BZ512" s="470">
        <f t="shared" si="1046"/>
        <v>0</v>
      </c>
      <c r="CA512" s="470">
        <f t="shared" si="1047"/>
        <v>281.0854084834495</v>
      </c>
      <c r="CB512" s="470">
        <f t="shared" si="1048"/>
        <v>18.263973198365449</v>
      </c>
      <c r="CC512" s="470">
        <f t="shared" si="1049"/>
        <v>0</v>
      </c>
      <c r="CD512" s="470">
        <f t="shared" si="1050"/>
        <v>321.57702225920883</v>
      </c>
      <c r="CE512" s="470">
        <f t="shared" si="1051"/>
        <v>18.972299494581826</v>
      </c>
      <c r="CF512" s="470">
        <f t="shared" si="1052"/>
        <v>0</v>
      </c>
      <c r="CG512" s="470">
        <f t="shared" si="1053"/>
        <v>355.80924001693791</v>
      </c>
      <c r="CH512" s="470">
        <f t="shared" si="1054"/>
        <v>19.853808550942638</v>
      </c>
      <c r="CI512" s="470">
        <f t="shared" si="1055"/>
        <v>0</v>
      </c>
      <c r="CJ512" s="470">
        <f t="shared" si="1056"/>
        <v>460.67556231475527</v>
      </c>
      <c r="CK512" s="472">
        <f t="shared" si="1057"/>
        <v>21.056172792680485</v>
      </c>
      <c r="CL512" s="470">
        <f t="shared" si="1058"/>
        <v>0</v>
      </c>
      <c r="CM512" s="116">
        <f t="shared" si="1059"/>
        <v>0</v>
      </c>
      <c r="CN512" s="116">
        <f t="shared" si="1060"/>
        <v>0</v>
      </c>
      <c r="CO512" s="116">
        <f t="shared" si="1061"/>
        <v>0</v>
      </c>
      <c r="CP512" s="116">
        <f t="shared" si="1062"/>
        <v>0</v>
      </c>
      <c r="CQ512" s="116">
        <f t="shared" si="1063"/>
        <v>0</v>
      </c>
      <c r="CR512" s="116">
        <f t="shared" si="1064"/>
        <v>0</v>
      </c>
      <c r="CS512" s="116">
        <f t="shared" si="1065"/>
        <v>0</v>
      </c>
      <c r="CT512" s="116">
        <f t="shared" si="1066"/>
        <v>0</v>
      </c>
      <c r="CU512" s="116">
        <f t="shared" si="1067"/>
        <v>0</v>
      </c>
      <c r="CV512" s="116">
        <f t="shared" si="1068"/>
        <v>0</v>
      </c>
      <c r="CW512" s="471">
        <f t="shared" si="1069"/>
        <v>0</v>
      </c>
      <c r="CX512" s="470">
        <f t="shared" si="1070"/>
        <v>0</v>
      </c>
      <c r="CY512" s="116">
        <f t="shared" si="1071"/>
        <v>0</v>
      </c>
      <c r="CZ512" s="116">
        <f t="shared" si="1072"/>
        <v>0</v>
      </c>
      <c r="DA512" s="116">
        <f t="shared" si="1073"/>
        <v>0</v>
      </c>
      <c r="DB512" s="116">
        <f t="shared" si="1074"/>
        <v>0</v>
      </c>
      <c r="DC512" s="116">
        <f t="shared" si="1075"/>
        <v>0</v>
      </c>
      <c r="DD512" s="116">
        <f t="shared" si="1076"/>
        <v>0</v>
      </c>
      <c r="DE512" s="116">
        <f t="shared" si="1077"/>
        <v>0</v>
      </c>
      <c r="DF512" s="116">
        <f t="shared" si="1078"/>
        <v>0</v>
      </c>
      <c r="DG512" s="116">
        <f t="shared" si="1079"/>
        <v>0</v>
      </c>
      <c r="DH512" s="116">
        <f t="shared" si="1080"/>
        <v>0</v>
      </c>
      <c r="DI512" s="471">
        <f t="shared" si="1081"/>
        <v>0</v>
      </c>
      <c r="DJ512" s="470">
        <f t="shared" si="1082"/>
        <v>0</v>
      </c>
      <c r="DK512" s="116">
        <f t="shared" si="1083"/>
        <v>0</v>
      </c>
      <c r="DL512" s="116">
        <f t="shared" si="1084"/>
        <v>0</v>
      </c>
      <c r="DM512" s="116">
        <f t="shared" si="1085"/>
        <v>0</v>
      </c>
      <c r="DN512" s="116">
        <f t="shared" si="1086"/>
        <v>0</v>
      </c>
      <c r="DO512" s="116">
        <f t="shared" si="1087"/>
        <v>0</v>
      </c>
      <c r="DP512" s="116">
        <f t="shared" si="1088"/>
        <v>0</v>
      </c>
      <c r="DQ512" s="116">
        <f t="shared" si="1089"/>
        <v>0</v>
      </c>
      <c r="DR512" s="116">
        <f t="shared" si="1090"/>
        <v>0</v>
      </c>
      <c r="DS512" s="116">
        <f t="shared" si="1091"/>
        <v>0</v>
      </c>
      <c r="DT512" s="116">
        <f t="shared" si="1092"/>
        <v>0</v>
      </c>
      <c r="DU512" s="471">
        <f t="shared" si="1093"/>
        <v>0</v>
      </c>
      <c r="DV512" s="470">
        <f t="shared" si="1094"/>
        <v>0</v>
      </c>
      <c r="DW512" s="470">
        <f t="shared" si="1095"/>
        <v>0</v>
      </c>
      <c r="DX512" s="470">
        <f t="shared" si="1096"/>
        <v>0</v>
      </c>
      <c r="DY512" s="470">
        <f t="shared" si="1097"/>
        <v>0</v>
      </c>
      <c r="DZ512" s="470">
        <f t="shared" si="1098"/>
        <v>0</v>
      </c>
      <c r="EA512" s="470">
        <f t="shared" si="1099"/>
        <v>0</v>
      </c>
      <c r="EB512" s="470">
        <f t="shared" si="1100"/>
        <v>0</v>
      </c>
      <c r="EC512" s="470">
        <f t="shared" si="1101"/>
        <v>0</v>
      </c>
      <c r="ED512" s="470">
        <f t="shared" si="1102"/>
        <v>0</v>
      </c>
      <c r="EE512" s="470">
        <f t="shared" si="1103"/>
        <v>0</v>
      </c>
      <c r="EF512" s="470">
        <f t="shared" si="1104"/>
        <v>0</v>
      </c>
      <c r="EG512" s="470">
        <f t="shared" si="1105"/>
        <v>0</v>
      </c>
      <c r="EH512" s="466">
        <f t="shared" si="1106"/>
        <v>0</v>
      </c>
      <c r="EI512" s="122">
        <f t="shared" si="1107"/>
        <v>36428.377512434963</v>
      </c>
      <c r="EJ512" s="122">
        <f t="shared" si="1108"/>
        <v>2366.9919905722377</v>
      </c>
      <c r="EK512" s="122">
        <f t="shared" si="1109"/>
        <v>0</v>
      </c>
      <c r="EL512" s="122">
        <f t="shared" si="1110"/>
        <v>41676.048676404054</v>
      </c>
      <c r="EM512" s="122">
        <f t="shared" si="1111"/>
        <v>2458.7903441750514</v>
      </c>
      <c r="EN512" s="122">
        <f t="shared" si="1112"/>
        <v>0</v>
      </c>
      <c r="EO512" s="122">
        <f t="shared" si="1113"/>
        <v>46112.508606126306</v>
      </c>
      <c r="EP512" s="122">
        <f t="shared" si="1114"/>
        <v>2573.0330039381347</v>
      </c>
      <c r="EQ512" s="122">
        <f t="shared" si="1115"/>
        <v>0</v>
      </c>
      <c r="ER512" s="122">
        <f t="shared" si="1116"/>
        <v>59703.075251390284</v>
      </c>
      <c r="ES512" s="469">
        <f t="shared" si="1117"/>
        <v>2728.8581630660865</v>
      </c>
      <c r="ET512" s="466">
        <f t="shared" si="1118"/>
        <v>0</v>
      </c>
      <c r="EU512" s="122">
        <f t="shared" si="1119"/>
        <v>0</v>
      </c>
      <c r="EV512" s="122">
        <f t="shared" si="1120"/>
        <v>0</v>
      </c>
      <c r="EW512" s="122">
        <f t="shared" si="1121"/>
        <v>0</v>
      </c>
      <c r="EX512" s="122">
        <f t="shared" si="1122"/>
        <v>0</v>
      </c>
      <c r="EY512" s="122">
        <f t="shared" si="1123"/>
        <v>0</v>
      </c>
      <c r="EZ512" s="122">
        <f t="shared" si="1124"/>
        <v>0</v>
      </c>
      <c r="FA512" s="122">
        <f t="shared" si="1125"/>
        <v>0</v>
      </c>
      <c r="FB512" s="122">
        <f t="shared" si="1126"/>
        <v>0</v>
      </c>
      <c r="FC512" s="122">
        <f t="shared" si="1127"/>
        <v>0</v>
      </c>
      <c r="FD512" s="122">
        <f t="shared" si="1128"/>
        <v>0</v>
      </c>
      <c r="FE512" s="469">
        <f t="shared" si="1129"/>
        <v>0</v>
      </c>
      <c r="FF512" s="466">
        <f t="shared" si="1130"/>
        <v>0</v>
      </c>
      <c r="FG512" s="466">
        <f t="shared" si="1131"/>
        <v>0</v>
      </c>
      <c r="FH512" s="466">
        <f t="shared" si="1132"/>
        <v>0</v>
      </c>
      <c r="FI512" s="466">
        <f t="shared" si="1133"/>
        <v>0</v>
      </c>
      <c r="FJ512" s="466">
        <f t="shared" si="1134"/>
        <v>0</v>
      </c>
      <c r="FK512" s="466">
        <f t="shared" si="1135"/>
        <v>0</v>
      </c>
      <c r="FL512" s="466">
        <f t="shared" si="1136"/>
        <v>0</v>
      </c>
      <c r="FM512" s="466">
        <f t="shared" si="1137"/>
        <v>0</v>
      </c>
      <c r="FN512" s="466">
        <f t="shared" si="1138"/>
        <v>0</v>
      </c>
      <c r="FO512" s="466">
        <f t="shared" si="1139"/>
        <v>0</v>
      </c>
      <c r="FP512" s="466">
        <f t="shared" si="1140"/>
        <v>0</v>
      </c>
      <c r="FQ512" s="468">
        <f t="shared" si="1141"/>
        <v>0</v>
      </c>
      <c r="FR512" s="466">
        <f t="shared" si="1142"/>
        <v>0</v>
      </c>
      <c r="FS512" s="466">
        <f t="shared" si="1143"/>
        <v>0</v>
      </c>
      <c r="FT512" s="466">
        <f t="shared" si="1144"/>
        <v>0</v>
      </c>
      <c r="FU512" s="466">
        <f t="shared" si="1145"/>
        <v>0</v>
      </c>
      <c r="FV512" s="466">
        <f t="shared" si="1146"/>
        <v>0</v>
      </c>
      <c r="FW512" s="466">
        <f t="shared" si="1147"/>
        <v>0</v>
      </c>
      <c r="FX512" s="466">
        <f t="shared" si="1148"/>
        <v>0</v>
      </c>
      <c r="FY512" s="466">
        <f t="shared" si="1149"/>
        <v>0</v>
      </c>
      <c r="FZ512" s="466">
        <f t="shared" si="1150"/>
        <v>0</v>
      </c>
      <c r="GA512" s="466">
        <f t="shared" si="1151"/>
        <v>0</v>
      </c>
      <c r="GB512" s="466">
        <f t="shared" si="1152"/>
        <v>0</v>
      </c>
      <c r="GC512" s="468">
        <f t="shared" si="1153"/>
        <v>0</v>
      </c>
    </row>
    <row r="513" spans="1:185">
      <c r="A513" s="97">
        <v>510</v>
      </c>
      <c r="B513" s="97" t="s">
        <v>11</v>
      </c>
      <c r="C513" s="97" t="s">
        <v>213</v>
      </c>
      <c r="D513" s="97" t="s">
        <v>935</v>
      </c>
      <c r="E513" s="321">
        <v>0</v>
      </c>
      <c r="F513" s="122">
        <v>1.5262456710747999E-2</v>
      </c>
      <c r="G513" s="122">
        <v>5.1359240763258998E-2</v>
      </c>
      <c r="H513" s="122">
        <v>0</v>
      </c>
      <c r="I513" s="122">
        <v>1.5154018468466E-2</v>
      </c>
      <c r="J513" s="122">
        <v>5.0404231472089001E-2</v>
      </c>
      <c r="K513" s="122">
        <v>0</v>
      </c>
      <c r="L513" s="122">
        <v>1.5076562581123E-2</v>
      </c>
      <c r="M513" s="122">
        <v>4.9346970557541003E-2</v>
      </c>
      <c r="N513" s="122">
        <v>0</v>
      </c>
      <c r="O513" s="122">
        <v>1.4817859917394999E-2</v>
      </c>
      <c r="P513" s="475">
        <v>4.7847842938335002E-2</v>
      </c>
      <c r="Q513" s="474">
        <v>23</v>
      </c>
      <c r="R513" s="97">
        <v>0</v>
      </c>
      <c r="S513" s="97">
        <v>0.35103650434719602</v>
      </c>
      <c r="T513" s="97">
        <v>1.1812625375549599</v>
      </c>
      <c r="U513" s="97">
        <v>0</v>
      </c>
      <c r="V513" s="97">
        <v>0.34854242477472902</v>
      </c>
      <c r="W513" s="97">
        <v>1.15929732385804</v>
      </c>
      <c r="X513" s="97">
        <v>0</v>
      </c>
      <c r="Y513" s="97">
        <v>0.34676093936582503</v>
      </c>
      <c r="Z513" s="97">
        <v>1.1349803228234301</v>
      </c>
      <c r="AA513" s="97">
        <v>0</v>
      </c>
      <c r="AB513" s="97">
        <v>0.34081077810008298</v>
      </c>
      <c r="AC513" s="97">
        <v>1.1005003875817001</v>
      </c>
      <c r="AD513" s="321">
        <v>0</v>
      </c>
      <c r="AE513" s="97">
        <v>481.88898640991601</v>
      </c>
      <c r="AF513" s="97">
        <v>1621.59034703512</v>
      </c>
      <c r="AG513" s="97">
        <v>0</v>
      </c>
      <c r="AH513" s="97">
        <v>478.465212921069</v>
      </c>
      <c r="AI513" s="97">
        <v>1591.4373731033299</v>
      </c>
      <c r="AJ513" s="97">
        <v>0</v>
      </c>
      <c r="AK513" s="97">
        <v>476.01966042903501</v>
      </c>
      <c r="AL513" s="97">
        <v>1558.0559831559599</v>
      </c>
      <c r="AM513" s="97">
        <v>0</v>
      </c>
      <c r="AN513" s="97">
        <v>467.85151510564202</v>
      </c>
      <c r="AO513" s="97">
        <v>1510.7232716485501</v>
      </c>
      <c r="AP513" s="466">
        <f t="shared" si="1010"/>
        <v>0</v>
      </c>
      <c r="AQ513" s="122">
        <f t="shared" si="1011"/>
        <v>1372.7603267530806</v>
      </c>
      <c r="AR513" s="473">
        <f t="shared" si="1012"/>
        <v>1372.7603267530806</v>
      </c>
      <c r="AS513" s="122">
        <f t="shared" si="1013"/>
        <v>0</v>
      </c>
      <c r="AT513" s="122">
        <f t="shared" si="1014"/>
        <v>1372.7603267530833</v>
      </c>
      <c r="AU513" s="122">
        <f t="shared" si="1015"/>
        <v>1372.7603267530765</v>
      </c>
      <c r="AV513" s="122">
        <f t="shared" si="1016"/>
        <v>0</v>
      </c>
      <c r="AW513" s="122">
        <f t="shared" si="1017"/>
        <v>1372.7603267530803</v>
      </c>
      <c r="AX513" s="122">
        <f t="shared" si="1018"/>
        <v>1372.7603481971098</v>
      </c>
      <c r="AY513" s="122">
        <f t="shared" si="1019"/>
        <v>0</v>
      </c>
      <c r="AZ513" s="122">
        <f t="shared" si="1020"/>
        <v>1372.7603267530819</v>
      </c>
      <c r="BA513" s="469">
        <f t="shared" si="1021"/>
        <v>1372.7603267530837</v>
      </c>
      <c r="BB513" s="97">
        <f t="shared" si="1022"/>
        <v>0</v>
      </c>
      <c r="BC513" s="97">
        <f t="shared" si="1023"/>
        <v>2.3553362361730997E-3</v>
      </c>
      <c r="BD513" s="97">
        <f t="shared" si="1024"/>
        <v>7.925872166232268E-3</v>
      </c>
      <c r="BE513" s="97">
        <f t="shared" si="1025"/>
        <v>0</v>
      </c>
      <c r="BF513" s="97">
        <f t="shared" si="1026"/>
        <v>2.3386018056502692E-3</v>
      </c>
      <c r="BG513" s="97">
        <f t="shared" si="1027"/>
        <v>7.7784930101760449E-3</v>
      </c>
      <c r="BH513" s="97">
        <f t="shared" si="1028"/>
        <v>0</v>
      </c>
      <c r="BI513" s="97">
        <f t="shared" si="1029"/>
        <v>2.3266486409913036E-3</v>
      </c>
      <c r="BJ513" s="97">
        <f t="shared" si="1030"/>
        <v>7.6153341563742986E-3</v>
      </c>
      <c r="BK513" s="97">
        <f t="shared" si="1031"/>
        <v>0</v>
      </c>
      <c r="BL513" s="97">
        <f t="shared" si="1032"/>
        <v>2.2867250710299904E-3</v>
      </c>
      <c r="BM513" s="469">
        <f t="shared" si="1033"/>
        <v>7.3839854507837194E-3</v>
      </c>
      <c r="BN513" s="467">
        <f t="shared" si="1034"/>
        <v>0</v>
      </c>
      <c r="BO513" s="97">
        <f t="shared" si="1035"/>
        <v>78741270.631011829</v>
      </c>
      <c r="BP513" s="97">
        <f t="shared" si="1036"/>
        <v>39765341.11508628</v>
      </c>
      <c r="BQ513" s="97">
        <f t="shared" si="1037"/>
        <v>0</v>
      </c>
      <c r="BR513" s="97">
        <f t="shared" si="1038"/>
        <v>79057999.921503842</v>
      </c>
      <c r="BS513" s="97">
        <f t="shared" si="1039"/>
        <v>40187784.222073235</v>
      </c>
      <c r="BT513" s="97">
        <f t="shared" si="1040"/>
        <v>0</v>
      </c>
      <c r="BU513" s="97">
        <f t="shared" si="1041"/>
        <v>79286412.346874699</v>
      </c>
      <c r="BV513" s="97">
        <f t="shared" si="1042"/>
        <v>40670295.57324148</v>
      </c>
      <c r="BW513" s="97">
        <f t="shared" si="1043"/>
        <v>0</v>
      </c>
      <c r="BX513" s="97">
        <f t="shared" si="1044"/>
        <v>80062796.107641503</v>
      </c>
      <c r="BY513" s="469">
        <f t="shared" si="1045"/>
        <v>41382857.011579894</v>
      </c>
      <c r="BZ513" s="470">
        <f t="shared" si="1046"/>
        <v>0</v>
      </c>
      <c r="CA513" s="470">
        <f t="shared" si="1047"/>
        <v>11.215538790964603</v>
      </c>
      <c r="CB513" s="470">
        <f t="shared" si="1048"/>
        <v>1.6831711770608888</v>
      </c>
      <c r="CC513" s="470">
        <f t="shared" si="1049"/>
        <v>0</v>
      </c>
      <c r="CD513" s="470">
        <f t="shared" si="1050"/>
        <v>11.341230550714283</v>
      </c>
      <c r="CE513" s="470">
        <f t="shared" si="1051"/>
        <v>1.7332820233006234</v>
      </c>
      <c r="CF513" s="470">
        <f t="shared" si="1052"/>
        <v>0</v>
      </c>
      <c r="CG513" s="470">
        <f t="shared" si="1053"/>
        <v>11.43243130150096</v>
      </c>
      <c r="CH513" s="470">
        <f t="shared" si="1054"/>
        <v>1.7916740385449219</v>
      </c>
      <c r="CI513" s="470">
        <f t="shared" si="1055"/>
        <v>0</v>
      </c>
      <c r="CJ513" s="470">
        <f t="shared" si="1056"/>
        <v>11.745930770436221</v>
      </c>
      <c r="CK513" s="472">
        <f t="shared" si="1057"/>
        <v>1.8801836636567142</v>
      </c>
      <c r="CL513" s="470">
        <f t="shared" si="1058"/>
        <v>0</v>
      </c>
      <c r="CM513" s="116">
        <f t="shared" si="1059"/>
        <v>0</v>
      </c>
      <c r="CN513" s="116">
        <f t="shared" si="1060"/>
        <v>0</v>
      </c>
      <c r="CO513" s="116">
        <f t="shared" si="1061"/>
        <v>0</v>
      </c>
      <c r="CP513" s="116">
        <f t="shared" si="1062"/>
        <v>0</v>
      </c>
      <c r="CQ513" s="116">
        <f t="shared" si="1063"/>
        <v>0</v>
      </c>
      <c r="CR513" s="116">
        <f t="shared" si="1064"/>
        <v>0</v>
      </c>
      <c r="CS513" s="116">
        <f t="shared" si="1065"/>
        <v>0</v>
      </c>
      <c r="CT513" s="116">
        <f t="shared" si="1066"/>
        <v>0</v>
      </c>
      <c r="CU513" s="116">
        <f t="shared" si="1067"/>
        <v>0</v>
      </c>
      <c r="CV513" s="116">
        <f t="shared" si="1068"/>
        <v>0</v>
      </c>
      <c r="CW513" s="471">
        <f t="shared" si="1069"/>
        <v>0</v>
      </c>
      <c r="CX513" s="470">
        <f t="shared" si="1070"/>
        <v>0</v>
      </c>
      <c r="CY513" s="116">
        <f t="shared" si="1071"/>
        <v>0</v>
      </c>
      <c r="CZ513" s="116">
        <f t="shared" si="1072"/>
        <v>0</v>
      </c>
      <c r="DA513" s="116">
        <f t="shared" si="1073"/>
        <v>0</v>
      </c>
      <c r="DB513" s="116">
        <f t="shared" si="1074"/>
        <v>0</v>
      </c>
      <c r="DC513" s="116">
        <f t="shared" si="1075"/>
        <v>0</v>
      </c>
      <c r="DD513" s="116">
        <f t="shared" si="1076"/>
        <v>0</v>
      </c>
      <c r="DE513" s="116">
        <f t="shared" si="1077"/>
        <v>0</v>
      </c>
      <c r="DF513" s="116">
        <f t="shared" si="1078"/>
        <v>0</v>
      </c>
      <c r="DG513" s="116">
        <f t="shared" si="1079"/>
        <v>0</v>
      </c>
      <c r="DH513" s="116">
        <f t="shared" si="1080"/>
        <v>0</v>
      </c>
      <c r="DI513" s="471">
        <f t="shared" si="1081"/>
        <v>0</v>
      </c>
      <c r="DJ513" s="470">
        <f t="shared" si="1082"/>
        <v>0</v>
      </c>
      <c r="DK513" s="116">
        <f t="shared" si="1083"/>
        <v>0</v>
      </c>
      <c r="DL513" s="116">
        <f t="shared" si="1084"/>
        <v>0</v>
      </c>
      <c r="DM513" s="116">
        <f t="shared" si="1085"/>
        <v>0</v>
      </c>
      <c r="DN513" s="116">
        <f t="shared" si="1086"/>
        <v>0</v>
      </c>
      <c r="DO513" s="116">
        <f t="shared" si="1087"/>
        <v>0</v>
      </c>
      <c r="DP513" s="116">
        <f t="shared" si="1088"/>
        <v>0</v>
      </c>
      <c r="DQ513" s="116">
        <f t="shared" si="1089"/>
        <v>0</v>
      </c>
      <c r="DR513" s="116">
        <f t="shared" si="1090"/>
        <v>0</v>
      </c>
      <c r="DS513" s="116">
        <f t="shared" si="1091"/>
        <v>0</v>
      </c>
      <c r="DT513" s="116">
        <f t="shared" si="1092"/>
        <v>0</v>
      </c>
      <c r="DU513" s="471">
        <f t="shared" si="1093"/>
        <v>0</v>
      </c>
      <c r="DV513" s="470">
        <f t="shared" si="1094"/>
        <v>0</v>
      </c>
      <c r="DW513" s="470">
        <f t="shared" si="1095"/>
        <v>0</v>
      </c>
      <c r="DX513" s="470">
        <f t="shared" si="1096"/>
        <v>0</v>
      </c>
      <c r="DY513" s="470">
        <f t="shared" si="1097"/>
        <v>0</v>
      </c>
      <c r="DZ513" s="470">
        <f t="shared" si="1098"/>
        <v>0</v>
      </c>
      <c r="EA513" s="470">
        <f t="shared" si="1099"/>
        <v>0</v>
      </c>
      <c r="EB513" s="470">
        <f t="shared" si="1100"/>
        <v>0</v>
      </c>
      <c r="EC513" s="470">
        <f t="shared" si="1101"/>
        <v>0</v>
      </c>
      <c r="ED513" s="470">
        <f t="shared" si="1102"/>
        <v>0</v>
      </c>
      <c r="EE513" s="470">
        <f t="shared" si="1103"/>
        <v>0</v>
      </c>
      <c r="EF513" s="470">
        <f t="shared" si="1104"/>
        <v>0</v>
      </c>
      <c r="EG513" s="470">
        <f t="shared" si="1105"/>
        <v>0</v>
      </c>
      <c r="EH513" s="466">
        <f t="shared" si="1106"/>
        <v>0</v>
      </c>
      <c r="EI513" s="122">
        <f t="shared" si="1107"/>
        <v>33431.010580021888</v>
      </c>
      <c r="EJ513" s="122">
        <f t="shared" si="1108"/>
        <v>5017.1565073310512</v>
      </c>
      <c r="EK513" s="122">
        <f t="shared" si="1109"/>
        <v>0</v>
      </c>
      <c r="EL513" s="122">
        <f t="shared" si="1110"/>
        <v>33805.669580213573</v>
      </c>
      <c r="EM513" s="122">
        <f t="shared" si="1111"/>
        <v>5166.5257228486853</v>
      </c>
      <c r="EN513" s="122">
        <f t="shared" si="1112"/>
        <v>0</v>
      </c>
      <c r="EO513" s="122">
        <f t="shared" si="1113"/>
        <v>34077.51860336485</v>
      </c>
      <c r="EP513" s="122">
        <f t="shared" si="1114"/>
        <v>5340.5792494606476</v>
      </c>
      <c r="EQ513" s="122">
        <f t="shared" si="1115"/>
        <v>0</v>
      </c>
      <c r="ER513" s="122">
        <f t="shared" si="1116"/>
        <v>35011.990344593323</v>
      </c>
      <c r="ES513" s="469">
        <f t="shared" si="1117"/>
        <v>5604.4066293748738</v>
      </c>
      <c r="ET513" s="466">
        <f t="shared" si="1118"/>
        <v>0</v>
      </c>
      <c r="EU513" s="122">
        <f t="shared" si="1119"/>
        <v>0</v>
      </c>
      <c r="EV513" s="122">
        <f t="shared" si="1120"/>
        <v>0</v>
      </c>
      <c r="EW513" s="122">
        <f t="shared" si="1121"/>
        <v>0</v>
      </c>
      <c r="EX513" s="122">
        <f t="shared" si="1122"/>
        <v>0</v>
      </c>
      <c r="EY513" s="122">
        <f t="shared" si="1123"/>
        <v>0</v>
      </c>
      <c r="EZ513" s="122">
        <f t="shared" si="1124"/>
        <v>0</v>
      </c>
      <c r="FA513" s="122">
        <f t="shared" si="1125"/>
        <v>0</v>
      </c>
      <c r="FB513" s="122">
        <f t="shared" si="1126"/>
        <v>0</v>
      </c>
      <c r="FC513" s="122">
        <f t="shared" si="1127"/>
        <v>0</v>
      </c>
      <c r="FD513" s="122">
        <f t="shared" si="1128"/>
        <v>0</v>
      </c>
      <c r="FE513" s="469">
        <f t="shared" si="1129"/>
        <v>0</v>
      </c>
      <c r="FF513" s="466">
        <f t="shared" si="1130"/>
        <v>0</v>
      </c>
      <c r="FG513" s="466">
        <f t="shared" si="1131"/>
        <v>0</v>
      </c>
      <c r="FH513" s="466">
        <f t="shared" si="1132"/>
        <v>0</v>
      </c>
      <c r="FI513" s="466">
        <f t="shared" si="1133"/>
        <v>0</v>
      </c>
      <c r="FJ513" s="466">
        <f t="shared" si="1134"/>
        <v>0</v>
      </c>
      <c r="FK513" s="466">
        <f t="shared" si="1135"/>
        <v>0</v>
      </c>
      <c r="FL513" s="466">
        <f t="shared" si="1136"/>
        <v>0</v>
      </c>
      <c r="FM513" s="466">
        <f t="shared" si="1137"/>
        <v>0</v>
      </c>
      <c r="FN513" s="466">
        <f t="shared" si="1138"/>
        <v>0</v>
      </c>
      <c r="FO513" s="466">
        <f t="shared" si="1139"/>
        <v>0</v>
      </c>
      <c r="FP513" s="466">
        <f t="shared" si="1140"/>
        <v>0</v>
      </c>
      <c r="FQ513" s="468">
        <f t="shared" si="1141"/>
        <v>0</v>
      </c>
      <c r="FR513" s="466">
        <f t="shared" si="1142"/>
        <v>0</v>
      </c>
      <c r="FS513" s="466">
        <f t="shared" si="1143"/>
        <v>0</v>
      </c>
      <c r="FT513" s="466">
        <f t="shared" si="1144"/>
        <v>0</v>
      </c>
      <c r="FU513" s="466">
        <f t="shared" si="1145"/>
        <v>0</v>
      </c>
      <c r="FV513" s="466">
        <f t="shared" si="1146"/>
        <v>0</v>
      </c>
      <c r="FW513" s="466">
        <f t="shared" si="1147"/>
        <v>0</v>
      </c>
      <c r="FX513" s="466">
        <f t="shared" si="1148"/>
        <v>0</v>
      </c>
      <c r="FY513" s="466">
        <f t="shared" si="1149"/>
        <v>0</v>
      </c>
      <c r="FZ513" s="466">
        <f t="shared" si="1150"/>
        <v>0</v>
      </c>
      <c r="GA513" s="466">
        <f t="shared" si="1151"/>
        <v>0</v>
      </c>
      <c r="GB513" s="466">
        <f t="shared" si="1152"/>
        <v>0</v>
      </c>
      <c r="GC513" s="468">
        <f t="shared" si="1153"/>
        <v>0</v>
      </c>
    </row>
    <row r="514" spans="1:185">
      <c r="A514" s="97">
        <v>511</v>
      </c>
      <c r="B514" s="97" t="s">
        <v>11</v>
      </c>
      <c r="C514" s="97" t="s">
        <v>213</v>
      </c>
      <c r="D514" s="97" t="s">
        <v>935</v>
      </c>
      <c r="E514" s="321">
        <v>0</v>
      </c>
      <c r="F514" s="122">
        <v>1.8772062536678999E-2</v>
      </c>
      <c r="G514" s="122">
        <v>0.107920629146563</v>
      </c>
      <c r="H514" s="122">
        <v>0</v>
      </c>
      <c r="I514" s="122">
        <v>1.7223367377403001E-2</v>
      </c>
      <c r="J514" s="122">
        <v>0.105325138015589</v>
      </c>
      <c r="K514" s="122">
        <v>0</v>
      </c>
      <c r="L514" s="122">
        <v>1.6143973781543999E-2</v>
      </c>
      <c r="M514" s="122">
        <v>0.10230875643094201</v>
      </c>
      <c r="N514" s="122">
        <v>0</v>
      </c>
      <c r="O514" s="122">
        <v>1.3684833589239E-2</v>
      </c>
      <c r="P514" s="475">
        <v>9.8531534410811999E-2</v>
      </c>
      <c r="Q514" s="474">
        <v>2</v>
      </c>
      <c r="R514" s="97">
        <v>0</v>
      </c>
      <c r="S514" s="97">
        <v>3.7544125073356999E-2</v>
      </c>
      <c r="T514" s="97">
        <v>0.215841258293127</v>
      </c>
      <c r="U514" s="97">
        <v>0</v>
      </c>
      <c r="V514" s="97">
        <v>3.4446734754805003E-2</v>
      </c>
      <c r="W514" s="97">
        <v>0.210650276031177</v>
      </c>
      <c r="X514" s="97">
        <v>0</v>
      </c>
      <c r="Y514" s="97">
        <v>3.2287947563086998E-2</v>
      </c>
      <c r="Z514" s="97">
        <v>0.20461751286188401</v>
      </c>
      <c r="AA514" s="97">
        <v>0</v>
      </c>
      <c r="AB514" s="97">
        <v>2.7369667178477001E-2</v>
      </c>
      <c r="AC514" s="97">
        <v>0.197063068821625</v>
      </c>
      <c r="AD514" s="321">
        <v>0</v>
      </c>
      <c r="AE514" s="97">
        <v>24.306782188805201</v>
      </c>
      <c r="AF514" s="97">
        <v>139.739744698745</v>
      </c>
      <c r="AG514" s="97">
        <v>0</v>
      </c>
      <c r="AH514" s="97">
        <v>22.3014726582288</v>
      </c>
      <c r="AI514" s="97">
        <v>136.37900383874</v>
      </c>
      <c r="AJ514" s="97">
        <v>0</v>
      </c>
      <c r="AK514" s="97">
        <v>20.903832682372499</v>
      </c>
      <c r="AL514" s="97">
        <v>132.47328090667699</v>
      </c>
      <c r="AM514" s="97">
        <v>0</v>
      </c>
      <c r="AN514" s="97">
        <v>17.719644215639001</v>
      </c>
      <c r="AO514" s="97">
        <v>127.582386909954</v>
      </c>
      <c r="AP514" s="466">
        <f t="shared" si="1010"/>
        <v>0</v>
      </c>
      <c r="AQ514" s="122">
        <f t="shared" si="1011"/>
        <v>647.41906067360685</v>
      </c>
      <c r="AR514" s="473">
        <f t="shared" si="1012"/>
        <v>647.41906067360389</v>
      </c>
      <c r="AS514" s="122">
        <f t="shared" si="1013"/>
        <v>0</v>
      </c>
      <c r="AT514" s="122">
        <f t="shared" si="1014"/>
        <v>647.41906067360856</v>
      </c>
      <c r="AU514" s="122">
        <f t="shared" si="1015"/>
        <v>647.41906067360401</v>
      </c>
      <c r="AV514" s="122">
        <f t="shared" si="1016"/>
        <v>0</v>
      </c>
      <c r="AW514" s="122">
        <f t="shared" si="1017"/>
        <v>647.4190606736081</v>
      </c>
      <c r="AX514" s="122">
        <f t="shared" si="1018"/>
        <v>647.41907500408297</v>
      </c>
      <c r="AY514" s="122">
        <f t="shared" si="1019"/>
        <v>0</v>
      </c>
      <c r="AZ514" s="122">
        <f t="shared" si="1020"/>
        <v>647.41906067361322</v>
      </c>
      <c r="BA514" s="469">
        <f t="shared" si="1021"/>
        <v>647.41906067360276</v>
      </c>
      <c r="BB514" s="97">
        <f t="shared" si="1022"/>
        <v>0</v>
      </c>
      <c r="BC514" s="97">
        <f t="shared" si="1023"/>
        <v>2.8969464063548288E-3</v>
      </c>
      <c r="BD514" s="97">
        <f t="shared" si="1024"/>
        <v>1.6654551313517927E-2</v>
      </c>
      <c r="BE514" s="97">
        <f t="shared" si="1025"/>
        <v>0</v>
      </c>
      <c r="BF514" s="97">
        <f t="shared" si="1026"/>
        <v>2.6579483278305585E-3</v>
      </c>
      <c r="BG514" s="97">
        <f t="shared" si="1027"/>
        <v>1.6254009354427952E-2</v>
      </c>
      <c r="BH514" s="97">
        <f t="shared" si="1028"/>
        <v>0</v>
      </c>
      <c r="BI514" s="97">
        <f t="shared" si="1029"/>
        <v>2.4913739094651623E-3</v>
      </c>
      <c r="BJ514" s="97">
        <f t="shared" si="1030"/>
        <v>1.5788514645215038E-2</v>
      </c>
      <c r="BK514" s="97">
        <f t="shared" si="1031"/>
        <v>0</v>
      </c>
      <c r="BL514" s="97">
        <f t="shared" si="1032"/>
        <v>2.1118739302326719E-3</v>
      </c>
      <c r="BM514" s="469">
        <f t="shared" si="1033"/>
        <v>1.5205605349241863E-2</v>
      </c>
      <c r="BN514" s="467">
        <f t="shared" si="1034"/>
        <v>0</v>
      </c>
      <c r="BO514" s="97">
        <f t="shared" si="1035"/>
        <v>33051143.629847124</v>
      </c>
      <c r="BP514" s="97">
        <f t="shared" si="1036"/>
        <v>12346274.465861237</v>
      </c>
      <c r="BQ514" s="97">
        <f t="shared" si="1037"/>
        <v>0</v>
      </c>
      <c r="BR514" s="97">
        <f t="shared" si="1038"/>
        <v>34692793.604708113</v>
      </c>
      <c r="BS514" s="97">
        <f t="shared" si="1039"/>
        <v>12516652.825839518</v>
      </c>
      <c r="BT514" s="97">
        <f t="shared" si="1040"/>
        <v>0</v>
      </c>
      <c r="BU514" s="97">
        <f t="shared" si="1041"/>
        <v>35980224.052414052</v>
      </c>
      <c r="BV514" s="97">
        <f t="shared" si="1042"/>
        <v>12723097.14242154</v>
      </c>
      <c r="BW514" s="97">
        <f t="shared" si="1043"/>
        <v>0</v>
      </c>
      <c r="BX514" s="97">
        <f t="shared" si="1044"/>
        <v>39488523.274089724</v>
      </c>
      <c r="BY514" s="469">
        <f t="shared" si="1045"/>
        <v>12995436.744336894</v>
      </c>
      <c r="BZ514" s="470">
        <f t="shared" si="1046"/>
        <v>0</v>
      </c>
      <c r="CA514" s="470">
        <f t="shared" si="1047"/>
        <v>44.016398791114327</v>
      </c>
      <c r="CB514" s="470">
        <f t="shared" si="1048"/>
        <v>2.8600357882213054</v>
      </c>
      <c r="CC514" s="470">
        <f t="shared" si="1049"/>
        <v>0</v>
      </c>
      <c r="CD514" s="470">
        <f t="shared" si="1050"/>
        <v>50.357158452977593</v>
      </c>
      <c r="CE514" s="470">
        <f t="shared" si="1051"/>
        <v>2.9709557142918266</v>
      </c>
      <c r="CF514" s="470">
        <f t="shared" si="1052"/>
        <v>0</v>
      </c>
      <c r="CG514" s="470">
        <f t="shared" si="1053"/>
        <v>55.717731797774945</v>
      </c>
      <c r="CH514" s="470">
        <f t="shared" si="1054"/>
        <v>3.1089951599132131</v>
      </c>
      <c r="CI514" s="470">
        <f t="shared" si="1055"/>
        <v>0</v>
      </c>
      <c r="CJ514" s="470">
        <f t="shared" si="1056"/>
        <v>72.139209835081161</v>
      </c>
      <c r="CK514" s="472">
        <f t="shared" si="1057"/>
        <v>3.2972785875216259</v>
      </c>
      <c r="CL514" s="470">
        <f t="shared" si="1058"/>
        <v>0</v>
      </c>
      <c r="CM514" s="116">
        <f t="shared" si="1059"/>
        <v>0</v>
      </c>
      <c r="CN514" s="116">
        <f t="shared" si="1060"/>
        <v>0</v>
      </c>
      <c r="CO514" s="116">
        <f t="shared" si="1061"/>
        <v>0</v>
      </c>
      <c r="CP514" s="116">
        <f t="shared" si="1062"/>
        <v>0</v>
      </c>
      <c r="CQ514" s="116">
        <f t="shared" si="1063"/>
        <v>0</v>
      </c>
      <c r="CR514" s="116">
        <f t="shared" si="1064"/>
        <v>0</v>
      </c>
      <c r="CS514" s="116">
        <f t="shared" si="1065"/>
        <v>0</v>
      </c>
      <c r="CT514" s="116">
        <f t="shared" si="1066"/>
        <v>0</v>
      </c>
      <c r="CU514" s="116">
        <f t="shared" si="1067"/>
        <v>0</v>
      </c>
      <c r="CV514" s="116">
        <f t="shared" si="1068"/>
        <v>0</v>
      </c>
      <c r="CW514" s="471">
        <f t="shared" si="1069"/>
        <v>0</v>
      </c>
      <c r="CX514" s="470">
        <f t="shared" si="1070"/>
        <v>0</v>
      </c>
      <c r="CY514" s="116">
        <f t="shared" si="1071"/>
        <v>0</v>
      </c>
      <c r="CZ514" s="116">
        <f t="shared" si="1072"/>
        <v>0</v>
      </c>
      <c r="DA514" s="116">
        <f t="shared" si="1073"/>
        <v>0</v>
      </c>
      <c r="DB514" s="116">
        <f t="shared" si="1074"/>
        <v>0</v>
      </c>
      <c r="DC514" s="116">
        <f t="shared" si="1075"/>
        <v>0</v>
      </c>
      <c r="DD514" s="116">
        <f t="shared" si="1076"/>
        <v>0</v>
      </c>
      <c r="DE514" s="116">
        <f t="shared" si="1077"/>
        <v>0</v>
      </c>
      <c r="DF514" s="116">
        <f t="shared" si="1078"/>
        <v>0</v>
      </c>
      <c r="DG514" s="116">
        <f t="shared" si="1079"/>
        <v>0</v>
      </c>
      <c r="DH514" s="116">
        <f t="shared" si="1080"/>
        <v>0</v>
      </c>
      <c r="DI514" s="471">
        <f t="shared" si="1081"/>
        <v>0</v>
      </c>
      <c r="DJ514" s="470">
        <f t="shared" si="1082"/>
        <v>0</v>
      </c>
      <c r="DK514" s="116">
        <f t="shared" si="1083"/>
        <v>0</v>
      </c>
      <c r="DL514" s="116">
        <f t="shared" si="1084"/>
        <v>0</v>
      </c>
      <c r="DM514" s="116">
        <f t="shared" si="1085"/>
        <v>0</v>
      </c>
      <c r="DN514" s="116">
        <f t="shared" si="1086"/>
        <v>0</v>
      </c>
      <c r="DO514" s="116">
        <f t="shared" si="1087"/>
        <v>0</v>
      </c>
      <c r="DP514" s="116">
        <f t="shared" si="1088"/>
        <v>0</v>
      </c>
      <c r="DQ514" s="116">
        <f t="shared" si="1089"/>
        <v>0</v>
      </c>
      <c r="DR514" s="116">
        <f t="shared" si="1090"/>
        <v>0</v>
      </c>
      <c r="DS514" s="116">
        <f t="shared" si="1091"/>
        <v>0</v>
      </c>
      <c r="DT514" s="116">
        <f t="shared" si="1092"/>
        <v>0</v>
      </c>
      <c r="DU514" s="471">
        <f t="shared" si="1093"/>
        <v>0</v>
      </c>
      <c r="DV514" s="470">
        <f t="shared" si="1094"/>
        <v>0</v>
      </c>
      <c r="DW514" s="470">
        <f t="shared" si="1095"/>
        <v>0</v>
      </c>
      <c r="DX514" s="470">
        <f t="shared" si="1096"/>
        <v>0</v>
      </c>
      <c r="DY514" s="470">
        <f t="shared" si="1097"/>
        <v>0</v>
      </c>
      <c r="DZ514" s="470">
        <f t="shared" si="1098"/>
        <v>0</v>
      </c>
      <c r="EA514" s="470">
        <f t="shared" si="1099"/>
        <v>0</v>
      </c>
      <c r="EB514" s="470">
        <f t="shared" si="1100"/>
        <v>0</v>
      </c>
      <c r="EC514" s="470">
        <f t="shared" si="1101"/>
        <v>0</v>
      </c>
      <c r="ED514" s="470">
        <f t="shared" si="1102"/>
        <v>0</v>
      </c>
      <c r="EE514" s="470">
        <f t="shared" si="1103"/>
        <v>0</v>
      </c>
      <c r="EF514" s="470">
        <f t="shared" si="1104"/>
        <v>0</v>
      </c>
      <c r="EG514" s="470">
        <f t="shared" si="1105"/>
        <v>0</v>
      </c>
      <c r="EH514" s="466">
        <f t="shared" si="1106"/>
        <v>0</v>
      </c>
      <c r="EI514" s="122">
        <f t="shared" si="1107"/>
        <v>11408.959294982173</v>
      </c>
      <c r="EJ514" s="122">
        <f t="shared" si="1108"/>
        <v>741.31534578419951</v>
      </c>
      <c r="EK514" s="122">
        <f t="shared" si="1109"/>
        <v>0</v>
      </c>
      <c r="EL514" s="122">
        <f t="shared" si="1110"/>
        <v>13052.471051243005</v>
      </c>
      <c r="EM514" s="122">
        <f t="shared" si="1111"/>
        <v>770.06556061995286</v>
      </c>
      <c r="EN514" s="122">
        <f t="shared" si="1112"/>
        <v>0</v>
      </c>
      <c r="EO514" s="122">
        <f t="shared" si="1113"/>
        <v>14441.920546618447</v>
      </c>
      <c r="EP514" s="122">
        <f t="shared" si="1114"/>
        <v>805.84509868871544</v>
      </c>
      <c r="EQ514" s="122">
        <f t="shared" si="1115"/>
        <v>0</v>
      </c>
      <c r="ER514" s="122">
        <f t="shared" si="1116"/>
        <v>18698.333602583534</v>
      </c>
      <c r="ES514" s="469">
        <f t="shared" si="1117"/>
        <v>854.64777270342836</v>
      </c>
      <c r="ET514" s="466">
        <f t="shared" si="1118"/>
        <v>0</v>
      </c>
      <c r="EU514" s="122">
        <f t="shared" si="1119"/>
        <v>0</v>
      </c>
      <c r="EV514" s="122">
        <f t="shared" si="1120"/>
        <v>0</v>
      </c>
      <c r="EW514" s="122">
        <f t="shared" si="1121"/>
        <v>0</v>
      </c>
      <c r="EX514" s="122">
        <f t="shared" si="1122"/>
        <v>0</v>
      </c>
      <c r="EY514" s="122">
        <f t="shared" si="1123"/>
        <v>0</v>
      </c>
      <c r="EZ514" s="122">
        <f t="shared" si="1124"/>
        <v>0</v>
      </c>
      <c r="FA514" s="122">
        <f t="shared" si="1125"/>
        <v>0</v>
      </c>
      <c r="FB514" s="122">
        <f t="shared" si="1126"/>
        <v>0</v>
      </c>
      <c r="FC514" s="122">
        <f t="shared" si="1127"/>
        <v>0</v>
      </c>
      <c r="FD514" s="122">
        <f t="shared" si="1128"/>
        <v>0</v>
      </c>
      <c r="FE514" s="469">
        <f t="shared" si="1129"/>
        <v>0</v>
      </c>
      <c r="FF514" s="466">
        <f t="shared" si="1130"/>
        <v>0</v>
      </c>
      <c r="FG514" s="466">
        <f t="shared" si="1131"/>
        <v>0</v>
      </c>
      <c r="FH514" s="466">
        <f t="shared" si="1132"/>
        <v>0</v>
      </c>
      <c r="FI514" s="466">
        <f t="shared" si="1133"/>
        <v>0</v>
      </c>
      <c r="FJ514" s="466">
        <f t="shared" si="1134"/>
        <v>0</v>
      </c>
      <c r="FK514" s="466">
        <f t="shared" si="1135"/>
        <v>0</v>
      </c>
      <c r="FL514" s="466">
        <f t="shared" si="1136"/>
        <v>0</v>
      </c>
      <c r="FM514" s="466">
        <f t="shared" si="1137"/>
        <v>0</v>
      </c>
      <c r="FN514" s="466">
        <f t="shared" si="1138"/>
        <v>0</v>
      </c>
      <c r="FO514" s="466">
        <f t="shared" si="1139"/>
        <v>0</v>
      </c>
      <c r="FP514" s="466">
        <f t="shared" si="1140"/>
        <v>0</v>
      </c>
      <c r="FQ514" s="468">
        <f t="shared" si="1141"/>
        <v>0</v>
      </c>
      <c r="FR514" s="466">
        <f t="shared" si="1142"/>
        <v>0</v>
      </c>
      <c r="FS514" s="466">
        <f t="shared" si="1143"/>
        <v>0</v>
      </c>
      <c r="FT514" s="466">
        <f t="shared" si="1144"/>
        <v>0</v>
      </c>
      <c r="FU514" s="466">
        <f t="shared" si="1145"/>
        <v>0</v>
      </c>
      <c r="FV514" s="466">
        <f t="shared" si="1146"/>
        <v>0</v>
      </c>
      <c r="FW514" s="466">
        <f t="shared" si="1147"/>
        <v>0</v>
      </c>
      <c r="FX514" s="466">
        <f t="shared" si="1148"/>
        <v>0</v>
      </c>
      <c r="FY514" s="466">
        <f t="shared" si="1149"/>
        <v>0</v>
      </c>
      <c r="FZ514" s="466">
        <f t="shared" si="1150"/>
        <v>0</v>
      </c>
      <c r="GA514" s="466">
        <f t="shared" si="1151"/>
        <v>0</v>
      </c>
      <c r="GB514" s="466">
        <f t="shared" si="1152"/>
        <v>0</v>
      </c>
      <c r="GC514" s="468">
        <f t="shared" si="1153"/>
        <v>0</v>
      </c>
    </row>
    <row r="515" spans="1:185">
      <c r="A515" s="97">
        <v>512</v>
      </c>
      <c r="B515" s="97" t="s">
        <v>11</v>
      </c>
      <c r="C515" s="97" t="s">
        <v>213</v>
      </c>
      <c r="D515" s="97" t="s">
        <v>935</v>
      </c>
      <c r="E515" s="321">
        <v>0</v>
      </c>
      <c r="F515" s="122">
        <v>2.0655052040591999E-2</v>
      </c>
      <c r="G515" s="122">
        <v>6.9505703494207996E-2</v>
      </c>
      <c r="H515" s="122">
        <v>0</v>
      </c>
      <c r="I515" s="122">
        <v>2.0508299942948002E-2</v>
      </c>
      <c r="J515" s="122">
        <v>6.8213266307835002E-2</v>
      </c>
      <c r="K515" s="122">
        <v>0</v>
      </c>
      <c r="L515" s="122">
        <v>2.0403477016059001E-2</v>
      </c>
      <c r="M515" s="122">
        <v>6.6782449524906001E-2</v>
      </c>
      <c r="N515" s="122">
        <v>0</v>
      </c>
      <c r="O515" s="122">
        <v>2.0053368440250002E-2</v>
      </c>
      <c r="P515" s="475">
        <v>6.4753643836737998E-2</v>
      </c>
      <c r="Q515" s="474">
        <v>1</v>
      </c>
      <c r="R515" s="97">
        <v>0</v>
      </c>
      <c r="S515" s="97">
        <v>2.0655052040591999E-2</v>
      </c>
      <c r="T515" s="97">
        <v>6.9505703494207996E-2</v>
      </c>
      <c r="U515" s="97">
        <v>0</v>
      </c>
      <c r="V515" s="97">
        <v>2.0508299942948002E-2</v>
      </c>
      <c r="W515" s="97">
        <v>6.8213266307835002E-2</v>
      </c>
      <c r="X515" s="97">
        <v>0</v>
      </c>
      <c r="Y515" s="97">
        <v>2.0403477016059001E-2</v>
      </c>
      <c r="Z515" s="97">
        <v>6.6782449524906001E-2</v>
      </c>
      <c r="AA515" s="97">
        <v>0</v>
      </c>
      <c r="AB515" s="97">
        <v>2.0053368440250002E-2</v>
      </c>
      <c r="AC515" s="97">
        <v>6.4753643836737998E-2</v>
      </c>
      <c r="AD515" s="321">
        <v>0</v>
      </c>
      <c r="AE515" s="97">
        <v>1.52973233563433</v>
      </c>
      <c r="AF515" s="97">
        <v>5.1476569479054604</v>
      </c>
      <c r="AG515" s="97">
        <v>0</v>
      </c>
      <c r="AH515" s="97">
        <v>1.5188637390000801</v>
      </c>
      <c r="AI515" s="97">
        <v>5.0519378496487599</v>
      </c>
      <c r="AJ515" s="97">
        <v>0</v>
      </c>
      <c r="AK515" s="97">
        <v>1.5111004556898999</v>
      </c>
      <c r="AL515" s="97">
        <v>4.9459700584411603</v>
      </c>
      <c r="AM515" s="97">
        <v>0</v>
      </c>
      <c r="AN515" s="97">
        <v>1.4851710894339001</v>
      </c>
      <c r="AO515" s="97">
        <v>4.7957149966283801</v>
      </c>
      <c r="AP515" s="466">
        <f t="shared" si="1010"/>
        <v>0</v>
      </c>
      <c r="AQ515" s="122">
        <f t="shared" si="1011"/>
        <v>74.060928659392815</v>
      </c>
      <c r="AR515" s="473">
        <f t="shared" si="1012"/>
        <v>74.060928659392985</v>
      </c>
      <c r="AS515" s="122">
        <f t="shared" si="1013"/>
        <v>0</v>
      </c>
      <c r="AT515" s="122">
        <f t="shared" si="1014"/>
        <v>74.060928659391763</v>
      </c>
      <c r="AU515" s="122">
        <f t="shared" si="1015"/>
        <v>74.060928659393227</v>
      </c>
      <c r="AV515" s="122">
        <f t="shared" si="1016"/>
        <v>0</v>
      </c>
      <c r="AW515" s="122">
        <f t="shared" si="1017"/>
        <v>74.060928659392488</v>
      </c>
      <c r="AX515" s="122">
        <f t="shared" si="1018"/>
        <v>74.06092609101735</v>
      </c>
      <c r="AY515" s="122">
        <f t="shared" si="1019"/>
        <v>0</v>
      </c>
      <c r="AZ515" s="122">
        <f t="shared" si="1020"/>
        <v>74.060928659394079</v>
      </c>
      <c r="BA515" s="469">
        <f t="shared" si="1021"/>
        <v>74.060928659392758</v>
      </c>
      <c r="BB515" s="97">
        <f t="shared" si="1022"/>
        <v>0</v>
      </c>
      <c r="BC515" s="97">
        <f t="shared" si="1023"/>
        <v>3.1875335310198026E-3</v>
      </c>
      <c r="BD515" s="97">
        <f t="shared" si="1024"/>
        <v>1.0726274620345054E-2</v>
      </c>
      <c r="BE515" s="97">
        <f t="shared" si="1025"/>
        <v>0</v>
      </c>
      <c r="BF515" s="97">
        <f t="shared" si="1026"/>
        <v>3.1648864211956083E-3</v>
      </c>
      <c r="BG515" s="97">
        <f t="shared" si="1027"/>
        <v>1.0526822841661336E-2</v>
      </c>
      <c r="BH515" s="97">
        <f t="shared" si="1028"/>
        <v>0</v>
      </c>
      <c r="BI515" s="97">
        <f t="shared" si="1029"/>
        <v>3.1487099141782604E-3</v>
      </c>
      <c r="BJ515" s="97">
        <f t="shared" si="1030"/>
        <v>1.0306016016126881E-2</v>
      </c>
      <c r="BK515" s="97">
        <f t="shared" si="1031"/>
        <v>0</v>
      </c>
      <c r="BL515" s="97">
        <f t="shared" si="1032"/>
        <v>3.0946803807403583E-3</v>
      </c>
      <c r="BM515" s="469">
        <f t="shared" si="1033"/>
        <v>9.9929262138717112E-3</v>
      </c>
      <c r="BN515" s="467">
        <f t="shared" si="1034"/>
        <v>0</v>
      </c>
      <c r="BO515" s="97">
        <f t="shared" si="1035"/>
        <v>3582759.1349223368</v>
      </c>
      <c r="BP515" s="97">
        <f t="shared" si="1036"/>
        <v>1809338.8383456622</v>
      </c>
      <c r="BQ515" s="97">
        <f t="shared" si="1037"/>
        <v>0</v>
      </c>
      <c r="BR515" s="97">
        <f t="shared" si="1038"/>
        <v>3597170.4436261216</v>
      </c>
      <c r="BS515" s="97">
        <f t="shared" si="1039"/>
        <v>1828560.1677503758</v>
      </c>
      <c r="BT515" s="97">
        <f t="shared" si="1040"/>
        <v>0</v>
      </c>
      <c r="BU515" s="97">
        <f t="shared" si="1041"/>
        <v>3607563.2998371217</v>
      </c>
      <c r="BV515" s="97">
        <f t="shared" si="1042"/>
        <v>1850514.5330773769</v>
      </c>
      <c r="BW515" s="97">
        <f t="shared" si="1043"/>
        <v>0</v>
      </c>
      <c r="BX515" s="97">
        <f t="shared" si="1044"/>
        <v>3642889.0697772047</v>
      </c>
      <c r="BY515" s="469">
        <f t="shared" si="1045"/>
        <v>1882936.45504149</v>
      </c>
      <c r="BZ515" s="470">
        <f t="shared" si="1046"/>
        <v>0</v>
      </c>
      <c r="CA515" s="470">
        <f t="shared" si="1047"/>
        <v>8.6728397679206495</v>
      </c>
      <c r="CB515" s="470">
        <f t="shared" si="1048"/>
        <v>1.3015758041327046</v>
      </c>
      <c r="CC515" s="470">
        <f t="shared" si="1049"/>
        <v>0</v>
      </c>
      <c r="CD515" s="470">
        <f t="shared" si="1050"/>
        <v>8.770035677343035</v>
      </c>
      <c r="CE515" s="470">
        <f t="shared" si="1051"/>
        <v>1.3403259121901532</v>
      </c>
      <c r="CF515" s="470">
        <f t="shared" si="1052"/>
        <v>0</v>
      </c>
      <c r="CG515" s="470">
        <f t="shared" si="1053"/>
        <v>8.8405601089405259</v>
      </c>
      <c r="CH515" s="470">
        <f t="shared" si="1054"/>
        <v>1.3854796778510212</v>
      </c>
      <c r="CI515" s="470">
        <f t="shared" si="1055"/>
        <v>0</v>
      </c>
      <c r="CJ515" s="470">
        <f t="shared" si="1056"/>
        <v>9.082985436165929</v>
      </c>
      <c r="CK515" s="472">
        <f t="shared" si="1057"/>
        <v>1.4539231643773578</v>
      </c>
      <c r="CL515" s="470">
        <f t="shared" si="1058"/>
        <v>0</v>
      </c>
      <c r="CM515" s="116">
        <f t="shared" si="1059"/>
        <v>0</v>
      </c>
      <c r="CN515" s="116">
        <f t="shared" si="1060"/>
        <v>0</v>
      </c>
      <c r="CO515" s="116">
        <f t="shared" si="1061"/>
        <v>0</v>
      </c>
      <c r="CP515" s="116">
        <f t="shared" si="1062"/>
        <v>0</v>
      </c>
      <c r="CQ515" s="116">
        <f t="shared" si="1063"/>
        <v>0</v>
      </c>
      <c r="CR515" s="116">
        <f t="shared" si="1064"/>
        <v>0</v>
      </c>
      <c r="CS515" s="116">
        <f t="shared" si="1065"/>
        <v>0</v>
      </c>
      <c r="CT515" s="116">
        <f t="shared" si="1066"/>
        <v>0</v>
      </c>
      <c r="CU515" s="116">
        <f t="shared" si="1067"/>
        <v>0</v>
      </c>
      <c r="CV515" s="116">
        <f t="shared" si="1068"/>
        <v>0</v>
      </c>
      <c r="CW515" s="471">
        <f t="shared" si="1069"/>
        <v>0</v>
      </c>
      <c r="CX515" s="470">
        <f t="shared" si="1070"/>
        <v>0</v>
      </c>
      <c r="CY515" s="116">
        <f t="shared" si="1071"/>
        <v>0</v>
      </c>
      <c r="CZ515" s="116">
        <f t="shared" si="1072"/>
        <v>0</v>
      </c>
      <c r="DA515" s="116">
        <f t="shared" si="1073"/>
        <v>0</v>
      </c>
      <c r="DB515" s="116">
        <f t="shared" si="1074"/>
        <v>0</v>
      </c>
      <c r="DC515" s="116">
        <f t="shared" si="1075"/>
        <v>0</v>
      </c>
      <c r="DD515" s="116">
        <f t="shared" si="1076"/>
        <v>0</v>
      </c>
      <c r="DE515" s="116">
        <f t="shared" si="1077"/>
        <v>0</v>
      </c>
      <c r="DF515" s="116">
        <f t="shared" si="1078"/>
        <v>0</v>
      </c>
      <c r="DG515" s="116">
        <f t="shared" si="1079"/>
        <v>0</v>
      </c>
      <c r="DH515" s="116">
        <f t="shared" si="1080"/>
        <v>0</v>
      </c>
      <c r="DI515" s="471">
        <f t="shared" si="1081"/>
        <v>0</v>
      </c>
      <c r="DJ515" s="470">
        <f t="shared" si="1082"/>
        <v>0</v>
      </c>
      <c r="DK515" s="116">
        <f t="shared" si="1083"/>
        <v>0</v>
      </c>
      <c r="DL515" s="116">
        <f t="shared" si="1084"/>
        <v>0</v>
      </c>
      <c r="DM515" s="116">
        <f t="shared" si="1085"/>
        <v>0</v>
      </c>
      <c r="DN515" s="116">
        <f t="shared" si="1086"/>
        <v>0</v>
      </c>
      <c r="DO515" s="116">
        <f t="shared" si="1087"/>
        <v>0</v>
      </c>
      <c r="DP515" s="116">
        <f t="shared" si="1088"/>
        <v>0</v>
      </c>
      <c r="DQ515" s="116">
        <f t="shared" si="1089"/>
        <v>0</v>
      </c>
      <c r="DR515" s="116">
        <f t="shared" si="1090"/>
        <v>0</v>
      </c>
      <c r="DS515" s="116">
        <f t="shared" si="1091"/>
        <v>0</v>
      </c>
      <c r="DT515" s="116">
        <f t="shared" si="1092"/>
        <v>0</v>
      </c>
      <c r="DU515" s="471">
        <f t="shared" si="1093"/>
        <v>0</v>
      </c>
      <c r="DV515" s="470">
        <f t="shared" si="1094"/>
        <v>0</v>
      </c>
      <c r="DW515" s="470">
        <f t="shared" si="1095"/>
        <v>0</v>
      </c>
      <c r="DX515" s="470">
        <f t="shared" si="1096"/>
        <v>0</v>
      </c>
      <c r="DY515" s="470">
        <f t="shared" si="1097"/>
        <v>0</v>
      </c>
      <c r="DZ515" s="470">
        <f t="shared" si="1098"/>
        <v>0</v>
      </c>
      <c r="EA515" s="470">
        <f t="shared" si="1099"/>
        <v>0</v>
      </c>
      <c r="EB515" s="470">
        <f t="shared" si="1100"/>
        <v>0</v>
      </c>
      <c r="EC515" s="470">
        <f t="shared" si="1101"/>
        <v>0</v>
      </c>
      <c r="ED515" s="470">
        <f t="shared" si="1102"/>
        <v>0</v>
      </c>
      <c r="EE515" s="470">
        <f t="shared" si="1103"/>
        <v>0</v>
      </c>
      <c r="EF515" s="470">
        <f t="shared" si="1104"/>
        <v>0</v>
      </c>
      <c r="EG515" s="470">
        <f t="shared" si="1105"/>
        <v>0</v>
      </c>
      <c r="EH515" s="466">
        <f t="shared" si="1106"/>
        <v>0</v>
      </c>
      <c r="EI515" s="122">
        <f t="shared" si="1107"/>
        <v>1123.9910419941803</v>
      </c>
      <c r="EJ515" s="122">
        <f t="shared" si="1108"/>
        <v>168.6828747526005</v>
      </c>
      <c r="EK515" s="122">
        <f t="shared" si="1109"/>
        <v>0</v>
      </c>
      <c r="EL515" s="122">
        <f t="shared" si="1110"/>
        <v>1136.5875310834087</v>
      </c>
      <c r="EM515" s="122">
        <f t="shared" si="1111"/>
        <v>173.70484858105522</v>
      </c>
      <c r="EN515" s="122">
        <f t="shared" si="1112"/>
        <v>0</v>
      </c>
      <c r="EO515" s="122">
        <f t="shared" si="1113"/>
        <v>1145.7274242992978</v>
      </c>
      <c r="EP515" s="122">
        <f t="shared" si="1114"/>
        <v>179.55672979565401</v>
      </c>
      <c r="EQ515" s="122">
        <f t="shared" si="1115"/>
        <v>0</v>
      </c>
      <c r="ER515" s="122">
        <f t="shared" si="1116"/>
        <v>1177.1454953631417</v>
      </c>
      <c r="ES515" s="469">
        <f t="shared" si="1117"/>
        <v>188.42693468782807</v>
      </c>
      <c r="ET515" s="466">
        <f t="shared" si="1118"/>
        <v>0</v>
      </c>
      <c r="EU515" s="122">
        <f t="shared" si="1119"/>
        <v>0</v>
      </c>
      <c r="EV515" s="122">
        <f t="shared" si="1120"/>
        <v>0</v>
      </c>
      <c r="EW515" s="122">
        <f t="shared" si="1121"/>
        <v>0</v>
      </c>
      <c r="EX515" s="122">
        <f t="shared" si="1122"/>
        <v>0</v>
      </c>
      <c r="EY515" s="122">
        <f t="shared" si="1123"/>
        <v>0</v>
      </c>
      <c r="EZ515" s="122">
        <f t="shared" si="1124"/>
        <v>0</v>
      </c>
      <c r="FA515" s="122">
        <f t="shared" si="1125"/>
        <v>0</v>
      </c>
      <c r="FB515" s="122">
        <f t="shared" si="1126"/>
        <v>0</v>
      </c>
      <c r="FC515" s="122">
        <f t="shared" si="1127"/>
        <v>0</v>
      </c>
      <c r="FD515" s="122">
        <f t="shared" si="1128"/>
        <v>0</v>
      </c>
      <c r="FE515" s="469">
        <f t="shared" si="1129"/>
        <v>0</v>
      </c>
      <c r="FF515" s="466">
        <f t="shared" si="1130"/>
        <v>0</v>
      </c>
      <c r="FG515" s="466">
        <f t="shared" si="1131"/>
        <v>0</v>
      </c>
      <c r="FH515" s="466">
        <f t="shared" si="1132"/>
        <v>0</v>
      </c>
      <c r="FI515" s="466">
        <f t="shared" si="1133"/>
        <v>0</v>
      </c>
      <c r="FJ515" s="466">
        <f t="shared" si="1134"/>
        <v>0</v>
      </c>
      <c r="FK515" s="466">
        <f t="shared" si="1135"/>
        <v>0</v>
      </c>
      <c r="FL515" s="466">
        <f t="shared" si="1136"/>
        <v>0</v>
      </c>
      <c r="FM515" s="466">
        <f t="shared" si="1137"/>
        <v>0</v>
      </c>
      <c r="FN515" s="466">
        <f t="shared" si="1138"/>
        <v>0</v>
      </c>
      <c r="FO515" s="466">
        <f t="shared" si="1139"/>
        <v>0</v>
      </c>
      <c r="FP515" s="466">
        <f t="shared" si="1140"/>
        <v>0</v>
      </c>
      <c r="FQ515" s="468">
        <f t="shared" si="1141"/>
        <v>0</v>
      </c>
      <c r="FR515" s="466">
        <f t="shared" si="1142"/>
        <v>0</v>
      </c>
      <c r="FS515" s="466">
        <f t="shared" si="1143"/>
        <v>0</v>
      </c>
      <c r="FT515" s="466">
        <f t="shared" si="1144"/>
        <v>0</v>
      </c>
      <c r="FU515" s="466">
        <f t="shared" si="1145"/>
        <v>0</v>
      </c>
      <c r="FV515" s="466">
        <f t="shared" si="1146"/>
        <v>0</v>
      </c>
      <c r="FW515" s="466">
        <f t="shared" si="1147"/>
        <v>0</v>
      </c>
      <c r="FX515" s="466">
        <f t="shared" si="1148"/>
        <v>0</v>
      </c>
      <c r="FY515" s="466">
        <f t="shared" si="1149"/>
        <v>0</v>
      </c>
      <c r="FZ515" s="466">
        <f t="shared" si="1150"/>
        <v>0</v>
      </c>
      <c r="GA515" s="466">
        <f t="shared" si="1151"/>
        <v>0</v>
      </c>
      <c r="GB515" s="466">
        <f t="shared" si="1152"/>
        <v>0</v>
      </c>
      <c r="GC515" s="468">
        <f t="shared" si="1153"/>
        <v>0</v>
      </c>
    </row>
    <row r="516" spans="1:185">
      <c r="A516" s="97">
        <v>513</v>
      </c>
      <c r="B516" s="97" t="s">
        <v>11</v>
      </c>
      <c r="C516" s="97" t="s">
        <v>213</v>
      </c>
      <c r="D516" s="97" t="s">
        <v>935</v>
      </c>
      <c r="E516" s="321">
        <v>0</v>
      </c>
      <c r="F516" s="122">
        <v>3.2705264380174001E-2</v>
      </c>
      <c r="G516" s="122">
        <v>0.11005551592127</v>
      </c>
      <c r="H516" s="122">
        <v>0</v>
      </c>
      <c r="I516" s="122">
        <v>3.2472896718141998E-2</v>
      </c>
      <c r="J516" s="122">
        <v>0.10800906744019</v>
      </c>
      <c r="K516" s="122">
        <v>0</v>
      </c>
      <c r="L516" s="122">
        <v>3.2306919816692002E-2</v>
      </c>
      <c r="M516" s="122">
        <v>0.105743508337587</v>
      </c>
      <c r="N516" s="122">
        <v>0</v>
      </c>
      <c r="O516" s="122">
        <v>3.1752556965846002E-2</v>
      </c>
      <c r="P516" s="475">
        <v>0.102531092010718</v>
      </c>
      <c r="Q516" s="474">
        <v>22</v>
      </c>
      <c r="R516" s="97">
        <v>0</v>
      </c>
      <c r="S516" s="97">
        <v>0.71951581636381701</v>
      </c>
      <c r="T516" s="97">
        <v>2.4212213502679298</v>
      </c>
      <c r="U516" s="97">
        <v>0</v>
      </c>
      <c r="V516" s="97">
        <v>0.71440372779913397</v>
      </c>
      <c r="W516" s="97">
        <v>2.37619948368418</v>
      </c>
      <c r="X516" s="97">
        <v>0</v>
      </c>
      <c r="Y516" s="97">
        <v>0.71075223596721804</v>
      </c>
      <c r="Z516" s="97">
        <v>2.3263571834269099</v>
      </c>
      <c r="AA516" s="97">
        <v>0</v>
      </c>
      <c r="AB516" s="97">
        <v>0.69855625324861703</v>
      </c>
      <c r="AC516" s="97">
        <v>2.2556840242357898</v>
      </c>
      <c r="AD516" s="321">
        <v>0</v>
      </c>
      <c r="AE516" s="97">
        <v>947.833987122228</v>
      </c>
      <c r="AF516" s="97">
        <v>3189.52806031092</v>
      </c>
      <c r="AG516" s="97">
        <v>0</v>
      </c>
      <c r="AH516" s="97">
        <v>941.09972058272001</v>
      </c>
      <c r="AI516" s="97">
        <v>3130.2197666761599</v>
      </c>
      <c r="AJ516" s="97">
        <v>0</v>
      </c>
      <c r="AK516" s="97">
        <v>936.28953019735695</v>
      </c>
      <c r="AL516" s="97">
        <v>3064.5613784789998</v>
      </c>
      <c r="AM516" s="97">
        <v>0</v>
      </c>
      <c r="AN516" s="97">
        <v>920.223494310246</v>
      </c>
      <c r="AO516" s="97">
        <v>2971.4621051474601</v>
      </c>
      <c r="AP516" s="466">
        <f t="shared" ref="AP516:AP579" si="1154">IF(R516=0,0,AD516/R516)</f>
        <v>0</v>
      </c>
      <c r="AQ516" s="122">
        <f t="shared" ref="AQ516:AQ579" si="1155">IF(S516=0,0,AE516/S516)</f>
        <v>1317.3219623055011</v>
      </c>
      <c r="AR516" s="473">
        <f t="shared" ref="AR516:AR579" si="1156">IF(T516=0,0,AF516/T516)</f>
        <v>1317.3219623054993</v>
      </c>
      <c r="AS516" s="122">
        <f t="shared" ref="AS516:AS579" si="1157">IF(U516=0,0,AG516/U516)</f>
        <v>0</v>
      </c>
      <c r="AT516" s="122">
        <f t="shared" ref="AT516:AT579" si="1158">IF(V516=0,0,AH516/V516)</f>
        <v>1317.3219623055008</v>
      </c>
      <c r="AU516" s="122">
        <f t="shared" ref="AU516:AU579" si="1159">IF(W516=0,0,AI516/W516)</f>
        <v>1317.3219623054999</v>
      </c>
      <c r="AV516" s="122">
        <f t="shared" ref="AV516:AV579" si="1160">IF(X516=0,0,AJ516/X516)</f>
        <v>0</v>
      </c>
      <c r="AW516" s="122">
        <f t="shared" ref="AW516:AW579" si="1161">IF(Y516=0,0,AK516/Y516)</f>
        <v>1317.3219623054993</v>
      </c>
      <c r="AX516" s="122">
        <f t="shared" ref="AX516:AX579" si="1162">IF(Z516=0,0,AL516/Z516)</f>
        <v>1317.3219488009388</v>
      </c>
      <c r="AY516" s="122">
        <f t="shared" ref="AY516:AY579" si="1163">IF(AA516=0,0,AM516/AA516)</f>
        <v>0</v>
      </c>
      <c r="AZ516" s="122">
        <f t="shared" ref="AZ516:AZ579" si="1164">IF(AB516=0,0,AN516/AB516)</f>
        <v>1317.3219623054999</v>
      </c>
      <c r="BA516" s="469">
        <f t="shared" ref="BA516:BA579" si="1165">IF(AC516=0,0,AO516/AC516)</f>
        <v>1317.3219623055011</v>
      </c>
      <c r="BB516" s="97">
        <f t="shared" ref="BB516:BB579" si="1166">E516*277.78/1800</f>
        <v>0</v>
      </c>
      <c r="BC516" s="97">
        <f t="shared" ref="BC516:BC579" si="1167">F516*277.78/1800</f>
        <v>5.047149077513741E-3</v>
      </c>
      <c r="BD516" s="97">
        <f t="shared" ref="BD516:BD579" si="1168">G516*277.78/1800</f>
        <v>1.6984011784783544E-2</v>
      </c>
      <c r="BE516" s="97">
        <f t="shared" ref="BE516:BE579" si="1169">H516*277.78/1800</f>
        <v>0</v>
      </c>
      <c r="BF516" s="97">
        <f t="shared" ref="BF516:BF579" si="1170">I516*277.78/1800</f>
        <v>5.0112895835363802E-3</v>
      </c>
      <c r="BG516" s="97">
        <f t="shared" ref="BG516:BG579" si="1171">J516*277.78/1800</f>
        <v>1.6668199307519987E-2</v>
      </c>
      <c r="BH516" s="97">
        <f t="shared" ref="BH516:BH579" si="1172">K516*277.78/1800</f>
        <v>0</v>
      </c>
      <c r="BI516" s="97">
        <f t="shared" ref="BI516:BI579" si="1173">L516*277.78/1800</f>
        <v>4.9856756592670569E-3</v>
      </c>
      <c r="BJ516" s="97">
        <f t="shared" ref="BJ516:BJ579" si="1174">M516*277.78/1800</f>
        <v>1.6318573192230509E-2</v>
      </c>
      <c r="BK516" s="97">
        <f t="shared" ref="BK516:BK579" si="1175">N516*277.78/1800</f>
        <v>0</v>
      </c>
      <c r="BL516" s="97">
        <f t="shared" ref="BL516:BL579" si="1176">O516*277.78/1800</f>
        <v>4.900125152207056E-3</v>
      </c>
      <c r="BM516" s="469">
        <f t="shared" ref="BM516:BM579" si="1177">P516*277.78/1800</f>
        <v>1.5822825965965136E-2</v>
      </c>
      <c r="BN516" s="467">
        <f t="shared" ref="BN516:BN579" si="1178">IF(BB516=0,0,1901.4*(BB516^(-0.563))*AP516)</f>
        <v>0</v>
      </c>
      <c r="BO516" s="97">
        <f t="shared" ref="BO516:BO579" si="1179">IF(BC516=0,0,1901.4*(BC516^(-0.563))*AQ516)</f>
        <v>49198339.977385484</v>
      </c>
      <c r="BP516" s="97">
        <f t="shared" ref="BP516:BP579" si="1180">IF(BD516=0,0,1901.4*(BD516^(-0.563))*AR516)</f>
        <v>24845786.152785137</v>
      </c>
      <c r="BQ516" s="97">
        <f t="shared" ref="BQ516:BQ579" si="1181">IF(BE516=0,0,1901.4*(BE516^(-0.563))*AS516)</f>
        <v>0</v>
      </c>
      <c r="BR516" s="97">
        <f t="shared" ref="BR516:BR579" si="1182">IF(BF516=0,0,1901.4*(BF516^(-0.563))*AT516)</f>
        <v>49396235.632224187</v>
      </c>
      <c r="BS516" s="97">
        <f t="shared" ref="BS516:BS579" si="1183">IF(BG516=0,0,1901.4*(BG516^(-0.563))*AU516)</f>
        <v>25109732.866269886</v>
      </c>
      <c r="BT516" s="97">
        <f t="shared" ref="BT516:BT579" si="1184">IF(BH516=0,0,1901.4*(BH516^(-0.563))*AV516)</f>
        <v>0</v>
      </c>
      <c r="BU516" s="97">
        <f t="shared" ref="BU516:BU579" si="1185">IF(BI516=0,0,1901.4*(BI516^(-0.563))*AW516)</f>
        <v>49538950.01908198</v>
      </c>
      <c r="BV516" s="97">
        <f t="shared" ref="BV516:BV579" si="1186">IF(BJ516=0,0,1901.4*(BJ516^(-0.563))*AX516)</f>
        <v>25411210.167038023</v>
      </c>
      <c r="BW516" s="97">
        <f t="shared" ref="BW516:BW579" si="1187">IF(BK516=0,0,1901.4*(BK516^(-0.563))*AY516)</f>
        <v>0</v>
      </c>
      <c r="BX516" s="97">
        <f t="shared" ref="BX516:BX579" si="1188">IF(BL516=0,0,1901.4*(BL516^(-0.563))*AZ516)</f>
        <v>50024042.422456287</v>
      </c>
      <c r="BY516" s="469">
        <f t="shared" ref="BY516:BY579" si="1189">IF(BM516=0,0,1901.4*(BM516^(-0.563))*BA516)</f>
        <v>25856426.397180434</v>
      </c>
      <c r="BZ516" s="470">
        <f t="shared" ref="BZ516:BZ579" si="1190">IF(BN516=0,0,BN516/1000000/R516/20)</f>
        <v>0</v>
      </c>
      <c r="CA516" s="470">
        <f t="shared" ref="CA516:CA579" si="1191">IF(BO516=0,0,BO516/1000000/S516/20)</f>
        <v>3.4188504865686489</v>
      </c>
      <c r="CB516" s="470">
        <f t="shared" ref="CB516:CB579" si="1192">IF(BP516=0,0,BP516/1000000/T516/20)</f>
        <v>0.51308374077478969</v>
      </c>
      <c r="CC516" s="470">
        <f t="shared" ref="CC516:CC579" si="1193">IF(BQ516=0,0,BQ516/1000000/U516/20)</f>
        <v>0</v>
      </c>
      <c r="CD516" s="470">
        <f t="shared" ref="CD516:CD579" si="1194">IF(BR516=0,0,BR516/1000000/V516/20)</f>
        <v>3.4571653051419076</v>
      </c>
      <c r="CE516" s="470">
        <f t="shared" ref="CE516:CE579" si="1195">IF(BS516=0,0,BS516/1000000/W516/20)</f>
        <v>0.52835910955040033</v>
      </c>
      <c r="CF516" s="470">
        <f t="shared" ref="CF516:CF579" si="1196">IF(BT516=0,0,BT516/1000000/X516/20)</f>
        <v>0</v>
      </c>
      <c r="CG516" s="470">
        <f t="shared" ref="CG516:CG579" si="1197">IF(BU516=0,0,BU516/1000000/Y516/20)</f>
        <v>3.4849661747224432</v>
      </c>
      <c r="CH516" s="470">
        <f t="shared" ref="CH516:CH579" si="1198">IF(BV516=0,0,BV516/1000000/Z516/20)</f>
        <v>0.54615882608373334</v>
      </c>
      <c r="CI516" s="470">
        <f t="shared" ref="CI516:CI579" si="1199">IF(BW516=0,0,BW516/1000000/AA516/20)</f>
        <v>0</v>
      </c>
      <c r="CJ516" s="470">
        <f t="shared" ref="CJ516:CJ579" si="1200">IF(BX516=0,0,BX516/1000000/AB516/20)</f>
        <v>3.5805307153017978</v>
      </c>
      <c r="CK516" s="472">
        <f t="shared" ref="CK516:CK579" si="1201">IF(BY516=0,0,BY516/1000000/AC516/20)</f>
        <v>0.57313936968499868</v>
      </c>
      <c r="CL516" s="470">
        <f t="shared" ref="CL516:CL579" si="1202">IF(BZ516&lt;=($CS$2/1000),R516,0)</f>
        <v>0</v>
      </c>
      <c r="CM516" s="116">
        <f t="shared" ref="CM516:CM579" si="1203">IF(CA516&lt;=($CS$2/1000),S516,0)</f>
        <v>0</v>
      </c>
      <c r="CN516" s="116">
        <f t="shared" ref="CN516:CN579" si="1204">IF(CB516&lt;=($CS$2/1000),T516,0)</f>
        <v>0</v>
      </c>
      <c r="CO516" s="116">
        <f t="shared" ref="CO516:CO579" si="1205">IF(CC516&lt;=($CS$2/1000),U516,0)</f>
        <v>0</v>
      </c>
      <c r="CP516" s="116">
        <f t="shared" ref="CP516:CP579" si="1206">IF(CD516&lt;=($CS$2/1000),V516,0)</f>
        <v>0</v>
      </c>
      <c r="CQ516" s="116">
        <f t="shared" ref="CQ516:CQ579" si="1207">IF(CE516&lt;=($CS$2/1000),W516,0)</f>
        <v>0</v>
      </c>
      <c r="CR516" s="116">
        <f t="shared" ref="CR516:CR579" si="1208">IF(CF516&lt;=($CS$2/1000),X516,0)</f>
        <v>0</v>
      </c>
      <c r="CS516" s="116">
        <f t="shared" ref="CS516:CS579" si="1209">IF(CG516&lt;=($CS$2/1000),Y516,0)</f>
        <v>0</v>
      </c>
      <c r="CT516" s="116">
        <f t="shared" ref="CT516:CT579" si="1210">IF(CH516&lt;=($CS$2/1000),Z516,0)</f>
        <v>0</v>
      </c>
      <c r="CU516" s="116">
        <f t="shared" ref="CU516:CU579" si="1211">IF(CI516&lt;=($CS$2/1000),AA516,0)</f>
        <v>0</v>
      </c>
      <c r="CV516" s="116">
        <f t="shared" ref="CV516:CV579" si="1212">IF(CJ516&lt;=($CS$2/1000),AB516,0)</f>
        <v>0</v>
      </c>
      <c r="CW516" s="471">
        <f t="shared" ref="CW516:CW579" si="1213">IF(CK516&lt;=($CS$2/1000),AC516,0)</f>
        <v>0</v>
      </c>
      <c r="CX516" s="470">
        <f t="shared" ref="CX516:CX579" si="1214">IF(AND(BZ516&gt;($DE$2/1000),BZ516&lt;($DG$2/1000)),R516,0)</f>
        <v>0</v>
      </c>
      <c r="CY516" s="116">
        <f t="shared" ref="CY516:CY579" si="1215">IF(AND(CA516&gt;($DE$2/1000),CA516&lt;($DG$2/1000)),S516,0)</f>
        <v>0</v>
      </c>
      <c r="CZ516" s="116">
        <f t="shared" ref="CZ516:CZ579" si="1216">IF(AND(CB516&gt;($DE$2/1000),CB516&lt;($DG$2/1000)),T516,0)</f>
        <v>0</v>
      </c>
      <c r="DA516" s="116">
        <f t="shared" ref="DA516:DA579" si="1217">IF(AND(CC516&gt;($DE$2/1000),CC516&lt;($DG$2/1000)),U516,0)</f>
        <v>0</v>
      </c>
      <c r="DB516" s="116">
        <f t="shared" ref="DB516:DB579" si="1218">IF(AND(CD516&gt;($DE$2/1000),CD516&lt;($DG$2/1000)),V516,0)</f>
        <v>0</v>
      </c>
      <c r="DC516" s="116">
        <f t="shared" ref="DC516:DC579" si="1219">IF(AND(CE516&gt;($DE$2/1000),CE516&lt;($DG$2/1000)),W516,0)</f>
        <v>0</v>
      </c>
      <c r="DD516" s="116">
        <f t="shared" ref="DD516:DD579" si="1220">IF(AND(CF516&gt;($DE$2/1000),CF516&lt;($DG$2/1000)),X516,0)</f>
        <v>0</v>
      </c>
      <c r="DE516" s="116">
        <f t="shared" ref="DE516:DE579" si="1221">IF(AND(CG516&gt;($DE$2/1000),CG516&lt;($DG$2/1000)),Y516,0)</f>
        <v>0</v>
      </c>
      <c r="DF516" s="116">
        <f t="shared" ref="DF516:DF579" si="1222">IF(AND(CH516&gt;($DE$2/1000),CH516&lt;($DG$2/1000)),Z516,0)</f>
        <v>0</v>
      </c>
      <c r="DG516" s="116">
        <f t="shared" ref="DG516:DG579" si="1223">IF(AND(CI516&gt;($DE$2/1000),CI516&lt;($DG$2/1000)),AA516,0)</f>
        <v>0</v>
      </c>
      <c r="DH516" s="116">
        <f t="shared" ref="DH516:DH579" si="1224">IF(AND(CJ516&gt;($DE$2/1000),CJ516&lt;($DG$2/1000)),AB516,0)</f>
        <v>0</v>
      </c>
      <c r="DI516" s="471">
        <f t="shared" ref="DI516:DI579" si="1225">IF(AND(CK516&gt;($DE$2/1000),CK516&lt;($DG$2/1000)),AC516,0)</f>
        <v>0</v>
      </c>
      <c r="DJ516" s="470">
        <f t="shared" ref="DJ516:DJ579" si="1226">IF(AND(BZ516&gt;($DQ$2/1000),BZ516&lt;($DS$2/1000)),R516,0)</f>
        <v>0</v>
      </c>
      <c r="DK516" s="116">
        <f t="shared" ref="DK516:DK579" si="1227">IF(AND(CA516&gt;($DQ$2/1000),CA516&lt;($DS$2/1000)),S516,0)</f>
        <v>0</v>
      </c>
      <c r="DL516" s="116">
        <f t="shared" ref="DL516:DL579" si="1228">IF(AND(CB516&gt;($DQ$2/1000),CB516&lt;($DS$2/1000)),T516,0)</f>
        <v>0</v>
      </c>
      <c r="DM516" s="116">
        <f t="shared" ref="DM516:DM579" si="1229">IF(AND(CC516&gt;($DQ$2/1000),CC516&lt;($DS$2/1000)),U516,0)</f>
        <v>0</v>
      </c>
      <c r="DN516" s="116">
        <f t="shared" ref="DN516:DN579" si="1230">IF(AND(CD516&gt;($DQ$2/1000),CD516&lt;($DS$2/1000)),V516,0)</f>
        <v>0</v>
      </c>
      <c r="DO516" s="116">
        <f t="shared" ref="DO516:DO579" si="1231">IF(AND(CE516&gt;($DQ$2/1000),CE516&lt;($DS$2/1000)),W516,0)</f>
        <v>0</v>
      </c>
      <c r="DP516" s="116">
        <f t="shared" ref="DP516:DP579" si="1232">IF(AND(CF516&gt;($DQ$2/1000),CF516&lt;($DS$2/1000)),X516,0)</f>
        <v>0</v>
      </c>
      <c r="DQ516" s="116">
        <f t="shared" ref="DQ516:DQ579" si="1233">IF(AND(CG516&gt;($DQ$2/1000),CG516&lt;($DS$2/1000)),Y516,0)</f>
        <v>0</v>
      </c>
      <c r="DR516" s="116">
        <f t="shared" ref="DR516:DR579" si="1234">IF(AND(CH516&gt;($DQ$2/1000),CH516&lt;($DS$2/1000)),Z516,0)</f>
        <v>0</v>
      </c>
      <c r="DS516" s="116">
        <f t="shared" ref="DS516:DS579" si="1235">IF(AND(CI516&gt;($DQ$2/1000),CI516&lt;($DS$2/1000)),AA516,0)</f>
        <v>0</v>
      </c>
      <c r="DT516" s="116">
        <f t="shared" ref="DT516:DT579" si="1236">IF(AND(CJ516&gt;($DQ$2/1000),CJ516&lt;($DS$2/1000)),AB516,0)</f>
        <v>0</v>
      </c>
      <c r="DU516" s="471">
        <f t="shared" ref="DU516:DU579" si="1237">IF(AND(CK516&gt;($DQ$2/1000),CK516&lt;($DS$2/1000)),AC516,0)</f>
        <v>0</v>
      </c>
      <c r="DV516" s="470">
        <f t="shared" ref="DV516:DV579" si="1238">IF(AND(BZ516&gt;($EC$2/1000),BZ516&lt;($EE$2/1000)),R516,0)</f>
        <v>0</v>
      </c>
      <c r="DW516" s="470">
        <f t="shared" ref="DW516:DW579" si="1239">IF(AND(CA516&gt;($EC$2/1000),CA516&lt;($EE$2/1000)),S516,0)</f>
        <v>0</v>
      </c>
      <c r="DX516" s="470">
        <f t="shared" ref="DX516:DX579" si="1240">IF(AND(CB516&gt;($EC$2/1000),CB516&lt;($EE$2/1000)),T516,0)</f>
        <v>0</v>
      </c>
      <c r="DY516" s="470">
        <f t="shared" ref="DY516:DY579" si="1241">IF(AND(CC516&gt;($EC$2/1000),CC516&lt;($EE$2/1000)),U516,0)</f>
        <v>0</v>
      </c>
      <c r="DZ516" s="470">
        <f t="shared" ref="DZ516:DZ579" si="1242">IF(AND(CD516&gt;($EC$2/1000),CD516&lt;($EE$2/1000)),V516,0)</f>
        <v>0</v>
      </c>
      <c r="EA516" s="470">
        <f t="shared" ref="EA516:EA579" si="1243">IF(AND(CE516&gt;($EC$2/1000),CE516&lt;($EE$2/1000)),W516,0)</f>
        <v>0</v>
      </c>
      <c r="EB516" s="470">
        <f t="shared" ref="EB516:EB579" si="1244">IF(AND(CF516&gt;($EC$2/1000),CF516&lt;($EE$2/1000)),X516,0)</f>
        <v>0</v>
      </c>
      <c r="EC516" s="470">
        <f t="shared" ref="EC516:EC579" si="1245">IF(AND(CG516&gt;($EC$2/1000),CG516&lt;($EE$2/1000)),Y516,0)</f>
        <v>0</v>
      </c>
      <c r="ED516" s="470">
        <f t="shared" ref="ED516:ED579" si="1246">IF(AND(CH516&gt;($EC$2/1000),CH516&lt;($EE$2/1000)),Z516,0)</f>
        <v>0</v>
      </c>
      <c r="EE516" s="470">
        <f t="shared" ref="EE516:EE579" si="1247">IF(AND(CI516&gt;($EC$2/1000),CI516&lt;($EE$2/1000)),AA516,0)</f>
        <v>0</v>
      </c>
      <c r="EF516" s="470">
        <f t="shared" ref="EF516:EF579" si="1248">IF(AND(CJ516&gt;($EC$2/1000),CJ516&lt;($EE$2/1000)),AB516,0)</f>
        <v>0</v>
      </c>
      <c r="EG516" s="470">
        <f t="shared" ref="EG516:EG579" si="1249">IF(AND(CK516&gt;($EC$2/1000),CK516&lt;($EE$2/1000)),AC516,0)</f>
        <v>0</v>
      </c>
      <c r="EH516" s="466">
        <f t="shared" ref="EH516:EH579" si="1250">IF(BB516=0,0,BN516/1000000/BB516)</f>
        <v>0</v>
      </c>
      <c r="EI516" s="122">
        <f t="shared" ref="EI516:EI579" si="1251">IF(BC516=0,0,BO516/1000000/BC516)</f>
        <v>9747.7485253161794</v>
      </c>
      <c r="EJ516" s="122">
        <f t="shared" ref="EJ516:EJ579" si="1252">IF(BD516=0,0,BP516/1000000/BD516)</f>
        <v>1462.8926585558061</v>
      </c>
      <c r="EK516" s="122">
        <f t="shared" ref="EK516:EK579" si="1253">IF(BE516=0,0,BQ516/1000000/BE516)</f>
        <v>0</v>
      </c>
      <c r="EL516" s="122">
        <f t="shared" ref="EL516:EL579" si="1254">IF(BF516=0,0,BR516/1000000/BF516)</f>
        <v>9856.9908620938495</v>
      </c>
      <c r="EM516" s="122">
        <f t="shared" ref="EM516:EM579" si="1255">IF(BG516=0,0,BS516/1000000/BG516)</f>
        <v>1506.4454415865689</v>
      </c>
      <c r="EN516" s="122">
        <f t="shared" ref="EN516:EN579" si="1256">IF(BH516=0,0,BT516/1000000/BH516)</f>
        <v>0</v>
      </c>
      <c r="EO516" s="122">
        <f t="shared" ref="EO516:EO579" si="1257">IF(BI516=0,0,BU516/1000000/BI516)</f>
        <v>9936.2560673200096</v>
      </c>
      <c r="EP516" s="122">
        <f t="shared" ref="EP516:EP579" si="1258">IF(BJ516=0,0,BV516/1000000/BJ516)</f>
        <v>1557.1955873652387</v>
      </c>
      <c r="EQ516" s="122">
        <f t="shared" ref="EQ516:EQ579" si="1259">IF(BK516=0,0,BW516/1000000/BK516)</f>
        <v>0</v>
      </c>
      <c r="ER516" s="122">
        <f t="shared" ref="ER516:ER579" si="1260">IF(BL516=0,0,BX516/1000000/BL516)</f>
        <v>10208.727505648516</v>
      </c>
      <c r="ES516" s="469">
        <f t="shared" ref="ES516:ES579" si="1261">IF(BM516=0,0,BY516/1000000/BM516)</f>
        <v>1634.1218978706806</v>
      </c>
      <c r="ET516" s="466">
        <f t="shared" ref="ET516:ET579" si="1262">IF(CX516=0,0,EH516)</f>
        <v>0</v>
      </c>
      <c r="EU516" s="122">
        <f t="shared" ref="EU516:EU579" si="1263">IF(CY516=0,0,EI516)</f>
        <v>0</v>
      </c>
      <c r="EV516" s="122">
        <f t="shared" ref="EV516:EV579" si="1264">IF(CZ516=0,0,EJ516)</f>
        <v>0</v>
      </c>
      <c r="EW516" s="122">
        <f t="shared" ref="EW516:EW579" si="1265">IF(DA516=0,0,EK516)</f>
        <v>0</v>
      </c>
      <c r="EX516" s="122">
        <f t="shared" ref="EX516:EX579" si="1266">IF(DB516=0,0,EL516)</f>
        <v>0</v>
      </c>
      <c r="EY516" s="122">
        <f t="shared" ref="EY516:EY579" si="1267">IF(DC516=0,0,EM516)</f>
        <v>0</v>
      </c>
      <c r="EZ516" s="122">
        <f t="shared" ref="EZ516:EZ579" si="1268">IF(DD516=0,0,EN516)</f>
        <v>0</v>
      </c>
      <c r="FA516" s="122">
        <f t="shared" ref="FA516:FA579" si="1269">IF(DE516=0,0,EO516)</f>
        <v>0</v>
      </c>
      <c r="FB516" s="122">
        <f t="shared" ref="FB516:FB579" si="1270">IF(DF516=0,0,EP516)</f>
        <v>0</v>
      </c>
      <c r="FC516" s="122">
        <f t="shared" ref="FC516:FC579" si="1271">IF(DG516=0,0,EQ516)</f>
        <v>0</v>
      </c>
      <c r="FD516" s="122">
        <f t="shared" ref="FD516:FD579" si="1272">IF(DH516=0,0,ER516)</f>
        <v>0</v>
      </c>
      <c r="FE516" s="469">
        <f t="shared" ref="FE516:FE579" si="1273">IF(DI516=0,0,ES516)</f>
        <v>0</v>
      </c>
      <c r="FF516" s="466">
        <f t="shared" ref="FF516:FF579" si="1274">IF(DJ516=0,0,EH516)</f>
        <v>0</v>
      </c>
      <c r="FG516" s="466">
        <f t="shared" ref="FG516:FG579" si="1275">IF(DK516=0,0,EI516)</f>
        <v>0</v>
      </c>
      <c r="FH516" s="466">
        <f t="shared" ref="FH516:FH579" si="1276">IF(DL516=0,0,EJ516)</f>
        <v>0</v>
      </c>
      <c r="FI516" s="466">
        <f t="shared" ref="FI516:FI579" si="1277">IF(DM516=0,0,EK516)</f>
        <v>0</v>
      </c>
      <c r="FJ516" s="466">
        <f t="shared" ref="FJ516:FJ579" si="1278">IF(DN516=0,0,EL516)</f>
        <v>0</v>
      </c>
      <c r="FK516" s="466">
        <f t="shared" ref="FK516:FK579" si="1279">IF(DO516=0,0,EM516)</f>
        <v>0</v>
      </c>
      <c r="FL516" s="466">
        <f t="shared" ref="FL516:FL579" si="1280">IF(DP516=0,0,EN516)</f>
        <v>0</v>
      </c>
      <c r="FM516" s="466">
        <f t="shared" ref="FM516:FM579" si="1281">IF(DQ516=0,0,EO516)</f>
        <v>0</v>
      </c>
      <c r="FN516" s="466">
        <f t="shared" ref="FN516:FN579" si="1282">IF(DR516=0,0,EP516)</f>
        <v>0</v>
      </c>
      <c r="FO516" s="466">
        <f t="shared" ref="FO516:FO579" si="1283">IF(DS516=0,0,EQ516)</f>
        <v>0</v>
      </c>
      <c r="FP516" s="466">
        <f t="shared" ref="FP516:FP579" si="1284">IF(DT516=0,0,ER516)</f>
        <v>0</v>
      </c>
      <c r="FQ516" s="468">
        <f t="shared" ref="FQ516:FQ579" si="1285">IF(DU516=0,0,ES516)</f>
        <v>0</v>
      </c>
      <c r="FR516" s="466">
        <f t="shared" ref="FR516:FR579" si="1286">IF(DV516=0,0,EH516)</f>
        <v>0</v>
      </c>
      <c r="FS516" s="466">
        <f t="shared" ref="FS516:FS579" si="1287">IF(DW516=0,0,EI516)</f>
        <v>0</v>
      </c>
      <c r="FT516" s="466">
        <f t="shared" ref="FT516:FT579" si="1288">IF(DX516=0,0,EJ516)</f>
        <v>0</v>
      </c>
      <c r="FU516" s="466">
        <f t="shared" ref="FU516:FU579" si="1289">IF(DY516=0,0,EK516)</f>
        <v>0</v>
      </c>
      <c r="FV516" s="466">
        <f t="shared" ref="FV516:FV579" si="1290">IF(DZ516=0,0,EL516)</f>
        <v>0</v>
      </c>
      <c r="FW516" s="466">
        <f t="shared" ref="FW516:FW579" si="1291">IF(EA516=0,0,EM516)</f>
        <v>0</v>
      </c>
      <c r="FX516" s="466">
        <f t="shared" ref="FX516:FX579" si="1292">IF(EB516=0,0,EN516)</f>
        <v>0</v>
      </c>
      <c r="FY516" s="466">
        <f t="shared" ref="FY516:FY579" si="1293">IF(EC516=0,0,EO516)</f>
        <v>0</v>
      </c>
      <c r="FZ516" s="466">
        <f t="shared" ref="FZ516:FZ579" si="1294">IF(ED516=0,0,EP516)</f>
        <v>0</v>
      </c>
      <c r="GA516" s="466">
        <f t="shared" ref="GA516:GA579" si="1295">IF(EE516=0,0,EQ516)</f>
        <v>0</v>
      </c>
      <c r="GB516" s="466">
        <f t="shared" ref="GB516:GB579" si="1296">IF(EF516=0,0,ER516)</f>
        <v>0</v>
      </c>
      <c r="GC516" s="468">
        <f t="shared" ref="GC516:GC579" si="1297">IF(EG516=0,0,ES516)</f>
        <v>0</v>
      </c>
    </row>
    <row r="517" spans="1:185">
      <c r="A517" s="97">
        <v>514</v>
      </c>
      <c r="B517" s="97" t="s">
        <v>11</v>
      </c>
      <c r="C517" s="97" t="s">
        <v>213</v>
      </c>
      <c r="D517" s="97" t="s">
        <v>935</v>
      </c>
      <c r="E517" s="321">
        <v>0</v>
      </c>
      <c r="F517" s="122">
        <v>4.2348164244094003E-2</v>
      </c>
      <c r="G517" s="122">
        <v>0.14250455247895299</v>
      </c>
      <c r="H517" s="122">
        <v>0</v>
      </c>
      <c r="I517" s="122">
        <v>4.2047284734229001E-2</v>
      </c>
      <c r="J517" s="122">
        <v>0.13985472413980701</v>
      </c>
      <c r="K517" s="122">
        <v>0</v>
      </c>
      <c r="L517" s="122">
        <v>4.1832370798611997E-2</v>
      </c>
      <c r="M517" s="122">
        <v>0.13692118206943901</v>
      </c>
      <c r="N517" s="122">
        <v>0</v>
      </c>
      <c r="O517" s="122">
        <v>4.1114558253648001E-2</v>
      </c>
      <c r="P517" s="475">
        <v>0.13276160908298301</v>
      </c>
      <c r="Q517" s="474">
        <v>1</v>
      </c>
      <c r="R517" s="97">
        <v>0</v>
      </c>
      <c r="S517" s="97">
        <v>4.2348164244094003E-2</v>
      </c>
      <c r="T517" s="97">
        <v>0.14250455247895299</v>
      </c>
      <c r="U517" s="97">
        <v>0</v>
      </c>
      <c r="V517" s="97">
        <v>4.2047284734229001E-2</v>
      </c>
      <c r="W517" s="97">
        <v>0.13985472413980701</v>
      </c>
      <c r="X517" s="97">
        <v>0</v>
      </c>
      <c r="Y517" s="97">
        <v>4.1832370798611997E-2</v>
      </c>
      <c r="Z517" s="97">
        <v>0.13692118206943901</v>
      </c>
      <c r="AA517" s="97">
        <v>0</v>
      </c>
      <c r="AB517" s="97">
        <v>4.1114558253648001E-2</v>
      </c>
      <c r="AC517" s="97">
        <v>0.13276160908298301</v>
      </c>
      <c r="AD517" s="321">
        <v>0</v>
      </c>
      <c r="AE517" s="97">
        <v>167.135558251334</v>
      </c>
      <c r="AF517" s="97">
        <v>562.42291388694298</v>
      </c>
      <c r="AG517" s="97">
        <v>0</v>
      </c>
      <c r="AH517" s="97">
        <v>165.948076674617</v>
      </c>
      <c r="AI517" s="97">
        <v>551.96483272477997</v>
      </c>
      <c r="AJ517" s="97">
        <v>0</v>
      </c>
      <c r="AK517" s="97">
        <v>165.099875548391</v>
      </c>
      <c r="AL517" s="97">
        <v>540.38702392578102</v>
      </c>
      <c r="AM517" s="97">
        <v>0</v>
      </c>
      <c r="AN517" s="97">
        <v>162.26688378679401</v>
      </c>
      <c r="AO517" s="97">
        <v>523.97042574340901</v>
      </c>
      <c r="AP517" s="466">
        <f t="shared" si="1154"/>
        <v>0</v>
      </c>
      <c r="AQ517" s="122">
        <f t="shared" si="1155"/>
        <v>3946.7013797332011</v>
      </c>
      <c r="AR517" s="473">
        <f t="shared" si="1156"/>
        <v>3946.7013797331788</v>
      </c>
      <c r="AS517" s="122">
        <f t="shared" si="1157"/>
        <v>0</v>
      </c>
      <c r="AT517" s="122">
        <f t="shared" si="1158"/>
        <v>3946.7013797332161</v>
      </c>
      <c r="AU517" s="122">
        <f t="shared" si="1159"/>
        <v>3946.7013797331824</v>
      </c>
      <c r="AV517" s="122">
        <f t="shared" si="1160"/>
        <v>0</v>
      </c>
      <c r="AW517" s="122">
        <f t="shared" si="1161"/>
        <v>3946.701379733157</v>
      </c>
      <c r="AX517" s="122">
        <f t="shared" si="1162"/>
        <v>3946.7014216377856</v>
      </c>
      <c r="AY517" s="122">
        <f t="shared" si="1163"/>
        <v>0</v>
      </c>
      <c r="AZ517" s="122">
        <f t="shared" si="1164"/>
        <v>3946.7013797332102</v>
      </c>
      <c r="BA517" s="469">
        <f t="shared" si="1165"/>
        <v>3946.7013797332015</v>
      </c>
      <c r="BB517" s="97">
        <f t="shared" si="1166"/>
        <v>0</v>
      </c>
      <c r="BC517" s="97">
        <f t="shared" si="1167"/>
        <v>6.5352628131802393E-3</v>
      </c>
      <c r="BD517" s="97">
        <f t="shared" si="1168"/>
        <v>2.1991619215335309E-2</v>
      </c>
      <c r="BE517" s="97">
        <f t="shared" si="1169"/>
        <v>0</v>
      </c>
      <c r="BF517" s="97">
        <f t="shared" si="1170"/>
        <v>6.488830418596739E-3</v>
      </c>
      <c r="BG517" s="97">
        <f t="shared" si="1171"/>
        <v>2.1582691817530884E-2</v>
      </c>
      <c r="BH517" s="97">
        <f t="shared" si="1172"/>
        <v>0</v>
      </c>
      <c r="BI517" s="97">
        <f t="shared" si="1173"/>
        <v>6.4556644224657992E-3</v>
      </c>
      <c r="BJ517" s="97">
        <f t="shared" si="1174"/>
        <v>2.1129981086249316E-2</v>
      </c>
      <c r="BK517" s="97">
        <f t="shared" si="1175"/>
        <v>0</v>
      </c>
      <c r="BL517" s="97">
        <f t="shared" si="1176"/>
        <v>6.3448899953879668E-3</v>
      </c>
      <c r="BM517" s="469">
        <f t="shared" si="1177"/>
        <v>2.0488066539483901E-2</v>
      </c>
      <c r="BN517" s="467">
        <f t="shared" si="1178"/>
        <v>0</v>
      </c>
      <c r="BO517" s="97">
        <f t="shared" si="1179"/>
        <v>127442609.61576562</v>
      </c>
      <c r="BP517" s="97">
        <f t="shared" si="1180"/>
        <v>64360135.458261751</v>
      </c>
      <c r="BQ517" s="97">
        <f t="shared" si="1181"/>
        <v>0</v>
      </c>
      <c r="BR517" s="97">
        <f t="shared" si="1182"/>
        <v>127955235.42175406</v>
      </c>
      <c r="BS517" s="97">
        <f t="shared" si="1183"/>
        <v>65043858.892456032</v>
      </c>
      <c r="BT517" s="97">
        <f t="shared" si="1184"/>
        <v>0</v>
      </c>
      <c r="BU517" s="97">
        <f t="shared" si="1185"/>
        <v>128324920.53509654</v>
      </c>
      <c r="BV517" s="97">
        <f t="shared" si="1186"/>
        <v>65824802.346068941</v>
      </c>
      <c r="BW517" s="97">
        <f t="shared" si="1187"/>
        <v>0</v>
      </c>
      <c r="BX517" s="97">
        <f t="shared" si="1188"/>
        <v>129581496.30206972</v>
      </c>
      <c r="BY517" s="469">
        <f t="shared" si="1189"/>
        <v>66978082.124504417</v>
      </c>
      <c r="BZ517" s="470">
        <f t="shared" si="1190"/>
        <v>0</v>
      </c>
      <c r="CA517" s="470">
        <f t="shared" si="1191"/>
        <v>150.47005211511515</v>
      </c>
      <c r="CB517" s="470">
        <f t="shared" si="1192"/>
        <v>22.581782244383852</v>
      </c>
      <c r="CC517" s="470">
        <f t="shared" si="1193"/>
        <v>0</v>
      </c>
      <c r="CD517" s="470">
        <f t="shared" si="1194"/>
        <v>152.15635947782243</v>
      </c>
      <c r="CE517" s="470">
        <f t="shared" si="1195"/>
        <v>23.254080007849559</v>
      </c>
      <c r="CF517" s="470">
        <f t="shared" si="1196"/>
        <v>0</v>
      </c>
      <c r="CG517" s="470">
        <f t="shared" si="1197"/>
        <v>153.37992813373415</v>
      </c>
      <c r="CH517" s="470">
        <f t="shared" si="1198"/>
        <v>24.037479574448223</v>
      </c>
      <c r="CI517" s="470">
        <f t="shared" si="1199"/>
        <v>0</v>
      </c>
      <c r="CJ517" s="470">
        <f t="shared" si="1200"/>
        <v>157.58590363861231</v>
      </c>
      <c r="CK517" s="472">
        <f t="shared" si="1201"/>
        <v>25.224943636619972</v>
      </c>
      <c r="CL517" s="470">
        <f t="shared" si="1202"/>
        <v>0</v>
      </c>
      <c r="CM517" s="116">
        <f t="shared" si="1203"/>
        <v>0</v>
      </c>
      <c r="CN517" s="116">
        <f t="shared" si="1204"/>
        <v>0</v>
      </c>
      <c r="CO517" s="116">
        <f t="shared" si="1205"/>
        <v>0</v>
      </c>
      <c r="CP517" s="116">
        <f t="shared" si="1206"/>
        <v>0</v>
      </c>
      <c r="CQ517" s="116">
        <f t="shared" si="1207"/>
        <v>0</v>
      </c>
      <c r="CR517" s="116">
        <f t="shared" si="1208"/>
        <v>0</v>
      </c>
      <c r="CS517" s="116">
        <f t="shared" si="1209"/>
        <v>0</v>
      </c>
      <c r="CT517" s="116">
        <f t="shared" si="1210"/>
        <v>0</v>
      </c>
      <c r="CU517" s="116">
        <f t="shared" si="1211"/>
        <v>0</v>
      </c>
      <c r="CV517" s="116">
        <f t="shared" si="1212"/>
        <v>0</v>
      </c>
      <c r="CW517" s="471">
        <f t="shared" si="1213"/>
        <v>0</v>
      </c>
      <c r="CX517" s="470">
        <f t="shared" si="1214"/>
        <v>0</v>
      </c>
      <c r="CY517" s="116">
        <f t="shared" si="1215"/>
        <v>0</v>
      </c>
      <c r="CZ517" s="116">
        <f t="shared" si="1216"/>
        <v>0</v>
      </c>
      <c r="DA517" s="116">
        <f t="shared" si="1217"/>
        <v>0</v>
      </c>
      <c r="DB517" s="116">
        <f t="shared" si="1218"/>
        <v>0</v>
      </c>
      <c r="DC517" s="116">
        <f t="shared" si="1219"/>
        <v>0</v>
      </c>
      <c r="DD517" s="116">
        <f t="shared" si="1220"/>
        <v>0</v>
      </c>
      <c r="DE517" s="116">
        <f t="shared" si="1221"/>
        <v>0</v>
      </c>
      <c r="DF517" s="116">
        <f t="shared" si="1222"/>
        <v>0</v>
      </c>
      <c r="DG517" s="116">
        <f t="shared" si="1223"/>
        <v>0</v>
      </c>
      <c r="DH517" s="116">
        <f t="shared" si="1224"/>
        <v>0</v>
      </c>
      <c r="DI517" s="471">
        <f t="shared" si="1225"/>
        <v>0</v>
      </c>
      <c r="DJ517" s="470">
        <f t="shared" si="1226"/>
        <v>0</v>
      </c>
      <c r="DK517" s="116">
        <f t="shared" si="1227"/>
        <v>0</v>
      </c>
      <c r="DL517" s="116">
        <f t="shared" si="1228"/>
        <v>0</v>
      </c>
      <c r="DM517" s="116">
        <f t="shared" si="1229"/>
        <v>0</v>
      </c>
      <c r="DN517" s="116">
        <f t="shared" si="1230"/>
        <v>0</v>
      </c>
      <c r="DO517" s="116">
        <f t="shared" si="1231"/>
        <v>0</v>
      </c>
      <c r="DP517" s="116">
        <f t="shared" si="1232"/>
        <v>0</v>
      </c>
      <c r="DQ517" s="116">
        <f t="shared" si="1233"/>
        <v>0</v>
      </c>
      <c r="DR517" s="116">
        <f t="shared" si="1234"/>
        <v>0</v>
      </c>
      <c r="DS517" s="116">
        <f t="shared" si="1235"/>
        <v>0</v>
      </c>
      <c r="DT517" s="116">
        <f t="shared" si="1236"/>
        <v>0</v>
      </c>
      <c r="DU517" s="471">
        <f t="shared" si="1237"/>
        <v>0</v>
      </c>
      <c r="DV517" s="470">
        <f t="shared" si="1238"/>
        <v>0</v>
      </c>
      <c r="DW517" s="470">
        <f t="shared" si="1239"/>
        <v>0</v>
      </c>
      <c r="DX517" s="470">
        <f t="shared" si="1240"/>
        <v>0</v>
      </c>
      <c r="DY517" s="470">
        <f t="shared" si="1241"/>
        <v>0</v>
      </c>
      <c r="DZ517" s="470">
        <f t="shared" si="1242"/>
        <v>0</v>
      </c>
      <c r="EA517" s="470">
        <f t="shared" si="1243"/>
        <v>0</v>
      </c>
      <c r="EB517" s="470">
        <f t="shared" si="1244"/>
        <v>0</v>
      </c>
      <c r="EC517" s="470">
        <f t="shared" si="1245"/>
        <v>0</v>
      </c>
      <c r="ED517" s="470">
        <f t="shared" si="1246"/>
        <v>0</v>
      </c>
      <c r="EE517" s="470">
        <f t="shared" si="1247"/>
        <v>0</v>
      </c>
      <c r="EF517" s="470">
        <f t="shared" si="1248"/>
        <v>0</v>
      </c>
      <c r="EG517" s="470">
        <f t="shared" si="1249"/>
        <v>0</v>
      </c>
      <c r="EH517" s="466">
        <f t="shared" si="1250"/>
        <v>0</v>
      </c>
      <c r="EI517" s="122">
        <f t="shared" si="1251"/>
        <v>19500.762748016943</v>
      </c>
      <c r="EJ517" s="122">
        <f t="shared" si="1252"/>
        <v>2926.5755662676174</v>
      </c>
      <c r="EK517" s="122">
        <f t="shared" si="1253"/>
        <v>0</v>
      </c>
      <c r="EL517" s="122">
        <f t="shared" si="1254"/>
        <v>19719.306433874321</v>
      </c>
      <c r="EM517" s="122">
        <f t="shared" si="1255"/>
        <v>3013.7046593800278</v>
      </c>
      <c r="EN517" s="122">
        <f t="shared" si="1256"/>
        <v>0</v>
      </c>
      <c r="EO517" s="122">
        <f t="shared" si="1257"/>
        <v>19877.879663094645</v>
      </c>
      <c r="EP517" s="122">
        <f t="shared" si="1258"/>
        <v>3115.2324309890419</v>
      </c>
      <c r="EQ517" s="122">
        <f t="shared" si="1259"/>
        <v>0</v>
      </c>
      <c r="ER517" s="122">
        <f t="shared" si="1260"/>
        <v>20422.969727806336</v>
      </c>
      <c r="ES517" s="469">
        <f t="shared" si="1261"/>
        <v>3269.1265422936099</v>
      </c>
      <c r="ET517" s="466">
        <f t="shared" si="1262"/>
        <v>0</v>
      </c>
      <c r="EU517" s="122">
        <f t="shared" si="1263"/>
        <v>0</v>
      </c>
      <c r="EV517" s="122">
        <f t="shared" si="1264"/>
        <v>0</v>
      </c>
      <c r="EW517" s="122">
        <f t="shared" si="1265"/>
        <v>0</v>
      </c>
      <c r="EX517" s="122">
        <f t="shared" si="1266"/>
        <v>0</v>
      </c>
      <c r="EY517" s="122">
        <f t="shared" si="1267"/>
        <v>0</v>
      </c>
      <c r="EZ517" s="122">
        <f t="shared" si="1268"/>
        <v>0</v>
      </c>
      <c r="FA517" s="122">
        <f t="shared" si="1269"/>
        <v>0</v>
      </c>
      <c r="FB517" s="122">
        <f t="shared" si="1270"/>
        <v>0</v>
      </c>
      <c r="FC517" s="122">
        <f t="shared" si="1271"/>
        <v>0</v>
      </c>
      <c r="FD517" s="122">
        <f t="shared" si="1272"/>
        <v>0</v>
      </c>
      <c r="FE517" s="469">
        <f t="shared" si="1273"/>
        <v>0</v>
      </c>
      <c r="FF517" s="466">
        <f t="shared" si="1274"/>
        <v>0</v>
      </c>
      <c r="FG517" s="466">
        <f t="shared" si="1275"/>
        <v>0</v>
      </c>
      <c r="FH517" s="466">
        <f t="shared" si="1276"/>
        <v>0</v>
      </c>
      <c r="FI517" s="466">
        <f t="shared" si="1277"/>
        <v>0</v>
      </c>
      <c r="FJ517" s="466">
        <f t="shared" si="1278"/>
        <v>0</v>
      </c>
      <c r="FK517" s="466">
        <f t="shared" si="1279"/>
        <v>0</v>
      </c>
      <c r="FL517" s="466">
        <f t="shared" si="1280"/>
        <v>0</v>
      </c>
      <c r="FM517" s="466">
        <f t="shared" si="1281"/>
        <v>0</v>
      </c>
      <c r="FN517" s="466">
        <f t="shared" si="1282"/>
        <v>0</v>
      </c>
      <c r="FO517" s="466">
        <f t="shared" si="1283"/>
        <v>0</v>
      </c>
      <c r="FP517" s="466">
        <f t="shared" si="1284"/>
        <v>0</v>
      </c>
      <c r="FQ517" s="468">
        <f t="shared" si="1285"/>
        <v>0</v>
      </c>
      <c r="FR517" s="466">
        <f t="shared" si="1286"/>
        <v>0</v>
      </c>
      <c r="FS517" s="466">
        <f t="shared" si="1287"/>
        <v>0</v>
      </c>
      <c r="FT517" s="466">
        <f t="shared" si="1288"/>
        <v>0</v>
      </c>
      <c r="FU517" s="466">
        <f t="shared" si="1289"/>
        <v>0</v>
      </c>
      <c r="FV517" s="466">
        <f t="shared" si="1290"/>
        <v>0</v>
      </c>
      <c r="FW517" s="466">
        <f t="shared" si="1291"/>
        <v>0</v>
      </c>
      <c r="FX517" s="466">
        <f t="shared" si="1292"/>
        <v>0</v>
      </c>
      <c r="FY517" s="466">
        <f t="shared" si="1293"/>
        <v>0</v>
      </c>
      <c r="FZ517" s="466">
        <f t="shared" si="1294"/>
        <v>0</v>
      </c>
      <c r="GA517" s="466">
        <f t="shared" si="1295"/>
        <v>0</v>
      </c>
      <c r="GB517" s="466">
        <f t="shared" si="1296"/>
        <v>0</v>
      </c>
      <c r="GC517" s="468">
        <f t="shared" si="1297"/>
        <v>0</v>
      </c>
    </row>
    <row r="518" spans="1:185">
      <c r="A518" s="97">
        <v>515</v>
      </c>
      <c r="B518" s="97" t="s">
        <v>11</v>
      </c>
      <c r="C518" s="97" t="s">
        <v>213</v>
      </c>
      <c r="D518" s="97" t="s">
        <v>935</v>
      </c>
      <c r="E518" s="321">
        <v>0</v>
      </c>
      <c r="F518" s="122">
        <v>4.3801479252250003E-2</v>
      </c>
      <c r="G518" s="122">
        <v>0.25181480134198098</v>
      </c>
      <c r="H518" s="122">
        <v>0</v>
      </c>
      <c r="I518" s="122">
        <v>4.0187857213938999E-2</v>
      </c>
      <c r="J518" s="122">
        <v>0.24575865536970701</v>
      </c>
      <c r="K518" s="122">
        <v>0</v>
      </c>
      <c r="L518" s="122">
        <v>3.7669272156935003E-2</v>
      </c>
      <c r="M518" s="122">
        <v>0.238720431672198</v>
      </c>
      <c r="N518" s="122">
        <v>0</v>
      </c>
      <c r="O518" s="122">
        <v>3.1931278374890001E-2</v>
      </c>
      <c r="P518" s="475">
        <v>0.229906913625229</v>
      </c>
      <c r="Q518" s="474">
        <v>3</v>
      </c>
      <c r="R518" s="97">
        <v>0</v>
      </c>
      <c r="S518" s="97">
        <v>0.13140443775675001</v>
      </c>
      <c r="T518" s="97">
        <v>0.75544440402594404</v>
      </c>
      <c r="U518" s="97">
        <v>0</v>
      </c>
      <c r="V518" s="97">
        <v>0.120563571641818</v>
      </c>
      <c r="W518" s="97">
        <v>0.73727596610912005</v>
      </c>
      <c r="X518" s="97">
        <v>0</v>
      </c>
      <c r="Y518" s="97">
        <v>0.113007816470805</v>
      </c>
      <c r="Z518" s="97">
        <v>0.71616129501659498</v>
      </c>
      <c r="AA518" s="97">
        <v>0</v>
      </c>
      <c r="AB518" s="97">
        <v>9.5793835124671003E-2</v>
      </c>
      <c r="AC518" s="97">
        <v>0.68972074087568702</v>
      </c>
      <c r="AD518" s="321">
        <v>0</v>
      </c>
      <c r="AE518" s="97">
        <v>303.44784487881901</v>
      </c>
      <c r="AF518" s="97">
        <v>1744.52233304169</v>
      </c>
      <c r="AG518" s="97">
        <v>0</v>
      </c>
      <c r="AH518" s="97">
        <v>278.41339767631598</v>
      </c>
      <c r="AI518" s="97">
        <v>1702.5665709320299</v>
      </c>
      <c r="AJ518" s="97">
        <v>0</v>
      </c>
      <c r="AK518" s="97">
        <v>260.96514659578401</v>
      </c>
      <c r="AL518" s="97">
        <v>1653.8071899414001</v>
      </c>
      <c r="AM518" s="97">
        <v>0</v>
      </c>
      <c r="AN518" s="97">
        <v>221.213478916659</v>
      </c>
      <c r="AO518" s="97">
        <v>1592.7488900670601</v>
      </c>
      <c r="AP518" s="466">
        <f t="shared" si="1154"/>
        <v>0</v>
      </c>
      <c r="AQ518" s="122">
        <f t="shared" si="1155"/>
        <v>2309.2663387864268</v>
      </c>
      <c r="AR518" s="473">
        <f t="shared" si="1156"/>
        <v>2309.2663387864322</v>
      </c>
      <c r="AS518" s="122">
        <f t="shared" si="1157"/>
        <v>0</v>
      </c>
      <c r="AT518" s="122">
        <f t="shared" si="1158"/>
        <v>2309.2663387864259</v>
      </c>
      <c r="AU518" s="122">
        <f t="shared" si="1159"/>
        <v>2309.2663387864222</v>
      </c>
      <c r="AV518" s="122">
        <f t="shared" si="1160"/>
        <v>0</v>
      </c>
      <c r="AW518" s="122">
        <f t="shared" si="1161"/>
        <v>2309.2663387864241</v>
      </c>
      <c r="AX518" s="122">
        <f t="shared" si="1162"/>
        <v>2309.2663642246653</v>
      </c>
      <c r="AY518" s="122">
        <f t="shared" si="1163"/>
        <v>0</v>
      </c>
      <c r="AZ518" s="122">
        <f t="shared" si="1164"/>
        <v>2309.2663387864204</v>
      </c>
      <c r="BA518" s="469">
        <f t="shared" si="1165"/>
        <v>2309.2663387864277</v>
      </c>
      <c r="BB518" s="97">
        <f t="shared" si="1166"/>
        <v>0</v>
      </c>
      <c r="BC518" s="97">
        <f t="shared" si="1167"/>
        <v>6.7595416148277798E-3</v>
      </c>
      <c r="BD518" s="97">
        <f t="shared" si="1168"/>
        <v>3.8860619731541923E-2</v>
      </c>
      <c r="BE518" s="97">
        <f t="shared" si="1169"/>
        <v>0</v>
      </c>
      <c r="BF518" s="97">
        <f t="shared" si="1170"/>
        <v>6.2018794316044297E-3</v>
      </c>
      <c r="BG518" s="97">
        <f t="shared" si="1171"/>
        <v>3.7926021826998453E-2</v>
      </c>
      <c r="BH518" s="97">
        <f t="shared" si="1172"/>
        <v>0</v>
      </c>
      <c r="BI518" s="97">
        <f t="shared" si="1173"/>
        <v>5.8132057887518912E-3</v>
      </c>
      <c r="BJ518" s="97">
        <f t="shared" si="1174"/>
        <v>3.683986750550175E-2</v>
      </c>
      <c r="BK518" s="97">
        <f t="shared" si="1175"/>
        <v>0</v>
      </c>
      <c r="BL518" s="97">
        <f t="shared" si="1176"/>
        <v>4.9277058372094139E-3</v>
      </c>
      <c r="BM518" s="469">
        <f t="shared" si="1177"/>
        <v>3.5479745814897837E-2</v>
      </c>
      <c r="BN518" s="467">
        <f t="shared" si="1178"/>
        <v>0</v>
      </c>
      <c r="BO518" s="97">
        <f t="shared" si="1179"/>
        <v>73165122.672261775</v>
      </c>
      <c r="BP518" s="97">
        <f t="shared" si="1180"/>
        <v>27330875.323309429</v>
      </c>
      <c r="BQ518" s="97">
        <f t="shared" si="1181"/>
        <v>0</v>
      </c>
      <c r="BR518" s="97">
        <f t="shared" si="1182"/>
        <v>76799233.586570933</v>
      </c>
      <c r="BS518" s="97">
        <f t="shared" si="1183"/>
        <v>27708040.898822233</v>
      </c>
      <c r="BT518" s="97">
        <f t="shared" si="1184"/>
        <v>0</v>
      </c>
      <c r="BU518" s="97">
        <f t="shared" si="1185"/>
        <v>79649210.812573373</v>
      </c>
      <c r="BV518" s="97">
        <f t="shared" si="1186"/>
        <v>28165045.157624643</v>
      </c>
      <c r="BW518" s="97">
        <f t="shared" si="1187"/>
        <v>0</v>
      </c>
      <c r="BX518" s="97">
        <f t="shared" si="1188"/>
        <v>87415512.208966792</v>
      </c>
      <c r="BY518" s="469">
        <f t="shared" si="1189"/>
        <v>28767922.049159568</v>
      </c>
      <c r="BZ518" s="470">
        <f t="shared" si="1190"/>
        <v>0</v>
      </c>
      <c r="CA518" s="470">
        <f t="shared" si="1191"/>
        <v>27.83966961895981</v>
      </c>
      <c r="CB518" s="470">
        <f t="shared" si="1192"/>
        <v>1.8089269824262815</v>
      </c>
      <c r="CC518" s="470">
        <f t="shared" si="1193"/>
        <v>0</v>
      </c>
      <c r="CD518" s="470">
        <f t="shared" si="1194"/>
        <v>31.850098890041835</v>
      </c>
      <c r="CE518" s="470">
        <f t="shared" si="1195"/>
        <v>1.8790820650948306</v>
      </c>
      <c r="CF518" s="470">
        <f t="shared" si="1196"/>
        <v>0</v>
      </c>
      <c r="CG518" s="470">
        <f t="shared" si="1197"/>
        <v>35.240575961907176</v>
      </c>
      <c r="CH518" s="470">
        <f t="shared" si="1198"/>
        <v>1.9663897891167099</v>
      </c>
      <c r="CI518" s="470">
        <f t="shared" si="1199"/>
        <v>0</v>
      </c>
      <c r="CJ518" s="470">
        <f t="shared" si="1200"/>
        <v>45.626898690922943</v>
      </c>
      <c r="CK518" s="472">
        <f t="shared" si="1201"/>
        <v>2.0854760734493123</v>
      </c>
      <c r="CL518" s="470">
        <f t="shared" si="1202"/>
        <v>0</v>
      </c>
      <c r="CM518" s="116">
        <f t="shared" si="1203"/>
        <v>0</v>
      </c>
      <c r="CN518" s="116">
        <f t="shared" si="1204"/>
        <v>0</v>
      </c>
      <c r="CO518" s="116">
        <f t="shared" si="1205"/>
        <v>0</v>
      </c>
      <c r="CP518" s="116">
        <f t="shared" si="1206"/>
        <v>0</v>
      </c>
      <c r="CQ518" s="116">
        <f t="shared" si="1207"/>
        <v>0</v>
      </c>
      <c r="CR518" s="116">
        <f t="shared" si="1208"/>
        <v>0</v>
      </c>
      <c r="CS518" s="116">
        <f t="shared" si="1209"/>
        <v>0</v>
      </c>
      <c r="CT518" s="116">
        <f t="shared" si="1210"/>
        <v>0</v>
      </c>
      <c r="CU518" s="116">
        <f t="shared" si="1211"/>
        <v>0</v>
      </c>
      <c r="CV518" s="116">
        <f t="shared" si="1212"/>
        <v>0</v>
      </c>
      <c r="CW518" s="471">
        <f t="shared" si="1213"/>
        <v>0</v>
      </c>
      <c r="CX518" s="470">
        <f t="shared" si="1214"/>
        <v>0</v>
      </c>
      <c r="CY518" s="116">
        <f t="shared" si="1215"/>
        <v>0</v>
      </c>
      <c r="CZ518" s="116">
        <f t="shared" si="1216"/>
        <v>0</v>
      </c>
      <c r="DA518" s="116">
        <f t="shared" si="1217"/>
        <v>0</v>
      </c>
      <c r="DB518" s="116">
        <f t="shared" si="1218"/>
        <v>0</v>
      </c>
      <c r="DC518" s="116">
        <f t="shared" si="1219"/>
        <v>0</v>
      </c>
      <c r="DD518" s="116">
        <f t="shared" si="1220"/>
        <v>0</v>
      </c>
      <c r="DE518" s="116">
        <f t="shared" si="1221"/>
        <v>0</v>
      </c>
      <c r="DF518" s="116">
        <f t="shared" si="1222"/>
        <v>0</v>
      </c>
      <c r="DG518" s="116">
        <f t="shared" si="1223"/>
        <v>0</v>
      </c>
      <c r="DH518" s="116">
        <f t="shared" si="1224"/>
        <v>0</v>
      </c>
      <c r="DI518" s="471">
        <f t="shared" si="1225"/>
        <v>0</v>
      </c>
      <c r="DJ518" s="470">
        <f t="shared" si="1226"/>
        <v>0</v>
      </c>
      <c r="DK518" s="116">
        <f t="shared" si="1227"/>
        <v>0</v>
      </c>
      <c r="DL518" s="116">
        <f t="shared" si="1228"/>
        <v>0</v>
      </c>
      <c r="DM518" s="116">
        <f t="shared" si="1229"/>
        <v>0</v>
      </c>
      <c r="DN518" s="116">
        <f t="shared" si="1230"/>
        <v>0</v>
      </c>
      <c r="DO518" s="116">
        <f t="shared" si="1231"/>
        <v>0</v>
      </c>
      <c r="DP518" s="116">
        <f t="shared" si="1232"/>
        <v>0</v>
      </c>
      <c r="DQ518" s="116">
        <f t="shared" si="1233"/>
        <v>0</v>
      </c>
      <c r="DR518" s="116">
        <f t="shared" si="1234"/>
        <v>0</v>
      </c>
      <c r="DS518" s="116">
        <f t="shared" si="1235"/>
        <v>0</v>
      </c>
      <c r="DT518" s="116">
        <f t="shared" si="1236"/>
        <v>0</v>
      </c>
      <c r="DU518" s="471">
        <f t="shared" si="1237"/>
        <v>0</v>
      </c>
      <c r="DV518" s="470">
        <f t="shared" si="1238"/>
        <v>0</v>
      </c>
      <c r="DW518" s="470">
        <f t="shared" si="1239"/>
        <v>0</v>
      </c>
      <c r="DX518" s="470">
        <f t="shared" si="1240"/>
        <v>0</v>
      </c>
      <c r="DY518" s="470">
        <f t="shared" si="1241"/>
        <v>0</v>
      </c>
      <c r="DZ518" s="470">
        <f t="shared" si="1242"/>
        <v>0</v>
      </c>
      <c r="EA518" s="470">
        <f t="shared" si="1243"/>
        <v>0</v>
      </c>
      <c r="EB518" s="470">
        <f t="shared" si="1244"/>
        <v>0</v>
      </c>
      <c r="EC518" s="470">
        <f t="shared" si="1245"/>
        <v>0</v>
      </c>
      <c r="ED518" s="470">
        <f t="shared" si="1246"/>
        <v>0</v>
      </c>
      <c r="EE518" s="470">
        <f t="shared" si="1247"/>
        <v>0</v>
      </c>
      <c r="EF518" s="470">
        <f t="shared" si="1248"/>
        <v>0</v>
      </c>
      <c r="EG518" s="470">
        <f t="shared" si="1249"/>
        <v>0</v>
      </c>
      <c r="EH518" s="466">
        <f t="shared" si="1250"/>
        <v>0</v>
      </c>
      <c r="EI518" s="122">
        <f t="shared" si="1251"/>
        <v>10823.976956035927</v>
      </c>
      <c r="EJ518" s="122">
        <f t="shared" si="1252"/>
        <v>703.30518432586473</v>
      </c>
      <c r="EK518" s="122">
        <f t="shared" si="1253"/>
        <v>0</v>
      </c>
      <c r="EL518" s="122">
        <f t="shared" si="1254"/>
        <v>12383.219382693309</v>
      </c>
      <c r="EM518" s="122">
        <f t="shared" si="1255"/>
        <v>730.58126225877106</v>
      </c>
      <c r="EN518" s="122">
        <f t="shared" si="1256"/>
        <v>0</v>
      </c>
      <c r="EO518" s="122">
        <f t="shared" si="1257"/>
        <v>13701.426322578929</v>
      </c>
      <c r="EP518" s="122">
        <f t="shared" si="1258"/>
        <v>764.52623379870761</v>
      </c>
      <c r="EQ518" s="122">
        <f t="shared" si="1259"/>
        <v>0</v>
      </c>
      <c r="ER518" s="122">
        <f t="shared" si="1260"/>
        <v>17739.596294260671</v>
      </c>
      <c r="ES518" s="469">
        <f t="shared" si="1261"/>
        <v>810.82661074420685</v>
      </c>
      <c r="ET518" s="466">
        <f t="shared" si="1262"/>
        <v>0</v>
      </c>
      <c r="EU518" s="122">
        <f t="shared" si="1263"/>
        <v>0</v>
      </c>
      <c r="EV518" s="122">
        <f t="shared" si="1264"/>
        <v>0</v>
      </c>
      <c r="EW518" s="122">
        <f t="shared" si="1265"/>
        <v>0</v>
      </c>
      <c r="EX518" s="122">
        <f t="shared" si="1266"/>
        <v>0</v>
      </c>
      <c r="EY518" s="122">
        <f t="shared" si="1267"/>
        <v>0</v>
      </c>
      <c r="EZ518" s="122">
        <f t="shared" si="1268"/>
        <v>0</v>
      </c>
      <c r="FA518" s="122">
        <f t="shared" si="1269"/>
        <v>0</v>
      </c>
      <c r="FB518" s="122">
        <f t="shared" si="1270"/>
        <v>0</v>
      </c>
      <c r="FC518" s="122">
        <f t="shared" si="1271"/>
        <v>0</v>
      </c>
      <c r="FD518" s="122">
        <f t="shared" si="1272"/>
        <v>0</v>
      </c>
      <c r="FE518" s="469">
        <f t="shared" si="1273"/>
        <v>0</v>
      </c>
      <c r="FF518" s="466">
        <f t="shared" si="1274"/>
        <v>0</v>
      </c>
      <c r="FG518" s="466">
        <f t="shared" si="1275"/>
        <v>0</v>
      </c>
      <c r="FH518" s="466">
        <f t="shared" si="1276"/>
        <v>0</v>
      </c>
      <c r="FI518" s="466">
        <f t="shared" si="1277"/>
        <v>0</v>
      </c>
      <c r="FJ518" s="466">
        <f t="shared" si="1278"/>
        <v>0</v>
      </c>
      <c r="FK518" s="466">
        <f t="shared" si="1279"/>
        <v>0</v>
      </c>
      <c r="FL518" s="466">
        <f t="shared" si="1280"/>
        <v>0</v>
      </c>
      <c r="FM518" s="466">
        <f t="shared" si="1281"/>
        <v>0</v>
      </c>
      <c r="FN518" s="466">
        <f t="shared" si="1282"/>
        <v>0</v>
      </c>
      <c r="FO518" s="466">
        <f t="shared" si="1283"/>
        <v>0</v>
      </c>
      <c r="FP518" s="466">
        <f t="shared" si="1284"/>
        <v>0</v>
      </c>
      <c r="FQ518" s="468">
        <f t="shared" si="1285"/>
        <v>0</v>
      </c>
      <c r="FR518" s="466">
        <f t="shared" si="1286"/>
        <v>0</v>
      </c>
      <c r="FS518" s="466">
        <f t="shared" si="1287"/>
        <v>0</v>
      </c>
      <c r="FT518" s="466">
        <f t="shared" si="1288"/>
        <v>0</v>
      </c>
      <c r="FU518" s="466">
        <f t="shared" si="1289"/>
        <v>0</v>
      </c>
      <c r="FV518" s="466">
        <f t="shared" si="1290"/>
        <v>0</v>
      </c>
      <c r="FW518" s="466">
        <f t="shared" si="1291"/>
        <v>0</v>
      </c>
      <c r="FX518" s="466">
        <f t="shared" si="1292"/>
        <v>0</v>
      </c>
      <c r="FY518" s="466">
        <f t="shared" si="1293"/>
        <v>0</v>
      </c>
      <c r="FZ518" s="466">
        <f t="shared" si="1294"/>
        <v>0</v>
      </c>
      <c r="GA518" s="466">
        <f t="shared" si="1295"/>
        <v>0</v>
      </c>
      <c r="GB518" s="466">
        <f t="shared" si="1296"/>
        <v>0</v>
      </c>
      <c r="GC518" s="468">
        <f t="shared" si="1297"/>
        <v>0</v>
      </c>
    </row>
    <row r="519" spans="1:185">
      <c r="A519" s="97">
        <v>516</v>
      </c>
      <c r="B519" s="97" t="s">
        <v>11</v>
      </c>
      <c r="C519" s="97" t="s">
        <v>213</v>
      </c>
      <c r="D519" s="97" t="s">
        <v>935</v>
      </c>
      <c r="E519" s="321">
        <v>0</v>
      </c>
      <c r="F519" s="122">
        <v>7.6312283553737995E-2</v>
      </c>
      <c r="G519" s="122">
        <v>0.25679620381629598</v>
      </c>
      <c r="H519" s="122">
        <v>0</v>
      </c>
      <c r="I519" s="122">
        <v>7.5770092342331993E-2</v>
      </c>
      <c r="J519" s="122">
        <v>0.252021157360444</v>
      </c>
      <c r="K519" s="122">
        <v>0</v>
      </c>
      <c r="L519" s="122">
        <v>7.5382812905613994E-2</v>
      </c>
      <c r="M519" s="122">
        <v>0.24673485278770299</v>
      </c>
      <c r="N519" s="122">
        <v>0</v>
      </c>
      <c r="O519" s="122">
        <v>7.4089299586974994E-2</v>
      </c>
      <c r="P519" s="475">
        <v>0.239239214691675</v>
      </c>
      <c r="Q519" s="474">
        <v>23</v>
      </c>
      <c r="R519" s="97">
        <v>0</v>
      </c>
      <c r="S519" s="97">
        <v>1.75518252173597</v>
      </c>
      <c r="T519" s="97">
        <v>5.9063126877747996</v>
      </c>
      <c r="U519" s="97">
        <v>0</v>
      </c>
      <c r="V519" s="97">
        <v>1.7427121238736401</v>
      </c>
      <c r="W519" s="97">
        <v>5.7964866192902003</v>
      </c>
      <c r="X519" s="97">
        <v>0</v>
      </c>
      <c r="Y519" s="97">
        <v>1.7338046968291201</v>
      </c>
      <c r="Z519" s="97">
        <v>5.67490161411716</v>
      </c>
      <c r="AA519" s="97">
        <v>0</v>
      </c>
      <c r="AB519" s="97">
        <v>1.7040538905004099</v>
      </c>
      <c r="AC519" s="97">
        <v>5.50250193790853</v>
      </c>
      <c r="AD519" s="321">
        <v>0</v>
      </c>
      <c r="AE519" s="97">
        <v>3308.4576650324502</v>
      </c>
      <c r="AF519" s="97">
        <v>11133.192840035799</v>
      </c>
      <c r="AG519" s="97">
        <v>0</v>
      </c>
      <c r="AH519" s="97">
        <v>3284.9514012207301</v>
      </c>
      <c r="AI519" s="97">
        <v>10926.1745421673</v>
      </c>
      <c r="AJ519" s="97">
        <v>0</v>
      </c>
      <c r="AK519" s="97">
        <v>3268.1612127837898</v>
      </c>
      <c r="AL519" s="97">
        <v>10696.9910144805</v>
      </c>
      <c r="AM519" s="97">
        <v>0</v>
      </c>
      <c r="AN519" s="97">
        <v>3212.08198340441</v>
      </c>
      <c r="AO519" s="97">
        <v>10372.023700033</v>
      </c>
      <c r="AP519" s="466">
        <f t="shared" si="1154"/>
        <v>0</v>
      </c>
      <c r="AQ519" s="122">
        <f t="shared" si="1155"/>
        <v>1884.9650244694822</v>
      </c>
      <c r="AR519" s="473">
        <f t="shared" si="1156"/>
        <v>1884.9650244694756</v>
      </c>
      <c r="AS519" s="122">
        <f t="shared" si="1157"/>
        <v>0</v>
      </c>
      <c r="AT519" s="122">
        <f t="shared" si="1158"/>
        <v>1884.9650244694769</v>
      </c>
      <c r="AU519" s="122">
        <f t="shared" si="1159"/>
        <v>1884.9650244694687</v>
      </c>
      <c r="AV519" s="122">
        <f t="shared" si="1160"/>
        <v>0</v>
      </c>
      <c r="AW519" s="122">
        <f t="shared" si="1161"/>
        <v>1884.9650244694731</v>
      </c>
      <c r="AX519" s="122">
        <f t="shared" si="1162"/>
        <v>1884.9650164630427</v>
      </c>
      <c r="AY519" s="122">
        <f t="shared" si="1163"/>
        <v>0</v>
      </c>
      <c r="AZ519" s="122">
        <f t="shared" si="1164"/>
        <v>1884.9650244694756</v>
      </c>
      <c r="BA519" s="469">
        <f t="shared" si="1165"/>
        <v>1884.9650244694594</v>
      </c>
      <c r="BB519" s="97">
        <f t="shared" si="1166"/>
        <v>0</v>
      </c>
      <c r="BC519" s="97">
        <f t="shared" si="1167"/>
        <v>1.1776681180865188E-2</v>
      </c>
      <c r="BD519" s="97">
        <f t="shared" si="1168"/>
        <v>3.9629360831161496E-2</v>
      </c>
      <c r="BE519" s="97">
        <f t="shared" si="1169"/>
        <v>0</v>
      </c>
      <c r="BF519" s="97">
        <f t="shared" si="1170"/>
        <v>1.1693009028251655E-2</v>
      </c>
      <c r="BG519" s="97">
        <f t="shared" si="1171"/>
        <v>3.8892465050880072E-2</v>
      </c>
      <c r="BH519" s="97">
        <f t="shared" si="1172"/>
        <v>0</v>
      </c>
      <c r="BI519" s="97">
        <f t="shared" si="1173"/>
        <v>1.1633243204956362E-2</v>
      </c>
      <c r="BJ519" s="97">
        <f t="shared" si="1174"/>
        <v>3.8076670781871179E-2</v>
      </c>
      <c r="BK519" s="97">
        <f t="shared" si="1175"/>
        <v>0</v>
      </c>
      <c r="BL519" s="97">
        <f t="shared" si="1176"/>
        <v>1.143362535514995E-2</v>
      </c>
      <c r="BM519" s="469">
        <f t="shared" si="1177"/>
        <v>3.69199272539186E-2</v>
      </c>
      <c r="BN519" s="467">
        <f t="shared" si="1178"/>
        <v>0</v>
      </c>
      <c r="BO519" s="97">
        <f t="shared" si="1179"/>
        <v>43690889.144816898</v>
      </c>
      <c r="BP519" s="97">
        <f t="shared" si="1180"/>
        <v>22064453.577420037</v>
      </c>
      <c r="BQ519" s="97">
        <f t="shared" si="1181"/>
        <v>0</v>
      </c>
      <c r="BR519" s="97">
        <f t="shared" si="1182"/>
        <v>43866631.601203315</v>
      </c>
      <c r="BS519" s="97">
        <f t="shared" si="1183"/>
        <v>22298853.083669502</v>
      </c>
      <c r="BT519" s="97">
        <f t="shared" si="1184"/>
        <v>0</v>
      </c>
      <c r="BU519" s="97">
        <f t="shared" si="1185"/>
        <v>43993369.99234537</v>
      </c>
      <c r="BV519" s="97">
        <f t="shared" si="1186"/>
        <v>22566581.994837541</v>
      </c>
      <c r="BW519" s="97">
        <f t="shared" si="1187"/>
        <v>0</v>
      </c>
      <c r="BX519" s="97">
        <f t="shared" si="1188"/>
        <v>44424159.291954592</v>
      </c>
      <c r="BY519" s="469">
        <f t="shared" si="1189"/>
        <v>22961958.877465717</v>
      </c>
      <c r="BZ519" s="470">
        <f t="shared" si="1190"/>
        <v>0</v>
      </c>
      <c r="CA519" s="470">
        <f t="shared" si="1191"/>
        <v>1.2446252342350201</v>
      </c>
      <c r="CB519" s="470">
        <f t="shared" si="1192"/>
        <v>0.18678704247313399</v>
      </c>
      <c r="CC519" s="470">
        <f t="shared" si="1193"/>
        <v>0</v>
      </c>
      <c r="CD519" s="470">
        <f t="shared" si="1194"/>
        <v>1.2585736622896182</v>
      </c>
      <c r="CE519" s="470">
        <f t="shared" si="1195"/>
        <v>0.19234800792484252</v>
      </c>
      <c r="CF519" s="470">
        <f t="shared" si="1196"/>
        <v>0</v>
      </c>
      <c r="CG519" s="470">
        <f t="shared" si="1197"/>
        <v>1.2686945096181517</v>
      </c>
      <c r="CH519" s="470">
        <f t="shared" si="1198"/>
        <v>0.1988279579922568</v>
      </c>
      <c r="CI519" s="470">
        <f t="shared" si="1199"/>
        <v>0</v>
      </c>
      <c r="CJ519" s="470">
        <f t="shared" si="1200"/>
        <v>1.3034845769727701</v>
      </c>
      <c r="CK519" s="472">
        <f t="shared" si="1201"/>
        <v>0.20865016620233515</v>
      </c>
      <c r="CL519" s="470">
        <f t="shared" si="1202"/>
        <v>0</v>
      </c>
      <c r="CM519" s="116">
        <f t="shared" si="1203"/>
        <v>0</v>
      </c>
      <c r="CN519" s="116">
        <f t="shared" si="1204"/>
        <v>0</v>
      </c>
      <c r="CO519" s="116">
        <f t="shared" si="1205"/>
        <v>0</v>
      </c>
      <c r="CP519" s="116">
        <f t="shared" si="1206"/>
        <v>0</v>
      </c>
      <c r="CQ519" s="116">
        <f t="shared" si="1207"/>
        <v>0</v>
      </c>
      <c r="CR519" s="116">
        <f t="shared" si="1208"/>
        <v>0</v>
      </c>
      <c r="CS519" s="116">
        <f t="shared" si="1209"/>
        <v>0</v>
      </c>
      <c r="CT519" s="116">
        <f t="shared" si="1210"/>
        <v>0</v>
      </c>
      <c r="CU519" s="116">
        <f t="shared" si="1211"/>
        <v>0</v>
      </c>
      <c r="CV519" s="116">
        <f t="shared" si="1212"/>
        <v>0</v>
      </c>
      <c r="CW519" s="471">
        <f t="shared" si="1213"/>
        <v>0</v>
      </c>
      <c r="CX519" s="470">
        <f t="shared" si="1214"/>
        <v>0</v>
      </c>
      <c r="CY519" s="116">
        <f t="shared" si="1215"/>
        <v>0</v>
      </c>
      <c r="CZ519" s="116">
        <f t="shared" si="1216"/>
        <v>0</v>
      </c>
      <c r="DA519" s="116">
        <f t="shared" si="1217"/>
        <v>0</v>
      </c>
      <c r="DB519" s="116">
        <f t="shared" si="1218"/>
        <v>0</v>
      </c>
      <c r="DC519" s="116">
        <f t="shared" si="1219"/>
        <v>0</v>
      </c>
      <c r="DD519" s="116">
        <f t="shared" si="1220"/>
        <v>0</v>
      </c>
      <c r="DE519" s="116">
        <f t="shared" si="1221"/>
        <v>0</v>
      </c>
      <c r="DF519" s="116">
        <f t="shared" si="1222"/>
        <v>0</v>
      </c>
      <c r="DG519" s="116">
        <f t="shared" si="1223"/>
        <v>0</v>
      </c>
      <c r="DH519" s="116">
        <f t="shared" si="1224"/>
        <v>0</v>
      </c>
      <c r="DI519" s="471">
        <f t="shared" si="1225"/>
        <v>0</v>
      </c>
      <c r="DJ519" s="470">
        <f t="shared" si="1226"/>
        <v>0</v>
      </c>
      <c r="DK519" s="116">
        <f t="shared" si="1227"/>
        <v>0</v>
      </c>
      <c r="DL519" s="116">
        <f t="shared" si="1228"/>
        <v>0</v>
      </c>
      <c r="DM519" s="116">
        <f t="shared" si="1229"/>
        <v>0</v>
      </c>
      <c r="DN519" s="116">
        <f t="shared" si="1230"/>
        <v>0</v>
      </c>
      <c r="DO519" s="116">
        <f t="shared" si="1231"/>
        <v>0</v>
      </c>
      <c r="DP519" s="116">
        <f t="shared" si="1232"/>
        <v>0</v>
      </c>
      <c r="DQ519" s="116">
        <f t="shared" si="1233"/>
        <v>0</v>
      </c>
      <c r="DR519" s="116">
        <f t="shared" si="1234"/>
        <v>0</v>
      </c>
      <c r="DS519" s="116">
        <f t="shared" si="1235"/>
        <v>0</v>
      </c>
      <c r="DT519" s="116">
        <f t="shared" si="1236"/>
        <v>0</v>
      </c>
      <c r="DU519" s="471">
        <f t="shared" si="1237"/>
        <v>0</v>
      </c>
      <c r="DV519" s="470">
        <f t="shared" si="1238"/>
        <v>0</v>
      </c>
      <c r="DW519" s="470">
        <f t="shared" si="1239"/>
        <v>0</v>
      </c>
      <c r="DX519" s="470">
        <f t="shared" si="1240"/>
        <v>0</v>
      </c>
      <c r="DY519" s="470">
        <f t="shared" si="1241"/>
        <v>0</v>
      </c>
      <c r="DZ519" s="470">
        <f t="shared" si="1242"/>
        <v>0</v>
      </c>
      <c r="EA519" s="470">
        <f t="shared" si="1243"/>
        <v>0</v>
      </c>
      <c r="EB519" s="470">
        <f t="shared" si="1244"/>
        <v>0</v>
      </c>
      <c r="EC519" s="470">
        <f t="shared" si="1245"/>
        <v>0</v>
      </c>
      <c r="ED519" s="470">
        <f t="shared" si="1246"/>
        <v>0</v>
      </c>
      <c r="EE519" s="470">
        <f t="shared" si="1247"/>
        <v>0</v>
      </c>
      <c r="EF519" s="470">
        <f t="shared" si="1248"/>
        <v>0</v>
      </c>
      <c r="EG519" s="470">
        <f t="shared" si="1249"/>
        <v>0</v>
      </c>
      <c r="EH519" s="466">
        <f t="shared" si="1250"/>
        <v>0</v>
      </c>
      <c r="EI519" s="122">
        <f t="shared" si="1251"/>
        <v>3709.9492186139914</v>
      </c>
      <c r="EJ519" s="122">
        <f t="shared" si="1252"/>
        <v>556.7703620410208</v>
      </c>
      <c r="EK519" s="122">
        <f t="shared" si="1253"/>
        <v>0</v>
      </c>
      <c r="EL519" s="122">
        <f t="shared" si="1254"/>
        <v>3751.5263603420203</v>
      </c>
      <c r="EM519" s="122">
        <f t="shared" si="1255"/>
        <v>573.34635525152748</v>
      </c>
      <c r="EN519" s="122">
        <f t="shared" si="1256"/>
        <v>0</v>
      </c>
      <c r="EO519" s="122">
        <f t="shared" si="1257"/>
        <v>3781.6943407150575</v>
      </c>
      <c r="EP519" s="122">
        <f t="shared" si="1258"/>
        <v>592.6616358902312</v>
      </c>
      <c r="EQ519" s="122">
        <f t="shared" si="1259"/>
        <v>0</v>
      </c>
      <c r="ER519" s="122">
        <f t="shared" si="1260"/>
        <v>3885.3957438744483</v>
      </c>
      <c r="ES519" s="469">
        <f t="shared" si="1261"/>
        <v>621.93943990040191</v>
      </c>
      <c r="ET519" s="466">
        <f t="shared" si="1262"/>
        <v>0</v>
      </c>
      <c r="EU519" s="122">
        <f t="shared" si="1263"/>
        <v>0</v>
      </c>
      <c r="EV519" s="122">
        <f t="shared" si="1264"/>
        <v>0</v>
      </c>
      <c r="EW519" s="122">
        <f t="shared" si="1265"/>
        <v>0</v>
      </c>
      <c r="EX519" s="122">
        <f t="shared" si="1266"/>
        <v>0</v>
      </c>
      <c r="EY519" s="122">
        <f t="shared" si="1267"/>
        <v>0</v>
      </c>
      <c r="EZ519" s="122">
        <f t="shared" si="1268"/>
        <v>0</v>
      </c>
      <c r="FA519" s="122">
        <f t="shared" si="1269"/>
        <v>0</v>
      </c>
      <c r="FB519" s="122">
        <f t="shared" si="1270"/>
        <v>0</v>
      </c>
      <c r="FC519" s="122">
        <f t="shared" si="1271"/>
        <v>0</v>
      </c>
      <c r="FD519" s="122">
        <f t="shared" si="1272"/>
        <v>0</v>
      </c>
      <c r="FE519" s="469">
        <f t="shared" si="1273"/>
        <v>0</v>
      </c>
      <c r="FF519" s="466">
        <f t="shared" si="1274"/>
        <v>0</v>
      </c>
      <c r="FG519" s="466">
        <f t="shared" si="1275"/>
        <v>0</v>
      </c>
      <c r="FH519" s="466">
        <f t="shared" si="1276"/>
        <v>0</v>
      </c>
      <c r="FI519" s="466">
        <f t="shared" si="1277"/>
        <v>0</v>
      </c>
      <c r="FJ519" s="466">
        <f t="shared" si="1278"/>
        <v>0</v>
      </c>
      <c r="FK519" s="466">
        <f t="shared" si="1279"/>
        <v>0</v>
      </c>
      <c r="FL519" s="466">
        <f t="shared" si="1280"/>
        <v>0</v>
      </c>
      <c r="FM519" s="466">
        <f t="shared" si="1281"/>
        <v>0</v>
      </c>
      <c r="FN519" s="466">
        <f t="shared" si="1282"/>
        <v>0</v>
      </c>
      <c r="FO519" s="466">
        <f t="shared" si="1283"/>
        <v>0</v>
      </c>
      <c r="FP519" s="466">
        <f t="shared" si="1284"/>
        <v>0</v>
      </c>
      <c r="FQ519" s="468">
        <f t="shared" si="1285"/>
        <v>0</v>
      </c>
      <c r="FR519" s="466">
        <f t="shared" si="1286"/>
        <v>0</v>
      </c>
      <c r="FS519" s="466">
        <f t="shared" si="1287"/>
        <v>0</v>
      </c>
      <c r="FT519" s="466">
        <f t="shared" si="1288"/>
        <v>0</v>
      </c>
      <c r="FU519" s="466">
        <f t="shared" si="1289"/>
        <v>0</v>
      </c>
      <c r="FV519" s="466">
        <f t="shared" si="1290"/>
        <v>0</v>
      </c>
      <c r="FW519" s="466">
        <f t="shared" si="1291"/>
        <v>0</v>
      </c>
      <c r="FX519" s="466">
        <f t="shared" si="1292"/>
        <v>0</v>
      </c>
      <c r="FY519" s="466">
        <f t="shared" si="1293"/>
        <v>0</v>
      </c>
      <c r="FZ519" s="466">
        <f t="shared" si="1294"/>
        <v>0</v>
      </c>
      <c r="GA519" s="466">
        <f t="shared" si="1295"/>
        <v>0</v>
      </c>
      <c r="GB519" s="466">
        <f t="shared" si="1296"/>
        <v>0</v>
      </c>
      <c r="GC519" s="468">
        <f t="shared" si="1297"/>
        <v>0</v>
      </c>
    </row>
    <row r="520" spans="1:185">
      <c r="A520" s="97">
        <v>517</v>
      </c>
      <c r="B520" s="97" t="s">
        <v>11</v>
      </c>
      <c r="C520" s="97" t="s">
        <v>213</v>
      </c>
      <c r="D520" s="97" t="s">
        <v>935</v>
      </c>
      <c r="E520" s="321">
        <v>0</v>
      </c>
      <c r="F520" s="122">
        <v>9.3860312683392996E-2</v>
      </c>
      <c r="G520" s="122">
        <v>0.53960314573281698</v>
      </c>
      <c r="H520" s="122">
        <v>0</v>
      </c>
      <c r="I520" s="122">
        <v>8.6116836887013007E-2</v>
      </c>
      <c r="J520" s="122">
        <v>0.52662569007794302</v>
      </c>
      <c r="K520" s="122">
        <v>0</v>
      </c>
      <c r="L520" s="122">
        <v>8.0719868907717998E-2</v>
      </c>
      <c r="M520" s="122">
        <v>0.51154378215471097</v>
      </c>
      <c r="N520" s="122">
        <v>0</v>
      </c>
      <c r="O520" s="122">
        <v>6.8424167946193007E-2</v>
      </c>
      <c r="P520" s="475">
        <v>0.49265767205406202</v>
      </c>
      <c r="Q520" s="474">
        <v>1</v>
      </c>
      <c r="R520" s="97">
        <v>0</v>
      </c>
      <c r="S520" s="97">
        <v>9.3860312683392996E-2</v>
      </c>
      <c r="T520" s="97">
        <v>0.53960314573281698</v>
      </c>
      <c r="U520" s="97">
        <v>0</v>
      </c>
      <c r="V520" s="97">
        <v>8.6116836887013007E-2</v>
      </c>
      <c r="W520" s="97">
        <v>0.52662569007794302</v>
      </c>
      <c r="X520" s="97">
        <v>0</v>
      </c>
      <c r="Y520" s="97">
        <v>8.0719868907717998E-2</v>
      </c>
      <c r="Z520" s="97">
        <v>0.51154378215471097</v>
      </c>
      <c r="AA520" s="97">
        <v>0</v>
      </c>
      <c r="AB520" s="97">
        <v>6.8424167946193007E-2</v>
      </c>
      <c r="AC520" s="97">
        <v>0.49265767205406202</v>
      </c>
      <c r="AD520" s="321">
        <v>0</v>
      </c>
      <c r="AE520" s="97">
        <v>340.55259766441401</v>
      </c>
      <c r="AF520" s="97">
        <v>1957.83763907825</v>
      </c>
      <c r="AG520" s="97">
        <v>0</v>
      </c>
      <c r="AH520" s="97">
        <v>312.45700835709999</v>
      </c>
      <c r="AI520" s="97">
        <v>1910.75164385842</v>
      </c>
      <c r="AJ520" s="97">
        <v>0</v>
      </c>
      <c r="AK520" s="97">
        <v>292.87523399139599</v>
      </c>
      <c r="AL520" s="97">
        <v>1856.03002929687</v>
      </c>
      <c r="AM520" s="97">
        <v>0</v>
      </c>
      <c r="AN520" s="97">
        <v>248.26284369735799</v>
      </c>
      <c r="AO520" s="97">
        <v>1787.5057644784499</v>
      </c>
      <c r="AP520" s="466">
        <f t="shared" si="1154"/>
        <v>0</v>
      </c>
      <c r="AQ520" s="122">
        <f t="shared" si="1155"/>
        <v>3628.29174470318</v>
      </c>
      <c r="AR520" s="473">
        <f t="shared" si="1156"/>
        <v>3628.2917447031859</v>
      </c>
      <c r="AS520" s="122">
        <f t="shared" si="1157"/>
        <v>0</v>
      </c>
      <c r="AT520" s="122">
        <f t="shared" si="1158"/>
        <v>3628.2917447031846</v>
      </c>
      <c r="AU520" s="122">
        <f t="shared" si="1159"/>
        <v>3628.2917447031878</v>
      </c>
      <c r="AV520" s="122">
        <f t="shared" si="1160"/>
        <v>0</v>
      </c>
      <c r="AW520" s="122">
        <f t="shared" si="1161"/>
        <v>3628.2917447031787</v>
      </c>
      <c r="AX520" s="122">
        <f t="shared" si="1162"/>
        <v>3628.2916419762746</v>
      </c>
      <c r="AY520" s="122">
        <f t="shared" si="1163"/>
        <v>0</v>
      </c>
      <c r="AZ520" s="122">
        <f t="shared" si="1164"/>
        <v>3628.2917447032087</v>
      </c>
      <c r="BA520" s="469">
        <f t="shared" si="1165"/>
        <v>3628.2917447032005</v>
      </c>
      <c r="BB520" s="97">
        <f t="shared" si="1166"/>
        <v>0</v>
      </c>
      <c r="BC520" s="97">
        <f t="shared" si="1167"/>
        <v>1.4484732031773835E-2</v>
      </c>
      <c r="BD520" s="97">
        <f t="shared" si="1168"/>
        <v>8.3272756567589937E-2</v>
      </c>
      <c r="BE520" s="97">
        <f t="shared" si="1169"/>
        <v>0</v>
      </c>
      <c r="BF520" s="97">
        <f t="shared" si="1170"/>
        <v>1.3289741639152483E-2</v>
      </c>
      <c r="BG520" s="97">
        <f t="shared" si="1171"/>
        <v>8.1270046772139448E-2</v>
      </c>
      <c r="BH520" s="97">
        <f t="shared" si="1172"/>
        <v>0</v>
      </c>
      <c r="BI520" s="97">
        <f t="shared" si="1173"/>
        <v>1.2456869547325502E-2</v>
      </c>
      <c r="BJ520" s="97">
        <f t="shared" si="1174"/>
        <v>7.8942573226075327E-2</v>
      </c>
      <c r="BK520" s="97">
        <f t="shared" si="1175"/>
        <v>0</v>
      </c>
      <c r="BL520" s="97">
        <f t="shared" si="1176"/>
        <v>1.0559369651163051E-2</v>
      </c>
      <c r="BM520" s="469">
        <f t="shared" si="1177"/>
        <v>7.6028026746209634E-2</v>
      </c>
      <c r="BN520" s="467">
        <f t="shared" si="1178"/>
        <v>0</v>
      </c>
      <c r="BO520" s="97">
        <f t="shared" si="1179"/>
        <v>74848499.494382113</v>
      </c>
      <c r="BP520" s="97">
        <f t="shared" si="1180"/>
        <v>27959701.741787646</v>
      </c>
      <c r="BQ520" s="97">
        <f t="shared" si="1181"/>
        <v>0</v>
      </c>
      <c r="BR520" s="97">
        <f t="shared" si="1182"/>
        <v>78566223.718677059</v>
      </c>
      <c r="BS520" s="97">
        <f t="shared" si="1183"/>
        <v>28345545.110280823</v>
      </c>
      <c r="BT520" s="97">
        <f t="shared" si="1184"/>
        <v>0</v>
      </c>
      <c r="BU520" s="97">
        <f t="shared" si="1185"/>
        <v>81481772.974502161</v>
      </c>
      <c r="BV520" s="97">
        <f t="shared" si="1186"/>
        <v>28813062.950417854</v>
      </c>
      <c r="BW520" s="97">
        <f t="shared" si="1187"/>
        <v>0</v>
      </c>
      <c r="BX520" s="97">
        <f t="shared" si="1188"/>
        <v>89426760.762537614</v>
      </c>
      <c r="BY520" s="469">
        <f t="shared" si="1189"/>
        <v>29429811.914567973</v>
      </c>
      <c r="BZ520" s="470">
        <f t="shared" si="1190"/>
        <v>0</v>
      </c>
      <c r="CA520" s="470">
        <f t="shared" si="1191"/>
        <v>39.872283265696652</v>
      </c>
      <c r="CB520" s="470">
        <f t="shared" si="1192"/>
        <v>2.5907652654448956</v>
      </c>
      <c r="CC520" s="470">
        <f t="shared" si="1193"/>
        <v>0</v>
      </c>
      <c r="CD520" s="470">
        <f t="shared" si="1194"/>
        <v>45.616064499534225</v>
      </c>
      <c r="CE520" s="470">
        <f t="shared" si="1195"/>
        <v>2.6912421520953105</v>
      </c>
      <c r="CF520" s="470">
        <f t="shared" si="1196"/>
        <v>0</v>
      </c>
      <c r="CG520" s="470">
        <f t="shared" si="1197"/>
        <v>50.471943325165213</v>
      </c>
      <c r="CH520" s="470">
        <f t="shared" si="1198"/>
        <v>2.8162851309669179</v>
      </c>
      <c r="CI520" s="470">
        <f t="shared" si="1199"/>
        <v>0</v>
      </c>
      <c r="CJ520" s="470">
        <f t="shared" si="1200"/>
        <v>65.347349808375085</v>
      </c>
      <c r="CK520" s="472">
        <f t="shared" si="1201"/>
        <v>2.9868419375125939</v>
      </c>
      <c r="CL520" s="470">
        <f t="shared" si="1202"/>
        <v>0</v>
      </c>
      <c r="CM520" s="116">
        <f t="shared" si="1203"/>
        <v>0</v>
      </c>
      <c r="CN520" s="116">
        <f t="shared" si="1204"/>
        <v>0</v>
      </c>
      <c r="CO520" s="116">
        <f t="shared" si="1205"/>
        <v>0</v>
      </c>
      <c r="CP520" s="116">
        <f t="shared" si="1206"/>
        <v>0</v>
      </c>
      <c r="CQ520" s="116">
        <f t="shared" si="1207"/>
        <v>0</v>
      </c>
      <c r="CR520" s="116">
        <f t="shared" si="1208"/>
        <v>0</v>
      </c>
      <c r="CS520" s="116">
        <f t="shared" si="1209"/>
        <v>0</v>
      </c>
      <c r="CT520" s="116">
        <f t="shared" si="1210"/>
        <v>0</v>
      </c>
      <c r="CU520" s="116">
        <f t="shared" si="1211"/>
        <v>0</v>
      </c>
      <c r="CV520" s="116">
        <f t="shared" si="1212"/>
        <v>0</v>
      </c>
      <c r="CW520" s="471">
        <f t="shared" si="1213"/>
        <v>0</v>
      </c>
      <c r="CX520" s="470">
        <f t="shared" si="1214"/>
        <v>0</v>
      </c>
      <c r="CY520" s="116">
        <f t="shared" si="1215"/>
        <v>0</v>
      </c>
      <c r="CZ520" s="116">
        <f t="shared" si="1216"/>
        <v>0</v>
      </c>
      <c r="DA520" s="116">
        <f t="shared" si="1217"/>
        <v>0</v>
      </c>
      <c r="DB520" s="116">
        <f t="shared" si="1218"/>
        <v>0</v>
      </c>
      <c r="DC520" s="116">
        <f t="shared" si="1219"/>
        <v>0</v>
      </c>
      <c r="DD520" s="116">
        <f t="shared" si="1220"/>
        <v>0</v>
      </c>
      <c r="DE520" s="116">
        <f t="shared" si="1221"/>
        <v>0</v>
      </c>
      <c r="DF520" s="116">
        <f t="shared" si="1222"/>
        <v>0</v>
      </c>
      <c r="DG520" s="116">
        <f t="shared" si="1223"/>
        <v>0</v>
      </c>
      <c r="DH520" s="116">
        <f t="shared" si="1224"/>
        <v>0</v>
      </c>
      <c r="DI520" s="471">
        <f t="shared" si="1225"/>
        <v>0</v>
      </c>
      <c r="DJ520" s="470">
        <f t="shared" si="1226"/>
        <v>0</v>
      </c>
      <c r="DK520" s="116">
        <f t="shared" si="1227"/>
        <v>0</v>
      </c>
      <c r="DL520" s="116">
        <f t="shared" si="1228"/>
        <v>0</v>
      </c>
      <c r="DM520" s="116">
        <f t="shared" si="1229"/>
        <v>0</v>
      </c>
      <c r="DN520" s="116">
        <f t="shared" si="1230"/>
        <v>0</v>
      </c>
      <c r="DO520" s="116">
        <f t="shared" si="1231"/>
        <v>0</v>
      </c>
      <c r="DP520" s="116">
        <f t="shared" si="1232"/>
        <v>0</v>
      </c>
      <c r="DQ520" s="116">
        <f t="shared" si="1233"/>
        <v>0</v>
      </c>
      <c r="DR520" s="116">
        <f t="shared" si="1234"/>
        <v>0</v>
      </c>
      <c r="DS520" s="116">
        <f t="shared" si="1235"/>
        <v>0</v>
      </c>
      <c r="DT520" s="116">
        <f t="shared" si="1236"/>
        <v>0</v>
      </c>
      <c r="DU520" s="471">
        <f t="shared" si="1237"/>
        <v>0</v>
      </c>
      <c r="DV520" s="470">
        <f t="shared" si="1238"/>
        <v>0</v>
      </c>
      <c r="DW520" s="470">
        <f t="shared" si="1239"/>
        <v>0</v>
      </c>
      <c r="DX520" s="470">
        <f t="shared" si="1240"/>
        <v>0</v>
      </c>
      <c r="DY520" s="470">
        <f t="shared" si="1241"/>
        <v>0</v>
      </c>
      <c r="DZ520" s="470">
        <f t="shared" si="1242"/>
        <v>0</v>
      </c>
      <c r="EA520" s="470">
        <f t="shared" si="1243"/>
        <v>0</v>
      </c>
      <c r="EB520" s="470">
        <f t="shared" si="1244"/>
        <v>0</v>
      </c>
      <c r="EC520" s="470">
        <f t="shared" si="1245"/>
        <v>0</v>
      </c>
      <c r="ED520" s="470">
        <f t="shared" si="1246"/>
        <v>0</v>
      </c>
      <c r="EE520" s="470">
        <f t="shared" si="1247"/>
        <v>0</v>
      </c>
      <c r="EF520" s="470">
        <f t="shared" si="1248"/>
        <v>0</v>
      </c>
      <c r="EG520" s="470">
        <f t="shared" si="1249"/>
        <v>0</v>
      </c>
      <c r="EH520" s="466">
        <f t="shared" si="1250"/>
        <v>0</v>
      </c>
      <c r="EI520" s="122">
        <f t="shared" si="1251"/>
        <v>5167.4065719817108</v>
      </c>
      <c r="EJ520" s="122">
        <f t="shared" si="1252"/>
        <v>335.76049231771998</v>
      </c>
      <c r="EK520" s="122">
        <f t="shared" si="1253"/>
        <v>0</v>
      </c>
      <c r="EL520" s="122">
        <f t="shared" si="1254"/>
        <v>5911.7946647823173</v>
      </c>
      <c r="EM520" s="122">
        <f t="shared" si="1255"/>
        <v>348.782192654011</v>
      </c>
      <c r="EN520" s="122">
        <f t="shared" si="1256"/>
        <v>0</v>
      </c>
      <c r="EO520" s="122">
        <f t="shared" si="1257"/>
        <v>6541.1115260492033</v>
      </c>
      <c r="EP520" s="122">
        <f t="shared" si="1258"/>
        <v>364.98763307224806</v>
      </c>
      <c r="EQ520" s="122">
        <f t="shared" si="1259"/>
        <v>0</v>
      </c>
      <c r="ER520" s="122">
        <f t="shared" si="1260"/>
        <v>8468.9487835751443</v>
      </c>
      <c r="ES520" s="469">
        <f t="shared" si="1261"/>
        <v>387.09161836868526</v>
      </c>
      <c r="ET520" s="466">
        <f t="shared" si="1262"/>
        <v>0</v>
      </c>
      <c r="EU520" s="122">
        <f t="shared" si="1263"/>
        <v>0</v>
      </c>
      <c r="EV520" s="122">
        <f t="shared" si="1264"/>
        <v>0</v>
      </c>
      <c r="EW520" s="122">
        <f t="shared" si="1265"/>
        <v>0</v>
      </c>
      <c r="EX520" s="122">
        <f t="shared" si="1266"/>
        <v>0</v>
      </c>
      <c r="EY520" s="122">
        <f t="shared" si="1267"/>
        <v>0</v>
      </c>
      <c r="EZ520" s="122">
        <f t="shared" si="1268"/>
        <v>0</v>
      </c>
      <c r="FA520" s="122">
        <f t="shared" si="1269"/>
        <v>0</v>
      </c>
      <c r="FB520" s="122">
        <f t="shared" si="1270"/>
        <v>0</v>
      </c>
      <c r="FC520" s="122">
        <f t="shared" si="1271"/>
        <v>0</v>
      </c>
      <c r="FD520" s="122">
        <f t="shared" si="1272"/>
        <v>0</v>
      </c>
      <c r="FE520" s="469">
        <f t="shared" si="1273"/>
        <v>0</v>
      </c>
      <c r="FF520" s="466">
        <f t="shared" si="1274"/>
        <v>0</v>
      </c>
      <c r="FG520" s="466">
        <f t="shared" si="1275"/>
        <v>0</v>
      </c>
      <c r="FH520" s="466">
        <f t="shared" si="1276"/>
        <v>0</v>
      </c>
      <c r="FI520" s="466">
        <f t="shared" si="1277"/>
        <v>0</v>
      </c>
      <c r="FJ520" s="466">
        <f t="shared" si="1278"/>
        <v>0</v>
      </c>
      <c r="FK520" s="466">
        <f t="shared" si="1279"/>
        <v>0</v>
      </c>
      <c r="FL520" s="466">
        <f t="shared" si="1280"/>
        <v>0</v>
      </c>
      <c r="FM520" s="466">
        <f t="shared" si="1281"/>
        <v>0</v>
      </c>
      <c r="FN520" s="466">
        <f t="shared" si="1282"/>
        <v>0</v>
      </c>
      <c r="FO520" s="466">
        <f t="shared" si="1283"/>
        <v>0</v>
      </c>
      <c r="FP520" s="466">
        <f t="shared" si="1284"/>
        <v>0</v>
      </c>
      <c r="FQ520" s="468">
        <f t="shared" si="1285"/>
        <v>0</v>
      </c>
      <c r="FR520" s="466">
        <f t="shared" si="1286"/>
        <v>0</v>
      </c>
      <c r="FS520" s="466">
        <f t="shared" si="1287"/>
        <v>0</v>
      </c>
      <c r="FT520" s="466">
        <f t="shared" si="1288"/>
        <v>0</v>
      </c>
      <c r="FU520" s="466">
        <f t="shared" si="1289"/>
        <v>0</v>
      </c>
      <c r="FV520" s="466">
        <f t="shared" si="1290"/>
        <v>0</v>
      </c>
      <c r="FW520" s="466">
        <f t="shared" si="1291"/>
        <v>0</v>
      </c>
      <c r="FX520" s="466">
        <f t="shared" si="1292"/>
        <v>0</v>
      </c>
      <c r="FY520" s="466">
        <f t="shared" si="1293"/>
        <v>0</v>
      </c>
      <c r="FZ520" s="466">
        <f t="shared" si="1294"/>
        <v>0</v>
      </c>
      <c r="GA520" s="466">
        <f t="shared" si="1295"/>
        <v>0</v>
      </c>
      <c r="GB520" s="466">
        <f t="shared" si="1296"/>
        <v>0</v>
      </c>
      <c r="GC520" s="468">
        <f t="shared" si="1297"/>
        <v>0</v>
      </c>
    </row>
    <row r="521" spans="1:185">
      <c r="A521" s="97">
        <v>518</v>
      </c>
      <c r="B521" s="97" t="s">
        <v>11</v>
      </c>
      <c r="C521" s="97" t="s">
        <v>213</v>
      </c>
      <c r="D521" s="97" t="s">
        <v>935</v>
      </c>
      <c r="E521" s="321">
        <v>0</v>
      </c>
      <c r="F521" s="122">
        <v>0.16352632190086799</v>
      </c>
      <c r="G521" s="122">
        <v>0.55027757960634804</v>
      </c>
      <c r="H521" s="122">
        <v>0</v>
      </c>
      <c r="I521" s="122">
        <v>0.16236448359071201</v>
      </c>
      <c r="J521" s="122">
        <v>0.54004533720095005</v>
      </c>
      <c r="K521" s="122">
        <v>0</v>
      </c>
      <c r="L521" s="122">
        <v>0.16153459908345899</v>
      </c>
      <c r="M521" s="122">
        <v>0.52871754168793395</v>
      </c>
      <c r="N521" s="122">
        <v>0</v>
      </c>
      <c r="O521" s="122">
        <v>0.15876278482923101</v>
      </c>
      <c r="P521" s="475">
        <v>0.51265546005358897</v>
      </c>
      <c r="Q521" s="474">
        <v>9</v>
      </c>
      <c r="R521" s="97">
        <v>0</v>
      </c>
      <c r="S521" s="97">
        <v>1.4717368971078</v>
      </c>
      <c r="T521" s="97">
        <v>4.9524982164571298</v>
      </c>
      <c r="U521" s="97">
        <v>0</v>
      </c>
      <c r="V521" s="97">
        <v>1.46128035231641</v>
      </c>
      <c r="W521" s="97">
        <v>4.8604080348085397</v>
      </c>
      <c r="X521" s="97">
        <v>0</v>
      </c>
      <c r="Y521" s="97">
        <v>1.45381139175112</v>
      </c>
      <c r="Z521" s="97">
        <v>4.7584578751914002</v>
      </c>
      <c r="AA521" s="97">
        <v>0</v>
      </c>
      <c r="AB521" s="97">
        <v>1.42886506346307</v>
      </c>
      <c r="AC521" s="97">
        <v>4.6138991404823004</v>
      </c>
      <c r="AD521" s="321">
        <v>0</v>
      </c>
      <c r="AE521" s="97">
        <v>1570.2604061050499</v>
      </c>
      <c r="AF521" s="97">
        <v>5284.0367567674302</v>
      </c>
      <c r="AG521" s="97">
        <v>0</v>
      </c>
      <c r="AH521" s="97">
        <v>1559.1038615468001</v>
      </c>
      <c r="AI521" s="97">
        <v>5185.7817178960404</v>
      </c>
      <c r="AJ521" s="97">
        <v>0</v>
      </c>
      <c r="AK521" s="97">
        <v>1551.13490114806</v>
      </c>
      <c r="AL521" s="97">
        <v>5077.0066947937003</v>
      </c>
      <c r="AM521" s="97">
        <v>0</v>
      </c>
      <c r="AN521" s="97">
        <v>1524.5185734162501</v>
      </c>
      <c r="AO521" s="97">
        <v>4922.7706068245398</v>
      </c>
      <c r="AP521" s="466">
        <f t="shared" si="1154"/>
        <v>0</v>
      </c>
      <c r="AQ521" s="122">
        <f t="shared" si="1155"/>
        <v>1066.9436970635611</v>
      </c>
      <c r="AR521" s="473">
        <f t="shared" si="1156"/>
        <v>1066.9436970635545</v>
      </c>
      <c r="AS521" s="122">
        <f t="shared" si="1157"/>
        <v>0</v>
      </c>
      <c r="AT521" s="122">
        <f t="shared" si="1158"/>
        <v>1066.943697063552</v>
      </c>
      <c r="AU521" s="122">
        <f t="shared" si="1159"/>
        <v>1066.9436970635568</v>
      </c>
      <c r="AV521" s="122">
        <f t="shared" si="1160"/>
        <v>0</v>
      </c>
      <c r="AW521" s="122">
        <f t="shared" si="1161"/>
        <v>1066.9436970635604</v>
      </c>
      <c r="AX521" s="122">
        <f t="shared" si="1162"/>
        <v>1066.9437090665613</v>
      </c>
      <c r="AY521" s="122">
        <f t="shared" si="1163"/>
        <v>0</v>
      </c>
      <c r="AZ521" s="122">
        <f t="shared" si="1164"/>
        <v>1066.9436970635627</v>
      </c>
      <c r="BA521" s="469">
        <f t="shared" si="1165"/>
        <v>1066.9436970635541</v>
      </c>
      <c r="BB521" s="97">
        <f t="shared" si="1166"/>
        <v>0</v>
      </c>
      <c r="BC521" s="97">
        <f t="shared" si="1167"/>
        <v>2.5235745387568391E-2</v>
      </c>
      <c r="BD521" s="97">
        <f t="shared" si="1168"/>
        <v>8.4920058923917421E-2</v>
      </c>
      <c r="BE521" s="97">
        <f t="shared" si="1169"/>
        <v>0</v>
      </c>
      <c r="BF521" s="97">
        <f t="shared" si="1170"/>
        <v>2.5056447917682211E-2</v>
      </c>
      <c r="BG521" s="97">
        <f t="shared" si="1171"/>
        <v>8.3340996537599937E-2</v>
      </c>
      <c r="BH521" s="97">
        <f t="shared" si="1172"/>
        <v>0</v>
      </c>
      <c r="BI521" s="97">
        <f t="shared" si="1173"/>
        <v>2.4928378296335131E-2</v>
      </c>
      <c r="BJ521" s="97">
        <f t="shared" si="1174"/>
        <v>8.1592865961152367E-2</v>
      </c>
      <c r="BK521" s="97">
        <f t="shared" si="1175"/>
        <v>0</v>
      </c>
      <c r="BL521" s="97">
        <f t="shared" si="1176"/>
        <v>2.4500625761035438E-2</v>
      </c>
      <c r="BM521" s="469">
        <f t="shared" si="1177"/>
        <v>7.9114129829825505E-2</v>
      </c>
      <c r="BN521" s="467">
        <f t="shared" si="1178"/>
        <v>0</v>
      </c>
      <c r="BO521" s="97">
        <f t="shared" si="1179"/>
        <v>16102003.126058292</v>
      </c>
      <c r="BP521" s="97">
        <f t="shared" si="1180"/>
        <v>8131715.9580061659</v>
      </c>
      <c r="BQ521" s="97">
        <f t="shared" si="1181"/>
        <v>0</v>
      </c>
      <c r="BR521" s="97">
        <f t="shared" si="1182"/>
        <v>16166771.905945845</v>
      </c>
      <c r="BS521" s="97">
        <f t="shared" si="1183"/>
        <v>8218102.4256714843</v>
      </c>
      <c r="BT521" s="97">
        <f t="shared" si="1184"/>
        <v>0</v>
      </c>
      <c r="BU521" s="97">
        <f t="shared" si="1185"/>
        <v>16213480.544985076</v>
      </c>
      <c r="BV521" s="97">
        <f t="shared" si="1186"/>
        <v>8316772.3653361704</v>
      </c>
      <c r="BW521" s="97">
        <f t="shared" si="1187"/>
        <v>0</v>
      </c>
      <c r="BX521" s="97">
        <f t="shared" si="1188"/>
        <v>16372245.239061056</v>
      </c>
      <c r="BY521" s="469">
        <f t="shared" si="1189"/>
        <v>8462485.906383533</v>
      </c>
      <c r="BZ521" s="470">
        <f t="shared" si="1190"/>
        <v>0</v>
      </c>
      <c r="CA521" s="470">
        <f t="shared" si="1191"/>
        <v>0.54704081815511052</v>
      </c>
      <c r="CB521" s="470">
        <f t="shared" si="1192"/>
        <v>8.2097111423326818E-2</v>
      </c>
      <c r="CC521" s="470">
        <f t="shared" si="1193"/>
        <v>0</v>
      </c>
      <c r="CD521" s="470">
        <f t="shared" si="1194"/>
        <v>0.55317146638967685</v>
      </c>
      <c r="CE521" s="470">
        <f t="shared" si="1195"/>
        <v>8.4541280966703963E-2</v>
      </c>
      <c r="CF521" s="470">
        <f t="shared" si="1196"/>
        <v>0</v>
      </c>
      <c r="CG521" s="470">
        <f t="shared" si="1197"/>
        <v>0.55761980670188227</v>
      </c>
      <c r="CH521" s="470">
        <f t="shared" si="1198"/>
        <v>8.7389366297601662E-2</v>
      </c>
      <c r="CI521" s="470">
        <f t="shared" si="1199"/>
        <v>0</v>
      </c>
      <c r="CJ521" s="470">
        <f t="shared" si="1200"/>
        <v>0.57291082474157673</v>
      </c>
      <c r="CK521" s="472">
        <f t="shared" si="1201"/>
        <v>9.1706446637874833E-2</v>
      </c>
      <c r="CL521" s="470">
        <f t="shared" si="1202"/>
        <v>0</v>
      </c>
      <c r="CM521" s="116">
        <f t="shared" si="1203"/>
        <v>0</v>
      </c>
      <c r="CN521" s="116">
        <f t="shared" si="1204"/>
        <v>0</v>
      </c>
      <c r="CO521" s="116">
        <f t="shared" si="1205"/>
        <v>0</v>
      </c>
      <c r="CP521" s="116">
        <f t="shared" si="1206"/>
        <v>0</v>
      </c>
      <c r="CQ521" s="116">
        <f t="shared" si="1207"/>
        <v>0</v>
      </c>
      <c r="CR521" s="116">
        <f t="shared" si="1208"/>
        <v>0</v>
      </c>
      <c r="CS521" s="116">
        <f t="shared" si="1209"/>
        <v>0</v>
      </c>
      <c r="CT521" s="116">
        <f t="shared" si="1210"/>
        <v>0</v>
      </c>
      <c r="CU521" s="116">
        <f t="shared" si="1211"/>
        <v>0</v>
      </c>
      <c r="CV521" s="116">
        <f t="shared" si="1212"/>
        <v>0</v>
      </c>
      <c r="CW521" s="471">
        <f t="shared" si="1213"/>
        <v>0</v>
      </c>
      <c r="CX521" s="470">
        <f t="shared" si="1214"/>
        <v>0</v>
      </c>
      <c r="CY521" s="116">
        <f t="shared" si="1215"/>
        <v>0</v>
      </c>
      <c r="CZ521" s="116">
        <f t="shared" si="1216"/>
        <v>0</v>
      </c>
      <c r="DA521" s="116">
        <f t="shared" si="1217"/>
        <v>0</v>
      </c>
      <c r="DB521" s="116">
        <f t="shared" si="1218"/>
        <v>0</v>
      </c>
      <c r="DC521" s="116">
        <f t="shared" si="1219"/>
        <v>0</v>
      </c>
      <c r="DD521" s="116">
        <f t="shared" si="1220"/>
        <v>0</v>
      </c>
      <c r="DE521" s="116">
        <f t="shared" si="1221"/>
        <v>0</v>
      </c>
      <c r="DF521" s="116">
        <f t="shared" si="1222"/>
        <v>0</v>
      </c>
      <c r="DG521" s="116">
        <f t="shared" si="1223"/>
        <v>0</v>
      </c>
      <c r="DH521" s="116">
        <f t="shared" si="1224"/>
        <v>0</v>
      </c>
      <c r="DI521" s="471">
        <f t="shared" si="1225"/>
        <v>0</v>
      </c>
      <c r="DJ521" s="470">
        <f t="shared" si="1226"/>
        <v>0</v>
      </c>
      <c r="DK521" s="116">
        <f t="shared" si="1227"/>
        <v>0</v>
      </c>
      <c r="DL521" s="116">
        <f t="shared" si="1228"/>
        <v>0</v>
      </c>
      <c r="DM521" s="116">
        <f t="shared" si="1229"/>
        <v>0</v>
      </c>
      <c r="DN521" s="116">
        <f t="shared" si="1230"/>
        <v>0</v>
      </c>
      <c r="DO521" s="116">
        <f t="shared" si="1231"/>
        <v>0</v>
      </c>
      <c r="DP521" s="116">
        <f t="shared" si="1232"/>
        <v>0</v>
      </c>
      <c r="DQ521" s="116">
        <f t="shared" si="1233"/>
        <v>0</v>
      </c>
      <c r="DR521" s="116">
        <f t="shared" si="1234"/>
        <v>0</v>
      </c>
      <c r="DS521" s="116">
        <f t="shared" si="1235"/>
        <v>0</v>
      </c>
      <c r="DT521" s="116">
        <f t="shared" si="1236"/>
        <v>0</v>
      </c>
      <c r="DU521" s="471">
        <f t="shared" si="1237"/>
        <v>0</v>
      </c>
      <c r="DV521" s="470">
        <f t="shared" si="1238"/>
        <v>0</v>
      </c>
      <c r="DW521" s="470">
        <f t="shared" si="1239"/>
        <v>0</v>
      </c>
      <c r="DX521" s="470">
        <f t="shared" si="1240"/>
        <v>0</v>
      </c>
      <c r="DY521" s="470">
        <f t="shared" si="1241"/>
        <v>0</v>
      </c>
      <c r="DZ521" s="470">
        <f t="shared" si="1242"/>
        <v>0</v>
      </c>
      <c r="EA521" s="470">
        <f t="shared" si="1243"/>
        <v>0</v>
      </c>
      <c r="EB521" s="470">
        <f t="shared" si="1244"/>
        <v>0</v>
      </c>
      <c r="EC521" s="470">
        <f t="shared" si="1245"/>
        <v>0</v>
      </c>
      <c r="ED521" s="470">
        <f t="shared" si="1246"/>
        <v>0</v>
      </c>
      <c r="EE521" s="470">
        <f t="shared" si="1247"/>
        <v>0</v>
      </c>
      <c r="EF521" s="470">
        <f t="shared" si="1248"/>
        <v>0</v>
      </c>
      <c r="EG521" s="470">
        <f t="shared" si="1249"/>
        <v>0</v>
      </c>
      <c r="EH521" s="466">
        <f t="shared" si="1250"/>
        <v>0</v>
      </c>
      <c r="EI521" s="122">
        <f t="shared" si="1251"/>
        <v>638.06330578966947</v>
      </c>
      <c r="EJ521" s="122">
        <f t="shared" si="1252"/>
        <v>95.757304705730704</v>
      </c>
      <c r="EK521" s="122">
        <f t="shared" si="1253"/>
        <v>0</v>
      </c>
      <c r="EL521" s="122">
        <f t="shared" si="1254"/>
        <v>645.21403668462654</v>
      </c>
      <c r="EM521" s="122">
        <f t="shared" si="1255"/>
        <v>98.608161254273256</v>
      </c>
      <c r="EN521" s="122">
        <f t="shared" si="1256"/>
        <v>0</v>
      </c>
      <c r="EO521" s="122">
        <f t="shared" si="1257"/>
        <v>650.40253931675602</v>
      </c>
      <c r="EP521" s="122">
        <f t="shared" si="1258"/>
        <v>101.93014140839121</v>
      </c>
      <c r="EQ521" s="122">
        <f t="shared" si="1259"/>
        <v>0</v>
      </c>
      <c r="ER521" s="122">
        <f t="shared" si="1260"/>
        <v>668.23784007585027</v>
      </c>
      <c r="ES521" s="469">
        <f t="shared" si="1261"/>
        <v>106.96554363406815</v>
      </c>
      <c r="ET521" s="466">
        <f t="shared" si="1262"/>
        <v>0</v>
      </c>
      <c r="EU521" s="122">
        <f t="shared" si="1263"/>
        <v>0</v>
      </c>
      <c r="EV521" s="122">
        <f t="shared" si="1264"/>
        <v>0</v>
      </c>
      <c r="EW521" s="122">
        <f t="shared" si="1265"/>
        <v>0</v>
      </c>
      <c r="EX521" s="122">
        <f t="shared" si="1266"/>
        <v>0</v>
      </c>
      <c r="EY521" s="122">
        <f t="shared" si="1267"/>
        <v>0</v>
      </c>
      <c r="EZ521" s="122">
        <f t="shared" si="1268"/>
        <v>0</v>
      </c>
      <c r="FA521" s="122">
        <f t="shared" si="1269"/>
        <v>0</v>
      </c>
      <c r="FB521" s="122">
        <f t="shared" si="1270"/>
        <v>0</v>
      </c>
      <c r="FC521" s="122">
        <f t="shared" si="1271"/>
        <v>0</v>
      </c>
      <c r="FD521" s="122">
        <f t="shared" si="1272"/>
        <v>0</v>
      </c>
      <c r="FE521" s="469">
        <f t="shared" si="1273"/>
        <v>0</v>
      </c>
      <c r="FF521" s="466">
        <f t="shared" si="1274"/>
        <v>0</v>
      </c>
      <c r="FG521" s="466">
        <f t="shared" si="1275"/>
        <v>0</v>
      </c>
      <c r="FH521" s="466">
        <f t="shared" si="1276"/>
        <v>0</v>
      </c>
      <c r="FI521" s="466">
        <f t="shared" si="1277"/>
        <v>0</v>
      </c>
      <c r="FJ521" s="466">
        <f t="shared" si="1278"/>
        <v>0</v>
      </c>
      <c r="FK521" s="466">
        <f t="shared" si="1279"/>
        <v>0</v>
      </c>
      <c r="FL521" s="466">
        <f t="shared" si="1280"/>
        <v>0</v>
      </c>
      <c r="FM521" s="466">
        <f t="shared" si="1281"/>
        <v>0</v>
      </c>
      <c r="FN521" s="466">
        <f t="shared" si="1282"/>
        <v>0</v>
      </c>
      <c r="FO521" s="466">
        <f t="shared" si="1283"/>
        <v>0</v>
      </c>
      <c r="FP521" s="466">
        <f t="shared" si="1284"/>
        <v>0</v>
      </c>
      <c r="FQ521" s="468">
        <f t="shared" si="1285"/>
        <v>0</v>
      </c>
      <c r="FR521" s="466">
        <f t="shared" si="1286"/>
        <v>0</v>
      </c>
      <c r="FS521" s="466">
        <f t="shared" si="1287"/>
        <v>0</v>
      </c>
      <c r="FT521" s="466">
        <f t="shared" si="1288"/>
        <v>0</v>
      </c>
      <c r="FU521" s="466">
        <f t="shared" si="1289"/>
        <v>0</v>
      </c>
      <c r="FV521" s="466">
        <f t="shared" si="1290"/>
        <v>0</v>
      </c>
      <c r="FW521" s="466">
        <f t="shared" si="1291"/>
        <v>0</v>
      </c>
      <c r="FX521" s="466">
        <f t="shared" si="1292"/>
        <v>0</v>
      </c>
      <c r="FY521" s="466">
        <f t="shared" si="1293"/>
        <v>0</v>
      </c>
      <c r="FZ521" s="466">
        <f t="shared" si="1294"/>
        <v>0</v>
      </c>
      <c r="GA521" s="466">
        <f t="shared" si="1295"/>
        <v>0</v>
      </c>
      <c r="GB521" s="466">
        <f t="shared" si="1296"/>
        <v>0</v>
      </c>
      <c r="GC521" s="468">
        <f t="shared" si="1297"/>
        <v>0</v>
      </c>
    </row>
    <row r="522" spans="1:185">
      <c r="A522" s="97">
        <v>519</v>
      </c>
      <c r="B522" s="97" t="s">
        <v>11</v>
      </c>
      <c r="C522" s="97" t="s">
        <v>213</v>
      </c>
      <c r="D522" s="97" t="s">
        <v>935</v>
      </c>
      <c r="E522" s="321">
        <v>0</v>
      </c>
      <c r="F522" s="122">
        <v>0.32705264380173499</v>
      </c>
      <c r="G522" s="122">
        <v>1.1005551592126901</v>
      </c>
      <c r="H522" s="122">
        <v>0</v>
      </c>
      <c r="I522" s="122">
        <v>0.32472896718142502</v>
      </c>
      <c r="J522" s="122">
        <v>1.0800906744019001</v>
      </c>
      <c r="K522" s="122">
        <v>0</v>
      </c>
      <c r="L522" s="122">
        <v>0.32306919816691698</v>
      </c>
      <c r="M522" s="122">
        <v>1.0574350833758599</v>
      </c>
      <c r="N522" s="122">
        <v>0</v>
      </c>
      <c r="O522" s="122">
        <v>0.31752556965846201</v>
      </c>
      <c r="P522" s="475">
        <v>1.02531092010717</v>
      </c>
      <c r="Q522" s="474">
        <v>3</v>
      </c>
      <c r="R522" s="97">
        <v>0</v>
      </c>
      <c r="S522" s="97">
        <v>0.98115793140520502</v>
      </c>
      <c r="T522" s="97">
        <v>3.30166547763808</v>
      </c>
      <c r="U522" s="97">
        <v>0</v>
      </c>
      <c r="V522" s="97">
        <v>0.97418690154427401</v>
      </c>
      <c r="W522" s="97">
        <v>3.2402720232056899</v>
      </c>
      <c r="X522" s="97">
        <v>0</v>
      </c>
      <c r="Y522" s="97">
        <v>0.969207594500751</v>
      </c>
      <c r="Z522" s="97">
        <v>3.1723052501276001</v>
      </c>
      <c r="AA522" s="97">
        <v>0</v>
      </c>
      <c r="AB522" s="97">
        <v>0.95257670897538604</v>
      </c>
      <c r="AC522" s="97">
        <v>3.0759327603215301</v>
      </c>
      <c r="AD522" s="321">
        <v>0</v>
      </c>
      <c r="AE522" s="97">
        <v>1873.2663692231899</v>
      </c>
      <c r="AF522" s="97">
        <v>6303.6731434527501</v>
      </c>
      <c r="AG522" s="97">
        <v>0</v>
      </c>
      <c r="AH522" s="97">
        <v>1859.95699732764</v>
      </c>
      <c r="AI522" s="97">
        <v>6186.4582794665603</v>
      </c>
      <c r="AJ522" s="97">
        <v>0</v>
      </c>
      <c r="AK522" s="97">
        <v>1850.45030311654</v>
      </c>
      <c r="AL522" s="97">
        <v>6056.6934432983298</v>
      </c>
      <c r="AM522" s="97">
        <v>0</v>
      </c>
      <c r="AN522" s="97">
        <v>1818.69794445146</v>
      </c>
      <c r="AO522" s="97">
        <v>5872.6951181547702</v>
      </c>
      <c r="AP522" s="466">
        <f t="shared" si="1154"/>
        <v>0</v>
      </c>
      <c r="AQ522" s="122">
        <f t="shared" si="1155"/>
        <v>1909.2404079538101</v>
      </c>
      <c r="AR522" s="473">
        <f t="shared" si="1156"/>
        <v>1909.2404079538135</v>
      </c>
      <c r="AS522" s="122">
        <f t="shared" si="1157"/>
        <v>0</v>
      </c>
      <c r="AT522" s="122">
        <f t="shared" si="1158"/>
        <v>1909.2404079538019</v>
      </c>
      <c r="AU522" s="122">
        <f t="shared" si="1159"/>
        <v>1909.2404079538137</v>
      </c>
      <c r="AV522" s="122">
        <f t="shared" si="1160"/>
        <v>0</v>
      </c>
      <c r="AW522" s="122">
        <f t="shared" si="1161"/>
        <v>1909.2404079538051</v>
      </c>
      <c r="AX522" s="122">
        <f t="shared" si="1162"/>
        <v>1909.2404310886257</v>
      </c>
      <c r="AY522" s="122">
        <f t="shared" si="1163"/>
        <v>0</v>
      </c>
      <c r="AZ522" s="122">
        <f t="shared" si="1164"/>
        <v>1909.240407953806</v>
      </c>
      <c r="BA522" s="469">
        <f t="shared" si="1165"/>
        <v>1909.240407953811</v>
      </c>
      <c r="BB522" s="97">
        <f t="shared" si="1166"/>
        <v>0</v>
      </c>
      <c r="BC522" s="97">
        <f t="shared" si="1167"/>
        <v>5.0471490775136636E-2</v>
      </c>
      <c r="BD522" s="97">
        <f t="shared" si="1168"/>
        <v>0.1698401178478339</v>
      </c>
      <c r="BE522" s="97">
        <f t="shared" si="1169"/>
        <v>0</v>
      </c>
      <c r="BF522" s="97">
        <f t="shared" si="1170"/>
        <v>5.0112895835364574E-2</v>
      </c>
      <c r="BG522" s="97">
        <f t="shared" si="1171"/>
        <v>0.16668199307519987</v>
      </c>
      <c r="BH522" s="97">
        <f t="shared" si="1172"/>
        <v>0</v>
      </c>
      <c r="BI522" s="97">
        <f t="shared" si="1173"/>
        <v>4.9856756592670103E-2</v>
      </c>
      <c r="BJ522" s="97">
        <f t="shared" si="1174"/>
        <v>0.16318573192230351</v>
      </c>
      <c r="BK522" s="97">
        <f t="shared" si="1175"/>
        <v>0</v>
      </c>
      <c r="BL522" s="97">
        <f t="shared" si="1176"/>
        <v>4.9001251522070875E-2</v>
      </c>
      <c r="BM522" s="469">
        <f t="shared" si="1177"/>
        <v>0.15822825965964979</v>
      </c>
      <c r="BN522" s="467">
        <f t="shared" si="1178"/>
        <v>0</v>
      </c>
      <c r="BO522" s="97">
        <f t="shared" si="1179"/>
        <v>19503795.482080646</v>
      </c>
      <c r="BP522" s="97">
        <f t="shared" si="1180"/>
        <v>9849664.2760340702</v>
      </c>
      <c r="BQ522" s="97">
        <f t="shared" si="1181"/>
        <v>0</v>
      </c>
      <c r="BR522" s="97">
        <f t="shared" si="1182"/>
        <v>19582247.648973268</v>
      </c>
      <c r="BS522" s="97">
        <f t="shared" si="1183"/>
        <v>9954301.195091445</v>
      </c>
      <c r="BT522" s="97">
        <f t="shared" si="1184"/>
        <v>0</v>
      </c>
      <c r="BU522" s="97">
        <f t="shared" si="1185"/>
        <v>19638824.196371425</v>
      </c>
      <c r="BV522" s="97">
        <f t="shared" si="1186"/>
        <v>10073816.664631622</v>
      </c>
      <c r="BW522" s="97">
        <f t="shared" si="1187"/>
        <v>0</v>
      </c>
      <c r="BX522" s="97">
        <f t="shared" si="1188"/>
        <v>19831130.339823898</v>
      </c>
      <c r="BY522" s="469">
        <f t="shared" si="1189"/>
        <v>10250314.392312484</v>
      </c>
      <c r="BZ522" s="470">
        <f t="shared" si="1190"/>
        <v>0</v>
      </c>
      <c r="CA522" s="470">
        <f t="shared" si="1191"/>
        <v>0.99391723074324523</v>
      </c>
      <c r="CB522" s="470">
        <f t="shared" si="1192"/>
        <v>0.14916205688833514</v>
      </c>
      <c r="CC522" s="470">
        <f t="shared" si="1193"/>
        <v>0</v>
      </c>
      <c r="CD522" s="470">
        <f t="shared" si="1194"/>
        <v>1.0050559917163551</v>
      </c>
      <c r="CE522" s="470">
        <f t="shared" si="1195"/>
        <v>0.15360286302820006</v>
      </c>
      <c r="CF522" s="470">
        <f t="shared" si="1196"/>
        <v>0</v>
      </c>
      <c r="CG522" s="470">
        <f t="shared" si="1197"/>
        <v>1.0131381712133398</v>
      </c>
      <c r="CH522" s="470">
        <f t="shared" si="1198"/>
        <v>0.15877754299064412</v>
      </c>
      <c r="CI522" s="470">
        <f t="shared" si="1199"/>
        <v>0</v>
      </c>
      <c r="CJ522" s="470">
        <f t="shared" si="1200"/>
        <v>1.0409203874591229</v>
      </c>
      <c r="CK522" s="472">
        <f t="shared" si="1201"/>
        <v>0.16662123640246623</v>
      </c>
      <c r="CL522" s="470">
        <f t="shared" si="1202"/>
        <v>0</v>
      </c>
      <c r="CM522" s="116">
        <f t="shared" si="1203"/>
        <v>0</v>
      </c>
      <c r="CN522" s="116">
        <f t="shared" si="1204"/>
        <v>0</v>
      </c>
      <c r="CO522" s="116">
        <f t="shared" si="1205"/>
        <v>0</v>
      </c>
      <c r="CP522" s="116">
        <f t="shared" si="1206"/>
        <v>0</v>
      </c>
      <c r="CQ522" s="116">
        <f t="shared" si="1207"/>
        <v>0</v>
      </c>
      <c r="CR522" s="116">
        <f t="shared" si="1208"/>
        <v>0</v>
      </c>
      <c r="CS522" s="116">
        <f t="shared" si="1209"/>
        <v>0</v>
      </c>
      <c r="CT522" s="116">
        <f t="shared" si="1210"/>
        <v>0</v>
      </c>
      <c r="CU522" s="116">
        <f t="shared" si="1211"/>
        <v>0</v>
      </c>
      <c r="CV522" s="116">
        <f t="shared" si="1212"/>
        <v>0</v>
      </c>
      <c r="CW522" s="471">
        <f t="shared" si="1213"/>
        <v>0</v>
      </c>
      <c r="CX522" s="470">
        <f t="shared" si="1214"/>
        <v>0</v>
      </c>
      <c r="CY522" s="116">
        <f t="shared" si="1215"/>
        <v>0</v>
      </c>
      <c r="CZ522" s="116">
        <f t="shared" si="1216"/>
        <v>0</v>
      </c>
      <c r="DA522" s="116">
        <f t="shared" si="1217"/>
        <v>0</v>
      </c>
      <c r="DB522" s="116">
        <f t="shared" si="1218"/>
        <v>0</v>
      </c>
      <c r="DC522" s="116">
        <f t="shared" si="1219"/>
        <v>0</v>
      </c>
      <c r="DD522" s="116">
        <f t="shared" si="1220"/>
        <v>0</v>
      </c>
      <c r="DE522" s="116">
        <f t="shared" si="1221"/>
        <v>0</v>
      </c>
      <c r="DF522" s="116">
        <f t="shared" si="1222"/>
        <v>0</v>
      </c>
      <c r="DG522" s="116">
        <f t="shared" si="1223"/>
        <v>0</v>
      </c>
      <c r="DH522" s="116">
        <f t="shared" si="1224"/>
        <v>0</v>
      </c>
      <c r="DI522" s="471">
        <f t="shared" si="1225"/>
        <v>0</v>
      </c>
      <c r="DJ522" s="470">
        <f t="shared" si="1226"/>
        <v>0</v>
      </c>
      <c r="DK522" s="116">
        <f t="shared" si="1227"/>
        <v>0</v>
      </c>
      <c r="DL522" s="116">
        <f t="shared" si="1228"/>
        <v>0</v>
      </c>
      <c r="DM522" s="116">
        <f t="shared" si="1229"/>
        <v>0</v>
      </c>
      <c r="DN522" s="116">
        <f t="shared" si="1230"/>
        <v>0</v>
      </c>
      <c r="DO522" s="116">
        <f t="shared" si="1231"/>
        <v>0</v>
      </c>
      <c r="DP522" s="116">
        <f t="shared" si="1232"/>
        <v>0</v>
      </c>
      <c r="DQ522" s="116">
        <f t="shared" si="1233"/>
        <v>0</v>
      </c>
      <c r="DR522" s="116">
        <f t="shared" si="1234"/>
        <v>0</v>
      </c>
      <c r="DS522" s="116">
        <f t="shared" si="1235"/>
        <v>0</v>
      </c>
      <c r="DT522" s="116">
        <f t="shared" si="1236"/>
        <v>0</v>
      </c>
      <c r="DU522" s="471">
        <f t="shared" si="1237"/>
        <v>0</v>
      </c>
      <c r="DV522" s="470">
        <f t="shared" si="1238"/>
        <v>0</v>
      </c>
      <c r="DW522" s="470">
        <f t="shared" si="1239"/>
        <v>0</v>
      </c>
      <c r="DX522" s="470">
        <f t="shared" si="1240"/>
        <v>0</v>
      </c>
      <c r="DY522" s="470">
        <f t="shared" si="1241"/>
        <v>0</v>
      </c>
      <c r="DZ522" s="470">
        <f t="shared" si="1242"/>
        <v>0</v>
      </c>
      <c r="EA522" s="470">
        <f t="shared" si="1243"/>
        <v>0</v>
      </c>
      <c r="EB522" s="470">
        <f t="shared" si="1244"/>
        <v>0</v>
      </c>
      <c r="EC522" s="470">
        <f t="shared" si="1245"/>
        <v>0</v>
      </c>
      <c r="ED522" s="470">
        <f t="shared" si="1246"/>
        <v>0</v>
      </c>
      <c r="EE522" s="470">
        <f t="shared" si="1247"/>
        <v>0</v>
      </c>
      <c r="EF522" s="470">
        <f t="shared" si="1248"/>
        <v>0</v>
      </c>
      <c r="EG522" s="470">
        <f t="shared" si="1249"/>
        <v>0</v>
      </c>
      <c r="EH522" s="466">
        <f t="shared" si="1250"/>
        <v>0</v>
      </c>
      <c r="EI522" s="122">
        <f t="shared" si="1251"/>
        <v>386.43192785755093</v>
      </c>
      <c r="EJ522" s="122">
        <f t="shared" si="1252"/>
        <v>57.993743768234737</v>
      </c>
      <c r="EK522" s="122">
        <f t="shared" si="1253"/>
        <v>0</v>
      </c>
      <c r="EL522" s="122">
        <f t="shared" si="1254"/>
        <v>390.76264347817062</v>
      </c>
      <c r="EM522" s="122">
        <f t="shared" si="1255"/>
        <v>59.72031538284093</v>
      </c>
      <c r="EN522" s="122">
        <f t="shared" si="1256"/>
        <v>0</v>
      </c>
      <c r="EO522" s="122">
        <f t="shared" si="1257"/>
        <v>393.90496972798883</v>
      </c>
      <c r="EP522" s="122">
        <f t="shared" si="1258"/>
        <v>61.732214857043985</v>
      </c>
      <c r="EQ522" s="122">
        <f t="shared" si="1259"/>
        <v>0</v>
      </c>
      <c r="ER522" s="122">
        <f t="shared" si="1260"/>
        <v>404.70660899123499</v>
      </c>
      <c r="ES522" s="469">
        <f t="shared" si="1261"/>
        <v>64.781818458731649</v>
      </c>
      <c r="ET522" s="466">
        <f t="shared" si="1262"/>
        <v>0</v>
      </c>
      <c r="EU522" s="122">
        <f t="shared" si="1263"/>
        <v>0</v>
      </c>
      <c r="EV522" s="122">
        <f t="shared" si="1264"/>
        <v>0</v>
      </c>
      <c r="EW522" s="122">
        <f t="shared" si="1265"/>
        <v>0</v>
      </c>
      <c r="EX522" s="122">
        <f t="shared" si="1266"/>
        <v>0</v>
      </c>
      <c r="EY522" s="122">
        <f t="shared" si="1267"/>
        <v>0</v>
      </c>
      <c r="EZ522" s="122">
        <f t="shared" si="1268"/>
        <v>0</v>
      </c>
      <c r="FA522" s="122">
        <f t="shared" si="1269"/>
        <v>0</v>
      </c>
      <c r="FB522" s="122">
        <f t="shared" si="1270"/>
        <v>0</v>
      </c>
      <c r="FC522" s="122">
        <f t="shared" si="1271"/>
        <v>0</v>
      </c>
      <c r="FD522" s="122">
        <f t="shared" si="1272"/>
        <v>0</v>
      </c>
      <c r="FE522" s="469">
        <f t="shared" si="1273"/>
        <v>0</v>
      </c>
      <c r="FF522" s="466">
        <f t="shared" si="1274"/>
        <v>0</v>
      </c>
      <c r="FG522" s="466">
        <f t="shared" si="1275"/>
        <v>0</v>
      </c>
      <c r="FH522" s="466">
        <f t="shared" si="1276"/>
        <v>0</v>
      </c>
      <c r="FI522" s="466">
        <f t="shared" si="1277"/>
        <v>0</v>
      </c>
      <c r="FJ522" s="466">
        <f t="shared" si="1278"/>
        <v>0</v>
      </c>
      <c r="FK522" s="466">
        <f t="shared" si="1279"/>
        <v>0</v>
      </c>
      <c r="FL522" s="466">
        <f t="shared" si="1280"/>
        <v>0</v>
      </c>
      <c r="FM522" s="466">
        <f t="shared" si="1281"/>
        <v>0</v>
      </c>
      <c r="FN522" s="466">
        <f t="shared" si="1282"/>
        <v>0</v>
      </c>
      <c r="FO522" s="466">
        <f t="shared" si="1283"/>
        <v>0</v>
      </c>
      <c r="FP522" s="466">
        <f t="shared" si="1284"/>
        <v>0</v>
      </c>
      <c r="FQ522" s="468">
        <f t="shared" si="1285"/>
        <v>0</v>
      </c>
      <c r="FR522" s="466">
        <f t="shared" si="1286"/>
        <v>0</v>
      </c>
      <c r="FS522" s="466">
        <f t="shared" si="1287"/>
        <v>0</v>
      </c>
      <c r="FT522" s="466">
        <f t="shared" si="1288"/>
        <v>0</v>
      </c>
      <c r="FU522" s="466">
        <f t="shared" si="1289"/>
        <v>0</v>
      </c>
      <c r="FV522" s="466">
        <f t="shared" si="1290"/>
        <v>0</v>
      </c>
      <c r="FW522" s="466">
        <f t="shared" si="1291"/>
        <v>0</v>
      </c>
      <c r="FX522" s="466">
        <f t="shared" si="1292"/>
        <v>0</v>
      </c>
      <c r="FY522" s="466">
        <f t="shared" si="1293"/>
        <v>0</v>
      </c>
      <c r="FZ522" s="466">
        <f t="shared" si="1294"/>
        <v>0</v>
      </c>
      <c r="GA522" s="466">
        <f t="shared" si="1295"/>
        <v>0</v>
      </c>
      <c r="GB522" s="466">
        <f t="shared" si="1296"/>
        <v>0</v>
      </c>
      <c r="GC522" s="468">
        <f t="shared" si="1297"/>
        <v>0</v>
      </c>
    </row>
    <row r="523" spans="1:185">
      <c r="A523" s="97">
        <v>520</v>
      </c>
      <c r="B523" s="97" t="s">
        <v>11</v>
      </c>
      <c r="C523" s="97" t="s">
        <v>213</v>
      </c>
      <c r="D523" s="97" t="s">
        <v>935</v>
      </c>
      <c r="E523" s="321">
        <v>0</v>
      </c>
      <c r="F523" s="122">
        <v>0.43801479252249897</v>
      </c>
      <c r="G523" s="122">
        <v>2.5181480134198102</v>
      </c>
      <c r="H523" s="122">
        <v>0</v>
      </c>
      <c r="I523" s="122">
        <v>0.40187857213939299</v>
      </c>
      <c r="J523" s="122">
        <v>2.4575865536970598</v>
      </c>
      <c r="K523" s="122">
        <v>0</v>
      </c>
      <c r="L523" s="122">
        <v>0.37669272156934902</v>
      </c>
      <c r="M523" s="122">
        <v>2.3872043167219799</v>
      </c>
      <c r="N523" s="122">
        <v>0</v>
      </c>
      <c r="O523" s="122">
        <v>0.31931278374890198</v>
      </c>
      <c r="P523" s="475">
        <v>2.2990691362522799</v>
      </c>
      <c r="Q523" s="474">
        <v>1</v>
      </c>
      <c r="R523" s="97">
        <v>0</v>
      </c>
      <c r="S523" s="97">
        <v>0.43801479252249897</v>
      </c>
      <c r="T523" s="97">
        <v>2.5181480134198102</v>
      </c>
      <c r="U523" s="97">
        <v>0</v>
      </c>
      <c r="V523" s="97">
        <v>0.40187857213939299</v>
      </c>
      <c r="W523" s="97">
        <v>2.4575865536970598</v>
      </c>
      <c r="X523" s="97">
        <v>0</v>
      </c>
      <c r="Y523" s="97">
        <v>0.37669272156934902</v>
      </c>
      <c r="Z523" s="97">
        <v>2.3872043167219799</v>
      </c>
      <c r="AA523" s="97">
        <v>0</v>
      </c>
      <c r="AB523" s="97">
        <v>0.31931278374890198</v>
      </c>
      <c r="AC523" s="97">
        <v>2.2990691362522799</v>
      </c>
      <c r="AD523" s="321">
        <v>0</v>
      </c>
      <c r="AE523" s="97">
        <v>73.098684461694802</v>
      </c>
      <c r="AF523" s="97">
        <v>420.244499051623</v>
      </c>
      <c r="AG523" s="97">
        <v>0</v>
      </c>
      <c r="AH523" s="97">
        <v>67.068042993604905</v>
      </c>
      <c r="AI523" s="97">
        <v>410.13761884943199</v>
      </c>
      <c r="AJ523" s="97">
        <v>0</v>
      </c>
      <c r="AK523" s="97">
        <v>62.864868637057498</v>
      </c>
      <c r="AL523" s="97">
        <v>398.39178466796801</v>
      </c>
      <c r="AM523" s="97">
        <v>0</v>
      </c>
      <c r="AN523" s="97">
        <v>53.288940972575503</v>
      </c>
      <c r="AO523" s="97">
        <v>383.68322763413198</v>
      </c>
      <c r="AP523" s="466">
        <f t="shared" si="1154"/>
        <v>0</v>
      </c>
      <c r="AQ523" s="122">
        <f t="shared" si="1155"/>
        <v>166.88633742418648</v>
      </c>
      <c r="AR523" s="473">
        <f t="shared" si="1156"/>
        <v>166.88633742418637</v>
      </c>
      <c r="AS523" s="122">
        <f t="shared" si="1157"/>
        <v>0</v>
      </c>
      <c r="AT523" s="122">
        <f t="shared" si="1158"/>
        <v>166.88633742418622</v>
      </c>
      <c r="AU523" s="122">
        <f t="shared" si="1159"/>
        <v>166.88633742418685</v>
      </c>
      <c r="AV523" s="122">
        <f t="shared" si="1160"/>
        <v>0</v>
      </c>
      <c r="AW523" s="122">
        <f t="shared" si="1161"/>
        <v>166.88633742418645</v>
      </c>
      <c r="AX523" s="122">
        <f t="shared" si="1162"/>
        <v>166.88633724281496</v>
      </c>
      <c r="AY523" s="122">
        <f t="shared" si="1163"/>
        <v>0</v>
      </c>
      <c r="AZ523" s="122">
        <f t="shared" si="1164"/>
        <v>166.88633742418634</v>
      </c>
      <c r="BA523" s="469">
        <f t="shared" si="1165"/>
        <v>166.88633742418693</v>
      </c>
      <c r="BB523" s="97">
        <f t="shared" si="1166"/>
        <v>0</v>
      </c>
      <c r="BC523" s="97">
        <f t="shared" si="1167"/>
        <v>6.7595416148277646E-2</v>
      </c>
      <c r="BD523" s="97">
        <f t="shared" si="1168"/>
        <v>0.38860619731541929</v>
      </c>
      <c r="BE523" s="97">
        <f t="shared" si="1169"/>
        <v>0</v>
      </c>
      <c r="BF523" s="97">
        <f t="shared" si="1170"/>
        <v>6.2018794316044762E-2</v>
      </c>
      <c r="BG523" s="97">
        <f t="shared" si="1171"/>
        <v>0.37926021826998291</v>
      </c>
      <c r="BH523" s="97">
        <f t="shared" si="1172"/>
        <v>0</v>
      </c>
      <c r="BI523" s="97">
        <f t="shared" si="1173"/>
        <v>5.8132057887518761E-2</v>
      </c>
      <c r="BJ523" s="97">
        <f t="shared" si="1174"/>
        <v>0.3683986750550175</v>
      </c>
      <c r="BK523" s="97">
        <f t="shared" si="1175"/>
        <v>0</v>
      </c>
      <c r="BL523" s="97">
        <f t="shared" si="1176"/>
        <v>4.9277058372094437E-2</v>
      </c>
      <c r="BM523" s="469">
        <f t="shared" si="1177"/>
        <v>0.35479745814897684</v>
      </c>
      <c r="BN523" s="467">
        <f t="shared" si="1178"/>
        <v>0</v>
      </c>
      <c r="BO523" s="97">
        <f t="shared" si="1179"/>
        <v>1446274.9479821911</v>
      </c>
      <c r="BP523" s="97">
        <f t="shared" si="1180"/>
        <v>540256.87161886867</v>
      </c>
      <c r="BQ523" s="97">
        <f t="shared" si="1181"/>
        <v>0</v>
      </c>
      <c r="BR523" s="97">
        <f t="shared" si="1182"/>
        <v>1518111.4102416311</v>
      </c>
      <c r="BS523" s="97">
        <f t="shared" si="1183"/>
        <v>547712.40648551972</v>
      </c>
      <c r="BT523" s="97">
        <f t="shared" si="1184"/>
        <v>0</v>
      </c>
      <c r="BU523" s="97">
        <f t="shared" si="1185"/>
        <v>1574447.6878797014</v>
      </c>
      <c r="BV523" s="97">
        <f t="shared" si="1186"/>
        <v>556746.12765617436</v>
      </c>
      <c r="BW523" s="97">
        <f t="shared" si="1187"/>
        <v>0</v>
      </c>
      <c r="BX523" s="97">
        <f t="shared" si="1188"/>
        <v>1727966.287149962</v>
      </c>
      <c r="BY523" s="469">
        <f t="shared" si="1189"/>
        <v>568663.36644546944</v>
      </c>
      <c r="BZ523" s="470">
        <f t="shared" si="1190"/>
        <v>0</v>
      </c>
      <c r="CA523" s="470">
        <f t="shared" si="1191"/>
        <v>0.16509430419611934</v>
      </c>
      <c r="CB523" s="470">
        <f t="shared" si="1192"/>
        <v>1.0727266005407767E-2</v>
      </c>
      <c r="CC523" s="470">
        <f t="shared" si="1193"/>
        <v>0</v>
      </c>
      <c r="CD523" s="470">
        <f t="shared" si="1194"/>
        <v>0.18887687917273041</v>
      </c>
      <c r="CE523" s="470">
        <f t="shared" si="1195"/>
        <v>1.1143298405127806E-2</v>
      </c>
      <c r="CF523" s="470">
        <f t="shared" si="1196"/>
        <v>0</v>
      </c>
      <c r="CG523" s="470">
        <f t="shared" si="1197"/>
        <v>0.20898302485383247</v>
      </c>
      <c r="CH523" s="470">
        <f t="shared" si="1198"/>
        <v>1.1661048946591163E-2</v>
      </c>
      <c r="CI523" s="470">
        <f t="shared" si="1199"/>
        <v>0</v>
      </c>
      <c r="CJ523" s="470">
        <f t="shared" si="1200"/>
        <v>0.27057580765522732</v>
      </c>
      <c r="CK523" s="472">
        <f t="shared" si="1201"/>
        <v>1.2367252412697111E-2</v>
      </c>
      <c r="CL523" s="470">
        <f t="shared" si="1202"/>
        <v>0</v>
      </c>
      <c r="CM523" s="116">
        <f t="shared" si="1203"/>
        <v>0</v>
      </c>
      <c r="CN523" s="116">
        <f t="shared" si="1204"/>
        <v>0</v>
      </c>
      <c r="CO523" s="116">
        <f t="shared" si="1205"/>
        <v>0</v>
      </c>
      <c r="CP523" s="116">
        <f t="shared" si="1206"/>
        <v>0</v>
      </c>
      <c r="CQ523" s="116">
        <f t="shared" si="1207"/>
        <v>0</v>
      </c>
      <c r="CR523" s="116">
        <f t="shared" si="1208"/>
        <v>0</v>
      </c>
      <c r="CS523" s="116">
        <f t="shared" si="1209"/>
        <v>0</v>
      </c>
      <c r="CT523" s="116">
        <f t="shared" si="1210"/>
        <v>0</v>
      </c>
      <c r="CU523" s="116">
        <f t="shared" si="1211"/>
        <v>0</v>
      </c>
      <c r="CV523" s="116">
        <f t="shared" si="1212"/>
        <v>0</v>
      </c>
      <c r="CW523" s="471">
        <f t="shared" si="1213"/>
        <v>0</v>
      </c>
      <c r="CX523" s="470">
        <f t="shared" si="1214"/>
        <v>0</v>
      </c>
      <c r="CY523" s="116">
        <f t="shared" si="1215"/>
        <v>0</v>
      </c>
      <c r="CZ523" s="116">
        <f t="shared" si="1216"/>
        <v>0</v>
      </c>
      <c r="DA523" s="116">
        <f t="shared" si="1217"/>
        <v>0</v>
      </c>
      <c r="DB523" s="116">
        <f t="shared" si="1218"/>
        <v>0</v>
      </c>
      <c r="DC523" s="116">
        <f t="shared" si="1219"/>
        <v>0</v>
      </c>
      <c r="DD523" s="116">
        <f t="shared" si="1220"/>
        <v>0</v>
      </c>
      <c r="DE523" s="116">
        <f t="shared" si="1221"/>
        <v>0</v>
      </c>
      <c r="DF523" s="116">
        <f t="shared" si="1222"/>
        <v>0</v>
      </c>
      <c r="DG523" s="116">
        <f t="shared" si="1223"/>
        <v>0</v>
      </c>
      <c r="DH523" s="116">
        <f t="shared" si="1224"/>
        <v>0</v>
      </c>
      <c r="DI523" s="471">
        <f t="shared" si="1225"/>
        <v>0</v>
      </c>
      <c r="DJ523" s="470">
        <f t="shared" si="1226"/>
        <v>0</v>
      </c>
      <c r="DK523" s="116">
        <f t="shared" si="1227"/>
        <v>0</v>
      </c>
      <c r="DL523" s="116">
        <f t="shared" si="1228"/>
        <v>2.5181480134198102</v>
      </c>
      <c r="DM523" s="116">
        <f t="shared" si="1229"/>
        <v>0</v>
      </c>
      <c r="DN523" s="116">
        <f t="shared" si="1230"/>
        <v>0</v>
      </c>
      <c r="DO523" s="116">
        <f t="shared" si="1231"/>
        <v>2.4575865536970598</v>
      </c>
      <c r="DP523" s="116">
        <f t="shared" si="1232"/>
        <v>0</v>
      </c>
      <c r="DQ523" s="116">
        <f t="shared" si="1233"/>
        <v>0</v>
      </c>
      <c r="DR523" s="116">
        <f t="shared" si="1234"/>
        <v>2.3872043167219799</v>
      </c>
      <c r="DS523" s="116">
        <f t="shared" si="1235"/>
        <v>0</v>
      </c>
      <c r="DT523" s="116">
        <f t="shared" si="1236"/>
        <v>0</v>
      </c>
      <c r="DU523" s="471">
        <f t="shared" si="1237"/>
        <v>2.2990691362522799</v>
      </c>
      <c r="DV523" s="470">
        <f t="shared" si="1238"/>
        <v>0</v>
      </c>
      <c r="DW523" s="470">
        <f t="shared" si="1239"/>
        <v>0</v>
      </c>
      <c r="DX523" s="470">
        <f t="shared" si="1240"/>
        <v>0</v>
      </c>
      <c r="DY523" s="470">
        <f t="shared" si="1241"/>
        <v>0</v>
      </c>
      <c r="DZ523" s="470">
        <f t="shared" si="1242"/>
        <v>0</v>
      </c>
      <c r="EA523" s="470">
        <f t="shared" si="1243"/>
        <v>0</v>
      </c>
      <c r="EB523" s="470">
        <f t="shared" si="1244"/>
        <v>0</v>
      </c>
      <c r="EC523" s="470">
        <f t="shared" si="1245"/>
        <v>0</v>
      </c>
      <c r="ED523" s="470">
        <f t="shared" si="1246"/>
        <v>0</v>
      </c>
      <c r="EE523" s="470">
        <f t="shared" si="1247"/>
        <v>0</v>
      </c>
      <c r="EF523" s="470">
        <f t="shared" si="1248"/>
        <v>0</v>
      </c>
      <c r="EG523" s="470">
        <f t="shared" si="1249"/>
        <v>0</v>
      </c>
      <c r="EH523" s="466">
        <f t="shared" si="1250"/>
        <v>0</v>
      </c>
      <c r="EI523" s="122">
        <f t="shared" si="1251"/>
        <v>21.396050655411827</v>
      </c>
      <c r="EJ523" s="122">
        <f t="shared" si="1252"/>
        <v>1.3902425523604283</v>
      </c>
      <c r="EK523" s="122">
        <f t="shared" si="1253"/>
        <v>0</v>
      </c>
      <c r="EL523" s="122">
        <f t="shared" si="1254"/>
        <v>24.478247714804148</v>
      </c>
      <c r="EM523" s="122">
        <f t="shared" si="1255"/>
        <v>1.4441599200252035</v>
      </c>
      <c r="EN523" s="122">
        <f t="shared" si="1256"/>
        <v>0</v>
      </c>
      <c r="EO523" s="122">
        <f t="shared" si="1257"/>
        <v>27.083983349189896</v>
      </c>
      <c r="EP523" s="122">
        <f t="shared" si="1258"/>
        <v>1.5112598533993875</v>
      </c>
      <c r="EQ523" s="122">
        <f t="shared" si="1259"/>
        <v>0</v>
      </c>
      <c r="ER523" s="122">
        <f t="shared" si="1260"/>
        <v>35.066344141364333</v>
      </c>
      <c r="ES523" s="469">
        <f t="shared" si="1261"/>
        <v>1.6027830904208222</v>
      </c>
      <c r="ET523" s="466">
        <f t="shared" si="1262"/>
        <v>0</v>
      </c>
      <c r="EU523" s="122">
        <f t="shared" si="1263"/>
        <v>0</v>
      </c>
      <c r="EV523" s="122">
        <f t="shared" si="1264"/>
        <v>0</v>
      </c>
      <c r="EW523" s="122">
        <f t="shared" si="1265"/>
        <v>0</v>
      </c>
      <c r="EX523" s="122">
        <f t="shared" si="1266"/>
        <v>0</v>
      </c>
      <c r="EY523" s="122">
        <f t="shared" si="1267"/>
        <v>0</v>
      </c>
      <c r="EZ523" s="122">
        <f t="shared" si="1268"/>
        <v>0</v>
      </c>
      <c r="FA523" s="122">
        <f t="shared" si="1269"/>
        <v>0</v>
      </c>
      <c r="FB523" s="122">
        <f t="shared" si="1270"/>
        <v>0</v>
      </c>
      <c r="FC523" s="122">
        <f t="shared" si="1271"/>
        <v>0</v>
      </c>
      <c r="FD523" s="122">
        <f t="shared" si="1272"/>
        <v>0</v>
      </c>
      <c r="FE523" s="469">
        <f t="shared" si="1273"/>
        <v>0</v>
      </c>
      <c r="FF523" s="466">
        <f t="shared" si="1274"/>
        <v>0</v>
      </c>
      <c r="FG523" s="466">
        <f t="shared" si="1275"/>
        <v>0</v>
      </c>
      <c r="FH523" s="466">
        <f t="shared" si="1276"/>
        <v>1.3902425523604283</v>
      </c>
      <c r="FI523" s="466">
        <f t="shared" si="1277"/>
        <v>0</v>
      </c>
      <c r="FJ523" s="466">
        <f t="shared" si="1278"/>
        <v>0</v>
      </c>
      <c r="FK523" s="466">
        <f t="shared" si="1279"/>
        <v>1.4441599200252035</v>
      </c>
      <c r="FL523" s="466">
        <f t="shared" si="1280"/>
        <v>0</v>
      </c>
      <c r="FM523" s="466">
        <f t="shared" si="1281"/>
        <v>0</v>
      </c>
      <c r="FN523" s="466">
        <f t="shared" si="1282"/>
        <v>1.5112598533993875</v>
      </c>
      <c r="FO523" s="466">
        <f t="shared" si="1283"/>
        <v>0</v>
      </c>
      <c r="FP523" s="466">
        <f t="shared" si="1284"/>
        <v>0</v>
      </c>
      <c r="FQ523" s="468">
        <f t="shared" si="1285"/>
        <v>1.6027830904208222</v>
      </c>
      <c r="FR523" s="466">
        <f t="shared" si="1286"/>
        <v>0</v>
      </c>
      <c r="FS523" s="466">
        <f t="shared" si="1287"/>
        <v>0</v>
      </c>
      <c r="FT523" s="466">
        <f t="shared" si="1288"/>
        <v>0</v>
      </c>
      <c r="FU523" s="466">
        <f t="shared" si="1289"/>
        <v>0</v>
      </c>
      <c r="FV523" s="466">
        <f t="shared" si="1290"/>
        <v>0</v>
      </c>
      <c r="FW523" s="466">
        <f t="shared" si="1291"/>
        <v>0</v>
      </c>
      <c r="FX523" s="466">
        <f t="shared" si="1292"/>
        <v>0</v>
      </c>
      <c r="FY523" s="466">
        <f t="shared" si="1293"/>
        <v>0</v>
      </c>
      <c r="FZ523" s="466">
        <f t="shared" si="1294"/>
        <v>0</v>
      </c>
      <c r="GA523" s="466">
        <f t="shared" si="1295"/>
        <v>0</v>
      </c>
      <c r="GB523" s="466">
        <f t="shared" si="1296"/>
        <v>0</v>
      </c>
      <c r="GC523" s="468">
        <f t="shared" si="1297"/>
        <v>0</v>
      </c>
    </row>
    <row r="524" spans="1:185">
      <c r="A524" s="97">
        <v>521</v>
      </c>
      <c r="B524" s="97" t="s">
        <v>11</v>
      </c>
      <c r="C524" s="97" t="s">
        <v>213</v>
      </c>
      <c r="D524" s="97" t="s">
        <v>935</v>
      </c>
      <c r="E524" s="321">
        <v>0</v>
      </c>
      <c r="F524" s="122">
        <v>0.45087083712917603</v>
      </c>
      <c r="G524" s="122">
        <v>2.59205744236924</v>
      </c>
      <c r="H524" s="122">
        <v>0</v>
      </c>
      <c r="I524" s="122">
        <v>0.41367399306601899</v>
      </c>
      <c r="J524" s="122">
        <v>2.5297184608802601</v>
      </c>
      <c r="K524" s="122">
        <v>0</v>
      </c>
      <c r="L524" s="122">
        <v>0.38774891993109201</v>
      </c>
      <c r="M524" s="122">
        <v>2.4572704553660398</v>
      </c>
      <c r="N524" s="122">
        <v>0</v>
      </c>
      <c r="O524" s="122">
        <v>0.32868484026716899</v>
      </c>
      <c r="P524" s="475">
        <v>2.3665484448831098</v>
      </c>
      <c r="Q524" s="474">
        <v>1</v>
      </c>
      <c r="R524" s="97">
        <v>0</v>
      </c>
      <c r="S524" s="97">
        <v>0.45087083712917603</v>
      </c>
      <c r="T524" s="97">
        <v>2.59205744236924</v>
      </c>
      <c r="U524" s="97">
        <v>0</v>
      </c>
      <c r="V524" s="97">
        <v>0.41367399306601899</v>
      </c>
      <c r="W524" s="97">
        <v>2.5297184608802601</v>
      </c>
      <c r="X524" s="97">
        <v>0</v>
      </c>
      <c r="Y524" s="97">
        <v>0.38774891993109201</v>
      </c>
      <c r="Z524" s="97">
        <v>2.4572704553660398</v>
      </c>
      <c r="AA524" s="97">
        <v>0</v>
      </c>
      <c r="AB524" s="97">
        <v>0.32868484026716899</v>
      </c>
      <c r="AC524" s="97">
        <v>2.3665484448831098</v>
      </c>
      <c r="AD524" s="321">
        <v>0</v>
      </c>
      <c r="AE524" s="97">
        <v>2.7068778013049402</v>
      </c>
      <c r="AF524" s="97">
        <v>15.5618464816484</v>
      </c>
      <c r="AG524" s="97">
        <v>0</v>
      </c>
      <c r="AH524" s="97">
        <v>2.4835603826972901</v>
      </c>
      <c r="AI524" s="97">
        <v>15.1875840737648</v>
      </c>
      <c r="AJ524" s="97">
        <v>0</v>
      </c>
      <c r="AK524" s="97">
        <v>2.3279149091222502</v>
      </c>
      <c r="AL524" s="97">
        <v>14.7526302337646</v>
      </c>
      <c r="AM524" s="97">
        <v>0</v>
      </c>
      <c r="AN524" s="97">
        <v>1.9733139171512999</v>
      </c>
      <c r="AO524" s="97">
        <v>14.207965837745</v>
      </c>
      <c r="AP524" s="466">
        <f t="shared" si="1154"/>
        <v>0</v>
      </c>
      <c r="AQ524" s="122">
        <f t="shared" si="1155"/>
        <v>6.003665747246834</v>
      </c>
      <c r="AR524" s="473">
        <f t="shared" si="1156"/>
        <v>6.0036657472468189</v>
      </c>
      <c r="AS524" s="122">
        <f t="shared" si="1157"/>
        <v>0</v>
      </c>
      <c r="AT524" s="122">
        <f t="shared" si="1158"/>
        <v>6.0036657472468526</v>
      </c>
      <c r="AU524" s="122">
        <f t="shared" si="1159"/>
        <v>6.0036657472468349</v>
      </c>
      <c r="AV524" s="122">
        <f t="shared" si="1160"/>
        <v>0</v>
      </c>
      <c r="AW524" s="122">
        <f t="shared" si="1161"/>
        <v>6.0036657472468287</v>
      </c>
      <c r="AX524" s="122">
        <f t="shared" si="1162"/>
        <v>6.0036656533059647</v>
      </c>
      <c r="AY524" s="122">
        <f t="shared" si="1163"/>
        <v>0</v>
      </c>
      <c r="AZ524" s="122">
        <f t="shared" si="1164"/>
        <v>6.0036657472468358</v>
      </c>
      <c r="BA524" s="469">
        <f t="shared" si="1165"/>
        <v>6.0036657472468393</v>
      </c>
      <c r="BB524" s="97">
        <f t="shared" si="1166"/>
        <v>0</v>
      </c>
      <c r="BC524" s="97">
        <f t="shared" si="1167"/>
        <v>6.9579389520968066E-2</v>
      </c>
      <c r="BD524" s="97">
        <f t="shared" si="1168"/>
        <v>0.4000120646340708</v>
      </c>
      <c r="BE524" s="97">
        <f t="shared" si="1169"/>
        <v>0</v>
      </c>
      <c r="BF524" s="97">
        <f t="shared" si="1170"/>
        <v>6.3839089885488198E-2</v>
      </c>
      <c r="BG524" s="97">
        <f t="shared" si="1171"/>
        <v>0.39039177447962142</v>
      </c>
      <c r="BH524" s="97">
        <f t="shared" si="1172"/>
        <v>0</v>
      </c>
      <c r="BI524" s="97">
        <f t="shared" si="1173"/>
        <v>5.9838274988032625E-2</v>
      </c>
      <c r="BJ524" s="97">
        <f t="shared" si="1174"/>
        <v>0.37921143727309914</v>
      </c>
      <c r="BK524" s="97">
        <f t="shared" si="1175"/>
        <v>0</v>
      </c>
      <c r="BL524" s="97">
        <f t="shared" si="1176"/>
        <v>5.0723374960785661E-2</v>
      </c>
      <c r="BM524" s="469">
        <f t="shared" si="1177"/>
        <v>0.36521101501090564</v>
      </c>
      <c r="BN524" s="467">
        <f t="shared" si="1178"/>
        <v>0</v>
      </c>
      <c r="BO524" s="97">
        <f t="shared" si="1179"/>
        <v>51188.618512371824</v>
      </c>
      <c r="BP524" s="97">
        <f t="shared" si="1180"/>
        <v>19121.539053531462</v>
      </c>
      <c r="BQ524" s="97">
        <f t="shared" si="1181"/>
        <v>0</v>
      </c>
      <c r="BR524" s="97">
        <f t="shared" si="1182"/>
        <v>53731.156683974426</v>
      </c>
      <c r="BS524" s="97">
        <f t="shared" si="1183"/>
        <v>19385.415939891911</v>
      </c>
      <c r="BT524" s="97">
        <f t="shared" si="1184"/>
        <v>0</v>
      </c>
      <c r="BU524" s="97">
        <f t="shared" si="1185"/>
        <v>55725.090291443092</v>
      </c>
      <c r="BV524" s="97">
        <f t="shared" si="1186"/>
        <v>19705.149952043383</v>
      </c>
      <c r="BW524" s="97">
        <f t="shared" si="1187"/>
        <v>0</v>
      </c>
      <c r="BX524" s="97">
        <f t="shared" si="1188"/>
        <v>61158.638748853104</v>
      </c>
      <c r="BY524" s="469">
        <f t="shared" si="1189"/>
        <v>20126.942091855009</v>
      </c>
      <c r="BZ524" s="470">
        <f t="shared" si="1190"/>
        <v>0</v>
      </c>
      <c r="CA524" s="470">
        <f t="shared" si="1191"/>
        <v>5.6766388837992321E-3</v>
      </c>
      <c r="CB524" s="470">
        <f t="shared" si="1192"/>
        <v>3.6884867482052483E-4</v>
      </c>
      <c r="CC524" s="470">
        <f t="shared" si="1193"/>
        <v>0</v>
      </c>
      <c r="CD524" s="470">
        <f t="shared" si="1194"/>
        <v>6.4943841750524757E-3</v>
      </c>
      <c r="CE524" s="470">
        <f t="shared" si="1195"/>
        <v>3.8315362439870907E-4</v>
      </c>
      <c r="CF524" s="470">
        <f t="shared" si="1196"/>
        <v>0</v>
      </c>
      <c r="CG524" s="470">
        <f t="shared" si="1197"/>
        <v>7.1857183124257526E-3</v>
      </c>
      <c r="CH524" s="470">
        <f t="shared" si="1198"/>
        <v>4.0095606710715252E-4</v>
      </c>
      <c r="CI524" s="470">
        <f t="shared" si="1199"/>
        <v>0</v>
      </c>
      <c r="CJ524" s="470">
        <f t="shared" si="1200"/>
        <v>9.3035381095064769E-3</v>
      </c>
      <c r="CK524" s="472">
        <f t="shared" si="1201"/>
        <v>4.2523832832099776E-4</v>
      </c>
      <c r="CL524" s="470">
        <f t="shared" si="1202"/>
        <v>0</v>
      </c>
      <c r="CM524" s="116">
        <f t="shared" si="1203"/>
        <v>0</v>
      </c>
      <c r="CN524" s="116">
        <f t="shared" si="1204"/>
        <v>0</v>
      </c>
      <c r="CO524" s="116">
        <f t="shared" si="1205"/>
        <v>0</v>
      </c>
      <c r="CP524" s="116">
        <f t="shared" si="1206"/>
        <v>0</v>
      </c>
      <c r="CQ524" s="116">
        <f t="shared" si="1207"/>
        <v>0</v>
      </c>
      <c r="CR524" s="116">
        <f t="shared" si="1208"/>
        <v>0</v>
      </c>
      <c r="CS524" s="116">
        <f t="shared" si="1209"/>
        <v>0</v>
      </c>
      <c r="CT524" s="116">
        <f t="shared" si="1210"/>
        <v>0</v>
      </c>
      <c r="CU524" s="116">
        <f t="shared" si="1211"/>
        <v>0</v>
      </c>
      <c r="CV524" s="116">
        <f t="shared" si="1212"/>
        <v>0</v>
      </c>
      <c r="CW524" s="471">
        <f t="shared" si="1213"/>
        <v>0</v>
      </c>
      <c r="CX524" s="470">
        <f t="shared" si="1214"/>
        <v>0</v>
      </c>
      <c r="CY524" s="116">
        <f t="shared" si="1215"/>
        <v>0</v>
      </c>
      <c r="CZ524" s="116">
        <f t="shared" si="1216"/>
        <v>2.59205744236924</v>
      </c>
      <c r="DA524" s="116">
        <f t="shared" si="1217"/>
        <v>0</v>
      </c>
      <c r="DB524" s="116">
        <f t="shared" si="1218"/>
        <v>0</v>
      </c>
      <c r="DC524" s="116">
        <f t="shared" si="1219"/>
        <v>2.5297184608802601</v>
      </c>
      <c r="DD524" s="116">
        <f t="shared" si="1220"/>
        <v>0</v>
      </c>
      <c r="DE524" s="116">
        <f t="shared" si="1221"/>
        <v>0</v>
      </c>
      <c r="DF524" s="116">
        <f t="shared" si="1222"/>
        <v>2.4572704553660398</v>
      </c>
      <c r="DG524" s="116">
        <f t="shared" si="1223"/>
        <v>0</v>
      </c>
      <c r="DH524" s="116">
        <f t="shared" si="1224"/>
        <v>0</v>
      </c>
      <c r="DI524" s="471">
        <f t="shared" si="1225"/>
        <v>2.3665484448831098</v>
      </c>
      <c r="DJ524" s="470">
        <f t="shared" si="1226"/>
        <v>0</v>
      </c>
      <c r="DK524" s="116">
        <f t="shared" si="1227"/>
        <v>0.45087083712917603</v>
      </c>
      <c r="DL524" s="116">
        <f t="shared" si="1228"/>
        <v>0</v>
      </c>
      <c r="DM524" s="116">
        <f t="shared" si="1229"/>
        <v>0</v>
      </c>
      <c r="DN524" s="116">
        <f t="shared" si="1230"/>
        <v>0.41367399306601899</v>
      </c>
      <c r="DO524" s="116">
        <f t="shared" si="1231"/>
        <v>0</v>
      </c>
      <c r="DP524" s="116">
        <f t="shared" si="1232"/>
        <v>0</v>
      </c>
      <c r="DQ524" s="116">
        <f t="shared" si="1233"/>
        <v>0.38774891993109201</v>
      </c>
      <c r="DR524" s="116">
        <f t="shared" si="1234"/>
        <v>0</v>
      </c>
      <c r="DS524" s="116">
        <f t="shared" si="1235"/>
        <v>0</v>
      </c>
      <c r="DT524" s="116">
        <f t="shared" si="1236"/>
        <v>0.32868484026716899</v>
      </c>
      <c r="DU524" s="471">
        <f t="shared" si="1237"/>
        <v>0</v>
      </c>
      <c r="DV524" s="470">
        <f t="shared" si="1238"/>
        <v>0</v>
      </c>
      <c r="DW524" s="470">
        <f t="shared" si="1239"/>
        <v>0</v>
      </c>
      <c r="DX524" s="470">
        <f t="shared" si="1240"/>
        <v>0</v>
      </c>
      <c r="DY524" s="470">
        <f t="shared" si="1241"/>
        <v>0</v>
      </c>
      <c r="DZ524" s="470">
        <f t="shared" si="1242"/>
        <v>0</v>
      </c>
      <c r="EA524" s="470">
        <f t="shared" si="1243"/>
        <v>0</v>
      </c>
      <c r="EB524" s="470">
        <f t="shared" si="1244"/>
        <v>0</v>
      </c>
      <c r="EC524" s="470">
        <f t="shared" si="1245"/>
        <v>0</v>
      </c>
      <c r="ED524" s="470">
        <f t="shared" si="1246"/>
        <v>0</v>
      </c>
      <c r="EE524" s="470">
        <f t="shared" si="1247"/>
        <v>0</v>
      </c>
      <c r="EF524" s="470">
        <f t="shared" si="1248"/>
        <v>0</v>
      </c>
      <c r="EG524" s="470">
        <f t="shared" si="1249"/>
        <v>0</v>
      </c>
      <c r="EH524" s="466">
        <f t="shared" si="1250"/>
        <v>0</v>
      </c>
      <c r="EI524" s="122">
        <f t="shared" si="1251"/>
        <v>0.73568651384826966</v>
      </c>
      <c r="EJ524" s="122">
        <f t="shared" si="1252"/>
        <v>4.7802405837493317E-2</v>
      </c>
      <c r="EK524" s="122">
        <f t="shared" si="1253"/>
        <v>0</v>
      </c>
      <c r="EL524" s="122">
        <f t="shared" si="1254"/>
        <v>0.84166545576315477</v>
      </c>
      <c r="EM524" s="122">
        <f t="shared" si="1255"/>
        <v>4.9656312471572928E-2</v>
      </c>
      <c r="EN524" s="122">
        <f t="shared" si="1256"/>
        <v>0</v>
      </c>
      <c r="EO524" s="122">
        <f t="shared" si="1257"/>
        <v>0.93126164319723204</v>
      </c>
      <c r="EP524" s="122">
        <f t="shared" si="1258"/>
        <v>5.1963490589162262E-2</v>
      </c>
      <c r="EQ524" s="122">
        <f t="shared" si="1259"/>
        <v>0</v>
      </c>
      <c r="ER524" s="122">
        <f t="shared" si="1260"/>
        <v>1.205728893160894</v>
      </c>
      <c r="ES524" s="469">
        <f t="shared" si="1261"/>
        <v>5.5110446466829575E-2</v>
      </c>
      <c r="ET524" s="466">
        <f t="shared" si="1262"/>
        <v>0</v>
      </c>
      <c r="EU524" s="122">
        <f t="shared" si="1263"/>
        <v>0</v>
      </c>
      <c r="EV524" s="122">
        <f t="shared" si="1264"/>
        <v>4.7802405837493317E-2</v>
      </c>
      <c r="EW524" s="122">
        <f t="shared" si="1265"/>
        <v>0</v>
      </c>
      <c r="EX524" s="122">
        <f t="shared" si="1266"/>
        <v>0</v>
      </c>
      <c r="EY524" s="122">
        <f t="shared" si="1267"/>
        <v>4.9656312471572928E-2</v>
      </c>
      <c r="EZ524" s="122">
        <f t="shared" si="1268"/>
        <v>0</v>
      </c>
      <c r="FA524" s="122">
        <f t="shared" si="1269"/>
        <v>0</v>
      </c>
      <c r="FB524" s="122">
        <f t="shared" si="1270"/>
        <v>5.1963490589162262E-2</v>
      </c>
      <c r="FC524" s="122">
        <f t="shared" si="1271"/>
        <v>0</v>
      </c>
      <c r="FD524" s="122">
        <f t="shared" si="1272"/>
        <v>0</v>
      </c>
      <c r="FE524" s="469">
        <f t="shared" si="1273"/>
        <v>5.5110446466829575E-2</v>
      </c>
      <c r="FF524" s="466">
        <f t="shared" si="1274"/>
        <v>0</v>
      </c>
      <c r="FG524" s="466">
        <f t="shared" si="1275"/>
        <v>0.73568651384826966</v>
      </c>
      <c r="FH524" s="466">
        <f t="shared" si="1276"/>
        <v>0</v>
      </c>
      <c r="FI524" s="466">
        <f t="shared" si="1277"/>
        <v>0</v>
      </c>
      <c r="FJ524" s="466">
        <f t="shared" si="1278"/>
        <v>0.84166545576315477</v>
      </c>
      <c r="FK524" s="466">
        <f t="shared" si="1279"/>
        <v>0</v>
      </c>
      <c r="FL524" s="466">
        <f t="shared" si="1280"/>
        <v>0</v>
      </c>
      <c r="FM524" s="466">
        <f t="shared" si="1281"/>
        <v>0.93126164319723204</v>
      </c>
      <c r="FN524" s="466">
        <f t="shared" si="1282"/>
        <v>0</v>
      </c>
      <c r="FO524" s="466">
        <f t="shared" si="1283"/>
        <v>0</v>
      </c>
      <c r="FP524" s="466">
        <f t="shared" si="1284"/>
        <v>1.205728893160894</v>
      </c>
      <c r="FQ524" s="468">
        <f t="shared" si="1285"/>
        <v>0</v>
      </c>
      <c r="FR524" s="466">
        <f t="shared" si="1286"/>
        <v>0</v>
      </c>
      <c r="FS524" s="466">
        <f t="shared" si="1287"/>
        <v>0</v>
      </c>
      <c r="FT524" s="466">
        <f t="shared" si="1288"/>
        <v>0</v>
      </c>
      <c r="FU524" s="466">
        <f t="shared" si="1289"/>
        <v>0</v>
      </c>
      <c r="FV524" s="466">
        <f t="shared" si="1290"/>
        <v>0</v>
      </c>
      <c r="FW524" s="466">
        <f t="shared" si="1291"/>
        <v>0</v>
      </c>
      <c r="FX524" s="466">
        <f t="shared" si="1292"/>
        <v>0</v>
      </c>
      <c r="FY524" s="466">
        <f t="shared" si="1293"/>
        <v>0</v>
      </c>
      <c r="FZ524" s="466">
        <f t="shared" si="1294"/>
        <v>0</v>
      </c>
      <c r="GA524" s="466">
        <f t="shared" si="1295"/>
        <v>0</v>
      </c>
      <c r="GB524" s="466">
        <f t="shared" si="1296"/>
        <v>0</v>
      </c>
      <c r="GC524" s="468">
        <f t="shared" si="1297"/>
        <v>0</v>
      </c>
    </row>
    <row r="525" spans="1:185">
      <c r="A525" s="97">
        <v>522</v>
      </c>
      <c r="B525" s="97" t="s">
        <v>11</v>
      </c>
      <c r="C525" s="97" t="s">
        <v>213</v>
      </c>
      <c r="D525" s="97" t="s">
        <v>935</v>
      </c>
      <c r="E525" s="321">
        <v>0</v>
      </c>
      <c r="F525" s="122">
        <v>0.73149096752988896</v>
      </c>
      <c r="G525" s="122">
        <v>4.2053431942605197</v>
      </c>
      <c r="H525" s="122">
        <v>0</v>
      </c>
      <c r="I525" s="122">
        <v>0.67114296270867302</v>
      </c>
      <c r="J525" s="122">
        <v>4.1042046904385501</v>
      </c>
      <c r="K525" s="122">
        <v>0</v>
      </c>
      <c r="L525" s="122">
        <v>0.62908223207570402</v>
      </c>
      <c r="M525" s="122">
        <v>3.98666534815897</v>
      </c>
      <c r="N525" s="122">
        <v>0</v>
      </c>
      <c r="O525" s="122">
        <v>0.53325691532928898</v>
      </c>
      <c r="P525" s="475">
        <v>3.8394783363598499</v>
      </c>
      <c r="Q525" s="474">
        <v>1</v>
      </c>
      <c r="R525" s="97">
        <v>0</v>
      </c>
      <c r="S525" s="97">
        <v>0.73149096752988896</v>
      </c>
      <c r="T525" s="97">
        <v>4.2053431942605197</v>
      </c>
      <c r="U525" s="97">
        <v>0</v>
      </c>
      <c r="V525" s="97">
        <v>0.67114296270867302</v>
      </c>
      <c r="W525" s="97">
        <v>4.1042046904385501</v>
      </c>
      <c r="X525" s="97">
        <v>0</v>
      </c>
      <c r="Y525" s="97">
        <v>0.62908223207570402</v>
      </c>
      <c r="Z525" s="97">
        <v>3.98666534815897</v>
      </c>
      <c r="AA525" s="97">
        <v>0</v>
      </c>
      <c r="AB525" s="97">
        <v>0.53325691532928898</v>
      </c>
      <c r="AC525" s="97">
        <v>3.8394783363598499</v>
      </c>
      <c r="AD525" s="321">
        <v>0</v>
      </c>
      <c r="AE525" s="97">
        <v>9501.8611455763003</v>
      </c>
      <c r="AF525" s="97">
        <v>54626.2207943463</v>
      </c>
      <c r="AG525" s="97">
        <v>0</v>
      </c>
      <c r="AH525" s="97">
        <v>8717.9576010662495</v>
      </c>
      <c r="AI525" s="97">
        <v>53312.4601842423</v>
      </c>
      <c r="AJ525" s="97">
        <v>0</v>
      </c>
      <c r="AK525" s="97">
        <v>8171.6005851956097</v>
      </c>
      <c r="AL525" s="97">
        <v>51785.65625</v>
      </c>
      <c r="AM525" s="97">
        <v>0</v>
      </c>
      <c r="AN525" s="97">
        <v>6926.8567751251203</v>
      </c>
      <c r="AO525" s="97">
        <v>49873.739585238203</v>
      </c>
      <c r="AP525" s="466">
        <f t="shared" si="1154"/>
        <v>0</v>
      </c>
      <c r="AQ525" s="122">
        <f t="shared" si="1155"/>
        <v>12989.71766891715</v>
      </c>
      <c r="AR525" s="473">
        <f t="shared" si="1156"/>
        <v>12989.717668917136</v>
      </c>
      <c r="AS525" s="122">
        <f t="shared" si="1157"/>
        <v>0</v>
      </c>
      <c r="AT525" s="122">
        <f t="shared" si="1158"/>
        <v>12989.717668917143</v>
      </c>
      <c r="AU525" s="122">
        <f t="shared" si="1159"/>
        <v>12989.717668917156</v>
      </c>
      <c r="AV525" s="122">
        <f t="shared" si="1160"/>
        <v>0</v>
      </c>
      <c r="AW525" s="122">
        <f t="shared" si="1161"/>
        <v>12989.717668917147</v>
      </c>
      <c r="AX525" s="122">
        <f t="shared" si="1162"/>
        <v>12989.717402268154</v>
      </c>
      <c r="AY525" s="122">
        <f t="shared" si="1163"/>
        <v>0</v>
      </c>
      <c r="AZ525" s="122">
        <f t="shared" si="1164"/>
        <v>12989.717668917147</v>
      </c>
      <c r="BA525" s="469">
        <f t="shared" si="1165"/>
        <v>12989.717668917159</v>
      </c>
      <c r="BB525" s="97">
        <f t="shared" si="1166"/>
        <v>0</v>
      </c>
      <c r="BC525" s="97">
        <f t="shared" si="1167"/>
        <v>0.11288531164469585</v>
      </c>
      <c r="BD525" s="97">
        <f t="shared" si="1168"/>
        <v>0.64897790694538171</v>
      </c>
      <c r="BE525" s="97">
        <f t="shared" si="1169"/>
        <v>0</v>
      </c>
      <c r="BF525" s="97">
        <f t="shared" si="1170"/>
        <v>0.10357227343400843</v>
      </c>
      <c r="BG525" s="97">
        <f t="shared" si="1171"/>
        <v>0.63336998828334456</v>
      </c>
      <c r="BH525" s="97">
        <f t="shared" si="1172"/>
        <v>0</v>
      </c>
      <c r="BI525" s="97">
        <f t="shared" si="1173"/>
        <v>9.7081368014438368E-2</v>
      </c>
      <c r="BJ525" s="97">
        <f t="shared" si="1174"/>
        <v>0.61523105578422144</v>
      </c>
      <c r="BK525" s="97">
        <f t="shared" si="1175"/>
        <v>0</v>
      </c>
      <c r="BL525" s="97">
        <f t="shared" si="1176"/>
        <v>8.2293392188983266E-2</v>
      </c>
      <c r="BM525" s="469">
        <f t="shared" si="1177"/>
        <v>0.59251682904113279</v>
      </c>
      <c r="BN525" s="467">
        <f t="shared" si="1178"/>
        <v>0</v>
      </c>
      <c r="BO525" s="97">
        <f t="shared" si="1179"/>
        <v>84340918.195462912</v>
      </c>
      <c r="BP525" s="97">
        <f t="shared" si="1180"/>
        <v>31505600.423568133</v>
      </c>
      <c r="BQ525" s="97">
        <f t="shared" si="1181"/>
        <v>0</v>
      </c>
      <c r="BR525" s="97">
        <f t="shared" si="1182"/>
        <v>88530130.762083218</v>
      </c>
      <c r="BS525" s="97">
        <f t="shared" si="1183"/>
        <v>31940377.128487814</v>
      </c>
      <c r="BT525" s="97">
        <f t="shared" si="1184"/>
        <v>0</v>
      </c>
      <c r="BU525" s="97">
        <f t="shared" si="1185"/>
        <v>91815435.116098553</v>
      </c>
      <c r="BV525" s="97">
        <f t="shared" si="1186"/>
        <v>32467186.658336647</v>
      </c>
      <c r="BW525" s="97">
        <f t="shared" si="1187"/>
        <v>0</v>
      </c>
      <c r="BX525" s="97">
        <f t="shared" si="1188"/>
        <v>100768020.26638398</v>
      </c>
      <c r="BY525" s="469">
        <f t="shared" si="1189"/>
        <v>33162152.560997237</v>
      </c>
      <c r="BZ525" s="470">
        <f t="shared" si="1190"/>
        <v>0</v>
      </c>
      <c r="CA525" s="470">
        <f t="shared" si="1191"/>
        <v>5.7650006588780416</v>
      </c>
      <c r="CB525" s="470">
        <f t="shared" si="1192"/>
        <v>0.37459012223505544</v>
      </c>
      <c r="CC525" s="470">
        <f t="shared" si="1193"/>
        <v>0</v>
      </c>
      <c r="CD525" s="470">
        <f t="shared" si="1194"/>
        <v>6.5954748601388529</v>
      </c>
      <c r="CE525" s="470">
        <f t="shared" si="1195"/>
        <v>0.38911774067821725</v>
      </c>
      <c r="CF525" s="470">
        <f t="shared" si="1196"/>
        <v>0</v>
      </c>
      <c r="CG525" s="470">
        <f t="shared" si="1197"/>
        <v>7.297570208996893</v>
      </c>
      <c r="CH525" s="470">
        <f t="shared" si="1198"/>
        <v>0.40719729175825969</v>
      </c>
      <c r="CI525" s="470">
        <f t="shared" si="1199"/>
        <v>0</v>
      </c>
      <c r="CJ525" s="470">
        <f t="shared" si="1200"/>
        <v>9.4483556958805845</v>
      </c>
      <c r="CK525" s="472">
        <f t="shared" si="1201"/>
        <v>0.43185752927620058</v>
      </c>
      <c r="CL525" s="470">
        <f t="shared" si="1202"/>
        <v>0</v>
      </c>
      <c r="CM525" s="116">
        <f t="shared" si="1203"/>
        <v>0</v>
      </c>
      <c r="CN525" s="116">
        <f t="shared" si="1204"/>
        <v>0</v>
      </c>
      <c r="CO525" s="116">
        <f t="shared" si="1205"/>
        <v>0</v>
      </c>
      <c r="CP525" s="116">
        <f t="shared" si="1206"/>
        <v>0</v>
      </c>
      <c r="CQ525" s="116">
        <f t="shared" si="1207"/>
        <v>0</v>
      </c>
      <c r="CR525" s="116">
        <f t="shared" si="1208"/>
        <v>0</v>
      </c>
      <c r="CS525" s="116">
        <f t="shared" si="1209"/>
        <v>0</v>
      </c>
      <c r="CT525" s="116">
        <f t="shared" si="1210"/>
        <v>0</v>
      </c>
      <c r="CU525" s="116">
        <f t="shared" si="1211"/>
        <v>0</v>
      </c>
      <c r="CV525" s="116">
        <f t="shared" si="1212"/>
        <v>0</v>
      </c>
      <c r="CW525" s="471">
        <f t="shared" si="1213"/>
        <v>0</v>
      </c>
      <c r="CX525" s="470">
        <f t="shared" si="1214"/>
        <v>0</v>
      </c>
      <c r="CY525" s="116">
        <f t="shared" si="1215"/>
        <v>0</v>
      </c>
      <c r="CZ525" s="116">
        <f t="shared" si="1216"/>
        <v>0</v>
      </c>
      <c r="DA525" s="116">
        <f t="shared" si="1217"/>
        <v>0</v>
      </c>
      <c r="DB525" s="116">
        <f t="shared" si="1218"/>
        <v>0</v>
      </c>
      <c r="DC525" s="116">
        <f t="shared" si="1219"/>
        <v>0</v>
      </c>
      <c r="DD525" s="116">
        <f t="shared" si="1220"/>
        <v>0</v>
      </c>
      <c r="DE525" s="116">
        <f t="shared" si="1221"/>
        <v>0</v>
      </c>
      <c r="DF525" s="116">
        <f t="shared" si="1222"/>
        <v>0</v>
      </c>
      <c r="DG525" s="116">
        <f t="shared" si="1223"/>
        <v>0</v>
      </c>
      <c r="DH525" s="116">
        <f t="shared" si="1224"/>
        <v>0</v>
      </c>
      <c r="DI525" s="471">
        <f t="shared" si="1225"/>
        <v>0</v>
      </c>
      <c r="DJ525" s="470">
        <f t="shared" si="1226"/>
        <v>0</v>
      </c>
      <c r="DK525" s="116">
        <f t="shared" si="1227"/>
        <v>0</v>
      </c>
      <c r="DL525" s="116">
        <f t="shared" si="1228"/>
        <v>0</v>
      </c>
      <c r="DM525" s="116">
        <f t="shared" si="1229"/>
        <v>0</v>
      </c>
      <c r="DN525" s="116">
        <f t="shared" si="1230"/>
        <v>0</v>
      </c>
      <c r="DO525" s="116">
        <f t="shared" si="1231"/>
        <v>0</v>
      </c>
      <c r="DP525" s="116">
        <f t="shared" si="1232"/>
        <v>0</v>
      </c>
      <c r="DQ525" s="116">
        <f t="shared" si="1233"/>
        <v>0</v>
      </c>
      <c r="DR525" s="116">
        <f t="shared" si="1234"/>
        <v>0</v>
      </c>
      <c r="DS525" s="116">
        <f t="shared" si="1235"/>
        <v>0</v>
      </c>
      <c r="DT525" s="116">
        <f t="shared" si="1236"/>
        <v>0</v>
      </c>
      <c r="DU525" s="471">
        <f t="shared" si="1237"/>
        <v>0</v>
      </c>
      <c r="DV525" s="470">
        <f t="shared" si="1238"/>
        <v>0</v>
      </c>
      <c r="DW525" s="470">
        <f t="shared" si="1239"/>
        <v>0</v>
      </c>
      <c r="DX525" s="470">
        <f t="shared" si="1240"/>
        <v>0</v>
      </c>
      <c r="DY525" s="470">
        <f t="shared" si="1241"/>
        <v>0</v>
      </c>
      <c r="DZ525" s="470">
        <f t="shared" si="1242"/>
        <v>0</v>
      </c>
      <c r="EA525" s="470">
        <f t="shared" si="1243"/>
        <v>0</v>
      </c>
      <c r="EB525" s="470">
        <f t="shared" si="1244"/>
        <v>0</v>
      </c>
      <c r="EC525" s="470">
        <f t="shared" si="1245"/>
        <v>0</v>
      </c>
      <c r="ED525" s="470">
        <f t="shared" si="1246"/>
        <v>0</v>
      </c>
      <c r="EE525" s="470">
        <f t="shared" si="1247"/>
        <v>0</v>
      </c>
      <c r="EF525" s="470">
        <f t="shared" si="1248"/>
        <v>0</v>
      </c>
      <c r="EG525" s="470">
        <f t="shared" si="1249"/>
        <v>0</v>
      </c>
      <c r="EH525" s="466">
        <f t="shared" si="1250"/>
        <v>0</v>
      </c>
      <c r="EI525" s="122">
        <f t="shared" si="1251"/>
        <v>747.13810828572798</v>
      </c>
      <c r="EJ525" s="122">
        <f t="shared" si="1252"/>
        <v>48.546491469731436</v>
      </c>
      <c r="EK525" s="122">
        <f t="shared" si="1253"/>
        <v>0</v>
      </c>
      <c r="EL525" s="122">
        <f t="shared" si="1254"/>
        <v>854.76670374036553</v>
      </c>
      <c r="EM525" s="122">
        <f t="shared" si="1255"/>
        <v>50.429255757850903</v>
      </c>
      <c r="EN525" s="122">
        <f t="shared" si="1256"/>
        <v>0</v>
      </c>
      <c r="EO525" s="122">
        <f t="shared" si="1257"/>
        <v>945.75753302573321</v>
      </c>
      <c r="EP525" s="122">
        <f t="shared" si="1258"/>
        <v>52.772346833095803</v>
      </c>
      <c r="EQ525" s="122">
        <f t="shared" si="1259"/>
        <v>0</v>
      </c>
      <c r="ER525" s="122">
        <f t="shared" si="1260"/>
        <v>1224.4971022093064</v>
      </c>
      <c r="ES525" s="469">
        <f t="shared" si="1261"/>
        <v>55.968288047891214</v>
      </c>
      <c r="ET525" s="466">
        <f t="shared" si="1262"/>
        <v>0</v>
      </c>
      <c r="EU525" s="122">
        <f t="shared" si="1263"/>
        <v>0</v>
      </c>
      <c r="EV525" s="122">
        <f t="shared" si="1264"/>
        <v>0</v>
      </c>
      <c r="EW525" s="122">
        <f t="shared" si="1265"/>
        <v>0</v>
      </c>
      <c r="EX525" s="122">
        <f t="shared" si="1266"/>
        <v>0</v>
      </c>
      <c r="EY525" s="122">
        <f t="shared" si="1267"/>
        <v>0</v>
      </c>
      <c r="EZ525" s="122">
        <f t="shared" si="1268"/>
        <v>0</v>
      </c>
      <c r="FA525" s="122">
        <f t="shared" si="1269"/>
        <v>0</v>
      </c>
      <c r="FB525" s="122">
        <f t="shared" si="1270"/>
        <v>0</v>
      </c>
      <c r="FC525" s="122">
        <f t="shared" si="1271"/>
        <v>0</v>
      </c>
      <c r="FD525" s="122">
        <f t="shared" si="1272"/>
        <v>0</v>
      </c>
      <c r="FE525" s="469">
        <f t="shared" si="1273"/>
        <v>0</v>
      </c>
      <c r="FF525" s="466">
        <f t="shared" si="1274"/>
        <v>0</v>
      </c>
      <c r="FG525" s="466">
        <f t="shared" si="1275"/>
        <v>0</v>
      </c>
      <c r="FH525" s="466">
        <f t="shared" si="1276"/>
        <v>0</v>
      </c>
      <c r="FI525" s="466">
        <f t="shared" si="1277"/>
        <v>0</v>
      </c>
      <c r="FJ525" s="466">
        <f t="shared" si="1278"/>
        <v>0</v>
      </c>
      <c r="FK525" s="466">
        <f t="shared" si="1279"/>
        <v>0</v>
      </c>
      <c r="FL525" s="466">
        <f t="shared" si="1280"/>
        <v>0</v>
      </c>
      <c r="FM525" s="466">
        <f t="shared" si="1281"/>
        <v>0</v>
      </c>
      <c r="FN525" s="466">
        <f t="shared" si="1282"/>
        <v>0</v>
      </c>
      <c r="FO525" s="466">
        <f t="shared" si="1283"/>
        <v>0</v>
      </c>
      <c r="FP525" s="466">
        <f t="shared" si="1284"/>
        <v>0</v>
      </c>
      <c r="FQ525" s="468">
        <f t="shared" si="1285"/>
        <v>0</v>
      </c>
      <c r="FR525" s="466">
        <f t="shared" si="1286"/>
        <v>0</v>
      </c>
      <c r="FS525" s="466">
        <f t="shared" si="1287"/>
        <v>0</v>
      </c>
      <c r="FT525" s="466">
        <f t="shared" si="1288"/>
        <v>0</v>
      </c>
      <c r="FU525" s="466">
        <f t="shared" si="1289"/>
        <v>0</v>
      </c>
      <c r="FV525" s="466">
        <f t="shared" si="1290"/>
        <v>0</v>
      </c>
      <c r="FW525" s="466">
        <f t="shared" si="1291"/>
        <v>0</v>
      </c>
      <c r="FX525" s="466">
        <f t="shared" si="1292"/>
        <v>0</v>
      </c>
      <c r="FY525" s="466">
        <f t="shared" si="1293"/>
        <v>0</v>
      </c>
      <c r="FZ525" s="466">
        <f t="shared" si="1294"/>
        <v>0</v>
      </c>
      <c r="GA525" s="466">
        <f t="shared" si="1295"/>
        <v>0</v>
      </c>
      <c r="GB525" s="466">
        <f t="shared" si="1296"/>
        <v>0</v>
      </c>
      <c r="GC525" s="468">
        <f t="shared" si="1297"/>
        <v>0</v>
      </c>
    </row>
    <row r="526" spans="1:185">
      <c r="A526" s="97">
        <v>523</v>
      </c>
      <c r="B526" s="97" t="s">
        <v>11</v>
      </c>
      <c r="C526" s="97" t="s">
        <v>213</v>
      </c>
      <c r="D526" s="97" t="s">
        <v>935</v>
      </c>
      <c r="E526" s="321">
        <v>0</v>
      </c>
      <c r="F526" s="122">
        <v>0.74182420678832495</v>
      </c>
      <c r="G526" s="122">
        <v>2.4962906537599601</v>
      </c>
      <c r="H526" s="122">
        <v>0</v>
      </c>
      <c r="I526" s="122">
        <v>0.73655361932064101</v>
      </c>
      <c r="J526" s="122">
        <v>2.4498728965584502</v>
      </c>
      <c r="K526" s="122">
        <v>0</v>
      </c>
      <c r="L526" s="122">
        <v>0.73278891398658097</v>
      </c>
      <c r="M526" s="122">
        <v>2.39848524946028</v>
      </c>
      <c r="N526" s="122">
        <v>0</v>
      </c>
      <c r="O526" s="122">
        <v>0.72021479817082001</v>
      </c>
      <c r="P526" s="475">
        <v>2.3256208883637801</v>
      </c>
      <c r="Q526" s="474">
        <v>1</v>
      </c>
      <c r="R526" s="97">
        <v>0</v>
      </c>
      <c r="S526" s="97">
        <v>0.74182420678832495</v>
      </c>
      <c r="T526" s="97">
        <v>2.4962906537599601</v>
      </c>
      <c r="U526" s="97">
        <v>0</v>
      </c>
      <c r="V526" s="97">
        <v>0.73655361932064101</v>
      </c>
      <c r="W526" s="97">
        <v>2.4498728965584502</v>
      </c>
      <c r="X526" s="97">
        <v>0</v>
      </c>
      <c r="Y526" s="97">
        <v>0.73278891398658097</v>
      </c>
      <c r="Z526" s="97">
        <v>2.39848524946028</v>
      </c>
      <c r="AA526" s="97">
        <v>0</v>
      </c>
      <c r="AB526" s="97">
        <v>0.72021479817082001</v>
      </c>
      <c r="AC526" s="97">
        <v>2.3256208883637801</v>
      </c>
      <c r="AD526" s="321">
        <v>0</v>
      </c>
      <c r="AE526" s="97">
        <v>66.586124543243002</v>
      </c>
      <c r="AF526" s="97">
        <v>224.06699437192</v>
      </c>
      <c r="AG526" s="97">
        <v>0</v>
      </c>
      <c r="AH526" s="97">
        <v>66.113036727655697</v>
      </c>
      <c r="AI526" s="97">
        <v>219.90053750282101</v>
      </c>
      <c r="AJ526" s="97">
        <v>0</v>
      </c>
      <c r="AK526" s="97">
        <v>65.775116859379096</v>
      </c>
      <c r="AL526" s="97">
        <v>215.28797912597599</v>
      </c>
      <c r="AM526" s="97">
        <v>0</v>
      </c>
      <c r="AN526" s="97">
        <v>64.646464499335096</v>
      </c>
      <c r="AO526" s="97">
        <v>208.74767997041701</v>
      </c>
      <c r="AP526" s="466">
        <f t="shared" si="1154"/>
        <v>0</v>
      </c>
      <c r="AQ526" s="122">
        <f t="shared" si="1155"/>
        <v>89.75997808365257</v>
      </c>
      <c r="AR526" s="473">
        <f t="shared" si="1156"/>
        <v>89.759978083652271</v>
      </c>
      <c r="AS526" s="122">
        <f t="shared" si="1157"/>
        <v>0</v>
      </c>
      <c r="AT526" s="122">
        <f t="shared" si="1158"/>
        <v>89.759978083652541</v>
      </c>
      <c r="AU526" s="122">
        <f t="shared" si="1159"/>
        <v>89.759978083652598</v>
      </c>
      <c r="AV526" s="122">
        <f t="shared" si="1160"/>
        <v>0</v>
      </c>
      <c r="AW526" s="122">
        <f t="shared" si="1161"/>
        <v>89.759978083652598</v>
      </c>
      <c r="AX526" s="122">
        <f t="shared" si="1162"/>
        <v>89.759976291045049</v>
      </c>
      <c r="AY526" s="122">
        <f t="shared" si="1163"/>
        <v>0</v>
      </c>
      <c r="AZ526" s="122">
        <f t="shared" si="1164"/>
        <v>89.759978083652612</v>
      </c>
      <c r="BA526" s="469">
        <f t="shared" si="1165"/>
        <v>89.759978083652356</v>
      </c>
      <c r="BB526" s="97">
        <f t="shared" si="1166"/>
        <v>0</v>
      </c>
      <c r="BC526" s="97">
        <f t="shared" si="1167"/>
        <v>0.11447996008981161</v>
      </c>
      <c r="BD526" s="97">
        <f t="shared" si="1168"/>
        <v>0.38523312100080093</v>
      </c>
      <c r="BE526" s="97">
        <f t="shared" si="1169"/>
        <v>0</v>
      </c>
      <c r="BF526" s="97">
        <f t="shared" si="1170"/>
        <v>0.11366659131938202</v>
      </c>
      <c r="BG526" s="97">
        <f t="shared" si="1171"/>
        <v>0.3780698295588924</v>
      </c>
      <c r="BH526" s="97">
        <f t="shared" si="1172"/>
        <v>0</v>
      </c>
      <c r="BI526" s="97">
        <f t="shared" si="1173"/>
        <v>0.11308561362621802</v>
      </c>
      <c r="BJ526" s="97">
        <f t="shared" si="1174"/>
        <v>0.37013957366393141</v>
      </c>
      <c r="BK526" s="97">
        <f t="shared" si="1175"/>
        <v>0</v>
      </c>
      <c r="BL526" s="97">
        <f t="shared" si="1176"/>
        <v>0.11114514813105021</v>
      </c>
      <c r="BM526" s="469">
        <f t="shared" si="1177"/>
        <v>0.35889498353871707</v>
      </c>
      <c r="BN526" s="467">
        <f t="shared" si="1178"/>
        <v>0</v>
      </c>
      <c r="BO526" s="97">
        <f t="shared" si="1179"/>
        <v>578217.9054920231</v>
      </c>
      <c r="BP526" s="97">
        <f t="shared" si="1180"/>
        <v>292007.38147200947</v>
      </c>
      <c r="BQ526" s="97">
        <f t="shared" si="1181"/>
        <v>0</v>
      </c>
      <c r="BR526" s="97">
        <f t="shared" si="1182"/>
        <v>580543.73215810419</v>
      </c>
      <c r="BS526" s="97">
        <f t="shared" si="1183"/>
        <v>295109.49255752203</v>
      </c>
      <c r="BT526" s="97">
        <f t="shared" si="1184"/>
        <v>0</v>
      </c>
      <c r="BU526" s="97">
        <f t="shared" si="1185"/>
        <v>582221.02480437688</v>
      </c>
      <c r="BV526" s="97">
        <f t="shared" si="1186"/>
        <v>298652.68996360438</v>
      </c>
      <c r="BW526" s="97">
        <f t="shared" si="1187"/>
        <v>0</v>
      </c>
      <c r="BX526" s="97">
        <f t="shared" si="1188"/>
        <v>587922.21540507302</v>
      </c>
      <c r="BY526" s="469">
        <f t="shared" si="1189"/>
        <v>303885.22705762839</v>
      </c>
      <c r="BZ526" s="470">
        <f t="shared" si="1190"/>
        <v>0</v>
      </c>
      <c r="CA526" s="470">
        <f t="shared" si="1191"/>
        <v>3.8972704058511137E-2</v>
      </c>
      <c r="CB526" s="470">
        <f t="shared" si="1192"/>
        <v>5.8488257573728929E-3</v>
      </c>
      <c r="CC526" s="470">
        <f t="shared" si="1193"/>
        <v>0</v>
      </c>
      <c r="CD526" s="470">
        <f t="shared" si="1194"/>
        <v>3.940946843038852E-2</v>
      </c>
      <c r="CE526" s="470">
        <f t="shared" si="1195"/>
        <v>6.022955169880201E-3</v>
      </c>
      <c r="CF526" s="470">
        <f t="shared" si="1196"/>
        <v>0</v>
      </c>
      <c r="CG526" s="470">
        <f t="shared" si="1197"/>
        <v>3.9726380523207441E-2</v>
      </c>
      <c r="CH526" s="470">
        <f t="shared" si="1198"/>
        <v>6.225860468201937E-3</v>
      </c>
      <c r="CI526" s="470">
        <f t="shared" si="1199"/>
        <v>0</v>
      </c>
      <c r="CJ526" s="470">
        <f t="shared" si="1200"/>
        <v>4.08157550287956E-2</v>
      </c>
      <c r="CK526" s="472">
        <f t="shared" si="1201"/>
        <v>6.5334214311996196E-3</v>
      </c>
      <c r="CL526" s="470">
        <f t="shared" si="1202"/>
        <v>0</v>
      </c>
      <c r="CM526" s="116">
        <f t="shared" si="1203"/>
        <v>0</v>
      </c>
      <c r="CN526" s="116">
        <f t="shared" si="1204"/>
        <v>0</v>
      </c>
      <c r="CO526" s="116">
        <f t="shared" si="1205"/>
        <v>0</v>
      </c>
      <c r="CP526" s="116">
        <f t="shared" si="1206"/>
        <v>0</v>
      </c>
      <c r="CQ526" s="116">
        <f t="shared" si="1207"/>
        <v>0</v>
      </c>
      <c r="CR526" s="116">
        <f t="shared" si="1208"/>
        <v>0</v>
      </c>
      <c r="CS526" s="116">
        <f t="shared" si="1209"/>
        <v>0</v>
      </c>
      <c r="CT526" s="116">
        <f t="shared" si="1210"/>
        <v>0</v>
      </c>
      <c r="CU526" s="116">
        <f t="shared" si="1211"/>
        <v>0</v>
      </c>
      <c r="CV526" s="116">
        <f t="shared" si="1212"/>
        <v>0</v>
      </c>
      <c r="CW526" s="471">
        <f t="shared" si="1213"/>
        <v>0</v>
      </c>
      <c r="CX526" s="470">
        <f t="shared" si="1214"/>
        <v>0</v>
      </c>
      <c r="CY526" s="116">
        <f t="shared" si="1215"/>
        <v>0</v>
      </c>
      <c r="CZ526" s="116">
        <f t="shared" si="1216"/>
        <v>0</v>
      </c>
      <c r="DA526" s="116">
        <f t="shared" si="1217"/>
        <v>0</v>
      </c>
      <c r="DB526" s="116">
        <f t="shared" si="1218"/>
        <v>0</v>
      </c>
      <c r="DC526" s="116">
        <f t="shared" si="1219"/>
        <v>0</v>
      </c>
      <c r="DD526" s="116">
        <f t="shared" si="1220"/>
        <v>0</v>
      </c>
      <c r="DE526" s="116">
        <f t="shared" si="1221"/>
        <v>0</v>
      </c>
      <c r="DF526" s="116">
        <f t="shared" si="1222"/>
        <v>0</v>
      </c>
      <c r="DG526" s="116">
        <f t="shared" si="1223"/>
        <v>0</v>
      </c>
      <c r="DH526" s="116">
        <f t="shared" si="1224"/>
        <v>0</v>
      </c>
      <c r="DI526" s="471">
        <f t="shared" si="1225"/>
        <v>0</v>
      </c>
      <c r="DJ526" s="470">
        <f t="shared" si="1226"/>
        <v>0</v>
      </c>
      <c r="DK526" s="116">
        <f t="shared" si="1227"/>
        <v>0</v>
      </c>
      <c r="DL526" s="116">
        <f t="shared" si="1228"/>
        <v>2.4962906537599601</v>
      </c>
      <c r="DM526" s="116">
        <f t="shared" si="1229"/>
        <v>0</v>
      </c>
      <c r="DN526" s="116">
        <f t="shared" si="1230"/>
        <v>0</v>
      </c>
      <c r="DO526" s="116">
        <f t="shared" si="1231"/>
        <v>2.4498728965584502</v>
      </c>
      <c r="DP526" s="116">
        <f t="shared" si="1232"/>
        <v>0</v>
      </c>
      <c r="DQ526" s="116">
        <f t="shared" si="1233"/>
        <v>0</v>
      </c>
      <c r="DR526" s="116">
        <f t="shared" si="1234"/>
        <v>2.39848524946028</v>
      </c>
      <c r="DS526" s="116">
        <f t="shared" si="1235"/>
        <v>0</v>
      </c>
      <c r="DT526" s="116">
        <f t="shared" si="1236"/>
        <v>0</v>
      </c>
      <c r="DU526" s="471">
        <f t="shared" si="1237"/>
        <v>2.3256208883637801</v>
      </c>
      <c r="DV526" s="470">
        <f t="shared" si="1238"/>
        <v>0</v>
      </c>
      <c r="DW526" s="470">
        <f t="shared" si="1239"/>
        <v>0.74182420678832495</v>
      </c>
      <c r="DX526" s="470">
        <f t="shared" si="1240"/>
        <v>0</v>
      </c>
      <c r="DY526" s="470">
        <f t="shared" si="1241"/>
        <v>0</v>
      </c>
      <c r="DZ526" s="470">
        <f t="shared" si="1242"/>
        <v>0.73655361932064101</v>
      </c>
      <c r="EA526" s="470">
        <f t="shared" si="1243"/>
        <v>0</v>
      </c>
      <c r="EB526" s="470">
        <f t="shared" si="1244"/>
        <v>0</v>
      </c>
      <c r="EC526" s="470">
        <f t="shared" si="1245"/>
        <v>0.73278891398658097</v>
      </c>
      <c r="ED526" s="470">
        <f t="shared" si="1246"/>
        <v>0</v>
      </c>
      <c r="EE526" s="470">
        <f t="shared" si="1247"/>
        <v>0</v>
      </c>
      <c r="EF526" s="470">
        <f t="shared" si="1248"/>
        <v>0.72021479817082001</v>
      </c>
      <c r="EG526" s="470">
        <f t="shared" si="1249"/>
        <v>0</v>
      </c>
      <c r="EH526" s="466">
        <f t="shared" si="1250"/>
        <v>0</v>
      </c>
      <c r="EI526" s="122">
        <f t="shared" si="1251"/>
        <v>5.0508220394067278</v>
      </c>
      <c r="EJ526" s="122">
        <f t="shared" si="1252"/>
        <v>0.75800175414149384</v>
      </c>
      <c r="EK526" s="122">
        <f t="shared" si="1253"/>
        <v>0</v>
      </c>
      <c r="EL526" s="122">
        <f t="shared" si="1254"/>
        <v>5.10742624916836</v>
      </c>
      <c r="EM526" s="122">
        <f t="shared" si="1255"/>
        <v>0.78056874546651023</v>
      </c>
      <c r="EN526" s="122">
        <f t="shared" si="1256"/>
        <v>0</v>
      </c>
      <c r="EO526" s="122">
        <f t="shared" si="1257"/>
        <v>5.1484977278258626</v>
      </c>
      <c r="EP526" s="122">
        <f t="shared" si="1258"/>
        <v>0.80686506175847705</v>
      </c>
      <c r="EQ526" s="122">
        <f t="shared" si="1259"/>
        <v>0</v>
      </c>
      <c r="ER526" s="122">
        <f t="shared" si="1260"/>
        <v>5.2896795342956349</v>
      </c>
      <c r="ES526" s="469">
        <f t="shared" si="1261"/>
        <v>0.84672464368632139</v>
      </c>
      <c r="ET526" s="466">
        <f t="shared" si="1262"/>
        <v>0</v>
      </c>
      <c r="EU526" s="122">
        <f t="shared" si="1263"/>
        <v>0</v>
      </c>
      <c r="EV526" s="122">
        <f t="shared" si="1264"/>
        <v>0</v>
      </c>
      <c r="EW526" s="122">
        <f t="shared" si="1265"/>
        <v>0</v>
      </c>
      <c r="EX526" s="122">
        <f t="shared" si="1266"/>
        <v>0</v>
      </c>
      <c r="EY526" s="122">
        <f t="shared" si="1267"/>
        <v>0</v>
      </c>
      <c r="EZ526" s="122">
        <f t="shared" si="1268"/>
        <v>0</v>
      </c>
      <c r="FA526" s="122">
        <f t="shared" si="1269"/>
        <v>0</v>
      </c>
      <c r="FB526" s="122">
        <f t="shared" si="1270"/>
        <v>0</v>
      </c>
      <c r="FC526" s="122">
        <f t="shared" si="1271"/>
        <v>0</v>
      </c>
      <c r="FD526" s="122">
        <f t="shared" si="1272"/>
        <v>0</v>
      </c>
      <c r="FE526" s="469">
        <f t="shared" si="1273"/>
        <v>0</v>
      </c>
      <c r="FF526" s="466">
        <f t="shared" si="1274"/>
        <v>0</v>
      </c>
      <c r="FG526" s="466">
        <f t="shared" si="1275"/>
        <v>0</v>
      </c>
      <c r="FH526" s="466">
        <f t="shared" si="1276"/>
        <v>0.75800175414149384</v>
      </c>
      <c r="FI526" s="466">
        <f t="shared" si="1277"/>
        <v>0</v>
      </c>
      <c r="FJ526" s="466">
        <f t="shared" si="1278"/>
        <v>0</v>
      </c>
      <c r="FK526" s="466">
        <f t="shared" si="1279"/>
        <v>0.78056874546651023</v>
      </c>
      <c r="FL526" s="466">
        <f t="shared" si="1280"/>
        <v>0</v>
      </c>
      <c r="FM526" s="466">
        <f t="shared" si="1281"/>
        <v>0</v>
      </c>
      <c r="FN526" s="466">
        <f t="shared" si="1282"/>
        <v>0.80686506175847705</v>
      </c>
      <c r="FO526" s="466">
        <f t="shared" si="1283"/>
        <v>0</v>
      </c>
      <c r="FP526" s="466">
        <f t="shared" si="1284"/>
        <v>0</v>
      </c>
      <c r="FQ526" s="468">
        <f t="shared" si="1285"/>
        <v>0.84672464368632139</v>
      </c>
      <c r="FR526" s="466">
        <f t="shared" si="1286"/>
        <v>0</v>
      </c>
      <c r="FS526" s="466">
        <f t="shared" si="1287"/>
        <v>5.0508220394067278</v>
      </c>
      <c r="FT526" s="466">
        <f t="shared" si="1288"/>
        <v>0</v>
      </c>
      <c r="FU526" s="466">
        <f t="shared" si="1289"/>
        <v>0</v>
      </c>
      <c r="FV526" s="466">
        <f t="shared" si="1290"/>
        <v>5.10742624916836</v>
      </c>
      <c r="FW526" s="466">
        <f t="shared" si="1291"/>
        <v>0</v>
      </c>
      <c r="FX526" s="466">
        <f t="shared" si="1292"/>
        <v>0</v>
      </c>
      <c r="FY526" s="466">
        <f t="shared" si="1293"/>
        <v>5.1484977278258626</v>
      </c>
      <c r="FZ526" s="466">
        <f t="shared" si="1294"/>
        <v>0</v>
      </c>
      <c r="GA526" s="466">
        <f t="shared" si="1295"/>
        <v>0</v>
      </c>
      <c r="GB526" s="466">
        <f t="shared" si="1296"/>
        <v>5.2896795342956349</v>
      </c>
      <c r="GC526" s="468">
        <f t="shared" si="1297"/>
        <v>0</v>
      </c>
    </row>
    <row r="527" spans="1:185">
      <c r="A527" s="97">
        <v>524</v>
      </c>
      <c r="B527" s="97" t="s">
        <v>11</v>
      </c>
      <c r="C527" s="97" t="s">
        <v>213</v>
      </c>
      <c r="D527" s="97" t="s">
        <v>935</v>
      </c>
      <c r="E527" s="321">
        <v>0</v>
      </c>
      <c r="F527" s="122">
        <v>0.76312283553738203</v>
      </c>
      <c r="G527" s="122">
        <v>2.5679620381629502</v>
      </c>
      <c r="H527" s="122">
        <v>0</v>
      </c>
      <c r="I527" s="122">
        <v>0.75770092342332496</v>
      </c>
      <c r="J527" s="122">
        <v>2.5202115736044299</v>
      </c>
      <c r="K527" s="122">
        <v>0</v>
      </c>
      <c r="L527" s="122">
        <v>0.75382812905614105</v>
      </c>
      <c r="M527" s="122">
        <v>2.4673485278770202</v>
      </c>
      <c r="N527" s="122">
        <v>0</v>
      </c>
      <c r="O527" s="122">
        <v>0.740892995869746</v>
      </c>
      <c r="P527" s="475">
        <v>2.39239214691675</v>
      </c>
      <c r="Q527" s="474">
        <v>2</v>
      </c>
      <c r="R527" s="97">
        <v>0</v>
      </c>
      <c r="S527" s="97">
        <v>1.5262456710747601</v>
      </c>
      <c r="T527" s="97">
        <v>5.1359240763259102</v>
      </c>
      <c r="U527" s="97">
        <v>0</v>
      </c>
      <c r="V527" s="97">
        <v>1.5154018468466499</v>
      </c>
      <c r="W527" s="97">
        <v>5.0404231472088696</v>
      </c>
      <c r="X527" s="97">
        <v>0</v>
      </c>
      <c r="Y527" s="97">
        <v>1.5076562581122801</v>
      </c>
      <c r="Z527" s="97">
        <v>4.9346970557540502</v>
      </c>
      <c r="AA527" s="97">
        <v>0</v>
      </c>
      <c r="AB527" s="97">
        <v>1.48178599173949</v>
      </c>
      <c r="AC527" s="97">
        <v>4.7847842938334999</v>
      </c>
      <c r="AD527" s="321">
        <v>0</v>
      </c>
      <c r="AE527" s="97">
        <v>287.96396206413999</v>
      </c>
      <c r="AF527" s="97">
        <v>969.01899471921502</v>
      </c>
      <c r="AG527" s="97">
        <v>0</v>
      </c>
      <c r="AH527" s="97">
        <v>285.91800665353003</v>
      </c>
      <c r="AI527" s="97">
        <v>951.00038444529605</v>
      </c>
      <c r="AJ527" s="97">
        <v>0</v>
      </c>
      <c r="AK527" s="97">
        <v>284.45660993166598</v>
      </c>
      <c r="AL527" s="97">
        <v>931.05255126953102</v>
      </c>
      <c r="AM527" s="97">
        <v>0</v>
      </c>
      <c r="AN527" s="97">
        <v>279.57554488064</v>
      </c>
      <c r="AO527" s="97">
        <v>902.76779747018202</v>
      </c>
      <c r="AP527" s="466">
        <f t="shared" si="1154"/>
        <v>0</v>
      </c>
      <c r="AQ527" s="122">
        <f t="shared" si="1155"/>
        <v>188.67471175945084</v>
      </c>
      <c r="AR527" s="473">
        <f t="shared" si="1156"/>
        <v>188.67471175945087</v>
      </c>
      <c r="AS527" s="122">
        <f t="shared" si="1157"/>
        <v>0</v>
      </c>
      <c r="AT527" s="122">
        <f t="shared" si="1158"/>
        <v>188.6747117594501</v>
      </c>
      <c r="AU527" s="122">
        <f t="shared" si="1159"/>
        <v>188.67471175945056</v>
      </c>
      <c r="AV527" s="122">
        <f t="shared" si="1160"/>
        <v>0</v>
      </c>
      <c r="AW527" s="122">
        <f t="shared" si="1161"/>
        <v>188.67471175945039</v>
      </c>
      <c r="AX527" s="122">
        <f t="shared" si="1162"/>
        <v>188.6747131080493</v>
      </c>
      <c r="AY527" s="122">
        <f t="shared" si="1163"/>
        <v>0</v>
      </c>
      <c r="AZ527" s="122">
        <f t="shared" si="1164"/>
        <v>188.67471175945064</v>
      </c>
      <c r="BA527" s="469">
        <f t="shared" si="1165"/>
        <v>188.67471175945062</v>
      </c>
      <c r="BB527" s="97">
        <f t="shared" si="1166"/>
        <v>0</v>
      </c>
      <c r="BC527" s="97">
        <f t="shared" si="1167"/>
        <v>0.1177668118086522</v>
      </c>
      <c r="BD527" s="97">
        <f t="shared" si="1168"/>
        <v>0.39629360831161348</v>
      </c>
      <c r="BE527" s="97">
        <f t="shared" si="1169"/>
        <v>0</v>
      </c>
      <c r="BF527" s="97">
        <f t="shared" si="1170"/>
        <v>0.11693009028251732</v>
      </c>
      <c r="BG527" s="97">
        <f t="shared" si="1171"/>
        <v>0.38892465050879915</v>
      </c>
      <c r="BH527" s="97">
        <f t="shared" si="1172"/>
        <v>0</v>
      </c>
      <c r="BI527" s="97">
        <f t="shared" si="1173"/>
        <v>0.1163324320495638</v>
      </c>
      <c r="BJ527" s="97">
        <f t="shared" si="1174"/>
        <v>0.38076670781871036</v>
      </c>
      <c r="BK527" s="97">
        <f t="shared" si="1175"/>
        <v>0</v>
      </c>
      <c r="BL527" s="97">
        <f t="shared" si="1176"/>
        <v>0.1143362535514989</v>
      </c>
      <c r="BM527" s="469">
        <f t="shared" si="1177"/>
        <v>0.36919927253918594</v>
      </c>
      <c r="BN527" s="467">
        <f t="shared" si="1178"/>
        <v>0</v>
      </c>
      <c r="BO527" s="97">
        <f t="shared" si="1179"/>
        <v>1196193.0697172475</v>
      </c>
      <c r="BP527" s="97">
        <f t="shared" si="1180"/>
        <v>604092.68323483097</v>
      </c>
      <c r="BQ527" s="97">
        <f t="shared" si="1181"/>
        <v>0</v>
      </c>
      <c r="BR527" s="97">
        <f t="shared" si="1182"/>
        <v>1201004.6428506663</v>
      </c>
      <c r="BS527" s="97">
        <f t="shared" si="1183"/>
        <v>610510.20117527468</v>
      </c>
      <c r="BT527" s="97">
        <f t="shared" si="1184"/>
        <v>0</v>
      </c>
      <c r="BU527" s="97">
        <f t="shared" si="1185"/>
        <v>1204474.5558718699</v>
      </c>
      <c r="BV527" s="97">
        <f t="shared" si="1186"/>
        <v>617840.23684116127</v>
      </c>
      <c r="BW527" s="97">
        <f t="shared" si="1187"/>
        <v>0</v>
      </c>
      <c r="BX527" s="97">
        <f t="shared" si="1188"/>
        <v>1216268.941035172</v>
      </c>
      <c r="BY527" s="469">
        <f t="shared" si="1189"/>
        <v>628665.07443499134</v>
      </c>
      <c r="BZ527" s="470">
        <f t="shared" si="1190"/>
        <v>0</v>
      </c>
      <c r="CA527" s="470">
        <f t="shared" si="1191"/>
        <v>3.9187435299158156E-2</v>
      </c>
      <c r="CB527" s="470">
        <f t="shared" si="1192"/>
        <v>5.8810515328624295E-3</v>
      </c>
      <c r="CC527" s="470">
        <f t="shared" si="1193"/>
        <v>0</v>
      </c>
      <c r="CD527" s="470">
        <f t="shared" si="1194"/>
        <v>3.9626606149048768E-2</v>
      </c>
      <c r="CE527" s="470">
        <f t="shared" si="1195"/>
        <v>6.0561403610859951E-3</v>
      </c>
      <c r="CF527" s="470">
        <f t="shared" si="1196"/>
        <v>0</v>
      </c>
      <c r="CG527" s="470">
        <f t="shared" si="1197"/>
        <v>3.9945264359529123E-2</v>
      </c>
      <c r="CH527" s="470">
        <f t="shared" si="1198"/>
        <v>6.2601637938516945E-3</v>
      </c>
      <c r="CI527" s="470">
        <f t="shared" si="1199"/>
        <v>0</v>
      </c>
      <c r="CJ527" s="470">
        <f t="shared" si="1200"/>
        <v>4.1040641084998254E-2</v>
      </c>
      <c r="CK527" s="472">
        <f t="shared" si="1201"/>
        <v>6.5694191820224552E-3</v>
      </c>
      <c r="CL527" s="470">
        <f t="shared" si="1202"/>
        <v>0</v>
      </c>
      <c r="CM527" s="116">
        <f t="shared" si="1203"/>
        <v>0</v>
      </c>
      <c r="CN527" s="116">
        <f t="shared" si="1204"/>
        <v>0</v>
      </c>
      <c r="CO527" s="116">
        <f t="shared" si="1205"/>
        <v>0</v>
      </c>
      <c r="CP527" s="116">
        <f t="shared" si="1206"/>
        <v>0</v>
      </c>
      <c r="CQ527" s="116">
        <f t="shared" si="1207"/>
        <v>0</v>
      </c>
      <c r="CR527" s="116">
        <f t="shared" si="1208"/>
        <v>0</v>
      </c>
      <c r="CS527" s="116">
        <f t="shared" si="1209"/>
        <v>0</v>
      </c>
      <c r="CT527" s="116">
        <f t="shared" si="1210"/>
        <v>0</v>
      </c>
      <c r="CU527" s="116">
        <f t="shared" si="1211"/>
        <v>0</v>
      </c>
      <c r="CV527" s="116">
        <f t="shared" si="1212"/>
        <v>0</v>
      </c>
      <c r="CW527" s="471">
        <f t="shared" si="1213"/>
        <v>0</v>
      </c>
      <c r="CX527" s="470">
        <f t="shared" si="1214"/>
        <v>0</v>
      </c>
      <c r="CY527" s="116">
        <f t="shared" si="1215"/>
        <v>0</v>
      </c>
      <c r="CZ527" s="116">
        <f t="shared" si="1216"/>
        <v>0</v>
      </c>
      <c r="DA527" s="116">
        <f t="shared" si="1217"/>
        <v>0</v>
      </c>
      <c r="DB527" s="116">
        <f t="shared" si="1218"/>
        <v>0</v>
      </c>
      <c r="DC527" s="116">
        <f t="shared" si="1219"/>
        <v>0</v>
      </c>
      <c r="DD527" s="116">
        <f t="shared" si="1220"/>
        <v>0</v>
      </c>
      <c r="DE527" s="116">
        <f t="shared" si="1221"/>
        <v>0</v>
      </c>
      <c r="DF527" s="116">
        <f t="shared" si="1222"/>
        <v>0</v>
      </c>
      <c r="DG527" s="116">
        <f t="shared" si="1223"/>
        <v>0</v>
      </c>
      <c r="DH527" s="116">
        <f t="shared" si="1224"/>
        <v>0</v>
      </c>
      <c r="DI527" s="471">
        <f t="shared" si="1225"/>
        <v>0</v>
      </c>
      <c r="DJ527" s="470">
        <f t="shared" si="1226"/>
        <v>0</v>
      </c>
      <c r="DK527" s="116">
        <f t="shared" si="1227"/>
        <v>0</v>
      </c>
      <c r="DL527" s="116">
        <f t="shared" si="1228"/>
        <v>5.1359240763259102</v>
      </c>
      <c r="DM527" s="116">
        <f t="shared" si="1229"/>
        <v>0</v>
      </c>
      <c r="DN527" s="116">
        <f t="shared" si="1230"/>
        <v>0</v>
      </c>
      <c r="DO527" s="116">
        <f t="shared" si="1231"/>
        <v>5.0404231472088696</v>
      </c>
      <c r="DP527" s="116">
        <f t="shared" si="1232"/>
        <v>0</v>
      </c>
      <c r="DQ527" s="116">
        <f t="shared" si="1233"/>
        <v>0</v>
      </c>
      <c r="DR527" s="116">
        <f t="shared" si="1234"/>
        <v>4.9346970557540502</v>
      </c>
      <c r="DS527" s="116">
        <f t="shared" si="1235"/>
        <v>0</v>
      </c>
      <c r="DT527" s="116">
        <f t="shared" si="1236"/>
        <v>0</v>
      </c>
      <c r="DU527" s="471">
        <f t="shared" si="1237"/>
        <v>4.7847842938334999</v>
      </c>
      <c r="DV527" s="470">
        <f t="shared" si="1238"/>
        <v>0</v>
      </c>
      <c r="DW527" s="470">
        <f t="shared" si="1239"/>
        <v>1.5262456710747601</v>
      </c>
      <c r="DX527" s="470">
        <f t="shared" si="1240"/>
        <v>0</v>
      </c>
      <c r="DY527" s="470">
        <f t="shared" si="1241"/>
        <v>0</v>
      </c>
      <c r="DZ527" s="470">
        <f t="shared" si="1242"/>
        <v>1.5154018468466499</v>
      </c>
      <c r="EA527" s="470">
        <f t="shared" si="1243"/>
        <v>0</v>
      </c>
      <c r="EB527" s="470">
        <f t="shared" si="1244"/>
        <v>0</v>
      </c>
      <c r="EC527" s="470">
        <f t="shared" si="1245"/>
        <v>1.5076562581122801</v>
      </c>
      <c r="ED527" s="470">
        <f t="shared" si="1246"/>
        <v>0</v>
      </c>
      <c r="EE527" s="470">
        <f t="shared" si="1247"/>
        <v>0</v>
      </c>
      <c r="EF527" s="470">
        <f t="shared" si="1248"/>
        <v>1.48178599173949</v>
      </c>
      <c r="EG527" s="470">
        <f t="shared" si="1249"/>
        <v>0</v>
      </c>
      <c r="EH527" s="466">
        <f t="shared" si="1250"/>
        <v>0</v>
      </c>
      <c r="EI527" s="122">
        <f t="shared" si="1251"/>
        <v>10.157301971126</v>
      </c>
      <c r="EJ527" s="122">
        <f t="shared" si="1252"/>
        <v>1.5243563624670449</v>
      </c>
      <c r="EK527" s="122">
        <f t="shared" si="1253"/>
        <v>0</v>
      </c>
      <c r="EL527" s="122">
        <f t="shared" si="1254"/>
        <v>10.271134144760284</v>
      </c>
      <c r="EM527" s="122">
        <f t="shared" si="1255"/>
        <v>1.5697390236813038</v>
      </c>
      <c r="EN527" s="122">
        <f t="shared" si="1256"/>
        <v>0</v>
      </c>
      <c r="EO527" s="122">
        <f t="shared" si="1257"/>
        <v>10.353729692152397</v>
      </c>
      <c r="EP527" s="122">
        <f t="shared" si="1258"/>
        <v>1.6226214743945675</v>
      </c>
      <c r="EQ527" s="122">
        <f t="shared" si="1259"/>
        <v>0</v>
      </c>
      <c r="ER527" s="122">
        <f t="shared" si="1260"/>
        <v>10.637649068038989</v>
      </c>
      <c r="ES527" s="469">
        <f t="shared" si="1261"/>
        <v>1.702779829741583</v>
      </c>
      <c r="ET527" s="466">
        <f t="shared" si="1262"/>
        <v>0</v>
      </c>
      <c r="EU527" s="122">
        <f t="shared" si="1263"/>
        <v>0</v>
      </c>
      <c r="EV527" s="122">
        <f t="shared" si="1264"/>
        <v>0</v>
      </c>
      <c r="EW527" s="122">
        <f t="shared" si="1265"/>
        <v>0</v>
      </c>
      <c r="EX527" s="122">
        <f t="shared" si="1266"/>
        <v>0</v>
      </c>
      <c r="EY527" s="122">
        <f t="shared" si="1267"/>
        <v>0</v>
      </c>
      <c r="EZ527" s="122">
        <f t="shared" si="1268"/>
        <v>0</v>
      </c>
      <c r="FA527" s="122">
        <f t="shared" si="1269"/>
        <v>0</v>
      </c>
      <c r="FB527" s="122">
        <f t="shared" si="1270"/>
        <v>0</v>
      </c>
      <c r="FC527" s="122">
        <f t="shared" si="1271"/>
        <v>0</v>
      </c>
      <c r="FD527" s="122">
        <f t="shared" si="1272"/>
        <v>0</v>
      </c>
      <c r="FE527" s="469">
        <f t="shared" si="1273"/>
        <v>0</v>
      </c>
      <c r="FF527" s="466">
        <f t="shared" si="1274"/>
        <v>0</v>
      </c>
      <c r="FG527" s="466">
        <f t="shared" si="1275"/>
        <v>0</v>
      </c>
      <c r="FH527" s="466">
        <f t="shared" si="1276"/>
        <v>1.5243563624670449</v>
      </c>
      <c r="FI527" s="466">
        <f t="shared" si="1277"/>
        <v>0</v>
      </c>
      <c r="FJ527" s="466">
        <f t="shared" si="1278"/>
        <v>0</v>
      </c>
      <c r="FK527" s="466">
        <f t="shared" si="1279"/>
        <v>1.5697390236813038</v>
      </c>
      <c r="FL527" s="466">
        <f t="shared" si="1280"/>
        <v>0</v>
      </c>
      <c r="FM527" s="466">
        <f t="shared" si="1281"/>
        <v>0</v>
      </c>
      <c r="FN527" s="466">
        <f t="shared" si="1282"/>
        <v>1.6226214743945675</v>
      </c>
      <c r="FO527" s="466">
        <f t="shared" si="1283"/>
        <v>0</v>
      </c>
      <c r="FP527" s="466">
        <f t="shared" si="1284"/>
        <v>0</v>
      </c>
      <c r="FQ527" s="468">
        <f t="shared" si="1285"/>
        <v>1.702779829741583</v>
      </c>
      <c r="FR527" s="466">
        <f t="shared" si="1286"/>
        <v>0</v>
      </c>
      <c r="FS527" s="466">
        <f t="shared" si="1287"/>
        <v>10.157301971126</v>
      </c>
      <c r="FT527" s="466">
        <f t="shared" si="1288"/>
        <v>0</v>
      </c>
      <c r="FU527" s="466">
        <f t="shared" si="1289"/>
        <v>0</v>
      </c>
      <c r="FV527" s="466">
        <f t="shared" si="1290"/>
        <v>10.271134144760284</v>
      </c>
      <c r="FW527" s="466">
        <f t="shared" si="1291"/>
        <v>0</v>
      </c>
      <c r="FX527" s="466">
        <f t="shared" si="1292"/>
        <v>0</v>
      </c>
      <c r="FY527" s="466">
        <f t="shared" si="1293"/>
        <v>10.353729692152397</v>
      </c>
      <c r="FZ527" s="466">
        <f t="shared" si="1294"/>
        <v>0</v>
      </c>
      <c r="GA527" s="466">
        <f t="shared" si="1295"/>
        <v>0</v>
      </c>
      <c r="GB527" s="466">
        <f t="shared" si="1296"/>
        <v>10.637649068038989</v>
      </c>
      <c r="GC527" s="468">
        <f t="shared" si="1297"/>
        <v>0</v>
      </c>
    </row>
    <row r="528" spans="1:185">
      <c r="A528" s="97">
        <v>525</v>
      </c>
      <c r="B528" s="97" t="s">
        <v>11</v>
      </c>
      <c r="C528" s="97" t="s">
        <v>213</v>
      </c>
      <c r="D528" s="97" t="s">
        <v>935</v>
      </c>
      <c r="E528" s="321">
        <v>0</v>
      </c>
      <c r="F528" s="122">
        <v>1.7304506093156899</v>
      </c>
      <c r="G528" s="122">
        <v>9.9483643898752394</v>
      </c>
      <c r="H528" s="122">
        <v>0</v>
      </c>
      <c r="I528" s="122">
        <v>1.58768843404715</v>
      </c>
      <c r="J528" s="122">
        <v>9.70910622629874</v>
      </c>
      <c r="K528" s="122">
        <v>0</v>
      </c>
      <c r="L528" s="122">
        <v>1.4881875240114899</v>
      </c>
      <c r="M528" s="122">
        <v>9.4310494416017292</v>
      </c>
      <c r="N528" s="122">
        <v>0</v>
      </c>
      <c r="O528" s="122">
        <v>1.26149849419114</v>
      </c>
      <c r="P528" s="475">
        <v>9.0828566879560899</v>
      </c>
      <c r="Q528" s="474">
        <v>1</v>
      </c>
      <c r="R528" s="97">
        <v>0</v>
      </c>
      <c r="S528" s="97">
        <v>1.7304506093156899</v>
      </c>
      <c r="T528" s="97">
        <v>9.9483643898752394</v>
      </c>
      <c r="U528" s="97">
        <v>0</v>
      </c>
      <c r="V528" s="97">
        <v>1.58768843404715</v>
      </c>
      <c r="W528" s="97">
        <v>9.70910622629874</v>
      </c>
      <c r="X528" s="97">
        <v>0</v>
      </c>
      <c r="Y528" s="97">
        <v>1.4881875240114899</v>
      </c>
      <c r="Z528" s="97">
        <v>9.4310494416017292</v>
      </c>
      <c r="AA528" s="97">
        <v>0</v>
      </c>
      <c r="AB528" s="97">
        <v>1.26149849419114</v>
      </c>
      <c r="AC528" s="97">
        <v>9.0828566879560899</v>
      </c>
      <c r="AD528" s="321">
        <v>0</v>
      </c>
      <c r="AE528" s="97">
        <v>488.46683471223997</v>
      </c>
      <c r="AF528" s="97">
        <v>2808.1969158356801</v>
      </c>
      <c r="AG528" s="97">
        <v>0</v>
      </c>
      <c r="AH528" s="97">
        <v>448.16832084847999</v>
      </c>
      <c r="AI528" s="97">
        <v>2740.6597800098398</v>
      </c>
      <c r="AJ528" s="97">
        <v>0</v>
      </c>
      <c r="AK528" s="97">
        <v>420.08147785252601</v>
      </c>
      <c r="AL528" s="97">
        <v>2662.17065429687</v>
      </c>
      <c r="AM528" s="97">
        <v>0</v>
      </c>
      <c r="AN528" s="97">
        <v>356.092322505222</v>
      </c>
      <c r="AO528" s="97">
        <v>2563.8837841579798</v>
      </c>
      <c r="AP528" s="466">
        <f t="shared" si="1154"/>
        <v>0</v>
      </c>
      <c r="AQ528" s="122">
        <f t="shared" si="1155"/>
        <v>282.27724737281301</v>
      </c>
      <c r="AR528" s="473">
        <f t="shared" si="1156"/>
        <v>282.2772473728113</v>
      </c>
      <c r="AS528" s="122">
        <f t="shared" si="1157"/>
        <v>0</v>
      </c>
      <c r="AT528" s="122">
        <f t="shared" si="1158"/>
        <v>282.2772473728121</v>
      </c>
      <c r="AU528" s="122">
        <f t="shared" si="1159"/>
        <v>282.2772473728121</v>
      </c>
      <c r="AV528" s="122">
        <f t="shared" si="1160"/>
        <v>0</v>
      </c>
      <c r="AW528" s="122">
        <f t="shared" si="1161"/>
        <v>282.27724737281341</v>
      </c>
      <c r="AX528" s="122">
        <f t="shared" si="1162"/>
        <v>282.27724504906615</v>
      </c>
      <c r="AY528" s="122">
        <f t="shared" si="1163"/>
        <v>0</v>
      </c>
      <c r="AZ528" s="122">
        <f t="shared" si="1164"/>
        <v>282.27724737281176</v>
      </c>
      <c r="BA528" s="469">
        <f t="shared" si="1165"/>
        <v>282.27724737281187</v>
      </c>
      <c r="BB528" s="97">
        <f t="shared" si="1166"/>
        <v>0</v>
      </c>
      <c r="BC528" s="97">
        <f t="shared" si="1167"/>
        <v>0.26704698347539574</v>
      </c>
      <c r="BD528" s="97">
        <f t="shared" si="1168"/>
        <v>1.5352537001219686</v>
      </c>
      <c r="BE528" s="97">
        <f t="shared" si="1169"/>
        <v>0</v>
      </c>
      <c r="BF528" s="97">
        <f t="shared" si="1170"/>
        <v>0.24501560733867628</v>
      </c>
      <c r="BG528" s="97">
        <f t="shared" si="1171"/>
        <v>1.4983308486340352</v>
      </c>
      <c r="BH528" s="97">
        <f t="shared" si="1172"/>
        <v>0</v>
      </c>
      <c r="BI528" s="97">
        <f t="shared" si="1173"/>
        <v>0.22966040578883978</v>
      </c>
      <c r="BJ528" s="97">
        <f t="shared" si="1174"/>
        <v>1.4554205077156268</v>
      </c>
      <c r="BK528" s="97">
        <f t="shared" si="1175"/>
        <v>0</v>
      </c>
      <c r="BL528" s="97">
        <f t="shared" si="1176"/>
        <v>0.19467725095356381</v>
      </c>
      <c r="BM528" s="469">
        <f t="shared" si="1177"/>
        <v>1.4016866282113569</v>
      </c>
      <c r="BN528" s="467">
        <f t="shared" si="1178"/>
        <v>0</v>
      </c>
      <c r="BO528" s="97">
        <f t="shared" si="1179"/>
        <v>1128705.1364290945</v>
      </c>
      <c r="BP528" s="97">
        <f t="shared" si="1180"/>
        <v>421628.47862233408</v>
      </c>
      <c r="BQ528" s="97">
        <f t="shared" si="1181"/>
        <v>0</v>
      </c>
      <c r="BR528" s="97">
        <f t="shared" si="1182"/>
        <v>1184767.9093121099</v>
      </c>
      <c r="BS528" s="97">
        <f t="shared" si="1183"/>
        <v>427446.94385299808</v>
      </c>
      <c r="BT528" s="97">
        <f t="shared" si="1184"/>
        <v>0</v>
      </c>
      <c r="BU528" s="97">
        <f t="shared" si="1185"/>
        <v>1228733.9933724822</v>
      </c>
      <c r="BV528" s="97">
        <f t="shared" si="1186"/>
        <v>434497.05767157994</v>
      </c>
      <c r="BW528" s="97">
        <f t="shared" si="1187"/>
        <v>0</v>
      </c>
      <c r="BX528" s="97">
        <f t="shared" si="1188"/>
        <v>1348543.3226950164</v>
      </c>
      <c r="BY528" s="469">
        <f t="shared" si="1189"/>
        <v>443797.53898216522</v>
      </c>
      <c r="BZ528" s="470">
        <f t="shared" si="1190"/>
        <v>0</v>
      </c>
      <c r="CA528" s="470">
        <f t="shared" si="1191"/>
        <v>3.2613041087472677E-2</v>
      </c>
      <c r="CB528" s="470">
        <f t="shared" si="1192"/>
        <v>2.1190844147779635E-3</v>
      </c>
      <c r="CC528" s="470">
        <f t="shared" si="1193"/>
        <v>0</v>
      </c>
      <c r="CD528" s="470">
        <f t="shared" si="1194"/>
        <v>3.7311095927430732E-2</v>
      </c>
      <c r="CE528" s="470">
        <f t="shared" si="1195"/>
        <v>2.2012682418448902E-3</v>
      </c>
      <c r="CF528" s="470">
        <f t="shared" si="1196"/>
        <v>0</v>
      </c>
      <c r="CG528" s="470">
        <f t="shared" si="1197"/>
        <v>4.1282901971263788E-2</v>
      </c>
      <c r="CH528" s="470">
        <f t="shared" si="1198"/>
        <v>2.3035456465478289E-3</v>
      </c>
      <c r="CI528" s="470">
        <f t="shared" si="1199"/>
        <v>0</v>
      </c>
      <c r="CJ528" s="470">
        <f t="shared" si="1200"/>
        <v>5.3450056773935696E-2</v>
      </c>
      <c r="CK528" s="472">
        <f t="shared" si="1201"/>
        <v>2.4430504313177311E-3</v>
      </c>
      <c r="CL528" s="470">
        <f t="shared" si="1202"/>
        <v>0</v>
      </c>
      <c r="CM528" s="116">
        <f t="shared" si="1203"/>
        <v>0</v>
      </c>
      <c r="CN528" s="116">
        <f t="shared" si="1204"/>
        <v>0</v>
      </c>
      <c r="CO528" s="116">
        <f t="shared" si="1205"/>
        <v>0</v>
      </c>
      <c r="CP528" s="116">
        <f t="shared" si="1206"/>
        <v>0</v>
      </c>
      <c r="CQ528" s="116">
        <f t="shared" si="1207"/>
        <v>0</v>
      </c>
      <c r="CR528" s="116">
        <f t="shared" si="1208"/>
        <v>0</v>
      </c>
      <c r="CS528" s="116">
        <f t="shared" si="1209"/>
        <v>0</v>
      </c>
      <c r="CT528" s="116">
        <f t="shared" si="1210"/>
        <v>0</v>
      </c>
      <c r="CU528" s="116">
        <f t="shared" si="1211"/>
        <v>0</v>
      </c>
      <c r="CV528" s="116">
        <f t="shared" si="1212"/>
        <v>0</v>
      </c>
      <c r="CW528" s="471">
        <f t="shared" si="1213"/>
        <v>0</v>
      </c>
      <c r="CX528" s="470">
        <f t="shared" si="1214"/>
        <v>0</v>
      </c>
      <c r="CY528" s="116">
        <f t="shared" si="1215"/>
        <v>0</v>
      </c>
      <c r="CZ528" s="116">
        <f t="shared" si="1216"/>
        <v>9.9483643898752394</v>
      </c>
      <c r="DA528" s="116">
        <f t="shared" si="1217"/>
        <v>0</v>
      </c>
      <c r="DB528" s="116">
        <f t="shared" si="1218"/>
        <v>0</v>
      </c>
      <c r="DC528" s="116">
        <f t="shared" si="1219"/>
        <v>9.70910622629874</v>
      </c>
      <c r="DD528" s="116">
        <f t="shared" si="1220"/>
        <v>0</v>
      </c>
      <c r="DE528" s="116">
        <f t="shared" si="1221"/>
        <v>0</v>
      </c>
      <c r="DF528" s="116">
        <f t="shared" si="1222"/>
        <v>9.4310494416017292</v>
      </c>
      <c r="DG528" s="116">
        <f t="shared" si="1223"/>
        <v>0</v>
      </c>
      <c r="DH528" s="116">
        <f t="shared" si="1224"/>
        <v>0</v>
      </c>
      <c r="DI528" s="471">
        <f t="shared" si="1225"/>
        <v>9.0828566879560899</v>
      </c>
      <c r="DJ528" s="470">
        <f t="shared" si="1226"/>
        <v>0</v>
      </c>
      <c r="DK528" s="116">
        <f t="shared" si="1227"/>
        <v>0</v>
      </c>
      <c r="DL528" s="116">
        <f t="shared" si="1228"/>
        <v>0</v>
      </c>
      <c r="DM528" s="116">
        <f t="shared" si="1229"/>
        <v>0</v>
      </c>
      <c r="DN528" s="116">
        <f t="shared" si="1230"/>
        <v>0</v>
      </c>
      <c r="DO528" s="116">
        <f t="shared" si="1231"/>
        <v>0</v>
      </c>
      <c r="DP528" s="116">
        <f t="shared" si="1232"/>
        <v>0</v>
      </c>
      <c r="DQ528" s="116">
        <f t="shared" si="1233"/>
        <v>0</v>
      </c>
      <c r="DR528" s="116">
        <f t="shared" si="1234"/>
        <v>0</v>
      </c>
      <c r="DS528" s="116">
        <f t="shared" si="1235"/>
        <v>0</v>
      </c>
      <c r="DT528" s="116">
        <f t="shared" si="1236"/>
        <v>0</v>
      </c>
      <c r="DU528" s="471">
        <f t="shared" si="1237"/>
        <v>0</v>
      </c>
      <c r="DV528" s="470">
        <f t="shared" si="1238"/>
        <v>0</v>
      </c>
      <c r="DW528" s="470">
        <f t="shared" si="1239"/>
        <v>1.7304506093156899</v>
      </c>
      <c r="DX528" s="470">
        <f t="shared" si="1240"/>
        <v>0</v>
      </c>
      <c r="DY528" s="470">
        <f t="shared" si="1241"/>
        <v>0</v>
      </c>
      <c r="DZ528" s="470">
        <f t="shared" si="1242"/>
        <v>1.58768843404715</v>
      </c>
      <c r="EA528" s="470">
        <f t="shared" si="1243"/>
        <v>0</v>
      </c>
      <c r="EB528" s="470">
        <f t="shared" si="1244"/>
        <v>0</v>
      </c>
      <c r="EC528" s="470">
        <f t="shared" si="1245"/>
        <v>1.4881875240114899</v>
      </c>
      <c r="ED528" s="470">
        <f t="shared" si="1246"/>
        <v>0</v>
      </c>
      <c r="EE528" s="470">
        <f t="shared" si="1247"/>
        <v>0</v>
      </c>
      <c r="EF528" s="470">
        <f t="shared" si="1248"/>
        <v>0</v>
      </c>
      <c r="EG528" s="470">
        <f t="shared" si="1249"/>
        <v>0</v>
      </c>
      <c r="EH528" s="466">
        <f t="shared" si="1250"/>
        <v>0</v>
      </c>
      <c r="EI528" s="122">
        <f t="shared" si="1251"/>
        <v>4.2266163120059632</v>
      </c>
      <c r="EJ528" s="122">
        <f t="shared" si="1252"/>
        <v>0.27463114310607928</v>
      </c>
      <c r="EK528" s="122">
        <f t="shared" si="1253"/>
        <v>0</v>
      </c>
      <c r="EL528" s="122">
        <f t="shared" si="1254"/>
        <v>4.835479348360237</v>
      </c>
      <c r="EM528" s="122">
        <f t="shared" si="1255"/>
        <v>0.28528208188644277</v>
      </c>
      <c r="EN528" s="122">
        <f t="shared" si="1256"/>
        <v>0</v>
      </c>
      <c r="EO528" s="122">
        <f t="shared" si="1257"/>
        <v>5.3502212937054381</v>
      </c>
      <c r="EP528" s="122">
        <f t="shared" si="1258"/>
        <v>0.29853712749557865</v>
      </c>
      <c r="EQ528" s="122">
        <f t="shared" si="1259"/>
        <v>0</v>
      </c>
      <c r="ER528" s="122">
        <f t="shared" si="1260"/>
        <v>6.9270719413265356</v>
      </c>
      <c r="ES528" s="469">
        <f t="shared" si="1261"/>
        <v>0.31661680296435424</v>
      </c>
      <c r="ET528" s="466">
        <f t="shared" si="1262"/>
        <v>0</v>
      </c>
      <c r="EU528" s="122">
        <f t="shared" si="1263"/>
        <v>0</v>
      </c>
      <c r="EV528" s="122">
        <f t="shared" si="1264"/>
        <v>0.27463114310607928</v>
      </c>
      <c r="EW528" s="122">
        <f t="shared" si="1265"/>
        <v>0</v>
      </c>
      <c r="EX528" s="122">
        <f t="shared" si="1266"/>
        <v>0</v>
      </c>
      <c r="EY528" s="122">
        <f t="shared" si="1267"/>
        <v>0.28528208188644277</v>
      </c>
      <c r="EZ528" s="122">
        <f t="shared" si="1268"/>
        <v>0</v>
      </c>
      <c r="FA528" s="122">
        <f t="shared" si="1269"/>
        <v>0</v>
      </c>
      <c r="FB528" s="122">
        <f t="shared" si="1270"/>
        <v>0.29853712749557865</v>
      </c>
      <c r="FC528" s="122">
        <f t="shared" si="1271"/>
        <v>0</v>
      </c>
      <c r="FD528" s="122">
        <f t="shared" si="1272"/>
        <v>0</v>
      </c>
      <c r="FE528" s="469">
        <f t="shared" si="1273"/>
        <v>0.31661680296435424</v>
      </c>
      <c r="FF528" s="466">
        <f t="shared" si="1274"/>
        <v>0</v>
      </c>
      <c r="FG528" s="466">
        <f t="shared" si="1275"/>
        <v>0</v>
      </c>
      <c r="FH528" s="466">
        <f t="shared" si="1276"/>
        <v>0</v>
      </c>
      <c r="FI528" s="466">
        <f t="shared" si="1277"/>
        <v>0</v>
      </c>
      <c r="FJ528" s="466">
        <f t="shared" si="1278"/>
        <v>0</v>
      </c>
      <c r="FK528" s="466">
        <f t="shared" si="1279"/>
        <v>0</v>
      </c>
      <c r="FL528" s="466">
        <f t="shared" si="1280"/>
        <v>0</v>
      </c>
      <c r="FM528" s="466">
        <f t="shared" si="1281"/>
        <v>0</v>
      </c>
      <c r="FN528" s="466">
        <f t="shared" si="1282"/>
        <v>0</v>
      </c>
      <c r="FO528" s="466">
        <f t="shared" si="1283"/>
        <v>0</v>
      </c>
      <c r="FP528" s="466">
        <f t="shared" si="1284"/>
        <v>0</v>
      </c>
      <c r="FQ528" s="468">
        <f t="shared" si="1285"/>
        <v>0</v>
      </c>
      <c r="FR528" s="466">
        <f t="shared" si="1286"/>
        <v>0</v>
      </c>
      <c r="FS528" s="466">
        <f t="shared" si="1287"/>
        <v>4.2266163120059632</v>
      </c>
      <c r="FT528" s="466">
        <f t="shared" si="1288"/>
        <v>0</v>
      </c>
      <c r="FU528" s="466">
        <f t="shared" si="1289"/>
        <v>0</v>
      </c>
      <c r="FV528" s="466">
        <f t="shared" si="1290"/>
        <v>4.835479348360237</v>
      </c>
      <c r="FW528" s="466">
        <f t="shared" si="1291"/>
        <v>0</v>
      </c>
      <c r="FX528" s="466">
        <f t="shared" si="1292"/>
        <v>0</v>
      </c>
      <c r="FY528" s="466">
        <f t="shared" si="1293"/>
        <v>5.3502212937054381</v>
      </c>
      <c r="FZ528" s="466">
        <f t="shared" si="1294"/>
        <v>0</v>
      </c>
      <c r="GA528" s="466">
        <f t="shared" si="1295"/>
        <v>0</v>
      </c>
      <c r="GB528" s="466">
        <f t="shared" si="1296"/>
        <v>0</v>
      </c>
      <c r="GC528" s="468">
        <f t="shared" si="1297"/>
        <v>0</v>
      </c>
    </row>
    <row r="529" spans="1:185">
      <c r="A529" s="97">
        <v>526</v>
      </c>
      <c r="B529" s="97" t="s">
        <v>11</v>
      </c>
      <c r="C529" s="97" t="s">
        <v>213</v>
      </c>
      <c r="D529" s="97" t="s">
        <v>935</v>
      </c>
      <c r="E529" s="321">
        <v>0</v>
      </c>
      <c r="F529" s="122">
        <v>2.60625925562986</v>
      </c>
      <c r="G529" s="122">
        <v>8.7702457827190496</v>
      </c>
      <c r="H529" s="122">
        <v>0</v>
      </c>
      <c r="I529" s="122">
        <v>2.58774204192268</v>
      </c>
      <c r="J529" s="122">
        <v>8.6071657588738208</v>
      </c>
      <c r="K529" s="122">
        <v>0</v>
      </c>
      <c r="L529" s="122">
        <v>2.5745154607032599</v>
      </c>
      <c r="M529" s="122">
        <v>8.4266249654498804</v>
      </c>
      <c r="N529" s="122">
        <v>0</v>
      </c>
      <c r="O529" s="122">
        <v>2.5303386794304199</v>
      </c>
      <c r="P529" s="475">
        <v>8.1706297933113596</v>
      </c>
      <c r="Q529" s="474">
        <v>1</v>
      </c>
      <c r="R529" s="97">
        <v>0</v>
      </c>
      <c r="S529" s="97">
        <v>2.60625925562986</v>
      </c>
      <c r="T529" s="97">
        <v>8.7702457827190496</v>
      </c>
      <c r="U529" s="97">
        <v>0</v>
      </c>
      <c r="V529" s="97">
        <v>2.58774204192268</v>
      </c>
      <c r="W529" s="97">
        <v>8.6071657588738208</v>
      </c>
      <c r="X529" s="97">
        <v>0</v>
      </c>
      <c r="Y529" s="97">
        <v>2.5745154607032599</v>
      </c>
      <c r="Z529" s="97">
        <v>8.4266249654498804</v>
      </c>
      <c r="AA529" s="97">
        <v>0</v>
      </c>
      <c r="AB529" s="97">
        <v>2.5303386794304199</v>
      </c>
      <c r="AC529" s="97">
        <v>8.1706297933113596</v>
      </c>
      <c r="AD529" s="321">
        <v>0</v>
      </c>
      <c r="AE529" s="97">
        <v>2101.9658481097399</v>
      </c>
      <c r="AF529" s="97">
        <v>7073.2629821774099</v>
      </c>
      <c r="AG529" s="97">
        <v>0</v>
      </c>
      <c r="AH529" s="97">
        <v>2087.0315890829102</v>
      </c>
      <c r="AI529" s="97">
        <v>6941.73783175689</v>
      </c>
      <c r="AJ529" s="97">
        <v>0</v>
      </c>
      <c r="AK529" s="97">
        <v>2076.3642612066101</v>
      </c>
      <c r="AL529" s="97">
        <v>6796.13037109375</v>
      </c>
      <c r="AM529" s="97">
        <v>0</v>
      </c>
      <c r="AN529" s="97">
        <v>2040.73538609975</v>
      </c>
      <c r="AO529" s="97">
        <v>6589.6686010762396</v>
      </c>
      <c r="AP529" s="466">
        <f t="shared" si="1154"/>
        <v>0</v>
      </c>
      <c r="AQ529" s="122">
        <f t="shared" si="1155"/>
        <v>806.50681376736384</v>
      </c>
      <c r="AR529" s="473">
        <f t="shared" si="1156"/>
        <v>806.50681376736486</v>
      </c>
      <c r="AS529" s="122">
        <f t="shared" si="1157"/>
        <v>0</v>
      </c>
      <c r="AT529" s="122">
        <f t="shared" si="1158"/>
        <v>806.50681376736281</v>
      </c>
      <c r="AU529" s="122">
        <f t="shared" si="1159"/>
        <v>806.50681376736509</v>
      </c>
      <c r="AV529" s="122">
        <f t="shared" si="1160"/>
        <v>0</v>
      </c>
      <c r="AW529" s="122">
        <f t="shared" si="1161"/>
        <v>806.50681376736657</v>
      </c>
      <c r="AX529" s="122">
        <f t="shared" si="1162"/>
        <v>806.5068042019974</v>
      </c>
      <c r="AY529" s="122">
        <f t="shared" si="1163"/>
        <v>0</v>
      </c>
      <c r="AZ529" s="122">
        <f t="shared" si="1164"/>
        <v>806.50681376736509</v>
      </c>
      <c r="BA529" s="469">
        <f t="shared" si="1165"/>
        <v>806.50681376736384</v>
      </c>
      <c r="BB529" s="97">
        <f t="shared" si="1166"/>
        <v>0</v>
      </c>
      <c r="BC529" s="97">
        <f t="shared" si="1167"/>
        <v>0.40220372001603466</v>
      </c>
      <c r="BD529" s="97">
        <f t="shared" si="1168"/>
        <v>1.3534438186242763</v>
      </c>
      <c r="BE529" s="97">
        <f t="shared" si="1169"/>
        <v>0</v>
      </c>
      <c r="BF529" s="97">
        <f t="shared" si="1170"/>
        <v>0.39934610244737889</v>
      </c>
      <c r="BG529" s="97">
        <f t="shared" si="1171"/>
        <v>1.3282769469444278</v>
      </c>
      <c r="BH529" s="97">
        <f t="shared" si="1172"/>
        <v>0</v>
      </c>
      <c r="BI529" s="97">
        <f t="shared" si="1173"/>
        <v>0.39730494704119529</v>
      </c>
      <c r="BJ529" s="97">
        <f t="shared" si="1174"/>
        <v>1.300415490501482</v>
      </c>
      <c r="BK529" s="97">
        <f t="shared" si="1175"/>
        <v>0</v>
      </c>
      <c r="BL529" s="97">
        <f t="shared" si="1176"/>
        <v>0.39048748798454552</v>
      </c>
      <c r="BM529" s="469">
        <f t="shared" si="1177"/>
        <v>1.2609097466589052</v>
      </c>
      <c r="BN529" s="467">
        <f t="shared" si="1178"/>
        <v>0</v>
      </c>
      <c r="BO529" s="97">
        <f t="shared" si="1179"/>
        <v>2560816.0650966358</v>
      </c>
      <c r="BP529" s="97">
        <f t="shared" si="1180"/>
        <v>1293244.6167747446</v>
      </c>
      <c r="BQ529" s="97">
        <f t="shared" si="1181"/>
        <v>0</v>
      </c>
      <c r="BR529" s="97">
        <f t="shared" si="1182"/>
        <v>2571116.7047595689</v>
      </c>
      <c r="BS529" s="97">
        <f t="shared" si="1183"/>
        <v>1306983.2710572204</v>
      </c>
      <c r="BT529" s="97">
        <f t="shared" si="1184"/>
        <v>0</v>
      </c>
      <c r="BU529" s="97">
        <f t="shared" si="1185"/>
        <v>2578545.1117903013</v>
      </c>
      <c r="BV529" s="97">
        <f t="shared" si="1186"/>
        <v>1322675.4226773605</v>
      </c>
      <c r="BW529" s="97">
        <f t="shared" si="1187"/>
        <v>0</v>
      </c>
      <c r="BX529" s="97">
        <f t="shared" si="1188"/>
        <v>2603794.5901301554</v>
      </c>
      <c r="BY529" s="469">
        <f t="shared" si="1189"/>
        <v>1345849.3139061916</v>
      </c>
      <c r="BZ529" s="470">
        <f t="shared" si="1190"/>
        <v>0</v>
      </c>
      <c r="CA529" s="470">
        <f t="shared" si="1191"/>
        <v>4.9128191287281547E-2</v>
      </c>
      <c r="CB529" s="470">
        <f t="shared" si="1192"/>
        <v>7.3729097725115213E-3</v>
      </c>
      <c r="CC529" s="470">
        <f t="shared" si="1193"/>
        <v>0</v>
      </c>
      <c r="CD529" s="470">
        <f t="shared" si="1194"/>
        <v>4.9678767495102437E-2</v>
      </c>
      <c r="CE529" s="470">
        <f t="shared" si="1195"/>
        <v>7.5924137379935214E-3</v>
      </c>
      <c r="CF529" s="470">
        <f t="shared" si="1196"/>
        <v>0</v>
      </c>
      <c r="CG529" s="470">
        <f t="shared" si="1197"/>
        <v>5.0078260378477991E-2</v>
      </c>
      <c r="CH529" s="470">
        <f t="shared" si="1198"/>
        <v>7.8481920585078847E-3</v>
      </c>
      <c r="CI529" s="470">
        <f t="shared" si="1199"/>
        <v>0</v>
      </c>
      <c r="CJ529" s="470">
        <f t="shared" si="1200"/>
        <v>5.1451503533832689E-2</v>
      </c>
      <c r="CK529" s="472">
        <f t="shared" si="1201"/>
        <v>8.2358970357947845E-3</v>
      </c>
      <c r="CL529" s="470">
        <f t="shared" si="1202"/>
        <v>0</v>
      </c>
      <c r="CM529" s="116">
        <f t="shared" si="1203"/>
        <v>0</v>
      </c>
      <c r="CN529" s="116">
        <f t="shared" si="1204"/>
        <v>0</v>
      </c>
      <c r="CO529" s="116">
        <f t="shared" si="1205"/>
        <v>0</v>
      </c>
      <c r="CP529" s="116">
        <f t="shared" si="1206"/>
        <v>0</v>
      </c>
      <c r="CQ529" s="116">
        <f t="shared" si="1207"/>
        <v>0</v>
      </c>
      <c r="CR529" s="116">
        <f t="shared" si="1208"/>
        <v>0</v>
      </c>
      <c r="CS529" s="116">
        <f t="shared" si="1209"/>
        <v>0</v>
      </c>
      <c r="CT529" s="116">
        <f t="shared" si="1210"/>
        <v>0</v>
      </c>
      <c r="CU529" s="116">
        <f t="shared" si="1211"/>
        <v>0</v>
      </c>
      <c r="CV529" s="116">
        <f t="shared" si="1212"/>
        <v>0</v>
      </c>
      <c r="CW529" s="471">
        <f t="shared" si="1213"/>
        <v>0</v>
      </c>
      <c r="CX529" s="470">
        <f t="shared" si="1214"/>
        <v>0</v>
      </c>
      <c r="CY529" s="116">
        <f t="shared" si="1215"/>
        <v>0</v>
      </c>
      <c r="CZ529" s="116">
        <f t="shared" si="1216"/>
        <v>0</v>
      </c>
      <c r="DA529" s="116">
        <f t="shared" si="1217"/>
        <v>0</v>
      </c>
      <c r="DB529" s="116">
        <f t="shared" si="1218"/>
        <v>0</v>
      </c>
      <c r="DC529" s="116">
        <f t="shared" si="1219"/>
        <v>0</v>
      </c>
      <c r="DD529" s="116">
        <f t="shared" si="1220"/>
        <v>0</v>
      </c>
      <c r="DE529" s="116">
        <f t="shared" si="1221"/>
        <v>0</v>
      </c>
      <c r="DF529" s="116">
        <f t="shared" si="1222"/>
        <v>0</v>
      </c>
      <c r="DG529" s="116">
        <f t="shared" si="1223"/>
        <v>0</v>
      </c>
      <c r="DH529" s="116">
        <f t="shared" si="1224"/>
        <v>0</v>
      </c>
      <c r="DI529" s="471">
        <f t="shared" si="1225"/>
        <v>0</v>
      </c>
      <c r="DJ529" s="470">
        <f t="shared" si="1226"/>
        <v>0</v>
      </c>
      <c r="DK529" s="116">
        <f t="shared" si="1227"/>
        <v>0</v>
      </c>
      <c r="DL529" s="116">
        <f t="shared" si="1228"/>
        <v>8.7702457827190496</v>
      </c>
      <c r="DM529" s="116">
        <f t="shared" si="1229"/>
        <v>0</v>
      </c>
      <c r="DN529" s="116">
        <f t="shared" si="1230"/>
        <v>0</v>
      </c>
      <c r="DO529" s="116">
        <f t="shared" si="1231"/>
        <v>8.6071657588738208</v>
      </c>
      <c r="DP529" s="116">
        <f t="shared" si="1232"/>
        <v>0</v>
      </c>
      <c r="DQ529" s="116">
        <f t="shared" si="1233"/>
        <v>0</v>
      </c>
      <c r="DR529" s="116">
        <f t="shared" si="1234"/>
        <v>8.4266249654498804</v>
      </c>
      <c r="DS529" s="116">
        <f t="shared" si="1235"/>
        <v>0</v>
      </c>
      <c r="DT529" s="116">
        <f t="shared" si="1236"/>
        <v>0</v>
      </c>
      <c r="DU529" s="471">
        <f t="shared" si="1237"/>
        <v>8.1706297933113596</v>
      </c>
      <c r="DV529" s="470">
        <f t="shared" si="1238"/>
        <v>0</v>
      </c>
      <c r="DW529" s="470">
        <f t="shared" si="1239"/>
        <v>2.60625925562986</v>
      </c>
      <c r="DX529" s="470">
        <f t="shared" si="1240"/>
        <v>0</v>
      </c>
      <c r="DY529" s="470">
        <f t="shared" si="1241"/>
        <v>0</v>
      </c>
      <c r="DZ529" s="470">
        <f t="shared" si="1242"/>
        <v>2.58774204192268</v>
      </c>
      <c r="EA529" s="470">
        <f t="shared" si="1243"/>
        <v>0</v>
      </c>
      <c r="EB529" s="470">
        <f t="shared" si="1244"/>
        <v>0</v>
      </c>
      <c r="EC529" s="470">
        <f t="shared" si="1245"/>
        <v>0</v>
      </c>
      <c r="ED529" s="470">
        <f t="shared" si="1246"/>
        <v>0</v>
      </c>
      <c r="EE529" s="470">
        <f t="shared" si="1247"/>
        <v>0</v>
      </c>
      <c r="EF529" s="470">
        <f t="shared" si="1248"/>
        <v>0</v>
      </c>
      <c r="EG529" s="470">
        <f t="shared" si="1249"/>
        <v>0</v>
      </c>
      <c r="EH529" s="466">
        <f t="shared" si="1250"/>
        <v>0</v>
      </c>
      <c r="EI529" s="122">
        <f t="shared" si="1251"/>
        <v>6.3669626551304486</v>
      </c>
      <c r="EJ529" s="122">
        <f t="shared" si="1252"/>
        <v>0.95552146234579438</v>
      </c>
      <c r="EK529" s="122">
        <f t="shared" si="1253"/>
        <v>0</v>
      </c>
      <c r="EL529" s="122">
        <f t="shared" si="1254"/>
        <v>6.4383167608311895</v>
      </c>
      <c r="EM529" s="122">
        <f t="shared" si="1255"/>
        <v>0.98396894869237073</v>
      </c>
      <c r="EN529" s="122">
        <f t="shared" si="1256"/>
        <v>0</v>
      </c>
      <c r="EO529" s="122">
        <f t="shared" si="1257"/>
        <v>6.4900906243257523</v>
      </c>
      <c r="EP529" s="122">
        <f t="shared" si="1258"/>
        <v>1.017117553842191</v>
      </c>
      <c r="EQ529" s="122">
        <f t="shared" si="1259"/>
        <v>0</v>
      </c>
      <c r="ER529" s="122">
        <f t="shared" si="1260"/>
        <v>6.6680615134926091</v>
      </c>
      <c r="ES529" s="469">
        <f t="shared" si="1261"/>
        <v>1.0673637169292687</v>
      </c>
      <c r="ET529" s="466">
        <f t="shared" si="1262"/>
        <v>0</v>
      </c>
      <c r="EU529" s="122">
        <f t="shared" si="1263"/>
        <v>0</v>
      </c>
      <c r="EV529" s="122">
        <f t="shared" si="1264"/>
        <v>0</v>
      </c>
      <c r="EW529" s="122">
        <f t="shared" si="1265"/>
        <v>0</v>
      </c>
      <c r="EX529" s="122">
        <f t="shared" si="1266"/>
        <v>0</v>
      </c>
      <c r="EY529" s="122">
        <f t="shared" si="1267"/>
        <v>0</v>
      </c>
      <c r="EZ529" s="122">
        <f t="shared" si="1268"/>
        <v>0</v>
      </c>
      <c r="FA529" s="122">
        <f t="shared" si="1269"/>
        <v>0</v>
      </c>
      <c r="FB529" s="122">
        <f t="shared" si="1270"/>
        <v>0</v>
      </c>
      <c r="FC529" s="122">
        <f t="shared" si="1271"/>
        <v>0</v>
      </c>
      <c r="FD529" s="122">
        <f t="shared" si="1272"/>
        <v>0</v>
      </c>
      <c r="FE529" s="469">
        <f t="shared" si="1273"/>
        <v>0</v>
      </c>
      <c r="FF529" s="466">
        <f t="shared" si="1274"/>
        <v>0</v>
      </c>
      <c r="FG529" s="466">
        <f t="shared" si="1275"/>
        <v>0</v>
      </c>
      <c r="FH529" s="466">
        <f t="shared" si="1276"/>
        <v>0.95552146234579438</v>
      </c>
      <c r="FI529" s="466">
        <f t="shared" si="1277"/>
        <v>0</v>
      </c>
      <c r="FJ529" s="466">
        <f t="shared" si="1278"/>
        <v>0</v>
      </c>
      <c r="FK529" s="466">
        <f t="shared" si="1279"/>
        <v>0.98396894869237073</v>
      </c>
      <c r="FL529" s="466">
        <f t="shared" si="1280"/>
        <v>0</v>
      </c>
      <c r="FM529" s="466">
        <f t="shared" si="1281"/>
        <v>0</v>
      </c>
      <c r="FN529" s="466">
        <f t="shared" si="1282"/>
        <v>1.017117553842191</v>
      </c>
      <c r="FO529" s="466">
        <f t="shared" si="1283"/>
        <v>0</v>
      </c>
      <c r="FP529" s="466">
        <f t="shared" si="1284"/>
        <v>0</v>
      </c>
      <c r="FQ529" s="468">
        <f t="shared" si="1285"/>
        <v>1.0673637169292687</v>
      </c>
      <c r="FR529" s="466">
        <f t="shared" si="1286"/>
        <v>0</v>
      </c>
      <c r="FS529" s="466">
        <f t="shared" si="1287"/>
        <v>6.3669626551304486</v>
      </c>
      <c r="FT529" s="466">
        <f t="shared" si="1288"/>
        <v>0</v>
      </c>
      <c r="FU529" s="466">
        <f t="shared" si="1289"/>
        <v>0</v>
      </c>
      <c r="FV529" s="466">
        <f t="shared" si="1290"/>
        <v>6.4383167608311895</v>
      </c>
      <c r="FW529" s="466">
        <f t="shared" si="1291"/>
        <v>0</v>
      </c>
      <c r="FX529" s="466">
        <f t="shared" si="1292"/>
        <v>0</v>
      </c>
      <c r="FY529" s="466">
        <f t="shared" si="1293"/>
        <v>0</v>
      </c>
      <c r="FZ529" s="466">
        <f t="shared" si="1294"/>
        <v>0</v>
      </c>
      <c r="GA529" s="466">
        <f t="shared" si="1295"/>
        <v>0</v>
      </c>
      <c r="GB529" s="466">
        <f t="shared" si="1296"/>
        <v>0</v>
      </c>
      <c r="GC529" s="468">
        <f t="shared" si="1297"/>
        <v>0</v>
      </c>
    </row>
    <row r="530" spans="1:185">
      <c r="A530" s="97">
        <v>527</v>
      </c>
      <c r="B530" s="97" t="s">
        <v>11</v>
      </c>
      <c r="C530" s="97" t="s">
        <v>213</v>
      </c>
      <c r="D530" s="97" t="s">
        <v>935</v>
      </c>
      <c r="E530" s="321">
        <v>0</v>
      </c>
      <c r="F530" s="122">
        <v>0</v>
      </c>
      <c r="G530" s="122">
        <v>1.6816452928457001E-2</v>
      </c>
      <c r="H530" s="122">
        <v>0</v>
      </c>
      <c r="I530" s="122">
        <v>0</v>
      </c>
      <c r="J530" s="122">
        <v>1.6816452928457001E-2</v>
      </c>
      <c r="K530" s="122">
        <v>0</v>
      </c>
      <c r="L530" s="122">
        <v>0</v>
      </c>
      <c r="M530" s="122">
        <v>1.6816452928457001E-2</v>
      </c>
      <c r="N530" s="122">
        <v>0</v>
      </c>
      <c r="O530" s="122">
        <v>0</v>
      </c>
      <c r="P530" s="475">
        <v>1.4966643106326E-2</v>
      </c>
      <c r="Q530" s="474">
        <v>1</v>
      </c>
      <c r="R530" s="97">
        <v>0</v>
      </c>
      <c r="S530" s="97">
        <v>0</v>
      </c>
      <c r="T530" s="97">
        <v>1.6816452928457001E-2</v>
      </c>
      <c r="U530" s="97">
        <v>0</v>
      </c>
      <c r="V530" s="97">
        <v>0</v>
      </c>
      <c r="W530" s="97">
        <v>1.6816452928457001E-2</v>
      </c>
      <c r="X530" s="97">
        <v>0</v>
      </c>
      <c r="Y530" s="97">
        <v>0</v>
      </c>
      <c r="Z530" s="97">
        <v>1.6816452928457001E-2</v>
      </c>
      <c r="AA530" s="97">
        <v>0</v>
      </c>
      <c r="AB530" s="97">
        <v>0</v>
      </c>
      <c r="AC530" s="97">
        <v>1.4966643106326E-2</v>
      </c>
      <c r="AD530" s="321">
        <v>1.0000000000000001E-15</v>
      </c>
      <c r="AE530" s="97">
        <v>0</v>
      </c>
      <c r="AF530" s="97">
        <v>3.3732020568744501</v>
      </c>
      <c r="AG530" s="97">
        <v>1.0000000000000001E-15</v>
      </c>
      <c r="AH530" s="97">
        <v>0</v>
      </c>
      <c r="AI530" s="97">
        <v>3.3732020568744501</v>
      </c>
      <c r="AJ530" s="97">
        <v>1.0000000000000001E-15</v>
      </c>
      <c r="AK530" s="97">
        <v>0</v>
      </c>
      <c r="AL530" s="97">
        <v>3.3732020854949898</v>
      </c>
      <c r="AM530" s="97">
        <v>1.0000000000000001E-15</v>
      </c>
      <c r="AN530" s="97">
        <v>0</v>
      </c>
      <c r="AO530" s="97">
        <v>3.0021498306182601</v>
      </c>
      <c r="AP530" s="466">
        <f t="shared" si="1154"/>
        <v>0</v>
      </c>
      <c r="AQ530" s="122">
        <f t="shared" si="1155"/>
        <v>0</v>
      </c>
      <c r="AR530" s="473">
        <f t="shared" si="1156"/>
        <v>200.5893913077399</v>
      </c>
      <c r="AS530" s="122">
        <f t="shared" si="1157"/>
        <v>0</v>
      </c>
      <c r="AT530" s="122">
        <f t="shared" si="1158"/>
        <v>0</v>
      </c>
      <c r="AU530" s="122">
        <f t="shared" si="1159"/>
        <v>200.5893913077399</v>
      </c>
      <c r="AV530" s="122">
        <f t="shared" si="1160"/>
        <v>0</v>
      </c>
      <c r="AW530" s="122">
        <f t="shared" si="1161"/>
        <v>0</v>
      </c>
      <c r="AX530" s="122">
        <f t="shared" si="1162"/>
        <v>200.58939300967668</v>
      </c>
      <c r="AY530" s="122">
        <f t="shared" si="1163"/>
        <v>0</v>
      </c>
      <c r="AZ530" s="122">
        <f t="shared" si="1164"/>
        <v>0</v>
      </c>
      <c r="BA530" s="469">
        <f t="shared" si="1165"/>
        <v>200.58939130774968</v>
      </c>
      <c r="BB530" s="97">
        <f t="shared" si="1166"/>
        <v>0</v>
      </c>
      <c r="BC530" s="97">
        <f t="shared" si="1167"/>
        <v>0</v>
      </c>
      <c r="BD530" s="97">
        <f t="shared" si="1168"/>
        <v>2.5951523858148808E-3</v>
      </c>
      <c r="BE530" s="97">
        <f t="shared" si="1169"/>
        <v>0</v>
      </c>
      <c r="BF530" s="97">
        <f t="shared" si="1170"/>
        <v>0</v>
      </c>
      <c r="BG530" s="97">
        <f t="shared" si="1171"/>
        <v>2.5951523858148808E-3</v>
      </c>
      <c r="BH530" s="97">
        <f t="shared" si="1172"/>
        <v>0</v>
      </c>
      <c r="BI530" s="97">
        <f t="shared" si="1173"/>
        <v>0</v>
      </c>
      <c r="BJ530" s="97">
        <f t="shared" si="1174"/>
        <v>2.5951523858148808E-3</v>
      </c>
      <c r="BK530" s="97">
        <f t="shared" si="1175"/>
        <v>0</v>
      </c>
      <c r="BL530" s="97">
        <f t="shared" si="1176"/>
        <v>0</v>
      </c>
      <c r="BM530" s="469">
        <f t="shared" si="1177"/>
        <v>2.3096856233751307E-3</v>
      </c>
      <c r="BN530" s="467">
        <f t="shared" si="1178"/>
        <v>0</v>
      </c>
      <c r="BO530" s="97">
        <f t="shared" si="1179"/>
        <v>0</v>
      </c>
      <c r="BP530" s="97">
        <f t="shared" si="1180"/>
        <v>10894511.39308225</v>
      </c>
      <c r="BQ530" s="97">
        <f t="shared" si="1181"/>
        <v>0</v>
      </c>
      <c r="BR530" s="97">
        <f t="shared" si="1182"/>
        <v>0</v>
      </c>
      <c r="BS530" s="97">
        <f t="shared" si="1183"/>
        <v>10894511.39308225</v>
      </c>
      <c r="BT530" s="97">
        <f t="shared" si="1184"/>
        <v>0</v>
      </c>
      <c r="BU530" s="97">
        <f t="shared" si="1185"/>
        <v>0</v>
      </c>
      <c r="BV530" s="97">
        <f t="shared" si="1186"/>
        <v>10894511.485518692</v>
      </c>
      <c r="BW530" s="97">
        <f t="shared" si="1187"/>
        <v>0</v>
      </c>
      <c r="BX530" s="97">
        <f t="shared" si="1188"/>
        <v>0</v>
      </c>
      <c r="BY530" s="469">
        <f t="shared" si="1189"/>
        <v>11633253.278920103</v>
      </c>
      <c r="BZ530" s="470">
        <f t="shared" si="1190"/>
        <v>0</v>
      </c>
      <c r="CA530" s="470">
        <f t="shared" si="1191"/>
        <v>0</v>
      </c>
      <c r="CB530" s="470">
        <f t="shared" si="1192"/>
        <v>32.392417828632659</v>
      </c>
      <c r="CC530" s="470">
        <f t="shared" si="1193"/>
        <v>0</v>
      </c>
      <c r="CD530" s="470">
        <f t="shared" si="1194"/>
        <v>0</v>
      </c>
      <c r="CE530" s="470">
        <f t="shared" si="1195"/>
        <v>32.392417828632659</v>
      </c>
      <c r="CF530" s="470">
        <f t="shared" si="1196"/>
        <v>0</v>
      </c>
      <c r="CG530" s="470">
        <f t="shared" si="1197"/>
        <v>0</v>
      </c>
      <c r="CH530" s="470">
        <f t="shared" si="1198"/>
        <v>32.392418103471961</v>
      </c>
      <c r="CI530" s="470">
        <f t="shared" si="1199"/>
        <v>0</v>
      </c>
      <c r="CJ530" s="470">
        <f t="shared" si="1200"/>
        <v>0</v>
      </c>
      <c r="CK530" s="472">
        <f t="shared" si="1201"/>
        <v>38.863936275740542</v>
      </c>
      <c r="CL530" s="470">
        <f t="shared" si="1202"/>
        <v>0</v>
      </c>
      <c r="CM530" s="116">
        <f t="shared" si="1203"/>
        <v>0</v>
      </c>
      <c r="CN530" s="116">
        <f t="shared" si="1204"/>
        <v>0</v>
      </c>
      <c r="CO530" s="116">
        <f t="shared" si="1205"/>
        <v>0</v>
      </c>
      <c r="CP530" s="116">
        <f t="shared" si="1206"/>
        <v>0</v>
      </c>
      <c r="CQ530" s="116">
        <f t="shared" si="1207"/>
        <v>0</v>
      </c>
      <c r="CR530" s="116">
        <f t="shared" si="1208"/>
        <v>0</v>
      </c>
      <c r="CS530" s="116">
        <f t="shared" si="1209"/>
        <v>0</v>
      </c>
      <c r="CT530" s="116">
        <f t="shared" si="1210"/>
        <v>0</v>
      </c>
      <c r="CU530" s="116">
        <f t="shared" si="1211"/>
        <v>0</v>
      </c>
      <c r="CV530" s="116">
        <f t="shared" si="1212"/>
        <v>0</v>
      </c>
      <c r="CW530" s="471">
        <f t="shared" si="1213"/>
        <v>0</v>
      </c>
      <c r="CX530" s="470">
        <f t="shared" si="1214"/>
        <v>0</v>
      </c>
      <c r="CY530" s="116">
        <f t="shared" si="1215"/>
        <v>0</v>
      </c>
      <c r="CZ530" s="116">
        <f t="shared" si="1216"/>
        <v>0</v>
      </c>
      <c r="DA530" s="116">
        <f t="shared" si="1217"/>
        <v>0</v>
      </c>
      <c r="DB530" s="116">
        <f t="shared" si="1218"/>
        <v>0</v>
      </c>
      <c r="DC530" s="116">
        <f t="shared" si="1219"/>
        <v>0</v>
      </c>
      <c r="DD530" s="116">
        <f t="shared" si="1220"/>
        <v>0</v>
      </c>
      <c r="DE530" s="116">
        <f t="shared" si="1221"/>
        <v>0</v>
      </c>
      <c r="DF530" s="116">
        <f t="shared" si="1222"/>
        <v>0</v>
      </c>
      <c r="DG530" s="116">
        <f t="shared" si="1223"/>
        <v>0</v>
      </c>
      <c r="DH530" s="116">
        <f t="shared" si="1224"/>
        <v>0</v>
      </c>
      <c r="DI530" s="471">
        <f t="shared" si="1225"/>
        <v>0</v>
      </c>
      <c r="DJ530" s="470">
        <f t="shared" si="1226"/>
        <v>0</v>
      </c>
      <c r="DK530" s="116">
        <f t="shared" si="1227"/>
        <v>0</v>
      </c>
      <c r="DL530" s="116">
        <f t="shared" si="1228"/>
        <v>0</v>
      </c>
      <c r="DM530" s="116">
        <f t="shared" si="1229"/>
        <v>0</v>
      </c>
      <c r="DN530" s="116">
        <f t="shared" si="1230"/>
        <v>0</v>
      </c>
      <c r="DO530" s="116">
        <f t="shared" si="1231"/>
        <v>0</v>
      </c>
      <c r="DP530" s="116">
        <f t="shared" si="1232"/>
        <v>0</v>
      </c>
      <c r="DQ530" s="116">
        <f t="shared" si="1233"/>
        <v>0</v>
      </c>
      <c r="DR530" s="116">
        <f t="shared" si="1234"/>
        <v>0</v>
      </c>
      <c r="DS530" s="116">
        <f t="shared" si="1235"/>
        <v>0</v>
      </c>
      <c r="DT530" s="116">
        <f t="shared" si="1236"/>
        <v>0</v>
      </c>
      <c r="DU530" s="471">
        <f t="shared" si="1237"/>
        <v>0</v>
      </c>
      <c r="DV530" s="470">
        <f t="shared" si="1238"/>
        <v>0</v>
      </c>
      <c r="DW530" s="470">
        <f t="shared" si="1239"/>
        <v>0</v>
      </c>
      <c r="DX530" s="470">
        <f t="shared" si="1240"/>
        <v>0</v>
      </c>
      <c r="DY530" s="470">
        <f t="shared" si="1241"/>
        <v>0</v>
      </c>
      <c r="DZ530" s="470">
        <f t="shared" si="1242"/>
        <v>0</v>
      </c>
      <c r="EA530" s="470">
        <f t="shared" si="1243"/>
        <v>0</v>
      </c>
      <c r="EB530" s="470">
        <f t="shared" si="1244"/>
        <v>0</v>
      </c>
      <c r="EC530" s="470">
        <f t="shared" si="1245"/>
        <v>0</v>
      </c>
      <c r="ED530" s="470">
        <f t="shared" si="1246"/>
        <v>0</v>
      </c>
      <c r="EE530" s="470">
        <f t="shared" si="1247"/>
        <v>0</v>
      </c>
      <c r="EF530" s="470">
        <f t="shared" si="1248"/>
        <v>0</v>
      </c>
      <c r="EG530" s="470">
        <f t="shared" si="1249"/>
        <v>0</v>
      </c>
      <c r="EH530" s="466">
        <f t="shared" si="1250"/>
        <v>0</v>
      </c>
      <c r="EI530" s="122">
        <f t="shared" si="1251"/>
        <v>0</v>
      </c>
      <c r="EJ530" s="122">
        <f t="shared" si="1252"/>
        <v>4198.0237664006618</v>
      </c>
      <c r="EK530" s="122">
        <f t="shared" si="1253"/>
        <v>0</v>
      </c>
      <c r="EL530" s="122">
        <f t="shared" si="1254"/>
        <v>0</v>
      </c>
      <c r="EM530" s="122">
        <f t="shared" si="1255"/>
        <v>4198.0237664006618</v>
      </c>
      <c r="EN530" s="122">
        <f t="shared" si="1256"/>
        <v>0</v>
      </c>
      <c r="EO530" s="122">
        <f t="shared" si="1257"/>
        <v>0</v>
      </c>
      <c r="EP530" s="122">
        <f t="shared" si="1258"/>
        <v>4198.0238020195502</v>
      </c>
      <c r="EQ530" s="122">
        <f t="shared" si="1259"/>
        <v>0</v>
      </c>
      <c r="ER530" s="122">
        <f t="shared" si="1260"/>
        <v>0</v>
      </c>
      <c r="ES530" s="469">
        <f t="shared" si="1261"/>
        <v>5036.7258475291956</v>
      </c>
      <c r="ET530" s="466">
        <f t="shared" si="1262"/>
        <v>0</v>
      </c>
      <c r="EU530" s="122">
        <f t="shared" si="1263"/>
        <v>0</v>
      </c>
      <c r="EV530" s="122">
        <f t="shared" si="1264"/>
        <v>0</v>
      </c>
      <c r="EW530" s="122">
        <f t="shared" si="1265"/>
        <v>0</v>
      </c>
      <c r="EX530" s="122">
        <f t="shared" si="1266"/>
        <v>0</v>
      </c>
      <c r="EY530" s="122">
        <f t="shared" si="1267"/>
        <v>0</v>
      </c>
      <c r="EZ530" s="122">
        <f t="shared" si="1268"/>
        <v>0</v>
      </c>
      <c r="FA530" s="122">
        <f t="shared" si="1269"/>
        <v>0</v>
      </c>
      <c r="FB530" s="122">
        <f t="shared" si="1270"/>
        <v>0</v>
      </c>
      <c r="FC530" s="122">
        <f t="shared" si="1271"/>
        <v>0</v>
      </c>
      <c r="FD530" s="122">
        <f t="shared" si="1272"/>
        <v>0</v>
      </c>
      <c r="FE530" s="469">
        <f t="shared" si="1273"/>
        <v>0</v>
      </c>
      <c r="FF530" s="466">
        <f t="shared" si="1274"/>
        <v>0</v>
      </c>
      <c r="FG530" s="466">
        <f t="shared" si="1275"/>
        <v>0</v>
      </c>
      <c r="FH530" s="466">
        <f t="shared" si="1276"/>
        <v>0</v>
      </c>
      <c r="FI530" s="466">
        <f t="shared" si="1277"/>
        <v>0</v>
      </c>
      <c r="FJ530" s="466">
        <f t="shared" si="1278"/>
        <v>0</v>
      </c>
      <c r="FK530" s="466">
        <f t="shared" si="1279"/>
        <v>0</v>
      </c>
      <c r="FL530" s="466">
        <f t="shared" si="1280"/>
        <v>0</v>
      </c>
      <c r="FM530" s="466">
        <f t="shared" si="1281"/>
        <v>0</v>
      </c>
      <c r="FN530" s="466">
        <f t="shared" si="1282"/>
        <v>0</v>
      </c>
      <c r="FO530" s="466">
        <f t="shared" si="1283"/>
        <v>0</v>
      </c>
      <c r="FP530" s="466">
        <f t="shared" si="1284"/>
        <v>0</v>
      </c>
      <c r="FQ530" s="468">
        <f t="shared" si="1285"/>
        <v>0</v>
      </c>
      <c r="FR530" s="466">
        <f t="shared" si="1286"/>
        <v>0</v>
      </c>
      <c r="FS530" s="466">
        <f t="shared" si="1287"/>
        <v>0</v>
      </c>
      <c r="FT530" s="466">
        <f t="shared" si="1288"/>
        <v>0</v>
      </c>
      <c r="FU530" s="466">
        <f t="shared" si="1289"/>
        <v>0</v>
      </c>
      <c r="FV530" s="466">
        <f t="shared" si="1290"/>
        <v>0</v>
      </c>
      <c r="FW530" s="466">
        <f t="shared" si="1291"/>
        <v>0</v>
      </c>
      <c r="FX530" s="466">
        <f t="shared" si="1292"/>
        <v>0</v>
      </c>
      <c r="FY530" s="466">
        <f t="shared" si="1293"/>
        <v>0</v>
      </c>
      <c r="FZ530" s="466">
        <f t="shared" si="1294"/>
        <v>0</v>
      </c>
      <c r="GA530" s="466">
        <f t="shared" si="1295"/>
        <v>0</v>
      </c>
      <c r="GB530" s="466">
        <f t="shared" si="1296"/>
        <v>0</v>
      </c>
      <c r="GC530" s="468">
        <f t="shared" si="1297"/>
        <v>0</v>
      </c>
    </row>
    <row r="531" spans="1:185">
      <c r="A531" s="97">
        <v>528</v>
      </c>
      <c r="B531" s="97" t="s">
        <v>11</v>
      </c>
      <c r="C531" s="97" t="s">
        <v>213</v>
      </c>
      <c r="D531" s="97" t="s">
        <v>935</v>
      </c>
      <c r="E531" s="321">
        <v>0</v>
      </c>
      <c r="F531" s="122">
        <v>0</v>
      </c>
      <c r="G531" s="122">
        <v>1.51096519458499</v>
      </c>
      <c r="H531" s="122">
        <v>0</v>
      </c>
      <c r="I531" s="122">
        <v>0</v>
      </c>
      <c r="J531" s="122">
        <v>1.51096519458499</v>
      </c>
      <c r="K531" s="122">
        <v>0</v>
      </c>
      <c r="L531" s="122">
        <v>0</v>
      </c>
      <c r="M531" s="122">
        <v>1.51096519458499</v>
      </c>
      <c r="N531" s="122">
        <v>0</v>
      </c>
      <c r="O531" s="122">
        <v>0</v>
      </c>
      <c r="P531" s="475">
        <v>1.3447590231806399</v>
      </c>
      <c r="Q531" s="474">
        <v>1</v>
      </c>
      <c r="R531" s="97">
        <v>0</v>
      </c>
      <c r="S531" s="97">
        <v>0</v>
      </c>
      <c r="T531" s="97">
        <v>1.51096519458499</v>
      </c>
      <c r="U531" s="97">
        <v>0</v>
      </c>
      <c r="V531" s="97">
        <v>0</v>
      </c>
      <c r="W531" s="97">
        <v>1.51096519458499</v>
      </c>
      <c r="X531" s="97">
        <v>0</v>
      </c>
      <c r="Y531" s="97">
        <v>0</v>
      </c>
      <c r="Z531" s="97">
        <v>1.51096519458499</v>
      </c>
      <c r="AA531" s="97">
        <v>0</v>
      </c>
      <c r="AB531" s="97">
        <v>0</v>
      </c>
      <c r="AC531" s="97">
        <v>1.3447590231806399</v>
      </c>
      <c r="AD531" s="321">
        <v>2.0999999999999999E-14</v>
      </c>
      <c r="AE531" s="97">
        <v>0</v>
      </c>
      <c r="AF531" s="97">
        <v>89.553886870211599</v>
      </c>
      <c r="AG531" s="97">
        <v>1.9000000000000001E-14</v>
      </c>
      <c r="AH531" s="97">
        <v>0</v>
      </c>
      <c r="AI531" s="97">
        <v>89.553886870211599</v>
      </c>
      <c r="AJ531" s="97">
        <v>1.7999999999999999E-14</v>
      </c>
      <c r="AK531" s="97">
        <v>0</v>
      </c>
      <c r="AL531" s="97">
        <v>89.553886413574205</v>
      </c>
      <c r="AM531" s="97">
        <v>1.4999999999999999E-14</v>
      </c>
      <c r="AN531" s="97">
        <v>0</v>
      </c>
      <c r="AO531" s="97">
        <v>79.702959314488396</v>
      </c>
      <c r="AP531" s="466">
        <f t="shared" si="1154"/>
        <v>0</v>
      </c>
      <c r="AQ531" s="122">
        <f t="shared" si="1155"/>
        <v>0</v>
      </c>
      <c r="AR531" s="473">
        <f t="shared" si="1156"/>
        <v>59.269324793949977</v>
      </c>
      <c r="AS531" s="122">
        <f t="shared" si="1157"/>
        <v>0</v>
      </c>
      <c r="AT531" s="122">
        <f t="shared" si="1158"/>
        <v>0</v>
      </c>
      <c r="AU531" s="122">
        <f t="shared" si="1159"/>
        <v>59.269324793949977</v>
      </c>
      <c r="AV531" s="122">
        <f t="shared" si="1160"/>
        <v>0</v>
      </c>
      <c r="AW531" s="122">
        <f t="shared" si="1161"/>
        <v>0</v>
      </c>
      <c r="AX531" s="122">
        <f t="shared" si="1162"/>
        <v>59.269324491734281</v>
      </c>
      <c r="AY531" s="122">
        <f t="shared" si="1163"/>
        <v>0</v>
      </c>
      <c r="AZ531" s="122">
        <f t="shared" si="1164"/>
        <v>0</v>
      </c>
      <c r="BA531" s="469">
        <f t="shared" si="1165"/>
        <v>59.269324793950084</v>
      </c>
      <c r="BB531" s="97">
        <f t="shared" si="1166"/>
        <v>0</v>
      </c>
      <c r="BC531" s="97">
        <f t="shared" si="1167"/>
        <v>0</v>
      </c>
      <c r="BD531" s="97">
        <f t="shared" si="1168"/>
        <v>0.23317550652878807</v>
      </c>
      <c r="BE531" s="97">
        <f t="shared" si="1169"/>
        <v>0</v>
      </c>
      <c r="BF531" s="97">
        <f t="shared" si="1170"/>
        <v>0</v>
      </c>
      <c r="BG531" s="97">
        <f t="shared" si="1171"/>
        <v>0.23317550652878807</v>
      </c>
      <c r="BH531" s="97">
        <f t="shared" si="1172"/>
        <v>0</v>
      </c>
      <c r="BI531" s="97">
        <f t="shared" si="1173"/>
        <v>0</v>
      </c>
      <c r="BJ531" s="97">
        <f t="shared" si="1174"/>
        <v>0.23317550652878807</v>
      </c>
      <c r="BK531" s="97">
        <f t="shared" si="1175"/>
        <v>0</v>
      </c>
      <c r="BL531" s="97">
        <f t="shared" si="1176"/>
        <v>0</v>
      </c>
      <c r="BM531" s="469">
        <f t="shared" si="1177"/>
        <v>0.20752620081062118</v>
      </c>
      <c r="BN531" s="467">
        <f t="shared" si="1178"/>
        <v>0</v>
      </c>
      <c r="BO531" s="97">
        <f t="shared" si="1179"/>
        <v>0</v>
      </c>
      <c r="BP531" s="97">
        <f t="shared" si="1180"/>
        <v>255798.49227711538</v>
      </c>
      <c r="BQ531" s="97">
        <f t="shared" si="1181"/>
        <v>0</v>
      </c>
      <c r="BR531" s="97">
        <f t="shared" si="1182"/>
        <v>0</v>
      </c>
      <c r="BS531" s="97">
        <f t="shared" si="1183"/>
        <v>255798.49227711538</v>
      </c>
      <c r="BT531" s="97">
        <f t="shared" si="1184"/>
        <v>0</v>
      </c>
      <c r="BU531" s="97">
        <f t="shared" si="1185"/>
        <v>0</v>
      </c>
      <c r="BV531" s="97">
        <f t="shared" si="1186"/>
        <v>255798.49097279279</v>
      </c>
      <c r="BW531" s="97">
        <f t="shared" si="1187"/>
        <v>0</v>
      </c>
      <c r="BX531" s="97">
        <f t="shared" si="1188"/>
        <v>0</v>
      </c>
      <c r="BY531" s="469">
        <f t="shared" si="1189"/>
        <v>273143.83744780818</v>
      </c>
      <c r="BZ531" s="470">
        <f t="shared" si="1190"/>
        <v>0</v>
      </c>
      <c r="CA531" s="470">
        <f t="shared" si="1191"/>
        <v>0</v>
      </c>
      <c r="CB531" s="470">
        <f t="shared" si="1192"/>
        <v>8.4647380758288877E-3</v>
      </c>
      <c r="CC531" s="470">
        <f t="shared" si="1193"/>
        <v>0</v>
      </c>
      <c r="CD531" s="470">
        <f t="shared" si="1194"/>
        <v>0</v>
      </c>
      <c r="CE531" s="470">
        <f t="shared" si="1195"/>
        <v>8.4647380758288877E-3</v>
      </c>
      <c r="CF531" s="470">
        <f t="shared" si="1196"/>
        <v>0</v>
      </c>
      <c r="CG531" s="470">
        <f t="shared" si="1197"/>
        <v>0</v>
      </c>
      <c r="CH531" s="470">
        <f t="shared" si="1198"/>
        <v>8.4647380326669866E-3</v>
      </c>
      <c r="CI531" s="470">
        <f t="shared" si="1199"/>
        <v>0</v>
      </c>
      <c r="CJ531" s="470">
        <f t="shared" si="1200"/>
        <v>0</v>
      </c>
      <c r="CK531" s="472">
        <f t="shared" si="1201"/>
        <v>1.0155865576635625E-2</v>
      </c>
      <c r="CL531" s="470">
        <f t="shared" si="1202"/>
        <v>0</v>
      </c>
      <c r="CM531" s="116">
        <f t="shared" si="1203"/>
        <v>0</v>
      </c>
      <c r="CN531" s="116">
        <f t="shared" si="1204"/>
        <v>0</v>
      </c>
      <c r="CO531" s="116">
        <f t="shared" si="1205"/>
        <v>0</v>
      </c>
      <c r="CP531" s="116">
        <f t="shared" si="1206"/>
        <v>0</v>
      </c>
      <c r="CQ531" s="116">
        <f t="shared" si="1207"/>
        <v>0</v>
      </c>
      <c r="CR531" s="116">
        <f t="shared" si="1208"/>
        <v>0</v>
      </c>
      <c r="CS531" s="116">
        <f t="shared" si="1209"/>
        <v>0</v>
      </c>
      <c r="CT531" s="116">
        <f t="shared" si="1210"/>
        <v>0</v>
      </c>
      <c r="CU531" s="116">
        <f t="shared" si="1211"/>
        <v>0</v>
      </c>
      <c r="CV531" s="116">
        <f t="shared" si="1212"/>
        <v>0</v>
      </c>
      <c r="CW531" s="471">
        <f t="shared" si="1213"/>
        <v>0</v>
      </c>
      <c r="CX531" s="470">
        <f t="shared" si="1214"/>
        <v>0</v>
      </c>
      <c r="CY531" s="116">
        <f t="shared" si="1215"/>
        <v>0</v>
      </c>
      <c r="CZ531" s="116">
        <f t="shared" si="1216"/>
        <v>0</v>
      </c>
      <c r="DA531" s="116">
        <f t="shared" si="1217"/>
        <v>0</v>
      </c>
      <c r="DB531" s="116">
        <f t="shared" si="1218"/>
        <v>0</v>
      </c>
      <c r="DC531" s="116">
        <f t="shared" si="1219"/>
        <v>0</v>
      </c>
      <c r="DD531" s="116">
        <f t="shared" si="1220"/>
        <v>0</v>
      </c>
      <c r="DE531" s="116">
        <f t="shared" si="1221"/>
        <v>0</v>
      </c>
      <c r="DF531" s="116">
        <f t="shared" si="1222"/>
        <v>0</v>
      </c>
      <c r="DG531" s="116">
        <f t="shared" si="1223"/>
        <v>0</v>
      </c>
      <c r="DH531" s="116">
        <f t="shared" si="1224"/>
        <v>0</v>
      </c>
      <c r="DI531" s="471">
        <f t="shared" si="1225"/>
        <v>0</v>
      </c>
      <c r="DJ531" s="470">
        <f t="shared" si="1226"/>
        <v>0</v>
      </c>
      <c r="DK531" s="116">
        <f t="shared" si="1227"/>
        <v>0</v>
      </c>
      <c r="DL531" s="116">
        <f t="shared" si="1228"/>
        <v>1.51096519458499</v>
      </c>
      <c r="DM531" s="116">
        <f t="shared" si="1229"/>
        <v>0</v>
      </c>
      <c r="DN531" s="116">
        <f t="shared" si="1230"/>
        <v>0</v>
      </c>
      <c r="DO531" s="116">
        <f t="shared" si="1231"/>
        <v>1.51096519458499</v>
      </c>
      <c r="DP531" s="116">
        <f t="shared" si="1232"/>
        <v>0</v>
      </c>
      <c r="DQ531" s="116">
        <f t="shared" si="1233"/>
        <v>0</v>
      </c>
      <c r="DR531" s="116">
        <f t="shared" si="1234"/>
        <v>1.51096519458499</v>
      </c>
      <c r="DS531" s="116">
        <f t="shared" si="1235"/>
        <v>0</v>
      </c>
      <c r="DT531" s="116">
        <f t="shared" si="1236"/>
        <v>0</v>
      </c>
      <c r="DU531" s="471">
        <f t="shared" si="1237"/>
        <v>1.3447590231806399</v>
      </c>
      <c r="DV531" s="470">
        <f t="shared" si="1238"/>
        <v>0</v>
      </c>
      <c r="DW531" s="470">
        <f t="shared" si="1239"/>
        <v>0</v>
      </c>
      <c r="DX531" s="470">
        <f t="shared" si="1240"/>
        <v>0</v>
      </c>
      <c r="DY531" s="470">
        <f t="shared" si="1241"/>
        <v>0</v>
      </c>
      <c r="DZ531" s="470">
        <f t="shared" si="1242"/>
        <v>0</v>
      </c>
      <c r="EA531" s="470">
        <f t="shared" si="1243"/>
        <v>0</v>
      </c>
      <c r="EB531" s="470">
        <f t="shared" si="1244"/>
        <v>0</v>
      </c>
      <c r="EC531" s="470">
        <f t="shared" si="1245"/>
        <v>0</v>
      </c>
      <c r="ED531" s="470">
        <f t="shared" si="1246"/>
        <v>0</v>
      </c>
      <c r="EE531" s="470">
        <f t="shared" si="1247"/>
        <v>0</v>
      </c>
      <c r="EF531" s="470">
        <f t="shared" si="1248"/>
        <v>0</v>
      </c>
      <c r="EG531" s="470">
        <f t="shared" si="1249"/>
        <v>0</v>
      </c>
      <c r="EH531" s="466">
        <f t="shared" si="1250"/>
        <v>0</v>
      </c>
      <c r="EI531" s="122">
        <f t="shared" si="1251"/>
        <v>0</v>
      </c>
      <c r="EJ531" s="122">
        <f t="shared" si="1252"/>
        <v>1.0970212784571962</v>
      </c>
      <c r="EK531" s="122">
        <f t="shared" si="1253"/>
        <v>0</v>
      </c>
      <c r="EL531" s="122">
        <f t="shared" si="1254"/>
        <v>0</v>
      </c>
      <c r="EM531" s="122">
        <f t="shared" si="1255"/>
        <v>1.0970212784571962</v>
      </c>
      <c r="EN531" s="122">
        <f t="shared" si="1256"/>
        <v>0</v>
      </c>
      <c r="EO531" s="122">
        <f t="shared" si="1257"/>
        <v>0</v>
      </c>
      <c r="EP531" s="122">
        <f t="shared" si="1258"/>
        <v>1.0970212728634585</v>
      </c>
      <c r="EQ531" s="122">
        <f t="shared" si="1259"/>
        <v>0</v>
      </c>
      <c r="ER531" s="122">
        <f t="shared" si="1260"/>
        <v>0</v>
      </c>
      <c r="ES531" s="469">
        <f t="shared" si="1261"/>
        <v>1.3161896492147833</v>
      </c>
      <c r="ET531" s="466">
        <f t="shared" si="1262"/>
        <v>0</v>
      </c>
      <c r="EU531" s="122">
        <f t="shared" si="1263"/>
        <v>0</v>
      </c>
      <c r="EV531" s="122">
        <f t="shared" si="1264"/>
        <v>0</v>
      </c>
      <c r="EW531" s="122">
        <f t="shared" si="1265"/>
        <v>0</v>
      </c>
      <c r="EX531" s="122">
        <f t="shared" si="1266"/>
        <v>0</v>
      </c>
      <c r="EY531" s="122">
        <f t="shared" si="1267"/>
        <v>0</v>
      </c>
      <c r="EZ531" s="122">
        <f t="shared" si="1268"/>
        <v>0</v>
      </c>
      <c r="FA531" s="122">
        <f t="shared" si="1269"/>
        <v>0</v>
      </c>
      <c r="FB531" s="122">
        <f t="shared" si="1270"/>
        <v>0</v>
      </c>
      <c r="FC531" s="122">
        <f t="shared" si="1271"/>
        <v>0</v>
      </c>
      <c r="FD531" s="122">
        <f t="shared" si="1272"/>
        <v>0</v>
      </c>
      <c r="FE531" s="469">
        <f t="shared" si="1273"/>
        <v>0</v>
      </c>
      <c r="FF531" s="466">
        <f t="shared" si="1274"/>
        <v>0</v>
      </c>
      <c r="FG531" s="466">
        <f t="shared" si="1275"/>
        <v>0</v>
      </c>
      <c r="FH531" s="466">
        <f t="shared" si="1276"/>
        <v>1.0970212784571962</v>
      </c>
      <c r="FI531" s="466">
        <f t="shared" si="1277"/>
        <v>0</v>
      </c>
      <c r="FJ531" s="466">
        <f t="shared" si="1278"/>
        <v>0</v>
      </c>
      <c r="FK531" s="466">
        <f t="shared" si="1279"/>
        <v>1.0970212784571962</v>
      </c>
      <c r="FL531" s="466">
        <f t="shared" si="1280"/>
        <v>0</v>
      </c>
      <c r="FM531" s="466">
        <f t="shared" si="1281"/>
        <v>0</v>
      </c>
      <c r="FN531" s="466">
        <f t="shared" si="1282"/>
        <v>1.0970212728634585</v>
      </c>
      <c r="FO531" s="466">
        <f t="shared" si="1283"/>
        <v>0</v>
      </c>
      <c r="FP531" s="466">
        <f t="shared" si="1284"/>
        <v>0</v>
      </c>
      <c r="FQ531" s="468">
        <f t="shared" si="1285"/>
        <v>1.3161896492147833</v>
      </c>
      <c r="FR531" s="466">
        <f t="shared" si="1286"/>
        <v>0</v>
      </c>
      <c r="FS531" s="466">
        <f t="shared" si="1287"/>
        <v>0</v>
      </c>
      <c r="FT531" s="466">
        <f t="shared" si="1288"/>
        <v>0</v>
      </c>
      <c r="FU531" s="466">
        <f t="shared" si="1289"/>
        <v>0</v>
      </c>
      <c r="FV531" s="466">
        <f t="shared" si="1290"/>
        <v>0</v>
      </c>
      <c r="FW531" s="466">
        <f t="shared" si="1291"/>
        <v>0</v>
      </c>
      <c r="FX531" s="466">
        <f t="shared" si="1292"/>
        <v>0</v>
      </c>
      <c r="FY531" s="466">
        <f t="shared" si="1293"/>
        <v>0</v>
      </c>
      <c r="FZ531" s="466">
        <f t="shared" si="1294"/>
        <v>0</v>
      </c>
      <c r="GA531" s="466">
        <f t="shared" si="1295"/>
        <v>0</v>
      </c>
      <c r="GB531" s="466">
        <f t="shared" si="1296"/>
        <v>0</v>
      </c>
      <c r="GC531" s="468">
        <f t="shared" si="1297"/>
        <v>0</v>
      </c>
    </row>
    <row r="532" spans="1:185">
      <c r="A532" s="97">
        <v>529</v>
      </c>
      <c r="B532" s="97" t="s">
        <v>11</v>
      </c>
      <c r="C532" s="97" t="s">
        <v>213</v>
      </c>
      <c r="D532" s="97" t="s">
        <v>935</v>
      </c>
      <c r="E532" s="321">
        <v>1.0000000000000001E-15</v>
      </c>
      <c r="F532" s="122">
        <v>0</v>
      </c>
      <c r="G532" s="122">
        <v>3.52558545403167</v>
      </c>
      <c r="H532" s="122">
        <v>1.0000000000000001E-15</v>
      </c>
      <c r="I532" s="122">
        <v>0</v>
      </c>
      <c r="J532" s="122">
        <v>3.52558545403167</v>
      </c>
      <c r="K532" s="122">
        <v>1.0000000000000001E-15</v>
      </c>
      <c r="L532" s="122">
        <v>0</v>
      </c>
      <c r="M532" s="122">
        <v>3.52558545403167</v>
      </c>
      <c r="N532" s="122">
        <v>1.0000000000000001E-15</v>
      </c>
      <c r="O532" s="122">
        <v>0</v>
      </c>
      <c r="P532" s="475">
        <v>3.1377710540881898</v>
      </c>
      <c r="Q532" s="474">
        <v>3</v>
      </c>
      <c r="R532" s="97">
        <v>2.0000000000000002E-15</v>
      </c>
      <c r="S532" s="97">
        <v>0</v>
      </c>
      <c r="T532" s="97">
        <v>10.576756362095001</v>
      </c>
      <c r="U532" s="97">
        <v>2.0000000000000002E-15</v>
      </c>
      <c r="V532" s="97">
        <v>0</v>
      </c>
      <c r="W532" s="97">
        <v>10.576756362095001</v>
      </c>
      <c r="X532" s="97">
        <v>2.0000000000000002E-15</v>
      </c>
      <c r="Y532" s="97">
        <v>0</v>
      </c>
      <c r="Z532" s="97">
        <v>10.576756362095001</v>
      </c>
      <c r="AA532" s="97">
        <v>2.0000000000000002E-15</v>
      </c>
      <c r="AB532" s="97">
        <v>0</v>
      </c>
      <c r="AC532" s="97">
        <v>9.4133131622645703</v>
      </c>
      <c r="AD532" s="321">
        <v>2.0409999999999999E-12</v>
      </c>
      <c r="AE532" s="97">
        <v>0</v>
      </c>
      <c r="AF532" s="97">
        <v>8667.5312481864403</v>
      </c>
      <c r="AG532" s="97">
        <v>1.8730000000000002E-12</v>
      </c>
      <c r="AH532" s="97">
        <v>0</v>
      </c>
      <c r="AI532" s="97">
        <v>8667.5312481864403</v>
      </c>
      <c r="AJ532" s="97">
        <v>1.7550000000000001E-12</v>
      </c>
      <c r="AK532" s="97">
        <v>0</v>
      </c>
      <c r="AL532" s="97">
        <v>8667.5311584472602</v>
      </c>
      <c r="AM532" s="97">
        <v>1.4879999999999999E-12</v>
      </c>
      <c r="AN532" s="97">
        <v>0</v>
      </c>
      <c r="AO532" s="97">
        <v>7714.10281088594</v>
      </c>
      <c r="AP532" s="466">
        <f t="shared" si="1154"/>
        <v>1020.4999999999999</v>
      </c>
      <c r="AQ532" s="122">
        <f t="shared" si="1155"/>
        <v>0</v>
      </c>
      <c r="AR532" s="473">
        <f t="shared" si="1156"/>
        <v>819.48859853188594</v>
      </c>
      <c r="AS532" s="122">
        <f t="shared" si="1157"/>
        <v>936.5</v>
      </c>
      <c r="AT532" s="122">
        <f t="shared" si="1158"/>
        <v>0</v>
      </c>
      <c r="AU532" s="122">
        <f t="shared" si="1159"/>
        <v>819.48859853188594</v>
      </c>
      <c r="AV532" s="122">
        <f t="shared" si="1160"/>
        <v>877.5</v>
      </c>
      <c r="AW532" s="122">
        <f t="shared" si="1161"/>
        <v>0</v>
      </c>
      <c r="AX532" s="122">
        <f t="shared" si="1162"/>
        <v>819.4885900473206</v>
      </c>
      <c r="AY532" s="122">
        <f t="shared" si="1163"/>
        <v>743.99999999999989</v>
      </c>
      <c r="AZ532" s="122">
        <f t="shared" si="1164"/>
        <v>0</v>
      </c>
      <c r="BA532" s="469">
        <f t="shared" si="1165"/>
        <v>819.48859853188503</v>
      </c>
      <c r="BB532" s="97">
        <f t="shared" si="1166"/>
        <v>1.5432222222222224E-16</v>
      </c>
      <c r="BC532" s="97">
        <f t="shared" si="1167"/>
        <v>0</v>
      </c>
      <c r="BD532" s="97">
        <f t="shared" si="1168"/>
        <v>0.54407618190050955</v>
      </c>
      <c r="BE532" s="97">
        <f t="shared" si="1169"/>
        <v>1.5432222222222224E-16</v>
      </c>
      <c r="BF532" s="97">
        <f t="shared" si="1170"/>
        <v>0</v>
      </c>
      <c r="BG532" s="97">
        <f t="shared" si="1171"/>
        <v>0.54407618190050955</v>
      </c>
      <c r="BH532" s="97">
        <f t="shared" si="1172"/>
        <v>1.5432222222222224E-16</v>
      </c>
      <c r="BI532" s="97">
        <f t="shared" si="1173"/>
        <v>0</v>
      </c>
      <c r="BJ532" s="97">
        <f t="shared" si="1174"/>
        <v>0.54407618190050955</v>
      </c>
      <c r="BK532" s="97">
        <f t="shared" si="1175"/>
        <v>1.5432222222222224E-16</v>
      </c>
      <c r="BL532" s="97">
        <f t="shared" si="1176"/>
        <v>0</v>
      </c>
      <c r="BM532" s="469">
        <f t="shared" si="1177"/>
        <v>0.48422780189145403</v>
      </c>
      <c r="BN532" s="467">
        <f t="shared" si="1178"/>
        <v>1548108056933453.3</v>
      </c>
      <c r="BO532" s="97">
        <f t="shared" si="1179"/>
        <v>0</v>
      </c>
      <c r="BP532" s="97">
        <f t="shared" si="1180"/>
        <v>2195027.6039438164</v>
      </c>
      <c r="BQ532" s="97">
        <f t="shared" si="1181"/>
        <v>1420679270277490.5</v>
      </c>
      <c r="BR532" s="97">
        <f t="shared" si="1182"/>
        <v>0</v>
      </c>
      <c r="BS532" s="97">
        <f t="shared" si="1183"/>
        <v>2195027.6039438164</v>
      </c>
      <c r="BT532" s="97">
        <f t="shared" si="1184"/>
        <v>1331175717745326.3</v>
      </c>
      <c r="BU532" s="97">
        <f t="shared" si="1185"/>
        <v>0</v>
      </c>
      <c r="BV532" s="97">
        <f t="shared" si="1186"/>
        <v>2195027.5812176242</v>
      </c>
      <c r="BW532" s="97">
        <f t="shared" si="1187"/>
        <v>1128654967524242.3</v>
      </c>
      <c r="BX532" s="97">
        <f t="shared" si="1188"/>
        <v>0</v>
      </c>
      <c r="BY532" s="469">
        <f t="shared" si="1189"/>
        <v>2343869.417320712</v>
      </c>
      <c r="BZ532" s="470">
        <f t="shared" si="1190"/>
        <v>3.8702701423336329E+22</v>
      </c>
      <c r="CA532" s="470">
        <f t="shared" si="1191"/>
        <v>0</v>
      </c>
      <c r="CB532" s="470">
        <f t="shared" si="1192"/>
        <v>1.0376657685953514E-2</v>
      </c>
      <c r="CC532" s="470">
        <f t="shared" si="1193"/>
        <v>3.5516981756937263E+22</v>
      </c>
      <c r="CD532" s="470">
        <f t="shared" si="1194"/>
        <v>0</v>
      </c>
      <c r="CE532" s="470">
        <f t="shared" si="1195"/>
        <v>1.0376657685953514E-2</v>
      </c>
      <c r="CF532" s="470">
        <f t="shared" si="1196"/>
        <v>3.3279392943633154E+22</v>
      </c>
      <c r="CG532" s="470">
        <f t="shared" si="1197"/>
        <v>0</v>
      </c>
      <c r="CH532" s="470">
        <f t="shared" si="1198"/>
        <v>1.0376657578518913E-2</v>
      </c>
      <c r="CI532" s="470">
        <f t="shared" si="1199"/>
        <v>2.8216374188106051E+22</v>
      </c>
      <c r="CJ532" s="470">
        <f t="shared" si="1200"/>
        <v>0</v>
      </c>
      <c r="CK532" s="472">
        <f t="shared" si="1201"/>
        <v>1.2449758001872558E-2</v>
      </c>
      <c r="CL532" s="470">
        <f t="shared" si="1202"/>
        <v>0</v>
      </c>
      <c r="CM532" s="116">
        <f t="shared" si="1203"/>
        <v>0</v>
      </c>
      <c r="CN532" s="116">
        <f t="shared" si="1204"/>
        <v>0</v>
      </c>
      <c r="CO532" s="116">
        <f t="shared" si="1205"/>
        <v>0</v>
      </c>
      <c r="CP532" s="116">
        <f t="shared" si="1206"/>
        <v>0</v>
      </c>
      <c r="CQ532" s="116">
        <f t="shared" si="1207"/>
        <v>0</v>
      </c>
      <c r="CR532" s="116">
        <f t="shared" si="1208"/>
        <v>0</v>
      </c>
      <c r="CS532" s="116">
        <f t="shared" si="1209"/>
        <v>0</v>
      </c>
      <c r="CT532" s="116">
        <f t="shared" si="1210"/>
        <v>0</v>
      </c>
      <c r="CU532" s="116">
        <f t="shared" si="1211"/>
        <v>0</v>
      </c>
      <c r="CV532" s="116">
        <f t="shared" si="1212"/>
        <v>0</v>
      </c>
      <c r="CW532" s="471">
        <f t="shared" si="1213"/>
        <v>0</v>
      </c>
      <c r="CX532" s="470">
        <f t="shared" si="1214"/>
        <v>0</v>
      </c>
      <c r="CY532" s="116">
        <f t="shared" si="1215"/>
        <v>0</v>
      </c>
      <c r="CZ532" s="116">
        <f t="shared" si="1216"/>
        <v>0</v>
      </c>
      <c r="DA532" s="116">
        <f t="shared" si="1217"/>
        <v>0</v>
      </c>
      <c r="DB532" s="116">
        <f t="shared" si="1218"/>
        <v>0</v>
      </c>
      <c r="DC532" s="116">
        <f t="shared" si="1219"/>
        <v>0</v>
      </c>
      <c r="DD532" s="116">
        <f t="shared" si="1220"/>
        <v>0</v>
      </c>
      <c r="DE532" s="116">
        <f t="shared" si="1221"/>
        <v>0</v>
      </c>
      <c r="DF532" s="116">
        <f t="shared" si="1222"/>
        <v>0</v>
      </c>
      <c r="DG532" s="116">
        <f t="shared" si="1223"/>
        <v>0</v>
      </c>
      <c r="DH532" s="116">
        <f t="shared" si="1224"/>
        <v>0</v>
      </c>
      <c r="DI532" s="471">
        <f t="shared" si="1225"/>
        <v>0</v>
      </c>
      <c r="DJ532" s="470">
        <f t="shared" si="1226"/>
        <v>0</v>
      </c>
      <c r="DK532" s="116">
        <f t="shared" si="1227"/>
        <v>0</v>
      </c>
      <c r="DL532" s="116">
        <f t="shared" si="1228"/>
        <v>10.576756362095001</v>
      </c>
      <c r="DM532" s="116">
        <f t="shared" si="1229"/>
        <v>0</v>
      </c>
      <c r="DN532" s="116">
        <f t="shared" si="1230"/>
        <v>0</v>
      </c>
      <c r="DO532" s="116">
        <f t="shared" si="1231"/>
        <v>10.576756362095001</v>
      </c>
      <c r="DP532" s="116">
        <f t="shared" si="1232"/>
        <v>0</v>
      </c>
      <c r="DQ532" s="116">
        <f t="shared" si="1233"/>
        <v>0</v>
      </c>
      <c r="DR532" s="116">
        <f t="shared" si="1234"/>
        <v>10.576756362095001</v>
      </c>
      <c r="DS532" s="116">
        <f t="shared" si="1235"/>
        <v>0</v>
      </c>
      <c r="DT532" s="116">
        <f t="shared" si="1236"/>
        <v>0</v>
      </c>
      <c r="DU532" s="471">
        <f t="shared" si="1237"/>
        <v>9.4133131622645703</v>
      </c>
      <c r="DV532" s="470">
        <f t="shared" si="1238"/>
        <v>0</v>
      </c>
      <c r="DW532" s="470">
        <f t="shared" si="1239"/>
        <v>0</v>
      </c>
      <c r="DX532" s="470">
        <f t="shared" si="1240"/>
        <v>0</v>
      </c>
      <c r="DY532" s="470">
        <f t="shared" si="1241"/>
        <v>0</v>
      </c>
      <c r="DZ532" s="470">
        <f t="shared" si="1242"/>
        <v>0</v>
      </c>
      <c r="EA532" s="470">
        <f t="shared" si="1243"/>
        <v>0</v>
      </c>
      <c r="EB532" s="470">
        <f t="shared" si="1244"/>
        <v>0</v>
      </c>
      <c r="EC532" s="470">
        <f t="shared" si="1245"/>
        <v>0</v>
      </c>
      <c r="ED532" s="470">
        <f t="shared" si="1246"/>
        <v>0</v>
      </c>
      <c r="EE532" s="470">
        <f t="shared" si="1247"/>
        <v>0</v>
      </c>
      <c r="EF532" s="470">
        <f t="shared" si="1248"/>
        <v>0</v>
      </c>
      <c r="EG532" s="470">
        <f t="shared" si="1249"/>
        <v>0</v>
      </c>
      <c r="EH532" s="466">
        <f t="shared" si="1250"/>
        <v>1.0031659955649131E+25</v>
      </c>
      <c r="EI532" s="122">
        <f t="shared" si="1251"/>
        <v>0</v>
      </c>
      <c r="EJ532" s="122">
        <f t="shared" si="1252"/>
        <v>4.0344122330008592</v>
      </c>
      <c r="EK532" s="122">
        <f t="shared" si="1253"/>
        <v>9.2059280239739471E+24</v>
      </c>
      <c r="EL532" s="122">
        <f t="shared" si="1254"/>
        <v>0</v>
      </c>
      <c r="EM532" s="122">
        <f t="shared" si="1255"/>
        <v>4.0344122330008592</v>
      </c>
      <c r="EN532" s="122">
        <f t="shared" si="1256"/>
        <v>8.6259496433925667E+24</v>
      </c>
      <c r="EO532" s="122">
        <f t="shared" si="1257"/>
        <v>0</v>
      </c>
      <c r="EP532" s="122">
        <f t="shared" si="1258"/>
        <v>4.0344121912306203</v>
      </c>
      <c r="EQ532" s="122">
        <f t="shared" si="1259"/>
        <v>7.3136256805516437E+24</v>
      </c>
      <c r="ER532" s="122">
        <f t="shared" si="1260"/>
        <v>0</v>
      </c>
      <c r="ES532" s="469">
        <f t="shared" si="1261"/>
        <v>4.8404271877105494</v>
      </c>
      <c r="ET532" s="466">
        <f t="shared" si="1262"/>
        <v>0</v>
      </c>
      <c r="EU532" s="122">
        <f t="shared" si="1263"/>
        <v>0</v>
      </c>
      <c r="EV532" s="122">
        <f t="shared" si="1264"/>
        <v>0</v>
      </c>
      <c r="EW532" s="122">
        <f t="shared" si="1265"/>
        <v>0</v>
      </c>
      <c r="EX532" s="122">
        <f t="shared" si="1266"/>
        <v>0</v>
      </c>
      <c r="EY532" s="122">
        <f t="shared" si="1267"/>
        <v>0</v>
      </c>
      <c r="EZ532" s="122">
        <f t="shared" si="1268"/>
        <v>0</v>
      </c>
      <c r="FA532" s="122">
        <f t="shared" si="1269"/>
        <v>0</v>
      </c>
      <c r="FB532" s="122">
        <f t="shared" si="1270"/>
        <v>0</v>
      </c>
      <c r="FC532" s="122">
        <f t="shared" si="1271"/>
        <v>0</v>
      </c>
      <c r="FD532" s="122">
        <f t="shared" si="1272"/>
        <v>0</v>
      </c>
      <c r="FE532" s="469">
        <f t="shared" si="1273"/>
        <v>0</v>
      </c>
      <c r="FF532" s="466">
        <f t="shared" si="1274"/>
        <v>0</v>
      </c>
      <c r="FG532" s="466">
        <f t="shared" si="1275"/>
        <v>0</v>
      </c>
      <c r="FH532" s="466">
        <f t="shared" si="1276"/>
        <v>4.0344122330008592</v>
      </c>
      <c r="FI532" s="466">
        <f t="shared" si="1277"/>
        <v>0</v>
      </c>
      <c r="FJ532" s="466">
        <f t="shared" si="1278"/>
        <v>0</v>
      </c>
      <c r="FK532" s="466">
        <f t="shared" si="1279"/>
        <v>4.0344122330008592</v>
      </c>
      <c r="FL532" s="466">
        <f t="shared" si="1280"/>
        <v>0</v>
      </c>
      <c r="FM532" s="466">
        <f t="shared" si="1281"/>
        <v>0</v>
      </c>
      <c r="FN532" s="466">
        <f t="shared" si="1282"/>
        <v>4.0344121912306203</v>
      </c>
      <c r="FO532" s="466">
        <f t="shared" si="1283"/>
        <v>0</v>
      </c>
      <c r="FP532" s="466">
        <f t="shared" si="1284"/>
        <v>0</v>
      </c>
      <c r="FQ532" s="468">
        <f t="shared" si="1285"/>
        <v>4.8404271877105494</v>
      </c>
      <c r="FR532" s="466">
        <f t="shared" si="1286"/>
        <v>0</v>
      </c>
      <c r="FS532" s="466">
        <f t="shared" si="1287"/>
        <v>0</v>
      </c>
      <c r="FT532" s="466">
        <f t="shared" si="1288"/>
        <v>0</v>
      </c>
      <c r="FU532" s="466">
        <f t="shared" si="1289"/>
        <v>0</v>
      </c>
      <c r="FV532" s="466">
        <f t="shared" si="1290"/>
        <v>0</v>
      </c>
      <c r="FW532" s="466">
        <f t="shared" si="1291"/>
        <v>0</v>
      </c>
      <c r="FX532" s="466">
        <f t="shared" si="1292"/>
        <v>0</v>
      </c>
      <c r="FY532" s="466">
        <f t="shared" si="1293"/>
        <v>0</v>
      </c>
      <c r="FZ532" s="466">
        <f t="shared" si="1294"/>
        <v>0</v>
      </c>
      <c r="GA532" s="466">
        <f t="shared" si="1295"/>
        <v>0</v>
      </c>
      <c r="GB532" s="466">
        <f t="shared" si="1296"/>
        <v>0</v>
      </c>
      <c r="GC532" s="468">
        <f t="shared" si="1297"/>
        <v>0</v>
      </c>
    </row>
    <row r="533" spans="1:185">
      <c r="A533" s="97">
        <v>530</v>
      </c>
      <c r="B533" s="97" t="s">
        <v>11</v>
      </c>
      <c r="C533" s="97" t="s">
        <v>213</v>
      </c>
      <c r="D533" s="97" t="s">
        <v>935</v>
      </c>
      <c r="E533" s="321">
        <v>1.0000000000000001E-15</v>
      </c>
      <c r="F533" s="122">
        <v>0</v>
      </c>
      <c r="G533" s="122">
        <v>6.00265041528053</v>
      </c>
      <c r="H533" s="122">
        <v>1.0000000000000001E-15</v>
      </c>
      <c r="I533" s="122">
        <v>0</v>
      </c>
      <c r="J533" s="122">
        <v>6.00265041528053</v>
      </c>
      <c r="K533" s="122">
        <v>1.0000000000000001E-15</v>
      </c>
      <c r="L533" s="122">
        <v>0</v>
      </c>
      <c r="M533" s="122">
        <v>6.00265041528053</v>
      </c>
      <c r="N533" s="122">
        <v>1.0000000000000001E-15</v>
      </c>
      <c r="O533" s="122">
        <v>0</v>
      </c>
      <c r="P533" s="475">
        <v>5.3423588695996704</v>
      </c>
      <c r="Q533" s="474">
        <v>1</v>
      </c>
      <c r="R533" s="97">
        <v>1.0000000000000001E-15</v>
      </c>
      <c r="S533" s="97">
        <v>0</v>
      </c>
      <c r="T533" s="97">
        <v>6.00265041528053</v>
      </c>
      <c r="U533" s="97">
        <v>1.0000000000000001E-15</v>
      </c>
      <c r="V533" s="97">
        <v>0</v>
      </c>
      <c r="W533" s="97">
        <v>6.00265041528053</v>
      </c>
      <c r="X533" s="97">
        <v>1.0000000000000001E-15</v>
      </c>
      <c r="Y533" s="97">
        <v>0</v>
      </c>
      <c r="Z533" s="97">
        <v>6.00265041528053</v>
      </c>
      <c r="AA533" s="97">
        <v>1.0000000000000001E-15</v>
      </c>
      <c r="AB533" s="97">
        <v>0</v>
      </c>
      <c r="AC533" s="97">
        <v>5.3423588695996704</v>
      </c>
      <c r="AD533" s="321">
        <v>3.2729999999999999E-12</v>
      </c>
      <c r="AE533" s="97">
        <v>0</v>
      </c>
      <c r="AF533" s="97">
        <v>13901.2693909277</v>
      </c>
      <c r="AG533" s="97">
        <v>3.003E-12</v>
      </c>
      <c r="AH533" s="97">
        <v>0</v>
      </c>
      <c r="AI533" s="97">
        <v>13901.2693909277</v>
      </c>
      <c r="AJ533" s="97">
        <v>2.815E-12</v>
      </c>
      <c r="AK533" s="97">
        <v>0</v>
      </c>
      <c r="AL533" s="97">
        <v>13901.26953125</v>
      </c>
      <c r="AM533" s="97">
        <v>2.3860000000000001E-12</v>
      </c>
      <c r="AN533" s="97">
        <v>0</v>
      </c>
      <c r="AO533" s="97">
        <v>12372.129757925601</v>
      </c>
      <c r="AP533" s="466">
        <f t="shared" si="1154"/>
        <v>3272.9999999999995</v>
      </c>
      <c r="AQ533" s="122">
        <f t="shared" si="1155"/>
        <v>0</v>
      </c>
      <c r="AR533" s="473">
        <f t="shared" si="1156"/>
        <v>2315.8552354706858</v>
      </c>
      <c r="AS533" s="122">
        <f t="shared" si="1157"/>
        <v>3003</v>
      </c>
      <c r="AT533" s="122">
        <f t="shared" si="1158"/>
        <v>0</v>
      </c>
      <c r="AU533" s="122">
        <f t="shared" si="1159"/>
        <v>2315.8552354706858</v>
      </c>
      <c r="AV533" s="122">
        <f t="shared" si="1160"/>
        <v>2815</v>
      </c>
      <c r="AW533" s="122">
        <f t="shared" si="1161"/>
        <v>0</v>
      </c>
      <c r="AX533" s="122">
        <f t="shared" si="1162"/>
        <v>2315.855258847409</v>
      </c>
      <c r="AY533" s="122">
        <f t="shared" si="1163"/>
        <v>2386</v>
      </c>
      <c r="AZ533" s="122">
        <f t="shared" si="1164"/>
        <v>0</v>
      </c>
      <c r="BA533" s="469">
        <f t="shared" si="1165"/>
        <v>2315.8552354706762</v>
      </c>
      <c r="BB533" s="97">
        <f t="shared" si="1166"/>
        <v>1.5432222222222224E-16</v>
      </c>
      <c r="BC533" s="97">
        <f t="shared" si="1167"/>
        <v>0</v>
      </c>
      <c r="BD533" s="97">
        <f t="shared" si="1168"/>
        <v>0.92634235130923637</v>
      </c>
      <c r="BE533" s="97">
        <f t="shared" si="1169"/>
        <v>1.5432222222222224E-16</v>
      </c>
      <c r="BF533" s="97">
        <f t="shared" si="1170"/>
        <v>0</v>
      </c>
      <c r="BG533" s="97">
        <f t="shared" si="1171"/>
        <v>0.92634235130923637</v>
      </c>
      <c r="BH533" s="97">
        <f t="shared" si="1172"/>
        <v>1.5432222222222224E-16</v>
      </c>
      <c r="BI533" s="97">
        <f t="shared" si="1173"/>
        <v>0</v>
      </c>
      <c r="BJ533" s="97">
        <f t="shared" si="1174"/>
        <v>0.92634235130923637</v>
      </c>
      <c r="BK533" s="97">
        <f t="shared" si="1175"/>
        <v>1.5432222222222224E-16</v>
      </c>
      <c r="BL533" s="97">
        <f t="shared" si="1176"/>
        <v>0</v>
      </c>
      <c r="BM533" s="469">
        <f t="shared" si="1177"/>
        <v>0.82444469266522014</v>
      </c>
      <c r="BN533" s="467">
        <f t="shared" si="1178"/>
        <v>4965171651487695</v>
      </c>
      <c r="BO533" s="97">
        <f t="shared" si="1179"/>
        <v>0</v>
      </c>
      <c r="BP533" s="97">
        <f t="shared" si="1180"/>
        <v>4597190.8318328625</v>
      </c>
      <c r="BQ533" s="97">
        <f t="shared" si="1181"/>
        <v>4555579122950672</v>
      </c>
      <c r="BR533" s="97">
        <f t="shared" si="1182"/>
        <v>0</v>
      </c>
      <c r="BS533" s="97">
        <f t="shared" si="1183"/>
        <v>4597190.8318328625</v>
      </c>
      <c r="BT533" s="97">
        <f t="shared" si="1184"/>
        <v>4270381362339707.5</v>
      </c>
      <c r="BU533" s="97">
        <f t="shared" si="1185"/>
        <v>0</v>
      </c>
      <c r="BV533" s="97">
        <f t="shared" si="1186"/>
        <v>4597190.8782378603</v>
      </c>
      <c r="BW533" s="97">
        <f t="shared" si="1187"/>
        <v>3619584344775326</v>
      </c>
      <c r="BX533" s="97">
        <f t="shared" si="1188"/>
        <v>0</v>
      </c>
      <c r="BY533" s="469">
        <f t="shared" si="1189"/>
        <v>4908920.0413517859</v>
      </c>
      <c r="BZ533" s="470">
        <f t="shared" si="1190"/>
        <v>2.4825858257438472E+23</v>
      </c>
      <c r="CA533" s="470">
        <f t="shared" si="1191"/>
        <v>0</v>
      </c>
      <c r="CB533" s="470">
        <f t="shared" si="1192"/>
        <v>3.8293008202927435E-2</v>
      </c>
      <c r="CC533" s="470">
        <f t="shared" si="1193"/>
        <v>2.2777895614753359E+23</v>
      </c>
      <c r="CD533" s="470">
        <f t="shared" si="1194"/>
        <v>0</v>
      </c>
      <c r="CE533" s="470">
        <f t="shared" si="1195"/>
        <v>3.8293008202927435E-2</v>
      </c>
      <c r="CF533" s="470">
        <f t="shared" si="1196"/>
        <v>2.1351906811698535E+23</v>
      </c>
      <c r="CG533" s="470">
        <f t="shared" si="1197"/>
        <v>0</v>
      </c>
      <c r="CH533" s="470">
        <f t="shared" si="1198"/>
        <v>3.8293008589465008E-2</v>
      </c>
      <c r="CI533" s="470">
        <f t="shared" si="1199"/>
        <v>1.8097921723876629E+23</v>
      </c>
      <c r="CJ533" s="470">
        <f t="shared" si="1200"/>
        <v>0</v>
      </c>
      <c r="CK533" s="472">
        <f t="shared" si="1201"/>
        <v>4.5943375961559431E-2</v>
      </c>
      <c r="CL533" s="470">
        <f t="shared" si="1202"/>
        <v>0</v>
      </c>
      <c r="CM533" s="116">
        <f t="shared" si="1203"/>
        <v>0</v>
      </c>
      <c r="CN533" s="116">
        <f t="shared" si="1204"/>
        <v>0</v>
      </c>
      <c r="CO533" s="116">
        <f t="shared" si="1205"/>
        <v>0</v>
      </c>
      <c r="CP533" s="116">
        <f t="shared" si="1206"/>
        <v>0</v>
      </c>
      <c r="CQ533" s="116">
        <f t="shared" si="1207"/>
        <v>0</v>
      </c>
      <c r="CR533" s="116">
        <f t="shared" si="1208"/>
        <v>0</v>
      </c>
      <c r="CS533" s="116">
        <f t="shared" si="1209"/>
        <v>0</v>
      </c>
      <c r="CT533" s="116">
        <f t="shared" si="1210"/>
        <v>0</v>
      </c>
      <c r="CU533" s="116">
        <f t="shared" si="1211"/>
        <v>0</v>
      </c>
      <c r="CV533" s="116">
        <f t="shared" si="1212"/>
        <v>0</v>
      </c>
      <c r="CW533" s="471">
        <f t="shared" si="1213"/>
        <v>0</v>
      </c>
      <c r="CX533" s="470">
        <f t="shared" si="1214"/>
        <v>0</v>
      </c>
      <c r="CY533" s="116">
        <f t="shared" si="1215"/>
        <v>0</v>
      </c>
      <c r="CZ533" s="116">
        <f t="shared" si="1216"/>
        <v>0</v>
      </c>
      <c r="DA533" s="116">
        <f t="shared" si="1217"/>
        <v>0</v>
      </c>
      <c r="DB533" s="116">
        <f t="shared" si="1218"/>
        <v>0</v>
      </c>
      <c r="DC533" s="116">
        <f t="shared" si="1219"/>
        <v>0</v>
      </c>
      <c r="DD533" s="116">
        <f t="shared" si="1220"/>
        <v>0</v>
      </c>
      <c r="DE533" s="116">
        <f t="shared" si="1221"/>
        <v>0</v>
      </c>
      <c r="DF533" s="116">
        <f t="shared" si="1222"/>
        <v>0</v>
      </c>
      <c r="DG533" s="116">
        <f t="shared" si="1223"/>
        <v>0</v>
      </c>
      <c r="DH533" s="116">
        <f t="shared" si="1224"/>
        <v>0</v>
      </c>
      <c r="DI533" s="471">
        <f t="shared" si="1225"/>
        <v>0</v>
      </c>
      <c r="DJ533" s="470">
        <f t="shared" si="1226"/>
        <v>0</v>
      </c>
      <c r="DK533" s="116">
        <f t="shared" si="1227"/>
        <v>0</v>
      </c>
      <c r="DL533" s="116">
        <f t="shared" si="1228"/>
        <v>0</v>
      </c>
      <c r="DM533" s="116">
        <f t="shared" si="1229"/>
        <v>0</v>
      </c>
      <c r="DN533" s="116">
        <f t="shared" si="1230"/>
        <v>0</v>
      </c>
      <c r="DO533" s="116">
        <f t="shared" si="1231"/>
        <v>0</v>
      </c>
      <c r="DP533" s="116">
        <f t="shared" si="1232"/>
        <v>0</v>
      </c>
      <c r="DQ533" s="116">
        <f t="shared" si="1233"/>
        <v>0</v>
      </c>
      <c r="DR533" s="116">
        <f t="shared" si="1234"/>
        <v>0</v>
      </c>
      <c r="DS533" s="116">
        <f t="shared" si="1235"/>
        <v>0</v>
      </c>
      <c r="DT533" s="116">
        <f t="shared" si="1236"/>
        <v>0</v>
      </c>
      <c r="DU533" s="471">
        <f t="shared" si="1237"/>
        <v>0</v>
      </c>
      <c r="DV533" s="470">
        <f t="shared" si="1238"/>
        <v>0</v>
      </c>
      <c r="DW533" s="470">
        <f t="shared" si="1239"/>
        <v>0</v>
      </c>
      <c r="DX533" s="470">
        <f t="shared" si="1240"/>
        <v>6.00265041528053</v>
      </c>
      <c r="DY533" s="470">
        <f t="shared" si="1241"/>
        <v>0</v>
      </c>
      <c r="DZ533" s="470">
        <f t="shared" si="1242"/>
        <v>0</v>
      </c>
      <c r="EA533" s="470">
        <f t="shared" si="1243"/>
        <v>6.00265041528053</v>
      </c>
      <c r="EB533" s="470">
        <f t="shared" si="1244"/>
        <v>0</v>
      </c>
      <c r="EC533" s="470">
        <f t="shared" si="1245"/>
        <v>0</v>
      </c>
      <c r="ED533" s="470">
        <f t="shared" si="1246"/>
        <v>6.00265041528053</v>
      </c>
      <c r="EE533" s="470">
        <f t="shared" si="1247"/>
        <v>0</v>
      </c>
      <c r="EF533" s="470">
        <f t="shared" si="1248"/>
        <v>0</v>
      </c>
      <c r="EG533" s="470">
        <f t="shared" si="1249"/>
        <v>5.3423588695996704</v>
      </c>
      <c r="EH533" s="466">
        <f t="shared" si="1250"/>
        <v>3.2174054909200984E+25</v>
      </c>
      <c r="EI533" s="122">
        <f t="shared" si="1251"/>
        <v>0</v>
      </c>
      <c r="EJ533" s="122">
        <f t="shared" si="1252"/>
        <v>4.9627341612261064</v>
      </c>
      <c r="EK533" s="122">
        <f t="shared" si="1253"/>
        <v>2.9519916557387896E+25</v>
      </c>
      <c r="EL533" s="122">
        <f t="shared" si="1254"/>
        <v>0</v>
      </c>
      <c r="EM533" s="122">
        <f t="shared" si="1255"/>
        <v>4.9627341612261064</v>
      </c>
      <c r="EN533" s="122">
        <f t="shared" si="1256"/>
        <v>2.7671849853162476E+25</v>
      </c>
      <c r="EO533" s="122">
        <f t="shared" si="1257"/>
        <v>0</v>
      </c>
      <c r="EP533" s="122">
        <f t="shared" si="1258"/>
        <v>4.9627342113209751</v>
      </c>
      <c r="EQ533" s="122">
        <f t="shared" si="1259"/>
        <v>2.3454718916392778E+25</v>
      </c>
      <c r="ER533" s="122">
        <f t="shared" si="1260"/>
        <v>0</v>
      </c>
      <c r="ES533" s="469">
        <f t="shared" si="1261"/>
        <v>5.9542138909069759</v>
      </c>
      <c r="ET533" s="466">
        <f t="shared" si="1262"/>
        <v>0</v>
      </c>
      <c r="EU533" s="122">
        <f t="shared" si="1263"/>
        <v>0</v>
      </c>
      <c r="EV533" s="122">
        <f t="shared" si="1264"/>
        <v>0</v>
      </c>
      <c r="EW533" s="122">
        <f t="shared" si="1265"/>
        <v>0</v>
      </c>
      <c r="EX533" s="122">
        <f t="shared" si="1266"/>
        <v>0</v>
      </c>
      <c r="EY533" s="122">
        <f t="shared" si="1267"/>
        <v>0</v>
      </c>
      <c r="EZ533" s="122">
        <f t="shared" si="1268"/>
        <v>0</v>
      </c>
      <c r="FA533" s="122">
        <f t="shared" si="1269"/>
        <v>0</v>
      </c>
      <c r="FB533" s="122">
        <f t="shared" si="1270"/>
        <v>0</v>
      </c>
      <c r="FC533" s="122">
        <f t="shared" si="1271"/>
        <v>0</v>
      </c>
      <c r="FD533" s="122">
        <f t="shared" si="1272"/>
        <v>0</v>
      </c>
      <c r="FE533" s="469">
        <f t="shared" si="1273"/>
        <v>0</v>
      </c>
      <c r="FF533" s="466">
        <f t="shared" si="1274"/>
        <v>0</v>
      </c>
      <c r="FG533" s="466">
        <f t="shared" si="1275"/>
        <v>0</v>
      </c>
      <c r="FH533" s="466">
        <f t="shared" si="1276"/>
        <v>0</v>
      </c>
      <c r="FI533" s="466">
        <f t="shared" si="1277"/>
        <v>0</v>
      </c>
      <c r="FJ533" s="466">
        <f t="shared" si="1278"/>
        <v>0</v>
      </c>
      <c r="FK533" s="466">
        <f t="shared" si="1279"/>
        <v>0</v>
      </c>
      <c r="FL533" s="466">
        <f t="shared" si="1280"/>
        <v>0</v>
      </c>
      <c r="FM533" s="466">
        <f t="shared" si="1281"/>
        <v>0</v>
      </c>
      <c r="FN533" s="466">
        <f t="shared" si="1282"/>
        <v>0</v>
      </c>
      <c r="FO533" s="466">
        <f t="shared" si="1283"/>
        <v>0</v>
      </c>
      <c r="FP533" s="466">
        <f t="shared" si="1284"/>
        <v>0</v>
      </c>
      <c r="FQ533" s="468">
        <f t="shared" si="1285"/>
        <v>0</v>
      </c>
      <c r="FR533" s="466">
        <f t="shared" si="1286"/>
        <v>0</v>
      </c>
      <c r="FS533" s="466">
        <f t="shared" si="1287"/>
        <v>0</v>
      </c>
      <c r="FT533" s="466">
        <f t="shared" si="1288"/>
        <v>4.9627341612261064</v>
      </c>
      <c r="FU533" s="466">
        <f t="shared" si="1289"/>
        <v>0</v>
      </c>
      <c r="FV533" s="466">
        <f t="shared" si="1290"/>
        <v>0</v>
      </c>
      <c r="FW533" s="466">
        <f t="shared" si="1291"/>
        <v>4.9627341612261064</v>
      </c>
      <c r="FX533" s="466">
        <f t="shared" si="1292"/>
        <v>0</v>
      </c>
      <c r="FY533" s="466">
        <f t="shared" si="1293"/>
        <v>0</v>
      </c>
      <c r="FZ533" s="466">
        <f t="shared" si="1294"/>
        <v>4.9627342113209751</v>
      </c>
      <c r="GA533" s="466">
        <f t="shared" si="1295"/>
        <v>0</v>
      </c>
      <c r="GB533" s="466">
        <f t="shared" si="1296"/>
        <v>0</v>
      </c>
      <c r="GC533" s="468">
        <f t="shared" si="1297"/>
        <v>5.9542138909069759</v>
      </c>
    </row>
    <row r="534" spans="1:185">
      <c r="A534" s="97">
        <v>531</v>
      </c>
      <c r="B534" s="97" t="s">
        <v>11</v>
      </c>
      <c r="C534" s="97" t="s">
        <v>213</v>
      </c>
      <c r="D534" s="97" t="s">
        <v>935</v>
      </c>
      <c r="E534" s="321">
        <v>2.0000000000000002E-15</v>
      </c>
      <c r="F534" s="122">
        <v>0</v>
      </c>
      <c r="G534" s="122">
        <v>7.55482597292501</v>
      </c>
      <c r="H534" s="122">
        <v>2.0000000000000002E-15</v>
      </c>
      <c r="I534" s="122">
        <v>0</v>
      </c>
      <c r="J534" s="122">
        <v>7.55482597292501</v>
      </c>
      <c r="K534" s="122">
        <v>2.0000000000000002E-15</v>
      </c>
      <c r="L534" s="122">
        <v>0</v>
      </c>
      <c r="M534" s="122">
        <v>7.55482597292501</v>
      </c>
      <c r="N534" s="122">
        <v>1.0000000000000001E-15</v>
      </c>
      <c r="O534" s="122">
        <v>0</v>
      </c>
      <c r="P534" s="475">
        <v>6.7237951159032603</v>
      </c>
      <c r="Q534" s="474">
        <v>1</v>
      </c>
      <c r="R534" s="97">
        <v>2.0000000000000002E-15</v>
      </c>
      <c r="S534" s="97">
        <v>0</v>
      </c>
      <c r="T534" s="97">
        <v>7.55482597292501</v>
      </c>
      <c r="U534" s="97">
        <v>2.0000000000000002E-15</v>
      </c>
      <c r="V534" s="97">
        <v>0</v>
      </c>
      <c r="W534" s="97">
        <v>7.55482597292501</v>
      </c>
      <c r="X534" s="97">
        <v>2.0000000000000002E-15</v>
      </c>
      <c r="Y534" s="97">
        <v>0</v>
      </c>
      <c r="Z534" s="97">
        <v>7.55482597292501</v>
      </c>
      <c r="AA534" s="97">
        <v>1.0000000000000001E-15</v>
      </c>
      <c r="AB534" s="97">
        <v>0</v>
      </c>
      <c r="AC534" s="97">
        <v>6.7237951159032603</v>
      </c>
      <c r="AD534" s="321">
        <v>5.9459999999999999E-12</v>
      </c>
      <c r="AE534" s="97">
        <v>0</v>
      </c>
      <c r="AF534" s="97">
        <v>25250.105126005699</v>
      </c>
      <c r="AG534" s="97">
        <v>5.4549999999999997E-12</v>
      </c>
      <c r="AH534" s="97">
        <v>0</v>
      </c>
      <c r="AI534" s="97">
        <v>25250.105126005699</v>
      </c>
      <c r="AJ534" s="97">
        <v>5.1129999999999997E-12</v>
      </c>
      <c r="AK534" s="97">
        <v>0</v>
      </c>
      <c r="AL534" s="97">
        <v>25250.10546875</v>
      </c>
      <c r="AM534" s="97">
        <v>4.3349999999999996E-12</v>
      </c>
      <c r="AN534" s="97">
        <v>0</v>
      </c>
      <c r="AO534" s="97">
        <v>22472.593562145099</v>
      </c>
      <c r="AP534" s="466">
        <f t="shared" si="1154"/>
        <v>2972.9999999999995</v>
      </c>
      <c r="AQ534" s="122">
        <f t="shared" si="1155"/>
        <v>0</v>
      </c>
      <c r="AR534" s="473">
        <f t="shared" si="1156"/>
        <v>3342.2484139935245</v>
      </c>
      <c r="AS534" s="122">
        <f t="shared" si="1157"/>
        <v>2727.4999999999995</v>
      </c>
      <c r="AT534" s="122">
        <f t="shared" si="1158"/>
        <v>0</v>
      </c>
      <c r="AU534" s="122">
        <f t="shared" si="1159"/>
        <v>3342.2484139935245</v>
      </c>
      <c r="AV534" s="122">
        <f t="shared" si="1160"/>
        <v>2556.4999999999995</v>
      </c>
      <c r="AW534" s="122">
        <f t="shared" si="1161"/>
        <v>0</v>
      </c>
      <c r="AX534" s="122">
        <f t="shared" si="1162"/>
        <v>3342.2484593611216</v>
      </c>
      <c r="AY534" s="122">
        <f t="shared" si="1163"/>
        <v>4334.9999999999991</v>
      </c>
      <c r="AZ534" s="122">
        <f t="shared" si="1164"/>
        <v>0</v>
      </c>
      <c r="BA534" s="469">
        <f t="shared" si="1165"/>
        <v>3342.2484139935277</v>
      </c>
      <c r="BB534" s="97">
        <f t="shared" si="1166"/>
        <v>3.0864444444444447E-16</v>
      </c>
      <c r="BC534" s="97">
        <f t="shared" si="1167"/>
        <v>0</v>
      </c>
      <c r="BD534" s="97">
        <f t="shared" si="1168"/>
        <v>1.1658775326439497</v>
      </c>
      <c r="BE534" s="97">
        <f t="shared" si="1169"/>
        <v>3.0864444444444447E-16</v>
      </c>
      <c r="BF534" s="97">
        <f t="shared" si="1170"/>
        <v>0</v>
      </c>
      <c r="BG534" s="97">
        <f t="shared" si="1171"/>
        <v>1.1658775326439497</v>
      </c>
      <c r="BH534" s="97">
        <f t="shared" si="1172"/>
        <v>3.0864444444444447E-16</v>
      </c>
      <c r="BI534" s="97">
        <f t="shared" si="1173"/>
        <v>0</v>
      </c>
      <c r="BJ534" s="97">
        <f t="shared" si="1174"/>
        <v>1.1658775326439497</v>
      </c>
      <c r="BK534" s="97">
        <f t="shared" si="1175"/>
        <v>1.5432222222222224E-16</v>
      </c>
      <c r="BL534" s="97">
        <f t="shared" si="1176"/>
        <v>0</v>
      </c>
      <c r="BM534" s="469">
        <f t="shared" si="1177"/>
        <v>1.0376310040531151</v>
      </c>
      <c r="BN534" s="467">
        <f t="shared" si="1178"/>
        <v>3052834657942229.5</v>
      </c>
      <c r="BO534" s="97">
        <f t="shared" si="1179"/>
        <v>0</v>
      </c>
      <c r="BP534" s="97">
        <f t="shared" si="1180"/>
        <v>5828900.1259948397</v>
      </c>
      <c r="BQ534" s="97">
        <f t="shared" si="1181"/>
        <v>2800742189551776.5</v>
      </c>
      <c r="BR534" s="97">
        <f t="shared" si="1182"/>
        <v>0</v>
      </c>
      <c r="BS534" s="97">
        <f t="shared" si="1183"/>
        <v>5828900.1259948397</v>
      </c>
      <c r="BT534" s="97">
        <f t="shared" si="1184"/>
        <v>2625150286925432</v>
      </c>
      <c r="BU534" s="97">
        <f t="shared" si="1185"/>
        <v>0</v>
      </c>
      <c r="BV534" s="97">
        <f t="shared" si="1186"/>
        <v>5828900.2051161854</v>
      </c>
      <c r="BW534" s="97">
        <f t="shared" si="1187"/>
        <v>6576235597066653</v>
      </c>
      <c r="BX534" s="97">
        <f t="shared" si="1188"/>
        <v>0</v>
      </c>
      <c r="BY534" s="469">
        <f t="shared" si="1189"/>
        <v>6224149.8546028696</v>
      </c>
      <c r="BZ534" s="470">
        <f t="shared" si="1190"/>
        <v>7.6320866448555731E+22</v>
      </c>
      <c r="CA534" s="470">
        <f t="shared" si="1191"/>
        <v>0</v>
      </c>
      <c r="CB534" s="470">
        <f t="shared" si="1192"/>
        <v>3.8577328894698934E-2</v>
      </c>
      <c r="CC534" s="470">
        <f t="shared" si="1193"/>
        <v>7.0018554738794415E+22</v>
      </c>
      <c r="CD534" s="470">
        <f t="shared" si="1194"/>
        <v>0</v>
      </c>
      <c r="CE534" s="470">
        <f t="shared" si="1195"/>
        <v>3.8577328894698934E-2</v>
      </c>
      <c r="CF534" s="470">
        <f t="shared" si="1196"/>
        <v>6.5628757173135804E+22</v>
      </c>
      <c r="CG534" s="470">
        <f t="shared" si="1197"/>
        <v>0</v>
      </c>
      <c r="CH534" s="470">
        <f t="shared" si="1198"/>
        <v>3.8577329418346643E-2</v>
      </c>
      <c r="CI534" s="470">
        <f t="shared" si="1199"/>
        <v>3.2881177985333264E+23</v>
      </c>
      <c r="CJ534" s="470">
        <f t="shared" si="1200"/>
        <v>0</v>
      </c>
      <c r="CK534" s="472">
        <f t="shared" si="1201"/>
        <v>4.6284499656164282E-2</v>
      </c>
      <c r="CL534" s="470">
        <f t="shared" si="1202"/>
        <v>0</v>
      </c>
      <c r="CM534" s="116">
        <f t="shared" si="1203"/>
        <v>0</v>
      </c>
      <c r="CN534" s="116">
        <f t="shared" si="1204"/>
        <v>0</v>
      </c>
      <c r="CO534" s="116">
        <f t="shared" si="1205"/>
        <v>0</v>
      </c>
      <c r="CP534" s="116">
        <f t="shared" si="1206"/>
        <v>0</v>
      </c>
      <c r="CQ534" s="116">
        <f t="shared" si="1207"/>
        <v>0</v>
      </c>
      <c r="CR534" s="116">
        <f t="shared" si="1208"/>
        <v>0</v>
      </c>
      <c r="CS534" s="116">
        <f t="shared" si="1209"/>
        <v>0</v>
      </c>
      <c r="CT534" s="116">
        <f t="shared" si="1210"/>
        <v>0</v>
      </c>
      <c r="CU534" s="116">
        <f t="shared" si="1211"/>
        <v>0</v>
      </c>
      <c r="CV534" s="116">
        <f t="shared" si="1212"/>
        <v>0</v>
      </c>
      <c r="CW534" s="471">
        <f t="shared" si="1213"/>
        <v>0</v>
      </c>
      <c r="CX534" s="470">
        <f t="shared" si="1214"/>
        <v>0</v>
      </c>
      <c r="CY534" s="116">
        <f t="shared" si="1215"/>
        <v>0</v>
      </c>
      <c r="CZ534" s="116">
        <f t="shared" si="1216"/>
        <v>0</v>
      </c>
      <c r="DA534" s="116">
        <f t="shared" si="1217"/>
        <v>0</v>
      </c>
      <c r="DB534" s="116">
        <f t="shared" si="1218"/>
        <v>0</v>
      </c>
      <c r="DC534" s="116">
        <f t="shared" si="1219"/>
        <v>0</v>
      </c>
      <c r="DD534" s="116">
        <f t="shared" si="1220"/>
        <v>0</v>
      </c>
      <c r="DE534" s="116">
        <f t="shared" si="1221"/>
        <v>0</v>
      </c>
      <c r="DF534" s="116">
        <f t="shared" si="1222"/>
        <v>0</v>
      </c>
      <c r="DG534" s="116">
        <f t="shared" si="1223"/>
        <v>0</v>
      </c>
      <c r="DH534" s="116">
        <f t="shared" si="1224"/>
        <v>0</v>
      </c>
      <c r="DI534" s="471">
        <f t="shared" si="1225"/>
        <v>0</v>
      </c>
      <c r="DJ534" s="470">
        <f t="shared" si="1226"/>
        <v>0</v>
      </c>
      <c r="DK534" s="116">
        <f t="shared" si="1227"/>
        <v>0</v>
      </c>
      <c r="DL534" s="116">
        <f t="shared" si="1228"/>
        <v>0</v>
      </c>
      <c r="DM534" s="116">
        <f t="shared" si="1229"/>
        <v>0</v>
      </c>
      <c r="DN534" s="116">
        <f t="shared" si="1230"/>
        <v>0</v>
      </c>
      <c r="DO534" s="116">
        <f t="shared" si="1231"/>
        <v>0</v>
      </c>
      <c r="DP534" s="116">
        <f t="shared" si="1232"/>
        <v>0</v>
      </c>
      <c r="DQ534" s="116">
        <f t="shared" si="1233"/>
        <v>0</v>
      </c>
      <c r="DR534" s="116">
        <f t="shared" si="1234"/>
        <v>0</v>
      </c>
      <c r="DS534" s="116">
        <f t="shared" si="1235"/>
        <v>0</v>
      </c>
      <c r="DT534" s="116">
        <f t="shared" si="1236"/>
        <v>0</v>
      </c>
      <c r="DU534" s="471">
        <f t="shared" si="1237"/>
        <v>0</v>
      </c>
      <c r="DV534" s="470">
        <f t="shared" si="1238"/>
        <v>0</v>
      </c>
      <c r="DW534" s="470">
        <f t="shared" si="1239"/>
        <v>0</v>
      </c>
      <c r="DX534" s="470">
        <f t="shared" si="1240"/>
        <v>7.55482597292501</v>
      </c>
      <c r="DY534" s="470">
        <f t="shared" si="1241"/>
        <v>0</v>
      </c>
      <c r="DZ534" s="470">
        <f t="shared" si="1242"/>
        <v>0</v>
      </c>
      <c r="EA534" s="470">
        <f t="shared" si="1243"/>
        <v>7.55482597292501</v>
      </c>
      <c r="EB534" s="470">
        <f t="shared" si="1244"/>
        <v>0</v>
      </c>
      <c r="EC534" s="470">
        <f t="shared" si="1245"/>
        <v>0</v>
      </c>
      <c r="ED534" s="470">
        <f t="shared" si="1246"/>
        <v>7.55482597292501</v>
      </c>
      <c r="EE534" s="470">
        <f t="shared" si="1247"/>
        <v>0</v>
      </c>
      <c r="EF534" s="470">
        <f t="shared" si="1248"/>
        <v>0</v>
      </c>
      <c r="EG534" s="470">
        <f t="shared" si="1249"/>
        <v>6.7237951159032603</v>
      </c>
      <c r="EH534" s="466">
        <f t="shared" si="1250"/>
        <v>9.8911051628915196E+24</v>
      </c>
      <c r="EI534" s="122">
        <f t="shared" si="1251"/>
        <v>0</v>
      </c>
      <c r="EJ534" s="122">
        <f t="shared" si="1252"/>
        <v>4.9995818280983571</v>
      </c>
      <c r="EK534" s="122">
        <f t="shared" si="1253"/>
        <v>9.0743320994909585E+24</v>
      </c>
      <c r="EL534" s="122">
        <f t="shared" si="1254"/>
        <v>0</v>
      </c>
      <c r="EM534" s="122">
        <f t="shared" si="1255"/>
        <v>4.9995818280983571</v>
      </c>
      <c r="EN534" s="122">
        <f t="shared" si="1256"/>
        <v>8.5054188862873095E+24</v>
      </c>
      <c r="EO534" s="122">
        <f t="shared" si="1257"/>
        <v>0</v>
      </c>
      <c r="EP534" s="122">
        <f t="shared" si="1258"/>
        <v>4.9995818959625566</v>
      </c>
      <c r="EQ534" s="122">
        <f t="shared" si="1259"/>
        <v>4.2613665759665828E+25</v>
      </c>
      <c r="ER534" s="122">
        <f t="shared" si="1260"/>
        <v>0</v>
      </c>
      <c r="ES534" s="469">
        <f t="shared" si="1261"/>
        <v>5.9984231680535469</v>
      </c>
      <c r="ET534" s="466">
        <f t="shared" si="1262"/>
        <v>0</v>
      </c>
      <c r="EU534" s="122">
        <f t="shared" si="1263"/>
        <v>0</v>
      </c>
      <c r="EV534" s="122">
        <f t="shared" si="1264"/>
        <v>0</v>
      </c>
      <c r="EW534" s="122">
        <f t="shared" si="1265"/>
        <v>0</v>
      </c>
      <c r="EX534" s="122">
        <f t="shared" si="1266"/>
        <v>0</v>
      </c>
      <c r="EY534" s="122">
        <f t="shared" si="1267"/>
        <v>0</v>
      </c>
      <c r="EZ534" s="122">
        <f t="shared" si="1268"/>
        <v>0</v>
      </c>
      <c r="FA534" s="122">
        <f t="shared" si="1269"/>
        <v>0</v>
      </c>
      <c r="FB534" s="122">
        <f t="shared" si="1270"/>
        <v>0</v>
      </c>
      <c r="FC534" s="122">
        <f t="shared" si="1271"/>
        <v>0</v>
      </c>
      <c r="FD534" s="122">
        <f t="shared" si="1272"/>
        <v>0</v>
      </c>
      <c r="FE534" s="469">
        <f t="shared" si="1273"/>
        <v>0</v>
      </c>
      <c r="FF534" s="466">
        <f t="shared" si="1274"/>
        <v>0</v>
      </c>
      <c r="FG534" s="466">
        <f t="shared" si="1275"/>
        <v>0</v>
      </c>
      <c r="FH534" s="466">
        <f t="shared" si="1276"/>
        <v>0</v>
      </c>
      <c r="FI534" s="466">
        <f t="shared" si="1277"/>
        <v>0</v>
      </c>
      <c r="FJ534" s="466">
        <f t="shared" si="1278"/>
        <v>0</v>
      </c>
      <c r="FK534" s="466">
        <f t="shared" si="1279"/>
        <v>0</v>
      </c>
      <c r="FL534" s="466">
        <f t="shared" si="1280"/>
        <v>0</v>
      </c>
      <c r="FM534" s="466">
        <f t="shared" si="1281"/>
        <v>0</v>
      </c>
      <c r="FN534" s="466">
        <f t="shared" si="1282"/>
        <v>0</v>
      </c>
      <c r="FO534" s="466">
        <f t="shared" si="1283"/>
        <v>0</v>
      </c>
      <c r="FP534" s="466">
        <f t="shared" si="1284"/>
        <v>0</v>
      </c>
      <c r="FQ534" s="468">
        <f t="shared" si="1285"/>
        <v>0</v>
      </c>
      <c r="FR534" s="466">
        <f t="shared" si="1286"/>
        <v>0</v>
      </c>
      <c r="FS534" s="466">
        <f t="shared" si="1287"/>
        <v>0</v>
      </c>
      <c r="FT534" s="466">
        <f t="shared" si="1288"/>
        <v>4.9995818280983571</v>
      </c>
      <c r="FU534" s="466">
        <f t="shared" si="1289"/>
        <v>0</v>
      </c>
      <c r="FV534" s="466">
        <f t="shared" si="1290"/>
        <v>0</v>
      </c>
      <c r="FW534" s="466">
        <f t="shared" si="1291"/>
        <v>4.9995818280983571</v>
      </c>
      <c r="FX534" s="466">
        <f t="shared" si="1292"/>
        <v>0</v>
      </c>
      <c r="FY534" s="466">
        <f t="shared" si="1293"/>
        <v>0</v>
      </c>
      <c r="FZ534" s="466">
        <f t="shared" si="1294"/>
        <v>4.9995818959625566</v>
      </c>
      <c r="GA534" s="466">
        <f t="shared" si="1295"/>
        <v>0</v>
      </c>
      <c r="GB534" s="466">
        <f t="shared" si="1296"/>
        <v>0</v>
      </c>
      <c r="GC534" s="468">
        <f t="shared" si="1297"/>
        <v>5.9984231680535469</v>
      </c>
    </row>
    <row r="535" spans="1:185">
      <c r="A535" s="97">
        <v>532</v>
      </c>
      <c r="B535" s="97" t="s">
        <v>11</v>
      </c>
      <c r="C535" s="97" t="s">
        <v>213</v>
      </c>
      <c r="D535" s="97" t="s">
        <v>935</v>
      </c>
      <c r="E535" s="321">
        <v>2.9999999999999998E-15</v>
      </c>
      <c r="F535" s="122">
        <v>0</v>
      </c>
      <c r="G535" s="122">
        <v>11.411288549882199</v>
      </c>
      <c r="H535" s="122">
        <v>2.0000000000000002E-15</v>
      </c>
      <c r="I535" s="122">
        <v>0</v>
      </c>
      <c r="J535" s="122">
        <v>11.411288549882199</v>
      </c>
      <c r="K535" s="122">
        <v>2.0000000000000002E-15</v>
      </c>
      <c r="L535" s="122">
        <v>0</v>
      </c>
      <c r="M535" s="122">
        <v>11.411288549882199</v>
      </c>
      <c r="N535" s="122">
        <v>2.0000000000000002E-15</v>
      </c>
      <c r="O535" s="122">
        <v>0</v>
      </c>
      <c r="P535" s="475">
        <v>10.1560468093952</v>
      </c>
      <c r="Q535" s="474">
        <v>1</v>
      </c>
      <c r="R535" s="97">
        <v>2.9999999999999998E-15</v>
      </c>
      <c r="S535" s="97">
        <v>0</v>
      </c>
      <c r="T535" s="97">
        <v>11.411288549882199</v>
      </c>
      <c r="U535" s="97">
        <v>2.0000000000000002E-15</v>
      </c>
      <c r="V535" s="97">
        <v>0</v>
      </c>
      <c r="W535" s="97">
        <v>11.411288549882199</v>
      </c>
      <c r="X535" s="97">
        <v>2.0000000000000002E-15</v>
      </c>
      <c r="Y535" s="97">
        <v>0</v>
      </c>
      <c r="Z535" s="97">
        <v>11.411288549882199</v>
      </c>
      <c r="AA535" s="97">
        <v>2.0000000000000002E-15</v>
      </c>
      <c r="AB535" s="97">
        <v>0</v>
      </c>
      <c r="AC535" s="97">
        <v>10.1560468093952</v>
      </c>
      <c r="AD535" s="321">
        <v>5.83E-12</v>
      </c>
      <c r="AE535" s="97">
        <v>0</v>
      </c>
      <c r="AF535" s="97">
        <v>24758.131887308798</v>
      </c>
      <c r="AG535" s="97">
        <v>5.3489999999999999E-12</v>
      </c>
      <c r="AH535" s="97">
        <v>0</v>
      </c>
      <c r="AI535" s="97">
        <v>24758.131887308798</v>
      </c>
      <c r="AJ535" s="97">
        <v>5.0140000000000002E-12</v>
      </c>
      <c r="AK535" s="97">
        <v>0</v>
      </c>
      <c r="AL535" s="97">
        <v>24758.1328125</v>
      </c>
      <c r="AM535" s="97">
        <v>4.2499999999999999E-12</v>
      </c>
      <c r="AN535" s="97">
        <v>0</v>
      </c>
      <c r="AO535" s="97">
        <v>22034.7373797049</v>
      </c>
      <c r="AP535" s="466">
        <f t="shared" si="1154"/>
        <v>1943.3333333333335</v>
      </c>
      <c r="AQ535" s="122">
        <f t="shared" si="1155"/>
        <v>0</v>
      </c>
      <c r="AR535" s="473">
        <f t="shared" si="1156"/>
        <v>2169.6175483674351</v>
      </c>
      <c r="AS535" s="122">
        <f t="shared" si="1157"/>
        <v>2674.4999999999995</v>
      </c>
      <c r="AT535" s="122">
        <f t="shared" si="1158"/>
        <v>0</v>
      </c>
      <c r="AU535" s="122">
        <f t="shared" si="1159"/>
        <v>2169.6175483674351</v>
      </c>
      <c r="AV535" s="122">
        <f t="shared" si="1160"/>
        <v>2507</v>
      </c>
      <c r="AW535" s="122">
        <f t="shared" si="1161"/>
        <v>0</v>
      </c>
      <c r="AX535" s="122">
        <f t="shared" si="1162"/>
        <v>2169.6176294442735</v>
      </c>
      <c r="AY535" s="122">
        <f t="shared" si="1163"/>
        <v>2124.9999999999995</v>
      </c>
      <c r="AZ535" s="122">
        <f t="shared" si="1164"/>
        <v>0</v>
      </c>
      <c r="BA535" s="469">
        <f t="shared" si="1165"/>
        <v>2169.6175483674328</v>
      </c>
      <c r="BB535" s="97">
        <f t="shared" si="1166"/>
        <v>4.6296666666666658E-16</v>
      </c>
      <c r="BC535" s="97">
        <f t="shared" si="1167"/>
        <v>0</v>
      </c>
      <c r="BD535" s="97">
        <f t="shared" si="1168"/>
        <v>1.7610154074368205</v>
      </c>
      <c r="BE535" s="97">
        <f t="shared" si="1169"/>
        <v>3.0864444444444447E-16</v>
      </c>
      <c r="BF535" s="97">
        <f t="shared" si="1170"/>
        <v>0</v>
      </c>
      <c r="BG535" s="97">
        <f t="shared" si="1171"/>
        <v>1.7610154074368205</v>
      </c>
      <c r="BH535" s="97">
        <f t="shared" si="1172"/>
        <v>3.0864444444444447E-16</v>
      </c>
      <c r="BI535" s="97">
        <f t="shared" si="1173"/>
        <v>0</v>
      </c>
      <c r="BJ535" s="97">
        <f t="shared" si="1174"/>
        <v>1.7610154074368205</v>
      </c>
      <c r="BK535" s="97">
        <f t="shared" si="1175"/>
        <v>3.0864444444444447E-16</v>
      </c>
      <c r="BL535" s="97">
        <f t="shared" si="1176"/>
        <v>0</v>
      </c>
      <c r="BM535" s="469">
        <f t="shared" si="1177"/>
        <v>1.5673037126187768</v>
      </c>
      <c r="BN535" s="467">
        <f t="shared" si="1178"/>
        <v>1588240606630931.3</v>
      </c>
      <c r="BO535" s="97">
        <f t="shared" si="1179"/>
        <v>0</v>
      </c>
      <c r="BP535" s="97">
        <f t="shared" si="1180"/>
        <v>2999798.045229136</v>
      </c>
      <c r="BQ535" s="97">
        <f t="shared" si="1181"/>
        <v>2746318968269927</v>
      </c>
      <c r="BR535" s="97">
        <f t="shared" si="1182"/>
        <v>0</v>
      </c>
      <c r="BS535" s="97">
        <f t="shared" si="1183"/>
        <v>2999798.045229136</v>
      </c>
      <c r="BT535" s="97">
        <f t="shared" si="1184"/>
        <v>2574321051954648.5</v>
      </c>
      <c r="BU535" s="97">
        <f t="shared" si="1185"/>
        <v>0</v>
      </c>
      <c r="BV535" s="97">
        <f t="shared" si="1186"/>
        <v>2999798.1573291426</v>
      </c>
      <c r="BW535" s="97">
        <f t="shared" si="1187"/>
        <v>2182063117432639.5</v>
      </c>
      <c r="BX535" s="97">
        <f t="shared" si="1188"/>
        <v>0</v>
      </c>
      <c r="BY535" s="469">
        <f t="shared" si="1189"/>
        <v>3203210.2392325918</v>
      </c>
      <c r="BZ535" s="470">
        <f t="shared" si="1190"/>
        <v>2.6470676777182188E+22</v>
      </c>
      <c r="CA535" s="470">
        <f t="shared" si="1191"/>
        <v>0</v>
      </c>
      <c r="CB535" s="470">
        <f t="shared" si="1192"/>
        <v>1.3143993476793223E-2</v>
      </c>
      <c r="CC535" s="470">
        <f t="shared" si="1193"/>
        <v>6.8657974206748177E+22</v>
      </c>
      <c r="CD535" s="470">
        <f t="shared" si="1194"/>
        <v>0</v>
      </c>
      <c r="CE535" s="470">
        <f t="shared" si="1195"/>
        <v>1.3143993476793223E-2</v>
      </c>
      <c r="CF535" s="470">
        <f t="shared" si="1196"/>
        <v>6.4358026298866205E+22</v>
      </c>
      <c r="CG535" s="470">
        <f t="shared" si="1197"/>
        <v>0</v>
      </c>
      <c r="CH535" s="470">
        <f t="shared" si="1198"/>
        <v>1.3143993967973536E-2</v>
      </c>
      <c r="CI535" s="470">
        <f t="shared" si="1199"/>
        <v>5.4551577935815989E+22</v>
      </c>
      <c r="CJ535" s="470">
        <f t="shared" si="1200"/>
        <v>0</v>
      </c>
      <c r="CK535" s="472">
        <f t="shared" si="1201"/>
        <v>1.5769965909714752E-2</v>
      </c>
      <c r="CL535" s="470">
        <f t="shared" si="1202"/>
        <v>0</v>
      </c>
      <c r="CM535" s="116">
        <f t="shared" si="1203"/>
        <v>0</v>
      </c>
      <c r="CN535" s="116">
        <f t="shared" si="1204"/>
        <v>0</v>
      </c>
      <c r="CO535" s="116">
        <f t="shared" si="1205"/>
        <v>0</v>
      </c>
      <c r="CP535" s="116">
        <f t="shared" si="1206"/>
        <v>0</v>
      </c>
      <c r="CQ535" s="116">
        <f t="shared" si="1207"/>
        <v>0</v>
      </c>
      <c r="CR535" s="116">
        <f t="shared" si="1208"/>
        <v>0</v>
      </c>
      <c r="CS535" s="116">
        <f t="shared" si="1209"/>
        <v>0</v>
      </c>
      <c r="CT535" s="116">
        <f t="shared" si="1210"/>
        <v>0</v>
      </c>
      <c r="CU535" s="116">
        <f t="shared" si="1211"/>
        <v>0</v>
      </c>
      <c r="CV535" s="116">
        <f t="shared" si="1212"/>
        <v>0</v>
      </c>
      <c r="CW535" s="471">
        <f t="shared" si="1213"/>
        <v>0</v>
      </c>
      <c r="CX535" s="470">
        <f t="shared" si="1214"/>
        <v>0</v>
      </c>
      <c r="CY535" s="116">
        <f t="shared" si="1215"/>
        <v>0</v>
      </c>
      <c r="CZ535" s="116">
        <f t="shared" si="1216"/>
        <v>0</v>
      </c>
      <c r="DA535" s="116">
        <f t="shared" si="1217"/>
        <v>0</v>
      </c>
      <c r="DB535" s="116">
        <f t="shared" si="1218"/>
        <v>0</v>
      </c>
      <c r="DC535" s="116">
        <f t="shared" si="1219"/>
        <v>0</v>
      </c>
      <c r="DD535" s="116">
        <f t="shared" si="1220"/>
        <v>0</v>
      </c>
      <c r="DE535" s="116">
        <f t="shared" si="1221"/>
        <v>0</v>
      </c>
      <c r="DF535" s="116">
        <f t="shared" si="1222"/>
        <v>0</v>
      </c>
      <c r="DG535" s="116">
        <f t="shared" si="1223"/>
        <v>0</v>
      </c>
      <c r="DH535" s="116">
        <f t="shared" si="1224"/>
        <v>0</v>
      </c>
      <c r="DI535" s="471">
        <f t="shared" si="1225"/>
        <v>0</v>
      </c>
      <c r="DJ535" s="470">
        <f t="shared" si="1226"/>
        <v>0</v>
      </c>
      <c r="DK535" s="116">
        <f t="shared" si="1227"/>
        <v>0</v>
      </c>
      <c r="DL535" s="116">
        <f t="shared" si="1228"/>
        <v>11.411288549882199</v>
      </c>
      <c r="DM535" s="116">
        <f t="shared" si="1229"/>
        <v>0</v>
      </c>
      <c r="DN535" s="116">
        <f t="shared" si="1230"/>
        <v>0</v>
      </c>
      <c r="DO535" s="116">
        <f t="shared" si="1231"/>
        <v>11.411288549882199</v>
      </c>
      <c r="DP535" s="116">
        <f t="shared" si="1232"/>
        <v>0</v>
      </c>
      <c r="DQ535" s="116">
        <f t="shared" si="1233"/>
        <v>0</v>
      </c>
      <c r="DR535" s="116">
        <f t="shared" si="1234"/>
        <v>11.411288549882199</v>
      </c>
      <c r="DS535" s="116">
        <f t="shared" si="1235"/>
        <v>0</v>
      </c>
      <c r="DT535" s="116">
        <f t="shared" si="1236"/>
        <v>0</v>
      </c>
      <c r="DU535" s="471">
        <f t="shared" si="1237"/>
        <v>10.1560468093952</v>
      </c>
      <c r="DV535" s="470">
        <f t="shared" si="1238"/>
        <v>0</v>
      </c>
      <c r="DW535" s="470">
        <f t="shared" si="1239"/>
        <v>0</v>
      </c>
      <c r="DX535" s="470">
        <f t="shared" si="1240"/>
        <v>0</v>
      </c>
      <c r="DY535" s="470">
        <f t="shared" si="1241"/>
        <v>0</v>
      </c>
      <c r="DZ535" s="470">
        <f t="shared" si="1242"/>
        <v>0</v>
      </c>
      <c r="EA535" s="470">
        <f t="shared" si="1243"/>
        <v>0</v>
      </c>
      <c r="EB535" s="470">
        <f t="shared" si="1244"/>
        <v>0</v>
      </c>
      <c r="EC535" s="470">
        <f t="shared" si="1245"/>
        <v>0</v>
      </c>
      <c r="ED535" s="470">
        <f t="shared" si="1246"/>
        <v>0</v>
      </c>
      <c r="EE535" s="470">
        <f t="shared" si="1247"/>
        <v>0</v>
      </c>
      <c r="EF535" s="470">
        <f t="shared" si="1248"/>
        <v>0</v>
      </c>
      <c r="EG535" s="470">
        <f t="shared" si="1249"/>
        <v>0</v>
      </c>
      <c r="EH535" s="466">
        <f t="shared" si="1250"/>
        <v>3.430572265744686E+24</v>
      </c>
      <c r="EI535" s="122">
        <f t="shared" si="1251"/>
        <v>0</v>
      </c>
      <c r="EJ535" s="122">
        <f t="shared" si="1252"/>
        <v>1.7034479270089857</v>
      </c>
      <c r="EK535" s="122">
        <f t="shared" si="1253"/>
        <v>8.8980022731763772E+24</v>
      </c>
      <c r="EL535" s="122">
        <f t="shared" si="1254"/>
        <v>0</v>
      </c>
      <c r="EM535" s="122">
        <f t="shared" si="1255"/>
        <v>1.7034479270089857</v>
      </c>
      <c r="EN535" s="122">
        <f t="shared" si="1256"/>
        <v>8.3407334824652009E+24</v>
      </c>
      <c r="EO535" s="122">
        <f t="shared" si="1257"/>
        <v>0</v>
      </c>
      <c r="EP535" s="122">
        <f t="shared" si="1258"/>
        <v>1.7034479906654454</v>
      </c>
      <c r="EQ535" s="122">
        <f t="shared" si="1259"/>
        <v>7.0698279418582168E+24</v>
      </c>
      <c r="ER535" s="122">
        <f t="shared" si="1260"/>
        <v>0</v>
      </c>
      <c r="ES535" s="469">
        <f t="shared" si="1261"/>
        <v>2.0437712317291785</v>
      </c>
      <c r="ET535" s="466">
        <f t="shared" si="1262"/>
        <v>0</v>
      </c>
      <c r="EU535" s="122">
        <f t="shared" si="1263"/>
        <v>0</v>
      </c>
      <c r="EV535" s="122">
        <f t="shared" si="1264"/>
        <v>0</v>
      </c>
      <c r="EW535" s="122">
        <f t="shared" si="1265"/>
        <v>0</v>
      </c>
      <c r="EX535" s="122">
        <f t="shared" si="1266"/>
        <v>0</v>
      </c>
      <c r="EY535" s="122">
        <f t="shared" si="1267"/>
        <v>0</v>
      </c>
      <c r="EZ535" s="122">
        <f t="shared" si="1268"/>
        <v>0</v>
      </c>
      <c r="FA535" s="122">
        <f t="shared" si="1269"/>
        <v>0</v>
      </c>
      <c r="FB535" s="122">
        <f t="shared" si="1270"/>
        <v>0</v>
      </c>
      <c r="FC535" s="122">
        <f t="shared" si="1271"/>
        <v>0</v>
      </c>
      <c r="FD535" s="122">
        <f t="shared" si="1272"/>
        <v>0</v>
      </c>
      <c r="FE535" s="469">
        <f t="shared" si="1273"/>
        <v>0</v>
      </c>
      <c r="FF535" s="466">
        <f t="shared" si="1274"/>
        <v>0</v>
      </c>
      <c r="FG535" s="466">
        <f t="shared" si="1275"/>
        <v>0</v>
      </c>
      <c r="FH535" s="466">
        <f t="shared" si="1276"/>
        <v>1.7034479270089857</v>
      </c>
      <c r="FI535" s="466">
        <f t="shared" si="1277"/>
        <v>0</v>
      </c>
      <c r="FJ535" s="466">
        <f t="shared" si="1278"/>
        <v>0</v>
      </c>
      <c r="FK535" s="466">
        <f t="shared" si="1279"/>
        <v>1.7034479270089857</v>
      </c>
      <c r="FL535" s="466">
        <f t="shared" si="1280"/>
        <v>0</v>
      </c>
      <c r="FM535" s="466">
        <f t="shared" si="1281"/>
        <v>0</v>
      </c>
      <c r="FN535" s="466">
        <f t="shared" si="1282"/>
        <v>1.7034479906654454</v>
      </c>
      <c r="FO535" s="466">
        <f t="shared" si="1283"/>
        <v>0</v>
      </c>
      <c r="FP535" s="466">
        <f t="shared" si="1284"/>
        <v>0</v>
      </c>
      <c r="FQ535" s="468">
        <f t="shared" si="1285"/>
        <v>2.0437712317291785</v>
      </c>
      <c r="FR535" s="466">
        <f t="shared" si="1286"/>
        <v>0</v>
      </c>
      <c r="FS535" s="466">
        <f t="shared" si="1287"/>
        <v>0</v>
      </c>
      <c r="FT535" s="466">
        <f t="shared" si="1288"/>
        <v>0</v>
      </c>
      <c r="FU535" s="466">
        <f t="shared" si="1289"/>
        <v>0</v>
      </c>
      <c r="FV535" s="466">
        <f t="shared" si="1290"/>
        <v>0</v>
      </c>
      <c r="FW535" s="466">
        <f t="shared" si="1291"/>
        <v>0</v>
      </c>
      <c r="FX535" s="466">
        <f t="shared" si="1292"/>
        <v>0</v>
      </c>
      <c r="FY535" s="466">
        <f t="shared" si="1293"/>
        <v>0</v>
      </c>
      <c r="FZ535" s="466">
        <f t="shared" si="1294"/>
        <v>0</v>
      </c>
      <c r="GA535" s="466">
        <f t="shared" si="1295"/>
        <v>0</v>
      </c>
      <c r="GB535" s="466">
        <f t="shared" si="1296"/>
        <v>0</v>
      </c>
      <c r="GC535" s="468">
        <f t="shared" si="1297"/>
        <v>0</v>
      </c>
    </row>
    <row r="536" spans="1:185">
      <c r="A536" s="97">
        <v>533</v>
      </c>
      <c r="B536" s="97" t="s">
        <v>11</v>
      </c>
      <c r="C536" s="97" t="s">
        <v>213</v>
      </c>
      <c r="D536" s="97" t="s">
        <v>935</v>
      </c>
      <c r="E536" s="321">
        <v>4.0000000000000003E-15</v>
      </c>
      <c r="F536" s="122">
        <v>0</v>
      </c>
      <c r="G536" s="122">
        <v>17.627927270158299</v>
      </c>
      <c r="H536" s="122">
        <v>4.0000000000000003E-15</v>
      </c>
      <c r="I536" s="122">
        <v>0</v>
      </c>
      <c r="J536" s="122">
        <v>17.627927270158299</v>
      </c>
      <c r="K536" s="122">
        <v>4.0000000000000003E-15</v>
      </c>
      <c r="L536" s="122">
        <v>0</v>
      </c>
      <c r="M536" s="122">
        <v>17.627927270158299</v>
      </c>
      <c r="N536" s="122">
        <v>2.9999999999999998E-15</v>
      </c>
      <c r="O536" s="122">
        <v>0</v>
      </c>
      <c r="P536" s="475">
        <v>15.6888552704409</v>
      </c>
      <c r="Q536" s="474">
        <v>5</v>
      </c>
      <c r="R536" s="97">
        <v>2.0999999999999999E-14</v>
      </c>
      <c r="S536" s="97">
        <v>0</v>
      </c>
      <c r="T536" s="97">
        <v>88.139636350791903</v>
      </c>
      <c r="U536" s="97">
        <v>1.9000000000000001E-14</v>
      </c>
      <c r="V536" s="97">
        <v>0</v>
      </c>
      <c r="W536" s="97">
        <v>88.139636350791903</v>
      </c>
      <c r="X536" s="97">
        <v>1.7999999999999999E-14</v>
      </c>
      <c r="Y536" s="97">
        <v>0</v>
      </c>
      <c r="Z536" s="97">
        <v>88.139636350791903</v>
      </c>
      <c r="AA536" s="97">
        <v>1.4999999999999999E-14</v>
      </c>
      <c r="AB536" s="97">
        <v>0</v>
      </c>
      <c r="AC536" s="97">
        <v>78.444276352204795</v>
      </c>
      <c r="AD536" s="321">
        <v>2.7373000000000001E-11</v>
      </c>
      <c r="AE536" s="97">
        <v>0</v>
      </c>
      <c r="AF536" s="97">
        <v>116246.03170078799</v>
      </c>
      <c r="AG536" s="97">
        <v>2.5114999999999999E-11</v>
      </c>
      <c r="AH536" s="97">
        <v>0</v>
      </c>
      <c r="AI536" s="97">
        <v>116246.03170078799</v>
      </c>
      <c r="AJ536" s="97">
        <v>2.3540999999999999E-11</v>
      </c>
      <c r="AK536" s="97">
        <v>0</v>
      </c>
      <c r="AL536" s="97">
        <v>116246.03237915</v>
      </c>
      <c r="AM536" s="97">
        <v>1.9955E-11</v>
      </c>
      <c r="AN536" s="97">
        <v>0</v>
      </c>
      <c r="AO536" s="97">
        <v>103458.96821370099</v>
      </c>
      <c r="AP536" s="466">
        <f t="shared" si="1154"/>
        <v>1303.4761904761906</v>
      </c>
      <c r="AQ536" s="122">
        <f t="shared" si="1155"/>
        <v>0</v>
      </c>
      <c r="AR536" s="473">
        <f t="shared" si="1156"/>
        <v>1318.8848571842736</v>
      </c>
      <c r="AS536" s="122">
        <f t="shared" si="1157"/>
        <v>1321.8421052631577</v>
      </c>
      <c r="AT536" s="122">
        <f t="shared" si="1158"/>
        <v>0</v>
      </c>
      <c r="AU536" s="122">
        <f t="shared" si="1159"/>
        <v>1318.8848571842736</v>
      </c>
      <c r="AV536" s="122">
        <f t="shared" si="1160"/>
        <v>1307.8333333333333</v>
      </c>
      <c r="AW536" s="122">
        <f t="shared" si="1161"/>
        <v>0</v>
      </c>
      <c r="AX536" s="122">
        <f t="shared" si="1162"/>
        <v>1318.8848648807202</v>
      </c>
      <c r="AY536" s="122">
        <f t="shared" si="1163"/>
        <v>1330.3333333333335</v>
      </c>
      <c r="AZ536" s="122">
        <f t="shared" si="1164"/>
        <v>0</v>
      </c>
      <c r="BA536" s="469">
        <f t="shared" si="1165"/>
        <v>1318.8848571842695</v>
      </c>
      <c r="BB536" s="97">
        <f t="shared" si="1166"/>
        <v>6.1728888888888894E-16</v>
      </c>
      <c r="BC536" s="97">
        <f t="shared" si="1167"/>
        <v>0</v>
      </c>
      <c r="BD536" s="97">
        <f t="shared" si="1168"/>
        <v>2.7203809095025395</v>
      </c>
      <c r="BE536" s="97">
        <f t="shared" si="1169"/>
        <v>6.1728888888888894E-16</v>
      </c>
      <c r="BF536" s="97">
        <f t="shared" si="1170"/>
        <v>0</v>
      </c>
      <c r="BG536" s="97">
        <f t="shared" si="1171"/>
        <v>2.7203809095025395</v>
      </c>
      <c r="BH536" s="97">
        <f t="shared" si="1172"/>
        <v>6.1728888888888894E-16</v>
      </c>
      <c r="BI536" s="97">
        <f t="shared" si="1173"/>
        <v>0</v>
      </c>
      <c r="BJ536" s="97">
        <f t="shared" si="1174"/>
        <v>2.7203809095025395</v>
      </c>
      <c r="BK536" s="97">
        <f t="shared" si="1175"/>
        <v>4.6296666666666658E-16</v>
      </c>
      <c r="BL536" s="97">
        <f t="shared" si="1176"/>
        <v>0</v>
      </c>
      <c r="BM536" s="469">
        <f t="shared" si="1177"/>
        <v>2.4211390094572627</v>
      </c>
      <c r="BN536" s="467">
        <f t="shared" si="1178"/>
        <v>906007075612525</v>
      </c>
      <c r="BO536" s="97">
        <f t="shared" si="1179"/>
        <v>0</v>
      </c>
      <c r="BP536" s="97">
        <f t="shared" si="1180"/>
        <v>1427525.385489505</v>
      </c>
      <c r="BQ536" s="97">
        <f t="shared" si="1181"/>
        <v>918772670311274.38</v>
      </c>
      <c r="BR536" s="97">
        <f t="shared" si="1182"/>
        <v>0</v>
      </c>
      <c r="BS536" s="97">
        <f t="shared" si="1183"/>
        <v>1427525.385489505</v>
      </c>
      <c r="BT536" s="97">
        <f t="shared" si="1184"/>
        <v>909035594496773.88</v>
      </c>
      <c r="BU536" s="97">
        <f t="shared" si="1185"/>
        <v>0</v>
      </c>
      <c r="BV536" s="97">
        <f t="shared" si="1186"/>
        <v>1427525.3938199312</v>
      </c>
      <c r="BW536" s="97">
        <f t="shared" si="1187"/>
        <v>1087250130542718.3</v>
      </c>
      <c r="BX536" s="97">
        <f t="shared" si="1188"/>
        <v>0</v>
      </c>
      <c r="BY536" s="469">
        <f t="shared" si="1189"/>
        <v>1524323.9253511671</v>
      </c>
      <c r="BZ536" s="470">
        <f t="shared" si="1190"/>
        <v>2.1571597038393455E+21</v>
      </c>
      <c r="CA536" s="470">
        <f t="shared" si="1191"/>
        <v>0</v>
      </c>
      <c r="CB536" s="470">
        <f t="shared" si="1192"/>
        <v>8.0980898299149785E-4</v>
      </c>
      <c r="CC536" s="470">
        <f t="shared" si="1193"/>
        <v>2.4178228166086167E+21</v>
      </c>
      <c r="CD536" s="470">
        <f t="shared" si="1194"/>
        <v>0</v>
      </c>
      <c r="CE536" s="470">
        <f t="shared" si="1195"/>
        <v>8.0980898299149785E-4</v>
      </c>
      <c r="CF536" s="470">
        <f t="shared" si="1196"/>
        <v>2.5250988736021497E+21</v>
      </c>
      <c r="CG536" s="470">
        <f t="shared" si="1197"/>
        <v>0</v>
      </c>
      <c r="CH536" s="470">
        <f t="shared" si="1198"/>
        <v>8.0980898771719598E-4</v>
      </c>
      <c r="CI536" s="470">
        <f t="shared" si="1199"/>
        <v>3.624167101809061E+21</v>
      </c>
      <c r="CJ536" s="470">
        <f t="shared" si="1200"/>
        <v>0</v>
      </c>
      <c r="CK536" s="472">
        <f t="shared" si="1201"/>
        <v>9.7159665193872601E-4</v>
      </c>
      <c r="CL536" s="470">
        <f t="shared" si="1202"/>
        <v>0</v>
      </c>
      <c r="CM536" s="116">
        <f t="shared" si="1203"/>
        <v>0</v>
      </c>
      <c r="CN536" s="116">
        <f t="shared" si="1204"/>
        <v>0</v>
      </c>
      <c r="CO536" s="116">
        <f t="shared" si="1205"/>
        <v>0</v>
      </c>
      <c r="CP536" s="116">
        <f t="shared" si="1206"/>
        <v>0</v>
      </c>
      <c r="CQ536" s="116">
        <f t="shared" si="1207"/>
        <v>0</v>
      </c>
      <c r="CR536" s="116">
        <f t="shared" si="1208"/>
        <v>0</v>
      </c>
      <c r="CS536" s="116">
        <f t="shared" si="1209"/>
        <v>0</v>
      </c>
      <c r="CT536" s="116">
        <f t="shared" si="1210"/>
        <v>0</v>
      </c>
      <c r="CU536" s="116">
        <f t="shared" si="1211"/>
        <v>0</v>
      </c>
      <c r="CV536" s="116">
        <f t="shared" si="1212"/>
        <v>0</v>
      </c>
      <c r="CW536" s="471">
        <f t="shared" si="1213"/>
        <v>0</v>
      </c>
      <c r="CX536" s="470">
        <f t="shared" si="1214"/>
        <v>0</v>
      </c>
      <c r="CY536" s="116">
        <f t="shared" si="1215"/>
        <v>0</v>
      </c>
      <c r="CZ536" s="116">
        <f t="shared" si="1216"/>
        <v>88.139636350791903</v>
      </c>
      <c r="DA536" s="116">
        <f t="shared" si="1217"/>
        <v>0</v>
      </c>
      <c r="DB536" s="116">
        <f t="shared" si="1218"/>
        <v>0</v>
      </c>
      <c r="DC536" s="116">
        <f t="shared" si="1219"/>
        <v>88.139636350791903</v>
      </c>
      <c r="DD536" s="116">
        <f t="shared" si="1220"/>
        <v>0</v>
      </c>
      <c r="DE536" s="116">
        <f t="shared" si="1221"/>
        <v>0</v>
      </c>
      <c r="DF536" s="116">
        <f t="shared" si="1222"/>
        <v>88.139636350791903</v>
      </c>
      <c r="DG536" s="116">
        <f t="shared" si="1223"/>
        <v>0</v>
      </c>
      <c r="DH536" s="116">
        <f t="shared" si="1224"/>
        <v>0</v>
      </c>
      <c r="DI536" s="471">
        <f t="shared" si="1225"/>
        <v>78.444276352204795</v>
      </c>
      <c r="DJ536" s="470">
        <f t="shared" si="1226"/>
        <v>0</v>
      </c>
      <c r="DK536" s="116">
        <f t="shared" si="1227"/>
        <v>0</v>
      </c>
      <c r="DL536" s="116">
        <f t="shared" si="1228"/>
        <v>0</v>
      </c>
      <c r="DM536" s="116">
        <f t="shared" si="1229"/>
        <v>0</v>
      </c>
      <c r="DN536" s="116">
        <f t="shared" si="1230"/>
        <v>0</v>
      </c>
      <c r="DO536" s="116">
        <f t="shared" si="1231"/>
        <v>0</v>
      </c>
      <c r="DP536" s="116">
        <f t="shared" si="1232"/>
        <v>0</v>
      </c>
      <c r="DQ536" s="116">
        <f t="shared" si="1233"/>
        <v>0</v>
      </c>
      <c r="DR536" s="116">
        <f t="shared" si="1234"/>
        <v>0</v>
      </c>
      <c r="DS536" s="116">
        <f t="shared" si="1235"/>
        <v>0</v>
      </c>
      <c r="DT536" s="116">
        <f t="shared" si="1236"/>
        <v>0</v>
      </c>
      <c r="DU536" s="471">
        <f t="shared" si="1237"/>
        <v>0</v>
      </c>
      <c r="DV536" s="470">
        <f t="shared" si="1238"/>
        <v>0</v>
      </c>
      <c r="DW536" s="470">
        <f t="shared" si="1239"/>
        <v>0</v>
      </c>
      <c r="DX536" s="470">
        <f t="shared" si="1240"/>
        <v>0</v>
      </c>
      <c r="DY536" s="470">
        <f t="shared" si="1241"/>
        <v>0</v>
      </c>
      <c r="DZ536" s="470">
        <f t="shared" si="1242"/>
        <v>0</v>
      </c>
      <c r="EA536" s="470">
        <f t="shared" si="1243"/>
        <v>0</v>
      </c>
      <c r="EB536" s="470">
        <f t="shared" si="1244"/>
        <v>0</v>
      </c>
      <c r="EC536" s="470">
        <f t="shared" si="1245"/>
        <v>0</v>
      </c>
      <c r="ED536" s="470">
        <f t="shared" si="1246"/>
        <v>0</v>
      </c>
      <c r="EE536" s="470">
        <f t="shared" si="1247"/>
        <v>0</v>
      </c>
      <c r="EF536" s="470">
        <f t="shared" si="1248"/>
        <v>0</v>
      </c>
      <c r="EG536" s="470">
        <f t="shared" si="1249"/>
        <v>0</v>
      </c>
      <c r="EH536" s="466">
        <f t="shared" si="1250"/>
        <v>1.4677197207345245E+24</v>
      </c>
      <c r="EI536" s="122">
        <f t="shared" si="1251"/>
        <v>0</v>
      </c>
      <c r="EJ536" s="122">
        <f t="shared" si="1252"/>
        <v>0.52475202296230949</v>
      </c>
      <c r="EK536" s="122">
        <f t="shared" si="1253"/>
        <v>1.4883998187057148E+24</v>
      </c>
      <c r="EL536" s="122">
        <f t="shared" si="1254"/>
        <v>0</v>
      </c>
      <c r="EM536" s="122">
        <f t="shared" si="1255"/>
        <v>0.52475202296230949</v>
      </c>
      <c r="EN536" s="122">
        <f t="shared" si="1256"/>
        <v>1.4726258820777168E+24</v>
      </c>
      <c r="EO536" s="122">
        <f t="shared" si="1257"/>
        <v>0</v>
      </c>
      <c r="EP536" s="122">
        <f t="shared" si="1258"/>
        <v>0.52475202602453741</v>
      </c>
      <c r="EQ536" s="122">
        <f t="shared" si="1259"/>
        <v>2.3484414944403162E+24</v>
      </c>
      <c r="ER536" s="122">
        <f t="shared" si="1260"/>
        <v>0</v>
      </c>
      <c r="ES536" s="469">
        <f t="shared" si="1261"/>
        <v>0.62958959373954693</v>
      </c>
      <c r="ET536" s="466">
        <f t="shared" si="1262"/>
        <v>0</v>
      </c>
      <c r="EU536" s="122">
        <f t="shared" si="1263"/>
        <v>0</v>
      </c>
      <c r="EV536" s="122">
        <f t="shared" si="1264"/>
        <v>0.52475202296230949</v>
      </c>
      <c r="EW536" s="122">
        <f t="shared" si="1265"/>
        <v>0</v>
      </c>
      <c r="EX536" s="122">
        <f t="shared" si="1266"/>
        <v>0</v>
      </c>
      <c r="EY536" s="122">
        <f t="shared" si="1267"/>
        <v>0.52475202296230949</v>
      </c>
      <c r="EZ536" s="122">
        <f t="shared" si="1268"/>
        <v>0</v>
      </c>
      <c r="FA536" s="122">
        <f t="shared" si="1269"/>
        <v>0</v>
      </c>
      <c r="FB536" s="122">
        <f t="shared" si="1270"/>
        <v>0.52475202602453741</v>
      </c>
      <c r="FC536" s="122">
        <f t="shared" si="1271"/>
        <v>0</v>
      </c>
      <c r="FD536" s="122">
        <f t="shared" si="1272"/>
        <v>0</v>
      </c>
      <c r="FE536" s="469">
        <f t="shared" si="1273"/>
        <v>0.62958959373954693</v>
      </c>
      <c r="FF536" s="466">
        <f t="shared" si="1274"/>
        <v>0</v>
      </c>
      <c r="FG536" s="466">
        <f t="shared" si="1275"/>
        <v>0</v>
      </c>
      <c r="FH536" s="466">
        <f t="shared" si="1276"/>
        <v>0</v>
      </c>
      <c r="FI536" s="466">
        <f t="shared" si="1277"/>
        <v>0</v>
      </c>
      <c r="FJ536" s="466">
        <f t="shared" si="1278"/>
        <v>0</v>
      </c>
      <c r="FK536" s="466">
        <f t="shared" si="1279"/>
        <v>0</v>
      </c>
      <c r="FL536" s="466">
        <f t="shared" si="1280"/>
        <v>0</v>
      </c>
      <c r="FM536" s="466">
        <f t="shared" si="1281"/>
        <v>0</v>
      </c>
      <c r="FN536" s="466">
        <f t="shared" si="1282"/>
        <v>0</v>
      </c>
      <c r="FO536" s="466">
        <f t="shared" si="1283"/>
        <v>0</v>
      </c>
      <c r="FP536" s="466">
        <f t="shared" si="1284"/>
        <v>0</v>
      </c>
      <c r="FQ536" s="468">
        <f t="shared" si="1285"/>
        <v>0</v>
      </c>
      <c r="FR536" s="466">
        <f t="shared" si="1286"/>
        <v>0</v>
      </c>
      <c r="FS536" s="466">
        <f t="shared" si="1287"/>
        <v>0</v>
      </c>
      <c r="FT536" s="466">
        <f t="shared" si="1288"/>
        <v>0</v>
      </c>
      <c r="FU536" s="466">
        <f t="shared" si="1289"/>
        <v>0</v>
      </c>
      <c r="FV536" s="466">
        <f t="shared" si="1290"/>
        <v>0</v>
      </c>
      <c r="FW536" s="466">
        <f t="shared" si="1291"/>
        <v>0</v>
      </c>
      <c r="FX536" s="466">
        <f t="shared" si="1292"/>
        <v>0</v>
      </c>
      <c r="FY536" s="466">
        <f t="shared" si="1293"/>
        <v>0</v>
      </c>
      <c r="FZ536" s="466">
        <f t="shared" si="1294"/>
        <v>0</v>
      </c>
      <c r="GA536" s="466">
        <f t="shared" si="1295"/>
        <v>0</v>
      </c>
      <c r="GB536" s="466">
        <f t="shared" si="1296"/>
        <v>0</v>
      </c>
      <c r="GC536" s="468">
        <f t="shared" si="1297"/>
        <v>0</v>
      </c>
    </row>
    <row r="537" spans="1:185">
      <c r="A537" s="97">
        <v>534</v>
      </c>
      <c r="B537" s="97" t="s">
        <v>11</v>
      </c>
      <c r="C537" s="97" t="s">
        <v>213</v>
      </c>
      <c r="D537" s="97" t="s">
        <v>935</v>
      </c>
      <c r="E537" s="321">
        <v>4.0000000000000003E-15</v>
      </c>
      <c r="F537" s="122">
        <v>0</v>
      </c>
      <c r="G537" s="122">
        <v>18.262511561282601</v>
      </c>
      <c r="H537" s="122">
        <v>4.0000000000000003E-15</v>
      </c>
      <c r="I537" s="122">
        <v>0</v>
      </c>
      <c r="J537" s="122">
        <v>18.262511561282601</v>
      </c>
      <c r="K537" s="122">
        <v>4.0000000000000003E-15</v>
      </c>
      <c r="L537" s="122">
        <v>0</v>
      </c>
      <c r="M537" s="122">
        <v>18.262511561282601</v>
      </c>
      <c r="N537" s="122">
        <v>2.9999999999999998E-15</v>
      </c>
      <c r="O537" s="122">
        <v>0</v>
      </c>
      <c r="P537" s="475">
        <v>16.253635289541499</v>
      </c>
      <c r="Q537" s="474">
        <v>1</v>
      </c>
      <c r="R537" s="97">
        <v>4.0000000000000003E-15</v>
      </c>
      <c r="S537" s="97">
        <v>0</v>
      </c>
      <c r="T537" s="97">
        <v>18.262511561282601</v>
      </c>
      <c r="U537" s="97">
        <v>4.0000000000000003E-15</v>
      </c>
      <c r="V537" s="97">
        <v>0</v>
      </c>
      <c r="W537" s="97">
        <v>18.262511561282601</v>
      </c>
      <c r="X537" s="97">
        <v>4.0000000000000003E-15</v>
      </c>
      <c r="Y537" s="97">
        <v>0</v>
      </c>
      <c r="Z537" s="97">
        <v>18.262511561282601</v>
      </c>
      <c r="AA537" s="97">
        <v>2.9999999999999998E-15</v>
      </c>
      <c r="AB537" s="97">
        <v>0</v>
      </c>
      <c r="AC537" s="97">
        <v>16.253635289541499</v>
      </c>
      <c r="AD537" s="321">
        <v>2.8728E-11</v>
      </c>
      <c r="AE537" s="97">
        <v>0</v>
      </c>
      <c r="AF537" s="97">
        <v>121999.828608745</v>
      </c>
      <c r="AG537" s="97">
        <v>2.6357999999999999E-11</v>
      </c>
      <c r="AH537" s="97">
        <v>0</v>
      </c>
      <c r="AI537" s="97">
        <v>121999.828608745</v>
      </c>
      <c r="AJ537" s="97">
        <v>2.4705999999999999E-11</v>
      </c>
      <c r="AK537" s="97">
        <v>0</v>
      </c>
      <c r="AL537" s="97">
        <v>121999.828125</v>
      </c>
      <c r="AM537" s="97">
        <v>2.0943000000000001E-11</v>
      </c>
      <c r="AN537" s="97">
        <v>0</v>
      </c>
      <c r="AO537" s="97">
        <v>108579.84746178301</v>
      </c>
      <c r="AP537" s="466">
        <f t="shared" si="1154"/>
        <v>7181.9999999999991</v>
      </c>
      <c r="AQ537" s="122">
        <f t="shared" si="1155"/>
        <v>0</v>
      </c>
      <c r="AR537" s="473">
        <f t="shared" si="1156"/>
        <v>6680.3423066622709</v>
      </c>
      <c r="AS537" s="122">
        <f t="shared" si="1157"/>
        <v>6589.4999999999991</v>
      </c>
      <c r="AT537" s="122">
        <f t="shared" si="1158"/>
        <v>0</v>
      </c>
      <c r="AU537" s="122">
        <f t="shared" si="1159"/>
        <v>6680.3423066622709</v>
      </c>
      <c r="AV537" s="122">
        <f t="shared" si="1160"/>
        <v>6176.4999999999991</v>
      </c>
      <c r="AW537" s="122">
        <f t="shared" si="1161"/>
        <v>0</v>
      </c>
      <c r="AX537" s="122">
        <f t="shared" si="1162"/>
        <v>6680.3422801738552</v>
      </c>
      <c r="AY537" s="122">
        <f t="shared" si="1163"/>
        <v>6981.0000000000009</v>
      </c>
      <c r="AZ537" s="122">
        <f t="shared" si="1164"/>
        <v>0</v>
      </c>
      <c r="BA537" s="469">
        <f t="shared" si="1165"/>
        <v>6680.3423066622745</v>
      </c>
      <c r="BB537" s="97">
        <f t="shared" si="1166"/>
        <v>6.1728888888888894E-16</v>
      </c>
      <c r="BC537" s="97">
        <f t="shared" si="1167"/>
        <v>0</v>
      </c>
      <c r="BD537" s="97">
        <f t="shared" si="1168"/>
        <v>2.8183113674961557</v>
      </c>
      <c r="BE537" s="97">
        <f t="shared" si="1169"/>
        <v>6.1728888888888894E-16</v>
      </c>
      <c r="BF537" s="97">
        <f t="shared" si="1170"/>
        <v>0</v>
      </c>
      <c r="BG537" s="97">
        <f t="shared" si="1171"/>
        <v>2.8183113674961557</v>
      </c>
      <c r="BH537" s="97">
        <f t="shared" si="1172"/>
        <v>6.1728888888888894E-16</v>
      </c>
      <c r="BI537" s="97">
        <f t="shared" si="1173"/>
        <v>0</v>
      </c>
      <c r="BJ537" s="97">
        <f t="shared" si="1174"/>
        <v>2.8183113674961557</v>
      </c>
      <c r="BK537" s="97">
        <f t="shared" si="1175"/>
        <v>4.6296666666666658E-16</v>
      </c>
      <c r="BL537" s="97">
        <f t="shared" si="1176"/>
        <v>0</v>
      </c>
      <c r="BM537" s="469">
        <f t="shared" si="1177"/>
        <v>2.5082971170715762</v>
      </c>
      <c r="BN537" s="467">
        <f t="shared" si="1178"/>
        <v>4991992078253469</v>
      </c>
      <c r="BO537" s="97">
        <f t="shared" si="1179"/>
        <v>0</v>
      </c>
      <c r="BP537" s="97">
        <f t="shared" si="1180"/>
        <v>7088076.804803011</v>
      </c>
      <c r="BQ537" s="97">
        <f t="shared" si="1181"/>
        <v>4580163157846176</v>
      </c>
      <c r="BR537" s="97">
        <f t="shared" si="1182"/>
        <v>0</v>
      </c>
      <c r="BS537" s="97">
        <f t="shared" si="1183"/>
        <v>7088076.804803011</v>
      </c>
      <c r="BT537" s="97">
        <f t="shared" si="1184"/>
        <v>4293099285899826.5</v>
      </c>
      <c r="BU537" s="97">
        <f t="shared" si="1185"/>
        <v>0</v>
      </c>
      <c r="BV537" s="97">
        <f t="shared" si="1186"/>
        <v>7088076.7766978759</v>
      </c>
      <c r="BW537" s="97">
        <f t="shared" si="1187"/>
        <v>5705407036821886</v>
      </c>
      <c r="BX537" s="97">
        <f t="shared" si="1188"/>
        <v>0</v>
      </c>
      <c r="BY537" s="469">
        <f t="shared" si="1189"/>
        <v>7568709.5782069126</v>
      </c>
      <c r="BZ537" s="470">
        <f t="shared" si="1190"/>
        <v>6.2399900978168359E+22</v>
      </c>
      <c r="CA537" s="470">
        <f t="shared" si="1191"/>
        <v>0</v>
      </c>
      <c r="CB537" s="470">
        <f t="shared" si="1192"/>
        <v>1.9406084374041063E-2</v>
      </c>
      <c r="CC537" s="470">
        <f t="shared" si="1193"/>
        <v>5.7252039473077204E+22</v>
      </c>
      <c r="CD537" s="470">
        <f t="shared" si="1194"/>
        <v>0</v>
      </c>
      <c r="CE537" s="470">
        <f t="shared" si="1195"/>
        <v>1.9406084374041063E-2</v>
      </c>
      <c r="CF537" s="470">
        <f t="shared" si="1196"/>
        <v>5.3663741073747832E+22</v>
      </c>
      <c r="CG537" s="470">
        <f t="shared" si="1197"/>
        <v>0</v>
      </c>
      <c r="CH537" s="470">
        <f t="shared" si="1198"/>
        <v>1.9406084297093444E-2</v>
      </c>
      <c r="CI537" s="470">
        <f t="shared" si="1199"/>
        <v>9.5090117280364774E+22</v>
      </c>
      <c r="CJ537" s="470">
        <f t="shared" si="1200"/>
        <v>0</v>
      </c>
      <c r="CK537" s="472">
        <f t="shared" si="1201"/>
        <v>2.3283128492113531E-2</v>
      </c>
      <c r="CL537" s="470">
        <f t="shared" si="1202"/>
        <v>0</v>
      </c>
      <c r="CM537" s="116">
        <f t="shared" si="1203"/>
        <v>0</v>
      </c>
      <c r="CN537" s="116">
        <f t="shared" si="1204"/>
        <v>0</v>
      </c>
      <c r="CO537" s="116">
        <f t="shared" si="1205"/>
        <v>0</v>
      </c>
      <c r="CP537" s="116">
        <f t="shared" si="1206"/>
        <v>0</v>
      </c>
      <c r="CQ537" s="116">
        <f t="shared" si="1207"/>
        <v>0</v>
      </c>
      <c r="CR537" s="116">
        <f t="shared" si="1208"/>
        <v>0</v>
      </c>
      <c r="CS537" s="116">
        <f t="shared" si="1209"/>
        <v>0</v>
      </c>
      <c r="CT537" s="116">
        <f t="shared" si="1210"/>
        <v>0</v>
      </c>
      <c r="CU537" s="116">
        <f t="shared" si="1211"/>
        <v>0</v>
      </c>
      <c r="CV537" s="116">
        <f t="shared" si="1212"/>
        <v>0</v>
      </c>
      <c r="CW537" s="471">
        <f t="shared" si="1213"/>
        <v>0</v>
      </c>
      <c r="CX537" s="470">
        <f t="shared" si="1214"/>
        <v>0</v>
      </c>
      <c r="CY537" s="116">
        <f t="shared" si="1215"/>
        <v>0</v>
      </c>
      <c r="CZ537" s="116">
        <f t="shared" si="1216"/>
        <v>0</v>
      </c>
      <c r="DA537" s="116">
        <f t="shared" si="1217"/>
        <v>0</v>
      </c>
      <c r="DB537" s="116">
        <f t="shared" si="1218"/>
        <v>0</v>
      </c>
      <c r="DC537" s="116">
        <f t="shared" si="1219"/>
        <v>0</v>
      </c>
      <c r="DD537" s="116">
        <f t="shared" si="1220"/>
        <v>0</v>
      </c>
      <c r="DE537" s="116">
        <f t="shared" si="1221"/>
        <v>0</v>
      </c>
      <c r="DF537" s="116">
        <f t="shared" si="1222"/>
        <v>0</v>
      </c>
      <c r="DG537" s="116">
        <f t="shared" si="1223"/>
        <v>0</v>
      </c>
      <c r="DH537" s="116">
        <f t="shared" si="1224"/>
        <v>0</v>
      </c>
      <c r="DI537" s="471">
        <f t="shared" si="1225"/>
        <v>0</v>
      </c>
      <c r="DJ537" s="470">
        <f t="shared" si="1226"/>
        <v>0</v>
      </c>
      <c r="DK537" s="116">
        <f t="shared" si="1227"/>
        <v>0</v>
      </c>
      <c r="DL537" s="116">
        <f t="shared" si="1228"/>
        <v>18.262511561282601</v>
      </c>
      <c r="DM537" s="116">
        <f t="shared" si="1229"/>
        <v>0</v>
      </c>
      <c r="DN537" s="116">
        <f t="shared" si="1230"/>
        <v>0</v>
      </c>
      <c r="DO537" s="116">
        <f t="shared" si="1231"/>
        <v>18.262511561282601</v>
      </c>
      <c r="DP537" s="116">
        <f t="shared" si="1232"/>
        <v>0</v>
      </c>
      <c r="DQ537" s="116">
        <f t="shared" si="1233"/>
        <v>0</v>
      </c>
      <c r="DR537" s="116">
        <f t="shared" si="1234"/>
        <v>18.262511561282601</v>
      </c>
      <c r="DS537" s="116">
        <f t="shared" si="1235"/>
        <v>0</v>
      </c>
      <c r="DT537" s="116">
        <f t="shared" si="1236"/>
        <v>0</v>
      </c>
      <c r="DU537" s="471">
        <f t="shared" si="1237"/>
        <v>0</v>
      </c>
      <c r="DV537" s="470">
        <f t="shared" si="1238"/>
        <v>0</v>
      </c>
      <c r="DW537" s="470">
        <f t="shared" si="1239"/>
        <v>0</v>
      </c>
      <c r="DX537" s="470">
        <f t="shared" si="1240"/>
        <v>0</v>
      </c>
      <c r="DY537" s="470">
        <f t="shared" si="1241"/>
        <v>0</v>
      </c>
      <c r="DZ537" s="470">
        <f t="shared" si="1242"/>
        <v>0</v>
      </c>
      <c r="EA537" s="470">
        <f t="shared" si="1243"/>
        <v>0</v>
      </c>
      <c r="EB537" s="470">
        <f t="shared" si="1244"/>
        <v>0</v>
      </c>
      <c r="EC537" s="470">
        <f t="shared" si="1245"/>
        <v>0</v>
      </c>
      <c r="ED537" s="470">
        <f t="shared" si="1246"/>
        <v>0</v>
      </c>
      <c r="EE537" s="470">
        <f t="shared" si="1247"/>
        <v>0</v>
      </c>
      <c r="EF537" s="470">
        <f t="shared" si="1248"/>
        <v>0</v>
      </c>
      <c r="EG537" s="470">
        <f t="shared" si="1249"/>
        <v>16.253635289541499</v>
      </c>
      <c r="EH537" s="466">
        <f t="shared" si="1250"/>
        <v>8.0869624710708508E+24</v>
      </c>
      <c r="EI537" s="122">
        <f t="shared" si="1251"/>
        <v>0</v>
      </c>
      <c r="EJ537" s="122">
        <f t="shared" si="1252"/>
        <v>2.5150084148084035</v>
      </c>
      <c r="EK537" s="122">
        <f t="shared" si="1253"/>
        <v>7.4198049572711468E+24</v>
      </c>
      <c r="EL537" s="122">
        <f t="shared" si="1254"/>
        <v>0</v>
      </c>
      <c r="EM537" s="122">
        <f t="shared" si="1255"/>
        <v>2.5150084148084035</v>
      </c>
      <c r="EN537" s="122">
        <f t="shared" si="1256"/>
        <v>6.9547652050360785E+24</v>
      </c>
      <c r="EO537" s="122">
        <f t="shared" si="1257"/>
        <v>0</v>
      </c>
      <c r="EP537" s="122">
        <f t="shared" si="1258"/>
        <v>2.5150084048360721</v>
      </c>
      <c r="EQ537" s="122">
        <f t="shared" si="1259"/>
        <v>1.2323580610890388E+25</v>
      </c>
      <c r="ER537" s="122">
        <f t="shared" si="1260"/>
        <v>0</v>
      </c>
      <c r="ES537" s="469">
        <f t="shared" si="1261"/>
        <v>3.0174693128234114</v>
      </c>
      <c r="ET537" s="466">
        <f t="shared" si="1262"/>
        <v>0</v>
      </c>
      <c r="EU537" s="122">
        <f t="shared" si="1263"/>
        <v>0</v>
      </c>
      <c r="EV537" s="122">
        <f t="shared" si="1264"/>
        <v>0</v>
      </c>
      <c r="EW537" s="122">
        <f t="shared" si="1265"/>
        <v>0</v>
      </c>
      <c r="EX537" s="122">
        <f t="shared" si="1266"/>
        <v>0</v>
      </c>
      <c r="EY537" s="122">
        <f t="shared" si="1267"/>
        <v>0</v>
      </c>
      <c r="EZ537" s="122">
        <f t="shared" si="1268"/>
        <v>0</v>
      </c>
      <c r="FA537" s="122">
        <f t="shared" si="1269"/>
        <v>0</v>
      </c>
      <c r="FB537" s="122">
        <f t="shared" si="1270"/>
        <v>0</v>
      </c>
      <c r="FC537" s="122">
        <f t="shared" si="1271"/>
        <v>0</v>
      </c>
      <c r="FD537" s="122">
        <f t="shared" si="1272"/>
        <v>0</v>
      </c>
      <c r="FE537" s="469">
        <f t="shared" si="1273"/>
        <v>0</v>
      </c>
      <c r="FF537" s="466">
        <f t="shared" si="1274"/>
        <v>0</v>
      </c>
      <c r="FG537" s="466">
        <f t="shared" si="1275"/>
        <v>0</v>
      </c>
      <c r="FH537" s="466">
        <f t="shared" si="1276"/>
        <v>2.5150084148084035</v>
      </c>
      <c r="FI537" s="466">
        <f t="shared" si="1277"/>
        <v>0</v>
      </c>
      <c r="FJ537" s="466">
        <f t="shared" si="1278"/>
        <v>0</v>
      </c>
      <c r="FK537" s="466">
        <f t="shared" si="1279"/>
        <v>2.5150084148084035</v>
      </c>
      <c r="FL537" s="466">
        <f t="shared" si="1280"/>
        <v>0</v>
      </c>
      <c r="FM537" s="466">
        <f t="shared" si="1281"/>
        <v>0</v>
      </c>
      <c r="FN537" s="466">
        <f t="shared" si="1282"/>
        <v>2.5150084048360721</v>
      </c>
      <c r="FO537" s="466">
        <f t="shared" si="1283"/>
        <v>0</v>
      </c>
      <c r="FP537" s="466">
        <f t="shared" si="1284"/>
        <v>0</v>
      </c>
      <c r="FQ537" s="468">
        <f t="shared" si="1285"/>
        <v>0</v>
      </c>
      <c r="FR537" s="466">
        <f t="shared" si="1286"/>
        <v>0</v>
      </c>
      <c r="FS537" s="466">
        <f t="shared" si="1287"/>
        <v>0</v>
      </c>
      <c r="FT537" s="466">
        <f t="shared" si="1288"/>
        <v>0</v>
      </c>
      <c r="FU537" s="466">
        <f t="shared" si="1289"/>
        <v>0</v>
      </c>
      <c r="FV537" s="466">
        <f t="shared" si="1290"/>
        <v>0</v>
      </c>
      <c r="FW537" s="466">
        <f t="shared" si="1291"/>
        <v>0</v>
      </c>
      <c r="FX537" s="466">
        <f t="shared" si="1292"/>
        <v>0</v>
      </c>
      <c r="FY537" s="466">
        <f t="shared" si="1293"/>
        <v>0</v>
      </c>
      <c r="FZ537" s="466">
        <f t="shared" si="1294"/>
        <v>0</v>
      </c>
      <c r="GA537" s="466">
        <f t="shared" si="1295"/>
        <v>0</v>
      </c>
      <c r="GB537" s="466">
        <f t="shared" si="1296"/>
        <v>0</v>
      </c>
      <c r="GC537" s="468">
        <f t="shared" si="1297"/>
        <v>3.0174693128234114</v>
      </c>
    </row>
    <row r="538" spans="1:185">
      <c r="A538" s="97">
        <v>535</v>
      </c>
      <c r="B538" s="97" t="s">
        <v>11</v>
      </c>
      <c r="C538" s="97" t="s">
        <v>213</v>
      </c>
      <c r="D538" s="97" t="s">
        <v>935</v>
      </c>
      <c r="E538" s="321">
        <v>5.9999999999999997E-15</v>
      </c>
      <c r="F538" s="122">
        <v>0</v>
      </c>
      <c r="G538" s="122">
        <v>27.1230870616379</v>
      </c>
      <c r="H538" s="122">
        <v>5.9999999999999997E-15</v>
      </c>
      <c r="I538" s="122">
        <v>0</v>
      </c>
      <c r="J538" s="122">
        <v>27.1230870616379</v>
      </c>
      <c r="K538" s="122">
        <v>5E-15</v>
      </c>
      <c r="L538" s="122">
        <v>0</v>
      </c>
      <c r="M538" s="122">
        <v>27.1230870616379</v>
      </c>
      <c r="N538" s="122">
        <v>5E-15</v>
      </c>
      <c r="O538" s="122">
        <v>0</v>
      </c>
      <c r="P538" s="475">
        <v>24.1395474848578</v>
      </c>
      <c r="Q538" s="474">
        <v>1</v>
      </c>
      <c r="R538" s="97">
        <v>5.9999999999999997E-15</v>
      </c>
      <c r="S538" s="97">
        <v>0</v>
      </c>
      <c r="T538" s="97">
        <v>27.1230870616379</v>
      </c>
      <c r="U538" s="97">
        <v>5.9999999999999997E-15</v>
      </c>
      <c r="V538" s="97">
        <v>0</v>
      </c>
      <c r="W538" s="97">
        <v>27.1230870616379</v>
      </c>
      <c r="X538" s="97">
        <v>5E-15</v>
      </c>
      <c r="Y538" s="97">
        <v>0</v>
      </c>
      <c r="Z538" s="97">
        <v>27.1230870616379</v>
      </c>
      <c r="AA538" s="97">
        <v>5E-15</v>
      </c>
      <c r="AB538" s="97">
        <v>0</v>
      </c>
      <c r="AC538" s="97">
        <v>24.1395474848578</v>
      </c>
      <c r="AD538" s="321">
        <v>1.0309999999999999E-11</v>
      </c>
      <c r="AE538" s="97">
        <v>0</v>
      </c>
      <c r="AF538" s="97">
        <v>43783.3980269659</v>
      </c>
      <c r="AG538" s="97">
        <v>9.459E-12</v>
      </c>
      <c r="AH538" s="97">
        <v>0</v>
      </c>
      <c r="AI538" s="97">
        <v>43783.3980269659</v>
      </c>
      <c r="AJ538" s="97">
        <v>8.8669999999999993E-12</v>
      </c>
      <c r="AK538" s="97">
        <v>0</v>
      </c>
      <c r="AL538" s="97">
        <v>43783.3984375</v>
      </c>
      <c r="AM538" s="97">
        <v>7.5159999999999999E-12</v>
      </c>
      <c r="AN538" s="97">
        <v>0</v>
      </c>
      <c r="AO538" s="97">
        <v>38967.224243999699</v>
      </c>
      <c r="AP538" s="466">
        <f t="shared" si="1154"/>
        <v>1718.3333333333333</v>
      </c>
      <c r="AQ538" s="122">
        <f t="shared" si="1155"/>
        <v>0</v>
      </c>
      <c r="AR538" s="473">
        <f t="shared" si="1156"/>
        <v>1614.2483312267157</v>
      </c>
      <c r="AS538" s="122">
        <f t="shared" si="1157"/>
        <v>1576.5</v>
      </c>
      <c r="AT538" s="122">
        <f t="shared" si="1158"/>
        <v>0</v>
      </c>
      <c r="AU538" s="122">
        <f t="shared" si="1159"/>
        <v>1614.2483312267157</v>
      </c>
      <c r="AV538" s="122">
        <f t="shared" si="1160"/>
        <v>1773.3999999999999</v>
      </c>
      <c r="AW538" s="122">
        <f t="shared" si="1161"/>
        <v>0</v>
      </c>
      <c r="AX538" s="122">
        <f t="shared" si="1162"/>
        <v>1614.2483463626806</v>
      </c>
      <c r="AY538" s="122">
        <f t="shared" si="1163"/>
        <v>1503.2</v>
      </c>
      <c r="AZ538" s="122">
        <f t="shared" si="1164"/>
        <v>0</v>
      </c>
      <c r="BA538" s="469">
        <f t="shared" si="1165"/>
        <v>1614.2483312267129</v>
      </c>
      <c r="BB538" s="97">
        <f t="shared" si="1166"/>
        <v>9.2593333333333317E-16</v>
      </c>
      <c r="BC538" s="97">
        <f t="shared" si="1167"/>
        <v>0</v>
      </c>
      <c r="BD538" s="97">
        <f t="shared" si="1168"/>
        <v>4.185695068878764</v>
      </c>
      <c r="BE538" s="97">
        <f t="shared" si="1169"/>
        <v>9.2593333333333317E-16</v>
      </c>
      <c r="BF538" s="97">
        <f t="shared" si="1170"/>
        <v>0</v>
      </c>
      <c r="BG538" s="97">
        <f t="shared" si="1171"/>
        <v>4.185695068878764</v>
      </c>
      <c r="BH538" s="97">
        <f t="shared" si="1172"/>
        <v>7.7161111111111101E-16</v>
      </c>
      <c r="BI538" s="97">
        <f t="shared" si="1173"/>
        <v>0</v>
      </c>
      <c r="BJ538" s="97">
        <f t="shared" si="1174"/>
        <v>4.185695068878764</v>
      </c>
      <c r="BK538" s="97">
        <f t="shared" si="1175"/>
        <v>7.7161111111111101E-16</v>
      </c>
      <c r="BL538" s="97">
        <f t="shared" si="1176"/>
        <v>0</v>
      </c>
      <c r="BM538" s="469">
        <f t="shared" si="1177"/>
        <v>3.7252686113021105</v>
      </c>
      <c r="BN538" s="467">
        <f t="shared" si="1178"/>
        <v>950597182532048.5</v>
      </c>
      <c r="BO538" s="97">
        <f t="shared" si="1179"/>
        <v>0</v>
      </c>
      <c r="BP538" s="97">
        <f t="shared" si="1180"/>
        <v>1370846.0484649786</v>
      </c>
      <c r="BQ538" s="97">
        <f t="shared" si="1181"/>
        <v>872133729347298.5</v>
      </c>
      <c r="BR538" s="97">
        <f t="shared" si="1182"/>
        <v>0</v>
      </c>
      <c r="BS538" s="97">
        <f t="shared" si="1183"/>
        <v>1370846.0484649786</v>
      </c>
      <c r="BT538" s="97">
        <f t="shared" si="1184"/>
        <v>1087113411330712.8</v>
      </c>
      <c r="BU538" s="97">
        <f t="shared" si="1185"/>
        <v>0</v>
      </c>
      <c r="BV538" s="97">
        <f t="shared" si="1186"/>
        <v>1370846.0613186872</v>
      </c>
      <c r="BW538" s="97">
        <f t="shared" si="1187"/>
        <v>921477884240626.75</v>
      </c>
      <c r="BX538" s="97">
        <f t="shared" si="1188"/>
        <v>0</v>
      </c>
      <c r="BY538" s="469">
        <f t="shared" si="1189"/>
        <v>1463801.2401662022</v>
      </c>
      <c r="BZ538" s="470">
        <f t="shared" si="1190"/>
        <v>7.9216431877670715E+21</v>
      </c>
      <c r="CA538" s="470">
        <f t="shared" si="1191"/>
        <v>0</v>
      </c>
      <c r="CB538" s="470">
        <f t="shared" si="1192"/>
        <v>2.5270833761468527E-3</v>
      </c>
      <c r="CC538" s="470">
        <f t="shared" si="1193"/>
        <v>7.2677810778941539E+21</v>
      </c>
      <c r="CD538" s="470">
        <f t="shared" si="1194"/>
        <v>0</v>
      </c>
      <c r="CE538" s="470">
        <f t="shared" si="1195"/>
        <v>2.5270833761468527E-3</v>
      </c>
      <c r="CF538" s="470">
        <f t="shared" si="1196"/>
        <v>1.0871134113307128E+22</v>
      </c>
      <c r="CG538" s="470">
        <f t="shared" si="1197"/>
        <v>0</v>
      </c>
      <c r="CH538" s="470">
        <f t="shared" si="1198"/>
        <v>2.5270833998419962E-3</v>
      </c>
      <c r="CI538" s="470">
        <f t="shared" si="1199"/>
        <v>9.2147788424062677E+21</v>
      </c>
      <c r="CJ538" s="470">
        <f t="shared" si="1200"/>
        <v>0</v>
      </c>
      <c r="CK538" s="472">
        <f t="shared" si="1201"/>
        <v>3.0319566700337114E-3</v>
      </c>
      <c r="CL538" s="470">
        <f t="shared" si="1202"/>
        <v>0</v>
      </c>
      <c r="CM538" s="116">
        <f t="shared" si="1203"/>
        <v>0</v>
      </c>
      <c r="CN538" s="116">
        <f t="shared" si="1204"/>
        <v>0</v>
      </c>
      <c r="CO538" s="116">
        <f t="shared" si="1205"/>
        <v>0</v>
      </c>
      <c r="CP538" s="116">
        <f t="shared" si="1206"/>
        <v>0</v>
      </c>
      <c r="CQ538" s="116">
        <f t="shared" si="1207"/>
        <v>0</v>
      </c>
      <c r="CR538" s="116">
        <f t="shared" si="1208"/>
        <v>0</v>
      </c>
      <c r="CS538" s="116">
        <f t="shared" si="1209"/>
        <v>0</v>
      </c>
      <c r="CT538" s="116">
        <f t="shared" si="1210"/>
        <v>0</v>
      </c>
      <c r="CU538" s="116">
        <f t="shared" si="1211"/>
        <v>0</v>
      </c>
      <c r="CV538" s="116">
        <f t="shared" si="1212"/>
        <v>0</v>
      </c>
      <c r="CW538" s="471">
        <f t="shared" si="1213"/>
        <v>0</v>
      </c>
      <c r="CX538" s="470">
        <f t="shared" si="1214"/>
        <v>0</v>
      </c>
      <c r="CY538" s="116">
        <f t="shared" si="1215"/>
        <v>0</v>
      </c>
      <c r="CZ538" s="116">
        <f t="shared" si="1216"/>
        <v>27.1230870616379</v>
      </c>
      <c r="DA538" s="116">
        <f t="shared" si="1217"/>
        <v>0</v>
      </c>
      <c r="DB538" s="116">
        <f t="shared" si="1218"/>
        <v>0</v>
      </c>
      <c r="DC538" s="116">
        <f t="shared" si="1219"/>
        <v>27.1230870616379</v>
      </c>
      <c r="DD538" s="116">
        <f t="shared" si="1220"/>
        <v>0</v>
      </c>
      <c r="DE538" s="116">
        <f t="shared" si="1221"/>
        <v>0</v>
      </c>
      <c r="DF538" s="116">
        <f t="shared" si="1222"/>
        <v>27.1230870616379</v>
      </c>
      <c r="DG538" s="116">
        <f t="shared" si="1223"/>
        <v>0</v>
      </c>
      <c r="DH538" s="116">
        <f t="shared" si="1224"/>
        <v>0</v>
      </c>
      <c r="DI538" s="471">
        <f t="shared" si="1225"/>
        <v>24.1395474848578</v>
      </c>
      <c r="DJ538" s="470">
        <f t="shared" si="1226"/>
        <v>0</v>
      </c>
      <c r="DK538" s="116">
        <f t="shared" si="1227"/>
        <v>0</v>
      </c>
      <c r="DL538" s="116">
        <f t="shared" si="1228"/>
        <v>0</v>
      </c>
      <c r="DM538" s="116">
        <f t="shared" si="1229"/>
        <v>0</v>
      </c>
      <c r="DN538" s="116">
        <f t="shared" si="1230"/>
        <v>0</v>
      </c>
      <c r="DO538" s="116">
        <f t="shared" si="1231"/>
        <v>0</v>
      </c>
      <c r="DP538" s="116">
        <f t="shared" si="1232"/>
        <v>0</v>
      </c>
      <c r="DQ538" s="116">
        <f t="shared" si="1233"/>
        <v>0</v>
      </c>
      <c r="DR538" s="116">
        <f t="shared" si="1234"/>
        <v>0</v>
      </c>
      <c r="DS538" s="116">
        <f t="shared" si="1235"/>
        <v>0</v>
      </c>
      <c r="DT538" s="116">
        <f t="shared" si="1236"/>
        <v>0</v>
      </c>
      <c r="DU538" s="471">
        <f t="shared" si="1237"/>
        <v>0</v>
      </c>
      <c r="DV538" s="470">
        <f t="shared" si="1238"/>
        <v>0</v>
      </c>
      <c r="DW538" s="470">
        <f t="shared" si="1239"/>
        <v>0</v>
      </c>
      <c r="DX538" s="470">
        <f t="shared" si="1240"/>
        <v>0</v>
      </c>
      <c r="DY538" s="470">
        <f t="shared" si="1241"/>
        <v>0</v>
      </c>
      <c r="DZ538" s="470">
        <f t="shared" si="1242"/>
        <v>0</v>
      </c>
      <c r="EA538" s="470">
        <f t="shared" si="1243"/>
        <v>0</v>
      </c>
      <c r="EB538" s="470">
        <f t="shared" si="1244"/>
        <v>0</v>
      </c>
      <c r="EC538" s="470">
        <f t="shared" si="1245"/>
        <v>0</v>
      </c>
      <c r="ED538" s="470">
        <f t="shared" si="1246"/>
        <v>0</v>
      </c>
      <c r="EE538" s="470">
        <f t="shared" si="1247"/>
        <v>0</v>
      </c>
      <c r="EF538" s="470">
        <f t="shared" si="1248"/>
        <v>0</v>
      </c>
      <c r="EG538" s="470">
        <f t="shared" si="1249"/>
        <v>0</v>
      </c>
      <c r="EH538" s="466">
        <f t="shared" si="1250"/>
        <v>1.0266367440406601E+24</v>
      </c>
      <c r="EI538" s="122">
        <f t="shared" si="1251"/>
        <v>0</v>
      </c>
      <c r="EJ538" s="122">
        <f t="shared" si="1252"/>
        <v>0.32750738548954822</v>
      </c>
      <c r="EK538" s="122">
        <f t="shared" si="1253"/>
        <v>9.4189689251994237E+23</v>
      </c>
      <c r="EL538" s="122">
        <f t="shared" si="1254"/>
        <v>0</v>
      </c>
      <c r="EM538" s="122">
        <f t="shared" si="1255"/>
        <v>0.32750738548954822</v>
      </c>
      <c r="EN538" s="122">
        <f t="shared" si="1256"/>
        <v>1.4088877099829241E+24</v>
      </c>
      <c r="EO538" s="122">
        <f t="shared" si="1257"/>
        <v>0</v>
      </c>
      <c r="EP538" s="122">
        <f t="shared" si="1258"/>
        <v>0.32750738856041423</v>
      </c>
      <c r="EQ538" s="122">
        <f t="shared" si="1259"/>
        <v>1.194225784169579E+24</v>
      </c>
      <c r="ER538" s="122">
        <f t="shared" si="1260"/>
        <v>0</v>
      </c>
      <c r="ES538" s="469">
        <f t="shared" si="1261"/>
        <v>0.39293844092884161</v>
      </c>
      <c r="ET538" s="466">
        <f t="shared" si="1262"/>
        <v>0</v>
      </c>
      <c r="EU538" s="122">
        <f t="shared" si="1263"/>
        <v>0</v>
      </c>
      <c r="EV538" s="122">
        <f t="shared" si="1264"/>
        <v>0.32750738548954822</v>
      </c>
      <c r="EW538" s="122">
        <f t="shared" si="1265"/>
        <v>0</v>
      </c>
      <c r="EX538" s="122">
        <f t="shared" si="1266"/>
        <v>0</v>
      </c>
      <c r="EY538" s="122">
        <f t="shared" si="1267"/>
        <v>0.32750738548954822</v>
      </c>
      <c r="EZ538" s="122">
        <f t="shared" si="1268"/>
        <v>0</v>
      </c>
      <c r="FA538" s="122">
        <f t="shared" si="1269"/>
        <v>0</v>
      </c>
      <c r="FB538" s="122">
        <f t="shared" si="1270"/>
        <v>0.32750738856041423</v>
      </c>
      <c r="FC538" s="122">
        <f t="shared" si="1271"/>
        <v>0</v>
      </c>
      <c r="FD538" s="122">
        <f t="shared" si="1272"/>
        <v>0</v>
      </c>
      <c r="FE538" s="469">
        <f t="shared" si="1273"/>
        <v>0.39293844092884161</v>
      </c>
      <c r="FF538" s="466">
        <f t="shared" si="1274"/>
        <v>0</v>
      </c>
      <c r="FG538" s="466">
        <f t="shared" si="1275"/>
        <v>0</v>
      </c>
      <c r="FH538" s="466">
        <f t="shared" si="1276"/>
        <v>0</v>
      </c>
      <c r="FI538" s="466">
        <f t="shared" si="1277"/>
        <v>0</v>
      </c>
      <c r="FJ538" s="466">
        <f t="shared" si="1278"/>
        <v>0</v>
      </c>
      <c r="FK538" s="466">
        <f t="shared" si="1279"/>
        <v>0</v>
      </c>
      <c r="FL538" s="466">
        <f t="shared" si="1280"/>
        <v>0</v>
      </c>
      <c r="FM538" s="466">
        <f t="shared" si="1281"/>
        <v>0</v>
      </c>
      <c r="FN538" s="466">
        <f t="shared" si="1282"/>
        <v>0</v>
      </c>
      <c r="FO538" s="466">
        <f t="shared" si="1283"/>
        <v>0</v>
      </c>
      <c r="FP538" s="466">
        <f t="shared" si="1284"/>
        <v>0</v>
      </c>
      <c r="FQ538" s="468">
        <f t="shared" si="1285"/>
        <v>0</v>
      </c>
      <c r="FR538" s="466">
        <f t="shared" si="1286"/>
        <v>0</v>
      </c>
      <c r="FS538" s="466">
        <f t="shared" si="1287"/>
        <v>0</v>
      </c>
      <c r="FT538" s="466">
        <f t="shared" si="1288"/>
        <v>0</v>
      </c>
      <c r="FU538" s="466">
        <f t="shared" si="1289"/>
        <v>0</v>
      </c>
      <c r="FV538" s="466">
        <f t="shared" si="1290"/>
        <v>0</v>
      </c>
      <c r="FW538" s="466">
        <f t="shared" si="1291"/>
        <v>0</v>
      </c>
      <c r="FX538" s="466">
        <f t="shared" si="1292"/>
        <v>0</v>
      </c>
      <c r="FY538" s="466">
        <f t="shared" si="1293"/>
        <v>0</v>
      </c>
      <c r="FZ538" s="466">
        <f t="shared" si="1294"/>
        <v>0</v>
      </c>
      <c r="GA538" s="466">
        <f t="shared" si="1295"/>
        <v>0</v>
      </c>
      <c r="GB538" s="466">
        <f t="shared" si="1296"/>
        <v>0</v>
      </c>
      <c r="GC538" s="468">
        <f t="shared" si="1297"/>
        <v>0</v>
      </c>
    </row>
    <row r="539" spans="1:185">
      <c r="A539" s="97">
        <v>536</v>
      </c>
      <c r="B539" s="97" t="s">
        <v>11</v>
      </c>
      <c r="C539" s="97" t="s">
        <v>213</v>
      </c>
      <c r="D539" s="97" t="s">
        <v>935</v>
      </c>
      <c r="E539" s="321">
        <v>7.0000000000000001E-15</v>
      </c>
      <c r="F539" s="122">
        <v>0</v>
      </c>
      <c r="G539" s="122">
        <v>30.207782413934801</v>
      </c>
      <c r="H539" s="122">
        <v>7.0000000000000001E-15</v>
      </c>
      <c r="I539" s="122">
        <v>0</v>
      </c>
      <c r="J539" s="122">
        <v>30.207782413934801</v>
      </c>
      <c r="K539" s="122">
        <v>5.9999999999999997E-15</v>
      </c>
      <c r="L539" s="122">
        <v>0</v>
      </c>
      <c r="M539" s="122">
        <v>30.207782413934801</v>
      </c>
      <c r="N539" s="122">
        <v>5E-15</v>
      </c>
      <c r="O539" s="122">
        <v>0</v>
      </c>
      <c r="P539" s="475">
        <v>26.884926348402001</v>
      </c>
      <c r="Q539" s="474">
        <v>1</v>
      </c>
      <c r="R539" s="97">
        <v>7.0000000000000001E-15</v>
      </c>
      <c r="S539" s="97">
        <v>0</v>
      </c>
      <c r="T539" s="97">
        <v>30.207782413934801</v>
      </c>
      <c r="U539" s="97">
        <v>7.0000000000000001E-15</v>
      </c>
      <c r="V539" s="97">
        <v>0</v>
      </c>
      <c r="W539" s="97">
        <v>30.207782413934801</v>
      </c>
      <c r="X539" s="97">
        <v>5.9999999999999997E-15</v>
      </c>
      <c r="Y539" s="97">
        <v>0</v>
      </c>
      <c r="Z539" s="97">
        <v>30.207782413934801</v>
      </c>
      <c r="AA539" s="97">
        <v>5E-15</v>
      </c>
      <c r="AB539" s="97">
        <v>0</v>
      </c>
      <c r="AC539" s="97">
        <v>26.884926348402001</v>
      </c>
      <c r="AD539" s="321">
        <v>2.1291E-11</v>
      </c>
      <c r="AE539" s="97">
        <v>0</v>
      </c>
      <c r="AF539" s="97">
        <v>90415.337721890304</v>
      </c>
      <c r="AG539" s="97">
        <v>1.9534000000000001E-11</v>
      </c>
      <c r="AH539" s="97">
        <v>0</v>
      </c>
      <c r="AI539" s="97">
        <v>90415.337721890304</v>
      </c>
      <c r="AJ539" s="97">
        <v>1.8309999999999999E-11</v>
      </c>
      <c r="AK539" s="97">
        <v>0</v>
      </c>
      <c r="AL539" s="97">
        <v>90415.3359375</v>
      </c>
      <c r="AM539" s="97">
        <v>1.5521000000000001E-11</v>
      </c>
      <c r="AN539" s="97">
        <v>0</v>
      </c>
      <c r="AO539" s="97">
        <v>80469.650572482293</v>
      </c>
      <c r="AP539" s="466">
        <f t="shared" si="1154"/>
        <v>3041.5714285714284</v>
      </c>
      <c r="AQ539" s="122">
        <f t="shared" si="1155"/>
        <v>0</v>
      </c>
      <c r="AR539" s="473">
        <f t="shared" si="1156"/>
        <v>2993.1140420351367</v>
      </c>
      <c r="AS539" s="122">
        <f t="shared" si="1157"/>
        <v>2790.5714285714289</v>
      </c>
      <c r="AT539" s="122">
        <f t="shared" si="1158"/>
        <v>0</v>
      </c>
      <c r="AU539" s="122">
        <f t="shared" si="1159"/>
        <v>2993.1140420351367</v>
      </c>
      <c r="AV539" s="122">
        <f t="shared" si="1160"/>
        <v>3051.6666666666665</v>
      </c>
      <c r="AW539" s="122">
        <f t="shared" si="1161"/>
        <v>0</v>
      </c>
      <c r="AX539" s="122">
        <f t="shared" si="1162"/>
        <v>2993.1139829645872</v>
      </c>
      <c r="AY539" s="122">
        <f t="shared" si="1163"/>
        <v>3104.2000000000003</v>
      </c>
      <c r="AZ539" s="122">
        <f t="shared" si="1164"/>
        <v>0</v>
      </c>
      <c r="BA539" s="469">
        <f t="shared" si="1165"/>
        <v>2993.1140420351303</v>
      </c>
      <c r="BB539" s="97">
        <f t="shared" si="1166"/>
        <v>1.0802555555555556E-15</v>
      </c>
      <c r="BC539" s="97">
        <f t="shared" si="1167"/>
        <v>0</v>
      </c>
      <c r="BD539" s="97">
        <f t="shared" si="1168"/>
        <v>4.6617321105237828</v>
      </c>
      <c r="BE539" s="97">
        <f t="shared" si="1169"/>
        <v>1.0802555555555556E-15</v>
      </c>
      <c r="BF539" s="97">
        <f t="shared" si="1170"/>
        <v>0</v>
      </c>
      <c r="BG539" s="97">
        <f t="shared" si="1171"/>
        <v>4.6617321105237828</v>
      </c>
      <c r="BH539" s="97">
        <f t="shared" si="1172"/>
        <v>9.2593333333333317E-16</v>
      </c>
      <c r="BI539" s="97">
        <f t="shared" si="1173"/>
        <v>0</v>
      </c>
      <c r="BJ539" s="97">
        <f t="shared" si="1174"/>
        <v>4.6617321105237828</v>
      </c>
      <c r="BK539" s="97">
        <f t="shared" si="1175"/>
        <v>7.7161111111111101E-16</v>
      </c>
      <c r="BL539" s="97">
        <f t="shared" si="1176"/>
        <v>0</v>
      </c>
      <c r="BM539" s="469">
        <f t="shared" si="1177"/>
        <v>4.1489415783661707</v>
      </c>
      <c r="BN539" s="467">
        <f t="shared" si="1178"/>
        <v>1542751883240097.8</v>
      </c>
      <c r="BO539" s="97">
        <f t="shared" si="1179"/>
        <v>0</v>
      </c>
      <c r="BP539" s="97">
        <f t="shared" si="1180"/>
        <v>2392239.278428277</v>
      </c>
      <c r="BQ539" s="97">
        <f t="shared" si="1181"/>
        <v>1415439166183461.3</v>
      </c>
      <c r="BR539" s="97">
        <f t="shared" si="1182"/>
        <v>0</v>
      </c>
      <c r="BS539" s="97">
        <f t="shared" si="1183"/>
        <v>2392239.278428277</v>
      </c>
      <c r="BT539" s="97">
        <f t="shared" si="1184"/>
        <v>1688208963352260.8</v>
      </c>
      <c r="BU539" s="97">
        <f t="shared" si="1185"/>
        <v>0</v>
      </c>
      <c r="BV539" s="97">
        <f t="shared" si="1186"/>
        <v>2392239.2312162807</v>
      </c>
      <c r="BW539" s="97">
        <f t="shared" si="1187"/>
        <v>1902908227953535</v>
      </c>
      <c r="BX539" s="97">
        <f t="shared" si="1188"/>
        <v>0</v>
      </c>
      <c r="BY539" s="469">
        <f t="shared" si="1189"/>
        <v>2554453.7451588791</v>
      </c>
      <c r="BZ539" s="470">
        <f t="shared" si="1190"/>
        <v>1.1019656308857839E+22</v>
      </c>
      <c r="CA539" s="470">
        <f t="shared" si="1191"/>
        <v>0</v>
      </c>
      <c r="CB539" s="470">
        <f t="shared" si="1192"/>
        <v>3.9596406741276395E-3</v>
      </c>
      <c r="CC539" s="470">
        <f t="shared" si="1193"/>
        <v>1.0110279758453294E+22</v>
      </c>
      <c r="CD539" s="470">
        <f t="shared" si="1194"/>
        <v>0</v>
      </c>
      <c r="CE539" s="470">
        <f t="shared" si="1195"/>
        <v>3.9596406741276395E-3</v>
      </c>
      <c r="CF539" s="470">
        <f t="shared" si="1196"/>
        <v>1.4068408027935509E+22</v>
      </c>
      <c r="CG539" s="470">
        <f t="shared" si="1197"/>
        <v>0</v>
      </c>
      <c r="CH539" s="470">
        <f t="shared" si="1198"/>
        <v>3.9596405959822206E-3</v>
      </c>
      <c r="CI539" s="470">
        <f t="shared" si="1199"/>
        <v>1.902908227953535E+22</v>
      </c>
      <c r="CJ539" s="470">
        <f t="shared" si="1200"/>
        <v>0</v>
      </c>
      <c r="CK539" s="472">
        <f t="shared" si="1201"/>
        <v>4.7507173946762776E-3</v>
      </c>
      <c r="CL539" s="470">
        <f t="shared" si="1202"/>
        <v>0</v>
      </c>
      <c r="CM539" s="116">
        <f t="shared" si="1203"/>
        <v>0</v>
      </c>
      <c r="CN539" s="116">
        <f t="shared" si="1204"/>
        <v>0</v>
      </c>
      <c r="CO539" s="116">
        <f t="shared" si="1205"/>
        <v>0</v>
      </c>
      <c r="CP539" s="116">
        <f t="shared" si="1206"/>
        <v>0</v>
      </c>
      <c r="CQ539" s="116">
        <f t="shared" si="1207"/>
        <v>0</v>
      </c>
      <c r="CR539" s="116">
        <f t="shared" si="1208"/>
        <v>0</v>
      </c>
      <c r="CS539" s="116">
        <f t="shared" si="1209"/>
        <v>0</v>
      </c>
      <c r="CT539" s="116">
        <f t="shared" si="1210"/>
        <v>0</v>
      </c>
      <c r="CU539" s="116">
        <f t="shared" si="1211"/>
        <v>0</v>
      </c>
      <c r="CV539" s="116">
        <f t="shared" si="1212"/>
        <v>0</v>
      </c>
      <c r="CW539" s="471">
        <f t="shared" si="1213"/>
        <v>0</v>
      </c>
      <c r="CX539" s="470">
        <f t="shared" si="1214"/>
        <v>0</v>
      </c>
      <c r="CY539" s="116">
        <f t="shared" si="1215"/>
        <v>0</v>
      </c>
      <c r="CZ539" s="116">
        <f t="shared" si="1216"/>
        <v>30.207782413934801</v>
      </c>
      <c r="DA539" s="116">
        <f t="shared" si="1217"/>
        <v>0</v>
      </c>
      <c r="DB539" s="116">
        <f t="shared" si="1218"/>
        <v>0</v>
      </c>
      <c r="DC539" s="116">
        <f t="shared" si="1219"/>
        <v>30.207782413934801</v>
      </c>
      <c r="DD539" s="116">
        <f t="shared" si="1220"/>
        <v>0</v>
      </c>
      <c r="DE539" s="116">
        <f t="shared" si="1221"/>
        <v>0</v>
      </c>
      <c r="DF539" s="116">
        <f t="shared" si="1222"/>
        <v>30.207782413934801</v>
      </c>
      <c r="DG539" s="116">
        <f t="shared" si="1223"/>
        <v>0</v>
      </c>
      <c r="DH539" s="116">
        <f t="shared" si="1224"/>
        <v>0</v>
      </c>
      <c r="DI539" s="471">
        <f t="shared" si="1225"/>
        <v>26.884926348402001</v>
      </c>
      <c r="DJ539" s="470">
        <f t="shared" si="1226"/>
        <v>0</v>
      </c>
      <c r="DK539" s="116">
        <f t="shared" si="1227"/>
        <v>0</v>
      </c>
      <c r="DL539" s="116">
        <f t="shared" si="1228"/>
        <v>0</v>
      </c>
      <c r="DM539" s="116">
        <f t="shared" si="1229"/>
        <v>0</v>
      </c>
      <c r="DN539" s="116">
        <f t="shared" si="1230"/>
        <v>0</v>
      </c>
      <c r="DO539" s="116">
        <f t="shared" si="1231"/>
        <v>0</v>
      </c>
      <c r="DP539" s="116">
        <f t="shared" si="1232"/>
        <v>0</v>
      </c>
      <c r="DQ539" s="116">
        <f t="shared" si="1233"/>
        <v>0</v>
      </c>
      <c r="DR539" s="116">
        <f t="shared" si="1234"/>
        <v>0</v>
      </c>
      <c r="DS539" s="116">
        <f t="shared" si="1235"/>
        <v>0</v>
      </c>
      <c r="DT539" s="116">
        <f t="shared" si="1236"/>
        <v>0</v>
      </c>
      <c r="DU539" s="471">
        <f t="shared" si="1237"/>
        <v>0</v>
      </c>
      <c r="DV539" s="470">
        <f t="shared" si="1238"/>
        <v>0</v>
      </c>
      <c r="DW539" s="470">
        <f t="shared" si="1239"/>
        <v>0</v>
      </c>
      <c r="DX539" s="470">
        <f t="shared" si="1240"/>
        <v>0</v>
      </c>
      <c r="DY539" s="470">
        <f t="shared" si="1241"/>
        <v>0</v>
      </c>
      <c r="DZ539" s="470">
        <f t="shared" si="1242"/>
        <v>0</v>
      </c>
      <c r="EA539" s="470">
        <f t="shared" si="1243"/>
        <v>0</v>
      </c>
      <c r="EB539" s="470">
        <f t="shared" si="1244"/>
        <v>0</v>
      </c>
      <c r="EC539" s="470">
        <f t="shared" si="1245"/>
        <v>0</v>
      </c>
      <c r="ED539" s="470">
        <f t="shared" si="1246"/>
        <v>0</v>
      </c>
      <c r="EE539" s="470">
        <f t="shared" si="1247"/>
        <v>0</v>
      </c>
      <c r="EF539" s="470">
        <f t="shared" si="1248"/>
        <v>0</v>
      </c>
      <c r="EG539" s="470">
        <f t="shared" si="1249"/>
        <v>0</v>
      </c>
      <c r="EH539" s="466">
        <f t="shared" si="1250"/>
        <v>1.4281360325397159E+24</v>
      </c>
      <c r="EI539" s="122">
        <f t="shared" si="1251"/>
        <v>0</v>
      </c>
      <c r="EJ539" s="122">
        <f t="shared" si="1252"/>
        <v>0.51316532604433374</v>
      </c>
      <c r="EK539" s="122">
        <f t="shared" si="1253"/>
        <v>1.3102817744413513E+24</v>
      </c>
      <c r="EL539" s="122">
        <f t="shared" si="1254"/>
        <v>0</v>
      </c>
      <c r="EM539" s="122">
        <f t="shared" si="1255"/>
        <v>0.51316532604433374</v>
      </c>
      <c r="EN539" s="122">
        <f t="shared" si="1256"/>
        <v>1.8232510944116868E+24</v>
      </c>
      <c r="EO539" s="122">
        <f t="shared" si="1257"/>
        <v>0</v>
      </c>
      <c r="EP539" s="122">
        <f t="shared" si="1258"/>
        <v>0.51316531591676851</v>
      </c>
      <c r="EQ539" s="122">
        <f t="shared" si="1259"/>
        <v>2.4661493342331081E+24</v>
      </c>
      <c r="ER539" s="122">
        <f t="shared" si="1260"/>
        <v>0</v>
      </c>
      <c r="ES539" s="469">
        <f t="shared" si="1261"/>
        <v>0.61568804884565487</v>
      </c>
      <c r="ET539" s="466">
        <f t="shared" si="1262"/>
        <v>0</v>
      </c>
      <c r="EU539" s="122">
        <f t="shared" si="1263"/>
        <v>0</v>
      </c>
      <c r="EV539" s="122">
        <f t="shared" si="1264"/>
        <v>0.51316532604433374</v>
      </c>
      <c r="EW539" s="122">
        <f t="shared" si="1265"/>
        <v>0</v>
      </c>
      <c r="EX539" s="122">
        <f t="shared" si="1266"/>
        <v>0</v>
      </c>
      <c r="EY539" s="122">
        <f t="shared" si="1267"/>
        <v>0.51316532604433374</v>
      </c>
      <c r="EZ539" s="122">
        <f t="shared" si="1268"/>
        <v>0</v>
      </c>
      <c r="FA539" s="122">
        <f t="shared" si="1269"/>
        <v>0</v>
      </c>
      <c r="FB539" s="122">
        <f t="shared" si="1270"/>
        <v>0.51316531591676851</v>
      </c>
      <c r="FC539" s="122">
        <f t="shared" si="1271"/>
        <v>0</v>
      </c>
      <c r="FD539" s="122">
        <f t="shared" si="1272"/>
        <v>0</v>
      </c>
      <c r="FE539" s="469">
        <f t="shared" si="1273"/>
        <v>0.61568804884565487</v>
      </c>
      <c r="FF539" s="466">
        <f t="shared" si="1274"/>
        <v>0</v>
      </c>
      <c r="FG539" s="466">
        <f t="shared" si="1275"/>
        <v>0</v>
      </c>
      <c r="FH539" s="466">
        <f t="shared" si="1276"/>
        <v>0</v>
      </c>
      <c r="FI539" s="466">
        <f t="shared" si="1277"/>
        <v>0</v>
      </c>
      <c r="FJ539" s="466">
        <f t="shared" si="1278"/>
        <v>0</v>
      </c>
      <c r="FK539" s="466">
        <f t="shared" si="1279"/>
        <v>0</v>
      </c>
      <c r="FL539" s="466">
        <f t="shared" si="1280"/>
        <v>0</v>
      </c>
      <c r="FM539" s="466">
        <f t="shared" si="1281"/>
        <v>0</v>
      </c>
      <c r="FN539" s="466">
        <f t="shared" si="1282"/>
        <v>0</v>
      </c>
      <c r="FO539" s="466">
        <f t="shared" si="1283"/>
        <v>0</v>
      </c>
      <c r="FP539" s="466">
        <f t="shared" si="1284"/>
        <v>0</v>
      </c>
      <c r="FQ539" s="468">
        <f t="shared" si="1285"/>
        <v>0</v>
      </c>
      <c r="FR539" s="466">
        <f t="shared" si="1286"/>
        <v>0</v>
      </c>
      <c r="FS539" s="466">
        <f t="shared" si="1287"/>
        <v>0</v>
      </c>
      <c r="FT539" s="466">
        <f t="shared" si="1288"/>
        <v>0</v>
      </c>
      <c r="FU539" s="466">
        <f t="shared" si="1289"/>
        <v>0</v>
      </c>
      <c r="FV539" s="466">
        <f t="shared" si="1290"/>
        <v>0</v>
      </c>
      <c r="FW539" s="466">
        <f t="shared" si="1291"/>
        <v>0</v>
      </c>
      <c r="FX539" s="466">
        <f t="shared" si="1292"/>
        <v>0</v>
      </c>
      <c r="FY539" s="466">
        <f t="shared" si="1293"/>
        <v>0</v>
      </c>
      <c r="FZ539" s="466">
        <f t="shared" si="1294"/>
        <v>0</v>
      </c>
      <c r="GA539" s="466">
        <f t="shared" si="1295"/>
        <v>0</v>
      </c>
      <c r="GB539" s="466">
        <f t="shared" si="1296"/>
        <v>0</v>
      </c>
      <c r="GC539" s="468">
        <f t="shared" si="1297"/>
        <v>0</v>
      </c>
    </row>
    <row r="540" spans="1:185">
      <c r="A540" s="97">
        <v>537</v>
      </c>
      <c r="B540" s="97" t="s">
        <v>11</v>
      </c>
      <c r="C540" s="97" t="s">
        <v>213</v>
      </c>
      <c r="D540" s="97" t="s">
        <v>935</v>
      </c>
      <c r="E540" s="321">
        <v>1.001673238644E-3</v>
      </c>
      <c r="F540" s="122">
        <v>7.2885319711000002E-5</v>
      </c>
      <c r="G540" s="122">
        <v>1.1080064789421E-2</v>
      </c>
      <c r="H540" s="122">
        <v>9.91314828385E-4</v>
      </c>
      <c r="I540" s="122">
        <v>6.7783347331000005E-5</v>
      </c>
      <c r="J540" s="122">
        <v>1.0972171014721E-2</v>
      </c>
      <c r="K540" s="122">
        <v>9.8391596391500004E-4</v>
      </c>
      <c r="L540" s="122">
        <v>6.4139081344999994E-5</v>
      </c>
      <c r="M540" s="122">
        <v>1.0846780952232E-2</v>
      </c>
      <c r="N540" s="122">
        <v>9.5920375658299997E-4</v>
      </c>
      <c r="O540" s="122">
        <v>5.1967232954000002E-5</v>
      </c>
      <c r="P540" s="475">
        <v>1.0689762984893001E-2</v>
      </c>
      <c r="Q540" s="474">
        <v>34</v>
      </c>
      <c r="R540" s="97">
        <v>3.4056890113883E-2</v>
      </c>
      <c r="S540" s="97">
        <v>2.4781008701670001E-3</v>
      </c>
      <c r="T540" s="97">
        <v>0.37672220284031899</v>
      </c>
      <c r="U540" s="97">
        <v>3.3704704165091998E-2</v>
      </c>
      <c r="V540" s="97">
        <v>2.3046338092550002E-3</v>
      </c>
      <c r="W540" s="97">
        <v>0.373053814500516</v>
      </c>
      <c r="X540" s="97">
        <v>3.3453142773098E-2</v>
      </c>
      <c r="Y540" s="97">
        <v>2.1807287657469999E-3</v>
      </c>
      <c r="Z540" s="97">
        <v>0.36879055237588099</v>
      </c>
      <c r="AA540" s="97">
        <v>3.2612927723836997E-2</v>
      </c>
      <c r="AB540" s="97">
        <v>1.7668859204290001E-3</v>
      </c>
      <c r="AC540" s="97">
        <v>0.36345194148635501</v>
      </c>
      <c r="AD540" s="321">
        <v>107.119220528319</v>
      </c>
      <c r="AE540" s="97">
        <v>7.7943767829408204</v>
      </c>
      <c r="AF540" s="97">
        <v>1184.9052743519701</v>
      </c>
      <c r="AG540" s="97">
        <v>106.011489194381</v>
      </c>
      <c r="AH540" s="97">
        <v>7.24877040813496</v>
      </c>
      <c r="AI540" s="97">
        <v>1173.3670834531299</v>
      </c>
      <c r="AJ540" s="97">
        <v>105.220252527284</v>
      </c>
      <c r="AK540" s="97">
        <v>6.8590515689879101</v>
      </c>
      <c r="AL540" s="97">
        <v>1159.9578356146801</v>
      </c>
      <c r="AM540" s="97">
        <v>102.577522059177</v>
      </c>
      <c r="AN540" s="97">
        <v>5.5573906462367999</v>
      </c>
      <c r="AO540" s="97">
        <v>1143.1662885640701</v>
      </c>
      <c r="AP540" s="466">
        <f t="shared" si="1154"/>
        <v>3145.3024680210824</v>
      </c>
      <c r="AQ540" s="122">
        <f t="shared" si="1155"/>
        <v>3145.3024680208255</v>
      </c>
      <c r="AR540" s="473">
        <f t="shared" si="1156"/>
        <v>3145.3024680210187</v>
      </c>
      <c r="AS540" s="122">
        <f t="shared" si="1157"/>
        <v>3145.3024680209842</v>
      </c>
      <c r="AT540" s="122">
        <f t="shared" si="1158"/>
        <v>3145.302468021247</v>
      </c>
      <c r="AU540" s="122">
        <f t="shared" si="1159"/>
        <v>3145.3024680210233</v>
      </c>
      <c r="AV540" s="122">
        <f t="shared" si="1160"/>
        <v>3145.3024680209996</v>
      </c>
      <c r="AW540" s="122">
        <f t="shared" si="1161"/>
        <v>3145.3024680207627</v>
      </c>
      <c r="AX540" s="122">
        <f t="shared" si="1162"/>
        <v>3145.3024708518583</v>
      </c>
      <c r="AY540" s="122">
        <f t="shared" si="1163"/>
        <v>3145.3024680210615</v>
      </c>
      <c r="AZ540" s="122">
        <f t="shared" si="1164"/>
        <v>3145.3024680209487</v>
      </c>
      <c r="BA540" s="469">
        <f t="shared" si="1165"/>
        <v>3145.3024680210374</v>
      </c>
      <c r="BB540" s="97">
        <f t="shared" si="1166"/>
        <v>1.5458044012807239E-4</v>
      </c>
      <c r="BC540" s="97">
        <f t="shared" si="1167"/>
        <v>1.1247824505178654E-5</v>
      </c>
      <c r="BD540" s="97">
        <f t="shared" si="1168"/>
        <v>1.7099002206696471E-3</v>
      </c>
      <c r="BE540" s="97">
        <f t="shared" si="1169"/>
        <v>1.5298190723821403E-4</v>
      </c>
      <c r="BF540" s="97">
        <f t="shared" si="1170"/>
        <v>1.0460476789780656E-5</v>
      </c>
      <c r="BG540" s="97">
        <f t="shared" si="1171"/>
        <v>1.6932498135939994E-3</v>
      </c>
      <c r="BH540" s="97">
        <f t="shared" si="1172"/>
        <v>1.5184009803128259E-4</v>
      </c>
      <c r="BI540" s="97">
        <f t="shared" si="1173"/>
        <v>9.8980855644522765E-6</v>
      </c>
      <c r="BJ540" s="97">
        <f t="shared" si="1174"/>
        <v>1.6738993405061139E-3</v>
      </c>
      <c r="BK540" s="97">
        <f t="shared" si="1175"/>
        <v>1.4802645527979208E-4</v>
      </c>
      <c r="BL540" s="97">
        <f t="shared" si="1176"/>
        <v>8.0196988722011777E-6</v>
      </c>
      <c r="BM540" s="469">
        <f t="shared" si="1177"/>
        <v>1.649667978857543E-3</v>
      </c>
      <c r="BN540" s="467">
        <f t="shared" si="1178"/>
        <v>836068573.99536467</v>
      </c>
      <c r="BO540" s="97">
        <f t="shared" si="1179"/>
        <v>3655815938.9612298</v>
      </c>
      <c r="BP540" s="97">
        <f t="shared" si="1180"/>
        <v>216059498.00300589</v>
      </c>
      <c r="BQ540" s="97">
        <f t="shared" si="1181"/>
        <v>840975890.31307805</v>
      </c>
      <c r="BR540" s="97">
        <f t="shared" si="1182"/>
        <v>3808276053.9834332</v>
      </c>
      <c r="BS540" s="97">
        <f t="shared" si="1183"/>
        <v>217253089.80416369</v>
      </c>
      <c r="BT540" s="97">
        <f t="shared" si="1184"/>
        <v>844530463.0122354</v>
      </c>
      <c r="BU540" s="97">
        <f t="shared" si="1185"/>
        <v>3928625014.4558363</v>
      </c>
      <c r="BV540" s="97">
        <f t="shared" si="1186"/>
        <v>218663496.45538798</v>
      </c>
      <c r="BW540" s="97">
        <f t="shared" si="1187"/>
        <v>856712013.96195328</v>
      </c>
      <c r="BX540" s="97">
        <f t="shared" si="1188"/>
        <v>4422775719.2859983</v>
      </c>
      <c r="BY540" s="469">
        <f t="shared" si="1189"/>
        <v>220466014.27437541</v>
      </c>
      <c r="BZ540" s="470">
        <f t="shared" si="1190"/>
        <v>1227.4587773569915</v>
      </c>
      <c r="CA540" s="470">
        <f t="shared" si="1191"/>
        <v>73762.452186114257</v>
      </c>
      <c r="CB540" s="470">
        <f t="shared" si="1192"/>
        <v>28.676236278883049</v>
      </c>
      <c r="CC540" s="470">
        <f t="shared" si="1193"/>
        <v>1247.5645627889501</v>
      </c>
      <c r="CD540" s="470">
        <f t="shared" si="1194"/>
        <v>82622.15104825054</v>
      </c>
      <c r="CE540" s="470">
        <f t="shared" si="1195"/>
        <v>29.118197075004467</v>
      </c>
      <c r="CF540" s="470">
        <f t="shared" si="1196"/>
        <v>1262.2587790038385</v>
      </c>
      <c r="CG540" s="470">
        <f t="shared" si="1197"/>
        <v>90075.966258694738</v>
      </c>
      <c r="CH540" s="470">
        <f t="shared" si="1198"/>
        <v>29.646027405891953</v>
      </c>
      <c r="CI540" s="470">
        <f t="shared" si="1199"/>
        <v>1313.4546232961736</v>
      </c>
      <c r="CJ540" s="470">
        <f t="shared" si="1200"/>
        <v>125157.36494782152</v>
      </c>
      <c r="CK540" s="472">
        <f t="shared" si="1201"/>
        <v>30.329458878767923</v>
      </c>
      <c r="CL540" s="470">
        <f t="shared" si="1202"/>
        <v>0</v>
      </c>
      <c r="CM540" s="116">
        <f t="shared" si="1203"/>
        <v>0</v>
      </c>
      <c r="CN540" s="116">
        <f t="shared" si="1204"/>
        <v>0</v>
      </c>
      <c r="CO540" s="116">
        <f t="shared" si="1205"/>
        <v>0</v>
      </c>
      <c r="CP540" s="116">
        <f t="shared" si="1206"/>
        <v>0</v>
      </c>
      <c r="CQ540" s="116">
        <f t="shared" si="1207"/>
        <v>0</v>
      </c>
      <c r="CR540" s="116">
        <f t="shared" si="1208"/>
        <v>0</v>
      </c>
      <c r="CS540" s="116">
        <f t="shared" si="1209"/>
        <v>0</v>
      </c>
      <c r="CT540" s="116">
        <f t="shared" si="1210"/>
        <v>0</v>
      </c>
      <c r="CU540" s="116">
        <f t="shared" si="1211"/>
        <v>0</v>
      </c>
      <c r="CV540" s="116">
        <f t="shared" si="1212"/>
        <v>0</v>
      </c>
      <c r="CW540" s="471">
        <f t="shared" si="1213"/>
        <v>0</v>
      </c>
      <c r="CX540" s="470">
        <f t="shared" si="1214"/>
        <v>0</v>
      </c>
      <c r="CY540" s="116">
        <f t="shared" si="1215"/>
        <v>0</v>
      </c>
      <c r="CZ540" s="116">
        <f t="shared" si="1216"/>
        <v>0</v>
      </c>
      <c r="DA540" s="116">
        <f t="shared" si="1217"/>
        <v>0</v>
      </c>
      <c r="DB540" s="116">
        <f t="shared" si="1218"/>
        <v>0</v>
      </c>
      <c r="DC540" s="116">
        <f t="shared" si="1219"/>
        <v>0</v>
      </c>
      <c r="DD540" s="116">
        <f t="shared" si="1220"/>
        <v>0</v>
      </c>
      <c r="DE540" s="116">
        <f t="shared" si="1221"/>
        <v>0</v>
      </c>
      <c r="DF540" s="116">
        <f t="shared" si="1222"/>
        <v>0</v>
      </c>
      <c r="DG540" s="116">
        <f t="shared" si="1223"/>
        <v>0</v>
      </c>
      <c r="DH540" s="116">
        <f t="shared" si="1224"/>
        <v>0</v>
      </c>
      <c r="DI540" s="471">
        <f t="shared" si="1225"/>
        <v>0</v>
      </c>
      <c r="DJ540" s="470">
        <f t="shared" si="1226"/>
        <v>0</v>
      </c>
      <c r="DK540" s="116">
        <f t="shared" si="1227"/>
        <v>0</v>
      </c>
      <c r="DL540" s="116">
        <f t="shared" si="1228"/>
        <v>0</v>
      </c>
      <c r="DM540" s="116">
        <f t="shared" si="1229"/>
        <v>0</v>
      </c>
      <c r="DN540" s="116">
        <f t="shared" si="1230"/>
        <v>0</v>
      </c>
      <c r="DO540" s="116">
        <f t="shared" si="1231"/>
        <v>0</v>
      </c>
      <c r="DP540" s="116">
        <f t="shared" si="1232"/>
        <v>0</v>
      </c>
      <c r="DQ540" s="116">
        <f t="shared" si="1233"/>
        <v>0</v>
      </c>
      <c r="DR540" s="116">
        <f t="shared" si="1234"/>
        <v>0</v>
      </c>
      <c r="DS540" s="116">
        <f t="shared" si="1235"/>
        <v>0</v>
      </c>
      <c r="DT540" s="116">
        <f t="shared" si="1236"/>
        <v>0</v>
      </c>
      <c r="DU540" s="471">
        <f t="shared" si="1237"/>
        <v>0</v>
      </c>
      <c r="DV540" s="470">
        <f t="shared" si="1238"/>
        <v>0</v>
      </c>
      <c r="DW540" s="470">
        <f t="shared" si="1239"/>
        <v>0</v>
      </c>
      <c r="DX540" s="470">
        <f t="shared" si="1240"/>
        <v>0</v>
      </c>
      <c r="DY540" s="470">
        <f t="shared" si="1241"/>
        <v>0</v>
      </c>
      <c r="DZ540" s="470">
        <f t="shared" si="1242"/>
        <v>0</v>
      </c>
      <c r="EA540" s="470">
        <f t="shared" si="1243"/>
        <v>0</v>
      </c>
      <c r="EB540" s="470">
        <f t="shared" si="1244"/>
        <v>0</v>
      </c>
      <c r="EC540" s="470">
        <f t="shared" si="1245"/>
        <v>0</v>
      </c>
      <c r="ED540" s="470">
        <f t="shared" si="1246"/>
        <v>0</v>
      </c>
      <c r="EE540" s="470">
        <f t="shared" si="1247"/>
        <v>0</v>
      </c>
      <c r="EF540" s="470">
        <f t="shared" si="1248"/>
        <v>0</v>
      </c>
      <c r="EG540" s="470">
        <f t="shared" si="1249"/>
        <v>0</v>
      </c>
      <c r="EH540" s="466">
        <f t="shared" si="1250"/>
        <v>5408631.087495083</v>
      </c>
      <c r="EI540" s="122">
        <f t="shared" si="1251"/>
        <v>325024269.11782289</v>
      </c>
      <c r="EJ540" s="122">
        <f t="shared" si="1252"/>
        <v>126357.95667561857</v>
      </c>
      <c r="EK540" s="122">
        <f t="shared" si="1253"/>
        <v>5497224.5116774626</v>
      </c>
      <c r="EL540" s="122">
        <f t="shared" si="1254"/>
        <v>364063333.87249821</v>
      </c>
      <c r="EM540" s="122">
        <f t="shared" si="1255"/>
        <v>128305.39714812321</v>
      </c>
      <c r="EN540" s="122">
        <f t="shared" si="1256"/>
        <v>5561972.5880198162</v>
      </c>
      <c r="EO540" s="122">
        <f t="shared" si="1257"/>
        <v>396907562.46490699</v>
      </c>
      <c r="EP540" s="122">
        <f t="shared" si="1258"/>
        <v>130631.21011163892</v>
      </c>
      <c r="EQ540" s="122">
        <f t="shared" si="1259"/>
        <v>5787560.1516137086</v>
      </c>
      <c r="ER540" s="122">
        <f t="shared" si="1260"/>
        <v>551489000.99188793</v>
      </c>
      <c r="ES540" s="469">
        <f t="shared" si="1261"/>
        <v>133642.65846213271</v>
      </c>
      <c r="ET540" s="466">
        <f t="shared" si="1262"/>
        <v>0</v>
      </c>
      <c r="EU540" s="122">
        <f t="shared" si="1263"/>
        <v>0</v>
      </c>
      <c r="EV540" s="122">
        <f t="shared" si="1264"/>
        <v>0</v>
      </c>
      <c r="EW540" s="122">
        <f t="shared" si="1265"/>
        <v>0</v>
      </c>
      <c r="EX540" s="122">
        <f t="shared" si="1266"/>
        <v>0</v>
      </c>
      <c r="EY540" s="122">
        <f t="shared" si="1267"/>
        <v>0</v>
      </c>
      <c r="EZ540" s="122">
        <f t="shared" si="1268"/>
        <v>0</v>
      </c>
      <c r="FA540" s="122">
        <f t="shared" si="1269"/>
        <v>0</v>
      </c>
      <c r="FB540" s="122">
        <f t="shared" si="1270"/>
        <v>0</v>
      </c>
      <c r="FC540" s="122">
        <f t="shared" si="1271"/>
        <v>0</v>
      </c>
      <c r="FD540" s="122">
        <f t="shared" si="1272"/>
        <v>0</v>
      </c>
      <c r="FE540" s="469">
        <f t="shared" si="1273"/>
        <v>0</v>
      </c>
      <c r="FF540" s="466">
        <f t="shared" si="1274"/>
        <v>0</v>
      </c>
      <c r="FG540" s="466">
        <f t="shared" si="1275"/>
        <v>0</v>
      </c>
      <c r="FH540" s="466">
        <f t="shared" si="1276"/>
        <v>0</v>
      </c>
      <c r="FI540" s="466">
        <f t="shared" si="1277"/>
        <v>0</v>
      </c>
      <c r="FJ540" s="466">
        <f t="shared" si="1278"/>
        <v>0</v>
      </c>
      <c r="FK540" s="466">
        <f t="shared" si="1279"/>
        <v>0</v>
      </c>
      <c r="FL540" s="466">
        <f t="shared" si="1280"/>
        <v>0</v>
      </c>
      <c r="FM540" s="466">
        <f t="shared" si="1281"/>
        <v>0</v>
      </c>
      <c r="FN540" s="466">
        <f t="shared" si="1282"/>
        <v>0</v>
      </c>
      <c r="FO540" s="466">
        <f t="shared" si="1283"/>
        <v>0</v>
      </c>
      <c r="FP540" s="466">
        <f t="shared" si="1284"/>
        <v>0</v>
      </c>
      <c r="FQ540" s="468">
        <f t="shared" si="1285"/>
        <v>0</v>
      </c>
      <c r="FR540" s="466">
        <f t="shared" si="1286"/>
        <v>0</v>
      </c>
      <c r="FS540" s="466">
        <f t="shared" si="1287"/>
        <v>0</v>
      </c>
      <c r="FT540" s="466">
        <f t="shared" si="1288"/>
        <v>0</v>
      </c>
      <c r="FU540" s="466">
        <f t="shared" si="1289"/>
        <v>0</v>
      </c>
      <c r="FV540" s="466">
        <f t="shared" si="1290"/>
        <v>0</v>
      </c>
      <c r="FW540" s="466">
        <f t="shared" si="1291"/>
        <v>0</v>
      </c>
      <c r="FX540" s="466">
        <f t="shared" si="1292"/>
        <v>0</v>
      </c>
      <c r="FY540" s="466">
        <f t="shared" si="1293"/>
        <v>0</v>
      </c>
      <c r="FZ540" s="466">
        <f t="shared" si="1294"/>
        <v>0</v>
      </c>
      <c r="GA540" s="466">
        <f t="shared" si="1295"/>
        <v>0</v>
      </c>
      <c r="GB540" s="466">
        <f t="shared" si="1296"/>
        <v>0</v>
      </c>
      <c r="GC540" s="468">
        <f t="shared" si="1297"/>
        <v>0</v>
      </c>
    </row>
    <row r="541" spans="1:185">
      <c r="A541" s="97">
        <v>538</v>
      </c>
      <c r="B541" s="97" t="s">
        <v>11</v>
      </c>
      <c r="C541" s="97" t="s">
        <v>213</v>
      </c>
      <c r="D541" s="97" t="s">
        <v>935</v>
      </c>
      <c r="E541" s="321">
        <v>1.0937858177779999E-3</v>
      </c>
      <c r="F541" s="122">
        <v>0</v>
      </c>
      <c r="G541" s="122">
        <v>3.0749801308579999E-3</v>
      </c>
      <c r="H541" s="122">
        <v>9.9223098878900009E-4</v>
      </c>
      <c r="I541" s="122">
        <v>0</v>
      </c>
      <c r="J541" s="122">
        <v>3.0010268587109998E-3</v>
      </c>
      <c r="K541" s="122">
        <v>9.0432600240699995E-4</v>
      </c>
      <c r="L541" s="122">
        <v>0</v>
      </c>
      <c r="M541" s="122">
        <v>2.9150811640529998E-3</v>
      </c>
      <c r="N541" s="122">
        <v>7.6618959523400002E-4</v>
      </c>
      <c r="O541" s="122">
        <v>0</v>
      </c>
      <c r="P541" s="475">
        <v>2.807456859473E-3</v>
      </c>
      <c r="Q541" s="474">
        <v>1</v>
      </c>
      <c r="R541" s="97">
        <v>1.0937858177779999E-3</v>
      </c>
      <c r="S541" s="97">
        <v>0</v>
      </c>
      <c r="T541" s="97">
        <v>3.0749801308579999E-3</v>
      </c>
      <c r="U541" s="97">
        <v>9.9223098878900009E-4</v>
      </c>
      <c r="V541" s="97">
        <v>0</v>
      </c>
      <c r="W541" s="97">
        <v>3.0010268587109998E-3</v>
      </c>
      <c r="X541" s="97">
        <v>9.0432600240699995E-4</v>
      </c>
      <c r="Y541" s="97">
        <v>0</v>
      </c>
      <c r="Z541" s="97">
        <v>2.9150811640529998E-3</v>
      </c>
      <c r="AA541" s="97">
        <v>7.6618959523400002E-4</v>
      </c>
      <c r="AB541" s="97">
        <v>0</v>
      </c>
      <c r="AC541" s="97">
        <v>2.807456859473E-3</v>
      </c>
      <c r="AD541" s="321">
        <v>1.7242876708214101</v>
      </c>
      <c r="AE541" s="97">
        <v>0</v>
      </c>
      <c r="AF541" s="97">
        <v>4.8475215544761898</v>
      </c>
      <c r="AG541" s="97">
        <v>1.56419258027313</v>
      </c>
      <c r="AH541" s="97">
        <v>0</v>
      </c>
      <c r="AI541" s="97">
        <v>4.7309386610910398</v>
      </c>
      <c r="AJ541" s="97">
        <v>1.4256156470566199</v>
      </c>
      <c r="AK541" s="97">
        <v>0</v>
      </c>
      <c r="AL541" s="97">
        <v>4.5954504013061497</v>
      </c>
      <c r="AM541" s="97">
        <v>1.2078518948592301</v>
      </c>
      <c r="AN541" s="97">
        <v>0</v>
      </c>
      <c r="AO541" s="97">
        <v>4.4257871792367602</v>
      </c>
      <c r="AP541" s="466">
        <f t="shared" si="1154"/>
        <v>1576.4399599953306</v>
      </c>
      <c r="AQ541" s="122">
        <f t="shared" si="1155"/>
        <v>0</v>
      </c>
      <c r="AR541" s="473">
        <f t="shared" si="1156"/>
        <v>1576.4399599953201</v>
      </c>
      <c r="AS541" s="122">
        <f t="shared" si="1157"/>
        <v>1576.4399599958056</v>
      </c>
      <c r="AT541" s="122">
        <f t="shared" si="1158"/>
        <v>0</v>
      </c>
      <c r="AU541" s="122">
        <f t="shared" si="1159"/>
        <v>1576.4399599952501</v>
      </c>
      <c r="AV541" s="122">
        <f t="shared" si="1160"/>
        <v>1576.439959994658</v>
      </c>
      <c r="AW541" s="122">
        <f t="shared" si="1161"/>
        <v>0</v>
      </c>
      <c r="AX541" s="122">
        <f t="shared" si="1162"/>
        <v>1576.4399489024308</v>
      </c>
      <c r="AY541" s="122">
        <f t="shared" si="1163"/>
        <v>1576.439959994945</v>
      </c>
      <c r="AZ541" s="122">
        <f t="shared" si="1164"/>
        <v>0</v>
      </c>
      <c r="BA541" s="469">
        <f t="shared" si="1165"/>
        <v>1576.4399599955186</v>
      </c>
      <c r="BB541" s="97">
        <f t="shared" si="1166"/>
        <v>1.6879545803465153E-4</v>
      </c>
      <c r="BC541" s="97">
        <f t="shared" si="1167"/>
        <v>0</v>
      </c>
      <c r="BD541" s="97">
        <f t="shared" si="1168"/>
        <v>4.7453776708318617E-4</v>
      </c>
      <c r="BE541" s="97">
        <f t="shared" si="1169"/>
        <v>1.5312329114767134E-4</v>
      </c>
      <c r="BF541" s="97">
        <f t="shared" si="1170"/>
        <v>0</v>
      </c>
      <c r="BG541" s="97">
        <f t="shared" si="1171"/>
        <v>4.631251337848564E-4</v>
      </c>
      <c r="BH541" s="97">
        <f t="shared" si="1172"/>
        <v>1.3955759830478688E-4</v>
      </c>
      <c r="BI541" s="97">
        <f t="shared" si="1173"/>
        <v>0</v>
      </c>
      <c r="BJ541" s="97">
        <f t="shared" si="1174"/>
        <v>4.4986180319480122E-4</v>
      </c>
      <c r="BK541" s="97">
        <f t="shared" si="1175"/>
        <v>1.1824008098005584E-4</v>
      </c>
      <c r="BL541" s="97">
        <f t="shared" si="1176"/>
        <v>0</v>
      </c>
      <c r="BM541" s="469">
        <f t="shared" si="1177"/>
        <v>4.3325298134689439E-4</v>
      </c>
      <c r="BN541" s="467">
        <f t="shared" si="1178"/>
        <v>398792349.97273195</v>
      </c>
      <c r="BO541" s="97">
        <f t="shared" si="1179"/>
        <v>0</v>
      </c>
      <c r="BP541" s="97">
        <f t="shared" si="1180"/>
        <v>222848889.38835028</v>
      </c>
      <c r="BQ541" s="97">
        <f t="shared" si="1181"/>
        <v>421281800.55458552</v>
      </c>
      <c r="BR541" s="97">
        <f t="shared" si="1182"/>
        <v>0</v>
      </c>
      <c r="BS541" s="97">
        <f t="shared" si="1183"/>
        <v>225924199.9528265</v>
      </c>
      <c r="BT541" s="97">
        <f t="shared" si="1184"/>
        <v>443868894.32637239</v>
      </c>
      <c r="BU541" s="97">
        <f t="shared" si="1185"/>
        <v>0</v>
      </c>
      <c r="BV541" s="97">
        <f t="shared" si="1186"/>
        <v>229650490.34818551</v>
      </c>
      <c r="BW541" s="97">
        <f t="shared" si="1187"/>
        <v>487286509.35814881</v>
      </c>
      <c r="BX541" s="97">
        <f t="shared" si="1188"/>
        <v>0</v>
      </c>
      <c r="BY541" s="469">
        <f t="shared" si="1189"/>
        <v>234566196.75841567</v>
      </c>
      <c r="BZ541" s="470">
        <f t="shared" si="1190"/>
        <v>18229.910440001368</v>
      </c>
      <c r="CA541" s="470">
        <f t="shared" si="1191"/>
        <v>0</v>
      </c>
      <c r="CB541" s="470">
        <f t="shared" si="1192"/>
        <v>3623.58259086002</v>
      </c>
      <c r="CC541" s="470">
        <f t="shared" si="1193"/>
        <v>21229.018510536156</v>
      </c>
      <c r="CD541" s="470">
        <f t="shared" si="1194"/>
        <v>0</v>
      </c>
      <c r="CE541" s="470">
        <f t="shared" si="1195"/>
        <v>3764.1149278128323</v>
      </c>
      <c r="CF541" s="470">
        <f t="shared" si="1196"/>
        <v>24541.420524509325</v>
      </c>
      <c r="CG541" s="470">
        <f t="shared" si="1197"/>
        <v>0</v>
      </c>
      <c r="CH541" s="470">
        <f t="shared" si="1198"/>
        <v>3939.0067964503883</v>
      </c>
      <c r="CI541" s="470">
        <f t="shared" si="1199"/>
        <v>31799.342642425723</v>
      </c>
      <c r="CJ541" s="470">
        <f t="shared" si="1200"/>
        <v>0</v>
      </c>
      <c r="CK541" s="472">
        <f t="shared" si="1201"/>
        <v>4177.5565663090383</v>
      </c>
      <c r="CL541" s="470">
        <f t="shared" si="1202"/>
        <v>0</v>
      </c>
      <c r="CM541" s="116">
        <f t="shared" si="1203"/>
        <v>0</v>
      </c>
      <c r="CN541" s="116">
        <f t="shared" si="1204"/>
        <v>0</v>
      </c>
      <c r="CO541" s="116">
        <f t="shared" si="1205"/>
        <v>0</v>
      </c>
      <c r="CP541" s="116">
        <f t="shared" si="1206"/>
        <v>0</v>
      </c>
      <c r="CQ541" s="116">
        <f t="shared" si="1207"/>
        <v>0</v>
      </c>
      <c r="CR541" s="116">
        <f t="shared" si="1208"/>
        <v>0</v>
      </c>
      <c r="CS541" s="116">
        <f t="shared" si="1209"/>
        <v>0</v>
      </c>
      <c r="CT541" s="116">
        <f t="shared" si="1210"/>
        <v>0</v>
      </c>
      <c r="CU541" s="116">
        <f t="shared" si="1211"/>
        <v>0</v>
      </c>
      <c r="CV541" s="116">
        <f t="shared" si="1212"/>
        <v>0</v>
      </c>
      <c r="CW541" s="471">
        <f t="shared" si="1213"/>
        <v>0</v>
      </c>
      <c r="CX541" s="470">
        <f t="shared" si="1214"/>
        <v>0</v>
      </c>
      <c r="CY541" s="116">
        <f t="shared" si="1215"/>
        <v>0</v>
      </c>
      <c r="CZ541" s="116">
        <f t="shared" si="1216"/>
        <v>0</v>
      </c>
      <c r="DA541" s="116">
        <f t="shared" si="1217"/>
        <v>0</v>
      </c>
      <c r="DB541" s="116">
        <f t="shared" si="1218"/>
        <v>0</v>
      </c>
      <c r="DC541" s="116">
        <f t="shared" si="1219"/>
        <v>0</v>
      </c>
      <c r="DD541" s="116">
        <f t="shared" si="1220"/>
        <v>0</v>
      </c>
      <c r="DE541" s="116">
        <f t="shared" si="1221"/>
        <v>0</v>
      </c>
      <c r="DF541" s="116">
        <f t="shared" si="1222"/>
        <v>0</v>
      </c>
      <c r="DG541" s="116">
        <f t="shared" si="1223"/>
        <v>0</v>
      </c>
      <c r="DH541" s="116">
        <f t="shared" si="1224"/>
        <v>0</v>
      </c>
      <c r="DI541" s="471">
        <f t="shared" si="1225"/>
        <v>0</v>
      </c>
      <c r="DJ541" s="470">
        <f t="shared" si="1226"/>
        <v>0</v>
      </c>
      <c r="DK541" s="116">
        <f t="shared" si="1227"/>
        <v>0</v>
      </c>
      <c r="DL541" s="116">
        <f t="shared" si="1228"/>
        <v>0</v>
      </c>
      <c r="DM541" s="116">
        <f t="shared" si="1229"/>
        <v>0</v>
      </c>
      <c r="DN541" s="116">
        <f t="shared" si="1230"/>
        <v>0</v>
      </c>
      <c r="DO541" s="116">
        <f t="shared" si="1231"/>
        <v>0</v>
      </c>
      <c r="DP541" s="116">
        <f t="shared" si="1232"/>
        <v>0</v>
      </c>
      <c r="DQ541" s="116">
        <f t="shared" si="1233"/>
        <v>0</v>
      </c>
      <c r="DR541" s="116">
        <f t="shared" si="1234"/>
        <v>0</v>
      </c>
      <c r="DS541" s="116">
        <f t="shared" si="1235"/>
        <v>0</v>
      </c>
      <c r="DT541" s="116">
        <f t="shared" si="1236"/>
        <v>0</v>
      </c>
      <c r="DU541" s="471">
        <f t="shared" si="1237"/>
        <v>0</v>
      </c>
      <c r="DV541" s="470">
        <f t="shared" si="1238"/>
        <v>0</v>
      </c>
      <c r="DW541" s="470">
        <f t="shared" si="1239"/>
        <v>0</v>
      </c>
      <c r="DX541" s="470">
        <f t="shared" si="1240"/>
        <v>0</v>
      </c>
      <c r="DY541" s="470">
        <f t="shared" si="1241"/>
        <v>0</v>
      </c>
      <c r="DZ541" s="470">
        <f t="shared" si="1242"/>
        <v>0</v>
      </c>
      <c r="EA541" s="470">
        <f t="shared" si="1243"/>
        <v>0</v>
      </c>
      <c r="EB541" s="470">
        <f t="shared" si="1244"/>
        <v>0</v>
      </c>
      <c r="EC541" s="470">
        <f t="shared" si="1245"/>
        <v>0</v>
      </c>
      <c r="ED541" s="470">
        <f t="shared" si="1246"/>
        <v>0</v>
      </c>
      <c r="EE541" s="470">
        <f t="shared" si="1247"/>
        <v>0</v>
      </c>
      <c r="EF541" s="470">
        <f t="shared" si="1248"/>
        <v>0</v>
      </c>
      <c r="EG541" s="470">
        <f t="shared" si="1249"/>
        <v>0</v>
      </c>
      <c r="EH541" s="466">
        <f t="shared" si="1250"/>
        <v>2362577.4924042388</v>
      </c>
      <c r="EI541" s="122">
        <f t="shared" si="1251"/>
        <v>0</v>
      </c>
      <c r="EJ541" s="122">
        <f t="shared" si="1252"/>
        <v>469612.54687508359</v>
      </c>
      <c r="EK541" s="122">
        <f t="shared" si="1253"/>
        <v>2751258.7888951749</v>
      </c>
      <c r="EL541" s="122">
        <f t="shared" si="1254"/>
        <v>0</v>
      </c>
      <c r="EM541" s="122">
        <f t="shared" si="1255"/>
        <v>487825.39204140671</v>
      </c>
      <c r="EN541" s="122">
        <f t="shared" si="1256"/>
        <v>3180542.6556351646</v>
      </c>
      <c r="EO541" s="122">
        <f t="shared" si="1257"/>
        <v>0</v>
      </c>
      <c r="EP541" s="122">
        <f t="shared" si="1258"/>
        <v>510491.19689039525</v>
      </c>
      <c r="EQ541" s="122">
        <f t="shared" si="1259"/>
        <v>4121161.8371636765</v>
      </c>
      <c r="ER541" s="122">
        <f t="shared" si="1260"/>
        <v>0</v>
      </c>
      <c r="ES541" s="469">
        <f t="shared" si="1261"/>
        <v>541406.99973765353</v>
      </c>
      <c r="ET541" s="466">
        <f t="shared" si="1262"/>
        <v>0</v>
      </c>
      <c r="EU541" s="122">
        <f t="shared" si="1263"/>
        <v>0</v>
      </c>
      <c r="EV541" s="122">
        <f t="shared" si="1264"/>
        <v>0</v>
      </c>
      <c r="EW541" s="122">
        <f t="shared" si="1265"/>
        <v>0</v>
      </c>
      <c r="EX541" s="122">
        <f t="shared" si="1266"/>
        <v>0</v>
      </c>
      <c r="EY541" s="122">
        <f t="shared" si="1267"/>
        <v>0</v>
      </c>
      <c r="EZ541" s="122">
        <f t="shared" si="1268"/>
        <v>0</v>
      </c>
      <c r="FA541" s="122">
        <f t="shared" si="1269"/>
        <v>0</v>
      </c>
      <c r="FB541" s="122">
        <f t="shared" si="1270"/>
        <v>0</v>
      </c>
      <c r="FC541" s="122">
        <f t="shared" si="1271"/>
        <v>0</v>
      </c>
      <c r="FD541" s="122">
        <f t="shared" si="1272"/>
        <v>0</v>
      </c>
      <c r="FE541" s="469">
        <f t="shared" si="1273"/>
        <v>0</v>
      </c>
      <c r="FF541" s="466">
        <f t="shared" si="1274"/>
        <v>0</v>
      </c>
      <c r="FG541" s="466">
        <f t="shared" si="1275"/>
        <v>0</v>
      </c>
      <c r="FH541" s="466">
        <f t="shared" si="1276"/>
        <v>0</v>
      </c>
      <c r="FI541" s="466">
        <f t="shared" si="1277"/>
        <v>0</v>
      </c>
      <c r="FJ541" s="466">
        <f t="shared" si="1278"/>
        <v>0</v>
      </c>
      <c r="FK541" s="466">
        <f t="shared" si="1279"/>
        <v>0</v>
      </c>
      <c r="FL541" s="466">
        <f t="shared" si="1280"/>
        <v>0</v>
      </c>
      <c r="FM541" s="466">
        <f t="shared" si="1281"/>
        <v>0</v>
      </c>
      <c r="FN541" s="466">
        <f t="shared" si="1282"/>
        <v>0</v>
      </c>
      <c r="FO541" s="466">
        <f t="shared" si="1283"/>
        <v>0</v>
      </c>
      <c r="FP541" s="466">
        <f t="shared" si="1284"/>
        <v>0</v>
      </c>
      <c r="FQ541" s="468">
        <f t="shared" si="1285"/>
        <v>0</v>
      </c>
      <c r="FR541" s="466">
        <f t="shared" si="1286"/>
        <v>0</v>
      </c>
      <c r="FS541" s="466">
        <f t="shared" si="1287"/>
        <v>0</v>
      </c>
      <c r="FT541" s="466">
        <f t="shared" si="1288"/>
        <v>0</v>
      </c>
      <c r="FU541" s="466">
        <f t="shared" si="1289"/>
        <v>0</v>
      </c>
      <c r="FV541" s="466">
        <f t="shared" si="1290"/>
        <v>0</v>
      </c>
      <c r="FW541" s="466">
        <f t="shared" si="1291"/>
        <v>0</v>
      </c>
      <c r="FX541" s="466">
        <f t="shared" si="1292"/>
        <v>0</v>
      </c>
      <c r="FY541" s="466">
        <f t="shared" si="1293"/>
        <v>0</v>
      </c>
      <c r="FZ541" s="466">
        <f t="shared" si="1294"/>
        <v>0</v>
      </c>
      <c r="GA541" s="466">
        <f t="shared" si="1295"/>
        <v>0</v>
      </c>
      <c r="GB541" s="466">
        <f t="shared" si="1296"/>
        <v>0</v>
      </c>
      <c r="GC541" s="468">
        <f t="shared" si="1297"/>
        <v>0</v>
      </c>
    </row>
    <row r="542" spans="1:185">
      <c r="A542" s="97">
        <v>539</v>
      </c>
      <c r="B542" s="97" t="s">
        <v>11</v>
      </c>
      <c r="C542" s="97" t="s">
        <v>213</v>
      </c>
      <c r="D542" s="97" t="s">
        <v>935</v>
      </c>
      <c r="E542" s="321">
        <v>1.1312644636130001E-3</v>
      </c>
      <c r="F542" s="122">
        <v>1.0181428309382E-2</v>
      </c>
      <c r="G542" s="122">
        <v>1.5685878818473002E-2</v>
      </c>
      <c r="H542" s="122">
        <v>1.037935145365E-3</v>
      </c>
      <c r="I542" s="122">
        <v>9.3414604738580008E-3</v>
      </c>
      <c r="J542" s="122">
        <v>1.5475207889112001E-2</v>
      </c>
      <c r="K542" s="122">
        <v>9.7288743870699995E-4</v>
      </c>
      <c r="L542" s="122">
        <v>8.7560283460690006E-3</v>
      </c>
      <c r="M542" s="122">
        <v>1.5230374106340001E-2</v>
      </c>
      <c r="N542" s="122">
        <v>8.2469179397400005E-4</v>
      </c>
      <c r="O542" s="122">
        <v>7.4222612375390001E-3</v>
      </c>
      <c r="P542" s="475">
        <v>1.4923784396251E-2</v>
      </c>
      <c r="Q542" s="474">
        <v>5</v>
      </c>
      <c r="R542" s="97">
        <v>5.6563223180649998E-3</v>
      </c>
      <c r="S542" s="97">
        <v>5.0907141546909999E-2</v>
      </c>
      <c r="T542" s="97">
        <v>7.8429394092365004E-2</v>
      </c>
      <c r="U542" s="97">
        <v>5.1896757268249999E-3</v>
      </c>
      <c r="V542" s="97">
        <v>4.6707302369290001E-2</v>
      </c>
      <c r="W542" s="97">
        <v>7.7376039445558001E-2</v>
      </c>
      <c r="X542" s="97">
        <v>4.8644371935359998E-3</v>
      </c>
      <c r="Y542" s="97">
        <v>4.3780141730343003E-2</v>
      </c>
      <c r="Z542" s="97">
        <v>7.6151870531700999E-2</v>
      </c>
      <c r="AA542" s="97">
        <v>4.1234589698690002E-3</v>
      </c>
      <c r="AB542" s="97">
        <v>3.7111306187697E-2</v>
      </c>
      <c r="AC542" s="97">
        <v>7.4618921981254999E-2</v>
      </c>
      <c r="AD542" s="321">
        <v>15.9696305383655</v>
      </c>
      <c r="AE542" s="97">
        <v>143.72735437511901</v>
      </c>
      <c r="AF542" s="97">
        <v>221.43159045282201</v>
      </c>
      <c r="AG542" s="97">
        <v>14.6521360189503</v>
      </c>
      <c r="AH542" s="97">
        <v>131.86984763917201</v>
      </c>
      <c r="AI542" s="97">
        <v>218.45762900058099</v>
      </c>
      <c r="AJ542" s="97">
        <v>13.7338822629943</v>
      </c>
      <c r="AK542" s="97">
        <v>123.605524762603</v>
      </c>
      <c r="AL542" s="97">
        <v>215.00139951705901</v>
      </c>
      <c r="AM542" s="97">
        <v>11.6418606624684</v>
      </c>
      <c r="AN542" s="97">
        <v>104.77724133946199</v>
      </c>
      <c r="AO542" s="97">
        <v>210.67339309960099</v>
      </c>
      <c r="AP542" s="466">
        <f t="shared" si="1154"/>
        <v>2823.3239975314264</v>
      </c>
      <c r="AQ542" s="122">
        <f t="shared" si="1155"/>
        <v>2823.323997531405</v>
      </c>
      <c r="AR542" s="473">
        <f t="shared" si="1156"/>
        <v>2823.3239975314059</v>
      </c>
      <c r="AS542" s="122">
        <f t="shared" si="1157"/>
        <v>2823.3239975312204</v>
      </c>
      <c r="AT542" s="122">
        <f t="shared" si="1158"/>
        <v>2823.3239975314073</v>
      </c>
      <c r="AU542" s="122">
        <f t="shared" si="1159"/>
        <v>2823.3239975314114</v>
      </c>
      <c r="AV542" s="122">
        <f t="shared" si="1160"/>
        <v>2823.3239975313622</v>
      </c>
      <c r="AW542" s="122">
        <f t="shared" si="1161"/>
        <v>2823.3239975313936</v>
      </c>
      <c r="AX542" s="122">
        <f t="shared" si="1162"/>
        <v>2823.3239448472486</v>
      </c>
      <c r="AY542" s="122">
        <f t="shared" si="1163"/>
        <v>2823.3239975316778</v>
      </c>
      <c r="AZ542" s="122">
        <f t="shared" si="1164"/>
        <v>2823.3239975314409</v>
      </c>
      <c r="BA542" s="469">
        <f t="shared" si="1165"/>
        <v>2823.3239975314063</v>
      </c>
      <c r="BB542" s="97">
        <f t="shared" si="1166"/>
        <v>1.745792459457884E-4</v>
      </c>
      <c r="BC542" s="97">
        <f t="shared" si="1167"/>
        <v>1.5712206421000731E-3</v>
      </c>
      <c r="BD542" s="97">
        <f t="shared" si="1168"/>
        <v>2.4206796767752385E-3</v>
      </c>
      <c r="BE542" s="97">
        <f t="shared" si="1169"/>
        <v>1.6017645815527204E-4</v>
      </c>
      <c r="BF542" s="97">
        <f t="shared" si="1170"/>
        <v>1.4415949391268195E-3</v>
      </c>
      <c r="BG542" s="97">
        <f t="shared" si="1171"/>
        <v>2.3881684707986288E-3</v>
      </c>
      <c r="BH542" s="97">
        <f t="shared" si="1172"/>
        <v>1.5013815151335022E-4</v>
      </c>
      <c r="BI542" s="97">
        <f t="shared" si="1173"/>
        <v>1.3512497522061371E-3</v>
      </c>
      <c r="BJ542" s="97">
        <f t="shared" si="1174"/>
        <v>2.3503851773661807E-3</v>
      </c>
      <c r="BK542" s="97">
        <f t="shared" si="1175"/>
        <v>1.2726827029449871E-4</v>
      </c>
      <c r="BL542" s="97">
        <f t="shared" si="1176"/>
        <v>1.1454198480908796E-3</v>
      </c>
      <c r="BM542" s="469">
        <f t="shared" si="1177"/>
        <v>2.3030715719947791E-3</v>
      </c>
      <c r="BN542" s="467">
        <f t="shared" si="1178"/>
        <v>700797215.90022564</v>
      </c>
      <c r="BO542" s="97">
        <f t="shared" si="1179"/>
        <v>203400810.42764804</v>
      </c>
      <c r="BP542" s="97">
        <f t="shared" si="1180"/>
        <v>159469449.75229353</v>
      </c>
      <c r="BQ542" s="97">
        <f t="shared" si="1181"/>
        <v>735605806.6330297</v>
      </c>
      <c r="BR542" s="97">
        <f t="shared" si="1182"/>
        <v>213503726.65544525</v>
      </c>
      <c r="BS542" s="97">
        <f t="shared" si="1183"/>
        <v>160688070.69797572</v>
      </c>
      <c r="BT542" s="97">
        <f t="shared" si="1184"/>
        <v>762903732.64511406</v>
      </c>
      <c r="BU542" s="97">
        <f t="shared" si="1185"/>
        <v>221426732.26654011</v>
      </c>
      <c r="BV542" s="97">
        <f t="shared" si="1186"/>
        <v>162137294.43583384</v>
      </c>
      <c r="BW542" s="97">
        <f t="shared" si="1187"/>
        <v>837291667.73831248</v>
      </c>
      <c r="BX542" s="97">
        <f t="shared" si="1188"/>
        <v>243017237.96594572</v>
      </c>
      <c r="BY542" s="469">
        <f t="shared" si="1189"/>
        <v>164004257.90502396</v>
      </c>
      <c r="BZ542" s="470">
        <f t="shared" si="1190"/>
        <v>6194.8133123711814</v>
      </c>
      <c r="CA542" s="470">
        <f t="shared" si="1191"/>
        <v>199.77630274154944</v>
      </c>
      <c r="CB542" s="470">
        <f t="shared" si="1192"/>
        <v>101.66433873280276</v>
      </c>
      <c r="CC542" s="470">
        <f t="shared" si="1193"/>
        <v>7087.2039541001068</v>
      </c>
      <c r="CD542" s="470">
        <f t="shared" si="1194"/>
        <v>228.5549751593272</v>
      </c>
      <c r="CE542" s="470">
        <f t="shared" si="1195"/>
        <v>103.83580747308493</v>
      </c>
      <c r="CF542" s="470">
        <f t="shared" si="1196"/>
        <v>7841.6443906283939</v>
      </c>
      <c r="CG542" s="470">
        <f t="shared" si="1197"/>
        <v>252.88489657066867</v>
      </c>
      <c r="CH542" s="470">
        <f t="shared" si="1198"/>
        <v>106.45654092524114</v>
      </c>
      <c r="CI542" s="470">
        <f t="shared" si="1199"/>
        <v>10152.782819673756</v>
      </c>
      <c r="CJ542" s="470">
        <f t="shared" si="1200"/>
        <v>327.4167133013899</v>
      </c>
      <c r="CK542" s="472">
        <f t="shared" si="1201"/>
        <v>109.89455057138419</v>
      </c>
      <c r="CL542" s="470">
        <f t="shared" si="1202"/>
        <v>0</v>
      </c>
      <c r="CM542" s="116">
        <f t="shared" si="1203"/>
        <v>0</v>
      </c>
      <c r="CN542" s="116">
        <f t="shared" si="1204"/>
        <v>0</v>
      </c>
      <c r="CO542" s="116">
        <f t="shared" si="1205"/>
        <v>0</v>
      </c>
      <c r="CP542" s="116">
        <f t="shared" si="1206"/>
        <v>0</v>
      </c>
      <c r="CQ542" s="116">
        <f t="shared" si="1207"/>
        <v>0</v>
      </c>
      <c r="CR542" s="116">
        <f t="shared" si="1208"/>
        <v>0</v>
      </c>
      <c r="CS542" s="116">
        <f t="shared" si="1209"/>
        <v>0</v>
      </c>
      <c r="CT542" s="116">
        <f t="shared" si="1210"/>
        <v>0</v>
      </c>
      <c r="CU542" s="116">
        <f t="shared" si="1211"/>
        <v>0</v>
      </c>
      <c r="CV542" s="116">
        <f t="shared" si="1212"/>
        <v>0</v>
      </c>
      <c r="CW542" s="471">
        <f t="shared" si="1213"/>
        <v>0</v>
      </c>
      <c r="CX542" s="470">
        <f t="shared" si="1214"/>
        <v>0</v>
      </c>
      <c r="CY542" s="116">
        <f t="shared" si="1215"/>
        <v>0</v>
      </c>
      <c r="CZ542" s="116">
        <f t="shared" si="1216"/>
        <v>0</v>
      </c>
      <c r="DA542" s="116">
        <f t="shared" si="1217"/>
        <v>0</v>
      </c>
      <c r="DB542" s="116">
        <f t="shared" si="1218"/>
        <v>0</v>
      </c>
      <c r="DC542" s="116">
        <f t="shared" si="1219"/>
        <v>0</v>
      </c>
      <c r="DD542" s="116">
        <f t="shared" si="1220"/>
        <v>0</v>
      </c>
      <c r="DE542" s="116">
        <f t="shared" si="1221"/>
        <v>0</v>
      </c>
      <c r="DF542" s="116">
        <f t="shared" si="1222"/>
        <v>0</v>
      </c>
      <c r="DG542" s="116">
        <f t="shared" si="1223"/>
        <v>0</v>
      </c>
      <c r="DH542" s="116">
        <f t="shared" si="1224"/>
        <v>0</v>
      </c>
      <c r="DI542" s="471">
        <f t="shared" si="1225"/>
        <v>0</v>
      </c>
      <c r="DJ542" s="470">
        <f t="shared" si="1226"/>
        <v>0</v>
      </c>
      <c r="DK542" s="116">
        <f t="shared" si="1227"/>
        <v>0</v>
      </c>
      <c r="DL542" s="116">
        <f t="shared" si="1228"/>
        <v>0</v>
      </c>
      <c r="DM542" s="116">
        <f t="shared" si="1229"/>
        <v>0</v>
      </c>
      <c r="DN542" s="116">
        <f t="shared" si="1230"/>
        <v>0</v>
      </c>
      <c r="DO542" s="116">
        <f t="shared" si="1231"/>
        <v>0</v>
      </c>
      <c r="DP542" s="116">
        <f t="shared" si="1232"/>
        <v>0</v>
      </c>
      <c r="DQ542" s="116">
        <f t="shared" si="1233"/>
        <v>0</v>
      </c>
      <c r="DR542" s="116">
        <f t="shared" si="1234"/>
        <v>0</v>
      </c>
      <c r="DS542" s="116">
        <f t="shared" si="1235"/>
        <v>0</v>
      </c>
      <c r="DT542" s="116">
        <f t="shared" si="1236"/>
        <v>0</v>
      </c>
      <c r="DU542" s="471">
        <f t="shared" si="1237"/>
        <v>0</v>
      </c>
      <c r="DV542" s="470">
        <f t="shared" si="1238"/>
        <v>0</v>
      </c>
      <c r="DW542" s="470">
        <f t="shared" si="1239"/>
        <v>0</v>
      </c>
      <c r="DX542" s="470">
        <f t="shared" si="1240"/>
        <v>0</v>
      </c>
      <c r="DY542" s="470">
        <f t="shared" si="1241"/>
        <v>0</v>
      </c>
      <c r="DZ542" s="470">
        <f t="shared" si="1242"/>
        <v>0</v>
      </c>
      <c r="EA542" s="470">
        <f t="shared" si="1243"/>
        <v>0</v>
      </c>
      <c r="EB542" s="470">
        <f t="shared" si="1244"/>
        <v>0</v>
      </c>
      <c r="EC542" s="470">
        <f t="shared" si="1245"/>
        <v>0</v>
      </c>
      <c r="ED542" s="470">
        <f t="shared" si="1246"/>
        <v>0</v>
      </c>
      <c r="EE542" s="470">
        <f t="shared" si="1247"/>
        <v>0</v>
      </c>
      <c r="EF542" s="470">
        <f t="shared" si="1248"/>
        <v>0</v>
      </c>
      <c r="EG542" s="470">
        <f t="shared" si="1249"/>
        <v>0</v>
      </c>
      <c r="EH542" s="466">
        <f t="shared" si="1250"/>
        <v>4014206.9127612235</v>
      </c>
      <c r="EI542" s="122">
        <f t="shared" si="1251"/>
        <v>129454.00854445569</v>
      </c>
      <c r="EJ542" s="122">
        <f t="shared" si="1252"/>
        <v>65877.964475140398</v>
      </c>
      <c r="EK542" s="122">
        <f t="shared" si="1253"/>
        <v>4592471.4224854894</v>
      </c>
      <c r="EL542" s="122">
        <f t="shared" si="1254"/>
        <v>148102.43908373138</v>
      </c>
      <c r="EM542" s="122">
        <f t="shared" si="1255"/>
        <v>67285.064962037592</v>
      </c>
      <c r="EN542" s="122">
        <f t="shared" si="1256"/>
        <v>5081344.9143689303</v>
      </c>
      <c r="EO542" s="122">
        <f t="shared" si="1257"/>
        <v>163868.10203296956</v>
      </c>
      <c r="EP542" s="122">
        <f t="shared" si="1258"/>
        <v>68983.286653263931</v>
      </c>
      <c r="EQ542" s="122">
        <f t="shared" si="1259"/>
        <v>6578950.635541915</v>
      </c>
      <c r="ER542" s="122">
        <f t="shared" si="1260"/>
        <v>212164.33290464888</v>
      </c>
      <c r="ES542" s="469">
        <f t="shared" si="1261"/>
        <v>71211.099081464301</v>
      </c>
      <c r="ET542" s="466">
        <f t="shared" si="1262"/>
        <v>0</v>
      </c>
      <c r="EU542" s="122">
        <f t="shared" si="1263"/>
        <v>0</v>
      </c>
      <c r="EV542" s="122">
        <f t="shared" si="1264"/>
        <v>0</v>
      </c>
      <c r="EW542" s="122">
        <f t="shared" si="1265"/>
        <v>0</v>
      </c>
      <c r="EX542" s="122">
        <f t="shared" si="1266"/>
        <v>0</v>
      </c>
      <c r="EY542" s="122">
        <f t="shared" si="1267"/>
        <v>0</v>
      </c>
      <c r="EZ542" s="122">
        <f t="shared" si="1268"/>
        <v>0</v>
      </c>
      <c r="FA542" s="122">
        <f t="shared" si="1269"/>
        <v>0</v>
      </c>
      <c r="FB542" s="122">
        <f t="shared" si="1270"/>
        <v>0</v>
      </c>
      <c r="FC542" s="122">
        <f t="shared" si="1271"/>
        <v>0</v>
      </c>
      <c r="FD542" s="122">
        <f t="shared" si="1272"/>
        <v>0</v>
      </c>
      <c r="FE542" s="469">
        <f t="shared" si="1273"/>
        <v>0</v>
      </c>
      <c r="FF542" s="466">
        <f t="shared" si="1274"/>
        <v>0</v>
      </c>
      <c r="FG542" s="466">
        <f t="shared" si="1275"/>
        <v>0</v>
      </c>
      <c r="FH542" s="466">
        <f t="shared" si="1276"/>
        <v>0</v>
      </c>
      <c r="FI542" s="466">
        <f t="shared" si="1277"/>
        <v>0</v>
      </c>
      <c r="FJ542" s="466">
        <f t="shared" si="1278"/>
        <v>0</v>
      </c>
      <c r="FK542" s="466">
        <f t="shared" si="1279"/>
        <v>0</v>
      </c>
      <c r="FL542" s="466">
        <f t="shared" si="1280"/>
        <v>0</v>
      </c>
      <c r="FM542" s="466">
        <f t="shared" si="1281"/>
        <v>0</v>
      </c>
      <c r="FN542" s="466">
        <f t="shared" si="1282"/>
        <v>0</v>
      </c>
      <c r="FO542" s="466">
        <f t="shared" si="1283"/>
        <v>0</v>
      </c>
      <c r="FP542" s="466">
        <f t="shared" si="1284"/>
        <v>0</v>
      </c>
      <c r="FQ542" s="468">
        <f t="shared" si="1285"/>
        <v>0</v>
      </c>
      <c r="FR542" s="466">
        <f t="shared" si="1286"/>
        <v>0</v>
      </c>
      <c r="FS542" s="466">
        <f t="shared" si="1287"/>
        <v>0</v>
      </c>
      <c r="FT542" s="466">
        <f t="shared" si="1288"/>
        <v>0</v>
      </c>
      <c r="FU542" s="466">
        <f t="shared" si="1289"/>
        <v>0</v>
      </c>
      <c r="FV542" s="466">
        <f t="shared" si="1290"/>
        <v>0</v>
      </c>
      <c r="FW542" s="466">
        <f t="shared" si="1291"/>
        <v>0</v>
      </c>
      <c r="FX542" s="466">
        <f t="shared" si="1292"/>
        <v>0</v>
      </c>
      <c r="FY542" s="466">
        <f t="shared" si="1293"/>
        <v>0</v>
      </c>
      <c r="FZ542" s="466">
        <f t="shared" si="1294"/>
        <v>0</v>
      </c>
      <c r="GA542" s="466">
        <f t="shared" si="1295"/>
        <v>0</v>
      </c>
      <c r="GB542" s="466">
        <f t="shared" si="1296"/>
        <v>0</v>
      </c>
      <c r="GC542" s="468">
        <f t="shared" si="1297"/>
        <v>0</v>
      </c>
    </row>
    <row r="543" spans="1:185">
      <c r="A543" s="97">
        <v>540</v>
      </c>
      <c r="B543" s="97" t="s">
        <v>11</v>
      </c>
      <c r="C543" s="97" t="s">
        <v>213</v>
      </c>
      <c r="D543" s="97" t="s">
        <v>935</v>
      </c>
      <c r="E543" s="321">
        <v>2.458679328133E-3</v>
      </c>
      <c r="F543" s="122">
        <v>0</v>
      </c>
      <c r="G543" s="122">
        <v>2.7321180379684E-2</v>
      </c>
      <c r="H543" s="122">
        <v>2.2558382835619999E-3</v>
      </c>
      <c r="I543" s="122">
        <v>0</v>
      </c>
      <c r="J543" s="122">
        <v>2.5801855069181E-2</v>
      </c>
      <c r="K543" s="122">
        <v>2.1144642221940001E-3</v>
      </c>
      <c r="L543" s="122">
        <v>0</v>
      </c>
      <c r="M543" s="122">
        <v>2.4602308235719999E-2</v>
      </c>
      <c r="N543" s="122">
        <v>1.792377230209E-3</v>
      </c>
      <c r="O543" s="122">
        <v>0</v>
      </c>
      <c r="P543" s="475">
        <v>2.222988063419E-2</v>
      </c>
      <c r="Q543" s="474">
        <v>3</v>
      </c>
      <c r="R543" s="97">
        <v>7.376037984399E-3</v>
      </c>
      <c r="S543" s="97">
        <v>0</v>
      </c>
      <c r="T543" s="97">
        <v>8.1963541139050994E-2</v>
      </c>
      <c r="U543" s="97">
        <v>6.7675148506859996E-3</v>
      </c>
      <c r="V543" s="97">
        <v>0</v>
      </c>
      <c r="W543" s="97">
        <v>7.7405565207541993E-2</v>
      </c>
      <c r="X543" s="97">
        <v>6.3433926665830004E-3</v>
      </c>
      <c r="Y543" s="97">
        <v>0</v>
      </c>
      <c r="Z543" s="97">
        <v>7.3806924707158994E-2</v>
      </c>
      <c r="AA543" s="97">
        <v>5.3771316906270003E-3</v>
      </c>
      <c r="AB543" s="97">
        <v>0</v>
      </c>
      <c r="AC543" s="97">
        <v>6.6689641902569999E-2</v>
      </c>
      <c r="AD543" s="321">
        <v>8.3812114380300802</v>
      </c>
      <c r="AE543" s="97">
        <v>0</v>
      </c>
      <c r="AF543" s="97">
        <v>93.133165792944894</v>
      </c>
      <c r="AG543" s="97">
        <v>7.6897614943925996</v>
      </c>
      <c r="AH543" s="97">
        <v>0</v>
      </c>
      <c r="AI543" s="97">
        <v>87.954049295412503</v>
      </c>
      <c r="AJ543" s="97">
        <v>7.2078418367058701</v>
      </c>
      <c r="AK543" s="97">
        <v>0</v>
      </c>
      <c r="AL543" s="97">
        <v>83.865003824233995</v>
      </c>
      <c r="AM543" s="97">
        <v>6.1099031383239302</v>
      </c>
      <c r="AN543" s="97">
        <v>0</v>
      </c>
      <c r="AO543" s="97">
        <v>75.777807909095102</v>
      </c>
      <c r="AP543" s="466">
        <f t="shared" si="1154"/>
        <v>1136.275525662573</v>
      </c>
      <c r="AQ543" s="122">
        <f t="shared" si="1155"/>
        <v>0</v>
      </c>
      <c r="AR543" s="473">
        <f t="shared" si="1156"/>
        <v>1136.2755256626194</v>
      </c>
      <c r="AS543" s="122">
        <f t="shared" si="1157"/>
        <v>1136.2755256625871</v>
      </c>
      <c r="AT543" s="122">
        <f t="shared" si="1158"/>
        <v>0</v>
      </c>
      <c r="AU543" s="122">
        <f t="shared" si="1159"/>
        <v>1136.2755256626267</v>
      </c>
      <c r="AV543" s="122">
        <f t="shared" si="1160"/>
        <v>1136.2755256625983</v>
      </c>
      <c r="AW543" s="122">
        <f t="shared" si="1161"/>
        <v>0</v>
      </c>
      <c r="AX543" s="122">
        <f t="shared" si="1162"/>
        <v>1136.2755480868775</v>
      </c>
      <c r="AY543" s="122">
        <f t="shared" si="1163"/>
        <v>1136.2755256625462</v>
      </c>
      <c r="AZ543" s="122">
        <f t="shared" si="1164"/>
        <v>0</v>
      </c>
      <c r="BA543" s="469">
        <f t="shared" si="1165"/>
        <v>1136.2755256626274</v>
      </c>
      <c r="BB543" s="97">
        <f t="shared" si="1166"/>
        <v>3.7942885764932484E-4</v>
      </c>
      <c r="BC543" s="97">
        <f t="shared" si="1167"/>
        <v>0</v>
      </c>
      <c r="BD543" s="97">
        <f t="shared" si="1168"/>
        <v>4.2162652699270116E-3</v>
      </c>
      <c r="BE543" s="97">
        <f t="shared" si="1169"/>
        <v>3.4812597689325126E-4</v>
      </c>
      <c r="BF543" s="97">
        <f t="shared" si="1170"/>
        <v>0</v>
      </c>
      <c r="BG543" s="97">
        <f t="shared" si="1171"/>
        <v>3.9817996117317211E-3</v>
      </c>
      <c r="BH543" s="97">
        <f t="shared" si="1172"/>
        <v>3.2630881757836073E-4</v>
      </c>
      <c r="BI543" s="97">
        <f t="shared" si="1173"/>
        <v>0</v>
      </c>
      <c r="BJ543" s="97">
        <f t="shared" si="1174"/>
        <v>3.7966828787323894E-3</v>
      </c>
      <c r="BK543" s="97">
        <f t="shared" si="1175"/>
        <v>2.7660363722636444E-4</v>
      </c>
      <c r="BL543" s="97">
        <f t="shared" si="1176"/>
        <v>0</v>
      </c>
      <c r="BM543" s="469">
        <f t="shared" si="1177"/>
        <v>3.4305645792029431E-3</v>
      </c>
      <c r="BN543" s="467">
        <f t="shared" si="1178"/>
        <v>182182538.98785734</v>
      </c>
      <c r="BO543" s="97">
        <f t="shared" si="1179"/>
        <v>0</v>
      </c>
      <c r="BP543" s="97">
        <f t="shared" si="1180"/>
        <v>46959419.442245729</v>
      </c>
      <c r="BQ543" s="97">
        <f t="shared" si="1181"/>
        <v>191231543.88460633</v>
      </c>
      <c r="BR543" s="97">
        <f t="shared" si="1182"/>
        <v>0</v>
      </c>
      <c r="BS543" s="97">
        <f t="shared" si="1183"/>
        <v>48496728.166164316</v>
      </c>
      <c r="BT543" s="97">
        <f t="shared" si="1184"/>
        <v>198328041.06972143</v>
      </c>
      <c r="BU543" s="97">
        <f t="shared" si="1185"/>
        <v>0</v>
      </c>
      <c r="BV543" s="97">
        <f t="shared" si="1186"/>
        <v>49814126.157720029</v>
      </c>
      <c r="BW543" s="97">
        <f t="shared" si="1187"/>
        <v>217666278.40549871</v>
      </c>
      <c r="BX543" s="97">
        <f t="shared" si="1188"/>
        <v>0</v>
      </c>
      <c r="BY543" s="469">
        <f t="shared" si="1189"/>
        <v>52740751.010118186</v>
      </c>
      <c r="BZ543" s="470">
        <f t="shared" si="1190"/>
        <v>1234.9620444823508</v>
      </c>
      <c r="CA543" s="470">
        <f t="shared" si="1191"/>
        <v>0</v>
      </c>
      <c r="CB543" s="470">
        <f t="shared" si="1192"/>
        <v>28.646529169950799</v>
      </c>
      <c r="CC543" s="470">
        <f t="shared" si="1193"/>
        <v>1412.8638658637142</v>
      </c>
      <c r="CD543" s="470">
        <f t="shared" si="1194"/>
        <v>0</v>
      </c>
      <c r="CE543" s="470">
        <f t="shared" si="1195"/>
        <v>31.326383339578694</v>
      </c>
      <c r="CF543" s="470">
        <f t="shared" si="1196"/>
        <v>1563.2647346152303</v>
      </c>
      <c r="CG543" s="470">
        <f t="shared" si="1197"/>
        <v>0</v>
      </c>
      <c r="CH543" s="470">
        <f t="shared" si="1198"/>
        <v>33.746241531784243</v>
      </c>
      <c r="CI543" s="470">
        <f t="shared" si="1199"/>
        <v>2023.9998844078684</v>
      </c>
      <c r="CJ543" s="470">
        <f t="shared" si="1200"/>
        <v>0</v>
      </c>
      <c r="CK543" s="472">
        <f t="shared" si="1201"/>
        <v>39.541935977981112</v>
      </c>
      <c r="CL543" s="470">
        <f t="shared" si="1202"/>
        <v>0</v>
      </c>
      <c r="CM543" s="116">
        <f t="shared" si="1203"/>
        <v>0</v>
      </c>
      <c r="CN543" s="116">
        <f t="shared" si="1204"/>
        <v>0</v>
      </c>
      <c r="CO543" s="116">
        <f t="shared" si="1205"/>
        <v>0</v>
      </c>
      <c r="CP543" s="116">
        <f t="shared" si="1206"/>
        <v>0</v>
      </c>
      <c r="CQ543" s="116">
        <f t="shared" si="1207"/>
        <v>0</v>
      </c>
      <c r="CR543" s="116">
        <f t="shared" si="1208"/>
        <v>0</v>
      </c>
      <c r="CS543" s="116">
        <f t="shared" si="1209"/>
        <v>0</v>
      </c>
      <c r="CT543" s="116">
        <f t="shared" si="1210"/>
        <v>0</v>
      </c>
      <c r="CU543" s="116">
        <f t="shared" si="1211"/>
        <v>0</v>
      </c>
      <c r="CV543" s="116">
        <f t="shared" si="1212"/>
        <v>0</v>
      </c>
      <c r="CW543" s="471">
        <f t="shared" si="1213"/>
        <v>0</v>
      </c>
      <c r="CX543" s="470">
        <f t="shared" si="1214"/>
        <v>0</v>
      </c>
      <c r="CY543" s="116">
        <f t="shared" si="1215"/>
        <v>0</v>
      </c>
      <c r="CZ543" s="116">
        <f t="shared" si="1216"/>
        <v>0</v>
      </c>
      <c r="DA543" s="116">
        <f t="shared" si="1217"/>
        <v>0</v>
      </c>
      <c r="DB543" s="116">
        <f t="shared" si="1218"/>
        <v>0</v>
      </c>
      <c r="DC543" s="116">
        <f t="shared" si="1219"/>
        <v>0</v>
      </c>
      <c r="DD543" s="116">
        <f t="shared" si="1220"/>
        <v>0</v>
      </c>
      <c r="DE543" s="116">
        <f t="shared" si="1221"/>
        <v>0</v>
      </c>
      <c r="DF543" s="116">
        <f t="shared" si="1222"/>
        <v>0</v>
      </c>
      <c r="DG543" s="116">
        <f t="shared" si="1223"/>
        <v>0</v>
      </c>
      <c r="DH543" s="116">
        <f t="shared" si="1224"/>
        <v>0</v>
      </c>
      <c r="DI543" s="471">
        <f t="shared" si="1225"/>
        <v>0</v>
      </c>
      <c r="DJ543" s="470">
        <f t="shared" si="1226"/>
        <v>0</v>
      </c>
      <c r="DK543" s="116">
        <f t="shared" si="1227"/>
        <v>0</v>
      </c>
      <c r="DL543" s="116">
        <f t="shared" si="1228"/>
        <v>0</v>
      </c>
      <c r="DM543" s="116">
        <f t="shared" si="1229"/>
        <v>0</v>
      </c>
      <c r="DN543" s="116">
        <f t="shared" si="1230"/>
        <v>0</v>
      </c>
      <c r="DO543" s="116">
        <f t="shared" si="1231"/>
        <v>0</v>
      </c>
      <c r="DP543" s="116">
        <f t="shared" si="1232"/>
        <v>0</v>
      </c>
      <c r="DQ543" s="116">
        <f t="shared" si="1233"/>
        <v>0</v>
      </c>
      <c r="DR543" s="116">
        <f t="shared" si="1234"/>
        <v>0</v>
      </c>
      <c r="DS543" s="116">
        <f t="shared" si="1235"/>
        <v>0</v>
      </c>
      <c r="DT543" s="116">
        <f t="shared" si="1236"/>
        <v>0</v>
      </c>
      <c r="DU543" s="471">
        <f t="shared" si="1237"/>
        <v>0</v>
      </c>
      <c r="DV543" s="470">
        <f t="shared" si="1238"/>
        <v>0</v>
      </c>
      <c r="DW543" s="470">
        <f t="shared" si="1239"/>
        <v>0</v>
      </c>
      <c r="DX543" s="470">
        <f t="shared" si="1240"/>
        <v>0</v>
      </c>
      <c r="DY543" s="470">
        <f t="shared" si="1241"/>
        <v>0</v>
      </c>
      <c r="DZ543" s="470">
        <f t="shared" si="1242"/>
        <v>0</v>
      </c>
      <c r="EA543" s="470">
        <f t="shared" si="1243"/>
        <v>0</v>
      </c>
      <c r="EB543" s="470">
        <f t="shared" si="1244"/>
        <v>0</v>
      </c>
      <c r="EC543" s="470">
        <f t="shared" si="1245"/>
        <v>0</v>
      </c>
      <c r="ED543" s="470">
        <f t="shared" si="1246"/>
        <v>0</v>
      </c>
      <c r="EE543" s="470">
        <f t="shared" si="1247"/>
        <v>0</v>
      </c>
      <c r="EF543" s="470">
        <f t="shared" si="1248"/>
        <v>0</v>
      </c>
      <c r="EG543" s="470">
        <f t="shared" si="1249"/>
        <v>0</v>
      </c>
      <c r="EH543" s="466">
        <f t="shared" si="1250"/>
        <v>480149.40169952437</v>
      </c>
      <c r="EI543" s="122">
        <f t="shared" si="1251"/>
        <v>0</v>
      </c>
      <c r="EJ543" s="122">
        <f t="shared" si="1252"/>
        <v>11137.681439825215</v>
      </c>
      <c r="EK543" s="122">
        <f t="shared" si="1253"/>
        <v>549317.07651119994</v>
      </c>
      <c r="EL543" s="122">
        <f t="shared" si="1254"/>
        <v>0</v>
      </c>
      <c r="EM543" s="122">
        <f t="shared" si="1255"/>
        <v>12179.600405624793</v>
      </c>
      <c r="EN543" s="122">
        <f t="shared" si="1256"/>
        <v>607792.46647876548</v>
      </c>
      <c r="EO543" s="122">
        <f t="shared" si="1257"/>
        <v>0</v>
      </c>
      <c r="EP543" s="122">
        <f t="shared" si="1258"/>
        <v>13120.433744087584</v>
      </c>
      <c r="EQ543" s="122">
        <f t="shared" si="1259"/>
        <v>786924.85965890205</v>
      </c>
      <c r="ER543" s="122">
        <f t="shared" si="1260"/>
        <v>0</v>
      </c>
      <c r="ES543" s="469">
        <f t="shared" si="1261"/>
        <v>15373.781717985314</v>
      </c>
      <c r="ET543" s="466">
        <f t="shared" si="1262"/>
        <v>0</v>
      </c>
      <c r="EU543" s="122">
        <f t="shared" si="1263"/>
        <v>0</v>
      </c>
      <c r="EV543" s="122">
        <f t="shared" si="1264"/>
        <v>0</v>
      </c>
      <c r="EW543" s="122">
        <f t="shared" si="1265"/>
        <v>0</v>
      </c>
      <c r="EX543" s="122">
        <f t="shared" si="1266"/>
        <v>0</v>
      </c>
      <c r="EY543" s="122">
        <f t="shared" si="1267"/>
        <v>0</v>
      </c>
      <c r="EZ543" s="122">
        <f t="shared" si="1268"/>
        <v>0</v>
      </c>
      <c r="FA543" s="122">
        <f t="shared" si="1269"/>
        <v>0</v>
      </c>
      <c r="FB543" s="122">
        <f t="shared" si="1270"/>
        <v>0</v>
      </c>
      <c r="FC543" s="122">
        <f t="shared" si="1271"/>
        <v>0</v>
      </c>
      <c r="FD543" s="122">
        <f t="shared" si="1272"/>
        <v>0</v>
      </c>
      <c r="FE543" s="469">
        <f t="shared" si="1273"/>
        <v>0</v>
      </c>
      <c r="FF543" s="466">
        <f t="shared" si="1274"/>
        <v>0</v>
      </c>
      <c r="FG543" s="466">
        <f t="shared" si="1275"/>
        <v>0</v>
      </c>
      <c r="FH543" s="466">
        <f t="shared" si="1276"/>
        <v>0</v>
      </c>
      <c r="FI543" s="466">
        <f t="shared" si="1277"/>
        <v>0</v>
      </c>
      <c r="FJ543" s="466">
        <f t="shared" si="1278"/>
        <v>0</v>
      </c>
      <c r="FK543" s="466">
        <f t="shared" si="1279"/>
        <v>0</v>
      </c>
      <c r="FL543" s="466">
        <f t="shared" si="1280"/>
        <v>0</v>
      </c>
      <c r="FM543" s="466">
        <f t="shared" si="1281"/>
        <v>0</v>
      </c>
      <c r="FN543" s="466">
        <f t="shared" si="1282"/>
        <v>0</v>
      </c>
      <c r="FO543" s="466">
        <f t="shared" si="1283"/>
        <v>0</v>
      </c>
      <c r="FP543" s="466">
        <f t="shared" si="1284"/>
        <v>0</v>
      </c>
      <c r="FQ543" s="468">
        <f t="shared" si="1285"/>
        <v>0</v>
      </c>
      <c r="FR543" s="466">
        <f t="shared" si="1286"/>
        <v>0</v>
      </c>
      <c r="FS543" s="466">
        <f t="shared" si="1287"/>
        <v>0</v>
      </c>
      <c r="FT543" s="466">
        <f t="shared" si="1288"/>
        <v>0</v>
      </c>
      <c r="FU543" s="466">
        <f t="shared" si="1289"/>
        <v>0</v>
      </c>
      <c r="FV543" s="466">
        <f t="shared" si="1290"/>
        <v>0</v>
      </c>
      <c r="FW543" s="466">
        <f t="shared" si="1291"/>
        <v>0</v>
      </c>
      <c r="FX543" s="466">
        <f t="shared" si="1292"/>
        <v>0</v>
      </c>
      <c r="FY543" s="466">
        <f t="shared" si="1293"/>
        <v>0</v>
      </c>
      <c r="FZ543" s="466">
        <f t="shared" si="1294"/>
        <v>0</v>
      </c>
      <c r="GA543" s="466">
        <f t="shared" si="1295"/>
        <v>0</v>
      </c>
      <c r="GB543" s="466">
        <f t="shared" si="1296"/>
        <v>0</v>
      </c>
      <c r="GC543" s="468">
        <f t="shared" si="1297"/>
        <v>0</v>
      </c>
    </row>
    <row r="544" spans="1:185">
      <c r="A544" s="97">
        <v>541</v>
      </c>
      <c r="B544" s="97" t="s">
        <v>11</v>
      </c>
      <c r="C544" s="97" t="s">
        <v>213</v>
      </c>
      <c r="D544" s="97" t="s">
        <v>935</v>
      </c>
      <c r="E544" s="321">
        <v>2.8460159353099999E-3</v>
      </c>
      <c r="F544" s="122">
        <v>1.401063911484E-3</v>
      </c>
      <c r="G544" s="122">
        <v>2.3888106662414001E-2</v>
      </c>
      <c r="H544" s="122">
        <v>2.5873127538639999E-3</v>
      </c>
      <c r="I544" s="122">
        <v>1.2854761387860001E-3</v>
      </c>
      <c r="J544" s="122">
        <v>2.3313597697183001E-2</v>
      </c>
      <c r="K544" s="122">
        <v>2.3712994151069999E-3</v>
      </c>
      <c r="L544" s="122">
        <v>1.2049149638759999E-3</v>
      </c>
      <c r="M544" s="122">
        <v>2.2645925115968E-2</v>
      </c>
      <c r="N544" s="122">
        <v>2.0087171276320002E-3</v>
      </c>
      <c r="O544" s="122">
        <v>1.021375591472E-3</v>
      </c>
      <c r="P544" s="475">
        <v>2.1809841382783999E-2</v>
      </c>
      <c r="Q544" s="474">
        <v>1</v>
      </c>
      <c r="R544" s="97">
        <v>2.8460159353099999E-3</v>
      </c>
      <c r="S544" s="97">
        <v>1.401063911484E-3</v>
      </c>
      <c r="T544" s="97">
        <v>2.3888106662414001E-2</v>
      </c>
      <c r="U544" s="97">
        <v>2.5873127538639999E-3</v>
      </c>
      <c r="V544" s="97">
        <v>1.2854761387860001E-3</v>
      </c>
      <c r="W544" s="97">
        <v>2.3313597697183001E-2</v>
      </c>
      <c r="X544" s="97">
        <v>2.3712994151069999E-3</v>
      </c>
      <c r="Y544" s="97">
        <v>1.2049149638759999E-3</v>
      </c>
      <c r="Z544" s="97">
        <v>2.2645925115968E-2</v>
      </c>
      <c r="AA544" s="97">
        <v>2.0087171276320002E-3</v>
      </c>
      <c r="AB544" s="97">
        <v>1.021375591472E-3</v>
      </c>
      <c r="AC544" s="97">
        <v>2.1809841382783999E-2</v>
      </c>
      <c r="AD544" s="321">
        <v>18.748663741718701</v>
      </c>
      <c r="AE544" s="97">
        <v>9.2297712852414104</v>
      </c>
      <c r="AF544" s="97">
        <v>157.36738283271299</v>
      </c>
      <c r="AG544" s="97">
        <v>17.0444080143835</v>
      </c>
      <c r="AH544" s="97">
        <v>8.4683151542089998</v>
      </c>
      <c r="AI544" s="97">
        <v>153.58269727558601</v>
      </c>
      <c r="AJ544" s="97">
        <v>15.621379632206301</v>
      </c>
      <c r="AK544" s="97">
        <v>7.9376033053076203</v>
      </c>
      <c r="AL544" s="97">
        <v>149.18428039550699</v>
      </c>
      <c r="AM544" s="97">
        <v>13.2328008114597</v>
      </c>
      <c r="AN544" s="97">
        <v>6.7285032669409901</v>
      </c>
      <c r="AO544" s="97">
        <v>143.67642052626701</v>
      </c>
      <c r="AP544" s="466">
        <f t="shared" si="1154"/>
        <v>6587.687549148075</v>
      </c>
      <c r="AQ544" s="122">
        <f t="shared" si="1155"/>
        <v>6587.6875491463361</v>
      </c>
      <c r="AR544" s="473">
        <f t="shared" si="1156"/>
        <v>6587.6875491483725</v>
      </c>
      <c r="AS544" s="122">
        <f t="shared" si="1157"/>
        <v>6587.6875491486971</v>
      </c>
      <c r="AT544" s="122">
        <f t="shared" si="1158"/>
        <v>6587.687549149261</v>
      </c>
      <c r="AU544" s="122">
        <f t="shared" si="1159"/>
        <v>6587.6875491483461</v>
      </c>
      <c r="AV544" s="122">
        <f t="shared" si="1160"/>
        <v>6587.6875491496794</v>
      </c>
      <c r="AW544" s="122">
        <f t="shared" si="1161"/>
        <v>6587.687549147654</v>
      </c>
      <c r="AX544" s="122">
        <f t="shared" si="1162"/>
        <v>6587.6876140650484</v>
      </c>
      <c r="AY544" s="122">
        <f t="shared" si="1163"/>
        <v>6587.6875491470237</v>
      </c>
      <c r="AZ544" s="122">
        <f t="shared" si="1164"/>
        <v>6587.6875491452793</v>
      </c>
      <c r="BA544" s="469">
        <f t="shared" si="1165"/>
        <v>6587.6875491483697</v>
      </c>
      <c r="BB544" s="97">
        <f t="shared" si="1166"/>
        <v>4.3920350361689541E-4</v>
      </c>
      <c r="BC544" s="97">
        <f t="shared" si="1167"/>
        <v>2.1621529629556972E-4</v>
      </c>
      <c r="BD544" s="97">
        <f t="shared" si="1168"/>
        <v>3.6864657048252003E-3</v>
      </c>
      <c r="BE544" s="97">
        <f t="shared" si="1169"/>
        <v>3.9927985376018993E-4</v>
      </c>
      <c r="BF544" s="97">
        <f t="shared" si="1170"/>
        <v>1.9837753435109727E-4</v>
      </c>
      <c r="BG544" s="97">
        <f t="shared" si="1171"/>
        <v>3.5978062046241629E-3</v>
      </c>
      <c r="BH544" s="97">
        <f t="shared" si="1172"/>
        <v>3.6594419529356798E-4</v>
      </c>
      <c r="BI544" s="97">
        <f t="shared" si="1173"/>
        <v>1.8594515481415289E-4</v>
      </c>
      <c r="BJ544" s="97">
        <f t="shared" si="1174"/>
        <v>3.4947694881742168E-3</v>
      </c>
      <c r="BK544" s="97">
        <f t="shared" si="1175"/>
        <v>3.0998969095200941E-4</v>
      </c>
      <c r="BL544" s="97">
        <f t="shared" si="1176"/>
        <v>1.5762095099949562E-4</v>
      </c>
      <c r="BM544" s="469">
        <f t="shared" si="1177"/>
        <v>3.3657431885054105E-3</v>
      </c>
      <c r="BN544" s="467">
        <f t="shared" si="1178"/>
        <v>972715058.24932969</v>
      </c>
      <c r="BO544" s="97">
        <f t="shared" si="1179"/>
        <v>1449657579.0500889</v>
      </c>
      <c r="BP544" s="97">
        <f t="shared" si="1180"/>
        <v>293633053.03681964</v>
      </c>
      <c r="BQ544" s="97">
        <f t="shared" si="1181"/>
        <v>1026330670.0832733</v>
      </c>
      <c r="BR544" s="97">
        <f t="shared" si="1182"/>
        <v>1521662056.5620348</v>
      </c>
      <c r="BS544" s="97">
        <f t="shared" si="1183"/>
        <v>297685183.75448346</v>
      </c>
      <c r="BT544" s="97">
        <f t="shared" si="1184"/>
        <v>1077963149.2375152</v>
      </c>
      <c r="BU544" s="97">
        <f t="shared" si="1185"/>
        <v>1578130096.7273037</v>
      </c>
      <c r="BV544" s="97">
        <f t="shared" si="1186"/>
        <v>302595072.09761262</v>
      </c>
      <c r="BW544" s="97">
        <f t="shared" si="1187"/>
        <v>1183526481.6241567</v>
      </c>
      <c r="BX544" s="97">
        <f t="shared" si="1188"/>
        <v>1732007754.130167</v>
      </c>
      <c r="BY544" s="469">
        <f t="shared" si="1189"/>
        <v>309072164.02307063</v>
      </c>
      <c r="BZ544" s="470">
        <f t="shared" si="1190"/>
        <v>17089.065563214732</v>
      </c>
      <c r="CA544" s="470">
        <f t="shared" si="1191"/>
        <v>51734.17026760109</v>
      </c>
      <c r="CB544" s="470">
        <f t="shared" si="1192"/>
        <v>614.60093339843354</v>
      </c>
      <c r="CC544" s="470">
        <f t="shared" si="1193"/>
        <v>19833.912010647124</v>
      </c>
      <c r="CD544" s="470">
        <f t="shared" si="1194"/>
        <v>59186.709525354869</v>
      </c>
      <c r="CE544" s="470">
        <f t="shared" si="1195"/>
        <v>638.4368204793484</v>
      </c>
      <c r="CF544" s="470">
        <f t="shared" si="1196"/>
        <v>22729.376610352563</v>
      </c>
      <c r="CG544" s="470">
        <f t="shared" si="1197"/>
        <v>65487.198019797856</v>
      </c>
      <c r="CH544" s="470">
        <f t="shared" si="1198"/>
        <v>668.10048727982416</v>
      </c>
      <c r="CI544" s="470">
        <f t="shared" si="1199"/>
        <v>29459.759797522383</v>
      </c>
      <c r="CJ544" s="470">
        <f t="shared" si="1200"/>
        <v>84787.994181161543</v>
      </c>
      <c r="CK544" s="472">
        <f t="shared" si="1201"/>
        <v>708.56123755911972</v>
      </c>
      <c r="CL544" s="470">
        <f t="shared" si="1202"/>
        <v>0</v>
      </c>
      <c r="CM544" s="116">
        <f t="shared" si="1203"/>
        <v>0</v>
      </c>
      <c r="CN544" s="116">
        <f t="shared" si="1204"/>
        <v>0</v>
      </c>
      <c r="CO544" s="116">
        <f t="shared" si="1205"/>
        <v>0</v>
      </c>
      <c r="CP544" s="116">
        <f t="shared" si="1206"/>
        <v>0</v>
      </c>
      <c r="CQ544" s="116">
        <f t="shared" si="1207"/>
        <v>0</v>
      </c>
      <c r="CR544" s="116">
        <f t="shared" si="1208"/>
        <v>0</v>
      </c>
      <c r="CS544" s="116">
        <f t="shared" si="1209"/>
        <v>0</v>
      </c>
      <c r="CT544" s="116">
        <f t="shared" si="1210"/>
        <v>0</v>
      </c>
      <c r="CU544" s="116">
        <f t="shared" si="1211"/>
        <v>0</v>
      </c>
      <c r="CV544" s="116">
        <f t="shared" si="1212"/>
        <v>0</v>
      </c>
      <c r="CW544" s="471">
        <f t="shared" si="1213"/>
        <v>0</v>
      </c>
      <c r="CX544" s="470">
        <f t="shared" si="1214"/>
        <v>0</v>
      </c>
      <c r="CY544" s="116">
        <f t="shared" si="1215"/>
        <v>0</v>
      </c>
      <c r="CZ544" s="116">
        <f t="shared" si="1216"/>
        <v>0</v>
      </c>
      <c r="DA544" s="116">
        <f t="shared" si="1217"/>
        <v>0</v>
      </c>
      <c r="DB544" s="116">
        <f t="shared" si="1218"/>
        <v>0</v>
      </c>
      <c r="DC544" s="116">
        <f t="shared" si="1219"/>
        <v>0</v>
      </c>
      <c r="DD544" s="116">
        <f t="shared" si="1220"/>
        <v>0</v>
      </c>
      <c r="DE544" s="116">
        <f t="shared" si="1221"/>
        <v>0</v>
      </c>
      <c r="DF544" s="116">
        <f t="shared" si="1222"/>
        <v>0</v>
      </c>
      <c r="DG544" s="116">
        <f t="shared" si="1223"/>
        <v>0</v>
      </c>
      <c r="DH544" s="116">
        <f t="shared" si="1224"/>
        <v>0</v>
      </c>
      <c r="DI544" s="471">
        <f t="shared" si="1225"/>
        <v>0</v>
      </c>
      <c r="DJ544" s="470">
        <f t="shared" si="1226"/>
        <v>0</v>
      </c>
      <c r="DK544" s="116">
        <f t="shared" si="1227"/>
        <v>0</v>
      </c>
      <c r="DL544" s="116">
        <f t="shared" si="1228"/>
        <v>0</v>
      </c>
      <c r="DM544" s="116">
        <f t="shared" si="1229"/>
        <v>0</v>
      </c>
      <c r="DN544" s="116">
        <f t="shared" si="1230"/>
        <v>0</v>
      </c>
      <c r="DO544" s="116">
        <f t="shared" si="1231"/>
        <v>0</v>
      </c>
      <c r="DP544" s="116">
        <f t="shared" si="1232"/>
        <v>0</v>
      </c>
      <c r="DQ544" s="116">
        <f t="shared" si="1233"/>
        <v>0</v>
      </c>
      <c r="DR544" s="116">
        <f t="shared" si="1234"/>
        <v>0</v>
      </c>
      <c r="DS544" s="116">
        <f t="shared" si="1235"/>
        <v>0</v>
      </c>
      <c r="DT544" s="116">
        <f t="shared" si="1236"/>
        <v>0</v>
      </c>
      <c r="DU544" s="471">
        <f t="shared" si="1237"/>
        <v>0</v>
      </c>
      <c r="DV544" s="470">
        <f t="shared" si="1238"/>
        <v>0</v>
      </c>
      <c r="DW544" s="470">
        <f t="shared" si="1239"/>
        <v>0</v>
      </c>
      <c r="DX544" s="470">
        <f t="shared" si="1240"/>
        <v>0</v>
      </c>
      <c r="DY544" s="470">
        <f t="shared" si="1241"/>
        <v>0</v>
      </c>
      <c r="DZ544" s="470">
        <f t="shared" si="1242"/>
        <v>0</v>
      </c>
      <c r="EA544" s="470">
        <f t="shared" si="1243"/>
        <v>0</v>
      </c>
      <c r="EB544" s="470">
        <f t="shared" si="1244"/>
        <v>0</v>
      </c>
      <c r="EC544" s="470">
        <f t="shared" si="1245"/>
        <v>0</v>
      </c>
      <c r="ED544" s="470">
        <f t="shared" si="1246"/>
        <v>0</v>
      </c>
      <c r="EE544" s="470">
        <f t="shared" si="1247"/>
        <v>0</v>
      </c>
      <c r="EF544" s="470">
        <f t="shared" si="1248"/>
        <v>0</v>
      </c>
      <c r="EG544" s="470">
        <f t="shared" si="1249"/>
        <v>0</v>
      </c>
      <c r="EH544" s="466">
        <f t="shared" si="1250"/>
        <v>2214725.1791911959</v>
      </c>
      <c r="EI544" s="122">
        <f t="shared" si="1251"/>
        <v>6704694.8291224688</v>
      </c>
      <c r="EJ544" s="122">
        <f t="shared" si="1252"/>
        <v>79651.643755286947</v>
      </c>
      <c r="EK544" s="122">
        <f t="shared" si="1253"/>
        <v>2570454.4329444035</v>
      </c>
      <c r="EL544" s="122">
        <f t="shared" si="1254"/>
        <v>7670536.1901964694</v>
      </c>
      <c r="EM544" s="122">
        <f t="shared" si="1255"/>
        <v>82740.750008123505</v>
      </c>
      <c r="EN544" s="122">
        <f t="shared" si="1256"/>
        <v>2945703.6430725479</v>
      </c>
      <c r="EO544" s="122">
        <f t="shared" si="1257"/>
        <v>8487072.9667820688</v>
      </c>
      <c r="EP544" s="122">
        <f t="shared" si="1258"/>
        <v>86585.130470421471</v>
      </c>
      <c r="EQ544" s="122">
        <f t="shared" si="1259"/>
        <v>3817954.3261242923</v>
      </c>
      <c r="ER544" s="122">
        <f t="shared" si="1260"/>
        <v>10988436.138389429</v>
      </c>
      <c r="ES544" s="469">
        <f t="shared" si="1261"/>
        <v>91828.801757247857</v>
      </c>
      <c r="ET544" s="466">
        <f t="shared" si="1262"/>
        <v>0</v>
      </c>
      <c r="EU544" s="122">
        <f t="shared" si="1263"/>
        <v>0</v>
      </c>
      <c r="EV544" s="122">
        <f t="shared" si="1264"/>
        <v>0</v>
      </c>
      <c r="EW544" s="122">
        <f t="shared" si="1265"/>
        <v>0</v>
      </c>
      <c r="EX544" s="122">
        <f t="shared" si="1266"/>
        <v>0</v>
      </c>
      <c r="EY544" s="122">
        <f t="shared" si="1267"/>
        <v>0</v>
      </c>
      <c r="EZ544" s="122">
        <f t="shared" si="1268"/>
        <v>0</v>
      </c>
      <c r="FA544" s="122">
        <f t="shared" si="1269"/>
        <v>0</v>
      </c>
      <c r="FB544" s="122">
        <f t="shared" si="1270"/>
        <v>0</v>
      </c>
      <c r="FC544" s="122">
        <f t="shared" si="1271"/>
        <v>0</v>
      </c>
      <c r="FD544" s="122">
        <f t="shared" si="1272"/>
        <v>0</v>
      </c>
      <c r="FE544" s="469">
        <f t="shared" si="1273"/>
        <v>0</v>
      </c>
      <c r="FF544" s="466">
        <f t="shared" si="1274"/>
        <v>0</v>
      </c>
      <c r="FG544" s="466">
        <f t="shared" si="1275"/>
        <v>0</v>
      </c>
      <c r="FH544" s="466">
        <f t="shared" si="1276"/>
        <v>0</v>
      </c>
      <c r="FI544" s="466">
        <f t="shared" si="1277"/>
        <v>0</v>
      </c>
      <c r="FJ544" s="466">
        <f t="shared" si="1278"/>
        <v>0</v>
      </c>
      <c r="FK544" s="466">
        <f t="shared" si="1279"/>
        <v>0</v>
      </c>
      <c r="FL544" s="466">
        <f t="shared" si="1280"/>
        <v>0</v>
      </c>
      <c r="FM544" s="466">
        <f t="shared" si="1281"/>
        <v>0</v>
      </c>
      <c r="FN544" s="466">
        <f t="shared" si="1282"/>
        <v>0</v>
      </c>
      <c r="FO544" s="466">
        <f t="shared" si="1283"/>
        <v>0</v>
      </c>
      <c r="FP544" s="466">
        <f t="shared" si="1284"/>
        <v>0</v>
      </c>
      <c r="FQ544" s="468">
        <f t="shared" si="1285"/>
        <v>0</v>
      </c>
      <c r="FR544" s="466">
        <f t="shared" si="1286"/>
        <v>0</v>
      </c>
      <c r="FS544" s="466">
        <f t="shared" si="1287"/>
        <v>0</v>
      </c>
      <c r="FT544" s="466">
        <f t="shared" si="1288"/>
        <v>0</v>
      </c>
      <c r="FU544" s="466">
        <f t="shared" si="1289"/>
        <v>0</v>
      </c>
      <c r="FV544" s="466">
        <f t="shared" si="1290"/>
        <v>0</v>
      </c>
      <c r="FW544" s="466">
        <f t="shared" si="1291"/>
        <v>0</v>
      </c>
      <c r="FX544" s="466">
        <f t="shared" si="1292"/>
        <v>0</v>
      </c>
      <c r="FY544" s="466">
        <f t="shared" si="1293"/>
        <v>0</v>
      </c>
      <c r="FZ544" s="466">
        <f t="shared" si="1294"/>
        <v>0</v>
      </c>
      <c r="GA544" s="466">
        <f t="shared" si="1295"/>
        <v>0</v>
      </c>
      <c r="GB544" s="466">
        <f t="shared" si="1296"/>
        <v>0</v>
      </c>
      <c r="GC544" s="468">
        <f t="shared" si="1297"/>
        <v>0</v>
      </c>
    </row>
    <row r="545" spans="1:185">
      <c r="A545" s="97">
        <v>542</v>
      </c>
      <c r="B545" s="97" t="s">
        <v>11</v>
      </c>
      <c r="C545" s="97" t="s">
        <v>213</v>
      </c>
      <c r="D545" s="97" t="s">
        <v>935</v>
      </c>
      <c r="E545" s="321">
        <v>3.0050197159310001E-3</v>
      </c>
      <c r="F545" s="122">
        <v>2.18655959132E-4</v>
      </c>
      <c r="G545" s="122">
        <v>3.3240194368262997E-2</v>
      </c>
      <c r="H545" s="122">
        <v>2.973944485155E-3</v>
      </c>
      <c r="I545" s="122">
        <v>2.0335004199299999E-4</v>
      </c>
      <c r="J545" s="122">
        <v>3.2916513044163001E-2</v>
      </c>
      <c r="K545" s="122">
        <v>2.951747891744E-3</v>
      </c>
      <c r="L545" s="122">
        <v>1.92417244036E-4</v>
      </c>
      <c r="M545" s="122">
        <v>3.2540342856695E-2</v>
      </c>
      <c r="N545" s="122">
        <v>2.8776112697500001E-3</v>
      </c>
      <c r="O545" s="122">
        <v>1.5590169886100001E-4</v>
      </c>
      <c r="P545" s="475">
        <v>3.2069288954677998E-2</v>
      </c>
      <c r="Q545" s="474">
        <v>62</v>
      </c>
      <c r="R545" s="97">
        <v>0.186311222387716</v>
      </c>
      <c r="S545" s="97">
        <v>1.3556669466207E-2</v>
      </c>
      <c r="T545" s="97">
        <v>2.0608920508323298</v>
      </c>
      <c r="U545" s="97">
        <v>0.18438455807961901</v>
      </c>
      <c r="V545" s="97">
        <v>1.2607702603572E-2</v>
      </c>
      <c r="W545" s="97">
        <v>2.0408238087381099</v>
      </c>
      <c r="X545" s="97">
        <v>0.183008369288122</v>
      </c>
      <c r="Y545" s="97">
        <v>1.1929869130262E-2</v>
      </c>
      <c r="Z545" s="97">
        <v>2.0175012571151099</v>
      </c>
      <c r="AA545" s="97">
        <v>0.17841189872452101</v>
      </c>
      <c r="AB545" s="97">
        <v>9.6659053294050005E-3</v>
      </c>
      <c r="AC545" s="97">
        <v>1.9882959151900499</v>
      </c>
      <c r="AD545" s="321">
        <v>427.90914994552497</v>
      </c>
      <c r="AE545" s="97">
        <v>31.136196913060999</v>
      </c>
      <c r="AF545" s="97">
        <v>4733.3410961469799</v>
      </c>
      <c r="AG545" s="97">
        <v>423.48409558893798</v>
      </c>
      <c r="AH545" s="97">
        <v>28.956663129146701</v>
      </c>
      <c r="AI545" s="97">
        <v>4687.2494849955901</v>
      </c>
      <c r="AJ545" s="97">
        <v>420.32334247709099</v>
      </c>
      <c r="AK545" s="97">
        <v>27.399853283493599</v>
      </c>
      <c r="AL545" s="97">
        <v>4633.68353754282</v>
      </c>
      <c r="AM545" s="97">
        <v>409.76642708351898</v>
      </c>
      <c r="AN545" s="97">
        <v>22.2001083990125</v>
      </c>
      <c r="AO545" s="97">
        <v>4566.6063697365198</v>
      </c>
      <c r="AP545" s="466">
        <f t="shared" si="1154"/>
        <v>2296.7438271380165</v>
      </c>
      <c r="AQ545" s="122">
        <f t="shared" si="1155"/>
        <v>2296.7438271379901</v>
      </c>
      <c r="AR545" s="473">
        <f t="shared" si="1156"/>
        <v>2296.7438271380256</v>
      </c>
      <c r="AS545" s="122">
        <f t="shared" si="1157"/>
        <v>2296.743827138027</v>
      </c>
      <c r="AT545" s="122">
        <f t="shared" si="1158"/>
        <v>2296.7438271380811</v>
      </c>
      <c r="AU545" s="122">
        <f t="shared" si="1159"/>
        <v>2296.7438271380361</v>
      </c>
      <c r="AV545" s="122">
        <f t="shared" si="1160"/>
        <v>2296.7438271380288</v>
      </c>
      <c r="AW545" s="122">
        <f t="shared" si="1161"/>
        <v>2296.7438271380142</v>
      </c>
      <c r="AX545" s="122">
        <f t="shared" si="1162"/>
        <v>2296.7438167392638</v>
      </c>
      <c r="AY545" s="122">
        <f t="shared" si="1163"/>
        <v>2296.7438271380297</v>
      </c>
      <c r="AZ545" s="122">
        <f t="shared" si="1164"/>
        <v>2296.7438271381311</v>
      </c>
      <c r="BA545" s="469">
        <f t="shared" si="1165"/>
        <v>2296.7438271380365</v>
      </c>
      <c r="BB545" s="97">
        <f t="shared" si="1166"/>
        <v>4.6374132038406286E-4</v>
      </c>
      <c r="BC545" s="97">
        <f t="shared" si="1167"/>
        <v>3.3743473515381641E-5</v>
      </c>
      <c r="BD545" s="97">
        <f t="shared" si="1168"/>
        <v>5.1297006620089408E-3</v>
      </c>
      <c r="BE545" s="97">
        <f t="shared" si="1169"/>
        <v>4.5894572171464209E-4</v>
      </c>
      <c r="BF545" s="97">
        <f t="shared" si="1170"/>
        <v>3.138143036934196E-5</v>
      </c>
      <c r="BG545" s="97">
        <f t="shared" si="1171"/>
        <v>5.0797494407819983E-3</v>
      </c>
      <c r="BH545" s="97">
        <f t="shared" si="1172"/>
        <v>4.5552029409369347E-4</v>
      </c>
      <c r="BI545" s="97">
        <f t="shared" si="1173"/>
        <v>2.969425669351115E-5</v>
      </c>
      <c r="BJ545" s="97">
        <f t="shared" si="1174"/>
        <v>5.0216980215181863E-3</v>
      </c>
      <c r="BK545" s="97">
        <f t="shared" si="1175"/>
        <v>4.4407936583953055E-4</v>
      </c>
      <c r="BL545" s="97">
        <f t="shared" si="1176"/>
        <v>2.4059096616449211E-5</v>
      </c>
      <c r="BM545" s="469">
        <f t="shared" si="1177"/>
        <v>4.9490039365724737E-3</v>
      </c>
      <c r="BN545" s="467">
        <f t="shared" si="1178"/>
        <v>328906741.54933995</v>
      </c>
      <c r="BO545" s="97">
        <f t="shared" si="1179"/>
        <v>1438186466.5056758</v>
      </c>
      <c r="BP545" s="97">
        <f t="shared" si="1180"/>
        <v>84997125.450306907</v>
      </c>
      <c r="BQ545" s="97">
        <f t="shared" si="1181"/>
        <v>330837264.31980556</v>
      </c>
      <c r="BR545" s="97">
        <f t="shared" si="1182"/>
        <v>1498163795.1658599</v>
      </c>
      <c r="BS545" s="97">
        <f t="shared" si="1183"/>
        <v>85466680.702435181</v>
      </c>
      <c r="BT545" s="97">
        <f t="shared" si="1184"/>
        <v>332235622.01497054</v>
      </c>
      <c r="BU545" s="97">
        <f t="shared" si="1185"/>
        <v>1545508696.8466403</v>
      </c>
      <c r="BV545" s="97">
        <f t="shared" si="1186"/>
        <v>86021529.766242355</v>
      </c>
      <c r="BW545" s="97">
        <f t="shared" si="1187"/>
        <v>337027805.75969416</v>
      </c>
      <c r="BX545" s="97">
        <f t="shared" si="1188"/>
        <v>1739906026.4727468</v>
      </c>
      <c r="BY545" s="469">
        <f t="shared" si="1189"/>
        <v>86730635.061217442</v>
      </c>
      <c r="BZ545" s="470">
        <f t="shared" si="1190"/>
        <v>88.268097147921893</v>
      </c>
      <c r="CA545" s="470">
        <f t="shared" si="1191"/>
        <v>5304.3502686654483</v>
      </c>
      <c r="CB545" s="470">
        <f t="shared" si="1192"/>
        <v>2.0621440462148231</v>
      </c>
      <c r="CC545" s="470">
        <f t="shared" si="1193"/>
        <v>89.713929345684932</v>
      </c>
      <c r="CD545" s="470">
        <f t="shared" si="1194"/>
        <v>5941.4623039307808</v>
      </c>
      <c r="CE545" s="470">
        <f t="shared" si="1195"/>
        <v>2.0939260002871407</v>
      </c>
      <c r="CF545" s="470">
        <f t="shared" si="1196"/>
        <v>90.770608827159805</v>
      </c>
      <c r="CG545" s="470">
        <f t="shared" si="1197"/>
        <v>6477.475485989251</v>
      </c>
      <c r="CH545" s="470">
        <f t="shared" si="1198"/>
        <v>2.1318829285203842</v>
      </c>
      <c r="CI545" s="470">
        <f t="shared" si="1199"/>
        <v>94.452166074440441</v>
      </c>
      <c r="CJ545" s="470">
        <f t="shared" si="1200"/>
        <v>9000.2227788209129</v>
      </c>
      <c r="CK545" s="472">
        <f t="shared" si="1201"/>
        <v>2.1810293527894551</v>
      </c>
      <c r="CL545" s="470">
        <f t="shared" si="1202"/>
        <v>0</v>
      </c>
      <c r="CM545" s="116">
        <f t="shared" si="1203"/>
        <v>0</v>
      </c>
      <c r="CN545" s="116">
        <f t="shared" si="1204"/>
        <v>0</v>
      </c>
      <c r="CO545" s="116">
        <f t="shared" si="1205"/>
        <v>0</v>
      </c>
      <c r="CP545" s="116">
        <f t="shared" si="1206"/>
        <v>0</v>
      </c>
      <c r="CQ545" s="116">
        <f t="shared" si="1207"/>
        <v>0</v>
      </c>
      <c r="CR545" s="116">
        <f t="shared" si="1208"/>
        <v>0</v>
      </c>
      <c r="CS545" s="116">
        <f t="shared" si="1209"/>
        <v>0</v>
      </c>
      <c r="CT545" s="116">
        <f t="shared" si="1210"/>
        <v>0</v>
      </c>
      <c r="CU545" s="116">
        <f t="shared" si="1211"/>
        <v>0</v>
      </c>
      <c r="CV545" s="116">
        <f t="shared" si="1212"/>
        <v>0</v>
      </c>
      <c r="CW545" s="471">
        <f t="shared" si="1213"/>
        <v>0</v>
      </c>
      <c r="CX545" s="470">
        <f t="shared" si="1214"/>
        <v>0</v>
      </c>
      <c r="CY545" s="116">
        <f t="shared" si="1215"/>
        <v>0</v>
      </c>
      <c r="CZ545" s="116">
        <f t="shared" si="1216"/>
        <v>0</v>
      </c>
      <c r="DA545" s="116">
        <f t="shared" si="1217"/>
        <v>0</v>
      </c>
      <c r="DB545" s="116">
        <f t="shared" si="1218"/>
        <v>0</v>
      </c>
      <c r="DC545" s="116">
        <f t="shared" si="1219"/>
        <v>0</v>
      </c>
      <c r="DD545" s="116">
        <f t="shared" si="1220"/>
        <v>0</v>
      </c>
      <c r="DE545" s="116">
        <f t="shared" si="1221"/>
        <v>0</v>
      </c>
      <c r="DF545" s="116">
        <f t="shared" si="1222"/>
        <v>0</v>
      </c>
      <c r="DG545" s="116">
        <f t="shared" si="1223"/>
        <v>0</v>
      </c>
      <c r="DH545" s="116">
        <f t="shared" si="1224"/>
        <v>0</v>
      </c>
      <c r="DI545" s="471">
        <f t="shared" si="1225"/>
        <v>0</v>
      </c>
      <c r="DJ545" s="470">
        <f t="shared" si="1226"/>
        <v>0</v>
      </c>
      <c r="DK545" s="116">
        <f t="shared" si="1227"/>
        <v>0</v>
      </c>
      <c r="DL545" s="116">
        <f t="shared" si="1228"/>
        <v>0</v>
      </c>
      <c r="DM545" s="116">
        <f t="shared" si="1229"/>
        <v>0</v>
      </c>
      <c r="DN545" s="116">
        <f t="shared" si="1230"/>
        <v>0</v>
      </c>
      <c r="DO545" s="116">
        <f t="shared" si="1231"/>
        <v>0</v>
      </c>
      <c r="DP545" s="116">
        <f t="shared" si="1232"/>
        <v>0</v>
      </c>
      <c r="DQ545" s="116">
        <f t="shared" si="1233"/>
        <v>0</v>
      </c>
      <c r="DR545" s="116">
        <f t="shared" si="1234"/>
        <v>0</v>
      </c>
      <c r="DS545" s="116">
        <f t="shared" si="1235"/>
        <v>0</v>
      </c>
      <c r="DT545" s="116">
        <f t="shared" si="1236"/>
        <v>0</v>
      </c>
      <c r="DU545" s="471">
        <f t="shared" si="1237"/>
        <v>0</v>
      </c>
      <c r="DV545" s="470">
        <f t="shared" si="1238"/>
        <v>0</v>
      </c>
      <c r="DW545" s="470">
        <f t="shared" si="1239"/>
        <v>0</v>
      </c>
      <c r="DX545" s="470">
        <f t="shared" si="1240"/>
        <v>0</v>
      </c>
      <c r="DY545" s="470">
        <f t="shared" si="1241"/>
        <v>0</v>
      </c>
      <c r="DZ545" s="470">
        <f t="shared" si="1242"/>
        <v>0</v>
      </c>
      <c r="EA545" s="470">
        <f t="shared" si="1243"/>
        <v>0</v>
      </c>
      <c r="EB545" s="470">
        <f t="shared" si="1244"/>
        <v>0</v>
      </c>
      <c r="EC545" s="470">
        <f t="shared" si="1245"/>
        <v>0</v>
      </c>
      <c r="ED545" s="470">
        <f t="shared" si="1246"/>
        <v>0</v>
      </c>
      <c r="EE545" s="470">
        <f t="shared" si="1247"/>
        <v>0</v>
      </c>
      <c r="EF545" s="470">
        <f t="shared" si="1248"/>
        <v>0</v>
      </c>
      <c r="EG545" s="470">
        <f t="shared" si="1249"/>
        <v>0</v>
      </c>
      <c r="EH545" s="466">
        <f t="shared" si="1250"/>
        <v>709246.1402338373</v>
      </c>
      <c r="EI545" s="122">
        <f t="shared" si="1251"/>
        <v>42621174.309458457</v>
      </c>
      <c r="EJ545" s="122">
        <f t="shared" si="1252"/>
        <v>16569.607283287278</v>
      </c>
      <c r="EK545" s="122">
        <f t="shared" si="1253"/>
        <v>720863.59816969757</v>
      </c>
      <c r="EL545" s="122">
        <f t="shared" si="1254"/>
        <v>47740455.980919488</v>
      </c>
      <c r="EM545" s="122">
        <f t="shared" si="1255"/>
        <v>16824.979597670488</v>
      </c>
      <c r="EN545" s="122">
        <f t="shared" si="1256"/>
        <v>729354.16121468088</v>
      </c>
      <c r="EO545" s="122">
        <f t="shared" si="1257"/>
        <v>52047394.645994559</v>
      </c>
      <c r="EP545" s="122">
        <f t="shared" si="1258"/>
        <v>17129.968667497826</v>
      </c>
      <c r="EQ545" s="122">
        <f t="shared" si="1259"/>
        <v>758935.97335364646</v>
      </c>
      <c r="ER545" s="122">
        <f t="shared" si="1260"/>
        <v>72318011.52846165</v>
      </c>
      <c r="ES545" s="469">
        <f t="shared" si="1261"/>
        <v>17524.866856599103</v>
      </c>
      <c r="ET545" s="466">
        <f t="shared" si="1262"/>
        <v>0</v>
      </c>
      <c r="EU545" s="122">
        <f t="shared" si="1263"/>
        <v>0</v>
      </c>
      <c r="EV545" s="122">
        <f t="shared" si="1264"/>
        <v>0</v>
      </c>
      <c r="EW545" s="122">
        <f t="shared" si="1265"/>
        <v>0</v>
      </c>
      <c r="EX545" s="122">
        <f t="shared" si="1266"/>
        <v>0</v>
      </c>
      <c r="EY545" s="122">
        <f t="shared" si="1267"/>
        <v>0</v>
      </c>
      <c r="EZ545" s="122">
        <f t="shared" si="1268"/>
        <v>0</v>
      </c>
      <c r="FA545" s="122">
        <f t="shared" si="1269"/>
        <v>0</v>
      </c>
      <c r="FB545" s="122">
        <f t="shared" si="1270"/>
        <v>0</v>
      </c>
      <c r="FC545" s="122">
        <f t="shared" si="1271"/>
        <v>0</v>
      </c>
      <c r="FD545" s="122">
        <f t="shared" si="1272"/>
        <v>0</v>
      </c>
      <c r="FE545" s="469">
        <f t="shared" si="1273"/>
        <v>0</v>
      </c>
      <c r="FF545" s="466">
        <f t="shared" si="1274"/>
        <v>0</v>
      </c>
      <c r="FG545" s="466">
        <f t="shared" si="1275"/>
        <v>0</v>
      </c>
      <c r="FH545" s="466">
        <f t="shared" si="1276"/>
        <v>0</v>
      </c>
      <c r="FI545" s="466">
        <f t="shared" si="1277"/>
        <v>0</v>
      </c>
      <c r="FJ545" s="466">
        <f t="shared" si="1278"/>
        <v>0</v>
      </c>
      <c r="FK545" s="466">
        <f t="shared" si="1279"/>
        <v>0</v>
      </c>
      <c r="FL545" s="466">
        <f t="shared" si="1280"/>
        <v>0</v>
      </c>
      <c r="FM545" s="466">
        <f t="shared" si="1281"/>
        <v>0</v>
      </c>
      <c r="FN545" s="466">
        <f t="shared" si="1282"/>
        <v>0</v>
      </c>
      <c r="FO545" s="466">
        <f t="shared" si="1283"/>
        <v>0</v>
      </c>
      <c r="FP545" s="466">
        <f t="shared" si="1284"/>
        <v>0</v>
      </c>
      <c r="FQ545" s="468">
        <f t="shared" si="1285"/>
        <v>0</v>
      </c>
      <c r="FR545" s="466">
        <f t="shared" si="1286"/>
        <v>0</v>
      </c>
      <c r="FS545" s="466">
        <f t="shared" si="1287"/>
        <v>0</v>
      </c>
      <c r="FT545" s="466">
        <f t="shared" si="1288"/>
        <v>0</v>
      </c>
      <c r="FU545" s="466">
        <f t="shared" si="1289"/>
        <v>0</v>
      </c>
      <c r="FV545" s="466">
        <f t="shared" si="1290"/>
        <v>0</v>
      </c>
      <c r="FW545" s="466">
        <f t="shared" si="1291"/>
        <v>0</v>
      </c>
      <c r="FX545" s="466">
        <f t="shared" si="1292"/>
        <v>0</v>
      </c>
      <c r="FY545" s="466">
        <f t="shared" si="1293"/>
        <v>0</v>
      </c>
      <c r="FZ545" s="466">
        <f t="shared" si="1294"/>
        <v>0</v>
      </c>
      <c r="GA545" s="466">
        <f t="shared" si="1295"/>
        <v>0</v>
      </c>
      <c r="GB545" s="466">
        <f t="shared" si="1296"/>
        <v>0</v>
      </c>
      <c r="GC545" s="468">
        <f t="shared" si="1297"/>
        <v>0</v>
      </c>
    </row>
    <row r="546" spans="1:185">
      <c r="A546" s="97">
        <v>543</v>
      </c>
      <c r="B546" s="97" t="s">
        <v>11</v>
      </c>
      <c r="C546" s="97" t="s">
        <v>213</v>
      </c>
      <c r="D546" s="97" t="s">
        <v>935</v>
      </c>
      <c r="E546" s="321">
        <v>3.393793390839E-3</v>
      </c>
      <c r="F546" s="122">
        <v>3.0544284928145999E-2</v>
      </c>
      <c r="G546" s="122">
        <v>4.7057636455419001E-2</v>
      </c>
      <c r="H546" s="122">
        <v>3.1138054360949998E-3</v>
      </c>
      <c r="I546" s="122">
        <v>2.8024381421573999E-2</v>
      </c>
      <c r="J546" s="122">
        <v>4.6425623667334999E-2</v>
      </c>
      <c r="K546" s="122">
        <v>2.9186623161219999E-3</v>
      </c>
      <c r="L546" s="122">
        <v>2.6268085038206001E-2</v>
      </c>
      <c r="M546" s="122">
        <v>4.5691122319020998E-2</v>
      </c>
      <c r="N546" s="122">
        <v>2.4740753819220002E-3</v>
      </c>
      <c r="O546" s="122">
        <v>2.2266783712618001E-2</v>
      </c>
      <c r="P546" s="475">
        <v>4.4771353188752999E-2</v>
      </c>
      <c r="Q546" s="474">
        <v>6</v>
      </c>
      <c r="R546" s="97">
        <v>2.0362760345033998E-2</v>
      </c>
      <c r="S546" s="97">
        <v>0.183265709568876</v>
      </c>
      <c r="T546" s="97">
        <v>0.28234581873251402</v>
      </c>
      <c r="U546" s="97">
        <v>1.8682832616569001E-2</v>
      </c>
      <c r="V546" s="97">
        <v>0.16814628852944399</v>
      </c>
      <c r="W546" s="97">
        <v>0.27855374200400901</v>
      </c>
      <c r="X546" s="97">
        <v>1.7511973896729E-2</v>
      </c>
      <c r="Y546" s="97">
        <v>0.157608510229234</v>
      </c>
      <c r="Z546" s="97">
        <v>0.27414673391412497</v>
      </c>
      <c r="AA546" s="97">
        <v>1.4844452291530001E-2</v>
      </c>
      <c r="AB546" s="97">
        <v>0.133600702275711</v>
      </c>
      <c r="AC546" s="97">
        <v>0.268628119132517</v>
      </c>
      <c r="AD546" s="321">
        <v>170.576932540917</v>
      </c>
      <c r="AE546" s="97">
        <v>1535.19965115226</v>
      </c>
      <c r="AF546" s="97">
        <v>2365.18442780235</v>
      </c>
      <c r="AG546" s="97">
        <v>156.50433560629099</v>
      </c>
      <c r="AH546" s="97">
        <v>1408.5456799322001</v>
      </c>
      <c r="AI546" s="97">
        <v>2333.4185569013598</v>
      </c>
      <c r="AJ546" s="97">
        <v>146.69616198518801</v>
      </c>
      <c r="AK546" s="97">
        <v>1320.2716999909401</v>
      </c>
      <c r="AL546" s="97">
        <v>2296.5014605522101</v>
      </c>
      <c r="AM546" s="97">
        <v>124.35058382232801</v>
      </c>
      <c r="AN546" s="97">
        <v>1119.1605456899999</v>
      </c>
      <c r="AO546" s="97">
        <v>2250.27254554098</v>
      </c>
      <c r="AP546" s="466">
        <f t="shared" si="1154"/>
        <v>8376.9061586248408</v>
      </c>
      <c r="AQ546" s="122">
        <f t="shared" si="1155"/>
        <v>8376.9061586247935</v>
      </c>
      <c r="AR546" s="473">
        <f t="shared" si="1156"/>
        <v>8376.9061586247717</v>
      </c>
      <c r="AS546" s="122">
        <f t="shared" si="1157"/>
        <v>8376.9061586246844</v>
      </c>
      <c r="AT546" s="122">
        <f t="shared" si="1158"/>
        <v>8376.9061586247881</v>
      </c>
      <c r="AU546" s="122">
        <f t="shared" si="1159"/>
        <v>8376.9061586247753</v>
      </c>
      <c r="AV546" s="122">
        <f t="shared" si="1160"/>
        <v>8376.9061586249209</v>
      </c>
      <c r="AW546" s="122">
        <f t="shared" si="1161"/>
        <v>8376.9061586247371</v>
      </c>
      <c r="AX546" s="122">
        <f t="shared" si="1162"/>
        <v>8376.9061471714522</v>
      </c>
      <c r="AY546" s="122">
        <f t="shared" si="1163"/>
        <v>8376.9061586246862</v>
      </c>
      <c r="AZ546" s="122">
        <f t="shared" si="1164"/>
        <v>8376.9061586247863</v>
      </c>
      <c r="BA546" s="469">
        <f t="shared" si="1165"/>
        <v>8376.9061586248063</v>
      </c>
      <c r="BB546" s="97">
        <f t="shared" si="1166"/>
        <v>5.2373773783736524E-4</v>
      </c>
      <c r="BC546" s="97">
        <f t="shared" si="1167"/>
        <v>4.7136619263002189E-3</v>
      </c>
      <c r="BD546" s="97">
        <f t="shared" si="1168"/>
        <v>7.2620390303257164E-3</v>
      </c>
      <c r="BE546" s="97">
        <f t="shared" si="1169"/>
        <v>4.805293744658161E-4</v>
      </c>
      <c r="BF546" s="97">
        <f t="shared" si="1170"/>
        <v>4.3247848173804575E-3</v>
      </c>
      <c r="BG546" s="97">
        <f t="shared" si="1171"/>
        <v>7.1645054123957302E-3</v>
      </c>
      <c r="BH546" s="97">
        <f t="shared" si="1172"/>
        <v>4.5041445454020501E-4</v>
      </c>
      <c r="BI546" s="97">
        <f t="shared" si="1173"/>
        <v>4.0537492566182567E-3</v>
      </c>
      <c r="BJ546" s="97">
        <f t="shared" si="1174"/>
        <v>7.0511555320986949E-3</v>
      </c>
      <c r="BK546" s="97">
        <f t="shared" si="1175"/>
        <v>3.8180481088349617E-4</v>
      </c>
      <c r="BL546" s="97">
        <f t="shared" si="1176"/>
        <v>3.4362595442727932E-3</v>
      </c>
      <c r="BM546" s="469">
        <f t="shared" si="1177"/>
        <v>6.9092147159843373E-3</v>
      </c>
      <c r="BN546" s="467">
        <f t="shared" si="1178"/>
        <v>1120201196.4707575</v>
      </c>
      <c r="BO546" s="97">
        <f t="shared" si="1179"/>
        <v>325129475.4524442</v>
      </c>
      <c r="BP546" s="97">
        <f t="shared" si="1180"/>
        <v>254906646.83018041</v>
      </c>
      <c r="BQ546" s="97">
        <f t="shared" si="1181"/>
        <v>1175841578.7406909</v>
      </c>
      <c r="BR546" s="97">
        <f t="shared" si="1182"/>
        <v>341278653.25944227</v>
      </c>
      <c r="BS546" s="97">
        <f t="shared" si="1183"/>
        <v>256854572.1506969</v>
      </c>
      <c r="BT546" s="97">
        <f t="shared" si="1184"/>
        <v>1219476411.5937912</v>
      </c>
      <c r="BU546" s="97">
        <f t="shared" si="1185"/>
        <v>353943315.9661811</v>
      </c>
      <c r="BV546" s="97">
        <f t="shared" si="1186"/>
        <v>259171112.89764148</v>
      </c>
      <c r="BW546" s="97">
        <f t="shared" si="1187"/>
        <v>1338383068.1897144</v>
      </c>
      <c r="BX546" s="97">
        <f t="shared" si="1188"/>
        <v>388455026.01314425</v>
      </c>
      <c r="BY546" s="469">
        <f t="shared" si="1189"/>
        <v>262155387.8399877</v>
      </c>
      <c r="BZ546" s="470">
        <f t="shared" si="1190"/>
        <v>2750.6123371528761</v>
      </c>
      <c r="CA546" s="470">
        <f t="shared" si="1191"/>
        <v>88.704394351048009</v>
      </c>
      <c r="CB546" s="470">
        <f t="shared" si="1192"/>
        <v>45.140857402190065</v>
      </c>
      <c r="CC546" s="470">
        <f t="shared" si="1193"/>
        <v>3146.8503809692315</v>
      </c>
      <c r="CD546" s="470">
        <f t="shared" si="1194"/>
        <v>101.48266020147128</v>
      </c>
      <c r="CE546" s="470">
        <f t="shared" si="1195"/>
        <v>46.10502991322231</v>
      </c>
      <c r="CF546" s="470">
        <f t="shared" si="1196"/>
        <v>3481.8359677362614</v>
      </c>
      <c r="CG546" s="470">
        <f t="shared" si="1197"/>
        <v>112.28559785616513</v>
      </c>
      <c r="CH546" s="470">
        <f t="shared" si="1198"/>
        <v>47.268685130282357</v>
      </c>
      <c r="CI546" s="470">
        <f t="shared" si="1199"/>
        <v>4508.0244185006868</v>
      </c>
      <c r="CJ546" s="470">
        <f t="shared" si="1200"/>
        <v>145.37911081166769</v>
      </c>
      <c r="CK546" s="472">
        <f t="shared" si="1201"/>
        <v>48.795224544356756</v>
      </c>
      <c r="CL546" s="470">
        <f t="shared" si="1202"/>
        <v>0</v>
      </c>
      <c r="CM546" s="116">
        <f t="shared" si="1203"/>
        <v>0</v>
      </c>
      <c r="CN546" s="116">
        <f t="shared" si="1204"/>
        <v>0</v>
      </c>
      <c r="CO546" s="116">
        <f t="shared" si="1205"/>
        <v>0</v>
      </c>
      <c r="CP546" s="116">
        <f t="shared" si="1206"/>
        <v>0</v>
      </c>
      <c r="CQ546" s="116">
        <f t="shared" si="1207"/>
        <v>0</v>
      </c>
      <c r="CR546" s="116">
        <f t="shared" si="1208"/>
        <v>0</v>
      </c>
      <c r="CS546" s="116">
        <f t="shared" si="1209"/>
        <v>0</v>
      </c>
      <c r="CT546" s="116">
        <f t="shared" si="1210"/>
        <v>0</v>
      </c>
      <c r="CU546" s="116">
        <f t="shared" si="1211"/>
        <v>0</v>
      </c>
      <c r="CV546" s="116">
        <f t="shared" si="1212"/>
        <v>0</v>
      </c>
      <c r="CW546" s="471">
        <f t="shared" si="1213"/>
        <v>0</v>
      </c>
      <c r="CX546" s="470">
        <f t="shared" si="1214"/>
        <v>0</v>
      </c>
      <c r="CY546" s="116">
        <f t="shared" si="1215"/>
        <v>0</v>
      </c>
      <c r="CZ546" s="116">
        <f t="shared" si="1216"/>
        <v>0</v>
      </c>
      <c r="DA546" s="116">
        <f t="shared" si="1217"/>
        <v>0</v>
      </c>
      <c r="DB546" s="116">
        <f t="shared" si="1218"/>
        <v>0</v>
      </c>
      <c r="DC546" s="116">
        <f t="shared" si="1219"/>
        <v>0</v>
      </c>
      <c r="DD546" s="116">
        <f t="shared" si="1220"/>
        <v>0</v>
      </c>
      <c r="DE546" s="116">
        <f t="shared" si="1221"/>
        <v>0</v>
      </c>
      <c r="DF546" s="116">
        <f t="shared" si="1222"/>
        <v>0</v>
      </c>
      <c r="DG546" s="116">
        <f t="shared" si="1223"/>
        <v>0</v>
      </c>
      <c r="DH546" s="116">
        <f t="shared" si="1224"/>
        <v>0</v>
      </c>
      <c r="DI546" s="471">
        <f t="shared" si="1225"/>
        <v>0</v>
      </c>
      <c r="DJ546" s="470">
        <f t="shared" si="1226"/>
        <v>0</v>
      </c>
      <c r="DK546" s="116">
        <f t="shared" si="1227"/>
        <v>0</v>
      </c>
      <c r="DL546" s="116">
        <f t="shared" si="1228"/>
        <v>0</v>
      </c>
      <c r="DM546" s="116">
        <f t="shared" si="1229"/>
        <v>0</v>
      </c>
      <c r="DN546" s="116">
        <f t="shared" si="1230"/>
        <v>0</v>
      </c>
      <c r="DO546" s="116">
        <f t="shared" si="1231"/>
        <v>0</v>
      </c>
      <c r="DP546" s="116">
        <f t="shared" si="1232"/>
        <v>0</v>
      </c>
      <c r="DQ546" s="116">
        <f t="shared" si="1233"/>
        <v>0</v>
      </c>
      <c r="DR546" s="116">
        <f t="shared" si="1234"/>
        <v>0</v>
      </c>
      <c r="DS546" s="116">
        <f t="shared" si="1235"/>
        <v>0</v>
      </c>
      <c r="DT546" s="116">
        <f t="shared" si="1236"/>
        <v>0</v>
      </c>
      <c r="DU546" s="471">
        <f t="shared" si="1237"/>
        <v>0</v>
      </c>
      <c r="DV546" s="470">
        <f t="shared" si="1238"/>
        <v>0</v>
      </c>
      <c r="DW546" s="470">
        <f t="shared" si="1239"/>
        <v>0</v>
      </c>
      <c r="DX546" s="470">
        <f t="shared" si="1240"/>
        <v>0</v>
      </c>
      <c r="DY546" s="470">
        <f t="shared" si="1241"/>
        <v>0</v>
      </c>
      <c r="DZ546" s="470">
        <f t="shared" si="1242"/>
        <v>0</v>
      </c>
      <c r="EA546" s="470">
        <f t="shared" si="1243"/>
        <v>0</v>
      </c>
      <c r="EB546" s="470">
        <f t="shared" si="1244"/>
        <v>0</v>
      </c>
      <c r="EC546" s="470">
        <f t="shared" si="1245"/>
        <v>0</v>
      </c>
      <c r="ED546" s="470">
        <f t="shared" si="1246"/>
        <v>0</v>
      </c>
      <c r="EE546" s="470">
        <f t="shared" si="1247"/>
        <v>0</v>
      </c>
      <c r="EF546" s="470">
        <f t="shared" si="1248"/>
        <v>0</v>
      </c>
      <c r="EG546" s="470">
        <f t="shared" si="1249"/>
        <v>0</v>
      </c>
      <c r="EH546" s="466">
        <f t="shared" si="1250"/>
        <v>2138859.0424977364</v>
      </c>
      <c r="EI546" s="122">
        <f t="shared" si="1251"/>
        <v>68975.985239493035</v>
      </c>
      <c r="EJ546" s="122">
        <f t="shared" si="1252"/>
        <v>35101.249905943754</v>
      </c>
      <c r="EK546" s="122">
        <f t="shared" si="1253"/>
        <v>2446971.2804713002</v>
      </c>
      <c r="EL546" s="122">
        <f t="shared" si="1254"/>
        <v>78912.285274381895</v>
      </c>
      <c r="EM546" s="122">
        <f t="shared" si="1255"/>
        <v>35850.984452645927</v>
      </c>
      <c r="EN546" s="122">
        <f t="shared" si="1256"/>
        <v>2707453.9888793421</v>
      </c>
      <c r="EO546" s="122">
        <f t="shared" si="1257"/>
        <v>87312.582392293756</v>
      </c>
      <c r="EP546" s="122">
        <f t="shared" si="1258"/>
        <v>36755.83551062335</v>
      </c>
      <c r="EQ546" s="122">
        <f t="shared" si="1259"/>
        <v>3505411.744531706</v>
      </c>
      <c r="ER546" s="122">
        <f t="shared" si="1260"/>
        <v>113045.89220001774</v>
      </c>
      <c r="ES546" s="469">
        <f t="shared" si="1261"/>
        <v>37942.863062787168</v>
      </c>
      <c r="ET546" s="466">
        <f t="shared" si="1262"/>
        <v>0</v>
      </c>
      <c r="EU546" s="122">
        <f t="shared" si="1263"/>
        <v>0</v>
      </c>
      <c r="EV546" s="122">
        <f t="shared" si="1264"/>
        <v>0</v>
      </c>
      <c r="EW546" s="122">
        <f t="shared" si="1265"/>
        <v>0</v>
      </c>
      <c r="EX546" s="122">
        <f t="shared" si="1266"/>
        <v>0</v>
      </c>
      <c r="EY546" s="122">
        <f t="shared" si="1267"/>
        <v>0</v>
      </c>
      <c r="EZ546" s="122">
        <f t="shared" si="1268"/>
        <v>0</v>
      </c>
      <c r="FA546" s="122">
        <f t="shared" si="1269"/>
        <v>0</v>
      </c>
      <c r="FB546" s="122">
        <f t="shared" si="1270"/>
        <v>0</v>
      </c>
      <c r="FC546" s="122">
        <f t="shared" si="1271"/>
        <v>0</v>
      </c>
      <c r="FD546" s="122">
        <f t="shared" si="1272"/>
        <v>0</v>
      </c>
      <c r="FE546" s="469">
        <f t="shared" si="1273"/>
        <v>0</v>
      </c>
      <c r="FF546" s="466">
        <f t="shared" si="1274"/>
        <v>0</v>
      </c>
      <c r="FG546" s="466">
        <f t="shared" si="1275"/>
        <v>0</v>
      </c>
      <c r="FH546" s="466">
        <f t="shared" si="1276"/>
        <v>0</v>
      </c>
      <c r="FI546" s="466">
        <f t="shared" si="1277"/>
        <v>0</v>
      </c>
      <c r="FJ546" s="466">
        <f t="shared" si="1278"/>
        <v>0</v>
      </c>
      <c r="FK546" s="466">
        <f t="shared" si="1279"/>
        <v>0</v>
      </c>
      <c r="FL546" s="466">
        <f t="shared" si="1280"/>
        <v>0</v>
      </c>
      <c r="FM546" s="466">
        <f t="shared" si="1281"/>
        <v>0</v>
      </c>
      <c r="FN546" s="466">
        <f t="shared" si="1282"/>
        <v>0</v>
      </c>
      <c r="FO546" s="466">
        <f t="shared" si="1283"/>
        <v>0</v>
      </c>
      <c r="FP546" s="466">
        <f t="shared" si="1284"/>
        <v>0</v>
      </c>
      <c r="FQ546" s="468">
        <f t="shared" si="1285"/>
        <v>0</v>
      </c>
      <c r="FR546" s="466">
        <f t="shared" si="1286"/>
        <v>0</v>
      </c>
      <c r="FS546" s="466">
        <f t="shared" si="1287"/>
        <v>0</v>
      </c>
      <c r="FT546" s="466">
        <f t="shared" si="1288"/>
        <v>0</v>
      </c>
      <c r="FU546" s="466">
        <f t="shared" si="1289"/>
        <v>0</v>
      </c>
      <c r="FV546" s="466">
        <f t="shared" si="1290"/>
        <v>0</v>
      </c>
      <c r="FW546" s="466">
        <f t="shared" si="1291"/>
        <v>0</v>
      </c>
      <c r="FX546" s="466">
        <f t="shared" si="1292"/>
        <v>0</v>
      </c>
      <c r="FY546" s="466">
        <f t="shared" si="1293"/>
        <v>0</v>
      </c>
      <c r="FZ546" s="466">
        <f t="shared" si="1294"/>
        <v>0</v>
      </c>
      <c r="GA546" s="466">
        <f t="shared" si="1295"/>
        <v>0</v>
      </c>
      <c r="GB546" s="466">
        <f t="shared" si="1296"/>
        <v>0</v>
      </c>
      <c r="GC546" s="468">
        <f t="shared" si="1297"/>
        <v>0</v>
      </c>
    </row>
    <row r="547" spans="1:185">
      <c r="A547" s="97">
        <v>544</v>
      </c>
      <c r="B547" s="97" t="s">
        <v>11</v>
      </c>
      <c r="C547" s="97" t="s">
        <v>213</v>
      </c>
      <c r="D547" s="97" t="s">
        <v>935</v>
      </c>
      <c r="E547" s="321">
        <v>4.1942622726110004E-3</v>
      </c>
      <c r="F547" s="122">
        <v>0</v>
      </c>
      <c r="G547" s="122">
        <v>2.3028637482745001E-2</v>
      </c>
      <c r="H547" s="122">
        <v>3.8895384275930002E-3</v>
      </c>
      <c r="I547" s="122">
        <v>0</v>
      </c>
      <c r="J547" s="122">
        <v>2.2172330324929001E-2</v>
      </c>
      <c r="K547" s="122">
        <v>3.673150022402E-3</v>
      </c>
      <c r="L547" s="122">
        <v>0</v>
      </c>
      <c r="M547" s="122">
        <v>2.1382103744976001E-2</v>
      </c>
      <c r="N547" s="122">
        <v>3.0047496223670001E-3</v>
      </c>
      <c r="O547" s="122">
        <v>0</v>
      </c>
      <c r="P547" s="475">
        <v>2.0077511560768001E-2</v>
      </c>
      <c r="Q547" s="474">
        <v>8</v>
      </c>
      <c r="R547" s="97">
        <v>3.3554098180884E-2</v>
      </c>
      <c r="S547" s="97">
        <v>0</v>
      </c>
      <c r="T547" s="97">
        <v>0.18422909986196001</v>
      </c>
      <c r="U547" s="97">
        <v>3.1116307420746E-2</v>
      </c>
      <c r="V547" s="97">
        <v>0</v>
      </c>
      <c r="W547" s="97">
        <v>0.17737864259943001</v>
      </c>
      <c r="X547" s="97">
        <v>2.9385200179216E-2</v>
      </c>
      <c r="Y547" s="97">
        <v>0</v>
      </c>
      <c r="Z547" s="97">
        <v>0.171056829959812</v>
      </c>
      <c r="AA547" s="97">
        <v>2.4037996978940001E-2</v>
      </c>
      <c r="AB547" s="97">
        <v>0</v>
      </c>
      <c r="AC547" s="97">
        <v>0.16062009248614101</v>
      </c>
      <c r="AD547" s="321">
        <v>140.12135327396101</v>
      </c>
      <c r="AE547" s="97">
        <v>0</v>
      </c>
      <c r="AF547" s="97">
        <v>769.33764233330999</v>
      </c>
      <c r="AG547" s="97">
        <v>129.941179798045</v>
      </c>
      <c r="AH547" s="97">
        <v>0</v>
      </c>
      <c r="AI547" s="97">
        <v>740.73024728437895</v>
      </c>
      <c r="AJ547" s="97">
        <v>122.712104886304</v>
      </c>
      <c r="AK547" s="97">
        <v>0</v>
      </c>
      <c r="AL547" s="97">
        <v>714.33046340942303</v>
      </c>
      <c r="AM547" s="97">
        <v>100.38227368016</v>
      </c>
      <c r="AN547" s="97">
        <v>0</v>
      </c>
      <c r="AO547" s="97">
        <v>670.74682206684997</v>
      </c>
      <c r="AP547" s="466">
        <f t="shared" si="1154"/>
        <v>4175.9832887950806</v>
      </c>
      <c r="AQ547" s="122">
        <f t="shared" si="1155"/>
        <v>0</v>
      </c>
      <c r="AR547" s="473">
        <f t="shared" si="1156"/>
        <v>4175.983288795107</v>
      </c>
      <c r="AS547" s="122">
        <f t="shared" si="1157"/>
        <v>4175.9832887950597</v>
      </c>
      <c r="AT547" s="122">
        <f t="shared" si="1158"/>
        <v>0</v>
      </c>
      <c r="AU547" s="122">
        <f t="shared" si="1159"/>
        <v>4175.9832887951034</v>
      </c>
      <c r="AV547" s="122">
        <f t="shared" si="1160"/>
        <v>4175.9832887950733</v>
      </c>
      <c r="AW547" s="122">
        <f t="shared" si="1161"/>
        <v>0</v>
      </c>
      <c r="AX547" s="122">
        <f t="shared" si="1162"/>
        <v>4175.9832891632996</v>
      </c>
      <c r="AY547" s="122">
        <f t="shared" si="1163"/>
        <v>4175.983288795077</v>
      </c>
      <c r="AZ547" s="122">
        <f t="shared" si="1164"/>
        <v>0</v>
      </c>
      <c r="BA547" s="469">
        <f t="shared" si="1165"/>
        <v>4175.9832887951106</v>
      </c>
      <c r="BB547" s="97">
        <f t="shared" si="1166"/>
        <v>6.472678744921576E-4</v>
      </c>
      <c r="BC547" s="97">
        <f t="shared" si="1167"/>
        <v>0</v>
      </c>
      <c r="BD547" s="97">
        <f t="shared" si="1168"/>
        <v>3.55383051108717E-3</v>
      </c>
      <c r="BE547" s="97">
        <f t="shared" si="1169"/>
        <v>6.0024221356487972E-4</v>
      </c>
      <c r="BF547" s="97">
        <f t="shared" si="1170"/>
        <v>0</v>
      </c>
      <c r="BG547" s="97">
        <f t="shared" si="1171"/>
        <v>3.4216832875882093E-3</v>
      </c>
      <c r="BH547" s="97">
        <f t="shared" si="1172"/>
        <v>5.6684867401268193E-4</v>
      </c>
      <c r="BI547" s="97">
        <f t="shared" si="1173"/>
        <v>0</v>
      </c>
      <c r="BJ547" s="97">
        <f t="shared" si="1174"/>
        <v>3.299733765710796E-3</v>
      </c>
      <c r="BK547" s="97">
        <f t="shared" si="1175"/>
        <v>4.6369963894505841E-4</v>
      </c>
      <c r="BL547" s="97">
        <f t="shared" si="1176"/>
        <v>0</v>
      </c>
      <c r="BM547" s="469">
        <f t="shared" si="1177"/>
        <v>3.0984062007500747E-3</v>
      </c>
      <c r="BN547" s="467">
        <f t="shared" si="1178"/>
        <v>495669184.76741862</v>
      </c>
      <c r="BO547" s="97">
        <f t="shared" si="1179"/>
        <v>0</v>
      </c>
      <c r="BP547" s="97">
        <f t="shared" si="1180"/>
        <v>190015921.86029014</v>
      </c>
      <c r="BQ547" s="97">
        <f t="shared" si="1181"/>
        <v>517171283.75334346</v>
      </c>
      <c r="BR547" s="97">
        <f t="shared" si="1182"/>
        <v>0</v>
      </c>
      <c r="BS547" s="97">
        <f t="shared" si="1183"/>
        <v>194113271.6514636</v>
      </c>
      <c r="BT547" s="97">
        <f t="shared" si="1184"/>
        <v>534109428.58567315</v>
      </c>
      <c r="BU547" s="97">
        <f t="shared" si="1185"/>
        <v>0</v>
      </c>
      <c r="BV547" s="97">
        <f t="shared" si="1186"/>
        <v>198120137.39438757</v>
      </c>
      <c r="BW547" s="97">
        <f t="shared" si="1187"/>
        <v>598054754.0651356</v>
      </c>
      <c r="BX547" s="97">
        <f t="shared" si="1188"/>
        <v>0</v>
      </c>
      <c r="BY547" s="469">
        <f t="shared" si="1189"/>
        <v>205268046.31124017</v>
      </c>
      <c r="BZ547" s="470">
        <f t="shared" si="1190"/>
        <v>738.61199024833991</v>
      </c>
      <c r="CA547" s="470">
        <f t="shared" si="1191"/>
        <v>0</v>
      </c>
      <c r="CB547" s="470">
        <f t="shared" si="1192"/>
        <v>51.570550472934542</v>
      </c>
      <c r="CC547" s="470">
        <f t="shared" si="1193"/>
        <v>831.02933256234121</v>
      </c>
      <c r="CD547" s="470">
        <f t="shared" si="1194"/>
        <v>0</v>
      </c>
      <c r="CE547" s="470">
        <f t="shared" si="1195"/>
        <v>54.717205185131846</v>
      </c>
      <c r="CF547" s="470">
        <f t="shared" si="1196"/>
        <v>908.80685741158572</v>
      </c>
      <c r="CG547" s="470">
        <f t="shared" si="1197"/>
        <v>0</v>
      </c>
      <c r="CH547" s="470">
        <f t="shared" si="1198"/>
        <v>57.910618781177519</v>
      </c>
      <c r="CI547" s="470">
        <f t="shared" si="1199"/>
        <v>1243.9779291700117</v>
      </c>
      <c r="CJ547" s="470">
        <f t="shared" si="1200"/>
        <v>0</v>
      </c>
      <c r="CK547" s="472">
        <f t="shared" si="1201"/>
        <v>63.898620382425563</v>
      </c>
      <c r="CL547" s="470">
        <f t="shared" si="1202"/>
        <v>0</v>
      </c>
      <c r="CM547" s="116">
        <f t="shared" si="1203"/>
        <v>0</v>
      </c>
      <c r="CN547" s="116">
        <f t="shared" si="1204"/>
        <v>0</v>
      </c>
      <c r="CO547" s="116">
        <f t="shared" si="1205"/>
        <v>0</v>
      </c>
      <c r="CP547" s="116">
        <f t="shared" si="1206"/>
        <v>0</v>
      </c>
      <c r="CQ547" s="116">
        <f t="shared" si="1207"/>
        <v>0</v>
      </c>
      <c r="CR547" s="116">
        <f t="shared" si="1208"/>
        <v>0</v>
      </c>
      <c r="CS547" s="116">
        <f t="shared" si="1209"/>
        <v>0</v>
      </c>
      <c r="CT547" s="116">
        <f t="shared" si="1210"/>
        <v>0</v>
      </c>
      <c r="CU547" s="116">
        <f t="shared" si="1211"/>
        <v>0</v>
      </c>
      <c r="CV547" s="116">
        <f t="shared" si="1212"/>
        <v>0</v>
      </c>
      <c r="CW547" s="471">
        <f t="shared" si="1213"/>
        <v>0</v>
      </c>
      <c r="CX547" s="470">
        <f t="shared" si="1214"/>
        <v>0</v>
      </c>
      <c r="CY547" s="116">
        <f t="shared" si="1215"/>
        <v>0</v>
      </c>
      <c r="CZ547" s="116">
        <f t="shared" si="1216"/>
        <v>0</v>
      </c>
      <c r="DA547" s="116">
        <f t="shared" si="1217"/>
        <v>0</v>
      </c>
      <c r="DB547" s="116">
        <f t="shared" si="1218"/>
        <v>0</v>
      </c>
      <c r="DC547" s="116">
        <f t="shared" si="1219"/>
        <v>0</v>
      </c>
      <c r="DD547" s="116">
        <f t="shared" si="1220"/>
        <v>0</v>
      </c>
      <c r="DE547" s="116">
        <f t="shared" si="1221"/>
        <v>0</v>
      </c>
      <c r="DF547" s="116">
        <f t="shared" si="1222"/>
        <v>0</v>
      </c>
      <c r="DG547" s="116">
        <f t="shared" si="1223"/>
        <v>0</v>
      </c>
      <c r="DH547" s="116">
        <f t="shared" si="1224"/>
        <v>0</v>
      </c>
      <c r="DI547" s="471">
        <f t="shared" si="1225"/>
        <v>0</v>
      </c>
      <c r="DJ547" s="470">
        <f t="shared" si="1226"/>
        <v>0</v>
      </c>
      <c r="DK547" s="116">
        <f t="shared" si="1227"/>
        <v>0</v>
      </c>
      <c r="DL547" s="116">
        <f t="shared" si="1228"/>
        <v>0</v>
      </c>
      <c r="DM547" s="116">
        <f t="shared" si="1229"/>
        <v>0</v>
      </c>
      <c r="DN547" s="116">
        <f t="shared" si="1230"/>
        <v>0</v>
      </c>
      <c r="DO547" s="116">
        <f t="shared" si="1231"/>
        <v>0</v>
      </c>
      <c r="DP547" s="116">
        <f t="shared" si="1232"/>
        <v>0</v>
      </c>
      <c r="DQ547" s="116">
        <f t="shared" si="1233"/>
        <v>0</v>
      </c>
      <c r="DR547" s="116">
        <f t="shared" si="1234"/>
        <v>0</v>
      </c>
      <c r="DS547" s="116">
        <f t="shared" si="1235"/>
        <v>0</v>
      </c>
      <c r="DT547" s="116">
        <f t="shared" si="1236"/>
        <v>0</v>
      </c>
      <c r="DU547" s="471">
        <f t="shared" si="1237"/>
        <v>0</v>
      </c>
      <c r="DV547" s="470">
        <f t="shared" si="1238"/>
        <v>0</v>
      </c>
      <c r="DW547" s="470">
        <f t="shared" si="1239"/>
        <v>0</v>
      </c>
      <c r="DX547" s="470">
        <f t="shared" si="1240"/>
        <v>0</v>
      </c>
      <c r="DY547" s="470">
        <f t="shared" si="1241"/>
        <v>0</v>
      </c>
      <c r="DZ547" s="470">
        <f t="shared" si="1242"/>
        <v>0</v>
      </c>
      <c r="EA547" s="470">
        <f t="shared" si="1243"/>
        <v>0</v>
      </c>
      <c r="EB547" s="470">
        <f t="shared" si="1244"/>
        <v>0</v>
      </c>
      <c r="EC547" s="470">
        <f t="shared" si="1245"/>
        <v>0</v>
      </c>
      <c r="ED547" s="470">
        <f t="shared" si="1246"/>
        <v>0</v>
      </c>
      <c r="EE547" s="470">
        <f t="shared" si="1247"/>
        <v>0</v>
      </c>
      <c r="EF547" s="470">
        <f t="shared" si="1248"/>
        <v>0</v>
      </c>
      <c r="EG547" s="470">
        <f t="shared" si="1249"/>
        <v>0</v>
      </c>
      <c r="EH547" s="466">
        <f t="shared" si="1250"/>
        <v>765786.78519510583</v>
      </c>
      <c r="EI547" s="122">
        <f t="shared" si="1251"/>
        <v>0</v>
      </c>
      <c r="EJ547" s="122">
        <f t="shared" si="1252"/>
        <v>53467.918986986646</v>
      </c>
      <c r="EK547" s="122">
        <f t="shared" si="1253"/>
        <v>861604.31916613749</v>
      </c>
      <c r="EL547" s="122">
        <f t="shared" si="1254"/>
        <v>0</v>
      </c>
      <c r="EM547" s="122">
        <f t="shared" si="1255"/>
        <v>56730.344493188124</v>
      </c>
      <c r="EN547" s="122">
        <f t="shared" si="1256"/>
        <v>942243.41181703762</v>
      </c>
      <c r="EO547" s="122">
        <f t="shared" si="1257"/>
        <v>0</v>
      </c>
      <c r="EP547" s="122">
        <f t="shared" si="1258"/>
        <v>60041.249222332481</v>
      </c>
      <c r="EQ547" s="122">
        <f t="shared" si="1259"/>
        <v>1289745.9989956911</v>
      </c>
      <c r="ER547" s="122">
        <f t="shared" si="1260"/>
        <v>0</v>
      </c>
      <c r="ES547" s="469">
        <f t="shared" si="1261"/>
        <v>66249.559616020662</v>
      </c>
      <c r="ET547" s="466">
        <f t="shared" si="1262"/>
        <v>0</v>
      </c>
      <c r="EU547" s="122">
        <f t="shared" si="1263"/>
        <v>0</v>
      </c>
      <c r="EV547" s="122">
        <f t="shared" si="1264"/>
        <v>0</v>
      </c>
      <c r="EW547" s="122">
        <f t="shared" si="1265"/>
        <v>0</v>
      </c>
      <c r="EX547" s="122">
        <f t="shared" si="1266"/>
        <v>0</v>
      </c>
      <c r="EY547" s="122">
        <f t="shared" si="1267"/>
        <v>0</v>
      </c>
      <c r="EZ547" s="122">
        <f t="shared" si="1268"/>
        <v>0</v>
      </c>
      <c r="FA547" s="122">
        <f t="shared" si="1269"/>
        <v>0</v>
      </c>
      <c r="FB547" s="122">
        <f t="shared" si="1270"/>
        <v>0</v>
      </c>
      <c r="FC547" s="122">
        <f t="shared" si="1271"/>
        <v>0</v>
      </c>
      <c r="FD547" s="122">
        <f t="shared" si="1272"/>
        <v>0</v>
      </c>
      <c r="FE547" s="469">
        <f t="shared" si="1273"/>
        <v>0</v>
      </c>
      <c r="FF547" s="466">
        <f t="shared" si="1274"/>
        <v>0</v>
      </c>
      <c r="FG547" s="466">
        <f t="shared" si="1275"/>
        <v>0</v>
      </c>
      <c r="FH547" s="466">
        <f t="shared" si="1276"/>
        <v>0</v>
      </c>
      <c r="FI547" s="466">
        <f t="shared" si="1277"/>
        <v>0</v>
      </c>
      <c r="FJ547" s="466">
        <f t="shared" si="1278"/>
        <v>0</v>
      </c>
      <c r="FK547" s="466">
        <f t="shared" si="1279"/>
        <v>0</v>
      </c>
      <c r="FL547" s="466">
        <f t="shared" si="1280"/>
        <v>0</v>
      </c>
      <c r="FM547" s="466">
        <f t="shared" si="1281"/>
        <v>0</v>
      </c>
      <c r="FN547" s="466">
        <f t="shared" si="1282"/>
        <v>0</v>
      </c>
      <c r="FO547" s="466">
        <f t="shared" si="1283"/>
        <v>0</v>
      </c>
      <c r="FP547" s="466">
        <f t="shared" si="1284"/>
        <v>0</v>
      </c>
      <c r="FQ547" s="468">
        <f t="shared" si="1285"/>
        <v>0</v>
      </c>
      <c r="FR547" s="466">
        <f t="shared" si="1286"/>
        <v>0</v>
      </c>
      <c r="FS547" s="466">
        <f t="shared" si="1287"/>
        <v>0</v>
      </c>
      <c r="FT547" s="466">
        <f t="shared" si="1288"/>
        <v>0</v>
      </c>
      <c r="FU547" s="466">
        <f t="shared" si="1289"/>
        <v>0</v>
      </c>
      <c r="FV547" s="466">
        <f t="shared" si="1290"/>
        <v>0</v>
      </c>
      <c r="FW547" s="466">
        <f t="shared" si="1291"/>
        <v>0</v>
      </c>
      <c r="FX547" s="466">
        <f t="shared" si="1292"/>
        <v>0</v>
      </c>
      <c r="FY547" s="466">
        <f t="shared" si="1293"/>
        <v>0</v>
      </c>
      <c r="FZ547" s="466">
        <f t="shared" si="1294"/>
        <v>0</v>
      </c>
      <c r="GA547" s="466">
        <f t="shared" si="1295"/>
        <v>0</v>
      </c>
      <c r="GB547" s="466">
        <f t="shared" si="1296"/>
        <v>0</v>
      </c>
      <c r="GC547" s="468">
        <f t="shared" si="1297"/>
        <v>0</v>
      </c>
    </row>
    <row r="548" spans="1:185">
      <c r="A548" s="97">
        <v>545</v>
      </c>
      <c r="B548" s="97" t="s">
        <v>11</v>
      </c>
      <c r="C548" s="97" t="s">
        <v>213</v>
      </c>
      <c r="D548" s="97" t="s">
        <v>935</v>
      </c>
      <c r="E548" s="321">
        <v>5.1241230492370003E-3</v>
      </c>
      <c r="F548" s="122">
        <v>0</v>
      </c>
      <c r="G548" s="122">
        <v>7.2788469238875997E-2</v>
      </c>
      <c r="H548" s="122">
        <v>5.1241230492370003E-3</v>
      </c>
      <c r="I548" s="122">
        <v>0</v>
      </c>
      <c r="J548" s="122">
        <v>7.2748035274852005E-2</v>
      </c>
      <c r="K548" s="122">
        <v>5.1241230492370003E-3</v>
      </c>
      <c r="L548" s="122">
        <v>0</v>
      </c>
      <c r="M548" s="122">
        <v>7.2701044451797994E-2</v>
      </c>
      <c r="N548" s="122">
        <v>5.1241230492370003E-3</v>
      </c>
      <c r="O548" s="122">
        <v>0</v>
      </c>
      <c r="P548" s="475">
        <v>7.2642200845110999E-2</v>
      </c>
      <c r="Q548" s="474">
        <v>3</v>
      </c>
      <c r="R548" s="97">
        <v>1.5372369147710001E-2</v>
      </c>
      <c r="S548" s="97">
        <v>0</v>
      </c>
      <c r="T548" s="97">
        <v>0.21836540771662799</v>
      </c>
      <c r="U548" s="97">
        <v>1.5372369147710001E-2</v>
      </c>
      <c r="V548" s="97">
        <v>0</v>
      </c>
      <c r="W548" s="97">
        <v>0.218244105824557</v>
      </c>
      <c r="X548" s="97">
        <v>1.5372369147710001E-2</v>
      </c>
      <c r="Y548" s="97">
        <v>0</v>
      </c>
      <c r="Z548" s="97">
        <v>0.218103133355394</v>
      </c>
      <c r="AA548" s="97">
        <v>1.5372369147710001E-2</v>
      </c>
      <c r="AB548" s="97">
        <v>0</v>
      </c>
      <c r="AC548" s="97">
        <v>0.217926602535333</v>
      </c>
      <c r="AD548" s="321">
        <v>119.049011443393</v>
      </c>
      <c r="AE548" s="97">
        <v>0</v>
      </c>
      <c r="AF548" s="97">
        <v>1691.0982082401299</v>
      </c>
      <c r="AG548" s="97">
        <v>119.049011443393</v>
      </c>
      <c r="AH548" s="97">
        <v>0</v>
      </c>
      <c r="AI548" s="97">
        <v>1690.15880389728</v>
      </c>
      <c r="AJ548" s="97">
        <v>119.049011443393</v>
      </c>
      <c r="AK548" s="97">
        <v>0</v>
      </c>
      <c r="AL548" s="97">
        <v>1689.06703186035</v>
      </c>
      <c r="AM548" s="97">
        <v>119.049011443393</v>
      </c>
      <c r="AN548" s="97">
        <v>0</v>
      </c>
      <c r="AO548" s="97">
        <v>1687.69994720779</v>
      </c>
      <c r="AP548" s="466">
        <f t="shared" si="1154"/>
        <v>7744.3502884607451</v>
      </c>
      <c r="AQ548" s="122">
        <f t="shared" si="1155"/>
        <v>0</v>
      </c>
      <c r="AR548" s="473">
        <f t="shared" si="1156"/>
        <v>7744.3502884608079</v>
      </c>
      <c r="AS548" s="122">
        <f t="shared" si="1157"/>
        <v>7744.3502884607451</v>
      </c>
      <c r="AT548" s="122">
        <f t="shared" si="1158"/>
        <v>0</v>
      </c>
      <c r="AU548" s="122">
        <f t="shared" si="1159"/>
        <v>7744.3502884608124</v>
      </c>
      <c r="AV548" s="122">
        <f t="shared" si="1160"/>
        <v>7744.3502884607451</v>
      </c>
      <c r="AW548" s="122">
        <f t="shared" si="1161"/>
        <v>0</v>
      </c>
      <c r="AX548" s="122">
        <f t="shared" si="1162"/>
        <v>7744.3501424074202</v>
      </c>
      <c r="AY548" s="122">
        <f t="shared" si="1163"/>
        <v>7744.3502884607451</v>
      </c>
      <c r="AZ548" s="122">
        <f t="shared" si="1164"/>
        <v>0</v>
      </c>
      <c r="BA548" s="469">
        <f t="shared" si="1165"/>
        <v>7744.3502884608088</v>
      </c>
      <c r="BB548" s="97">
        <f t="shared" si="1166"/>
        <v>7.9076605589836323E-4</v>
      </c>
      <c r="BC548" s="97">
        <f t="shared" si="1167"/>
        <v>0</v>
      </c>
      <c r="BD548" s="97">
        <f t="shared" si="1168"/>
        <v>1.1232878325097206E-2</v>
      </c>
      <c r="BE548" s="97">
        <f t="shared" si="1169"/>
        <v>7.9076605589836323E-4</v>
      </c>
      <c r="BF548" s="97">
        <f t="shared" si="1170"/>
        <v>0</v>
      </c>
      <c r="BG548" s="97">
        <f t="shared" si="1171"/>
        <v>1.1226638465915772E-2</v>
      </c>
      <c r="BH548" s="97">
        <f t="shared" si="1172"/>
        <v>7.9076605589836323E-4</v>
      </c>
      <c r="BI548" s="97">
        <f t="shared" si="1173"/>
        <v>0</v>
      </c>
      <c r="BJ548" s="97">
        <f t="shared" si="1174"/>
        <v>1.1219386737678026E-2</v>
      </c>
      <c r="BK548" s="97">
        <f t="shared" si="1175"/>
        <v>7.9076605589836323E-4</v>
      </c>
      <c r="BL548" s="97">
        <f t="shared" si="1176"/>
        <v>0</v>
      </c>
      <c r="BM548" s="469">
        <f t="shared" si="1177"/>
        <v>1.1210305861530517E-2</v>
      </c>
      <c r="BN548" s="467">
        <f t="shared" si="1178"/>
        <v>821216078.10687089</v>
      </c>
      <c r="BO548" s="97">
        <f t="shared" si="1179"/>
        <v>0</v>
      </c>
      <c r="BP548" s="97">
        <f t="shared" si="1180"/>
        <v>184345276.6041494</v>
      </c>
      <c r="BQ548" s="97">
        <f t="shared" si="1181"/>
        <v>821216078.10687089</v>
      </c>
      <c r="BR548" s="97">
        <f t="shared" si="1182"/>
        <v>0</v>
      </c>
      <c r="BS548" s="97">
        <f t="shared" si="1183"/>
        <v>184402954.9410145</v>
      </c>
      <c r="BT548" s="97">
        <f t="shared" si="1184"/>
        <v>821216078.10687089</v>
      </c>
      <c r="BU548" s="97">
        <f t="shared" si="1185"/>
        <v>0</v>
      </c>
      <c r="BV548" s="97">
        <f t="shared" si="1186"/>
        <v>184470046.0286926</v>
      </c>
      <c r="BW548" s="97">
        <f t="shared" si="1187"/>
        <v>821216078.10687089</v>
      </c>
      <c r="BX548" s="97">
        <f t="shared" si="1188"/>
        <v>0</v>
      </c>
      <c r="BY548" s="469">
        <f t="shared" si="1189"/>
        <v>184554163.39503211</v>
      </c>
      <c r="BZ548" s="470">
        <f t="shared" si="1190"/>
        <v>2671.0784467116646</v>
      </c>
      <c r="CA548" s="470">
        <f t="shared" si="1191"/>
        <v>0</v>
      </c>
      <c r="CB548" s="470">
        <f t="shared" si="1192"/>
        <v>42.210274633648382</v>
      </c>
      <c r="CC548" s="470">
        <f t="shared" si="1193"/>
        <v>2671.0784467116646</v>
      </c>
      <c r="CD548" s="470">
        <f t="shared" si="1194"/>
        <v>0</v>
      </c>
      <c r="CE548" s="470">
        <f t="shared" si="1195"/>
        <v>42.246949635664649</v>
      </c>
      <c r="CF548" s="470">
        <f t="shared" si="1196"/>
        <v>2671.0784467116646</v>
      </c>
      <c r="CG548" s="470">
        <f t="shared" si="1197"/>
        <v>0</v>
      </c>
      <c r="CH548" s="470">
        <f t="shared" si="1198"/>
        <v>42.289636831604554</v>
      </c>
      <c r="CI548" s="470">
        <f t="shared" si="1199"/>
        <v>2671.0784467116646</v>
      </c>
      <c r="CJ548" s="470">
        <f t="shared" si="1200"/>
        <v>0</v>
      </c>
      <c r="CK548" s="472">
        <f t="shared" si="1201"/>
        <v>42.343192902553021</v>
      </c>
      <c r="CL548" s="470">
        <f t="shared" si="1202"/>
        <v>0</v>
      </c>
      <c r="CM548" s="116">
        <f t="shared" si="1203"/>
        <v>0</v>
      </c>
      <c r="CN548" s="116">
        <f t="shared" si="1204"/>
        <v>0</v>
      </c>
      <c r="CO548" s="116">
        <f t="shared" si="1205"/>
        <v>0</v>
      </c>
      <c r="CP548" s="116">
        <f t="shared" si="1206"/>
        <v>0</v>
      </c>
      <c r="CQ548" s="116">
        <f t="shared" si="1207"/>
        <v>0</v>
      </c>
      <c r="CR548" s="116">
        <f t="shared" si="1208"/>
        <v>0</v>
      </c>
      <c r="CS548" s="116">
        <f t="shared" si="1209"/>
        <v>0</v>
      </c>
      <c r="CT548" s="116">
        <f t="shared" si="1210"/>
        <v>0</v>
      </c>
      <c r="CU548" s="116">
        <f t="shared" si="1211"/>
        <v>0</v>
      </c>
      <c r="CV548" s="116">
        <f t="shared" si="1212"/>
        <v>0</v>
      </c>
      <c r="CW548" s="471">
        <f t="shared" si="1213"/>
        <v>0</v>
      </c>
      <c r="CX548" s="470">
        <f t="shared" si="1214"/>
        <v>0</v>
      </c>
      <c r="CY548" s="116">
        <f t="shared" si="1215"/>
        <v>0</v>
      </c>
      <c r="CZ548" s="116">
        <f t="shared" si="1216"/>
        <v>0</v>
      </c>
      <c r="DA548" s="116">
        <f t="shared" si="1217"/>
        <v>0</v>
      </c>
      <c r="DB548" s="116">
        <f t="shared" si="1218"/>
        <v>0</v>
      </c>
      <c r="DC548" s="116">
        <f t="shared" si="1219"/>
        <v>0</v>
      </c>
      <c r="DD548" s="116">
        <f t="shared" si="1220"/>
        <v>0</v>
      </c>
      <c r="DE548" s="116">
        <f t="shared" si="1221"/>
        <v>0</v>
      </c>
      <c r="DF548" s="116">
        <f t="shared" si="1222"/>
        <v>0</v>
      </c>
      <c r="DG548" s="116">
        <f t="shared" si="1223"/>
        <v>0</v>
      </c>
      <c r="DH548" s="116">
        <f t="shared" si="1224"/>
        <v>0</v>
      </c>
      <c r="DI548" s="471">
        <f t="shared" si="1225"/>
        <v>0</v>
      </c>
      <c r="DJ548" s="470">
        <f t="shared" si="1226"/>
        <v>0</v>
      </c>
      <c r="DK548" s="116">
        <f t="shared" si="1227"/>
        <v>0</v>
      </c>
      <c r="DL548" s="116">
        <f t="shared" si="1228"/>
        <v>0</v>
      </c>
      <c r="DM548" s="116">
        <f t="shared" si="1229"/>
        <v>0</v>
      </c>
      <c r="DN548" s="116">
        <f t="shared" si="1230"/>
        <v>0</v>
      </c>
      <c r="DO548" s="116">
        <f t="shared" si="1231"/>
        <v>0</v>
      </c>
      <c r="DP548" s="116">
        <f t="shared" si="1232"/>
        <v>0</v>
      </c>
      <c r="DQ548" s="116">
        <f t="shared" si="1233"/>
        <v>0</v>
      </c>
      <c r="DR548" s="116">
        <f t="shared" si="1234"/>
        <v>0</v>
      </c>
      <c r="DS548" s="116">
        <f t="shared" si="1235"/>
        <v>0</v>
      </c>
      <c r="DT548" s="116">
        <f t="shared" si="1236"/>
        <v>0</v>
      </c>
      <c r="DU548" s="471">
        <f t="shared" si="1237"/>
        <v>0</v>
      </c>
      <c r="DV548" s="470">
        <f t="shared" si="1238"/>
        <v>0</v>
      </c>
      <c r="DW548" s="470">
        <f t="shared" si="1239"/>
        <v>0</v>
      </c>
      <c r="DX548" s="470">
        <f t="shared" si="1240"/>
        <v>0</v>
      </c>
      <c r="DY548" s="470">
        <f t="shared" si="1241"/>
        <v>0</v>
      </c>
      <c r="DZ548" s="470">
        <f t="shared" si="1242"/>
        <v>0</v>
      </c>
      <c r="EA548" s="470">
        <f t="shared" si="1243"/>
        <v>0</v>
      </c>
      <c r="EB548" s="470">
        <f t="shared" si="1244"/>
        <v>0</v>
      </c>
      <c r="EC548" s="470">
        <f t="shared" si="1245"/>
        <v>0</v>
      </c>
      <c r="ED548" s="470">
        <f t="shared" si="1246"/>
        <v>0</v>
      </c>
      <c r="EE548" s="470">
        <f t="shared" si="1247"/>
        <v>0</v>
      </c>
      <c r="EF548" s="470">
        <f t="shared" si="1248"/>
        <v>0</v>
      </c>
      <c r="EG548" s="470">
        <f t="shared" si="1249"/>
        <v>0</v>
      </c>
      <c r="EH548" s="466">
        <f t="shared" si="1250"/>
        <v>1038506.9920254915</v>
      </c>
      <c r="EI548" s="122">
        <f t="shared" si="1251"/>
        <v>0</v>
      </c>
      <c r="EJ548" s="122">
        <f t="shared" si="1252"/>
        <v>16411.223487774594</v>
      </c>
      <c r="EK548" s="122">
        <f t="shared" si="1253"/>
        <v>1038506.9920254915</v>
      </c>
      <c r="EL548" s="122">
        <f t="shared" si="1254"/>
        <v>0</v>
      </c>
      <c r="EM548" s="122">
        <f t="shared" si="1255"/>
        <v>16425.482614485572</v>
      </c>
      <c r="EN548" s="122">
        <f t="shared" si="1256"/>
        <v>1038506.9920254915</v>
      </c>
      <c r="EO548" s="122">
        <f t="shared" si="1257"/>
        <v>0</v>
      </c>
      <c r="EP548" s="122">
        <f t="shared" si="1258"/>
        <v>16442.079263493742</v>
      </c>
      <c r="EQ548" s="122">
        <f t="shared" si="1259"/>
        <v>1038506.9920254915</v>
      </c>
      <c r="ER548" s="122">
        <f t="shared" si="1260"/>
        <v>0</v>
      </c>
      <c r="ES548" s="469">
        <f t="shared" si="1261"/>
        <v>16462.901697299039</v>
      </c>
      <c r="ET548" s="466">
        <f t="shared" si="1262"/>
        <v>0</v>
      </c>
      <c r="EU548" s="122">
        <f t="shared" si="1263"/>
        <v>0</v>
      </c>
      <c r="EV548" s="122">
        <f t="shared" si="1264"/>
        <v>0</v>
      </c>
      <c r="EW548" s="122">
        <f t="shared" si="1265"/>
        <v>0</v>
      </c>
      <c r="EX548" s="122">
        <f t="shared" si="1266"/>
        <v>0</v>
      </c>
      <c r="EY548" s="122">
        <f t="shared" si="1267"/>
        <v>0</v>
      </c>
      <c r="EZ548" s="122">
        <f t="shared" si="1268"/>
        <v>0</v>
      </c>
      <c r="FA548" s="122">
        <f t="shared" si="1269"/>
        <v>0</v>
      </c>
      <c r="FB548" s="122">
        <f t="shared" si="1270"/>
        <v>0</v>
      </c>
      <c r="FC548" s="122">
        <f t="shared" si="1271"/>
        <v>0</v>
      </c>
      <c r="FD548" s="122">
        <f t="shared" si="1272"/>
        <v>0</v>
      </c>
      <c r="FE548" s="469">
        <f t="shared" si="1273"/>
        <v>0</v>
      </c>
      <c r="FF548" s="466">
        <f t="shared" si="1274"/>
        <v>0</v>
      </c>
      <c r="FG548" s="466">
        <f t="shared" si="1275"/>
        <v>0</v>
      </c>
      <c r="FH548" s="466">
        <f t="shared" si="1276"/>
        <v>0</v>
      </c>
      <c r="FI548" s="466">
        <f t="shared" si="1277"/>
        <v>0</v>
      </c>
      <c r="FJ548" s="466">
        <f t="shared" si="1278"/>
        <v>0</v>
      </c>
      <c r="FK548" s="466">
        <f t="shared" si="1279"/>
        <v>0</v>
      </c>
      <c r="FL548" s="466">
        <f t="shared" si="1280"/>
        <v>0</v>
      </c>
      <c r="FM548" s="466">
        <f t="shared" si="1281"/>
        <v>0</v>
      </c>
      <c r="FN548" s="466">
        <f t="shared" si="1282"/>
        <v>0</v>
      </c>
      <c r="FO548" s="466">
        <f t="shared" si="1283"/>
        <v>0</v>
      </c>
      <c r="FP548" s="466">
        <f t="shared" si="1284"/>
        <v>0</v>
      </c>
      <c r="FQ548" s="468">
        <f t="shared" si="1285"/>
        <v>0</v>
      </c>
      <c r="FR548" s="466">
        <f t="shared" si="1286"/>
        <v>0</v>
      </c>
      <c r="FS548" s="466">
        <f t="shared" si="1287"/>
        <v>0</v>
      </c>
      <c r="FT548" s="466">
        <f t="shared" si="1288"/>
        <v>0</v>
      </c>
      <c r="FU548" s="466">
        <f t="shared" si="1289"/>
        <v>0</v>
      </c>
      <c r="FV548" s="466">
        <f t="shared" si="1290"/>
        <v>0</v>
      </c>
      <c r="FW548" s="466">
        <f t="shared" si="1291"/>
        <v>0</v>
      </c>
      <c r="FX548" s="466">
        <f t="shared" si="1292"/>
        <v>0</v>
      </c>
      <c r="FY548" s="466">
        <f t="shared" si="1293"/>
        <v>0</v>
      </c>
      <c r="FZ548" s="466">
        <f t="shared" si="1294"/>
        <v>0</v>
      </c>
      <c r="GA548" s="466">
        <f t="shared" si="1295"/>
        <v>0</v>
      </c>
      <c r="GB548" s="466">
        <f t="shared" si="1296"/>
        <v>0</v>
      </c>
      <c r="GC548" s="468">
        <f t="shared" si="1297"/>
        <v>0</v>
      </c>
    </row>
    <row r="549" spans="1:185">
      <c r="A549" s="97">
        <v>546</v>
      </c>
      <c r="B549" s="97" t="s">
        <v>11</v>
      </c>
      <c r="C549" s="97" t="s">
        <v>213</v>
      </c>
      <c r="D549" s="97" t="s">
        <v>935</v>
      </c>
      <c r="E549" s="321">
        <v>7.0117126705050003E-3</v>
      </c>
      <c r="F549" s="122">
        <v>5.1019723797600001E-4</v>
      </c>
      <c r="G549" s="122">
        <v>7.7560453525947995E-2</v>
      </c>
      <c r="H549" s="122">
        <v>6.9392037986949996E-3</v>
      </c>
      <c r="I549" s="122">
        <v>4.7448343131700001E-4</v>
      </c>
      <c r="J549" s="122">
        <v>7.6805197103046993E-2</v>
      </c>
      <c r="K549" s="122">
        <v>6.8874117474020001E-3</v>
      </c>
      <c r="L549" s="122">
        <v>4.4897356941799997E-4</v>
      </c>
      <c r="M549" s="122">
        <v>7.5927466665622001E-2</v>
      </c>
      <c r="N549" s="122">
        <v>6.7144262960840001E-3</v>
      </c>
      <c r="O549" s="122">
        <v>3.6377063067700001E-4</v>
      </c>
      <c r="P549" s="475">
        <v>7.4828340894250001E-2</v>
      </c>
      <c r="Q549" s="474">
        <v>55</v>
      </c>
      <c r="R549" s="97">
        <v>0.38564419687779899</v>
      </c>
      <c r="S549" s="97">
        <v>2.8060848088654E-2</v>
      </c>
      <c r="T549" s="97">
        <v>4.2658249439271403</v>
      </c>
      <c r="U549" s="97">
        <v>0.38165620892824398</v>
      </c>
      <c r="V549" s="97">
        <v>2.6096588722448001E-2</v>
      </c>
      <c r="W549" s="97">
        <v>4.2242858406675996</v>
      </c>
      <c r="X549" s="97">
        <v>0.37880764610713402</v>
      </c>
      <c r="Y549" s="97">
        <v>2.4693546318015E-2</v>
      </c>
      <c r="Z549" s="97">
        <v>4.1760106666092396</v>
      </c>
      <c r="AA549" s="97">
        <v>0.36929344628462801</v>
      </c>
      <c r="AB549" s="97">
        <v>2.000738468721E-2</v>
      </c>
      <c r="AC549" s="97">
        <v>4.1155587491837196</v>
      </c>
      <c r="AD549" s="321">
        <v>805.21267227749502</v>
      </c>
      <c r="AE549" s="97">
        <v>58.5901477547647</v>
      </c>
      <c r="AF549" s="97">
        <v>8906.9052001215696</v>
      </c>
      <c r="AG549" s="97">
        <v>796.88588178027305</v>
      </c>
      <c r="AH549" s="97">
        <v>54.4888374119312</v>
      </c>
      <c r="AI549" s="97">
        <v>8820.1728893272902</v>
      </c>
      <c r="AJ549" s="97">
        <v>790.93817428225702</v>
      </c>
      <c r="AK549" s="97">
        <v>51.559330024192903</v>
      </c>
      <c r="AL549" s="97">
        <v>8719.3758769035303</v>
      </c>
      <c r="AM549" s="97">
        <v>771.07283123888601</v>
      </c>
      <c r="AN549" s="97">
        <v>41.774775349147198</v>
      </c>
      <c r="AO549" s="97">
        <v>8593.1542213647008</v>
      </c>
      <c r="AP549" s="466">
        <f t="shared" si="1154"/>
        <v>2087.9678179953185</v>
      </c>
      <c r="AQ549" s="122">
        <f t="shared" si="1155"/>
        <v>2087.967817995308</v>
      </c>
      <c r="AR549" s="473">
        <f t="shared" si="1156"/>
        <v>2087.9678179953225</v>
      </c>
      <c r="AS549" s="122">
        <f t="shared" si="1157"/>
        <v>2087.9678179953239</v>
      </c>
      <c r="AT549" s="122">
        <f t="shared" si="1158"/>
        <v>2087.9678179953266</v>
      </c>
      <c r="AU549" s="122">
        <f t="shared" si="1159"/>
        <v>2087.9678179953285</v>
      </c>
      <c r="AV549" s="122">
        <f t="shared" si="1160"/>
        <v>2087.9678179953225</v>
      </c>
      <c r="AW549" s="122">
        <f t="shared" si="1161"/>
        <v>2087.9678179953507</v>
      </c>
      <c r="AX549" s="122">
        <f t="shared" si="1162"/>
        <v>2087.9678173770876</v>
      </c>
      <c r="AY549" s="122">
        <f t="shared" si="1163"/>
        <v>2087.967817995318</v>
      </c>
      <c r="AZ549" s="122">
        <f t="shared" si="1164"/>
        <v>2087.967817995338</v>
      </c>
      <c r="BA549" s="469">
        <f t="shared" si="1165"/>
        <v>2087.9678179953253</v>
      </c>
      <c r="BB549" s="97">
        <f t="shared" si="1166"/>
        <v>1.0820630808960436E-3</v>
      </c>
      <c r="BC549" s="97">
        <f t="shared" si="1167"/>
        <v>7.8734771536096251E-5</v>
      </c>
      <c r="BD549" s="97">
        <f t="shared" si="1168"/>
        <v>1.1969301544687685E-2</v>
      </c>
      <c r="BE549" s="97">
        <f t="shared" si="1169"/>
        <v>1.0708733506674983E-3</v>
      </c>
      <c r="BF549" s="97">
        <f t="shared" si="1170"/>
        <v>7.3223337528464583E-5</v>
      </c>
      <c r="BG549" s="97">
        <f t="shared" si="1171"/>
        <v>1.1852748695157995E-2</v>
      </c>
      <c r="BH549" s="97">
        <f t="shared" si="1172"/>
        <v>1.0628806862185152E-3</v>
      </c>
      <c r="BI549" s="97">
        <f t="shared" si="1173"/>
        <v>6.9286598951628909E-5</v>
      </c>
      <c r="BJ549" s="97">
        <f t="shared" si="1174"/>
        <v>1.1717295383542489E-2</v>
      </c>
      <c r="BK549" s="97">
        <f t="shared" si="1175"/>
        <v>1.0361851869590073E-3</v>
      </c>
      <c r="BL549" s="97">
        <f t="shared" si="1176"/>
        <v>5.6137892105253921E-5</v>
      </c>
      <c r="BM549" s="469">
        <f t="shared" si="1177"/>
        <v>1.1547675852002646E-2</v>
      </c>
      <c r="BN549" s="467">
        <f t="shared" si="1178"/>
        <v>185572273.25411624</v>
      </c>
      <c r="BO549" s="97">
        <f t="shared" si="1179"/>
        <v>811438314.38408411</v>
      </c>
      <c r="BP549" s="97">
        <f t="shared" si="1180"/>
        <v>47956176.621912137</v>
      </c>
      <c r="BQ549" s="97">
        <f t="shared" si="1181"/>
        <v>186661492.33607593</v>
      </c>
      <c r="BR549" s="97">
        <f t="shared" si="1182"/>
        <v>845278086.62813663</v>
      </c>
      <c r="BS549" s="97">
        <f t="shared" si="1183"/>
        <v>48221104.106053941</v>
      </c>
      <c r="BT549" s="97">
        <f t="shared" si="1184"/>
        <v>187450458.88353872</v>
      </c>
      <c r="BU549" s="97">
        <f t="shared" si="1185"/>
        <v>871990524.90252316</v>
      </c>
      <c r="BV549" s="97">
        <f t="shared" si="1186"/>
        <v>48534155.365347579</v>
      </c>
      <c r="BW549" s="97">
        <f t="shared" si="1187"/>
        <v>190154253.96892866</v>
      </c>
      <c r="BX549" s="97">
        <f t="shared" si="1188"/>
        <v>981671324.39865768</v>
      </c>
      <c r="BY549" s="469">
        <f t="shared" si="1189"/>
        <v>48934239.028565966</v>
      </c>
      <c r="BZ549" s="470">
        <f t="shared" si="1190"/>
        <v>24.060037044057925</v>
      </c>
      <c r="CA549" s="470">
        <f t="shared" si="1191"/>
        <v>1445.8549360669138</v>
      </c>
      <c r="CB549" s="470">
        <f t="shared" si="1192"/>
        <v>0.56209733465719103</v>
      </c>
      <c r="CC549" s="470">
        <f t="shared" si="1193"/>
        <v>24.454140659764629</v>
      </c>
      <c r="CD549" s="470">
        <f t="shared" si="1194"/>
        <v>1619.518350881312</v>
      </c>
      <c r="CE549" s="470">
        <f t="shared" si="1195"/>
        <v>0.57076043057769454</v>
      </c>
      <c r="CF549" s="470">
        <f t="shared" si="1196"/>
        <v>24.742169384633296</v>
      </c>
      <c r="CG549" s="470">
        <f t="shared" si="1197"/>
        <v>1765.6243329180481</v>
      </c>
      <c r="CH549" s="470">
        <f t="shared" si="1198"/>
        <v>0.58110669775606028</v>
      </c>
      <c r="CI549" s="470">
        <f t="shared" si="1199"/>
        <v>25.745684885830578</v>
      </c>
      <c r="CJ549" s="470">
        <f t="shared" si="1200"/>
        <v>2453.2724785019122</v>
      </c>
      <c r="CK549" s="472">
        <f t="shared" si="1201"/>
        <v>0.59450298259345213</v>
      </c>
      <c r="CL549" s="470">
        <f t="shared" si="1202"/>
        <v>0</v>
      </c>
      <c r="CM549" s="116">
        <f t="shared" si="1203"/>
        <v>0</v>
      </c>
      <c r="CN549" s="116">
        <f t="shared" si="1204"/>
        <v>0</v>
      </c>
      <c r="CO549" s="116">
        <f t="shared" si="1205"/>
        <v>0</v>
      </c>
      <c r="CP549" s="116">
        <f t="shared" si="1206"/>
        <v>0</v>
      </c>
      <c r="CQ549" s="116">
        <f t="shared" si="1207"/>
        <v>0</v>
      </c>
      <c r="CR549" s="116">
        <f t="shared" si="1208"/>
        <v>0</v>
      </c>
      <c r="CS549" s="116">
        <f t="shared" si="1209"/>
        <v>0</v>
      </c>
      <c r="CT549" s="116">
        <f t="shared" si="1210"/>
        <v>0</v>
      </c>
      <c r="CU549" s="116">
        <f t="shared" si="1211"/>
        <v>0</v>
      </c>
      <c r="CV549" s="116">
        <f t="shared" si="1212"/>
        <v>0</v>
      </c>
      <c r="CW549" s="471">
        <f t="shared" si="1213"/>
        <v>0</v>
      </c>
      <c r="CX549" s="470">
        <f t="shared" si="1214"/>
        <v>0</v>
      </c>
      <c r="CY549" s="116">
        <f t="shared" si="1215"/>
        <v>0</v>
      </c>
      <c r="CZ549" s="116">
        <f t="shared" si="1216"/>
        <v>0</v>
      </c>
      <c r="DA549" s="116">
        <f t="shared" si="1217"/>
        <v>0</v>
      </c>
      <c r="DB549" s="116">
        <f t="shared" si="1218"/>
        <v>0</v>
      </c>
      <c r="DC549" s="116">
        <f t="shared" si="1219"/>
        <v>0</v>
      </c>
      <c r="DD549" s="116">
        <f t="shared" si="1220"/>
        <v>0</v>
      </c>
      <c r="DE549" s="116">
        <f t="shared" si="1221"/>
        <v>0</v>
      </c>
      <c r="DF549" s="116">
        <f t="shared" si="1222"/>
        <v>0</v>
      </c>
      <c r="DG549" s="116">
        <f t="shared" si="1223"/>
        <v>0</v>
      </c>
      <c r="DH549" s="116">
        <f t="shared" si="1224"/>
        <v>0</v>
      </c>
      <c r="DI549" s="471">
        <f t="shared" si="1225"/>
        <v>0</v>
      </c>
      <c r="DJ549" s="470">
        <f t="shared" si="1226"/>
        <v>0</v>
      </c>
      <c r="DK549" s="116">
        <f t="shared" si="1227"/>
        <v>0</v>
      </c>
      <c r="DL549" s="116">
        <f t="shared" si="1228"/>
        <v>0</v>
      </c>
      <c r="DM549" s="116">
        <f t="shared" si="1229"/>
        <v>0</v>
      </c>
      <c r="DN549" s="116">
        <f t="shared" si="1230"/>
        <v>0</v>
      </c>
      <c r="DO549" s="116">
        <f t="shared" si="1231"/>
        <v>0</v>
      </c>
      <c r="DP549" s="116">
        <f t="shared" si="1232"/>
        <v>0</v>
      </c>
      <c r="DQ549" s="116">
        <f t="shared" si="1233"/>
        <v>0</v>
      </c>
      <c r="DR549" s="116">
        <f t="shared" si="1234"/>
        <v>0</v>
      </c>
      <c r="DS549" s="116">
        <f t="shared" si="1235"/>
        <v>0</v>
      </c>
      <c r="DT549" s="116">
        <f t="shared" si="1236"/>
        <v>0</v>
      </c>
      <c r="DU549" s="471">
        <f t="shared" si="1237"/>
        <v>0</v>
      </c>
      <c r="DV549" s="470">
        <f t="shared" si="1238"/>
        <v>0</v>
      </c>
      <c r="DW549" s="470">
        <f t="shared" si="1239"/>
        <v>0</v>
      </c>
      <c r="DX549" s="470">
        <f t="shared" si="1240"/>
        <v>0</v>
      </c>
      <c r="DY549" s="470">
        <f t="shared" si="1241"/>
        <v>0</v>
      </c>
      <c r="DZ549" s="470">
        <f t="shared" si="1242"/>
        <v>0</v>
      </c>
      <c r="EA549" s="470">
        <f t="shared" si="1243"/>
        <v>0</v>
      </c>
      <c r="EB549" s="470">
        <f t="shared" si="1244"/>
        <v>0</v>
      </c>
      <c r="EC549" s="470">
        <f t="shared" si="1245"/>
        <v>0</v>
      </c>
      <c r="ED549" s="470">
        <f t="shared" si="1246"/>
        <v>0</v>
      </c>
      <c r="EE549" s="470">
        <f t="shared" si="1247"/>
        <v>0</v>
      </c>
      <c r="EF549" s="470">
        <f t="shared" si="1248"/>
        <v>0</v>
      </c>
      <c r="EG549" s="470">
        <f t="shared" si="1249"/>
        <v>0</v>
      </c>
      <c r="EH549" s="466">
        <f t="shared" si="1250"/>
        <v>171498.57206147909</v>
      </c>
      <c r="EI549" s="122">
        <f t="shared" si="1251"/>
        <v>10305971.536503121</v>
      </c>
      <c r="EJ549" s="122">
        <f t="shared" si="1252"/>
        <v>4006.5977486544689</v>
      </c>
      <c r="EK549" s="122">
        <f t="shared" si="1253"/>
        <v>174307.72016104968</v>
      </c>
      <c r="EL549" s="122">
        <f t="shared" si="1254"/>
        <v>11543834.454412108</v>
      </c>
      <c r="EM549" s="122">
        <f t="shared" si="1255"/>
        <v>4068.3478023754019</v>
      </c>
      <c r="EN549" s="122">
        <f t="shared" si="1256"/>
        <v>176360.77248749745</v>
      </c>
      <c r="EO549" s="122">
        <f t="shared" si="1257"/>
        <v>12585269.562896086</v>
      </c>
      <c r="EP549" s="122">
        <f t="shared" si="1258"/>
        <v>4142.0954048419881</v>
      </c>
      <c r="EQ549" s="122">
        <f t="shared" si="1259"/>
        <v>183513.7737560143</v>
      </c>
      <c r="ER549" s="122">
        <f t="shared" si="1260"/>
        <v>17486786.33244912</v>
      </c>
      <c r="ES549" s="469">
        <f t="shared" si="1261"/>
        <v>4237.5833592592217</v>
      </c>
      <c r="ET549" s="466">
        <f t="shared" si="1262"/>
        <v>0</v>
      </c>
      <c r="EU549" s="122">
        <f t="shared" si="1263"/>
        <v>0</v>
      </c>
      <c r="EV549" s="122">
        <f t="shared" si="1264"/>
        <v>0</v>
      </c>
      <c r="EW549" s="122">
        <f t="shared" si="1265"/>
        <v>0</v>
      </c>
      <c r="EX549" s="122">
        <f t="shared" si="1266"/>
        <v>0</v>
      </c>
      <c r="EY549" s="122">
        <f t="shared" si="1267"/>
        <v>0</v>
      </c>
      <c r="EZ549" s="122">
        <f t="shared" si="1268"/>
        <v>0</v>
      </c>
      <c r="FA549" s="122">
        <f t="shared" si="1269"/>
        <v>0</v>
      </c>
      <c r="FB549" s="122">
        <f t="shared" si="1270"/>
        <v>0</v>
      </c>
      <c r="FC549" s="122">
        <f t="shared" si="1271"/>
        <v>0</v>
      </c>
      <c r="FD549" s="122">
        <f t="shared" si="1272"/>
        <v>0</v>
      </c>
      <c r="FE549" s="469">
        <f t="shared" si="1273"/>
        <v>0</v>
      </c>
      <c r="FF549" s="466">
        <f t="shared" si="1274"/>
        <v>0</v>
      </c>
      <c r="FG549" s="466">
        <f t="shared" si="1275"/>
        <v>0</v>
      </c>
      <c r="FH549" s="466">
        <f t="shared" si="1276"/>
        <v>0</v>
      </c>
      <c r="FI549" s="466">
        <f t="shared" si="1277"/>
        <v>0</v>
      </c>
      <c r="FJ549" s="466">
        <f t="shared" si="1278"/>
        <v>0</v>
      </c>
      <c r="FK549" s="466">
        <f t="shared" si="1279"/>
        <v>0</v>
      </c>
      <c r="FL549" s="466">
        <f t="shared" si="1280"/>
        <v>0</v>
      </c>
      <c r="FM549" s="466">
        <f t="shared" si="1281"/>
        <v>0</v>
      </c>
      <c r="FN549" s="466">
        <f t="shared" si="1282"/>
        <v>0</v>
      </c>
      <c r="FO549" s="466">
        <f t="shared" si="1283"/>
        <v>0</v>
      </c>
      <c r="FP549" s="466">
        <f t="shared" si="1284"/>
        <v>0</v>
      </c>
      <c r="FQ549" s="468">
        <f t="shared" si="1285"/>
        <v>0</v>
      </c>
      <c r="FR549" s="466">
        <f t="shared" si="1286"/>
        <v>0</v>
      </c>
      <c r="FS549" s="466">
        <f t="shared" si="1287"/>
        <v>0</v>
      </c>
      <c r="FT549" s="466">
        <f t="shared" si="1288"/>
        <v>0</v>
      </c>
      <c r="FU549" s="466">
        <f t="shared" si="1289"/>
        <v>0</v>
      </c>
      <c r="FV549" s="466">
        <f t="shared" si="1290"/>
        <v>0</v>
      </c>
      <c r="FW549" s="466">
        <f t="shared" si="1291"/>
        <v>0</v>
      </c>
      <c r="FX549" s="466">
        <f t="shared" si="1292"/>
        <v>0</v>
      </c>
      <c r="FY549" s="466">
        <f t="shared" si="1293"/>
        <v>0</v>
      </c>
      <c r="FZ549" s="466">
        <f t="shared" si="1294"/>
        <v>0</v>
      </c>
      <c r="GA549" s="466">
        <f t="shared" si="1295"/>
        <v>0</v>
      </c>
      <c r="GB549" s="466">
        <f t="shared" si="1296"/>
        <v>0</v>
      </c>
      <c r="GC549" s="468">
        <f t="shared" si="1297"/>
        <v>0</v>
      </c>
    </row>
    <row r="550" spans="1:185">
      <c r="A550" s="97">
        <v>547</v>
      </c>
      <c r="B550" s="97" t="s">
        <v>11</v>
      </c>
      <c r="C550" s="97" t="s">
        <v>213</v>
      </c>
      <c r="D550" s="97" t="s">
        <v>935</v>
      </c>
      <c r="E550" s="321">
        <v>7.376037984399E-3</v>
      </c>
      <c r="F550" s="122">
        <v>0</v>
      </c>
      <c r="G550" s="122">
        <v>8.1963541139050994E-2</v>
      </c>
      <c r="H550" s="122">
        <v>6.7675148506859996E-3</v>
      </c>
      <c r="I550" s="122">
        <v>0</v>
      </c>
      <c r="J550" s="122">
        <v>7.7405565207541993E-2</v>
      </c>
      <c r="K550" s="122">
        <v>6.3433926665830004E-3</v>
      </c>
      <c r="L550" s="122">
        <v>0</v>
      </c>
      <c r="M550" s="122">
        <v>7.3806924707158994E-2</v>
      </c>
      <c r="N550" s="122">
        <v>5.3771316906270003E-3</v>
      </c>
      <c r="O550" s="122">
        <v>0</v>
      </c>
      <c r="P550" s="475">
        <v>6.6689641902569999E-2</v>
      </c>
      <c r="Q550" s="474">
        <v>4</v>
      </c>
      <c r="R550" s="97">
        <v>2.9504151937595001E-2</v>
      </c>
      <c r="S550" s="97">
        <v>0</v>
      </c>
      <c r="T550" s="97">
        <v>0.32785416455620398</v>
      </c>
      <c r="U550" s="97">
        <v>2.7070059402742999E-2</v>
      </c>
      <c r="V550" s="97">
        <v>0</v>
      </c>
      <c r="W550" s="97">
        <v>0.30962226083017003</v>
      </c>
      <c r="X550" s="97">
        <v>2.5373570666332002E-2</v>
      </c>
      <c r="Y550" s="97">
        <v>0</v>
      </c>
      <c r="Z550" s="97">
        <v>0.29522769882863498</v>
      </c>
      <c r="AA550" s="97">
        <v>2.1508526762506999E-2</v>
      </c>
      <c r="AB550" s="97">
        <v>0</v>
      </c>
      <c r="AC550" s="97">
        <v>0.26675856761028199</v>
      </c>
      <c r="AD550" s="321">
        <v>177.92188022505599</v>
      </c>
      <c r="AE550" s="97">
        <v>0</v>
      </c>
      <c r="AF550" s="97">
        <v>1977.0922248785701</v>
      </c>
      <c r="AG550" s="97">
        <v>163.24332510648901</v>
      </c>
      <c r="AH550" s="97">
        <v>0</v>
      </c>
      <c r="AI550" s="97">
        <v>1867.14652646028</v>
      </c>
      <c r="AJ550" s="97">
        <v>153.012816993548</v>
      </c>
      <c r="AK550" s="97">
        <v>0</v>
      </c>
      <c r="AL550" s="97">
        <v>1780.34151124954</v>
      </c>
      <c r="AM550" s="97">
        <v>129.70505068406601</v>
      </c>
      <c r="AN550" s="97">
        <v>0</v>
      </c>
      <c r="AO550" s="97">
        <v>1608.66124929647</v>
      </c>
      <c r="AP550" s="466">
        <f t="shared" si="1154"/>
        <v>6030.4014364277673</v>
      </c>
      <c r="AQ550" s="122">
        <f t="shared" si="1155"/>
        <v>0</v>
      </c>
      <c r="AR550" s="473">
        <f t="shared" si="1156"/>
        <v>6030.4014364278037</v>
      </c>
      <c r="AS550" s="122">
        <f t="shared" si="1157"/>
        <v>6030.4014364278646</v>
      </c>
      <c r="AT550" s="122">
        <f t="shared" si="1158"/>
        <v>0</v>
      </c>
      <c r="AU550" s="122">
        <f t="shared" si="1159"/>
        <v>6030.4014364277991</v>
      </c>
      <c r="AV550" s="122">
        <f t="shared" si="1160"/>
        <v>6030.40143642769</v>
      </c>
      <c r="AW550" s="122">
        <f t="shared" si="1161"/>
        <v>0</v>
      </c>
      <c r="AX550" s="122">
        <f t="shared" si="1162"/>
        <v>6030.4013421279278</v>
      </c>
      <c r="AY550" s="122">
        <f t="shared" si="1163"/>
        <v>6030.4014364277082</v>
      </c>
      <c r="AZ550" s="122">
        <f t="shared" si="1164"/>
        <v>0</v>
      </c>
      <c r="BA550" s="469">
        <f t="shared" si="1165"/>
        <v>6030.4014364278119</v>
      </c>
      <c r="BB550" s="97">
        <f t="shared" si="1166"/>
        <v>1.1382865729479745E-3</v>
      </c>
      <c r="BC550" s="97">
        <f t="shared" si="1167"/>
        <v>0</v>
      </c>
      <c r="BD550" s="97">
        <f t="shared" si="1168"/>
        <v>1.2648795809780879E-2</v>
      </c>
      <c r="BE550" s="97">
        <f t="shared" si="1169"/>
        <v>1.0443779306797537E-3</v>
      </c>
      <c r="BF550" s="97">
        <f t="shared" si="1170"/>
        <v>0</v>
      </c>
      <c r="BG550" s="97">
        <f t="shared" si="1171"/>
        <v>1.1945398835195006E-2</v>
      </c>
      <c r="BH550" s="97">
        <f t="shared" si="1172"/>
        <v>9.7892645273523642E-4</v>
      </c>
      <c r="BI550" s="97">
        <f t="shared" si="1173"/>
        <v>0</v>
      </c>
      <c r="BJ550" s="97">
        <f t="shared" si="1174"/>
        <v>1.1390048636197013E-2</v>
      </c>
      <c r="BK550" s="97">
        <f t="shared" si="1175"/>
        <v>8.2981091167909327E-4</v>
      </c>
      <c r="BL550" s="97">
        <f t="shared" si="1176"/>
        <v>0</v>
      </c>
      <c r="BM550" s="469">
        <f t="shared" si="1177"/>
        <v>1.0291693737608829E-2</v>
      </c>
      <c r="BN550" s="467">
        <f t="shared" si="1178"/>
        <v>520894839.61987329</v>
      </c>
      <c r="BO550" s="97">
        <f t="shared" si="1179"/>
        <v>0</v>
      </c>
      <c r="BP550" s="97">
        <f t="shared" si="1180"/>
        <v>134265991.65269405</v>
      </c>
      <c r="BQ550" s="97">
        <f t="shared" si="1181"/>
        <v>546767681.11499596</v>
      </c>
      <c r="BR550" s="97">
        <f t="shared" si="1182"/>
        <v>0</v>
      </c>
      <c r="BS550" s="97">
        <f t="shared" si="1183"/>
        <v>138661452.30243829</v>
      </c>
      <c r="BT550" s="97">
        <f t="shared" si="1184"/>
        <v>567057928.37813592</v>
      </c>
      <c r="BU550" s="97">
        <f t="shared" si="1185"/>
        <v>0</v>
      </c>
      <c r="BV550" s="97">
        <f t="shared" si="1186"/>
        <v>142428140.92969176</v>
      </c>
      <c r="BW550" s="97">
        <f t="shared" si="1187"/>
        <v>622349659.91030276</v>
      </c>
      <c r="BX550" s="97">
        <f t="shared" si="1188"/>
        <v>0</v>
      </c>
      <c r="BY550" s="469">
        <f t="shared" si="1189"/>
        <v>150795928.03719306</v>
      </c>
      <c r="BZ550" s="470">
        <f t="shared" si="1190"/>
        <v>882.74836830021684</v>
      </c>
      <c r="CA550" s="470">
        <f t="shared" si="1191"/>
        <v>0</v>
      </c>
      <c r="CB550" s="470">
        <f t="shared" si="1192"/>
        <v>20.476481034554141</v>
      </c>
      <c r="CC550" s="470">
        <f t="shared" si="1193"/>
        <v>1009.9122299295586</v>
      </c>
      <c r="CD550" s="470">
        <f t="shared" si="1194"/>
        <v>0</v>
      </c>
      <c r="CE550" s="470">
        <f t="shared" si="1195"/>
        <v>22.392035367653207</v>
      </c>
      <c r="CF550" s="470">
        <f t="shared" si="1196"/>
        <v>1117.4184663149533</v>
      </c>
      <c r="CG550" s="470">
        <f t="shared" si="1197"/>
        <v>0</v>
      </c>
      <c r="CH550" s="470">
        <f t="shared" si="1198"/>
        <v>24.121744249404628</v>
      </c>
      <c r="CI550" s="470">
        <f t="shared" si="1199"/>
        <v>1446.75101828723</v>
      </c>
      <c r="CJ550" s="470">
        <f t="shared" si="1200"/>
        <v>0</v>
      </c>
      <c r="CK550" s="472">
        <f t="shared" si="1201"/>
        <v>28.264495755108548</v>
      </c>
      <c r="CL550" s="470">
        <f t="shared" si="1202"/>
        <v>0</v>
      </c>
      <c r="CM550" s="116">
        <f t="shared" si="1203"/>
        <v>0</v>
      </c>
      <c r="CN550" s="116">
        <f t="shared" si="1204"/>
        <v>0</v>
      </c>
      <c r="CO550" s="116">
        <f t="shared" si="1205"/>
        <v>0</v>
      </c>
      <c r="CP550" s="116">
        <f t="shared" si="1206"/>
        <v>0</v>
      </c>
      <c r="CQ550" s="116">
        <f t="shared" si="1207"/>
        <v>0</v>
      </c>
      <c r="CR550" s="116">
        <f t="shared" si="1208"/>
        <v>0</v>
      </c>
      <c r="CS550" s="116">
        <f t="shared" si="1209"/>
        <v>0</v>
      </c>
      <c r="CT550" s="116">
        <f t="shared" si="1210"/>
        <v>0</v>
      </c>
      <c r="CU550" s="116">
        <f t="shared" si="1211"/>
        <v>0</v>
      </c>
      <c r="CV550" s="116">
        <f t="shared" si="1212"/>
        <v>0</v>
      </c>
      <c r="CW550" s="471">
        <f t="shared" si="1213"/>
        <v>0</v>
      </c>
      <c r="CX550" s="470">
        <f t="shared" si="1214"/>
        <v>0</v>
      </c>
      <c r="CY550" s="116">
        <f t="shared" si="1215"/>
        <v>0</v>
      </c>
      <c r="CZ550" s="116">
        <f t="shared" si="1216"/>
        <v>0</v>
      </c>
      <c r="DA550" s="116">
        <f t="shared" si="1217"/>
        <v>0</v>
      </c>
      <c r="DB550" s="116">
        <f t="shared" si="1218"/>
        <v>0</v>
      </c>
      <c r="DC550" s="116">
        <f t="shared" si="1219"/>
        <v>0</v>
      </c>
      <c r="DD550" s="116">
        <f t="shared" si="1220"/>
        <v>0</v>
      </c>
      <c r="DE550" s="116">
        <f t="shared" si="1221"/>
        <v>0</v>
      </c>
      <c r="DF550" s="116">
        <f t="shared" si="1222"/>
        <v>0</v>
      </c>
      <c r="DG550" s="116">
        <f t="shared" si="1223"/>
        <v>0</v>
      </c>
      <c r="DH550" s="116">
        <f t="shared" si="1224"/>
        <v>0</v>
      </c>
      <c r="DI550" s="471">
        <f t="shared" si="1225"/>
        <v>0</v>
      </c>
      <c r="DJ550" s="470">
        <f t="shared" si="1226"/>
        <v>0</v>
      </c>
      <c r="DK550" s="116">
        <f t="shared" si="1227"/>
        <v>0</v>
      </c>
      <c r="DL550" s="116">
        <f t="shared" si="1228"/>
        <v>0</v>
      </c>
      <c r="DM550" s="116">
        <f t="shared" si="1229"/>
        <v>0</v>
      </c>
      <c r="DN550" s="116">
        <f t="shared" si="1230"/>
        <v>0</v>
      </c>
      <c r="DO550" s="116">
        <f t="shared" si="1231"/>
        <v>0</v>
      </c>
      <c r="DP550" s="116">
        <f t="shared" si="1232"/>
        <v>0</v>
      </c>
      <c r="DQ550" s="116">
        <f t="shared" si="1233"/>
        <v>0</v>
      </c>
      <c r="DR550" s="116">
        <f t="shared" si="1234"/>
        <v>0</v>
      </c>
      <c r="DS550" s="116">
        <f t="shared" si="1235"/>
        <v>0</v>
      </c>
      <c r="DT550" s="116">
        <f t="shared" si="1236"/>
        <v>0</v>
      </c>
      <c r="DU550" s="471">
        <f t="shared" si="1237"/>
        <v>0</v>
      </c>
      <c r="DV550" s="470">
        <f t="shared" si="1238"/>
        <v>0</v>
      </c>
      <c r="DW550" s="470">
        <f t="shared" si="1239"/>
        <v>0</v>
      </c>
      <c r="DX550" s="470">
        <f t="shared" si="1240"/>
        <v>0</v>
      </c>
      <c r="DY550" s="470">
        <f t="shared" si="1241"/>
        <v>0</v>
      </c>
      <c r="DZ550" s="470">
        <f t="shared" si="1242"/>
        <v>0</v>
      </c>
      <c r="EA550" s="470">
        <f t="shared" si="1243"/>
        <v>0</v>
      </c>
      <c r="EB550" s="470">
        <f t="shared" si="1244"/>
        <v>0</v>
      </c>
      <c r="EC550" s="470">
        <f t="shared" si="1245"/>
        <v>0</v>
      </c>
      <c r="ED550" s="470">
        <f t="shared" si="1246"/>
        <v>0</v>
      </c>
      <c r="EE550" s="470">
        <f t="shared" si="1247"/>
        <v>0</v>
      </c>
      <c r="EF550" s="470">
        <f t="shared" si="1248"/>
        <v>0</v>
      </c>
      <c r="EG550" s="470">
        <f t="shared" si="1249"/>
        <v>0</v>
      </c>
      <c r="EH550" s="466">
        <f t="shared" si="1250"/>
        <v>457613.09322207113</v>
      </c>
      <c r="EI550" s="122">
        <f t="shared" si="1251"/>
        <v>0</v>
      </c>
      <c r="EJ550" s="122">
        <f t="shared" si="1252"/>
        <v>10614.922848930077</v>
      </c>
      <c r="EK550" s="122">
        <f t="shared" si="1253"/>
        <v>523534.3117209702</v>
      </c>
      <c r="EL550" s="122">
        <f t="shared" si="1254"/>
        <v>0</v>
      </c>
      <c r="EM550" s="122">
        <f t="shared" si="1255"/>
        <v>11607.938271085333</v>
      </c>
      <c r="EN550" s="122">
        <f t="shared" si="1256"/>
        <v>579265.09881688142</v>
      </c>
      <c r="EO550" s="122">
        <f t="shared" si="1257"/>
        <v>0</v>
      </c>
      <c r="EP550" s="122">
        <f t="shared" si="1258"/>
        <v>12504.612181993862</v>
      </c>
      <c r="EQ550" s="122">
        <f t="shared" si="1259"/>
        <v>749989.72796224151</v>
      </c>
      <c r="ER550" s="122">
        <f t="shared" si="1260"/>
        <v>0</v>
      </c>
      <c r="ES550" s="469">
        <f t="shared" si="1261"/>
        <v>14652.197381869328</v>
      </c>
      <c r="ET550" s="466">
        <f t="shared" si="1262"/>
        <v>0</v>
      </c>
      <c r="EU550" s="122">
        <f t="shared" si="1263"/>
        <v>0</v>
      </c>
      <c r="EV550" s="122">
        <f t="shared" si="1264"/>
        <v>0</v>
      </c>
      <c r="EW550" s="122">
        <f t="shared" si="1265"/>
        <v>0</v>
      </c>
      <c r="EX550" s="122">
        <f t="shared" si="1266"/>
        <v>0</v>
      </c>
      <c r="EY550" s="122">
        <f t="shared" si="1267"/>
        <v>0</v>
      </c>
      <c r="EZ550" s="122">
        <f t="shared" si="1268"/>
        <v>0</v>
      </c>
      <c r="FA550" s="122">
        <f t="shared" si="1269"/>
        <v>0</v>
      </c>
      <c r="FB550" s="122">
        <f t="shared" si="1270"/>
        <v>0</v>
      </c>
      <c r="FC550" s="122">
        <f t="shared" si="1271"/>
        <v>0</v>
      </c>
      <c r="FD550" s="122">
        <f t="shared" si="1272"/>
        <v>0</v>
      </c>
      <c r="FE550" s="469">
        <f t="shared" si="1273"/>
        <v>0</v>
      </c>
      <c r="FF550" s="466">
        <f t="shared" si="1274"/>
        <v>0</v>
      </c>
      <c r="FG550" s="466">
        <f t="shared" si="1275"/>
        <v>0</v>
      </c>
      <c r="FH550" s="466">
        <f t="shared" si="1276"/>
        <v>0</v>
      </c>
      <c r="FI550" s="466">
        <f t="shared" si="1277"/>
        <v>0</v>
      </c>
      <c r="FJ550" s="466">
        <f t="shared" si="1278"/>
        <v>0</v>
      </c>
      <c r="FK550" s="466">
        <f t="shared" si="1279"/>
        <v>0</v>
      </c>
      <c r="FL550" s="466">
        <f t="shared" si="1280"/>
        <v>0</v>
      </c>
      <c r="FM550" s="466">
        <f t="shared" si="1281"/>
        <v>0</v>
      </c>
      <c r="FN550" s="466">
        <f t="shared" si="1282"/>
        <v>0</v>
      </c>
      <c r="FO550" s="466">
        <f t="shared" si="1283"/>
        <v>0</v>
      </c>
      <c r="FP550" s="466">
        <f t="shared" si="1284"/>
        <v>0</v>
      </c>
      <c r="FQ550" s="468">
        <f t="shared" si="1285"/>
        <v>0</v>
      </c>
      <c r="FR550" s="466">
        <f t="shared" si="1286"/>
        <v>0</v>
      </c>
      <c r="FS550" s="466">
        <f t="shared" si="1287"/>
        <v>0</v>
      </c>
      <c r="FT550" s="466">
        <f t="shared" si="1288"/>
        <v>0</v>
      </c>
      <c r="FU550" s="466">
        <f t="shared" si="1289"/>
        <v>0</v>
      </c>
      <c r="FV550" s="466">
        <f t="shared" si="1290"/>
        <v>0</v>
      </c>
      <c r="FW550" s="466">
        <f t="shared" si="1291"/>
        <v>0</v>
      </c>
      <c r="FX550" s="466">
        <f t="shared" si="1292"/>
        <v>0</v>
      </c>
      <c r="FY550" s="466">
        <f t="shared" si="1293"/>
        <v>0</v>
      </c>
      <c r="FZ550" s="466">
        <f t="shared" si="1294"/>
        <v>0</v>
      </c>
      <c r="GA550" s="466">
        <f t="shared" si="1295"/>
        <v>0</v>
      </c>
      <c r="GB550" s="466">
        <f t="shared" si="1296"/>
        <v>0</v>
      </c>
      <c r="GC550" s="468">
        <f t="shared" si="1297"/>
        <v>0</v>
      </c>
    </row>
    <row r="551" spans="1:185">
      <c r="A551" s="97">
        <v>548</v>
      </c>
      <c r="B551" s="97" t="s">
        <v>11</v>
      </c>
      <c r="C551" s="97" t="s">
        <v>213</v>
      </c>
      <c r="D551" s="97" t="s">
        <v>935</v>
      </c>
      <c r="E551" s="321">
        <v>7.6565007244459998E-3</v>
      </c>
      <c r="F551" s="122">
        <v>0</v>
      </c>
      <c r="G551" s="122">
        <v>2.1524860916006E-2</v>
      </c>
      <c r="H551" s="122">
        <v>6.9456169215250003E-3</v>
      </c>
      <c r="I551" s="122">
        <v>0</v>
      </c>
      <c r="J551" s="122">
        <v>2.1007188010976001E-2</v>
      </c>
      <c r="K551" s="122">
        <v>6.3302820168459999E-3</v>
      </c>
      <c r="L551" s="122">
        <v>0</v>
      </c>
      <c r="M551" s="122">
        <v>2.0405568148373E-2</v>
      </c>
      <c r="N551" s="122">
        <v>5.3633271666370004E-3</v>
      </c>
      <c r="O551" s="122">
        <v>0</v>
      </c>
      <c r="P551" s="475">
        <v>1.9652198016312999E-2</v>
      </c>
      <c r="Q551" s="474">
        <v>1</v>
      </c>
      <c r="R551" s="97">
        <v>7.6565007244459998E-3</v>
      </c>
      <c r="S551" s="97">
        <v>0</v>
      </c>
      <c r="T551" s="97">
        <v>2.1524860916006E-2</v>
      </c>
      <c r="U551" s="97">
        <v>6.9456169215250003E-3</v>
      </c>
      <c r="V551" s="97">
        <v>0</v>
      </c>
      <c r="W551" s="97">
        <v>2.1007188010976001E-2</v>
      </c>
      <c r="X551" s="97">
        <v>6.3302820168459999E-3</v>
      </c>
      <c r="Y551" s="97">
        <v>0</v>
      </c>
      <c r="Z551" s="97">
        <v>2.0405568148373E-2</v>
      </c>
      <c r="AA551" s="97">
        <v>5.3633271666370004E-3</v>
      </c>
      <c r="AB551" s="97">
        <v>0</v>
      </c>
      <c r="AC551" s="97">
        <v>1.9652198016312999E-2</v>
      </c>
      <c r="AD551" s="321">
        <v>34.497688605039798</v>
      </c>
      <c r="AE551" s="97">
        <v>0</v>
      </c>
      <c r="AF551" s="97">
        <v>96.983984704173395</v>
      </c>
      <c r="AG551" s="97">
        <v>31.294678646557099</v>
      </c>
      <c r="AH551" s="97">
        <v>0</v>
      </c>
      <c r="AI551" s="97">
        <v>94.651519872037994</v>
      </c>
      <c r="AJ551" s="97">
        <v>28.522180779268201</v>
      </c>
      <c r="AK551" s="97">
        <v>0</v>
      </c>
      <c r="AL551" s="97">
        <v>91.940818786620994</v>
      </c>
      <c r="AM551" s="97">
        <v>24.165398416385798</v>
      </c>
      <c r="AN551" s="97">
        <v>0</v>
      </c>
      <c r="AO551" s="97">
        <v>88.546378034910305</v>
      </c>
      <c r="AP551" s="466">
        <f t="shared" si="1154"/>
        <v>4505.6730021449766</v>
      </c>
      <c r="AQ551" s="122">
        <f t="shared" si="1155"/>
        <v>0</v>
      </c>
      <c r="AR551" s="473">
        <f t="shared" si="1156"/>
        <v>4505.6730021449566</v>
      </c>
      <c r="AS551" s="122">
        <f t="shared" si="1157"/>
        <v>4505.673002145063</v>
      </c>
      <c r="AT551" s="122">
        <f t="shared" si="1158"/>
        <v>0</v>
      </c>
      <c r="AU551" s="122">
        <f t="shared" si="1159"/>
        <v>4505.6730021449666</v>
      </c>
      <c r="AV551" s="122">
        <f t="shared" si="1160"/>
        <v>4505.6730021451858</v>
      </c>
      <c r="AW551" s="122">
        <f t="shared" si="1161"/>
        <v>0</v>
      </c>
      <c r="AX551" s="122">
        <f t="shared" si="1162"/>
        <v>4505.6730652192955</v>
      </c>
      <c r="AY551" s="122">
        <f t="shared" si="1163"/>
        <v>4505.6730021447438</v>
      </c>
      <c r="AZ551" s="122">
        <f t="shared" si="1164"/>
        <v>0</v>
      </c>
      <c r="BA551" s="469">
        <f t="shared" si="1165"/>
        <v>4505.6730021450667</v>
      </c>
      <c r="BB551" s="97">
        <f t="shared" si="1166"/>
        <v>1.1815682062425608E-3</v>
      </c>
      <c r="BC551" s="97">
        <f t="shared" si="1167"/>
        <v>0</v>
      </c>
      <c r="BD551" s="97">
        <f t="shared" si="1168"/>
        <v>3.3217643695823032E-3</v>
      </c>
      <c r="BE551" s="97">
        <f t="shared" si="1169"/>
        <v>1.071863038034008E-3</v>
      </c>
      <c r="BF551" s="97">
        <f t="shared" si="1170"/>
        <v>0</v>
      </c>
      <c r="BG551" s="97">
        <f t="shared" si="1171"/>
        <v>3.2418759364938403E-3</v>
      </c>
      <c r="BH551" s="97">
        <f t="shared" si="1172"/>
        <v>9.7690318813304549E-4</v>
      </c>
      <c r="BI551" s="97">
        <f t="shared" si="1173"/>
        <v>0</v>
      </c>
      <c r="BJ551" s="97">
        <f t="shared" si="1174"/>
        <v>3.1490326223639177E-3</v>
      </c>
      <c r="BK551" s="97">
        <f t="shared" si="1175"/>
        <v>8.276805668602365E-4</v>
      </c>
      <c r="BL551" s="97">
        <f t="shared" si="1176"/>
        <v>0</v>
      </c>
      <c r="BM551" s="469">
        <f t="shared" si="1177"/>
        <v>3.0327708694285688E-3</v>
      </c>
      <c r="BN551" s="467">
        <f t="shared" si="1178"/>
        <v>381099919.40689743</v>
      </c>
      <c r="BO551" s="97">
        <f t="shared" si="1179"/>
        <v>0</v>
      </c>
      <c r="BP551" s="97">
        <f t="shared" si="1180"/>
        <v>212962193.96290866</v>
      </c>
      <c r="BQ551" s="97">
        <f t="shared" si="1181"/>
        <v>402591625.06465262</v>
      </c>
      <c r="BR551" s="97">
        <f t="shared" si="1182"/>
        <v>0</v>
      </c>
      <c r="BS551" s="97">
        <f t="shared" si="1183"/>
        <v>215901068.31282911</v>
      </c>
      <c r="BT551" s="97">
        <f t="shared" si="1184"/>
        <v>424176641.9709425</v>
      </c>
      <c r="BU551" s="97">
        <f t="shared" si="1185"/>
        <v>0</v>
      </c>
      <c r="BV551" s="97">
        <f t="shared" si="1186"/>
        <v>219462046.37690204</v>
      </c>
      <c r="BW551" s="97">
        <f t="shared" si="1187"/>
        <v>465668033.64510864</v>
      </c>
      <c r="BX551" s="97">
        <f t="shared" si="1188"/>
        <v>0</v>
      </c>
      <c r="BY551" s="469">
        <f t="shared" si="1189"/>
        <v>224159662.75760564</v>
      </c>
      <c r="BZ551" s="470">
        <f t="shared" si="1190"/>
        <v>2488.7342999270245</v>
      </c>
      <c r="CA551" s="470">
        <f t="shared" si="1191"/>
        <v>0</v>
      </c>
      <c r="CB551" s="470">
        <f t="shared" si="1192"/>
        <v>494.68889669932514</v>
      </c>
      <c r="CC551" s="470">
        <f t="shared" si="1193"/>
        <v>2898.1703829431644</v>
      </c>
      <c r="CD551" s="470">
        <f t="shared" si="1194"/>
        <v>0</v>
      </c>
      <c r="CE551" s="470">
        <f t="shared" si="1195"/>
        <v>513.87427055925673</v>
      </c>
      <c r="CF551" s="470">
        <f t="shared" si="1196"/>
        <v>3350.377130451167</v>
      </c>
      <c r="CG551" s="470">
        <f t="shared" si="1197"/>
        <v>0</v>
      </c>
      <c r="CH551" s="470">
        <f t="shared" si="1198"/>
        <v>537.75039435596511</v>
      </c>
      <c r="CI551" s="470">
        <f t="shared" si="1199"/>
        <v>4341.2234530631786</v>
      </c>
      <c r="CJ551" s="470">
        <f t="shared" si="1200"/>
        <v>0</v>
      </c>
      <c r="CK551" s="472">
        <f t="shared" si="1201"/>
        <v>570.31702655228196</v>
      </c>
      <c r="CL551" s="470">
        <f t="shared" si="1202"/>
        <v>0</v>
      </c>
      <c r="CM551" s="116">
        <f t="shared" si="1203"/>
        <v>0</v>
      </c>
      <c r="CN551" s="116">
        <f t="shared" si="1204"/>
        <v>0</v>
      </c>
      <c r="CO551" s="116">
        <f t="shared" si="1205"/>
        <v>0</v>
      </c>
      <c r="CP551" s="116">
        <f t="shared" si="1206"/>
        <v>0</v>
      </c>
      <c r="CQ551" s="116">
        <f t="shared" si="1207"/>
        <v>0</v>
      </c>
      <c r="CR551" s="116">
        <f t="shared" si="1208"/>
        <v>0</v>
      </c>
      <c r="CS551" s="116">
        <f t="shared" si="1209"/>
        <v>0</v>
      </c>
      <c r="CT551" s="116">
        <f t="shared" si="1210"/>
        <v>0</v>
      </c>
      <c r="CU551" s="116">
        <f t="shared" si="1211"/>
        <v>0</v>
      </c>
      <c r="CV551" s="116">
        <f t="shared" si="1212"/>
        <v>0</v>
      </c>
      <c r="CW551" s="471">
        <f t="shared" si="1213"/>
        <v>0</v>
      </c>
      <c r="CX551" s="470">
        <f t="shared" si="1214"/>
        <v>0</v>
      </c>
      <c r="CY551" s="116">
        <f t="shared" si="1215"/>
        <v>0</v>
      </c>
      <c r="CZ551" s="116">
        <f t="shared" si="1216"/>
        <v>0</v>
      </c>
      <c r="DA551" s="116">
        <f t="shared" si="1217"/>
        <v>0</v>
      </c>
      <c r="DB551" s="116">
        <f t="shared" si="1218"/>
        <v>0</v>
      </c>
      <c r="DC551" s="116">
        <f t="shared" si="1219"/>
        <v>0</v>
      </c>
      <c r="DD551" s="116">
        <f t="shared" si="1220"/>
        <v>0</v>
      </c>
      <c r="DE551" s="116">
        <f t="shared" si="1221"/>
        <v>0</v>
      </c>
      <c r="DF551" s="116">
        <f t="shared" si="1222"/>
        <v>0</v>
      </c>
      <c r="DG551" s="116">
        <f t="shared" si="1223"/>
        <v>0</v>
      </c>
      <c r="DH551" s="116">
        <f t="shared" si="1224"/>
        <v>0</v>
      </c>
      <c r="DI551" s="471">
        <f t="shared" si="1225"/>
        <v>0</v>
      </c>
      <c r="DJ551" s="470">
        <f t="shared" si="1226"/>
        <v>0</v>
      </c>
      <c r="DK551" s="116">
        <f t="shared" si="1227"/>
        <v>0</v>
      </c>
      <c r="DL551" s="116">
        <f t="shared" si="1228"/>
        <v>0</v>
      </c>
      <c r="DM551" s="116">
        <f t="shared" si="1229"/>
        <v>0</v>
      </c>
      <c r="DN551" s="116">
        <f t="shared" si="1230"/>
        <v>0</v>
      </c>
      <c r="DO551" s="116">
        <f t="shared" si="1231"/>
        <v>0</v>
      </c>
      <c r="DP551" s="116">
        <f t="shared" si="1232"/>
        <v>0</v>
      </c>
      <c r="DQ551" s="116">
        <f t="shared" si="1233"/>
        <v>0</v>
      </c>
      <c r="DR551" s="116">
        <f t="shared" si="1234"/>
        <v>0</v>
      </c>
      <c r="DS551" s="116">
        <f t="shared" si="1235"/>
        <v>0</v>
      </c>
      <c r="DT551" s="116">
        <f t="shared" si="1236"/>
        <v>0</v>
      </c>
      <c r="DU551" s="471">
        <f t="shared" si="1237"/>
        <v>0</v>
      </c>
      <c r="DV551" s="470">
        <f t="shared" si="1238"/>
        <v>0</v>
      </c>
      <c r="DW551" s="470">
        <f t="shared" si="1239"/>
        <v>0</v>
      </c>
      <c r="DX551" s="470">
        <f t="shared" si="1240"/>
        <v>0</v>
      </c>
      <c r="DY551" s="470">
        <f t="shared" si="1241"/>
        <v>0</v>
      </c>
      <c r="DZ551" s="470">
        <f t="shared" si="1242"/>
        <v>0</v>
      </c>
      <c r="EA551" s="470">
        <f t="shared" si="1243"/>
        <v>0</v>
      </c>
      <c r="EB551" s="470">
        <f t="shared" si="1244"/>
        <v>0</v>
      </c>
      <c r="EC551" s="470">
        <f t="shared" si="1245"/>
        <v>0</v>
      </c>
      <c r="ED551" s="470">
        <f t="shared" si="1246"/>
        <v>0</v>
      </c>
      <c r="EE551" s="470">
        <f t="shared" si="1247"/>
        <v>0</v>
      </c>
      <c r="EF551" s="470">
        <f t="shared" si="1248"/>
        <v>0</v>
      </c>
      <c r="EG551" s="470">
        <f t="shared" si="1249"/>
        <v>0</v>
      </c>
      <c r="EH551" s="466">
        <f t="shared" si="1250"/>
        <v>322537.38497146266</v>
      </c>
      <c r="EI551" s="122">
        <f t="shared" si="1251"/>
        <v>0</v>
      </c>
      <c r="EJ551" s="122">
        <f t="shared" si="1252"/>
        <v>64111.16812288756</v>
      </c>
      <c r="EK551" s="122">
        <f t="shared" si="1253"/>
        <v>375599.87683041953</v>
      </c>
      <c r="EL551" s="122">
        <f t="shared" si="1254"/>
        <v>0</v>
      </c>
      <c r="EM551" s="122">
        <f t="shared" si="1255"/>
        <v>66597.572683898208</v>
      </c>
      <c r="EN551" s="122">
        <f t="shared" si="1256"/>
        <v>434205.40246325149</v>
      </c>
      <c r="EO551" s="122">
        <f t="shared" si="1257"/>
        <v>0</v>
      </c>
      <c r="EP551" s="122">
        <f t="shared" si="1258"/>
        <v>69691.893573384499</v>
      </c>
      <c r="EQ551" s="122">
        <f t="shared" si="1259"/>
        <v>562618.05857251945</v>
      </c>
      <c r="ER551" s="122">
        <f t="shared" si="1260"/>
        <v>0</v>
      </c>
      <c r="ES551" s="469">
        <f t="shared" si="1261"/>
        <v>73912.495341213013</v>
      </c>
      <c r="ET551" s="466">
        <f t="shared" si="1262"/>
        <v>0</v>
      </c>
      <c r="EU551" s="122">
        <f t="shared" si="1263"/>
        <v>0</v>
      </c>
      <c r="EV551" s="122">
        <f t="shared" si="1264"/>
        <v>0</v>
      </c>
      <c r="EW551" s="122">
        <f t="shared" si="1265"/>
        <v>0</v>
      </c>
      <c r="EX551" s="122">
        <f t="shared" si="1266"/>
        <v>0</v>
      </c>
      <c r="EY551" s="122">
        <f t="shared" si="1267"/>
        <v>0</v>
      </c>
      <c r="EZ551" s="122">
        <f t="shared" si="1268"/>
        <v>0</v>
      </c>
      <c r="FA551" s="122">
        <f t="shared" si="1269"/>
        <v>0</v>
      </c>
      <c r="FB551" s="122">
        <f t="shared" si="1270"/>
        <v>0</v>
      </c>
      <c r="FC551" s="122">
        <f t="shared" si="1271"/>
        <v>0</v>
      </c>
      <c r="FD551" s="122">
        <f t="shared" si="1272"/>
        <v>0</v>
      </c>
      <c r="FE551" s="469">
        <f t="shared" si="1273"/>
        <v>0</v>
      </c>
      <c r="FF551" s="466">
        <f t="shared" si="1274"/>
        <v>0</v>
      </c>
      <c r="FG551" s="466">
        <f t="shared" si="1275"/>
        <v>0</v>
      </c>
      <c r="FH551" s="466">
        <f t="shared" si="1276"/>
        <v>0</v>
      </c>
      <c r="FI551" s="466">
        <f t="shared" si="1277"/>
        <v>0</v>
      </c>
      <c r="FJ551" s="466">
        <f t="shared" si="1278"/>
        <v>0</v>
      </c>
      <c r="FK551" s="466">
        <f t="shared" si="1279"/>
        <v>0</v>
      </c>
      <c r="FL551" s="466">
        <f t="shared" si="1280"/>
        <v>0</v>
      </c>
      <c r="FM551" s="466">
        <f t="shared" si="1281"/>
        <v>0</v>
      </c>
      <c r="FN551" s="466">
        <f t="shared" si="1282"/>
        <v>0</v>
      </c>
      <c r="FO551" s="466">
        <f t="shared" si="1283"/>
        <v>0</v>
      </c>
      <c r="FP551" s="466">
        <f t="shared" si="1284"/>
        <v>0</v>
      </c>
      <c r="FQ551" s="468">
        <f t="shared" si="1285"/>
        <v>0</v>
      </c>
      <c r="FR551" s="466">
        <f t="shared" si="1286"/>
        <v>0</v>
      </c>
      <c r="FS551" s="466">
        <f t="shared" si="1287"/>
        <v>0</v>
      </c>
      <c r="FT551" s="466">
        <f t="shared" si="1288"/>
        <v>0</v>
      </c>
      <c r="FU551" s="466">
        <f t="shared" si="1289"/>
        <v>0</v>
      </c>
      <c r="FV551" s="466">
        <f t="shared" si="1290"/>
        <v>0</v>
      </c>
      <c r="FW551" s="466">
        <f t="shared" si="1291"/>
        <v>0</v>
      </c>
      <c r="FX551" s="466">
        <f t="shared" si="1292"/>
        <v>0</v>
      </c>
      <c r="FY551" s="466">
        <f t="shared" si="1293"/>
        <v>0</v>
      </c>
      <c r="FZ551" s="466">
        <f t="shared" si="1294"/>
        <v>0</v>
      </c>
      <c r="GA551" s="466">
        <f t="shared" si="1295"/>
        <v>0</v>
      </c>
      <c r="GB551" s="466">
        <f t="shared" si="1296"/>
        <v>0</v>
      </c>
      <c r="GC551" s="468">
        <f t="shared" si="1297"/>
        <v>0</v>
      </c>
    </row>
    <row r="552" spans="1:185">
      <c r="A552" s="97">
        <v>549</v>
      </c>
      <c r="B552" s="97" t="s">
        <v>11</v>
      </c>
      <c r="C552" s="97" t="s">
        <v>213</v>
      </c>
      <c r="D552" s="97" t="s">
        <v>935</v>
      </c>
      <c r="E552" s="321">
        <v>7.9188512452910004E-3</v>
      </c>
      <c r="F552" s="122">
        <v>7.1269998165674003E-2</v>
      </c>
      <c r="G552" s="122">
        <v>0.109801151729311</v>
      </c>
      <c r="H552" s="122">
        <v>7.2655460175550003E-3</v>
      </c>
      <c r="I552" s="122">
        <v>6.5390223317006002E-2</v>
      </c>
      <c r="J552" s="122">
        <v>0.108326455223781</v>
      </c>
      <c r="K552" s="122">
        <v>6.8102120709499997E-3</v>
      </c>
      <c r="L552" s="122">
        <v>6.1292198422480001E-2</v>
      </c>
      <c r="M552" s="122">
        <v>0.10661261874438201</v>
      </c>
      <c r="N552" s="122">
        <v>5.7728425578170003E-3</v>
      </c>
      <c r="O552" s="122">
        <v>5.1955828662776003E-2</v>
      </c>
      <c r="P552" s="475">
        <v>0.104466490773757</v>
      </c>
      <c r="Q552" s="474">
        <v>4</v>
      </c>
      <c r="R552" s="97">
        <v>3.1675404981164001E-2</v>
      </c>
      <c r="S552" s="97">
        <v>0.28507999266269701</v>
      </c>
      <c r="T552" s="97">
        <v>0.439204606917244</v>
      </c>
      <c r="U552" s="97">
        <v>2.9062184070217999E-2</v>
      </c>
      <c r="V552" s="97">
        <v>0.26156089326802401</v>
      </c>
      <c r="W552" s="97">
        <v>0.43330582089512498</v>
      </c>
      <c r="X552" s="97">
        <v>2.7240848283801002E-2</v>
      </c>
      <c r="Y552" s="97">
        <v>0.24516879368991901</v>
      </c>
      <c r="Z552" s="97">
        <v>0.42645047497752803</v>
      </c>
      <c r="AA552" s="97">
        <v>2.3091370231269E-2</v>
      </c>
      <c r="AB552" s="97">
        <v>0.20782331465110601</v>
      </c>
      <c r="AC552" s="97">
        <v>0.41786596309502699</v>
      </c>
      <c r="AD552" s="321">
        <v>158.29237310550801</v>
      </c>
      <c r="AE552" s="97">
        <v>1424.6380935086099</v>
      </c>
      <c r="AF552" s="97">
        <v>2194.8492702506601</v>
      </c>
      <c r="AG552" s="97">
        <v>145.23325232430301</v>
      </c>
      <c r="AH552" s="97">
        <v>1307.1054507941501</v>
      </c>
      <c r="AI552" s="97">
        <v>2165.3711045117202</v>
      </c>
      <c r="AJ552" s="97">
        <v>136.13144087073701</v>
      </c>
      <c r="AK552" s="97">
        <v>1225.1887604174101</v>
      </c>
      <c r="AL552" s="97">
        <v>2131.1127357482901</v>
      </c>
      <c r="AM552" s="97">
        <v>115.395139993915</v>
      </c>
      <c r="AN552" s="97">
        <v>1038.5611701677799</v>
      </c>
      <c r="AO552" s="97">
        <v>2088.2130781804899</v>
      </c>
      <c r="AP552" s="466">
        <f t="shared" si="1154"/>
        <v>4997.3275227147897</v>
      </c>
      <c r="AQ552" s="122">
        <f t="shared" si="1155"/>
        <v>4997.3275227147333</v>
      </c>
      <c r="AR552" s="473">
        <f t="shared" si="1156"/>
        <v>4997.3275227147578</v>
      </c>
      <c r="AS552" s="122">
        <f t="shared" si="1157"/>
        <v>4997.3275227147642</v>
      </c>
      <c r="AT552" s="122">
        <f t="shared" si="1158"/>
        <v>4997.3275227147442</v>
      </c>
      <c r="AU552" s="122">
        <f t="shared" si="1159"/>
        <v>4997.3275227147597</v>
      </c>
      <c r="AV552" s="122">
        <f t="shared" si="1160"/>
        <v>4997.3275227148015</v>
      </c>
      <c r="AW552" s="122">
        <f t="shared" si="1161"/>
        <v>4997.3275227147642</v>
      </c>
      <c r="AX552" s="122">
        <f t="shared" si="1162"/>
        <v>4997.3276166724636</v>
      </c>
      <c r="AY552" s="122">
        <f t="shared" si="1163"/>
        <v>4997.3275227146787</v>
      </c>
      <c r="AZ552" s="122">
        <f t="shared" si="1164"/>
        <v>4997.3275227147515</v>
      </c>
      <c r="BA552" s="469">
        <f t="shared" si="1165"/>
        <v>4997.3275227147633</v>
      </c>
      <c r="BB552" s="97">
        <f t="shared" si="1166"/>
        <v>1.2220547216205187E-3</v>
      </c>
      <c r="BC552" s="97">
        <f t="shared" si="1167"/>
        <v>1.0998544494700512E-2</v>
      </c>
      <c r="BD552" s="97">
        <f t="shared" si="1168"/>
        <v>1.694475773742667E-2</v>
      </c>
      <c r="BE552" s="97">
        <f t="shared" si="1169"/>
        <v>1.1212352070869044E-3</v>
      </c>
      <c r="BF552" s="97">
        <f t="shared" si="1170"/>
        <v>1.0091164573887736E-2</v>
      </c>
      <c r="BG552" s="97">
        <f t="shared" si="1171"/>
        <v>1.6717179295589933E-2</v>
      </c>
      <c r="BH552" s="97">
        <f t="shared" si="1172"/>
        <v>1.050967060593606E-3</v>
      </c>
      <c r="BI552" s="97">
        <f t="shared" si="1173"/>
        <v>9.4587482654424956E-3</v>
      </c>
      <c r="BJ552" s="97">
        <f t="shared" si="1174"/>
        <v>1.6452696241563571E-2</v>
      </c>
      <c r="BK552" s="97">
        <f t="shared" si="1175"/>
        <v>8.9087789206133679E-4</v>
      </c>
      <c r="BL552" s="97">
        <f t="shared" si="1176"/>
        <v>8.0179389366366212E-3</v>
      </c>
      <c r="BM552" s="469">
        <f t="shared" si="1177"/>
        <v>1.6121501003963454E-2</v>
      </c>
      <c r="BN552" s="467">
        <f t="shared" si="1178"/>
        <v>414743191.78242064</v>
      </c>
      <c r="BO552" s="97">
        <f t="shared" si="1179"/>
        <v>120375908.19981788</v>
      </c>
      <c r="BP552" s="97">
        <f t="shared" si="1180"/>
        <v>94376614.349262774</v>
      </c>
      <c r="BQ552" s="97">
        <f t="shared" si="1181"/>
        <v>435343481.98683727</v>
      </c>
      <c r="BR552" s="97">
        <f t="shared" si="1182"/>
        <v>126354978.36099803</v>
      </c>
      <c r="BS552" s="97">
        <f t="shared" si="1183"/>
        <v>95097814.047433436</v>
      </c>
      <c r="BT552" s="97">
        <f t="shared" si="1184"/>
        <v>451498838.63834727</v>
      </c>
      <c r="BU552" s="97">
        <f t="shared" si="1185"/>
        <v>131043941.96002959</v>
      </c>
      <c r="BV552" s="97">
        <f t="shared" si="1186"/>
        <v>95955491.823752746</v>
      </c>
      <c r="BW552" s="97">
        <f t="shared" si="1187"/>
        <v>495522828.64669615</v>
      </c>
      <c r="BX552" s="97">
        <f t="shared" si="1188"/>
        <v>143821554.4316453</v>
      </c>
      <c r="BY552" s="469">
        <f t="shared" si="1189"/>
        <v>97060387.578824535</v>
      </c>
      <c r="BZ552" s="470">
        <f t="shared" si="1190"/>
        <v>654.67701522529956</v>
      </c>
      <c r="CA552" s="470">
        <f t="shared" si="1191"/>
        <v>21.112654570298997</v>
      </c>
      <c r="CB552" s="470">
        <f t="shared" si="1192"/>
        <v>10.744037387459082</v>
      </c>
      <c r="CC552" s="470">
        <f t="shared" si="1193"/>
        <v>748.9861755313899</v>
      </c>
      <c r="CD552" s="470">
        <f t="shared" si="1194"/>
        <v>24.154027152583712</v>
      </c>
      <c r="CE552" s="470">
        <f t="shared" si="1195"/>
        <v>10.973521409310861</v>
      </c>
      <c r="CF552" s="470">
        <f t="shared" si="1196"/>
        <v>828.716554518669</v>
      </c>
      <c r="CG552" s="470">
        <f t="shared" si="1197"/>
        <v>26.725249161557127</v>
      </c>
      <c r="CH552" s="470">
        <f t="shared" si="1198"/>
        <v>11.250484810552638</v>
      </c>
      <c r="CI552" s="470">
        <f t="shared" si="1199"/>
        <v>1072.9610752498518</v>
      </c>
      <c r="CJ552" s="470">
        <f t="shared" si="1200"/>
        <v>34.601881572597634</v>
      </c>
      <c r="CK552" s="472">
        <f t="shared" si="1201"/>
        <v>11.613818323455074</v>
      </c>
      <c r="CL552" s="470">
        <f t="shared" si="1202"/>
        <v>0</v>
      </c>
      <c r="CM552" s="116">
        <f t="shared" si="1203"/>
        <v>0</v>
      </c>
      <c r="CN552" s="116">
        <f t="shared" si="1204"/>
        <v>0</v>
      </c>
      <c r="CO552" s="116">
        <f t="shared" si="1205"/>
        <v>0</v>
      </c>
      <c r="CP552" s="116">
        <f t="shared" si="1206"/>
        <v>0</v>
      </c>
      <c r="CQ552" s="116">
        <f t="shared" si="1207"/>
        <v>0</v>
      </c>
      <c r="CR552" s="116">
        <f t="shared" si="1208"/>
        <v>0</v>
      </c>
      <c r="CS552" s="116">
        <f t="shared" si="1209"/>
        <v>0</v>
      </c>
      <c r="CT552" s="116">
        <f t="shared" si="1210"/>
        <v>0</v>
      </c>
      <c r="CU552" s="116">
        <f t="shared" si="1211"/>
        <v>0</v>
      </c>
      <c r="CV552" s="116">
        <f t="shared" si="1212"/>
        <v>0</v>
      </c>
      <c r="CW552" s="471">
        <f t="shared" si="1213"/>
        <v>0</v>
      </c>
      <c r="CX552" s="470">
        <f t="shared" si="1214"/>
        <v>0</v>
      </c>
      <c r="CY552" s="116">
        <f t="shared" si="1215"/>
        <v>0</v>
      </c>
      <c r="CZ552" s="116">
        <f t="shared" si="1216"/>
        <v>0</v>
      </c>
      <c r="DA552" s="116">
        <f t="shared" si="1217"/>
        <v>0</v>
      </c>
      <c r="DB552" s="116">
        <f t="shared" si="1218"/>
        <v>0</v>
      </c>
      <c r="DC552" s="116">
        <f t="shared" si="1219"/>
        <v>0</v>
      </c>
      <c r="DD552" s="116">
        <f t="shared" si="1220"/>
        <v>0</v>
      </c>
      <c r="DE552" s="116">
        <f t="shared" si="1221"/>
        <v>0</v>
      </c>
      <c r="DF552" s="116">
        <f t="shared" si="1222"/>
        <v>0</v>
      </c>
      <c r="DG552" s="116">
        <f t="shared" si="1223"/>
        <v>0</v>
      </c>
      <c r="DH552" s="116">
        <f t="shared" si="1224"/>
        <v>0</v>
      </c>
      <c r="DI552" s="471">
        <f t="shared" si="1225"/>
        <v>0</v>
      </c>
      <c r="DJ552" s="470">
        <f t="shared" si="1226"/>
        <v>0</v>
      </c>
      <c r="DK552" s="116">
        <f t="shared" si="1227"/>
        <v>0</v>
      </c>
      <c r="DL552" s="116">
        <f t="shared" si="1228"/>
        <v>0</v>
      </c>
      <c r="DM552" s="116">
        <f t="shared" si="1229"/>
        <v>0</v>
      </c>
      <c r="DN552" s="116">
        <f t="shared" si="1230"/>
        <v>0</v>
      </c>
      <c r="DO552" s="116">
        <f t="shared" si="1231"/>
        <v>0</v>
      </c>
      <c r="DP552" s="116">
        <f t="shared" si="1232"/>
        <v>0</v>
      </c>
      <c r="DQ552" s="116">
        <f t="shared" si="1233"/>
        <v>0</v>
      </c>
      <c r="DR552" s="116">
        <f t="shared" si="1234"/>
        <v>0</v>
      </c>
      <c r="DS552" s="116">
        <f t="shared" si="1235"/>
        <v>0</v>
      </c>
      <c r="DT552" s="116">
        <f t="shared" si="1236"/>
        <v>0</v>
      </c>
      <c r="DU552" s="471">
        <f t="shared" si="1237"/>
        <v>0</v>
      </c>
      <c r="DV552" s="470">
        <f t="shared" si="1238"/>
        <v>0</v>
      </c>
      <c r="DW552" s="470">
        <f t="shared" si="1239"/>
        <v>0</v>
      </c>
      <c r="DX552" s="470">
        <f t="shared" si="1240"/>
        <v>0</v>
      </c>
      <c r="DY552" s="470">
        <f t="shared" si="1241"/>
        <v>0</v>
      </c>
      <c r="DZ552" s="470">
        <f t="shared" si="1242"/>
        <v>0</v>
      </c>
      <c r="EA552" s="470">
        <f t="shared" si="1243"/>
        <v>0</v>
      </c>
      <c r="EB552" s="470">
        <f t="shared" si="1244"/>
        <v>0</v>
      </c>
      <c r="EC552" s="470">
        <f t="shared" si="1245"/>
        <v>0</v>
      </c>
      <c r="ED552" s="470">
        <f t="shared" si="1246"/>
        <v>0</v>
      </c>
      <c r="EE552" s="470">
        <f t="shared" si="1247"/>
        <v>0</v>
      </c>
      <c r="EF552" s="470">
        <f t="shared" si="1248"/>
        <v>0</v>
      </c>
      <c r="EG552" s="470">
        <f t="shared" si="1249"/>
        <v>0</v>
      </c>
      <c r="EH552" s="466">
        <f t="shared" si="1250"/>
        <v>339381.84963799821</v>
      </c>
      <c r="EI552" s="122">
        <f t="shared" si="1251"/>
        <v>10944.712571542466</v>
      </c>
      <c r="EJ552" s="122">
        <f t="shared" si="1252"/>
        <v>5569.6644243433939</v>
      </c>
      <c r="EK552" s="122">
        <f t="shared" si="1253"/>
        <v>388271.32722482801</v>
      </c>
      <c r="EL552" s="122">
        <f t="shared" si="1254"/>
        <v>12521.347505119356</v>
      </c>
      <c r="EM552" s="122">
        <f t="shared" si="1255"/>
        <v>5688.6279895628477</v>
      </c>
      <c r="EN552" s="122">
        <f t="shared" si="1256"/>
        <v>429603.22503669356</v>
      </c>
      <c r="EO552" s="122">
        <f t="shared" si="1257"/>
        <v>13854.258331284509</v>
      </c>
      <c r="EP552" s="122">
        <f t="shared" si="1258"/>
        <v>5832.2046681531447</v>
      </c>
      <c r="EQ552" s="122">
        <f t="shared" si="1259"/>
        <v>556218.57166097406</v>
      </c>
      <c r="ER552" s="122">
        <f t="shared" si="1260"/>
        <v>17937.471907459527</v>
      </c>
      <c r="ES552" s="469">
        <f t="shared" si="1261"/>
        <v>6020.5552544370612</v>
      </c>
      <c r="ET552" s="466">
        <f t="shared" si="1262"/>
        <v>0</v>
      </c>
      <c r="EU552" s="122">
        <f t="shared" si="1263"/>
        <v>0</v>
      </c>
      <c r="EV552" s="122">
        <f t="shared" si="1264"/>
        <v>0</v>
      </c>
      <c r="EW552" s="122">
        <f t="shared" si="1265"/>
        <v>0</v>
      </c>
      <c r="EX552" s="122">
        <f t="shared" si="1266"/>
        <v>0</v>
      </c>
      <c r="EY552" s="122">
        <f t="shared" si="1267"/>
        <v>0</v>
      </c>
      <c r="EZ552" s="122">
        <f t="shared" si="1268"/>
        <v>0</v>
      </c>
      <c r="FA552" s="122">
        <f t="shared" si="1269"/>
        <v>0</v>
      </c>
      <c r="FB552" s="122">
        <f t="shared" si="1270"/>
        <v>0</v>
      </c>
      <c r="FC552" s="122">
        <f t="shared" si="1271"/>
        <v>0</v>
      </c>
      <c r="FD552" s="122">
        <f t="shared" si="1272"/>
        <v>0</v>
      </c>
      <c r="FE552" s="469">
        <f t="shared" si="1273"/>
        <v>0</v>
      </c>
      <c r="FF552" s="466">
        <f t="shared" si="1274"/>
        <v>0</v>
      </c>
      <c r="FG552" s="466">
        <f t="shared" si="1275"/>
        <v>0</v>
      </c>
      <c r="FH552" s="466">
        <f t="shared" si="1276"/>
        <v>0</v>
      </c>
      <c r="FI552" s="466">
        <f t="shared" si="1277"/>
        <v>0</v>
      </c>
      <c r="FJ552" s="466">
        <f t="shared" si="1278"/>
        <v>0</v>
      </c>
      <c r="FK552" s="466">
        <f t="shared" si="1279"/>
        <v>0</v>
      </c>
      <c r="FL552" s="466">
        <f t="shared" si="1280"/>
        <v>0</v>
      </c>
      <c r="FM552" s="466">
        <f t="shared" si="1281"/>
        <v>0</v>
      </c>
      <c r="FN552" s="466">
        <f t="shared" si="1282"/>
        <v>0</v>
      </c>
      <c r="FO552" s="466">
        <f t="shared" si="1283"/>
        <v>0</v>
      </c>
      <c r="FP552" s="466">
        <f t="shared" si="1284"/>
        <v>0</v>
      </c>
      <c r="FQ552" s="468">
        <f t="shared" si="1285"/>
        <v>0</v>
      </c>
      <c r="FR552" s="466">
        <f t="shared" si="1286"/>
        <v>0</v>
      </c>
      <c r="FS552" s="466">
        <f t="shared" si="1287"/>
        <v>0</v>
      </c>
      <c r="FT552" s="466">
        <f t="shared" si="1288"/>
        <v>0</v>
      </c>
      <c r="FU552" s="466">
        <f t="shared" si="1289"/>
        <v>0</v>
      </c>
      <c r="FV552" s="466">
        <f t="shared" si="1290"/>
        <v>0</v>
      </c>
      <c r="FW552" s="466">
        <f t="shared" si="1291"/>
        <v>0</v>
      </c>
      <c r="FX552" s="466">
        <f t="shared" si="1292"/>
        <v>0</v>
      </c>
      <c r="FY552" s="466">
        <f t="shared" si="1293"/>
        <v>0</v>
      </c>
      <c r="FZ552" s="466">
        <f t="shared" si="1294"/>
        <v>0</v>
      </c>
      <c r="GA552" s="466">
        <f t="shared" si="1295"/>
        <v>0</v>
      </c>
      <c r="GB552" s="466">
        <f t="shared" si="1296"/>
        <v>0</v>
      </c>
      <c r="GC552" s="468">
        <f t="shared" si="1297"/>
        <v>0</v>
      </c>
    </row>
    <row r="553" spans="1:185">
      <c r="A553" s="97">
        <v>550</v>
      </c>
      <c r="B553" s="97" t="s">
        <v>11</v>
      </c>
      <c r="C553" s="97" t="s">
        <v>213</v>
      </c>
      <c r="D553" s="97" t="s">
        <v>935</v>
      </c>
      <c r="E553" s="321">
        <v>8.5380478059299998E-3</v>
      </c>
      <c r="F553" s="122">
        <v>4.2031917344510002E-3</v>
      </c>
      <c r="G553" s="122">
        <v>7.1664319987242001E-2</v>
      </c>
      <c r="H553" s="122">
        <v>7.7619382615920001E-3</v>
      </c>
      <c r="I553" s="122">
        <v>3.8564284163590001E-3</v>
      </c>
      <c r="J553" s="122">
        <v>6.9940793091549006E-2</v>
      </c>
      <c r="K553" s="122">
        <v>7.1138982453220001E-3</v>
      </c>
      <c r="L553" s="122">
        <v>3.6147448916280002E-3</v>
      </c>
      <c r="M553" s="122">
        <v>6.7937775347905002E-2</v>
      </c>
      <c r="N553" s="122">
        <v>6.026151382895E-3</v>
      </c>
      <c r="O553" s="122">
        <v>3.0641267744149999E-3</v>
      </c>
      <c r="P553" s="475">
        <v>6.5429524148352E-2</v>
      </c>
      <c r="Q553" s="474">
        <v>2</v>
      </c>
      <c r="R553" s="97">
        <v>1.7076095611859E-2</v>
      </c>
      <c r="S553" s="97">
        <v>8.4063834689009995E-3</v>
      </c>
      <c r="T553" s="97">
        <v>0.143328639974484</v>
      </c>
      <c r="U553" s="97">
        <v>1.5523876523184999E-2</v>
      </c>
      <c r="V553" s="97">
        <v>7.7128568327170001E-3</v>
      </c>
      <c r="W553" s="97">
        <v>0.13988158618309801</v>
      </c>
      <c r="X553" s="97">
        <v>1.4227796490644999E-2</v>
      </c>
      <c r="Y553" s="97">
        <v>7.2294897832550003E-3</v>
      </c>
      <c r="Z553" s="97">
        <v>0.135875550695811</v>
      </c>
      <c r="AA553" s="97">
        <v>1.205230276579E-2</v>
      </c>
      <c r="AB553" s="97">
        <v>6.1282535488289998E-3</v>
      </c>
      <c r="AC553" s="97">
        <v>0.130859048296704</v>
      </c>
      <c r="AD553" s="321">
        <v>105.51096866364099</v>
      </c>
      <c r="AE553" s="97">
        <v>51.941947557720098</v>
      </c>
      <c r="AF553" s="97">
        <v>885.60898139077506</v>
      </c>
      <c r="AG553" s="97">
        <v>95.9200092694755</v>
      </c>
      <c r="AH553" s="97">
        <v>47.6567368842082</v>
      </c>
      <c r="AI553" s="97">
        <v>864.31008538832702</v>
      </c>
      <c r="AJ553" s="97">
        <v>87.911699711643905</v>
      </c>
      <c r="AK553" s="97">
        <v>44.670074899639303</v>
      </c>
      <c r="AL553" s="97">
        <v>839.55731201171795</v>
      </c>
      <c r="AM553" s="97">
        <v>74.469607593599306</v>
      </c>
      <c r="AN553" s="97">
        <v>37.865679769578001</v>
      </c>
      <c r="AO553" s="97">
        <v>808.56100000977699</v>
      </c>
      <c r="AP553" s="466">
        <f t="shared" si="1154"/>
        <v>6178.8696351855615</v>
      </c>
      <c r="AQ553" s="122">
        <f t="shared" si="1155"/>
        <v>6178.8696351857807</v>
      </c>
      <c r="AR553" s="473">
        <f t="shared" si="1156"/>
        <v>6178.8696351855087</v>
      </c>
      <c r="AS553" s="122">
        <f t="shared" si="1157"/>
        <v>6178.8696351854132</v>
      </c>
      <c r="AT553" s="122">
        <f t="shared" si="1158"/>
        <v>6178.8696351855151</v>
      </c>
      <c r="AU553" s="122">
        <f t="shared" si="1159"/>
        <v>6178.8696351854942</v>
      </c>
      <c r="AV553" s="122">
        <f t="shared" si="1160"/>
        <v>6178.8696351854087</v>
      </c>
      <c r="AW553" s="122">
        <f t="shared" si="1161"/>
        <v>6178.8696351856634</v>
      </c>
      <c r="AX553" s="122">
        <f t="shared" si="1162"/>
        <v>6178.8696179142789</v>
      </c>
      <c r="AY553" s="122">
        <f t="shared" si="1163"/>
        <v>6178.8696351852723</v>
      </c>
      <c r="AZ553" s="122">
        <f t="shared" si="1164"/>
        <v>6178.8696351856161</v>
      </c>
      <c r="BA553" s="469">
        <f t="shared" si="1165"/>
        <v>6178.8696351854987</v>
      </c>
      <c r="BB553" s="97">
        <f t="shared" si="1166"/>
        <v>1.3176105108506861E-3</v>
      </c>
      <c r="BC553" s="97">
        <f t="shared" si="1167"/>
        <v>6.4864588888655485E-4</v>
      </c>
      <c r="BD553" s="97">
        <f t="shared" si="1168"/>
        <v>1.1059397114475599E-2</v>
      </c>
      <c r="BE553" s="97">
        <f t="shared" si="1169"/>
        <v>1.1978395612805698E-3</v>
      </c>
      <c r="BF553" s="97">
        <f t="shared" si="1170"/>
        <v>5.9513260305344611E-4</v>
      </c>
      <c r="BG553" s="97">
        <f t="shared" si="1171"/>
        <v>1.079341861387249E-2</v>
      </c>
      <c r="BH553" s="97">
        <f t="shared" si="1172"/>
        <v>1.0978325858808583E-3</v>
      </c>
      <c r="BI553" s="97">
        <f t="shared" si="1173"/>
        <v>5.5783546444245879E-4</v>
      </c>
      <c r="BJ553" s="97">
        <f t="shared" si="1174"/>
        <v>1.0484308464522805E-2</v>
      </c>
      <c r="BK553" s="97">
        <f t="shared" si="1175"/>
        <v>9.2996907285587379E-4</v>
      </c>
      <c r="BL553" s="97">
        <f t="shared" si="1176"/>
        <v>4.728628529983325E-4</v>
      </c>
      <c r="BM553" s="469">
        <f t="shared" si="1177"/>
        <v>1.009722956551623E-2</v>
      </c>
      <c r="BN553" s="467">
        <f t="shared" si="1178"/>
        <v>491521378.95368391</v>
      </c>
      <c r="BO553" s="97">
        <f t="shared" si="1179"/>
        <v>732524582.83937454</v>
      </c>
      <c r="BP553" s="97">
        <f t="shared" si="1180"/>
        <v>148375335.52198356</v>
      </c>
      <c r="BQ553" s="97">
        <f t="shared" si="1181"/>
        <v>518613813.92578709</v>
      </c>
      <c r="BR553" s="97">
        <f t="shared" si="1182"/>
        <v>768909071.57202518</v>
      </c>
      <c r="BS553" s="97">
        <f t="shared" si="1183"/>
        <v>150422912.41632244</v>
      </c>
      <c r="BT553" s="97">
        <f t="shared" si="1184"/>
        <v>544704154.70681858</v>
      </c>
      <c r="BU553" s="97">
        <f t="shared" si="1185"/>
        <v>797442863.38882923</v>
      </c>
      <c r="BV553" s="97">
        <f t="shared" si="1186"/>
        <v>152903919.76485443</v>
      </c>
      <c r="BW553" s="97">
        <f t="shared" si="1187"/>
        <v>598046224.68085277</v>
      </c>
      <c r="BX553" s="97">
        <f t="shared" si="1188"/>
        <v>875198581.99917531</v>
      </c>
      <c r="BY553" s="469">
        <f t="shared" si="1189"/>
        <v>156176852.58232224</v>
      </c>
      <c r="BZ553" s="470">
        <f t="shared" si="1190"/>
        <v>1439.2089097121602</v>
      </c>
      <c r="CA553" s="470">
        <f t="shared" si="1191"/>
        <v>4356.9543642002118</v>
      </c>
      <c r="CB553" s="470">
        <f t="shared" si="1192"/>
        <v>51.76053283851644</v>
      </c>
      <c r="CC553" s="470">
        <f t="shared" si="1193"/>
        <v>1670.3747068305856</v>
      </c>
      <c r="CD553" s="470">
        <f t="shared" si="1194"/>
        <v>4984.5931815459508</v>
      </c>
      <c r="CE553" s="470">
        <f t="shared" si="1195"/>
        <v>53.767946346928888</v>
      </c>
      <c r="CF553" s="470">
        <f t="shared" si="1196"/>
        <v>1914.2252810017708</v>
      </c>
      <c r="CG553" s="470">
        <f t="shared" si="1197"/>
        <v>5515.2084538238951</v>
      </c>
      <c r="CH553" s="470">
        <f t="shared" si="1198"/>
        <v>56.266163773336004</v>
      </c>
      <c r="CI553" s="470">
        <f t="shared" si="1199"/>
        <v>2481.0454744730778</v>
      </c>
      <c r="CJ553" s="470">
        <f t="shared" si="1200"/>
        <v>7140.6851481072463</v>
      </c>
      <c r="CK553" s="472">
        <f t="shared" si="1201"/>
        <v>59.67369265448643</v>
      </c>
      <c r="CL553" s="470">
        <f t="shared" si="1202"/>
        <v>0</v>
      </c>
      <c r="CM553" s="116">
        <f t="shared" si="1203"/>
        <v>0</v>
      </c>
      <c r="CN553" s="116">
        <f t="shared" si="1204"/>
        <v>0</v>
      </c>
      <c r="CO553" s="116">
        <f t="shared" si="1205"/>
        <v>0</v>
      </c>
      <c r="CP553" s="116">
        <f t="shared" si="1206"/>
        <v>0</v>
      </c>
      <c r="CQ553" s="116">
        <f t="shared" si="1207"/>
        <v>0</v>
      </c>
      <c r="CR553" s="116">
        <f t="shared" si="1208"/>
        <v>0</v>
      </c>
      <c r="CS553" s="116">
        <f t="shared" si="1209"/>
        <v>0</v>
      </c>
      <c r="CT553" s="116">
        <f t="shared" si="1210"/>
        <v>0</v>
      </c>
      <c r="CU553" s="116">
        <f t="shared" si="1211"/>
        <v>0</v>
      </c>
      <c r="CV553" s="116">
        <f t="shared" si="1212"/>
        <v>0</v>
      </c>
      <c r="CW553" s="471">
        <f t="shared" si="1213"/>
        <v>0</v>
      </c>
      <c r="CX553" s="470">
        <f t="shared" si="1214"/>
        <v>0</v>
      </c>
      <c r="CY553" s="116">
        <f t="shared" si="1215"/>
        <v>0</v>
      </c>
      <c r="CZ553" s="116">
        <f t="shared" si="1216"/>
        <v>0</v>
      </c>
      <c r="DA553" s="116">
        <f t="shared" si="1217"/>
        <v>0</v>
      </c>
      <c r="DB553" s="116">
        <f t="shared" si="1218"/>
        <v>0</v>
      </c>
      <c r="DC553" s="116">
        <f t="shared" si="1219"/>
        <v>0</v>
      </c>
      <c r="DD553" s="116">
        <f t="shared" si="1220"/>
        <v>0</v>
      </c>
      <c r="DE553" s="116">
        <f t="shared" si="1221"/>
        <v>0</v>
      </c>
      <c r="DF553" s="116">
        <f t="shared" si="1222"/>
        <v>0</v>
      </c>
      <c r="DG553" s="116">
        <f t="shared" si="1223"/>
        <v>0</v>
      </c>
      <c r="DH553" s="116">
        <f t="shared" si="1224"/>
        <v>0</v>
      </c>
      <c r="DI553" s="471">
        <f t="shared" si="1225"/>
        <v>0</v>
      </c>
      <c r="DJ553" s="470">
        <f t="shared" si="1226"/>
        <v>0</v>
      </c>
      <c r="DK553" s="116">
        <f t="shared" si="1227"/>
        <v>0</v>
      </c>
      <c r="DL553" s="116">
        <f t="shared" si="1228"/>
        <v>0</v>
      </c>
      <c r="DM553" s="116">
        <f t="shared" si="1229"/>
        <v>0</v>
      </c>
      <c r="DN553" s="116">
        <f t="shared" si="1230"/>
        <v>0</v>
      </c>
      <c r="DO553" s="116">
        <f t="shared" si="1231"/>
        <v>0</v>
      </c>
      <c r="DP553" s="116">
        <f t="shared" si="1232"/>
        <v>0</v>
      </c>
      <c r="DQ553" s="116">
        <f t="shared" si="1233"/>
        <v>0</v>
      </c>
      <c r="DR553" s="116">
        <f t="shared" si="1234"/>
        <v>0</v>
      </c>
      <c r="DS553" s="116">
        <f t="shared" si="1235"/>
        <v>0</v>
      </c>
      <c r="DT553" s="116">
        <f t="shared" si="1236"/>
        <v>0</v>
      </c>
      <c r="DU553" s="471">
        <f t="shared" si="1237"/>
        <v>0</v>
      </c>
      <c r="DV553" s="470">
        <f t="shared" si="1238"/>
        <v>0</v>
      </c>
      <c r="DW553" s="470">
        <f t="shared" si="1239"/>
        <v>0</v>
      </c>
      <c r="DX553" s="470">
        <f t="shared" si="1240"/>
        <v>0</v>
      </c>
      <c r="DY553" s="470">
        <f t="shared" si="1241"/>
        <v>0</v>
      </c>
      <c r="DZ553" s="470">
        <f t="shared" si="1242"/>
        <v>0</v>
      </c>
      <c r="EA553" s="470">
        <f t="shared" si="1243"/>
        <v>0</v>
      </c>
      <c r="EB553" s="470">
        <f t="shared" si="1244"/>
        <v>0</v>
      </c>
      <c r="EC553" s="470">
        <f t="shared" si="1245"/>
        <v>0</v>
      </c>
      <c r="ED553" s="470">
        <f t="shared" si="1246"/>
        <v>0</v>
      </c>
      <c r="EE553" s="470">
        <f t="shared" si="1247"/>
        <v>0</v>
      </c>
      <c r="EF553" s="470">
        <f t="shared" si="1248"/>
        <v>0</v>
      </c>
      <c r="EG553" s="470">
        <f t="shared" si="1249"/>
        <v>0</v>
      </c>
      <c r="EH553" s="466">
        <f t="shared" si="1250"/>
        <v>373039.96507764951</v>
      </c>
      <c r="EI553" s="122">
        <f t="shared" si="1251"/>
        <v>1129313.5366922671</v>
      </c>
      <c r="EJ553" s="122">
        <f t="shared" si="1252"/>
        <v>13416.222781961207</v>
      </c>
      <c r="EK553" s="122">
        <f t="shared" si="1253"/>
        <v>432957.6603492329</v>
      </c>
      <c r="EL553" s="122">
        <f t="shared" si="1254"/>
        <v>1291996.2166868094</v>
      </c>
      <c r="EM553" s="122">
        <f t="shared" si="1255"/>
        <v>13936.540200802361</v>
      </c>
      <c r="EN553" s="122">
        <f t="shared" si="1256"/>
        <v>496163.2235299056</v>
      </c>
      <c r="EO553" s="122">
        <f t="shared" si="1257"/>
        <v>1429530.5949861961</v>
      </c>
      <c r="EP553" s="122">
        <f t="shared" si="1258"/>
        <v>14584.072977464983</v>
      </c>
      <c r="EQ553" s="122">
        <f t="shared" si="1259"/>
        <v>643081.84232868324</v>
      </c>
      <c r="ER553" s="122">
        <f t="shared" si="1260"/>
        <v>1850850.783582828</v>
      </c>
      <c r="ES553" s="469">
        <f t="shared" si="1261"/>
        <v>15467.297397663706</v>
      </c>
      <c r="ET553" s="466">
        <f t="shared" si="1262"/>
        <v>0</v>
      </c>
      <c r="EU553" s="122">
        <f t="shared" si="1263"/>
        <v>0</v>
      </c>
      <c r="EV553" s="122">
        <f t="shared" si="1264"/>
        <v>0</v>
      </c>
      <c r="EW553" s="122">
        <f t="shared" si="1265"/>
        <v>0</v>
      </c>
      <c r="EX553" s="122">
        <f t="shared" si="1266"/>
        <v>0</v>
      </c>
      <c r="EY553" s="122">
        <f t="shared" si="1267"/>
        <v>0</v>
      </c>
      <c r="EZ553" s="122">
        <f t="shared" si="1268"/>
        <v>0</v>
      </c>
      <c r="FA553" s="122">
        <f t="shared" si="1269"/>
        <v>0</v>
      </c>
      <c r="FB553" s="122">
        <f t="shared" si="1270"/>
        <v>0</v>
      </c>
      <c r="FC553" s="122">
        <f t="shared" si="1271"/>
        <v>0</v>
      </c>
      <c r="FD553" s="122">
        <f t="shared" si="1272"/>
        <v>0</v>
      </c>
      <c r="FE553" s="469">
        <f t="shared" si="1273"/>
        <v>0</v>
      </c>
      <c r="FF553" s="466">
        <f t="shared" si="1274"/>
        <v>0</v>
      </c>
      <c r="FG553" s="466">
        <f t="shared" si="1275"/>
        <v>0</v>
      </c>
      <c r="FH553" s="466">
        <f t="shared" si="1276"/>
        <v>0</v>
      </c>
      <c r="FI553" s="466">
        <f t="shared" si="1277"/>
        <v>0</v>
      </c>
      <c r="FJ553" s="466">
        <f t="shared" si="1278"/>
        <v>0</v>
      </c>
      <c r="FK553" s="466">
        <f t="shared" si="1279"/>
        <v>0</v>
      </c>
      <c r="FL553" s="466">
        <f t="shared" si="1280"/>
        <v>0</v>
      </c>
      <c r="FM553" s="466">
        <f t="shared" si="1281"/>
        <v>0</v>
      </c>
      <c r="FN553" s="466">
        <f t="shared" si="1282"/>
        <v>0</v>
      </c>
      <c r="FO553" s="466">
        <f t="shared" si="1283"/>
        <v>0</v>
      </c>
      <c r="FP553" s="466">
        <f t="shared" si="1284"/>
        <v>0</v>
      </c>
      <c r="FQ553" s="468">
        <f t="shared" si="1285"/>
        <v>0</v>
      </c>
      <c r="FR553" s="466">
        <f t="shared" si="1286"/>
        <v>0</v>
      </c>
      <c r="FS553" s="466">
        <f t="shared" si="1287"/>
        <v>0</v>
      </c>
      <c r="FT553" s="466">
        <f t="shared" si="1288"/>
        <v>0</v>
      </c>
      <c r="FU553" s="466">
        <f t="shared" si="1289"/>
        <v>0</v>
      </c>
      <c r="FV553" s="466">
        <f t="shared" si="1290"/>
        <v>0</v>
      </c>
      <c r="FW553" s="466">
        <f t="shared" si="1291"/>
        <v>0</v>
      </c>
      <c r="FX553" s="466">
        <f t="shared" si="1292"/>
        <v>0</v>
      </c>
      <c r="FY553" s="466">
        <f t="shared" si="1293"/>
        <v>0</v>
      </c>
      <c r="FZ553" s="466">
        <f t="shared" si="1294"/>
        <v>0</v>
      </c>
      <c r="GA553" s="466">
        <f t="shared" si="1295"/>
        <v>0</v>
      </c>
      <c r="GB553" s="466">
        <f t="shared" si="1296"/>
        <v>0</v>
      </c>
      <c r="GC553" s="468">
        <f t="shared" si="1297"/>
        <v>0</v>
      </c>
    </row>
    <row r="554" spans="1:185">
      <c r="A554" s="97">
        <v>551</v>
      </c>
      <c r="B554" s="97" t="s">
        <v>11</v>
      </c>
      <c r="C554" s="97" t="s">
        <v>213</v>
      </c>
      <c r="D554" s="97" t="s">
        <v>935</v>
      </c>
      <c r="E554" s="321">
        <v>1.0617455310200001E-2</v>
      </c>
      <c r="F554" s="122">
        <v>6.3423764458460001E-3</v>
      </c>
      <c r="G554" s="122">
        <v>3.4194111461618999E-2</v>
      </c>
      <c r="H554" s="122">
        <v>9.7415152471079999E-3</v>
      </c>
      <c r="I554" s="122">
        <v>6.0716792849630002E-3</v>
      </c>
      <c r="J554" s="122">
        <v>3.3530574237645001E-2</v>
      </c>
      <c r="K554" s="122">
        <v>9.1310115667720005E-3</v>
      </c>
      <c r="L554" s="122">
        <v>5.8830115667719996E-3</v>
      </c>
      <c r="M554" s="122">
        <v>3.2759436382754997E-2</v>
      </c>
      <c r="N554" s="122">
        <v>7.7401249211360001E-3</v>
      </c>
      <c r="O554" s="122">
        <v>5.4531772870660003E-3</v>
      </c>
      <c r="P554" s="475">
        <v>3.1793789695058E-2</v>
      </c>
      <c r="Q554" s="474">
        <v>2</v>
      </c>
      <c r="R554" s="97">
        <v>2.1234910620400001E-2</v>
      </c>
      <c r="S554" s="97">
        <v>1.2684752891692999E-2</v>
      </c>
      <c r="T554" s="97">
        <v>6.8388222923238998E-2</v>
      </c>
      <c r="U554" s="97">
        <v>1.9483030494216999E-2</v>
      </c>
      <c r="V554" s="97">
        <v>1.2143358569926E-2</v>
      </c>
      <c r="W554" s="97">
        <v>6.7061148475289004E-2</v>
      </c>
      <c r="X554" s="97">
        <v>1.8262023133544001E-2</v>
      </c>
      <c r="Y554" s="97">
        <v>1.1766023133543999E-2</v>
      </c>
      <c r="Z554" s="97">
        <v>6.5518872765509995E-2</v>
      </c>
      <c r="AA554" s="97">
        <v>1.5480249842270999E-2</v>
      </c>
      <c r="AB554" s="97">
        <v>1.0906354574132001E-2</v>
      </c>
      <c r="AC554" s="97">
        <v>6.3587579390116E-2</v>
      </c>
      <c r="AD554" s="321">
        <v>68.277821899303703</v>
      </c>
      <c r="AE554" s="97">
        <v>40.7860110295765</v>
      </c>
      <c r="AF554" s="97">
        <v>219.89256221672301</v>
      </c>
      <c r="AG554" s="97">
        <v>62.644901592611099</v>
      </c>
      <c r="AH554" s="97">
        <v>39.045234920852899</v>
      </c>
      <c r="AI554" s="97">
        <v>215.625543889027</v>
      </c>
      <c r="AJ554" s="97">
        <v>58.718926833401099</v>
      </c>
      <c r="AK554" s="97">
        <v>37.8319667238638</v>
      </c>
      <c r="AL554" s="97">
        <v>210.66657257080001</v>
      </c>
      <c r="AM554" s="97">
        <v>49.774532164592401</v>
      </c>
      <c r="AN554" s="97">
        <v>35.0678252663755</v>
      </c>
      <c r="AO554" s="97">
        <v>204.45677866123501</v>
      </c>
      <c r="AP554" s="466">
        <f t="shared" si="1154"/>
        <v>3215.3571597193545</v>
      </c>
      <c r="AQ554" s="122">
        <f t="shared" si="1155"/>
        <v>3215.3571597194041</v>
      </c>
      <c r="AR554" s="473">
        <f t="shared" si="1156"/>
        <v>3215.3571597194014</v>
      </c>
      <c r="AS554" s="122">
        <f t="shared" si="1157"/>
        <v>3215.3571597193522</v>
      </c>
      <c r="AT554" s="122">
        <f t="shared" si="1158"/>
        <v>3215.357159719515</v>
      </c>
      <c r="AU554" s="122">
        <f t="shared" si="1159"/>
        <v>3215.3571597194118</v>
      </c>
      <c r="AV554" s="122">
        <f t="shared" si="1160"/>
        <v>3215.35715971935</v>
      </c>
      <c r="AW554" s="122">
        <f t="shared" si="1161"/>
        <v>3215.3571597193159</v>
      </c>
      <c r="AX554" s="122">
        <f t="shared" si="1162"/>
        <v>3215.3570975613256</v>
      </c>
      <c r="AY554" s="122">
        <f t="shared" si="1163"/>
        <v>3215.3571597194796</v>
      </c>
      <c r="AZ554" s="122">
        <f t="shared" si="1164"/>
        <v>3215.3571597195601</v>
      </c>
      <c r="BA554" s="469">
        <f t="shared" si="1165"/>
        <v>3215.3571597193963</v>
      </c>
      <c r="BB554" s="97">
        <f t="shared" si="1166"/>
        <v>1.6385092978151979E-3</v>
      </c>
      <c r="BC554" s="97">
        <f t="shared" si="1167"/>
        <v>9.7876962729283421E-4</v>
      </c>
      <c r="BD554" s="97">
        <f t="shared" si="1168"/>
        <v>5.2769112676714029E-3</v>
      </c>
      <c r="BE554" s="97">
        <f t="shared" si="1169"/>
        <v>1.5033322807453666E-3</v>
      </c>
      <c r="BF554" s="97">
        <f t="shared" si="1170"/>
        <v>9.3699503987612338E-4</v>
      </c>
      <c r="BG554" s="97">
        <f t="shared" si="1171"/>
        <v>5.1745127287405714E-3</v>
      </c>
      <c r="BH554" s="97">
        <f t="shared" si="1172"/>
        <v>1.4091179961210701E-3</v>
      </c>
      <c r="BI554" s="97">
        <f t="shared" si="1173"/>
        <v>9.0787941834329219E-4</v>
      </c>
      <c r="BJ554" s="97">
        <f t="shared" si="1174"/>
        <v>5.0555090213342683E-3</v>
      </c>
      <c r="BK554" s="97">
        <f t="shared" si="1175"/>
        <v>1.1944732781073099E-3</v>
      </c>
      <c r="BL554" s="97">
        <f t="shared" si="1176"/>
        <v>8.4154643711177417E-4</v>
      </c>
      <c r="BM554" s="469">
        <f t="shared" si="1177"/>
        <v>4.9064882786073391E-3</v>
      </c>
      <c r="BN554" s="467">
        <f t="shared" si="1178"/>
        <v>226239261.37530056</v>
      </c>
      <c r="BO554" s="97">
        <f t="shared" si="1179"/>
        <v>302377587.77755803</v>
      </c>
      <c r="BP554" s="97">
        <f t="shared" si="1180"/>
        <v>117112401.86685733</v>
      </c>
      <c r="BQ554" s="97">
        <f t="shared" si="1181"/>
        <v>237476563.23417282</v>
      </c>
      <c r="BR554" s="97">
        <f t="shared" si="1182"/>
        <v>309895032.92831957</v>
      </c>
      <c r="BS554" s="97">
        <f t="shared" si="1183"/>
        <v>118411587.85993257</v>
      </c>
      <c r="BT554" s="97">
        <f t="shared" si="1184"/>
        <v>246289187.59667197</v>
      </c>
      <c r="BU554" s="97">
        <f t="shared" si="1185"/>
        <v>315451684.25537878</v>
      </c>
      <c r="BV554" s="97">
        <f t="shared" si="1186"/>
        <v>119972875.84310751</v>
      </c>
      <c r="BW554" s="97">
        <f t="shared" si="1187"/>
        <v>270303939.80871993</v>
      </c>
      <c r="BX554" s="97">
        <f t="shared" si="1188"/>
        <v>329218133.56107908</v>
      </c>
      <c r="BY554" s="469">
        <f t="shared" si="1189"/>
        <v>122010939.02813235</v>
      </c>
      <c r="BZ554" s="470">
        <f t="shared" si="1190"/>
        <v>532.70594216195218</v>
      </c>
      <c r="CA554" s="470">
        <f t="shared" si="1191"/>
        <v>1191.8938837806579</v>
      </c>
      <c r="CB554" s="470">
        <f t="shared" si="1192"/>
        <v>85.623223459328543</v>
      </c>
      <c r="CC554" s="470">
        <f t="shared" si="1193"/>
        <v>609.44462234625462</v>
      </c>
      <c r="CD554" s="470">
        <f t="shared" si="1194"/>
        <v>1275.985680336408</v>
      </c>
      <c r="CE554" s="470">
        <f t="shared" si="1195"/>
        <v>88.286280918351252</v>
      </c>
      <c r="CF554" s="470">
        <f t="shared" si="1196"/>
        <v>674.32065383895974</v>
      </c>
      <c r="CG554" s="470">
        <f t="shared" si="1197"/>
        <v>1340.5195650009009</v>
      </c>
      <c r="CH554" s="470">
        <f t="shared" si="1198"/>
        <v>91.555967600729872</v>
      </c>
      <c r="CI554" s="470">
        <f t="shared" si="1199"/>
        <v>873.06065006333733</v>
      </c>
      <c r="CJ554" s="470">
        <f t="shared" si="1200"/>
        <v>1509.2950230223028</v>
      </c>
      <c r="CK554" s="472">
        <f t="shared" si="1201"/>
        <v>95.939285783771822</v>
      </c>
      <c r="CL554" s="470">
        <f t="shared" si="1202"/>
        <v>0</v>
      </c>
      <c r="CM554" s="116">
        <f t="shared" si="1203"/>
        <v>0</v>
      </c>
      <c r="CN554" s="116">
        <f t="shared" si="1204"/>
        <v>0</v>
      </c>
      <c r="CO554" s="116">
        <f t="shared" si="1205"/>
        <v>0</v>
      </c>
      <c r="CP554" s="116">
        <f t="shared" si="1206"/>
        <v>0</v>
      </c>
      <c r="CQ554" s="116">
        <f t="shared" si="1207"/>
        <v>0</v>
      </c>
      <c r="CR554" s="116">
        <f t="shared" si="1208"/>
        <v>0</v>
      </c>
      <c r="CS554" s="116">
        <f t="shared" si="1209"/>
        <v>0</v>
      </c>
      <c r="CT554" s="116">
        <f t="shared" si="1210"/>
        <v>0</v>
      </c>
      <c r="CU554" s="116">
        <f t="shared" si="1211"/>
        <v>0</v>
      </c>
      <c r="CV554" s="116">
        <f t="shared" si="1212"/>
        <v>0</v>
      </c>
      <c r="CW554" s="471">
        <f t="shared" si="1213"/>
        <v>0</v>
      </c>
      <c r="CX554" s="470">
        <f t="shared" si="1214"/>
        <v>0</v>
      </c>
      <c r="CY554" s="116">
        <f t="shared" si="1215"/>
        <v>0</v>
      </c>
      <c r="CZ554" s="116">
        <f t="shared" si="1216"/>
        <v>0</v>
      </c>
      <c r="DA554" s="116">
        <f t="shared" si="1217"/>
        <v>0</v>
      </c>
      <c r="DB554" s="116">
        <f t="shared" si="1218"/>
        <v>0</v>
      </c>
      <c r="DC554" s="116">
        <f t="shared" si="1219"/>
        <v>0</v>
      </c>
      <c r="DD554" s="116">
        <f t="shared" si="1220"/>
        <v>0</v>
      </c>
      <c r="DE554" s="116">
        <f t="shared" si="1221"/>
        <v>0</v>
      </c>
      <c r="DF554" s="116">
        <f t="shared" si="1222"/>
        <v>0</v>
      </c>
      <c r="DG554" s="116">
        <f t="shared" si="1223"/>
        <v>0</v>
      </c>
      <c r="DH554" s="116">
        <f t="shared" si="1224"/>
        <v>0</v>
      </c>
      <c r="DI554" s="471">
        <f t="shared" si="1225"/>
        <v>0</v>
      </c>
      <c r="DJ554" s="470">
        <f t="shared" si="1226"/>
        <v>0</v>
      </c>
      <c r="DK554" s="116">
        <f t="shared" si="1227"/>
        <v>0</v>
      </c>
      <c r="DL554" s="116">
        <f t="shared" si="1228"/>
        <v>0</v>
      </c>
      <c r="DM554" s="116">
        <f t="shared" si="1229"/>
        <v>0</v>
      </c>
      <c r="DN554" s="116">
        <f t="shared" si="1230"/>
        <v>0</v>
      </c>
      <c r="DO554" s="116">
        <f t="shared" si="1231"/>
        <v>0</v>
      </c>
      <c r="DP554" s="116">
        <f t="shared" si="1232"/>
        <v>0</v>
      </c>
      <c r="DQ554" s="116">
        <f t="shared" si="1233"/>
        <v>0</v>
      </c>
      <c r="DR554" s="116">
        <f t="shared" si="1234"/>
        <v>0</v>
      </c>
      <c r="DS554" s="116">
        <f t="shared" si="1235"/>
        <v>0</v>
      </c>
      <c r="DT554" s="116">
        <f t="shared" si="1236"/>
        <v>0</v>
      </c>
      <c r="DU554" s="471">
        <f t="shared" si="1237"/>
        <v>0</v>
      </c>
      <c r="DV554" s="470">
        <f t="shared" si="1238"/>
        <v>0</v>
      </c>
      <c r="DW554" s="470">
        <f t="shared" si="1239"/>
        <v>0</v>
      </c>
      <c r="DX554" s="470">
        <f t="shared" si="1240"/>
        <v>0</v>
      </c>
      <c r="DY554" s="470">
        <f t="shared" si="1241"/>
        <v>0</v>
      </c>
      <c r="DZ554" s="470">
        <f t="shared" si="1242"/>
        <v>0</v>
      </c>
      <c r="EA554" s="470">
        <f t="shared" si="1243"/>
        <v>0</v>
      </c>
      <c r="EB554" s="470">
        <f t="shared" si="1244"/>
        <v>0</v>
      </c>
      <c r="EC554" s="470">
        <f t="shared" si="1245"/>
        <v>0</v>
      </c>
      <c r="ED554" s="470">
        <f t="shared" si="1246"/>
        <v>0</v>
      </c>
      <c r="EE554" s="470">
        <f t="shared" si="1247"/>
        <v>0</v>
      </c>
      <c r="EF554" s="470">
        <f t="shared" si="1248"/>
        <v>0</v>
      </c>
      <c r="EG554" s="470">
        <f t="shared" si="1249"/>
        <v>0</v>
      </c>
      <c r="EH554" s="466">
        <f t="shared" si="1250"/>
        <v>138076.27559817323</v>
      </c>
      <c r="EI554" s="122">
        <f t="shared" si="1251"/>
        <v>308936.42318458547</v>
      </c>
      <c r="EJ554" s="122">
        <f t="shared" si="1252"/>
        <v>22193.36197376249</v>
      </c>
      <c r="EK554" s="122">
        <f t="shared" si="1253"/>
        <v>157966.78237789829</v>
      </c>
      <c r="EL554" s="122">
        <f t="shared" si="1254"/>
        <v>330732.8424804571</v>
      </c>
      <c r="EM554" s="122">
        <f t="shared" si="1255"/>
        <v>22883.620945068746</v>
      </c>
      <c r="EN554" s="122">
        <f t="shared" si="1256"/>
        <v>174782.51521493666</v>
      </c>
      <c r="EO554" s="122">
        <f t="shared" si="1257"/>
        <v>347459.89156910096</v>
      </c>
      <c r="EP554" s="122">
        <f t="shared" si="1258"/>
        <v>23731.116953173554</v>
      </c>
      <c r="EQ554" s="122">
        <f t="shared" si="1259"/>
        <v>226295.51013232142</v>
      </c>
      <c r="ER554" s="122">
        <f t="shared" si="1260"/>
        <v>391206.14031825832</v>
      </c>
      <c r="ES554" s="469">
        <f t="shared" si="1261"/>
        <v>24867.26393704216</v>
      </c>
      <c r="ET554" s="466">
        <f t="shared" si="1262"/>
        <v>0</v>
      </c>
      <c r="EU554" s="122">
        <f t="shared" si="1263"/>
        <v>0</v>
      </c>
      <c r="EV554" s="122">
        <f t="shared" si="1264"/>
        <v>0</v>
      </c>
      <c r="EW554" s="122">
        <f t="shared" si="1265"/>
        <v>0</v>
      </c>
      <c r="EX554" s="122">
        <f t="shared" si="1266"/>
        <v>0</v>
      </c>
      <c r="EY554" s="122">
        <f t="shared" si="1267"/>
        <v>0</v>
      </c>
      <c r="EZ554" s="122">
        <f t="shared" si="1268"/>
        <v>0</v>
      </c>
      <c r="FA554" s="122">
        <f t="shared" si="1269"/>
        <v>0</v>
      </c>
      <c r="FB554" s="122">
        <f t="shared" si="1270"/>
        <v>0</v>
      </c>
      <c r="FC554" s="122">
        <f t="shared" si="1271"/>
        <v>0</v>
      </c>
      <c r="FD554" s="122">
        <f t="shared" si="1272"/>
        <v>0</v>
      </c>
      <c r="FE554" s="469">
        <f t="shared" si="1273"/>
        <v>0</v>
      </c>
      <c r="FF554" s="466">
        <f t="shared" si="1274"/>
        <v>0</v>
      </c>
      <c r="FG554" s="466">
        <f t="shared" si="1275"/>
        <v>0</v>
      </c>
      <c r="FH554" s="466">
        <f t="shared" si="1276"/>
        <v>0</v>
      </c>
      <c r="FI554" s="466">
        <f t="shared" si="1277"/>
        <v>0</v>
      </c>
      <c r="FJ554" s="466">
        <f t="shared" si="1278"/>
        <v>0</v>
      </c>
      <c r="FK554" s="466">
        <f t="shared" si="1279"/>
        <v>0</v>
      </c>
      <c r="FL554" s="466">
        <f t="shared" si="1280"/>
        <v>0</v>
      </c>
      <c r="FM554" s="466">
        <f t="shared" si="1281"/>
        <v>0</v>
      </c>
      <c r="FN554" s="466">
        <f t="shared" si="1282"/>
        <v>0</v>
      </c>
      <c r="FO554" s="466">
        <f t="shared" si="1283"/>
        <v>0</v>
      </c>
      <c r="FP554" s="466">
        <f t="shared" si="1284"/>
        <v>0</v>
      </c>
      <c r="FQ554" s="468">
        <f t="shared" si="1285"/>
        <v>0</v>
      </c>
      <c r="FR554" s="466">
        <f t="shared" si="1286"/>
        <v>0</v>
      </c>
      <c r="FS554" s="466">
        <f t="shared" si="1287"/>
        <v>0</v>
      </c>
      <c r="FT554" s="466">
        <f t="shared" si="1288"/>
        <v>0</v>
      </c>
      <c r="FU554" s="466">
        <f t="shared" si="1289"/>
        <v>0</v>
      </c>
      <c r="FV554" s="466">
        <f t="shared" si="1290"/>
        <v>0</v>
      </c>
      <c r="FW554" s="466">
        <f t="shared" si="1291"/>
        <v>0</v>
      </c>
      <c r="FX554" s="466">
        <f t="shared" si="1292"/>
        <v>0</v>
      </c>
      <c r="FY554" s="466">
        <f t="shared" si="1293"/>
        <v>0</v>
      </c>
      <c r="FZ554" s="466">
        <f t="shared" si="1294"/>
        <v>0</v>
      </c>
      <c r="GA554" s="466">
        <f t="shared" si="1295"/>
        <v>0</v>
      </c>
      <c r="GB554" s="466">
        <f t="shared" si="1296"/>
        <v>0</v>
      </c>
      <c r="GC554" s="468">
        <f t="shared" si="1297"/>
        <v>0</v>
      </c>
    </row>
    <row r="555" spans="1:185">
      <c r="A555" s="97">
        <v>552</v>
      </c>
      <c r="B555" s="97" t="s">
        <v>11</v>
      </c>
      <c r="C555" s="97" t="s">
        <v>213</v>
      </c>
      <c r="D555" s="97" t="s">
        <v>935</v>
      </c>
      <c r="E555" s="321">
        <v>1.2582786817832E-2</v>
      </c>
      <c r="F555" s="122">
        <v>0</v>
      </c>
      <c r="G555" s="122">
        <v>6.9085912448235004E-2</v>
      </c>
      <c r="H555" s="122">
        <v>1.1668615282779999E-2</v>
      </c>
      <c r="I555" s="122">
        <v>0</v>
      </c>
      <c r="J555" s="122">
        <v>6.6516990974786E-2</v>
      </c>
      <c r="K555" s="122">
        <v>1.1019450067206E-2</v>
      </c>
      <c r="L555" s="122">
        <v>0</v>
      </c>
      <c r="M555" s="122">
        <v>6.4146311234929004E-2</v>
      </c>
      <c r="N555" s="122">
        <v>9.0142488671020003E-3</v>
      </c>
      <c r="O555" s="122">
        <v>0</v>
      </c>
      <c r="P555" s="475">
        <v>6.0232534682303003E-2</v>
      </c>
      <c r="Q555" s="474">
        <v>4</v>
      </c>
      <c r="R555" s="97">
        <v>5.0331147271326003E-2</v>
      </c>
      <c r="S555" s="97">
        <v>0</v>
      </c>
      <c r="T555" s="97">
        <v>0.27634364979294102</v>
      </c>
      <c r="U555" s="97">
        <v>4.6674461131118998E-2</v>
      </c>
      <c r="V555" s="97">
        <v>0</v>
      </c>
      <c r="W555" s="97">
        <v>0.266067963899146</v>
      </c>
      <c r="X555" s="97">
        <v>4.4077800268823998E-2</v>
      </c>
      <c r="Y555" s="97">
        <v>0</v>
      </c>
      <c r="Z555" s="97">
        <v>0.25658524493971802</v>
      </c>
      <c r="AA555" s="97">
        <v>3.605699546841E-2</v>
      </c>
      <c r="AB555" s="97">
        <v>0</v>
      </c>
      <c r="AC555" s="97">
        <v>0.24093013872921301</v>
      </c>
      <c r="AD555" s="321">
        <v>290.59632477634699</v>
      </c>
      <c r="AE555" s="97">
        <v>0</v>
      </c>
      <c r="AF555" s="97">
        <v>1595.5219254630499</v>
      </c>
      <c r="AG555" s="97">
        <v>269.48376106949502</v>
      </c>
      <c r="AH555" s="97">
        <v>0</v>
      </c>
      <c r="AI555" s="97">
        <v>1536.1933244439699</v>
      </c>
      <c r="AJ555" s="97">
        <v>254.49145224717299</v>
      </c>
      <c r="AK555" s="97">
        <v>0</v>
      </c>
      <c r="AL555" s="97">
        <v>1481.4430389404199</v>
      </c>
      <c r="AM555" s="97">
        <v>208.18183041034601</v>
      </c>
      <c r="AN555" s="97">
        <v>0</v>
      </c>
      <c r="AO555" s="97">
        <v>1391.05537303044</v>
      </c>
      <c r="AP555" s="466">
        <f t="shared" si="1154"/>
        <v>5773.6876771315265</v>
      </c>
      <c r="AQ555" s="122">
        <f t="shared" si="1155"/>
        <v>0</v>
      </c>
      <c r="AR555" s="473">
        <f t="shared" si="1156"/>
        <v>5773.6876771315128</v>
      </c>
      <c r="AS555" s="122">
        <f t="shared" si="1157"/>
        <v>5773.6876771315019</v>
      </c>
      <c r="AT555" s="122">
        <f t="shared" si="1158"/>
        <v>0</v>
      </c>
      <c r="AU555" s="122">
        <f t="shared" si="1159"/>
        <v>5773.6876771315074</v>
      </c>
      <c r="AV555" s="122">
        <f t="shared" si="1160"/>
        <v>5773.6876771315083</v>
      </c>
      <c r="AW555" s="122">
        <f t="shared" si="1161"/>
        <v>0</v>
      </c>
      <c r="AX555" s="122">
        <f t="shared" si="1162"/>
        <v>5773.6875683887019</v>
      </c>
      <c r="AY555" s="122">
        <f t="shared" si="1163"/>
        <v>5773.6876771315237</v>
      </c>
      <c r="AZ555" s="122">
        <f t="shared" si="1164"/>
        <v>0</v>
      </c>
      <c r="BA555" s="469">
        <f t="shared" si="1165"/>
        <v>5773.6876771315001</v>
      </c>
      <c r="BB555" s="97">
        <f t="shared" si="1166"/>
        <v>1.9418036234763183E-3</v>
      </c>
      <c r="BC555" s="97">
        <f t="shared" si="1167"/>
        <v>0</v>
      </c>
      <c r="BD555" s="97">
        <f t="shared" si="1168"/>
        <v>1.066149153326151E-2</v>
      </c>
      <c r="BE555" s="97">
        <f t="shared" si="1169"/>
        <v>1.8007266406947931E-3</v>
      </c>
      <c r="BF555" s="97">
        <f t="shared" si="1170"/>
        <v>0</v>
      </c>
      <c r="BG555" s="97">
        <f t="shared" si="1171"/>
        <v>1.0265049862764473E-2</v>
      </c>
      <c r="BH555" s="97">
        <f t="shared" si="1172"/>
        <v>1.7005460220380457E-3</v>
      </c>
      <c r="BI555" s="97">
        <f t="shared" si="1173"/>
        <v>0</v>
      </c>
      <c r="BJ555" s="97">
        <f t="shared" si="1174"/>
        <v>9.8992012971325441E-3</v>
      </c>
      <c r="BK555" s="97">
        <f t="shared" si="1175"/>
        <v>1.3910989168353296E-3</v>
      </c>
      <c r="BL555" s="97">
        <f t="shared" si="1176"/>
        <v>0</v>
      </c>
      <c r="BM555" s="469">
        <f t="shared" si="1177"/>
        <v>9.2952186022500702E-3</v>
      </c>
      <c r="BN555" s="467">
        <f t="shared" si="1178"/>
        <v>369204672.82517844</v>
      </c>
      <c r="BO555" s="97">
        <f t="shared" si="1179"/>
        <v>0</v>
      </c>
      <c r="BP555" s="97">
        <f t="shared" si="1180"/>
        <v>141535460.37952277</v>
      </c>
      <c r="BQ555" s="97">
        <f t="shared" si="1181"/>
        <v>385220749.00078446</v>
      </c>
      <c r="BR555" s="97">
        <f t="shared" si="1182"/>
        <v>0</v>
      </c>
      <c r="BS555" s="97">
        <f t="shared" si="1183"/>
        <v>144587416.67535529</v>
      </c>
      <c r="BT555" s="97">
        <f t="shared" si="1184"/>
        <v>397837313.46207631</v>
      </c>
      <c r="BU555" s="97">
        <f t="shared" si="1185"/>
        <v>0</v>
      </c>
      <c r="BV555" s="97">
        <f t="shared" si="1186"/>
        <v>147571972.13496256</v>
      </c>
      <c r="BW555" s="97">
        <f t="shared" si="1187"/>
        <v>445467696.18075985</v>
      </c>
      <c r="BX555" s="97">
        <f t="shared" si="1188"/>
        <v>0</v>
      </c>
      <c r="BY555" s="469">
        <f t="shared" si="1189"/>
        <v>152896173.91761455</v>
      </c>
      <c r="BZ555" s="470">
        <f t="shared" si="1190"/>
        <v>366.77553845023999</v>
      </c>
      <c r="CA555" s="470">
        <f t="shared" si="1191"/>
        <v>0</v>
      </c>
      <c r="CB555" s="470">
        <f t="shared" si="1192"/>
        <v>25.608596485856026</v>
      </c>
      <c r="CC555" s="470">
        <f t="shared" si="1193"/>
        <v>412.66759129646215</v>
      </c>
      <c r="CD555" s="470">
        <f t="shared" si="1194"/>
        <v>0</v>
      </c>
      <c r="CE555" s="470">
        <f t="shared" si="1195"/>
        <v>27.171143522217061</v>
      </c>
      <c r="CF555" s="470">
        <f t="shared" si="1196"/>
        <v>451.28989086992232</v>
      </c>
      <c r="CG555" s="470">
        <f t="shared" si="1197"/>
        <v>0</v>
      </c>
      <c r="CH555" s="470">
        <f t="shared" si="1198"/>
        <v>28.75690926218946</v>
      </c>
      <c r="CI555" s="470">
        <f t="shared" si="1199"/>
        <v>617.72714336534204</v>
      </c>
      <c r="CJ555" s="470">
        <f t="shared" si="1200"/>
        <v>0</v>
      </c>
      <c r="CK555" s="472">
        <f t="shared" si="1201"/>
        <v>31.730395940513308</v>
      </c>
      <c r="CL555" s="470">
        <f t="shared" si="1202"/>
        <v>0</v>
      </c>
      <c r="CM555" s="116">
        <f t="shared" si="1203"/>
        <v>0</v>
      </c>
      <c r="CN555" s="116">
        <f t="shared" si="1204"/>
        <v>0</v>
      </c>
      <c r="CO555" s="116">
        <f t="shared" si="1205"/>
        <v>0</v>
      </c>
      <c r="CP555" s="116">
        <f t="shared" si="1206"/>
        <v>0</v>
      </c>
      <c r="CQ555" s="116">
        <f t="shared" si="1207"/>
        <v>0</v>
      </c>
      <c r="CR555" s="116">
        <f t="shared" si="1208"/>
        <v>0</v>
      </c>
      <c r="CS555" s="116">
        <f t="shared" si="1209"/>
        <v>0</v>
      </c>
      <c r="CT555" s="116">
        <f t="shared" si="1210"/>
        <v>0</v>
      </c>
      <c r="CU555" s="116">
        <f t="shared" si="1211"/>
        <v>0</v>
      </c>
      <c r="CV555" s="116">
        <f t="shared" si="1212"/>
        <v>0</v>
      </c>
      <c r="CW555" s="471">
        <f t="shared" si="1213"/>
        <v>0</v>
      </c>
      <c r="CX555" s="470">
        <f t="shared" si="1214"/>
        <v>0</v>
      </c>
      <c r="CY555" s="116">
        <f t="shared" si="1215"/>
        <v>0</v>
      </c>
      <c r="CZ555" s="116">
        <f t="shared" si="1216"/>
        <v>0</v>
      </c>
      <c r="DA555" s="116">
        <f t="shared" si="1217"/>
        <v>0</v>
      </c>
      <c r="DB555" s="116">
        <f t="shared" si="1218"/>
        <v>0</v>
      </c>
      <c r="DC555" s="116">
        <f t="shared" si="1219"/>
        <v>0</v>
      </c>
      <c r="DD555" s="116">
        <f t="shared" si="1220"/>
        <v>0</v>
      </c>
      <c r="DE555" s="116">
        <f t="shared" si="1221"/>
        <v>0</v>
      </c>
      <c r="DF555" s="116">
        <f t="shared" si="1222"/>
        <v>0</v>
      </c>
      <c r="DG555" s="116">
        <f t="shared" si="1223"/>
        <v>0</v>
      </c>
      <c r="DH555" s="116">
        <f t="shared" si="1224"/>
        <v>0</v>
      </c>
      <c r="DI555" s="471">
        <f t="shared" si="1225"/>
        <v>0</v>
      </c>
      <c r="DJ555" s="470">
        <f t="shared" si="1226"/>
        <v>0</v>
      </c>
      <c r="DK555" s="116">
        <f t="shared" si="1227"/>
        <v>0</v>
      </c>
      <c r="DL555" s="116">
        <f t="shared" si="1228"/>
        <v>0</v>
      </c>
      <c r="DM555" s="116">
        <f t="shared" si="1229"/>
        <v>0</v>
      </c>
      <c r="DN555" s="116">
        <f t="shared" si="1230"/>
        <v>0</v>
      </c>
      <c r="DO555" s="116">
        <f t="shared" si="1231"/>
        <v>0</v>
      </c>
      <c r="DP555" s="116">
        <f t="shared" si="1232"/>
        <v>0</v>
      </c>
      <c r="DQ555" s="116">
        <f t="shared" si="1233"/>
        <v>0</v>
      </c>
      <c r="DR555" s="116">
        <f t="shared" si="1234"/>
        <v>0</v>
      </c>
      <c r="DS555" s="116">
        <f t="shared" si="1235"/>
        <v>0</v>
      </c>
      <c r="DT555" s="116">
        <f t="shared" si="1236"/>
        <v>0</v>
      </c>
      <c r="DU555" s="471">
        <f t="shared" si="1237"/>
        <v>0</v>
      </c>
      <c r="DV555" s="470">
        <f t="shared" si="1238"/>
        <v>0</v>
      </c>
      <c r="DW555" s="470">
        <f t="shared" si="1239"/>
        <v>0</v>
      </c>
      <c r="DX555" s="470">
        <f t="shared" si="1240"/>
        <v>0</v>
      </c>
      <c r="DY555" s="470">
        <f t="shared" si="1241"/>
        <v>0</v>
      </c>
      <c r="DZ555" s="470">
        <f t="shared" si="1242"/>
        <v>0</v>
      </c>
      <c r="EA555" s="470">
        <f t="shared" si="1243"/>
        <v>0</v>
      </c>
      <c r="EB555" s="470">
        <f t="shared" si="1244"/>
        <v>0</v>
      </c>
      <c r="EC555" s="470">
        <f t="shared" si="1245"/>
        <v>0</v>
      </c>
      <c r="ED555" s="470">
        <f t="shared" si="1246"/>
        <v>0</v>
      </c>
      <c r="EE555" s="470">
        <f t="shared" si="1247"/>
        <v>0</v>
      </c>
      <c r="EF555" s="470">
        <f t="shared" si="1248"/>
        <v>0</v>
      </c>
      <c r="EG555" s="470">
        <f t="shared" si="1249"/>
        <v>0</v>
      </c>
      <c r="EH555" s="466">
        <f t="shared" si="1250"/>
        <v>190134.91805325242</v>
      </c>
      <c r="EI555" s="122">
        <f t="shared" si="1251"/>
        <v>0</v>
      </c>
      <c r="EJ555" s="122">
        <f t="shared" si="1252"/>
        <v>13275.390215146093</v>
      </c>
      <c r="EK555" s="122">
        <f t="shared" si="1253"/>
        <v>213925.16792673801</v>
      </c>
      <c r="EL555" s="122">
        <f t="shared" si="1254"/>
        <v>0</v>
      </c>
      <c r="EM555" s="122">
        <f t="shared" si="1255"/>
        <v>14085.408118652485</v>
      </c>
      <c r="EN555" s="122">
        <f t="shared" si="1256"/>
        <v>233946.80785250492</v>
      </c>
      <c r="EO555" s="122">
        <f t="shared" si="1257"/>
        <v>0</v>
      </c>
      <c r="EP555" s="122">
        <f t="shared" si="1258"/>
        <v>14907.462501819116</v>
      </c>
      <c r="EQ555" s="122">
        <f t="shared" si="1259"/>
        <v>320227.18930309667</v>
      </c>
      <c r="ER555" s="122">
        <f t="shared" si="1260"/>
        <v>0</v>
      </c>
      <c r="ES555" s="469">
        <f t="shared" si="1261"/>
        <v>16448.905664316851</v>
      </c>
      <c r="ET555" s="466">
        <f t="shared" si="1262"/>
        <v>0</v>
      </c>
      <c r="EU555" s="122">
        <f t="shared" si="1263"/>
        <v>0</v>
      </c>
      <c r="EV555" s="122">
        <f t="shared" si="1264"/>
        <v>0</v>
      </c>
      <c r="EW555" s="122">
        <f t="shared" si="1265"/>
        <v>0</v>
      </c>
      <c r="EX555" s="122">
        <f t="shared" si="1266"/>
        <v>0</v>
      </c>
      <c r="EY555" s="122">
        <f t="shared" si="1267"/>
        <v>0</v>
      </c>
      <c r="EZ555" s="122">
        <f t="shared" si="1268"/>
        <v>0</v>
      </c>
      <c r="FA555" s="122">
        <f t="shared" si="1269"/>
        <v>0</v>
      </c>
      <c r="FB555" s="122">
        <f t="shared" si="1270"/>
        <v>0</v>
      </c>
      <c r="FC555" s="122">
        <f t="shared" si="1271"/>
        <v>0</v>
      </c>
      <c r="FD555" s="122">
        <f t="shared" si="1272"/>
        <v>0</v>
      </c>
      <c r="FE555" s="469">
        <f t="shared" si="1273"/>
        <v>0</v>
      </c>
      <c r="FF555" s="466">
        <f t="shared" si="1274"/>
        <v>0</v>
      </c>
      <c r="FG555" s="466">
        <f t="shared" si="1275"/>
        <v>0</v>
      </c>
      <c r="FH555" s="466">
        <f t="shared" si="1276"/>
        <v>0</v>
      </c>
      <c r="FI555" s="466">
        <f t="shared" si="1277"/>
        <v>0</v>
      </c>
      <c r="FJ555" s="466">
        <f t="shared" si="1278"/>
        <v>0</v>
      </c>
      <c r="FK555" s="466">
        <f t="shared" si="1279"/>
        <v>0</v>
      </c>
      <c r="FL555" s="466">
        <f t="shared" si="1280"/>
        <v>0</v>
      </c>
      <c r="FM555" s="466">
        <f t="shared" si="1281"/>
        <v>0</v>
      </c>
      <c r="FN555" s="466">
        <f t="shared" si="1282"/>
        <v>0</v>
      </c>
      <c r="FO555" s="466">
        <f t="shared" si="1283"/>
        <v>0</v>
      </c>
      <c r="FP555" s="466">
        <f t="shared" si="1284"/>
        <v>0</v>
      </c>
      <c r="FQ555" s="468">
        <f t="shared" si="1285"/>
        <v>0</v>
      </c>
      <c r="FR555" s="466">
        <f t="shared" si="1286"/>
        <v>0</v>
      </c>
      <c r="FS555" s="466">
        <f t="shared" si="1287"/>
        <v>0</v>
      </c>
      <c r="FT555" s="466">
        <f t="shared" si="1288"/>
        <v>0</v>
      </c>
      <c r="FU555" s="466">
        <f t="shared" si="1289"/>
        <v>0</v>
      </c>
      <c r="FV555" s="466">
        <f t="shared" si="1290"/>
        <v>0</v>
      </c>
      <c r="FW555" s="466">
        <f t="shared" si="1291"/>
        <v>0</v>
      </c>
      <c r="FX555" s="466">
        <f t="shared" si="1292"/>
        <v>0</v>
      </c>
      <c r="FY555" s="466">
        <f t="shared" si="1293"/>
        <v>0</v>
      </c>
      <c r="FZ555" s="466">
        <f t="shared" si="1294"/>
        <v>0</v>
      </c>
      <c r="GA555" s="466">
        <f t="shared" si="1295"/>
        <v>0</v>
      </c>
      <c r="GB555" s="466">
        <f t="shared" si="1296"/>
        <v>0</v>
      </c>
      <c r="GC555" s="468">
        <f t="shared" si="1297"/>
        <v>0</v>
      </c>
    </row>
    <row r="556" spans="1:185">
      <c r="A556" s="97">
        <v>553</v>
      </c>
      <c r="B556" s="97" t="s">
        <v>11</v>
      </c>
      <c r="C556" s="97" t="s">
        <v>213</v>
      </c>
      <c r="D556" s="97" t="s">
        <v>935</v>
      </c>
      <c r="E556" s="321">
        <v>1.5025098579654001E-2</v>
      </c>
      <c r="F556" s="122">
        <v>1.093279795662E-3</v>
      </c>
      <c r="G556" s="122">
        <v>0.16620097184131699</v>
      </c>
      <c r="H556" s="122">
        <v>1.4869722425776E-2</v>
      </c>
      <c r="I556" s="122">
        <v>1.016750209966E-3</v>
      </c>
      <c r="J556" s="122">
        <v>0.16458256522081599</v>
      </c>
      <c r="K556" s="122">
        <v>1.4758739458719999E-2</v>
      </c>
      <c r="L556" s="122">
        <v>9.6208622018200004E-4</v>
      </c>
      <c r="M556" s="122">
        <v>0.16270171428347699</v>
      </c>
      <c r="N556" s="122">
        <v>1.4388056348751999E-2</v>
      </c>
      <c r="O556" s="122">
        <v>7.79508494307E-4</v>
      </c>
      <c r="P556" s="475">
        <v>0.16034644477339199</v>
      </c>
      <c r="Q556" s="474">
        <v>71</v>
      </c>
      <c r="R556" s="97">
        <v>1.0667819991554599</v>
      </c>
      <c r="S556" s="97">
        <v>7.7622865491990004E-2</v>
      </c>
      <c r="T556" s="97">
        <v>11.800269000733399</v>
      </c>
      <c r="U556" s="97">
        <v>1.0557502922300701</v>
      </c>
      <c r="V556" s="97">
        <v>7.2189264907550996E-2</v>
      </c>
      <c r="W556" s="97">
        <v>11.6853621306779</v>
      </c>
      <c r="X556" s="97">
        <v>1.0478705015690799</v>
      </c>
      <c r="Y556" s="97">
        <v>6.8308121632950997E-2</v>
      </c>
      <c r="Z556" s="97">
        <v>11.551821714126801</v>
      </c>
      <c r="AA556" s="97">
        <v>1.0215520007613701</v>
      </c>
      <c r="AB556" s="97">
        <v>5.5345103095789001E-2</v>
      </c>
      <c r="AC556" s="97">
        <v>11.3845975789108</v>
      </c>
      <c r="AD556" s="321">
        <v>1973.27176686349</v>
      </c>
      <c r="AE556" s="97">
        <v>143.58229615764699</v>
      </c>
      <c r="AF556" s="97">
        <v>21827.456480307999</v>
      </c>
      <c r="AG556" s="97">
        <v>1952.8659521483801</v>
      </c>
      <c r="AH556" s="97">
        <v>133.53153542661201</v>
      </c>
      <c r="AI556" s="97">
        <v>21614.9083845594</v>
      </c>
      <c r="AJ556" s="97">
        <v>1938.29037020901</v>
      </c>
      <c r="AK556" s="97">
        <v>126.352420618729</v>
      </c>
      <c r="AL556" s="97">
        <v>21367.893085002801</v>
      </c>
      <c r="AM556" s="97">
        <v>1889.60792653153</v>
      </c>
      <c r="AN556" s="97">
        <v>102.374177160402</v>
      </c>
      <c r="AO556" s="97">
        <v>21058.571476976402</v>
      </c>
      <c r="AP556" s="466">
        <f t="shared" si="1154"/>
        <v>1849.7422795150944</v>
      </c>
      <c r="AQ556" s="122">
        <f t="shared" si="1155"/>
        <v>1849.7422795150924</v>
      </c>
      <c r="AR556" s="473">
        <f t="shared" si="1156"/>
        <v>1849.7422795151026</v>
      </c>
      <c r="AS556" s="122">
        <f t="shared" si="1157"/>
        <v>1849.7422795150974</v>
      </c>
      <c r="AT556" s="122">
        <f t="shared" si="1158"/>
        <v>1849.7422795150892</v>
      </c>
      <c r="AU556" s="122">
        <f t="shared" si="1159"/>
        <v>1849.7422795150858</v>
      </c>
      <c r="AV556" s="122">
        <f t="shared" si="1160"/>
        <v>1849.7422795150894</v>
      </c>
      <c r="AW556" s="122">
        <f t="shared" si="1161"/>
        <v>1849.7422795150928</v>
      </c>
      <c r="AX556" s="122">
        <f t="shared" si="1162"/>
        <v>1849.7422842729525</v>
      </c>
      <c r="AY556" s="122">
        <f t="shared" si="1163"/>
        <v>1849.7422795150824</v>
      </c>
      <c r="AZ556" s="122">
        <f t="shared" si="1164"/>
        <v>1849.7422795150826</v>
      </c>
      <c r="BA556" s="469">
        <f t="shared" si="1165"/>
        <v>1849.7422795150869</v>
      </c>
      <c r="BB556" s="97">
        <f t="shared" si="1166"/>
        <v>2.3187066019201602E-3</v>
      </c>
      <c r="BC556" s="97">
        <f t="shared" si="1167"/>
        <v>1.6871736757721685E-4</v>
      </c>
      <c r="BD556" s="97">
        <f t="shared" si="1168"/>
        <v>2.5648503310045017E-2</v>
      </c>
      <c r="BE556" s="97">
        <f t="shared" si="1169"/>
        <v>2.2947286085733647E-3</v>
      </c>
      <c r="BF556" s="97">
        <f t="shared" si="1170"/>
        <v>1.5690715184686415E-4</v>
      </c>
      <c r="BG556" s="97">
        <f t="shared" si="1171"/>
        <v>2.5398747203910148E-2</v>
      </c>
      <c r="BH556" s="97">
        <f t="shared" si="1172"/>
        <v>2.2776014704684669E-3</v>
      </c>
      <c r="BI556" s="97">
        <f t="shared" si="1173"/>
        <v>1.4847128346786442E-4</v>
      </c>
      <c r="BJ556" s="97">
        <f t="shared" si="1174"/>
        <v>2.5108490107591242E-2</v>
      </c>
      <c r="BK556" s="97">
        <f t="shared" si="1175"/>
        <v>2.2203968291979611E-3</v>
      </c>
      <c r="BL556" s="97">
        <f t="shared" si="1176"/>
        <v>1.2029548308255468E-4</v>
      </c>
      <c r="BM556" s="469">
        <f t="shared" si="1177"/>
        <v>2.474501968286268E-2</v>
      </c>
      <c r="BN556" s="467">
        <f t="shared" si="1178"/>
        <v>107041288.51962499</v>
      </c>
      <c r="BO556" s="97">
        <f t="shared" si="1179"/>
        <v>468051617.85653985</v>
      </c>
      <c r="BP556" s="97">
        <f t="shared" si="1180"/>
        <v>27661949.967358224</v>
      </c>
      <c r="BQ556" s="97">
        <f t="shared" si="1181"/>
        <v>107669568.87621161</v>
      </c>
      <c r="BR556" s="97">
        <f t="shared" si="1182"/>
        <v>487570982.25622326</v>
      </c>
      <c r="BS556" s="97">
        <f t="shared" si="1183"/>
        <v>27814764.710473888</v>
      </c>
      <c r="BT556" s="97">
        <f t="shared" si="1184"/>
        <v>108124658.39124511</v>
      </c>
      <c r="BU556" s="97">
        <f t="shared" si="1185"/>
        <v>502979177.46916729</v>
      </c>
      <c r="BV556" s="97">
        <f t="shared" si="1186"/>
        <v>27995338.157578964</v>
      </c>
      <c r="BW556" s="97">
        <f t="shared" si="1187"/>
        <v>109684254.03966109</v>
      </c>
      <c r="BX556" s="97">
        <f t="shared" si="1188"/>
        <v>566244954.72215366</v>
      </c>
      <c r="BY556" s="469">
        <f t="shared" si="1189"/>
        <v>28226113.236067176</v>
      </c>
      <c r="BZ556" s="470">
        <f t="shared" si="1190"/>
        <v>5.017017938265103</v>
      </c>
      <c r="CA556" s="470">
        <f t="shared" si="1191"/>
        <v>301.49081387934501</v>
      </c>
      <c r="CB556" s="470">
        <f t="shared" si="1192"/>
        <v>0.11720898042934025</v>
      </c>
      <c r="CC556" s="470">
        <f t="shared" si="1193"/>
        <v>5.0991967356589729</v>
      </c>
      <c r="CD556" s="470">
        <f t="shared" si="1194"/>
        <v>337.70324637647292</v>
      </c>
      <c r="CE556" s="470">
        <f t="shared" si="1195"/>
        <v>0.11901541603683392</v>
      </c>
      <c r="CF556" s="470">
        <f t="shared" si="1196"/>
        <v>5.159256712987883</v>
      </c>
      <c r="CG556" s="470">
        <f t="shared" si="1197"/>
        <v>368.16938121347516</v>
      </c>
      <c r="CH556" s="470">
        <f t="shared" si="1198"/>
        <v>0.12117282819273119</v>
      </c>
      <c r="CI556" s="470">
        <f t="shared" si="1199"/>
        <v>5.3685105583422397</v>
      </c>
      <c r="CJ556" s="470">
        <f t="shared" si="1200"/>
        <v>511.55831595626489</v>
      </c>
      <c r="CK556" s="472">
        <f t="shared" si="1201"/>
        <v>0.12396623174610119</v>
      </c>
      <c r="CL556" s="470">
        <f t="shared" si="1202"/>
        <v>0</v>
      </c>
      <c r="CM556" s="116">
        <f t="shared" si="1203"/>
        <v>0</v>
      </c>
      <c r="CN556" s="116">
        <f t="shared" si="1204"/>
        <v>0</v>
      </c>
      <c r="CO556" s="116">
        <f t="shared" si="1205"/>
        <v>0</v>
      </c>
      <c r="CP556" s="116">
        <f t="shared" si="1206"/>
        <v>0</v>
      </c>
      <c r="CQ556" s="116">
        <f t="shared" si="1207"/>
        <v>0</v>
      </c>
      <c r="CR556" s="116">
        <f t="shared" si="1208"/>
        <v>0</v>
      </c>
      <c r="CS556" s="116">
        <f t="shared" si="1209"/>
        <v>0</v>
      </c>
      <c r="CT556" s="116">
        <f t="shared" si="1210"/>
        <v>0</v>
      </c>
      <c r="CU556" s="116">
        <f t="shared" si="1211"/>
        <v>0</v>
      </c>
      <c r="CV556" s="116">
        <f t="shared" si="1212"/>
        <v>0</v>
      </c>
      <c r="CW556" s="471">
        <f t="shared" si="1213"/>
        <v>0</v>
      </c>
      <c r="CX556" s="470">
        <f t="shared" si="1214"/>
        <v>0</v>
      </c>
      <c r="CY556" s="116">
        <f t="shared" si="1215"/>
        <v>0</v>
      </c>
      <c r="CZ556" s="116">
        <f t="shared" si="1216"/>
        <v>0</v>
      </c>
      <c r="DA556" s="116">
        <f t="shared" si="1217"/>
        <v>0</v>
      </c>
      <c r="DB556" s="116">
        <f t="shared" si="1218"/>
        <v>0</v>
      </c>
      <c r="DC556" s="116">
        <f t="shared" si="1219"/>
        <v>0</v>
      </c>
      <c r="DD556" s="116">
        <f t="shared" si="1220"/>
        <v>0</v>
      </c>
      <c r="DE556" s="116">
        <f t="shared" si="1221"/>
        <v>0</v>
      </c>
      <c r="DF556" s="116">
        <f t="shared" si="1222"/>
        <v>0</v>
      </c>
      <c r="DG556" s="116">
        <f t="shared" si="1223"/>
        <v>0</v>
      </c>
      <c r="DH556" s="116">
        <f t="shared" si="1224"/>
        <v>0</v>
      </c>
      <c r="DI556" s="471">
        <f t="shared" si="1225"/>
        <v>0</v>
      </c>
      <c r="DJ556" s="470">
        <f t="shared" si="1226"/>
        <v>0</v>
      </c>
      <c r="DK556" s="116">
        <f t="shared" si="1227"/>
        <v>0</v>
      </c>
      <c r="DL556" s="116">
        <f t="shared" si="1228"/>
        <v>0</v>
      </c>
      <c r="DM556" s="116">
        <f t="shared" si="1229"/>
        <v>0</v>
      </c>
      <c r="DN556" s="116">
        <f t="shared" si="1230"/>
        <v>0</v>
      </c>
      <c r="DO556" s="116">
        <f t="shared" si="1231"/>
        <v>0</v>
      </c>
      <c r="DP556" s="116">
        <f t="shared" si="1232"/>
        <v>0</v>
      </c>
      <c r="DQ556" s="116">
        <f t="shared" si="1233"/>
        <v>0</v>
      </c>
      <c r="DR556" s="116">
        <f t="shared" si="1234"/>
        <v>0</v>
      </c>
      <c r="DS556" s="116">
        <f t="shared" si="1235"/>
        <v>0</v>
      </c>
      <c r="DT556" s="116">
        <f t="shared" si="1236"/>
        <v>0</v>
      </c>
      <c r="DU556" s="471">
        <f t="shared" si="1237"/>
        <v>0</v>
      </c>
      <c r="DV556" s="470">
        <f t="shared" si="1238"/>
        <v>0</v>
      </c>
      <c r="DW556" s="470">
        <f t="shared" si="1239"/>
        <v>0</v>
      </c>
      <c r="DX556" s="470">
        <f t="shared" si="1240"/>
        <v>0</v>
      </c>
      <c r="DY556" s="470">
        <f t="shared" si="1241"/>
        <v>0</v>
      </c>
      <c r="DZ556" s="470">
        <f t="shared" si="1242"/>
        <v>0</v>
      </c>
      <c r="EA556" s="470">
        <f t="shared" si="1243"/>
        <v>0</v>
      </c>
      <c r="EB556" s="470">
        <f t="shared" si="1244"/>
        <v>0</v>
      </c>
      <c r="EC556" s="470">
        <f t="shared" si="1245"/>
        <v>0</v>
      </c>
      <c r="ED556" s="470">
        <f t="shared" si="1246"/>
        <v>0</v>
      </c>
      <c r="EE556" s="470">
        <f t="shared" si="1247"/>
        <v>0</v>
      </c>
      <c r="EF556" s="470">
        <f t="shared" si="1248"/>
        <v>0</v>
      </c>
      <c r="EG556" s="470">
        <f t="shared" si="1249"/>
        <v>0</v>
      </c>
      <c r="EH556" s="466">
        <f t="shared" si="1250"/>
        <v>46164.222946957714</v>
      </c>
      <c r="EI556" s="122">
        <f t="shared" si="1251"/>
        <v>2774175.679586316</v>
      </c>
      <c r="EJ556" s="122">
        <f t="shared" si="1252"/>
        <v>1078.501526306397</v>
      </c>
      <c r="EK556" s="122">
        <f t="shared" si="1253"/>
        <v>46920.39331969191</v>
      </c>
      <c r="EL556" s="122">
        <f t="shared" si="1254"/>
        <v>3107385.3327735839</v>
      </c>
      <c r="EM556" s="122">
        <f t="shared" si="1255"/>
        <v>1095.123491216598</v>
      </c>
      <c r="EN556" s="122">
        <f t="shared" si="1256"/>
        <v>47473.036785933211</v>
      </c>
      <c r="EO556" s="122">
        <f t="shared" si="1257"/>
        <v>3387720.2764131394</v>
      </c>
      <c r="EP556" s="122">
        <f t="shared" si="1258"/>
        <v>1114.97497609842</v>
      </c>
      <c r="EQ556" s="122">
        <f t="shared" si="1259"/>
        <v>49398.491565708377</v>
      </c>
      <c r="ER556" s="122">
        <f t="shared" si="1260"/>
        <v>4707117.3431637418</v>
      </c>
      <c r="ES556" s="469">
        <f t="shared" si="1261"/>
        <v>1140.6785526065007</v>
      </c>
      <c r="ET556" s="466">
        <f t="shared" si="1262"/>
        <v>0</v>
      </c>
      <c r="EU556" s="122">
        <f t="shared" si="1263"/>
        <v>0</v>
      </c>
      <c r="EV556" s="122">
        <f t="shared" si="1264"/>
        <v>0</v>
      </c>
      <c r="EW556" s="122">
        <f t="shared" si="1265"/>
        <v>0</v>
      </c>
      <c r="EX556" s="122">
        <f t="shared" si="1266"/>
        <v>0</v>
      </c>
      <c r="EY556" s="122">
        <f t="shared" si="1267"/>
        <v>0</v>
      </c>
      <c r="EZ556" s="122">
        <f t="shared" si="1268"/>
        <v>0</v>
      </c>
      <c r="FA556" s="122">
        <f t="shared" si="1269"/>
        <v>0</v>
      </c>
      <c r="FB556" s="122">
        <f t="shared" si="1270"/>
        <v>0</v>
      </c>
      <c r="FC556" s="122">
        <f t="shared" si="1271"/>
        <v>0</v>
      </c>
      <c r="FD556" s="122">
        <f t="shared" si="1272"/>
        <v>0</v>
      </c>
      <c r="FE556" s="469">
        <f t="shared" si="1273"/>
        <v>0</v>
      </c>
      <c r="FF556" s="466">
        <f t="shared" si="1274"/>
        <v>0</v>
      </c>
      <c r="FG556" s="466">
        <f t="shared" si="1275"/>
        <v>0</v>
      </c>
      <c r="FH556" s="466">
        <f t="shared" si="1276"/>
        <v>0</v>
      </c>
      <c r="FI556" s="466">
        <f t="shared" si="1277"/>
        <v>0</v>
      </c>
      <c r="FJ556" s="466">
        <f t="shared" si="1278"/>
        <v>0</v>
      </c>
      <c r="FK556" s="466">
        <f t="shared" si="1279"/>
        <v>0</v>
      </c>
      <c r="FL556" s="466">
        <f t="shared" si="1280"/>
        <v>0</v>
      </c>
      <c r="FM556" s="466">
        <f t="shared" si="1281"/>
        <v>0</v>
      </c>
      <c r="FN556" s="466">
        <f t="shared" si="1282"/>
        <v>0</v>
      </c>
      <c r="FO556" s="466">
        <f t="shared" si="1283"/>
        <v>0</v>
      </c>
      <c r="FP556" s="466">
        <f t="shared" si="1284"/>
        <v>0</v>
      </c>
      <c r="FQ556" s="468">
        <f t="shared" si="1285"/>
        <v>0</v>
      </c>
      <c r="FR556" s="466">
        <f t="shared" si="1286"/>
        <v>0</v>
      </c>
      <c r="FS556" s="466">
        <f t="shared" si="1287"/>
        <v>0</v>
      </c>
      <c r="FT556" s="466">
        <f t="shared" si="1288"/>
        <v>0</v>
      </c>
      <c r="FU556" s="466">
        <f t="shared" si="1289"/>
        <v>0</v>
      </c>
      <c r="FV556" s="466">
        <f t="shared" si="1290"/>
        <v>0</v>
      </c>
      <c r="FW556" s="466">
        <f t="shared" si="1291"/>
        <v>0</v>
      </c>
      <c r="FX556" s="466">
        <f t="shared" si="1292"/>
        <v>0</v>
      </c>
      <c r="FY556" s="466">
        <f t="shared" si="1293"/>
        <v>0</v>
      </c>
      <c r="FZ556" s="466">
        <f t="shared" si="1294"/>
        <v>0</v>
      </c>
      <c r="GA556" s="466">
        <f t="shared" si="1295"/>
        <v>0</v>
      </c>
      <c r="GB556" s="466">
        <f t="shared" si="1296"/>
        <v>0</v>
      </c>
      <c r="GC556" s="468">
        <f t="shared" si="1297"/>
        <v>0</v>
      </c>
    </row>
    <row r="557" spans="1:185">
      <c r="A557" s="97">
        <v>554</v>
      </c>
      <c r="B557" s="97" t="s">
        <v>11</v>
      </c>
      <c r="C557" s="97" t="s">
        <v>213</v>
      </c>
      <c r="D557" s="97" t="s">
        <v>935</v>
      </c>
      <c r="E557" s="321">
        <v>1.6406787266670001E-2</v>
      </c>
      <c r="F557" s="122">
        <v>0</v>
      </c>
      <c r="G557" s="122">
        <v>4.6124701962868997E-2</v>
      </c>
      <c r="H557" s="122">
        <v>1.4883464831838999E-2</v>
      </c>
      <c r="I557" s="122">
        <v>0</v>
      </c>
      <c r="J557" s="122">
        <v>4.5015402880661998E-2</v>
      </c>
      <c r="K557" s="122">
        <v>1.3564890036099E-2</v>
      </c>
      <c r="L557" s="122">
        <v>0</v>
      </c>
      <c r="M557" s="122">
        <v>4.37262174608E-2</v>
      </c>
      <c r="N557" s="122">
        <v>1.1492843928507E-2</v>
      </c>
      <c r="O557" s="122">
        <v>0</v>
      </c>
      <c r="P557" s="475">
        <v>4.2111852892098997E-2</v>
      </c>
      <c r="Q557" s="474">
        <v>1</v>
      </c>
      <c r="R557" s="97">
        <v>1.6406787266670001E-2</v>
      </c>
      <c r="S557" s="97">
        <v>0</v>
      </c>
      <c r="T557" s="97">
        <v>4.6124701962868997E-2</v>
      </c>
      <c r="U557" s="97">
        <v>1.4883464831838999E-2</v>
      </c>
      <c r="V557" s="97">
        <v>0</v>
      </c>
      <c r="W557" s="97">
        <v>4.5015402880661998E-2</v>
      </c>
      <c r="X557" s="97">
        <v>1.3564890036099E-2</v>
      </c>
      <c r="Y557" s="97">
        <v>0</v>
      </c>
      <c r="Z557" s="97">
        <v>4.37262174608E-2</v>
      </c>
      <c r="AA557" s="97">
        <v>1.1492843928507E-2</v>
      </c>
      <c r="AB557" s="97">
        <v>0</v>
      </c>
      <c r="AC557" s="97">
        <v>4.2111852892098997E-2</v>
      </c>
      <c r="AD557" s="321">
        <v>4.5709096445649502</v>
      </c>
      <c r="AE557" s="97">
        <v>0</v>
      </c>
      <c r="AF557" s="97">
        <v>12.8502821197094</v>
      </c>
      <c r="AG557" s="97">
        <v>4.1465139907434496</v>
      </c>
      <c r="AH557" s="97">
        <v>0</v>
      </c>
      <c r="AI557" s="97">
        <v>12.5412328347303</v>
      </c>
      <c r="AJ557" s="97">
        <v>3.7791607635108599</v>
      </c>
      <c r="AK557" s="97">
        <v>0</v>
      </c>
      <c r="AL557" s="97">
        <v>12.1820678710937</v>
      </c>
      <c r="AM557" s="97">
        <v>3.2018914064310802</v>
      </c>
      <c r="AN557" s="97">
        <v>0</v>
      </c>
      <c r="AO557" s="97">
        <v>11.7323075752946</v>
      </c>
      <c r="AP557" s="466">
        <f t="shared" si="1154"/>
        <v>278.59870249251327</v>
      </c>
      <c r="AQ557" s="122">
        <f t="shared" si="1155"/>
        <v>0</v>
      </c>
      <c r="AR557" s="473">
        <f t="shared" si="1156"/>
        <v>278.59870249251799</v>
      </c>
      <c r="AS557" s="122">
        <f t="shared" si="1157"/>
        <v>278.5987024925235</v>
      </c>
      <c r="AT557" s="122">
        <f t="shared" si="1158"/>
        <v>0</v>
      </c>
      <c r="AU557" s="122">
        <f t="shared" si="1159"/>
        <v>278.598702492516</v>
      </c>
      <c r="AV557" s="122">
        <f t="shared" si="1160"/>
        <v>278.59870249251748</v>
      </c>
      <c r="AW557" s="122">
        <f t="shared" si="1161"/>
        <v>0</v>
      </c>
      <c r="AX557" s="122">
        <f t="shared" si="1162"/>
        <v>278.59871213453965</v>
      </c>
      <c r="AY557" s="122">
        <f t="shared" si="1163"/>
        <v>278.59870249251946</v>
      </c>
      <c r="AZ557" s="122">
        <f t="shared" si="1164"/>
        <v>0</v>
      </c>
      <c r="BA557" s="469">
        <f t="shared" si="1165"/>
        <v>278.59870249251867</v>
      </c>
      <c r="BB557" s="97">
        <f t="shared" si="1166"/>
        <v>2.5319318705197737E-3</v>
      </c>
      <c r="BC557" s="97">
        <f t="shared" si="1167"/>
        <v>0</v>
      </c>
      <c r="BD557" s="97">
        <f t="shared" si="1168"/>
        <v>7.1180665062476377E-3</v>
      </c>
      <c r="BE557" s="97">
        <f t="shared" si="1169"/>
        <v>2.2968493672156872E-3</v>
      </c>
      <c r="BF557" s="97">
        <f t="shared" si="1170"/>
        <v>0</v>
      </c>
      <c r="BG557" s="97">
        <f t="shared" si="1171"/>
        <v>6.9468770067723827E-3</v>
      </c>
      <c r="BH557" s="97">
        <f t="shared" si="1172"/>
        <v>2.0933639745708776E-3</v>
      </c>
      <c r="BI557" s="97">
        <f t="shared" si="1173"/>
        <v>0</v>
      </c>
      <c r="BJ557" s="97">
        <f t="shared" si="1174"/>
        <v>6.7479270479227898E-3</v>
      </c>
      <c r="BK557" s="97">
        <f t="shared" si="1175"/>
        <v>1.7736012147003745E-3</v>
      </c>
      <c r="BL557" s="97">
        <f t="shared" si="1176"/>
        <v>0</v>
      </c>
      <c r="BM557" s="469">
        <f t="shared" si="1177"/>
        <v>6.4987947202040323E-3</v>
      </c>
      <c r="BN557" s="467">
        <f t="shared" si="1178"/>
        <v>15342957.934224816</v>
      </c>
      <c r="BO557" s="97">
        <f t="shared" si="1179"/>
        <v>0</v>
      </c>
      <c r="BP557" s="97">
        <f t="shared" si="1180"/>
        <v>8573788.1777523831</v>
      </c>
      <c r="BQ557" s="97">
        <f t="shared" si="1181"/>
        <v>16208206.964859715</v>
      </c>
      <c r="BR557" s="97">
        <f t="shared" si="1182"/>
        <v>0</v>
      </c>
      <c r="BS557" s="97">
        <f t="shared" si="1183"/>
        <v>8692106.2965148948</v>
      </c>
      <c r="BT557" s="97">
        <f t="shared" si="1184"/>
        <v>17077212.675796766</v>
      </c>
      <c r="BU557" s="97">
        <f t="shared" si="1185"/>
        <v>0</v>
      </c>
      <c r="BV557" s="97">
        <f t="shared" si="1186"/>
        <v>8835470.2891526073</v>
      </c>
      <c r="BW557" s="97">
        <f t="shared" si="1187"/>
        <v>18747642.514987133</v>
      </c>
      <c r="BX557" s="97">
        <f t="shared" si="1188"/>
        <v>0</v>
      </c>
      <c r="BY557" s="469">
        <f t="shared" si="1189"/>
        <v>9024594.603936119</v>
      </c>
      <c r="BZ557" s="470">
        <f t="shared" si="1190"/>
        <v>46.757959632333595</v>
      </c>
      <c r="CA557" s="470">
        <f t="shared" si="1191"/>
        <v>0</v>
      </c>
      <c r="CB557" s="470">
        <f t="shared" si="1192"/>
        <v>9.294139379647806</v>
      </c>
      <c r="CC557" s="470">
        <f t="shared" si="1193"/>
        <v>54.450382179110612</v>
      </c>
      <c r="CD557" s="470">
        <f t="shared" si="1194"/>
        <v>0</v>
      </c>
      <c r="CE557" s="470">
        <f t="shared" si="1195"/>
        <v>9.6545912513080108</v>
      </c>
      <c r="CF557" s="470">
        <f t="shared" si="1196"/>
        <v>62.946373432997767</v>
      </c>
      <c r="CG557" s="470">
        <f t="shared" si="1197"/>
        <v>0</v>
      </c>
      <c r="CH557" s="470">
        <f t="shared" si="1198"/>
        <v>10.103172424042274</v>
      </c>
      <c r="CI557" s="470">
        <f t="shared" si="1199"/>
        <v>81.562242694713873</v>
      </c>
      <c r="CJ557" s="470">
        <f t="shared" si="1200"/>
        <v>0</v>
      </c>
      <c r="CK557" s="472">
        <f t="shared" si="1201"/>
        <v>10.715029123818615</v>
      </c>
      <c r="CL557" s="470">
        <f t="shared" si="1202"/>
        <v>0</v>
      </c>
      <c r="CM557" s="116">
        <f t="shared" si="1203"/>
        <v>0</v>
      </c>
      <c r="CN557" s="116">
        <f t="shared" si="1204"/>
        <v>0</v>
      </c>
      <c r="CO557" s="116">
        <f t="shared" si="1205"/>
        <v>0</v>
      </c>
      <c r="CP557" s="116">
        <f t="shared" si="1206"/>
        <v>0</v>
      </c>
      <c r="CQ557" s="116">
        <f t="shared" si="1207"/>
        <v>0</v>
      </c>
      <c r="CR557" s="116">
        <f t="shared" si="1208"/>
        <v>0</v>
      </c>
      <c r="CS557" s="116">
        <f t="shared" si="1209"/>
        <v>0</v>
      </c>
      <c r="CT557" s="116">
        <f t="shared" si="1210"/>
        <v>0</v>
      </c>
      <c r="CU557" s="116">
        <f t="shared" si="1211"/>
        <v>0</v>
      </c>
      <c r="CV557" s="116">
        <f t="shared" si="1212"/>
        <v>0</v>
      </c>
      <c r="CW557" s="471">
        <f t="shared" si="1213"/>
        <v>0</v>
      </c>
      <c r="CX557" s="470">
        <f t="shared" si="1214"/>
        <v>0</v>
      </c>
      <c r="CY557" s="116">
        <f t="shared" si="1215"/>
        <v>0</v>
      </c>
      <c r="CZ557" s="116">
        <f t="shared" si="1216"/>
        <v>0</v>
      </c>
      <c r="DA557" s="116">
        <f t="shared" si="1217"/>
        <v>0</v>
      </c>
      <c r="DB557" s="116">
        <f t="shared" si="1218"/>
        <v>0</v>
      </c>
      <c r="DC557" s="116">
        <f t="shared" si="1219"/>
        <v>0</v>
      </c>
      <c r="DD557" s="116">
        <f t="shared" si="1220"/>
        <v>0</v>
      </c>
      <c r="DE557" s="116">
        <f t="shared" si="1221"/>
        <v>0</v>
      </c>
      <c r="DF557" s="116">
        <f t="shared" si="1222"/>
        <v>0</v>
      </c>
      <c r="DG557" s="116">
        <f t="shared" si="1223"/>
        <v>0</v>
      </c>
      <c r="DH557" s="116">
        <f t="shared" si="1224"/>
        <v>0</v>
      </c>
      <c r="DI557" s="471">
        <f t="shared" si="1225"/>
        <v>0</v>
      </c>
      <c r="DJ557" s="470">
        <f t="shared" si="1226"/>
        <v>0</v>
      </c>
      <c r="DK557" s="116">
        <f t="shared" si="1227"/>
        <v>0</v>
      </c>
      <c r="DL557" s="116">
        <f t="shared" si="1228"/>
        <v>0</v>
      </c>
      <c r="DM557" s="116">
        <f t="shared" si="1229"/>
        <v>0</v>
      </c>
      <c r="DN557" s="116">
        <f t="shared" si="1230"/>
        <v>0</v>
      </c>
      <c r="DO557" s="116">
        <f t="shared" si="1231"/>
        <v>0</v>
      </c>
      <c r="DP557" s="116">
        <f t="shared" si="1232"/>
        <v>0</v>
      </c>
      <c r="DQ557" s="116">
        <f t="shared" si="1233"/>
        <v>0</v>
      </c>
      <c r="DR557" s="116">
        <f t="shared" si="1234"/>
        <v>0</v>
      </c>
      <c r="DS557" s="116">
        <f t="shared" si="1235"/>
        <v>0</v>
      </c>
      <c r="DT557" s="116">
        <f t="shared" si="1236"/>
        <v>0</v>
      </c>
      <c r="DU557" s="471">
        <f t="shared" si="1237"/>
        <v>0</v>
      </c>
      <c r="DV557" s="470">
        <f t="shared" si="1238"/>
        <v>0</v>
      </c>
      <c r="DW557" s="470">
        <f t="shared" si="1239"/>
        <v>0</v>
      </c>
      <c r="DX557" s="470">
        <f t="shared" si="1240"/>
        <v>0</v>
      </c>
      <c r="DY557" s="470">
        <f t="shared" si="1241"/>
        <v>0</v>
      </c>
      <c r="DZ557" s="470">
        <f t="shared" si="1242"/>
        <v>0</v>
      </c>
      <c r="EA557" s="470">
        <f t="shared" si="1243"/>
        <v>0</v>
      </c>
      <c r="EB557" s="470">
        <f t="shared" si="1244"/>
        <v>0</v>
      </c>
      <c r="EC557" s="470">
        <f t="shared" si="1245"/>
        <v>0</v>
      </c>
      <c r="ED557" s="470">
        <f t="shared" si="1246"/>
        <v>0</v>
      </c>
      <c r="EE557" s="470">
        <f t="shared" si="1247"/>
        <v>0</v>
      </c>
      <c r="EF557" s="470">
        <f t="shared" si="1248"/>
        <v>0</v>
      </c>
      <c r="EG557" s="470">
        <f t="shared" si="1249"/>
        <v>0</v>
      </c>
      <c r="EH557" s="466">
        <f t="shared" si="1250"/>
        <v>6059.7830900857143</v>
      </c>
      <c r="EI557" s="122">
        <f t="shared" si="1251"/>
        <v>0</v>
      </c>
      <c r="EJ557" s="122">
        <f t="shared" si="1252"/>
        <v>1204.5108275157356</v>
      </c>
      <c r="EK557" s="122">
        <f t="shared" si="1253"/>
        <v>7056.7130767081226</v>
      </c>
      <c r="EL557" s="122">
        <f t="shared" si="1254"/>
        <v>0</v>
      </c>
      <c r="EM557" s="122">
        <f t="shared" si="1255"/>
        <v>1251.2250163693873</v>
      </c>
      <c r="EN557" s="122">
        <f t="shared" si="1256"/>
        <v>8157.7847346386352</v>
      </c>
      <c r="EO557" s="122">
        <f t="shared" si="1257"/>
        <v>0</v>
      </c>
      <c r="EP557" s="122">
        <f t="shared" si="1258"/>
        <v>1309.3606712705089</v>
      </c>
      <c r="EQ557" s="122">
        <f t="shared" si="1259"/>
        <v>10570.382090178196</v>
      </c>
      <c r="ER557" s="122">
        <f t="shared" si="1260"/>
        <v>0</v>
      </c>
      <c r="ES557" s="469">
        <f t="shared" si="1261"/>
        <v>1388.6566651935711</v>
      </c>
      <c r="ET557" s="466">
        <f t="shared" si="1262"/>
        <v>0</v>
      </c>
      <c r="EU557" s="122">
        <f t="shared" si="1263"/>
        <v>0</v>
      </c>
      <c r="EV557" s="122">
        <f t="shared" si="1264"/>
        <v>0</v>
      </c>
      <c r="EW557" s="122">
        <f t="shared" si="1265"/>
        <v>0</v>
      </c>
      <c r="EX557" s="122">
        <f t="shared" si="1266"/>
        <v>0</v>
      </c>
      <c r="EY557" s="122">
        <f t="shared" si="1267"/>
        <v>0</v>
      </c>
      <c r="EZ557" s="122">
        <f t="shared" si="1268"/>
        <v>0</v>
      </c>
      <c r="FA557" s="122">
        <f t="shared" si="1269"/>
        <v>0</v>
      </c>
      <c r="FB557" s="122">
        <f t="shared" si="1270"/>
        <v>0</v>
      </c>
      <c r="FC557" s="122">
        <f t="shared" si="1271"/>
        <v>0</v>
      </c>
      <c r="FD557" s="122">
        <f t="shared" si="1272"/>
        <v>0</v>
      </c>
      <c r="FE557" s="469">
        <f t="shared" si="1273"/>
        <v>0</v>
      </c>
      <c r="FF557" s="466">
        <f t="shared" si="1274"/>
        <v>0</v>
      </c>
      <c r="FG557" s="466">
        <f t="shared" si="1275"/>
        <v>0</v>
      </c>
      <c r="FH557" s="466">
        <f t="shared" si="1276"/>
        <v>0</v>
      </c>
      <c r="FI557" s="466">
        <f t="shared" si="1277"/>
        <v>0</v>
      </c>
      <c r="FJ557" s="466">
        <f t="shared" si="1278"/>
        <v>0</v>
      </c>
      <c r="FK557" s="466">
        <f t="shared" si="1279"/>
        <v>0</v>
      </c>
      <c r="FL557" s="466">
        <f t="shared" si="1280"/>
        <v>0</v>
      </c>
      <c r="FM557" s="466">
        <f t="shared" si="1281"/>
        <v>0</v>
      </c>
      <c r="FN557" s="466">
        <f t="shared" si="1282"/>
        <v>0</v>
      </c>
      <c r="FO557" s="466">
        <f t="shared" si="1283"/>
        <v>0</v>
      </c>
      <c r="FP557" s="466">
        <f t="shared" si="1284"/>
        <v>0</v>
      </c>
      <c r="FQ557" s="468">
        <f t="shared" si="1285"/>
        <v>0</v>
      </c>
      <c r="FR557" s="466">
        <f t="shared" si="1286"/>
        <v>0</v>
      </c>
      <c r="FS557" s="466">
        <f t="shared" si="1287"/>
        <v>0</v>
      </c>
      <c r="FT557" s="466">
        <f t="shared" si="1288"/>
        <v>0</v>
      </c>
      <c r="FU557" s="466">
        <f t="shared" si="1289"/>
        <v>0</v>
      </c>
      <c r="FV557" s="466">
        <f t="shared" si="1290"/>
        <v>0</v>
      </c>
      <c r="FW557" s="466">
        <f t="shared" si="1291"/>
        <v>0</v>
      </c>
      <c r="FX557" s="466">
        <f t="shared" si="1292"/>
        <v>0</v>
      </c>
      <c r="FY557" s="466">
        <f t="shared" si="1293"/>
        <v>0</v>
      </c>
      <c r="FZ557" s="466">
        <f t="shared" si="1294"/>
        <v>0</v>
      </c>
      <c r="GA557" s="466">
        <f t="shared" si="1295"/>
        <v>0</v>
      </c>
      <c r="GB557" s="466">
        <f t="shared" si="1296"/>
        <v>0</v>
      </c>
      <c r="GC557" s="468">
        <f t="shared" si="1297"/>
        <v>0</v>
      </c>
    </row>
    <row r="558" spans="1:185">
      <c r="A558" s="97">
        <v>555</v>
      </c>
      <c r="B558" s="97" t="s">
        <v>11</v>
      </c>
      <c r="C558" s="97" t="s">
        <v>213</v>
      </c>
      <c r="D558" s="97" t="s">
        <v>935</v>
      </c>
      <c r="E558" s="321">
        <v>1.6968966954194999E-2</v>
      </c>
      <c r="F558" s="122">
        <v>0.15272142464072999</v>
      </c>
      <c r="G558" s="122">
        <v>0.235288182277095</v>
      </c>
      <c r="H558" s="122">
        <v>1.5569027180473999E-2</v>
      </c>
      <c r="I558" s="122">
        <v>0.14012190710787001</v>
      </c>
      <c r="J558" s="122">
        <v>0.23212811833667399</v>
      </c>
      <c r="K558" s="122">
        <v>1.4593311580608E-2</v>
      </c>
      <c r="L558" s="122">
        <v>0.13134042519102801</v>
      </c>
      <c r="M558" s="122">
        <v>0.228455611595104</v>
      </c>
      <c r="N558" s="122">
        <v>1.2370376909608001E-2</v>
      </c>
      <c r="O558" s="122">
        <v>0.11133391856309199</v>
      </c>
      <c r="P558" s="475">
        <v>0.223856765943764</v>
      </c>
      <c r="Q558" s="474">
        <v>2</v>
      </c>
      <c r="R558" s="97">
        <v>3.3937933908389999E-2</v>
      </c>
      <c r="S558" s="97">
        <v>0.30544284928145998</v>
      </c>
      <c r="T558" s="97">
        <v>0.47057636455419</v>
      </c>
      <c r="U558" s="97">
        <v>3.1138054360947999E-2</v>
      </c>
      <c r="V558" s="97">
        <v>0.28024381421574002</v>
      </c>
      <c r="W558" s="97">
        <v>0.46425623667334898</v>
      </c>
      <c r="X558" s="97">
        <v>2.9186623161216001E-2</v>
      </c>
      <c r="Y558" s="97">
        <v>0.26268085038205602</v>
      </c>
      <c r="Z558" s="97">
        <v>0.45691122319020899</v>
      </c>
      <c r="AA558" s="97">
        <v>2.4740753819216001E-2</v>
      </c>
      <c r="AB558" s="97">
        <v>0.22266783712618499</v>
      </c>
      <c r="AC558" s="97">
        <v>0.44771353188752899</v>
      </c>
      <c r="AD558" s="321">
        <v>210.83011554576299</v>
      </c>
      <c r="AE558" s="97">
        <v>1897.4800110244</v>
      </c>
      <c r="AF558" s="97">
        <v>2923.3267287239901</v>
      </c>
      <c r="AG558" s="97">
        <v>193.43663101323801</v>
      </c>
      <c r="AH558" s="97">
        <v>1740.93791011489</v>
      </c>
      <c r="AI558" s="97">
        <v>2884.06466595439</v>
      </c>
      <c r="AJ558" s="97">
        <v>181.31389936935599</v>
      </c>
      <c r="AK558" s="97">
        <v>1631.8328094809799</v>
      </c>
      <c r="AL558" s="97">
        <v>2838.4356765747002</v>
      </c>
      <c r="AM558" s="97">
        <v>153.695154232861</v>
      </c>
      <c r="AN558" s="97">
        <v>1383.2629280367901</v>
      </c>
      <c r="AO558" s="97">
        <v>2781.29764510839</v>
      </c>
      <c r="AP558" s="466">
        <f t="shared" si="1154"/>
        <v>6212.2260039419316</v>
      </c>
      <c r="AQ558" s="122">
        <f t="shared" si="1155"/>
        <v>6212.2260039419252</v>
      </c>
      <c r="AR558" s="473">
        <f t="shared" si="1156"/>
        <v>6212.2260039419161</v>
      </c>
      <c r="AS558" s="122">
        <f t="shared" si="1157"/>
        <v>6212.2260039419116</v>
      </c>
      <c r="AT558" s="122">
        <f t="shared" si="1158"/>
        <v>6212.2260039419252</v>
      </c>
      <c r="AU558" s="122">
        <f t="shared" si="1159"/>
        <v>6212.2260039419134</v>
      </c>
      <c r="AV558" s="122">
        <f t="shared" si="1160"/>
        <v>6212.2260039417979</v>
      </c>
      <c r="AW558" s="122">
        <f t="shared" si="1161"/>
        <v>6212.2260039418998</v>
      </c>
      <c r="AX558" s="122">
        <f t="shared" si="1162"/>
        <v>6212.225772780107</v>
      </c>
      <c r="AY558" s="122">
        <f t="shared" si="1163"/>
        <v>6212.2260039419998</v>
      </c>
      <c r="AZ558" s="122">
        <f t="shared" si="1164"/>
        <v>6212.226003941918</v>
      </c>
      <c r="BA558" s="469">
        <f t="shared" si="1165"/>
        <v>6212.2260039419252</v>
      </c>
      <c r="BB558" s="97">
        <f t="shared" si="1166"/>
        <v>2.6186886891868262E-3</v>
      </c>
      <c r="BC558" s="97">
        <f t="shared" si="1167"/>
        <v>2.3568309631501094E-2</v>
      </c>
      <c r="BD558" s="97">
        <f t="shared" si="1168"/>
        <v>3.6310195151628581E-2</v>
      </c>
      <c r="BE558" s="97">
        <f t="shared" si="1169"/>
        <v>2.4026468723289261E-3</v>
      </c>
      <c r="BF558" s="97">
        <f t="shared" si="1170"/>
        <v>2.1623924086902294E-2</v>
      </c>
      <c r="BG558" s="97">
        <f t="shared" si="1171"/>
        <v>3.5822527061978499E-2</v>
      </c>
      <c r="BH558" s="97">
        <f t="shared" si="1172"/>
        <v>2.2520722727007165E-3</v>
      </c>
      <c r="BI558" s="97">
        <f t="shared" si="1173"/>
        <v>2.0268746283090975E-2</v>
      </c>
      <c r="BJ558" s="97">
        <f t="shared" si="1174"/>
        <v>3.5255777660493322E-2</v>
      </c>
      <c r="BK558" s="97">
        <f t="shared" si="1175"/>
        <v>1.9090240544171722E-3</v>
      </c>
      <c r="BL558" s="97">
        <f t="shared" si="1176"/>
        <v>1.7181297721364272E-2</v>
      </c>
      <c r="BM558" s="469">
        <f t="shared" si="1177"/>
        <v>3.4546073579921531E-2</v>
      </c>
      <c r="BN558" s="467">
        <f t="shared" si="1178"/>
        <v>335690859.94956803</v>
      </c>
      <c r="BO558" s="97">
        <f t="shared" si="1179"/>
        <v>97431598.496273011</v>
      </c>
      <c r="BP558" s="97">
        <f t="shared" si="1180"/>
        <v>76387912.948920295</v>
      </c>
      <c r="BQ558" s="97">
        <f t="shared" si="1181"/>
        <v>352364621.61933118</v>
      </c>
      <c r="BR558" s="97">
        <f t="shared" si="1182"/>
        <v>102271025.02303381</v>
      </c>
      <c r="BS558" s="97">
        <f t="shared" si="1183"/>
        <v>76971648.020818084</v>
      </c>
      <c r="BT558" s="97">
        <f t="shared" si="1184"/>
        <v>365440678.50122017</v>
      </c>
      <c r="BU558" s="97">
        <f t="shared" si="1185"/>
        <v>106066246.38897407</v>
      </c>
      <c r="BV558" s="97">
        <f t="shared" si="1186"/>
        <v>77665843.348820969</v>
      </c>
      <c r="BW558" s="97">
        <f t="shared" si="1187"/>
        <v>401073454.05279517</v>
      </c>
      <c r="BX558" s="97">
        <f t="shared" si="1188"/>
        <v>116408375.69618466</v>
      </c>
      <c r="BY558" s="469">
        <f t="shared" si="1189"/>
        <v>78560144.250583082</v>
      </c>
      <c r="BZ558" s="470">
        <f t="shared" si="1190"/>
        <v>494.56584607612177</v>
      </c>
      <c r="CA558" s="470">
        <f t="shared" si="1191"/>
        <v>15.949235466712725</v>
      </c>
      <c r="CB558" s="470">
        <f t="shared" si="1192"/>
        <v>8.1164204901459431</v>
      </c>
      <c r="CC558" s="470">
        <f t="shared" si="1193"/>
        <v>565.81027435877888</v>
      </c>
      <c r="CD558" s="470">
        <f t="shared" si="1194"/>
        <v>18.246794368903096</v>
      </c>
      <c r="CE558" s="470">
        <f t="shared" si="1195"/>
        <v>8.2897807224262863</v>
      </c>
      <c r="CF558" s="470">
        <f t="shared" si="1196"/>
        <v>626.04138286684008</v>
      </c>
      <c r="CG558" s="470">
        <f t="shared" si="1197"/>
        <v>20.189185133729023</v>
      </c>
      <c r="CH558" s="470">
        <f t="shared" si="1198"/>
        <v>8.4990080574677869</v>
      </c>
      <c r="CI558" s="470">
        <f t="shared" si="1199"/>
        <v>810.55221070362802</v>
      </c>
      <c r="CJ558" s="470">
        <f t="shared" si="1200"/>
        <v>26.13946791745601</v>
      </c>
      <c r="CK558" s="472">
        <f t="shared" si="1201"/>
        <v>8.7734833387075657</v>
      </c>
      <c r="CL558" s="470">
        <f t="shared" si="1202"/>
        <v>0</v>
      </c>
      <c r="CM558" s="116">
        <f t="shared" si="1203"/>
        <v>0</v>
      </c>
      <c r="CN558" s="116">
        <f t="shared" si="1204"/>
        <v>0</v>
      </c>
      <c r="CO558" s="116">
        <f t="shared" si="1205"/>
        <v>0</v>
      </c>
      <c r="CP558" s="116">
        <f t="shared" si="1206"/>
        <v>0</v>
      </c>
      <c r="CQ558" s="116">
        <f t="shared" si="1207"/>
        <v>0</v>
      </c>
      <c r="CR558" s="116">
        <f t="shared" si="1208"/>
        <v>0</v>
      </c>
      <c r="CS558" s="116">
        <f t="shared" si="1209"/>
        <v>0</v>
      </c>
      <c r="CT558" s="116">
        <f t="shared" si="1210"/>
        <v>0</v>
      </c>
      <c r="CU558" s="116">
        <f t="shared" si="1211"/>
        <v>0</v>
      </c>
      <c r="CV558" s="116">
        <f t="shared" si="1212"/>
        <v>0</v>
      </c>
      <c r="CW558" s="471">
        <f t="shared" si="1213"/>
        <v>0</v>
      </c>
      <c r="CX558" s="470">
        <f t="shared" si="1214"/>
        <v>0</v>
      </c>
      <c r="CY558" s="116">
        <f t="shared" si="1215"/>
        <v>0</v>
      </c>
      <c r="CZ558" s="116">
        <f t="shared" si="1216"/>
        <v>0</v>
      </c>
      <c r="DA558" s="116">
        <f t="shared" si="1217"/>
        <v>0</v>
      </c>
      <c r="DB558" s="116">
        <f t="shared" si="1218"/>
        <v>0</v>
      </c>
      <c r="DC558" s="116">
        <f t="shared" si="1219"/>
        <v>0</v>
      </c>
      <c r="DD558" s="116">
        <f t="shared" si="1220"/>
        <v>0</v>
      </c>
      <c r="DE558" s="116">
        <f t="shared" si="1221"/>
        <v>0</v>
      </c>
      <c r="DF558" s="116">
        <f t="shared" si="1222"/>
        <v>0</v>
      </c>
      <c r="DG558" s="116">
        <f t="shared" si="1223"/>
        <v>0</v>
      </c>
      <c r="DH558" s="116">
        <f t="shared" si="1224"/>
        <v>0</v>
      </c>
      <c r="DI558" s="471">
        <f t="shared" si="1225"/>
        <v>0</v>
      </c>
      <c r="DJ558" s="470">
        <f t="shared" si="1226"/>
        <v>0</v>
      </c>
      <c r="DK558" s="116">
        <f t="shared" si="1227"/>
        <v>0</v>
      </c>
      <c r="DL558" s="116">
        <f t="shared" si="1228"/>
        <v>0</v>
      </c>
      <c r="DM558" s="116">
        <f t="shared" si="1229"/>
        <v>0</v>
      </c>
      <c r="DN558" s="116">
        <f t="shared" si="1230"/>
        <v>0</v>
      </c>
      <c r="DO558" s="116">
        <f t="shared" si="1231"/>
        <v>0</v>
      </c>
      <c r="DP558" s="116">
        <f t="shared" si="1232"/>
        <v>0</v>
      </c>
      <c r="DQ558" s="116">
        <f t="shared" si="1233"/>
        <v>0</v>
      </c>
      <c r="DR558" s="116">
        <f t="shared" si="1234"/>
        <v>0</v>
      </c>
      <c r="DS558" s="116">
        <f t="shared" si="1235"/>
        <v>0</v>
      </c>
      <c r="DT558" s="116">
        <f t="shared" si="1236"/>
        <v>0</v>
      </c>
      <c r="DU558" s="471">
        <f t="shared" si="1237"/>
        <v>0</v>
      </c>
      <c r="DV558" s="470">
        <f t="shared" si="1238"/>
        <v>0</v>
      </c>
      <c r="DW558" s="470">
        <f t="shared" si="1239"/>
        <v>0</v>
      </c>
      <c r="DX558" s="470">
        <f t="shared" si="1240"/>
        <v>0</v>
      </c>
      <c r="DY558" s="470">
        <f t="shared" si="1241"/>
        <v>0</v>
      </c>
      <c r="DZ558" s="470">
        <f t="shared" si="1242"/>
        <v>0</v>
      </c>
      <c r="EA558" s="470">
        <f t="shared" si="1243"/>
        <v>0</v>
      </c>
      <c r="EB558" s="470">
        <f t="shared" si="1244"/>
        <v>0</v>
      </c>
      <c r="EC558" s="470">
        <f t="shared" si="1245"/>
        <v>0</v>
      </c>
      <c r="ED558" s="470">
        <f t="shared" si="1246"/>
        <v>0</v>
      </c>
      <c r="EE558" s="470">
        <f t="shared" si="1247"/>
        <v>0</v>
      </c>
      <c r="EF558" s="470">
        <f t="shared" si="1248"/>
        <v>0</v>
      </c>
      <c r="EG558" s="470">
        <f t="shared" si="1249"/>
        <v>0</v>
      </c>
      <c r="EH558" s="466">
        <f t="shared" si="1250"/>
        <v>128190.44177939653</v>
      </c>
      <c r="EI558" s="122">
        <f t="shared" si="1251"/>
        <v>4134.0087609018519</v>
      </c>
      <c r="EJ558" s="122">
        <f t="shared" si="1252"/>
        <v>2103.7593609709406</v>
      </c>
      <c r="EK558" s="122">
        <f t="shared" si="1253"/>
        <v>146656.84985899663</v>
      </c>
      <c r="EL558" s="122">
        <f t="shared" si="1254"/>
        <v>4729.53126416957</v>
      </c>
      <c r="EM558" s="122">
        <f t="shared" si="1255"/>
        <v>2148.6939737011085</v>
      </c>
      <c r="EN558" s="122">
        <f t="shared" si="1256"/>
        <v>162268.62829005867</v>
      </c>
      <c r="EO558" s="122">
        <f t="shared" si="1257"/>
        <v>5232.9949227031821</v>
      </c>
      <c r="EP558" s="122">
        <f t="shared" si="1258"/>
        <v>2202.9252650935346</v>
      </c>
      <c r="EQ558" s="122">
        <f t="shared" si="1259"/>
        <v>210093.4522667623</v>
      </c>
      <c r="ER558" s="122">
        <f t="shared" si="1260"/>
        <v>6775.2958818375746</v>
      </c>
      <c r="ES558" s="469">
        <f t="shared" si="1261"/>
        <v>2274.0686888434957</v>
      </c>
      <c r="ET558" s="466">
        <f t="shared" si="1262"/>
        <v>0</v>
      </c>
      <c r="EU558" s="122">
        <f t="shared" si="1263"/>
        <v>0</v>
      </c>
      <c r="EV558" s="122">
        <f t="shared" si="1264"/>
        <v>0</v>
      </c>
      <c r="EW558" s="122">
        <f t="shared" si="1265"/>
        <v>0</v>
      </c>
      <c r="EX558" s="122">
        <f t="shared" si="1266"/>
        <v>0</v>
      </c>
      <c r="EY558" s="122">
        <f t="shared" si="1267"/>
        <v>0</v>
      </c>
      <c r="EZ558" s="122">
        <f t="shared" si="1268"/>
        <v>0</v>
      </c>
      <c r="FA558" s="122">
        <f t="shared" si="1269"/>
        <v>0</v>
      </c>
      <c r="FB558" s="122">
        <f t="shared" si="1270"/>
        <v>0</v>
      </c>
      <c r="FC558" s="122">
        <f t="shared" si="1271"/>
        <v>0</v>
      </c>
      <c r="FD558" s="122">
        <f t="shared" si="1272"/>
        <v>0</v>
      </c>
      <c r="FE558" s="469">
        <f t="shared" si="1273"/>
        <v>0</v>
      </c>
      <c r="FF558" s="466">
        <f t="shared" si="1274"/>
        <v>0</v>
      </c>
      <c r="FG558" s="466">
        <f t="shared" si="1275"/>
        <v>0</v>
      </c>
      <c r="FH558" s="466">
        <f t="shared" si="1276"/>
        <v>0</v>
      </c>
      <c r="FI558" s="466">
        <f t="shared" si="1277"/>
        <v>0</v>
      </c>
      <c r="FJ558" s="466">
        <f t="shared" si="1278"/>
        <v>0</v>
      </c>
      <c r="FK558" s="466">
        <f t="shared" si="1279"/>
        <v>0</v>
      </c>
      <c r="FL558" s="466">
        <f t="shared" si="1280"/>
        <v>0</v>
      </c>
      <c r="FM558" s="466">
        <f t="shared" si="1281"/>
        <v>0</v>
      </c>
      <c r="FN558" s="466">
        <f t="shared" si="1282"/>
        <v>0</v>
      </c>
      <c r="FO558" s="466">
        <f t="shared" si="1283"/>
        <v>0</v>
      </c>
      <c r="FP558" s="466">
        <f t="shared" si="1284"/>
        <v>0</v>
      </c>
      <c r="FQ558" s="468">
        <f t="shared" si="1285"/>
        <v>0</v>
      </c>
      <c r="FR558" s="466">
        <f t="shared" si="1286"/>
        <v>0</v>
      </c>
      <c r="FS558" s="466">
        <f t="shared" si="1287"/>
        <v>0</v>
      </c>
      <c r="FT558" s="466">
        <f t="shared" si="1288"/>
        <v>0</v>
      </c>
      <c r="FU558" s="466">
        <f t="shared" si="1289"/>
        <v>0</v>
      </c>
      <c r="FV558" s="466">
        <f t="shared" si="1290"/>
        <v>0</v>
      </c>
      <c r="FW558" s="466">
        <f t="shared" si="1291"/>
        <v>0</v>
      </c>
      <c r="FX558" s="466">
        <f t="shared" si="1292"/>
        <v>0</v>
      </c>
      <c r="FY558" s="466">
        <f t="shared" si="1293"/>
        <v>0</v>
      </c>
      <c r="FZ558" s="466">
        <f t="shared" si="1294"/>
        <v>0</v>
      </c>
      <c r="GA558" s="466">
        <f t="shared" si="1295"/>
        <v>0</v>
      </c>
      <c r="GB558" s="466">
        <f t="shared" si="1296"/>
        <v>0</v>
      </c>
      <c r="GC558" s="468">
        <f t="shared" si="1297"/>
        <v>0</v>
      </c>
    </row>
    <row r="559" spans="1:185">
      <c r="A559" s="97">
        <v>556</v>
      </c>
      <c r="B559" s="97" t="s">
        <v>11</v>
      </c>
      <c r="C559" s="97" t="s">
        <v>213</v>
      </c>
      <c r="D559" s="97" t="s">
        <v>935</v>
      </c>
      <c r="E559" s="321">
        <v>1.7210755296929999E-2</v>
      </c>
      <c r="F559" s="122">
        <v>0</v>
      </c>
      <c r="G559" s="122">
        <v>0.19124826265778599</v>
      </c>
      <c r="H559" s="122">
        <v>1.5790867984933999E-2</v>
      </c>
      <c r="I559" s="122">
        <v>0</v>
      </c>
      <c r="J559" s="122">
        <v>0.18061298548426599</v>
      </c>
      <c r="K559" s="122">
        <v>1.480124955536E-2</v>
      </c>
      <c r="L559" s="122">
        <v>0</v>
      </c>
      <c r="M559" s="122">
        <v>0.17221615765003701</v>
      </c>
      <c r="N559" s="122">
        <v>1.2546640611462E-2</v>
      </c>
      <c r="O559" s="122">
        <v>0</v>
      </c>
      <c r="P559" s="475">
        <v>0.15560916443933101</v>
      </c>
      <c r="Q559" s="474">
        <v>6</v>
      </c>
      <c r="R559" s="97">
        <v>0.103264531781582</v>
      </c>
      <c r="S559" s="97">
        <v>0</v>
      </c>
      <c r="T559" s="97">
        <v>1.1474895759467101</v>
      </c>
      <c r="U559" s="97">
        <v>9.4745207909601004E-2</v>
      </c>
      <c r="V559" s="97">
        <v>0</v>
      </c>
      <c r="W559" s="97">
        <v>1.08367791290559</v>
      </c>
      <c r="X559" s="97">
        <v>8.8807497332159993E-2</v>
      </c>
      <c r="Y559" s="97">
        <v>0</v>
      </c>
      <c r="Z559" s="97">
        <v>1.0332969459002199</v>
      </c>
      <c r="AA559" s="97">
        <v>7.5279843668772994E-2</v>
      </c>
      <c r="AB559" s="97">
        <v>0</v>
      </c>
      <c r="AC559" s="97">
        <v>0.93365498663598601</v>
      </c>
      <c r="AD559" s="321">
        <v>454.31113990593502</v>
      </c>
      <c r="AE559" s="97">
        <v>0</v>
      </c>
      <c r="AF559" s="97">
        <v>5048.3674141009496</v>
      </c>
      <c r="AG559" s="97">
        <v>416.83047086369498</v>
      </c>
      <c r="AH559" s="97">
        <v>0</v>
      </c>
      <c r="AI559" s="97">
        <v>4767.62872410405</v>
      </c>
      <c r="AJ559" s="97">
        <v>390.70758031910401</v>
      </c>
      <c r="AK559" s="97">
        <v>0</v>
      </c>
      <c r="AL559" s="97">
        <v>4545.9782409667896</v>
      </c>
      <c r="AM559" s="97">
        <v>331.192820991426</v>
      </c>
      <c r="AN559" s="97">
        <v>0</v>
      </c>
      <c r="AO559" s="97">
        <v>4107.60455637014</v>
      </c>
      <c r="AP559" s="466">
        <f t="shared" si="1154"/>
        <v>4399.4886924666698</v>
      </c>
      <c r="AQ559" s="122">
        <f t="shared" si="1155"/>
        <v>0</v>
      </c>
      <c r="AR559" s="473">
        <f t="shared" si="1156"/>
        <v>4399.4886924666916</v>
      </c>
      <c r="AS559" s="122">
        <f t="shared" si="1157"/>
        <v>4399.488692466688</v>
      </c>
      <c r="AT559" s="122">
        <f t="shared" si="1158"/>
        <v>0</v>
      </c>
      <c r="AU559" s="122">
        <f t="shared" si="1159"/>
        <v>4399.4886924666935</v>
      </c>
      <c r="AV559" s="122">
        <f t="shared" si="1160"/>
        <v>4399.4886924666944</v>
      </c>
      <c r="AW559" s="122">
        <f t="shared" si="1161"/>
        <v>0</v>
      </c>
      <c r="AX559" s="122">
        <f t="shared" si="1162"/>
        <v>4399.488703613928</v>
      </c>
      <c r="AY559" s="122">
        <f t="shared" si="1163"/>
        <v>4399.488692466678</v>
      </c>
      <c r="AZ559" s="122">
        <f t="shared" si="1164"/>
        <v>0</v>
      </c>
      <c r="BA559" s="469">
        <f t="shared" si="1165"/>
        <v>4399.4886924666698</v>
      </c>
      <c r="BB559" s="97">
        <f t="shared" si="1166"/>
        <v>2.6560020035451192E-3</v>
      </c>
      <c r="BC559" s="97">
        <f t="shared" si="1167"/>
        <v>0</v>
      </c>
      <c r="BD559" s="97">
        <f t="shared" si="1168"/>
        <v>2.9513856889488769E-2</v>
      </c>
      <c r="BE559" s="97">
        <f t="shared" si="1169"/>
        <v>2.4368818382527586E-3</v>
      </c>
      <c r="BF559" s="97">
        <f t="shared" si="1170"/>
        <v>0</v>
      </c>
      <c r="BG559" s="97">
        <f t="shared" si="1171"/>
        <v>2.7872597282121887E-2</v>
      </c>
      <c r="BH559" s="97">
        <f t="shared" si="1172"/>
        <v>2.2841617230488337E-3</v>
      </c>
      <c r="BI559" s="97">
        <f t="shared" si="1173"/>
        <v>0</v>
      </c>
      <c r="BJ559" s="97">
        <f t="shared" si="1174"/>
        <v>2.6576780151126266E-2</v>
      </c>
      <c r="BK559" s="97">
        <f t="shared" si="1175"/>
        <v>1.9362254605843965E-3</v>
      </c>
      <c r="BL559" s="97">
        <f t="shared" si="1176"/>
        <v>0</v>
      </c>
      <c r="BM559" s="469">
        <f t="shared" si="1177"/>
        <v>2.4013952054420758E-2</v>
      </c>
      <c r="BN559" s="467">
        <f t="shared" si="1178"/>
        <v>235849579.97457969</v>
      </c>
      <c r="BO559" s="97">
        <f t="shared" si="1179"/>
        <v>0</v>
      </c>
      <c r="BP559" s="97">
        <f t="shared" si="1180"/>
        <v>60792650.123518445</v>
      </c>
      <c r="BQ559" s="97">
        <f t="shared" si="1181"/>
        <v>247564226.26253462</v>
      </c>
      <c r="BR559" s="97">
        <f t="shared" si="1182"/>
        <v>0</v>
      </c>
      <c r="BS559" s="97">
        <f t="shared" si="1183"/>
        <v>62782816.792847306</v>
      </c>
      <c r="BT559" s="97">
        <f t="shared" si="1184"/>
        <v>256751198.23962241</v>
      </c>
      <c r="BU559" s="97">
        <f t="shared" si="1185"/>
        <v>0</v>
      </c>
      <c r="BV559" s="97">
        <f t="shared" si="1186"/>
        <v>64488290.66868794</v>
      </c>
      <c r="BW559" s="97">
        <f t="shared" si="1187"/>
        <v>281786062.603894</v>
      </c>
      <c r="BX559" s="97">
        <f t="shared" si="1188"/>
        <v>0</v>
      </c>
      <c r="BY559" s="469">
        <f t="shared" si="1189"/>
        <v>68277037.099083796</v>
      </c>
      <c r="BZ559" s="470">
        <f t="shared" si="1190"/>
        <v>114.19679918436682</v>
      </c>
      <c r="CA559" s="470">
        <f t="shared" si="1191"/>
        <v>0</v>
      </c>
      <c r="CB559" s="470">
        <f t="shared" si="1192"/>
        <v>2.6489412800705772</v>
      </c>
      <c r="CC559" s="470">
        <f t="shared" si="1193"/>
        <v>130.6473602858851</v>
      </c>
      <c r="CD559" s="470">
        <f t="shared" si="1194"/>
        <v>0</v>
      </c>
      <c r="CE559" s="470">
        <f t="shared" si="1195"/>
        <v>2.896747089017996</v>
      </c>
      <c r="CF559" s="470">
        <f t="shared" si="1196"/>
        <v>144.55491143912951</v>
      </c>
      <c r="CG559" s="470">
        <f t="shared" si="1197"/>
        <v>0</v>
      </c>
      <c r="CH559" s="470">
        <f t="shared" si="1198"/>
        <v>3.1205110459561558</v>
      </c>
      <c r="CI559" s="470">
        <f t="shared" si="1199"/>
        <v>187.15903811100921</v>
      </c>
      <c r="CJ559" s="470">
        <f t="shared" si="1200"/>
        <v>0</v>
      </c>
      <c r="CK559" s="472">
        <f t="shared" si="1201"/>
        <v>3.6564383030336503</v>
      </c>
      <c r="CL559" s="470">
        <f t="shared" si="1202"/>
        <v>0</v>
      </c>
      <c r="CM559" s="116">
        <f t="shared" si="1203"/>
        <v>0</v>
      </c>
      <c r="CN559" s="116">
        <f t="shared" si="1204"/>
        <v>0</v>
      </c>
      <c r="CO559" s="116">
        <f t="shared" si="1205"/>
        <v>0</v>
      </c>
      <c r="CP559" s="116">
        <f t="shared" si="1206"/>
        <v>0</v>
      </c>
      <c r="CQ559" s="116">
        <f t="shared" si="1207"/>
        <v>0</v>
      </c>
      <c r="CR559" s="116">
        <f t="shared" si="1208"/>
        <v>0</v>
      </c>
      <c r="CS559" s="116">
        <f t="shared" si="1209"/>
        <v>0</v>
      </c>
      <c r="CT559" s="116">
        <f t="shared" si="1210"/>
        <v>0</v>
      </c>
      <c r="CU559" s="116">
        <f t="shared" si="1211"/>
        <v>0</v>
      </c>
      <c r="CV559" s="116">
        <f t="shared" si="1212"/>
        <v>0</v>
      </c>
      <c r="CW559" s="471">
        <f t="shared" si="1213"/>
        <v>0</v>
      </c>
      <c r="CX559" s="470">
        <f t="shared" si="1214"/>
        <v>0</v>
      </c>
      <c r="CY559" s="116">
        <f t="shared" si="1215"/>
        <v>0</v>
      </c>
      <c r="CZ559" s="116">
        <f t="shared" si="1216"/>
        <v>0</v>
      </c>
      <c r="DA559" s="116">
        <f t="shared" si="1217"/>
        <v>0</v>
      </c>
      <c r="DB559" s="116">
        <f t="shared" si="1218"/>
        <v>0</v>
      </c>
      <c r="DC559" s="116">
        <f t="shared" si="1219"/>
        <v>0</v>
      </c>
      <c r="DD559" s="116">
        <f t="shared" si="1220"/>
        <v>0</v>
      </c>
      <c r="DE559" s="116">
        <f t="shared" si="1221"/>
        <v>0</v>
      </c>
      <c r="DF559" s="116">
        <f t="shared" si="1222"/>
        <v>0</v>
      </c>
      <c r="DG559" s="116">
        <f t="shared" si="1223"/>
        <v>0</v>
      </c>
      <c r="DH559" s="116">
        <f t="shared" si="1224"/>
        <v>0</v>
      </c>
      <c r="DI559" s="471">
        <f t="shared" si="1225"/>
        <v>0</v>
      </c>
      <c r="DJ559" s="470">
        <f t="shared" si="1226"/>
        <v>0</v>
      </c>
      <c r="DK559" s="116">
        <f t="shared" si="1227"/>
        <v>0</v>
      </c>
      <c r="DL559" s="116">
        <f t="shared" si="1228"/>
        <v>0</v>
      </c>
      <c r="DM559" s="116">
        <f t="shared" si="1229"/>
        <v>0</v>
      </c>
      <c r="DN559" s="116">
        <f t="shared" si="1230"/>
        <v>0</v>
      </c>
      <c r="DO559" s="116">
        <f t="shared" si="1231"/>
        <v>0</v>
      </c>
      <c r="DP559" s="116">
        <f t="shared" si="1232"/>
        <v>0</v>
      </c>
      <c r="DQ559" s="116">
        <f t="shared" si="1233"/>
        <v>0</v>
      </c>
      <c r="DR559" s="116">
        <f t="shared" si="1234"/>
        <v>0</v>
      </c>
      <c r="DS559" s="116">
        <f t="shared" si="1235"/>
        <v>0</v>
      </c>
      <c r="DT559" s="116">
        <f t="shared" si="1236"/>
        <v>0</v>
      </c>
      <c r="DU559" s="471">
        <f t="shared" si="1237"/>
        <v>0</v>
      </c>
      <c r="DV559" s="470">
        <f t="shared" si="1238"/>
        <v>0</v>
      </c>
      <c r="DW559" s="470">
        <f t="shared" si="1239"/>
        <v>0</v>
      </c>
      <c r="DX559" s="470">
        <f t="shared" si="1240"/>
        <v>0</v>
      </c>
      <c r="DY559" s="470">
        <f t="shared" si="1241"/>
        <v>0</v>
      </c>
      <c r="DZ559" s="470">
        <f t="shared" si="1242"/>
        <v>0</v>
      </c>
      <c r="EA559" s="470">
        <f t="shared" si="1243"/>
        <v>0</v>
      </c>
      <c r="EB559" s="470">
        <f t="shared" si="1244"/>
        <v>0</v>
      </c>
      <c r="EC559" s="470">
        <f t="shared" si="1245"/>
        <v>0</v>
      </c>
      <c r="ED559" s="470">
        <f t="shared" si="1246"/>
        <v>0</v>
      </c>
      <c r="EE559" s="470">
        <f t="shared" si="1247"/>
        <v>0</v>
      </c>
      <c r="EF559" s="470">
        <f t="shared" si="1248"/>
        <v>0</v>
      </c>
      <c r="EG559" s="470">
        <f t="shared" si="1249"/>
        <v>0</v>
      </c>
      <c r="EH559" s="466">
        <f t="shared" si="1250"/>
        <v>88798.720656000121</v>
      </c>
      <c r="EI559" s="122">
        <f t="shared" si="1251"/>
        <v>0</v>
      </c>
      <c r="EJ559" s="122">
        <f t="shared" si="1252"/>
        <v>2059.8002609807827</v>
      </c>
      <c r="EK559" s="122">
        <f t="shared" si="1253"/>
        <v>101590.57463370397</v>
      </c>
      <c r="EL559" s="122">
        <f t="shared" si="1254"/>
        <v>0</v>
      </c>
      <c r="EM559" s="122">
        <f t="shared" si="1255"/>
        <v>2252.4925164802498</v>
      </c>
      <c r="EN559" s="122">
        <f t="shared" si="1256"/>
        <v>112404.99989506796</v>
      </c>
      <c r="EO559" s="122">
        <f t="shared" si="1257"/>
        <v>0</v>
      </c>
      <c r="EP559" s="122">
        <f t="shared" si="1258"/>
        <v>2426.4899774156829</v>
      </c>
      <c r="EQ559" s="122">
        <f t="shared" si="1259"/>
        <v>145533.70376549257</v>
      </c>
      <c r="ER559" s="122">
        <f t="shared" si="1260"/>
        <v>0</v>
      </c>
      <c r="ES559" s="469">
        <f t="shared" si="1261"/>
        <v>2843.2236786495373</v>
      </c>
      <c r="ET559" s="466">
        <f t="shared" si="1262"/>
        <v>0</v>
      </c>
      <c r="EU559" s="122">
        <f t="shared" si="1263"/>
        <v>0</v>
      </c>
      <c r="EV559" s="122">
        <f t="shared" si="1264"/>
        <v>0</v>
      </c>
      <c r="EW559" s="122">
        <f t="shared" si="1265"/>
        <v>0</v>
      </c>
      <c r="EX559" s="122">
        <f t="shared" si="1266"/>
        <v>0</v>
      </c>
      <c r="EY559" s="122">
        <f t="shared" si="1267"/>
        <v>0</v>
      </c>
      <c r="EZ559" s="122">
        <f t="shared" si="1268"/>
        <v>0</v>
      </c>
      <c r="FA559" s="122">
        <f t="shared" si="1269"/>
        <v>0</v>
      </c>
      <c r="FB559" s="122">
        <f t="shared" si="1270"/>
        <v>0</v>
      </c>
      <c r="FC559" s="122">
        <f t="shared" si="1271"/>
        <v>0</v>
      </c>
      <c r="FD559" s="122">
        <f t="shared" si="1272"/>
        <v>0</v>
      </c>
      <c r="FE559" s="469">
        <f t="shared" si="1273"/>
        <v>0</v>
      </c>
      <c r="FF559" s="466">
        <f t="shared" si="1274"/>
        <v>0</v>
      </c>
      <c r="FG559" s="466">
        <f t="shared" si="1275"/>
        <v>0</v>
      </c>
      <c r="FH559" s="466">
        <f t="shared" si="1276"/>
        <v>0</v>
      </c>
      <c r="FI559" s="466">
        <f t="shared" si="1277"/>
        <v>0</v>
      </c>
      <c r="FJ559" s="466">
        <f t="shared" si="1278"/>
        <v>0</v>
      </c>
      <c r="FK559" s="466">
        <f t="shared" si="1279"/>
        <v>0</v>
      </c>
      <c r="FL559" s="466">
        <f t="shared" si="1280"/>
        <v>0</v>
      </c>
      <c r="FM559" s="466">
        <f t="shared" si="1281"/>
        <v>0</v>
      </c>
      <c r="FN559" s="466">
        <f t="shared" si="1282"/>
        <v>0</v>
      </c>
      <c r="FO559" s="466">
        <f t="shared" si="1283"/>
        <v>0</v>
      </c>
      <c r="FP559" s="466">
        <f t="shared" si="1284"/>
        <v>0</v>
      </c>
      <c r="FQ559" s="468">
        <f t="shared" si="1285"/>
        <v>0</v>
      </c>
      <c r="FR559" s="466">
        <f t="shared" si="1286"/>
        <v>0</v>
      </c>
      <c r="FS559" s="466">
        <f t="shared" si="1287"/>
        <v>0</v>
      </c>
      <c r="FT559" s="466">
        <f t="shared" si="1288"/>
        <v>0</v>
      </c>
      <c r="FU559" s="466">
        <f t="shared" si="1289"/>
        <v>0</v>
      </c>
      <c r="FV559" s="466">
        <f t="shared" si="1290"/>
        <v>0</v>
      </c>
      <c r="FW559" s="466">
        <f t="shared" si="1291"/>
        <v>0</v>
      </c>
      <c r="FX559" s="466">
        <f t="shared" si="1292"/>
        <v>0</v>
      </c>
      <c r="FY559" s="466">
        <f t="shared" si="1293"/>
        <v>0</v>
      </c>
      <c r="FZ559" s="466">
        <f t="shared" si="1294"/>
        <v>0</v>
      </c>
      <c r="GA559" s="466">
        <f t="shared" si="1295"/>
        <v>0</v>
      </c>
      <c r="GB559" s="466">
        <f t="shared" si="1296"/>
        <v>0</v>
      </c>
      <c r="GC559" s="468">
        <f t="shared" si="1297"/>
        <v>0</v>
      </c>
    </row>
    <row r="560" spans="1:185">
      <c r="A560" s="97">
        <v>557</v>
      </c>
      <c r="B560" s="97" t="s">
        <v>11</v>
      </c>
      <c r="C560" s="97" t="s">
        <v>213</v>
      </c>
      <c r="D560" s="97" t="s">
        <v>935</v>
      </c>
      <c r="E560" s="321">
        <v>1.882294072679E-2</v>
      </c>
      <c r="F560" s="122">
        <v>0</v>
      </c>
      <c r="G560" s="122">
        <v>2.9190518649675999E-2</v>
      </c>
      <c r="H560" s="122">
        <v>1.8414559498429E-2</v>
      </c>
      <c r="I560" s="122">
        <v>0</v>
      </c>
      <c r="J560" s="122">
        <v>2.8430815301347001E-2</v>
      </c>
      <c r="K560" s="122">
        <v>1.8123787216458999E-2</v>
      </c>
      <c r="L560" s="122">
        <v>0</v>
      </c>
      <c r="M560" s="122">
        <v>2.7657870768654998E-2</v>
      </c>
      <c r="N560" s="122">
        <v>1.7192291320420001E-2</v>
      </c>
      <c r="O560" s="122">
        <v>0</v>
      </c>
      <c r="P560" s="475">
        <v>2.6443094002609E-2</v>
      </c>
      <c r="Q560" s="474">
        <v>4</v>
      </c>
      <c r="R560" s="97">
        <v>7.5291762907158E-2</v>
      </c>
      <c r="S560" s="97">
        <v>0</v>
      </c>
      <c r="T560" s="97">
        <v>0.116762074598704</v>
      </c>
      <c r="U560" s="97">
        <v>7.3658237993715001E-2</v>
      </c>
      <c r="V560" s="97">
        <v>0</v>
      </c>
      <c r="W560" s="97">
        <v>0.11372326120539</v>
      </c>
      <c r="X560" s="97">
        <v>7.2495148865835995E-2</v>
      </c>
      <c r="Y560" s="97">
        <v>0</v>
      </c>
      <c r="Z560" s="97">
        <v>0.11063148307461999</v>
      </c>
      <c r="AA560" s="97">
        <v>6.8769165281682004E-2</v>
      </c>
      <c r="AB560" s="97">
        <v>0</v>
      </c>
      <c r="AC560" s="97">
        <v>0.105772376010435</v>
      </c>
      <c r="AD560" s="321">
        <v>119.50655865189</v>
      </c>
      <c r="AE560" s="97">
        <v>0</v>
      </c>
      <c r="AF560" s="97">
        <v>185.330150039822</v>
      </c>
      <c r="AG560" s="97">
        <v>116.913752568726</v>
      </c>
      <c r="AH560" s="97">
        <v>0</v>
      </c>
      <c r="AI560" s="97">
        <v>180.50680526745799</v>
      </c>
      <c r="AJ560" s="97">
        <v>115.06764386159399</v>
      </c>
      <c r="AK560" s="97">
        <v>0</v>
      </c>
      <c r="AL560" s="97">
        <v>175.599388957023</v>
      </c>
      <c r="AM560" s="97">
        <v>109.153590869041</v>
      </c>
      <c r="AN560" s="97">
        <v>0</v>
      </c>
      <c r="AO560" s="97">
        <v>167.88679357963301</v>
      </c>
      <c r="AP560" s="466">
        <f t="shared" si="1154"/>
        <v>1587.2461214549207</v>
      </c>
      <c r="AQ560" s="122">
        <f t="shared" si="1155"/>
        <v>0</v>
      </c>
      <c r="AR560" s="473">
        <f t="shared" si="1156"/>
        <v>1587.2461214549119</v>
      </c>
      <c r="AS560" s="122">
        <f t="shared" si="1157"/>
        <v>1587.2461214548987</v>
      </c>
      <c r="AT560" s="122">
        <f t="shared" si="1158"/>
        <v>0</v>
      </c>
      <c r="AU560" s="122">
        <f t="shared" si="1159"/>
        <v>1587.2461214549019</v>
      </c>
      <c r="AV560" s="122">
        <f t="shared" si="1160"/>
        <v>1587.246121454903</v>
      </c>
      <c r="AW560" s="122">
        <f t="shared" si="1161"/>
        <v>0</v>
      </c>
      <c r="AX560" s="122">
        <f t="shared" si="1162"/>
        <v>1587.2460901440027</v>
      </c>
      <c r="AY560" s="122">
        <f t="shared" si="1163"/>
        <v>1587.2461214549039</v>
      </c>
      <c r="AZ560" s="122">
        <f t="shared" si="1164"/>
        <v>0</v>
      </c>
      <c r="BA560" s="469">
        <f t="shared" si="1165"/>
        <v>1587.2461214549071</v>
      </c>
      <c r="BB560" s="97">
        <f t="shared" si="1166"/>
        <v>2.9047980417154029E-3</v>
      </c>
      <c r="BC560" s="97">
        <f t="shared" si="1167"/>
        <v>0</v>
      </c>
      <c r="BD560" s="97">
        <f t="shared" si="1168"/>
        <v>4.5047457058372212E-3</v>
      </c>
      <c r="BE560" s="97">
        <f t="shared" si="1169"/>
        <v>2.8417757430408931E-3</v>
      </c>
      <c r="BF560" s="97">
        <f t="shared" si="1170"/>
        <v>0</v>
      </c>
      <c r="BG560" s="97">
        <f t="shared" si="1171"/>
        <v>4.3875065968934273E-3</v>
      </c>
      <c r="BH560" s="97">
        <f t="shared" si="1172"/>
        <v>2.7969031183266557E-3</v>
      </c>
      <c r="BI560" s="97">
        <f t="shared" si="1173"/>
        <v>0</v>
      </c>
      <c r="BJ560" s="97">
        <f t="shared" si="1174"/>
        <v>4.26822407895388E-3</v>
      </c>
      <c r="BK560" s="97">
        <f t="shared" si="1175"/>
        <v>2.6531526016590379E-3</v>
      </c>
      <c r="BL560" s="97">
        <f t="shared" si="1176"/>
        <v>0</v>
      </c>
      <c r="BM560" s="469">
        <f t="shared" si="1177"/>
        <v>4.0807570289137377E-3</v>
      </c>
      <c r="BN560" s="467">
        <f t="shared" si="1178"/>
        <v>80906513.792049989</v>
      </c>
      <c r="BO560" s="97">
        <f t="shared" si="1179"/>
        <v>0</v>
      </c>
      <c r="BP560" s="97">
        <f t="shared" si="1180"/>
        <v>63197717.971614867</v>
      </c>
      <c r="BQ560" s="97">
        <f t="shared" si="1181"/>
        <v>81911844.414326116</v>
      </c>
      <c r="BR560" s="97">
        <f t="shared" si="1182"/>
        <v>0</v>
      </c>
      <c r="BS560" s="97">
        <f t="shared" si="1183"/>
        <v>64142982.916142255</v>
      </c>
      <c r="BT560" s="97">
        <f t="shared" si="1184"/>
        <v>82649146.842151359</v>
      </c>
      <c r="BU560" s="97">
        <f t="shared" si="1185"/>
        <v>0</v>
      </c>
      <c r="BV560" s="97">
        <f t="shared" si="1186"/>
        <v>65146123.076859079</v>
      </c>
      <c r="BW560" s="97">
        <f t="shared" si="1187"/>
        <v>85141172.874398366</v>
      </c>
      <c r="BX560" s="97">
        <f t="shared" si="1188"/>
        <v>0</v>
      </c>
      <c r="BY560" s="469">
        <f t="shared" si="1189"/>
        <v>66814500.955481015</v>
      </c>
      <c r="BZ560" s="470">
        <f t="shared" si="1190"/>
        <v>53.728662119264968</v>
      </c>
      <c r="CA560" s="470">
        <f t="shared" si="1191"/>
        <v>0</v>
      </c>
      <c r="CB560" s="470">
        <f t="shared" si="1192"/>
        <v>27.062604954912445</v>
      </c>
      <c r="CC560" s="470">
        <f t="shared" si="1193"/>
        <v>55.602636341447216</v>
      </c>
      <c r="CD560" s="470">
        <f t="shared" si="1194"/>
        <v>0</v>
      </c>
      <c r="CE560" s="470">
        <f t="shared" si="1195"/>
        <v>28.201346952360417</v>
      </c>
      <c r="CF560" s="470">
        <f t="shared" si="1196"/>
        <v>57.003225826259744</v>
      </c>
      <c r="CG560" s="470">
        <f t="shared" si="1197"/>
        <v>0</v>
      </c>
      <c r="CH560" s="470">
        <f t="shared" si="1198"/>
        <v>29.44284993129785</v>
      </c>
      <c r="CI560" s="470">
        <f t="shared" si="1199"/>
        <v>61.903596274330063</v>
      </c>
      <c r="CJ560" s="470">
        <f t="shared" si="1200"/>
        <v>0</v>
      </c>
      <c r="CK560" s="472">
        <f t="shared" si="1201"/>
        <v>31.584097604505644</v>
      </c>
      <c r="CL560" s="470">
        <f t="shared" si="1202"/>
        <v>0</v>
      </c>
      <c r="CM560" s="116">
        <f t="shared" si="1203"/>
        <v>0</v>
      </c>
      <c r="CN560" s="116">
        <f t="shared" si="1204"/>
        <v>0</v>
      </c>
      <c r="CO560" s="116">
        <f t="shared" si="1205"/>
        <v>0</v>
      </c>
      <c r="CP560" s="116">
        <f t="shared" si="1206"/>
        <v>0</v>
      </c>
      <c r="CQ560" s="116">
        <f t="shared" si="1207"/>
        <v>0</v>
      </c>
      <c r="CR560" s="116">
        <f t="shared" si="1208"/>
        <v>0</v>
      </c>
      <c r="CS560" s="116">
        <f t="shared" si="1209"/>
        <v>0</v>
      </c>
      <c r="CT560" s="116">
        <f t="shared" si="1210"/>
        <v>0</v>
      </c>
      <c r="CU560" s="116">
        <f t="shared" si="1211"/>
        <v>0</v>
      </c>
      <c r="CV560" s="116">
        <f t="shared" si="1212"/>
        <v>0</v>
      </c>
      <c r="CW560" s="471">
        <f t="shared" si="1213"/>
        <v>0</v>
      </c>
      <c r="CX560" s="470">
        <f t="shared" si="1214"/>
        <v>0</v>
      </c>
      <c r="CY560" s="116">
        <f t="shared" si="1215"/>
        <v>0</v>
      </c>
      <c r="CZ560" s="116">
        <f t="shared" si="1216"/>
        <v>0</v>
      </c>
      <c r="DA560" s="116">
        <f t="shared" si="1217"/>
        <v>0</v>
      </c>
      <c r="DB560" s="116">
        <f t="shared" si="1218"/>
        <v>0</v>
      </c>
      <c r="DC560" s="116">
        <f t="shared" si="1219"/>
        <v>0</v>
      </c>
      <c r="DD560" s="116">
        <f t="shared" si="1220"/>
        <v>0</v>
      </c>
      <c r="DE560" s="116">
        <f t="shared" si="1221"/>
        <v>0</v>
      </c>
      <c r="DF560" s="116">
        <f t="shared" si="1222"/>
        <v>0</v>
      </c>
      <c r="DG560" s="116">
        <f t="shared" si="1223"/>
        <v>0</v>
      </c>
      <c r="DH560" s="116">
        <f t="shared" si="1224"/>
        <v>0</v>
      </c>
      <c r="DI560" s="471">
        <f t="shared" si="1225"/>
        <v>0</v>
      </c>
      <c r="DJ560" s="470">
        <f t="shared" si="1226"/>
        <v>0</v>
      </c>
      <c r="DK560" s="116">
        <f t="shared" si="1227"/>
        <v>0</v>
      </c>
      <c r="DL560" s="116">
        <f t="shared" si="1228"/>
        <v>0</v>
      </c>
      <c r="DM560" s="116">
        <f t="shared" si="1229"/>
        <v>0</v>
      </c>
      <c r="DN560" s="116">
        <f t="shared" si="1230"/>
        <v>0</v>
      </c>
      <c r="DO560" s="116">
        <f t="shared" si="1231"/>
        <v>0</v>
      </c>
      <c r="DP560" s="116">
        <f t="shared" si="1232"/>
        <v>0</v>
      </c>
      <c r="DQ560" s="116">
        <f t="shared" si="1233"/>
        <v>0</v>
      </c>
      <c r="DR560" s="116">
        <f t="shared" si="1234"/>
        <v>0</v>
      </c>
      <c r="DS560" s="116">
        <f t="shared" si="1235"/>
        <v>0</v>
      </c>
      <c r="DT560" s="116">
        <f t="shared" si="1236"/>
        <v>0</v>
      </c>
      <c r="DU560" s="471">
        <f t="shared" si="1237"/>
        <v>0</v>
      </c>
      <c r="DV560" s="470">
        <f t="shared" si="1238"/>
        <v>0</v>
      </c>
      <c r="DW560" s="470">
        <f t="shared" si="1239"/>
        <v>0</v>
      </c>
      <c r="DX560" s="470">
        <f t="shared" si="1240"/>
        <v>0</v>
      </c>
      <c r="DY560" s="470">
        <f t="shared" si="1241"/>
        <v>0</v>
      </c>
      <c r="DZ560" s="470">
        <f t="shared" si="1242"/>
        <v>0</v>
      </c>
      <c r="EA560" s="470">
        <f t="shared" si="1243"/>
        <v>0</v>
      </c>
      <c r="EB560" s="470">
        <f t="shared" si="1244"/>
        <v>0</v>
      </c>
      <c r="EC560" s="470">
        <f t="shared" si="1245"/>
        <v>0</v>
      </c>
      <c r="ED560" s="470">
        <f t="shared" si="1246"/>
        <v>0</v>
      </c>
      <c r="EE560" s="470">
        <f t="shared" si="1247"/>
        <v>0</v>
      </c>
      <c r="EF560" s="470">
        <f t="shared" si="1248"/>
        <v>0</v>
      </c>
      <c r="EG560" s="470">
        <f t="shared" si="1249"/>
        <v>0</v>
      </c>
      <c r="EH560" s="466">
        <f t="shared" si="1250"/>
        <v>27852.715620901261</v>
      </c>
      <c r="EI560" s="122">
        <f t="shared" si="1251"/>
        <v>0</v>
      </c>
      <c r="EJ560" s="122">
        <f t="shared" si="1252"/>
        <v>14029.142175489209</v>
      </c>
      <c r="EK560" s="122">
        <f t="shared" si="1253"/>
        <v>28824.176085997158</v>
      </c>
      <c r="EL560" s="122">
        <f t="shared" si="1254"/>
        <v>0</v>
      </c>
      <c r="EM560" s="122">
        <f t="shared" si="1255"/>
        <v>14619.461304413464</v>
      </c>
      <c r="EN560" s="122">
        <f t="shared" si="1256"/>
        <v>29550.235866446124</v>
      </c>
      <c r="EO560" s="122">
        <f t="shared" si="1257"/>
        <v>0</v>
      </c>
      <c r="EP560" s="122">
        <f t="shared" si="1258"/>
        <v>15263.051299974406</v>
      </c>
      <c r="EQ560" s="122">
        <f t="shared" si="1259"/>
        <v>32090.56758407296</v>
      </c>
      <c r="ER560" s="122">
        <f t="shared" si="1260"/>
        <v>0</v>
      </c>
      <c r="ES560" s="469">
        <f t="shared" si="1261"/>
        <v>16373.065213653863</v>
      </c>
      <c r="ET560" s="466">
        <f t="shared" si="1262"/>
        <v>0</v>
      </c>
      <c r="EU560" s="122">
        <f t="shared" si="1263"/>
        <v>0</v>
      </c>
      <c r="EV560" s="122">
        <f t="shared" si="1264"/>
        <v>0</v>
      </c>
      <c r="EW560" s="122">
        <f t="shared" si="1265"/>
        <v>0</v>
      </c>
      <c r="EX560" s="122">
        <f t="shared" si="1266"/>
        <v>0</v>
      </c>
      <c r="EY560" s="122">
        <f t="shared" si="1267"/>
        <v>0</v>
      </c>
      <c r="EZ560" s="122">
        <f t="shared" si="1268"/>
        <v>0</v>
      </c>
      <c r="FA560" s="122">
        <f t="shared" si="1269"/>
        <v>0</v>
      </c>
      <c r="FB560" s="122">
        <f t="shared" si="1270"/>
        <v>0</v>
      </c>
      <c r="FC560" s="122">
        <f t="shared" si="1271"/>
        <v>0</v>
      </c>
      <c r="FD560" s="122">
        <f t="shared" si="1272"/>
        <v>0</v>
      </c>
      <c r="FE560" s="469">
        <f t="shared" si="1273"/>
        <v>0</v>
      </c>
      <c r="FF560" s="466">
        <f t="shared" si="1274"/>
        <v>0</v>
      </c>
      <c r="FG560" s="466">
        <f t="shared" si="1275"/>
        <v>0</v>
      </c>
      <c r="FH560" s="466">
        <f t="shared" si="1276"/>
        <v>0</v>
      </c>
      <c r="FI560" s="466">
        <f t="shared" si="1277"/>
        <v>0</v>
      </c>
      <c r="FJ560" s="466">
        <f t="shared" si="1278"/>
        <v>0</v>
      </c>
      <c r="FK560" s="466">
        <f t="shared" si="1279"/>
        <v>0</v>
      </c>
      <c r="FL560" s="466">
        <f t="shared" si="1280"/>
        <v>0</v>
      </c>
      <c r="FM560" s="466">
        <f t="shared" si="1281"/>
        <v>0</v>
      </c>
      <c r="FN560" s="466">
        <f t="shared" si="1282"/>
        <v>0</v>
      </c>
      <c r="FO560" s="466">
        <f t="shared" si="1283"/>
        <v>0</v>
      </c>
      <c r="FP560" s="466">
        <f t="shared" si="1284"/>
        <v>0</v>
      </c>
      <c r="FQ560" s="468">
        <f t="shared" si="1285"/>
        <v>0</v>
      </c>
      <c r="FR560" s="466">
        <f t="shared" si="1286"/>
        <v>0</v>
      </c>
      <c r="FS560" s="466">
        <f t="shared" si="1287"/>
        <v>0</v>
      </c>
      <c r="FT560" s="466">
        <f t="shared" si="1288"/>
        <v>0</v>
      </c>
      <c r="FU560" s="466">
        <f t="shared" si="1289"/>
        <v>0</v>
      </c>
      <c r="FV560" s="466">
        <f t="shared" si="1290"/>
        <v>0</v>
      </c>
      <c r="FW560" s="466">
        <f t="shared" si="1291"/>
        <v>0</v>
      </c>
      <c r="FX560" s="466">
        <f t="shared" si="1292"/>
        <v>0</v>
      </c>
      <c r="FY560" s="466">
        <f t="shared" si="1293"/>
        <v>0</v>
      </c>
      <c r="FZ560" s="466">
        <f t="shared" si="1294"/>
        <v>0</v>
      </c>
      <c r="GA560" s="466">
        <f t="shared" si="1295"/>
        <v>0</v>
      </c>
      <c r="GB560" s="466">
        <f t="shared" si="1296"/>
        <v>0</v>
      </c>
      <c r="GC560" s="468">
        <f t="shared" si="1297"/>
        <v>0</v>
      </c>
    </row>
    <row r="561" spans="1:185">
      <c r="A561" s="97">
        <v>558</v>
      </c>
      <c r="B561" s="97" t="s">
        <v>11</v>
      </c>
      <c r="C561" s="97" t="s">
        <v>213</v>
      </c>
      <c r="D561" s="97" t="s">
        <v>935</v>
      </c>
      <c r="E561" s="321">
        <v>2.5552032234684999E-2</v>
      </c>
      <c r="F561" s="122">
        <v>0.218542501478804</v>
      </c>
      <c r="G561" s="122">
        <v>0.20736391358430001</v>
      </c>
      <c r="H561" s="122">
        <v>2.3443989575323999E-2</v>
      </c>
      <c r="I561" s="122">
        <v>0.198218048841275</v>
      </c>
      <c r="J561" s="122">
        <v>0.199956142979171</v>
      </c>
      <c r="K561" s="122">
        <v>2.1974747721828999E-2</v>
      </c>
      <c r="L561" s="122">
        <v>0.18062537747223201</v>
      </c>
      <c r="M561" s="122">
        <v>0.193521275718925</v>
      </c>
      <c r="N561" s="122">
        <v>1.8627431499086002E-2</v>
      </c>
      <c r="O561" s="122">
        <v>0.15297975103516301</v>
      </c>
      <c r="P561" s="475">
        <v>0.17804783156405199</v>
      </c>
      <c r="Q561" s="474">
        <v>23</v>
      </c>
      <c r="R561" s="97">
        <v>0.58769674139776396</v>
      </c>
      <c r="S561" s="97">
        <v>5.0264775340124901</v>
      </c>
      <c r="T561" s="97">
        <v>4.7693700124388902</v>
      </c>
      <c r="U561" s="97">
        <v>0.53921176023244799</v>
      </c>
      <c r="V561" s="97">
        <v>4.5590151233493303</v>
      </c>
      <c r="W561" s="97">
        <v>4.5989912885209403</v>
      </c>
      <c r="X561" s="97">
        <v>0.50541919760207699</v>
      </c>
      <c r="Y561" s="97">
        <v>4.1543836818613196</v>
      </c>
      <c r="Z561" s="97">
        <v>4.4509893415352701</v>
      </c>
      <c r="AA561" s="97">
        <v>0.42843092447897002</v>
      </c>
      <c r="AB561" s="97">
        <v>3.51853427380874</v>
      </c>
      <c r="AC561" s="97">
        <v>4.0951001259731896</v>
      </c>
      <c r="AD561" s="321">
        <v>1333.74431411571</v>
      </c>
      <c r="AE561" s="97">
        <v>11407.304752234701</v>
      </c>
      <c r="AF561" s="97">
        <v>10823.8138616784</v>
      </c>
      <c r="AG561" s="97">
        <v>1223.7104082011699</v>
      </c>
      <c r="AH561" s="97">
        <v>10346.425410276801</v>
      </c>
      <c r="AI561" s="97">
        <v>10437.1490424531</v>
      </c>
      <c r="AJ561" s="97">
        <v>1147.0201101395101</v>
      </c>
      <c r="AK561" s="97">
        <v>9428.1373777219796</v>
      </c>
      <c r="AL561" s="97">
        <v>10101.267105102501</v>
      </c>
      <c r="AM561" s="97">
        <v>972.29960499035803</v>
      </c>
      <c r="AN561" s="97">
        <v>7985.1133265642902</v>
      </c>
      <c r="AO561" s="97">
        <v>9293.5967209228493</v>
      </c>
      <c r="AP561" s="466">
        <f t="shared" si="1154"/>
        <v>2269.4430990778751</v>
      </c>
      <c r="AQ561" s="122">
        <f t="shared" si="1155"/>
        <v>2269.443099077891</v>
      </c>
      <c r="AR561" s="473">
        <f t="shared" si="1156"/>
        <v>2269.4430990778756</v>
      </c>
      <c r="AS561" s="122">
        <f t="shared" si="1157"/>
        <v>2269.4430990778883</v>
      </c>
      <c r="AT561" s="122">
        <f t="shared" si="1158"/>
        <v>2269.4430990778742</v>
      </c>
      <c r="AU561" s="122">
        <f t="shared" si="1159"/>
        <v>2269.4430990778724</v>
      </c>
      <c r="AV561" s="122">
        <f t="shared" si="1160"/>
        <v>2269.4430990778742</v>
      </c>
      <c r="AW561" s="122">
        <f t="shared" si="1161"/>
        <v>2269.4430990778928</v>
      </c>
      <c r="AX561" s="122">
        <f t="shared" si="1162"/>
        <v>2269.4431125324359</v>
      </c>
      <c r="AY561" s="122">
        <f t="shared" si="1163"/>
        <v>2269.4430990778874</v>
      </c>
      <c r="AZ561" s="122">
        <f t="shared" si="1164"/>
        <v>2269.4430990778928</v>
      </c>
      <c r="BA561" s="469">
        <f t="shared" si="1165"/>
        <v>2269.4430990778892</v>
      </c>
      <c r="BB561" s="97">
        <f t="shared" si="1166"/>
        <v>3.9432463967504433E-3</v>
      </c>
      <c r="BC561" s="97">
        <f t="shared" si="1167"/>
        <v>3.3725964478212314E-2</v>
      </c>
      <c r="BD561" s="97">
        <f t="shared" si="1168"/>
        <v>3.2000859953026026E-2</v>
      </c>
      <c r="BE561" s="97">
        <f t="shared" si="1169"/>
        <v>3.6179285690186112E-3</v>
      </c>
      <c r="BF561" s="97">
        <f t="shared" si="1170"/>
        <v>3.0589449781738536E-2</v>
      </c>
      <c r="BG561" s="97">
        <f t="shared" si="1171"/>
        <v>3.0857676331530064E-2</v>
      </c>
      <c r="BH561" s="97">
        <f t="shared" si="1172"/>
        <v>3.3911919012053655E-3</v>
      </c>
      <c r="BI561" s="97">
        <f t="shared" si="1173"/>
        <v>2.7874509641242554E-2</v>
      </c>
      <c r="BJ561" s="97">
        <f t="shared" si="1174"/>
        <v>2.9864633316223878E-2</v>
      </c>
      <c r="BK561" s="97">
        <f t="shared" si="1175"/>
        <v>2.8746266232311714E-3</v>
      </c>
      <c r="BL561" s="97">
        <f t="shared" si="1176"/>
        <v>2.3608175134748655E-2</v>
      </c>
      <c r="BM561" s="469">
        <f t="shared" si="1177"/>
        <v>2.7476737028812422E-2</v>
      </c>
      <c r="BN561" s="467">
        <f t="shared" si="1178"/>
        <v>97392840.785035923</v>
      </c>
      <c r="BO561" s="97">
        <f t="shared" si="1179"/>
        <v>29090343.063131142</v>
      </c>
      <c r="BP561" s="97">
        <f t="shared" si="1180"/>
        <v>29963102.461139947</v>
      </c>
      <c r="BQ561" s="97">
        <f t="shared" si="1181"/>
        <v>102230342.21666504</v>
      </c>
      <c r="BR561" s="97">
        <f t="shared" si="1182"/>
        <v>30733777.321304373</v>
      </c>
      <c r="BS561" s="97">
        <f t="shared" si="1183"/>
        <v>30583085.253764514</v>
      </c>
      <c r="BT561" s="97">
        <f t="shared" si="1184"/>
        <v>106024053.86608702</v>
      </c>
      <c r="BU561" s="97">
        <f t="shared" si="1185"/>
        <v>32384792.141279045</v>
      </c>
      <c r="BV561" s="97">
        <f t="shared" si="1186"/>
        <v>31151523.725070089</v>
      </c>
      <c r="BW561" s="97">
        <f t="shared" si="1187"/>
        <v>116362069.1356786</v>
      </c>
      <c r="BX561" s="97">
        <f t="shared" si="1188"/>
        <v>35559745.689765975</v>
      </c>
      <c r="BY561" s="469">
        <f t="shared" si="1189"/>
        <v>32647911.487636212</v>
      </c>
      <c r="BZ561" s="470">
        <f t="shared" si="1190"/>
        <v>8.2859776075496949</v>
      </c>
      <c r="CA561" s="470">
        <f t="shared" si="1191"/>
        <v>0.2893710641924343</v>
      </c>
      <c r="CB561" s="470">
        <f t="shared" si="1192"/>
        <v>0.31412012889536595</v>
      </c>
      <c r="CC561" s="470">
        <f t="shared" si="1193"/>
        <v>9.4796098449887971</v>
      </c>
      <c r="CD561" s="470">
        <f t="shared" si="1194"/>
        <v>0.33706597247176345</v>
      </c>
      <c r="CE561" s="470">
        <f t="shared" si="1195"/>
        <v>0.33249775151890093</v>
      </c>
      <c r="CF561" s="470">
        <f t="shared" si="1196"/>
        <v>10.488724445876818</v>
      </c>
      <c r="CG561" s="470">
        <f t="shared" si="1197"/>
        <v>0.38976650474865915</v>
      </c>
      <c r="CH561" s="470">
        <f t="shared" si="1198"/>
        <v>0.34993932061770627</v>
      </c>
      <c r="CI561" s="470">
        <f t="shared" si="1199"/>
        <v>13.580026847640681</v>
      </c>
      <c r="CJ561" s="470">
        <f t="shared" si="1200"/>
        <v>0.50532043917357228</v>
      </c>
      <c r="CK561" s="472">
        <f t="shared" si="1201"/>
        <v>0.39862165128230564</v>
      </c>
      <c r="CL561" s="470">
        <f t="shared" si="1202"/>
        <v>0</v>
      </c>
      <c r="CM561" s="116">
        <f t="shared" si="1203"/>
        <v>0</v>
      </c>
      <c r="CN561" s="116">
        <f t="shared" si="1204"/>
        <v>0</v>
      </c>
      <c r="CO561" s="116">
        <f t="shared" si="1205"/>
        <v>0</v>
      </c>
      <c r="CP561" s="116">
        <f t="shared" si="1206"/>
        <v>0</v>
      </c>
      <c r="CQ561" s="116">
        <f t="shared" si="1207"/>
        <v>0</v>
      </c>
      <c r="CR561" s="116">
        <f t="shared" si="1208"/>
        <v>0</v>
      </c>
      <c r="CS561" s="116">
        <f t="shared" si="1209"/>
        <v>0</v>
      </c>
      <c r="CT561" s="116">
        <f t="shared" si="1210"/>
        <v>0</v>
      </c>
      <c r="CU561" s="116">
        <f t="shared" si="1211"/>
        <v>0</v>
      </c>
      <c r="CV561" s="116">
        <f t="shared" si="1212"/>
        <v>0</v>
      </c>
      <c r="CW561" s="471">
        <f t="shared" si="1213"/>
        <v>0</v>
      </c>
      <c r="CX561" s="470">
        <f t="shared" si="1214"/>
        <v>0</v>
      </c>
      <c r="CY561" s="116">
        <f t="shared" si="1215"/>
        <v>0</v>
      </c>
      <c r="CZ561" s="116">
        <f t="shared" si="1216"/>
        <v>0</v>
      </c>
      <c r="DA561" s="116">
        <f t="shared" si="1217"/>
        <v>0</v>
      </c>
      <c r="DB561" s="116">
        <f t="shared" si="1218"/>
        <v>0</v>
      </c>
      <c r="DC561" s="116">
        <f t="shared" si="1219"/>
        <v>0</v>
      </c>
      <c r="DD561" s="116">
        <f t="shared" si="1220"/>
        <v>0</v>
      </c>
      <c r="DE561" s="116">
        <f t="shared" si="1221"/>
        <v>0</v>
      </c>
      <c r="DF561" s="116">
        <f t="shared" si="1222"/>
        <v>0</v>
      </c>
      <c r="DG561" s="116">
        <f t="shared" si="1223"/>
        <v>0</v>
      </c>
      <c r="DH561" s="116">
        <f t="shared" si="1224"/>
        <v>0</v>
      </c>
      <c r="DI561" s="471">
        <f t="shared" si="1225"/>
        <v>0</v>
      </c>
      <c r="DJ561" s="470">
        <f t="shared" si="1226"/>
        <v>0</v>
      </c>
      <c r="DK561" s="116">
        <f t="shared" si="1227"/>
        <v>0</v>
      </c>
      <c r="DL561" s="116">
        <f t="shared" si="1228"/>
        <v>0</v>
      </c>
      <c r="DM561" s="116">
        <f t="shared" si="1229"/>
        <v>0</v>
      </c>
      <c r="DN561" s="116">
        <f t="shared" si="1230"/>
        <v>0</v>
      </c>
      <c r="DO561" s="116">
        <f t="shared" si="1231"/>
        <v>0</v>
      </c>
      <c r="DP561" s="116">
        <f t="shared" si="1232"/>
        <v>0</v>
      </c>
      <c r="DQ561" s="116">
        <f t="shared" si="1233"/>
        <v>0</v>
      </c>
      <c r="DR561" s="116">
        <f t="shared" si="1234"/>
        <v>0</v>
      </c>
      <c r="DS561" s="116">
        <f t="shared" si="1235"/>
        <v>0</v>
      </c>
      <c r="DT561" s="116">
        <f t="shared" si="1236"/>
        <v>0</v>
      </c>
      <c r="DU561" s="471">
        <f t="shared" si="1237"/>
        <v>0</v>
      </c>
      <c r="DV561" s="470">
        <f t="shared" si="1238"/>
        <v>0</v>
      </c>
      <c r="DW561" s="470">
        <f t="shared" si="1239"/>
        <v>0</v>
      </c>
      <c r="DX561" s="470">
        <f t="shared" si="1240"/>
        <v>0</v>
      </c>
      <c r="DY561" s="470">
        <f t="shared" si="1241"/>
        <v>0</v>
      </c>
      <c r="DZ561" s="470">
        <f t="shared" si="1242"/>
        <v>0</v>
      </c>
      <c r="EA561" s="470">
        <f t="shared" si="1243"/>
        <v>0</v>
      </c>
      <c r="EB561" s="470">
        <f t="shared" si="1244"/>
        <v>0</v>
      </c>
      <c r="EC561" s="470">
        <f t="shared" si="1245"/>
        <v>0</v>
      </c>
      <c r="ED561" s="470">
        <f t="shared" si="1246"/>
        <v>0</v>
      </c>
      <c r="EE561" s="470">
        <f t="shared" si="1247"/>
        <v>0</v>
      </c>
      <c r="EF561" s="470">
        <f t="shared" si="1248"/>
        <v>0</v>
      </c>
      <c r="EG561" s="470">
        <f t="shared" si="1249"/>
        <v>0</v>
      </c>
      <c r="EH561" s="466">
        <f t="shared" si="1250"/>
        <v>24698.644463428805</v>
      </c>
      <c r="EI561" s="122">
        <f t="shared" si="1251"/>
        <v>862.55036774186601</v>
      </c>
      <c r="EJ561" s="122">
        <f t="shared" si="1252"/>
        <v>936.321789636988</v>
      </c>
      <c r="EK561" s="122">
        <f t="shared" si="1253"/>
        <v>28256.594973182611</v>
      </c>
      <c r="EL561" s="122">
        <f t="shared" si="1254"/>
        <v>1004.7182129981297</v>
      </c>
      <c r="EM561" s="122">
        <f t="shared" si="1255"/>
        <v>991.10136891659022</v>
      </c>
      <c r="EN561" s="122">
        <f t="shared" si="1256"/>
        <v>31264.539711952548</v>
      </c>
      <c r="EO561" s="122">
        <f t="shared" si="1257"/>
        <v>1161.8067029011756</v>
      </c>
      <c r="EP561" s="122">
        <f t="shared" si="1258"/>
        <v>1043.0907821710007</v>
      </c>
      <c r="EQ561" s="122">
        <f t="shared" si="1259"/>
        <v>40479.020195285033</v>
      </c>
      <c r="ER561" s="122">
        <f t="shared" si="1260"/>
        <v>1506.2471151116595</v>
      </c>
      <c r="ES561" s="469">
        <f t="shared" si="1261"/>
        <v>1188.2019125269946</v>
      </c>
      <c r="ET561" s="466">
        <f t="shared" si="1262"/>
        <v>0</v>
      </c>
      <c r="EU561" s="122">
        <f t="shared" si="1263"/>
        <v>0</v>
      </c>
      <c r="EV561" s="122">
        <f t="shared" si="1264"/>
        <v>0</v>
      </c>
      <c r="EW561" s="122">
        <f t="shared" si="1265"/>
        <v>0</v>
      </c>
      <c r="EX561" s="122">
        <f t="shared" si="1266"/>
        <v>0</v>
      </c>
      <c r="EY561" s="122">
        <f t="shared" si="1267"/>
        <v>0</v>
      </c>
      <c r="EZ561" s="122">
        <f t="shared" si="1268"/>
        <v>0</v>
      </c>
      <c r="FA561" s="122">
        <f t="shared" si="1269"/>
        <v>0</v>
      </c>
      <c r="FB561" s="122">
        <f t="shared" si="1270"/>
        <v>0</v>
      </c>
      <c r="FC561" s="122">
        <f t="shared" si="1271"/>
        <v>0</v>
      </c>
      <c r="FD561" s="122">
        <f t="shared" si="1272"/>
        <v>0</v>
      </c>
      <c r="FE561" s="469">
        <f t="shared" si="1273"/>
        <v>0</v>
      </c>
      <c r="FF561" s="466">
        <f t="shared" si="1274"/>
        <v>0</v>
      </c>
      <c r="FG561" s="466">
        <f t="shared" si="1275"/>
        <v>0</v>
      </c>
      <c r="FH561" s="466">
        <f t="shared" si="1276"/>
        <v>0</v>
      </c>
      <c r="FI561" s="466">
        <f t="shared" si="1277"/>
        <v>0</v>
      </c>
      <c r="FJ561" s="466">
        <f t="shared" si="1278"/>
        <v>0</v>
      </c>
      <c r="FK561" s="466">
        <f t="shared" si="1279"/>
        <v>0</v>
      </c>
      <c r="FL561" s="466">
        <f t="shared" si="1280"/>
        <v>0</v>
      </c>
      <c r="FM561" s="466">
        <f t="shared" si="1281"/>
        <v>0</v>
      </c>
      <c r="FN561" s="466">
        <f t="shared" si="1282"/>
        <v>0</v>
      </c>
      <c r="FO561" s="466">
        <f t="shared" si="1283"/>
        <v>0</v>
      </c>
      <c r="FP561" s="466">
        <f t="shared" si="1284"/>
        <v>0</v>
      </c>
      <c r="FQ561" s="468">
        <f t="shared" si="1285"/>
        <v>0</v>
      </c>
      <c r="FR561" s="466">
        <f t="shared" si="1286"/>
        <v>0</v>
      </c>
      <c r="FS561" s="466">
        <f t="shared" si="1287"/>
        <v>0</v>
      </c>
      <c r="FT561" s="466">
        <f t="shared" si="1288"/>
        <v>0</v>
      </c>
      <c r="FU561" s="466">
        <f t="shared" si="1289"/>
        <v>0</v>
      </c>
      <c r="FV561" s="466">
        <f t="shared" si="1290"/>
        <v>0</v>
      </c>
      <c r="FW561" s="466">
        <f t="shared" si="1291"/>
        <v>0</v>
      </c>
      <c r="FX561" s="466">
        <f t="shared" si="1292"/>
        <v>0</v>
      </c>
      <c r="FY561" s="466">
        <f t="shared" si="1293"/>
        <v>0</v>
      </c>
      <c r="FZ561" s="466">
        <f t="shared" si="1294"/>
        <v>0</v>
      </c>
      <c r="GA561" s="466">
        <f t="shared" si="1295"/>
        <v>0</v>
      </c>
      <c r="GB561" s="466">
        <f t="shared" si="1296"/>
        <v>0</v>
      </c>
      <c r="GC561" s="468">
        <f t="shared" si="1297"/>
        <v>0</v>
      </c>
    </row>
    <row r="562" spans="1:185">
      <c r="A562" s="97">
        <v>559</v>
      </c>
      <c r="B562" s="97" t="s">
        <v>11</v>
      </c>
      <c r="C562" s="97" t="s">
        <v>213</v>
      </c>
      <c r="D562" s="97" t="s">
        <v>935</v>
      </c>
      <c r="E562" s="321">
        <v>2.9359835908273998E-2</v>
      </c>
      <c r="F562" s="122">
        <v>0</v>
      </c>
      <c r="G562" s="122">
        <v>0.16120046237921501</v>
      </c>
      <c r="H562" s="122">
        <v>2.7226768993152999E-2</v>
      </c>
      <c r="I562" s="122">
        <v>0</v>
      </c>
      <c r="J562" s="122">
        <v>0.15520631227450099</v>
      </c>
      <c r="K562" s="122">
        <v>2.5712050156813999E-2</v>
      </c>
      <c r="L562" s="122">
        <v>0</v>
      </c>
      <c r="M562" s="122">
        <v>0.14967472621483499</v>
      </c>
      <c r="N562" s="122">
        <v>2.1033247356571999E-2</v>
      </c>
      <c r="O562" s="122">
        <v>0</v>
      </c>
      <c r="P562" s="475">
        <v>0.140542580925374</v>
      </c>
      <c r="Q562" s="474">
        <v>3</v>
      </c>
      <c r="R562" s="97">
        <v>8.8079507724820996E-2</v>
      </c>
      <c r="S562" s="97">
        <v>0</v>
      </c>
      <c r="T562" s="97">
        <v>0.483601387137646</v>
      </c>
      <c r="U562" s="97">
        <v>8.1680306979457995E-2</v>
      </c>
      <c r="V562" s="97">
        <v>0</v>
      </c>
      <c r="W562" s="97">
        <v>0.46561893682350403</v>
      </c>
      <c r="X562" s="97">
        <v>7.7136150470442005E-2</v>
      </c>
      <c r="Y562" s="97">
        <v>0</v>
      </c>
      <c r="Z562" s="97">
        <v>0.449024178644505</v>
      </c>
      <c r="AA562" s="97">
        <v>6.3099742069716996E-2</v>
      </c>
      <c r="AB562" s="97">
        <v>0</v>
      </c>
      <c r="AC562" s="97">
        <v>0.42162774277612097</v>
      </c>
      <c r="AD562" s="321">
        <v>445.51983952528701</v>
      </c>
      <c r="AE562" s="97">
        <v>0</v>
      </c>
      <c r="AF562" s="97">
        <v>2446.1309782168</v>
      </c>
      <c r="AG562" s="97">
        <v>413.15168758157802</v>
      </c>
      <c r="AH562" s="97">
        <v>0</v>
      </c>
      <c r="AI562" s="97">
        <v>2355.1729496676699</v>
      </c>
      <c r="AJ562" s="97">
        <v>390.16663769914999</v>
      </c>
      <c r="AK562" s="97">
        <v>0</v>
      </c>
      <c r="AL562" s="97">
        <v>2271.23413085937</v>
      </c>
      <c r="AM562" s="97">
        <v>319.16830244801099</v>
      </c>
      <c r="AN562" s="97">
        <v>0</v>
      </c>
      <c r="AO562" s="97">
        <v>2132.6586529966798</v>
      </c>
      <c r="AP562" s="466">
        <f t="shared" si="1154"/>
        <v>5058.1554215446477</v>
      </c>
      <c r="AQ562" s="122">
        <f t="shared" si="1155"/>
        <v>0</v>
      </c>
      <c r="AR562" s="473">
        <f t="shared" si="1156"/>
        <v>5058.1554215446558</v>
      </c>
      <c r="AS562" s="122">
        <f t="shared" si="1157"/>
        <v>5058.1554215446649</v>
      </c>
      <c r="AT562" s="122">
        <f t="shared" si="1158"/>
        <v>0</v>
      </c>
      <c r="AU562" s="122">
        <f t="shared" si="1159"/>
        <v>5058.1554215446649</v>
      </c>
      <c r="AV562" s="122">
        <f t="shared" si="1160"/>
        <v>5058.1554215446477</v>
      </c>
      <c r="AW562" s="122">
        <f t="shared" si="1161"/>
        <v>0</v>
      </c>
      <c r="AX562" s="122">
        <f t="shared" si="1162"/>
        <v>5058.1555267595486</v>
      </c>
      <c r="AY562" s="122">
        <f t="shared" si="1163"/>
        <v>5058.1554215446968</v>
      </c>
      <c r="AZ562" s="122">
        <f t="shared" si="1164"/>
        <v>0</v>
      </c>
      <c r="BA562" s="469">
        <f t="shared" si="1165"/>
        <v>5058.1554215446749</v>
      </c>
      <c r="BB562" s="97">
        <f t="shared" si="1166"/>
        <v>4.5308751214446392E-3</v>
      </c>
      <c r="BC562" s="97">
        <f t="shared" si="1167"/>
        <v>0</v>
      </c>
      <c r="BD562" s="97">
        <f t="shared" si="1168"/>
        <v>2.487681357761019E-2</v>
      </c>
      <c r="BE562" s="97">
        <f t="shared" si="1169"/>
        <v>4.2016954949544664E-3</v>
      </c>
      <c r="BF562" s="97">
        <f t="shared" si="1170"/>
        <v>0</v>
      </c>
      <c r="BG562" s="97">
        <f t="shared" si="1171"/>
        <v>2.3951783013117157E-2</v>
      </c>
      <c r="BH562" s="97">
        <f t="shared" si="1172"/>
        <v>3.967940718088773E-3</v>
      </c>
      <c r="BI562" s="97">
        <f t="shared" si="1173"/>
        <v>0</v>
      </c>
      <c r="BJ562" s="97">
        <f t="shared" si="1174"/>
        <v>2.309813635997603E-2</v>
      </c>
      <c r="BK562" s="97">
        <f t="shared" si="1175"/>
        <v>3.245897472615872E-3</v>
      </c>
      <c r="BL562" s="97">
        <f t="shared" si="1176"/>
        <v>0</v>
      </c>
      <c r="BM562" s="469">
        <f t="shared" si="1177"/>
        <v>2.1688843405250215E-2</v>
      </c>
      <c r="BN562" s="467">
        <f t="shared" si="1178"/>
        <v>200740564.58202863</v>
      </c>
      <c r="BO562" s="97">
        <f t="shared" si="1179"/>
        <v>0</v>
      </c>
      <c r="BP562" s="97">
        <f t="shared" si="1180"/>
        <v>76954357.071249112</v>
      </c>
      <c r="BQ562" s="97">
        <f t="shared" si="1181"/>
        <v>209448678.02295032</v>
      </c>
      <c r="BR562" s="97">
        <f t="shared" si="1182"/>
        <v>0</v>
      </c>
      <c r="BS562" s="97">
        <f t="shared" si="1183"/>
        <v>78613738.641956434</v>
      </c>
      <c r="BT562" s="97">
        <f t="shared" si="1184"/>
        <v>216308440.26177669</v>
      </c>
      <c r="BU562" s="97">
        <f t="shared" si="1185"/>
        <v>0</v>
      </c>
      <c r="BV562" s="97">
        <f t="shared" si="1186"/>
        <v>80236476.830899581</v>
      </c>
      <c r="BW562" s="97">
        <f t="shared" si="1187"/>
        <v>242205593.30981758</v>
      </c>
      <c r="BX562" s="97">
        <f t="shared" si="1188"/>
        <v>0</v>
      </c>
      <c r="BY562" s="469">
        <f t="shared" si="1189"/>
        <v>83131299.611657351</v>
      </c>
      <c r="BZ562" s="470">
        <f t="shared" si="1190"/>
        <v>113.95418172021614</v>
      </c>
      <c r="CA562" s="470">
        <f t="shared" si="1191"/>
        <v>0</v>
      </c>
      <c r="CB562" s="470">
        <f t="shared" si="1192"/>
        <v>7.9563829962036294</v>
      </c>
      <c r="CC562" s="470">
        <f t="shared" si="1193"/>
        <v>128.21246991372422</v>
      </c>
      <c r="CD562" s="470">
        <f t="shared" si="1194"/>
        <v>0</v>
      </c>
      <c r="CE562" s="470">
        <f t="shared" si="1195"/>
        <v>8.4418536731202032</v>
      </c>
      <c r="CF562" s="470">
        <f t="shared" si="1196"/>
        <v>140.2121047929819</v>
      </c>
      <c r="CG562" s="470">
        <f t="shared" si="1197"/>
        <v>0</v>
      </c>
      <c r="CH562" s="470">
        <f t="shared" si="1198"/>
        <v>8.9345385668444433</v>
      </c>
      <c r="CI562" s="470">
        <f t="shared" si="1199"/>
        <v>191.92280773684618</v>
      </c>
      <c r="CJ562" s="470">
        <f t="shared" si="1200"/>
        <v>0</v>
      </c>
      <c r="CK562" s="472">
        <f t="shared" si="1201"/>
        <v>9.858376380109199</v>
      </c>
      <c r="CL562" s="470">
        <f t="shared" si="1202"/>
        <v>0</v>
      </c>
      <c r="CM562" s="116">
        <f t="shared" si="1203"/>
        <v>0</v>
      </c>
      <c r="CN562" s="116">
        <f t="shared" si="1204"/>
        <v>0</v>
      </c>
      <c r="CO562" s="116">
        <f t="shared" si="1205"/>
        <v>0</v>
      </c>
      <c r="CP562" s="116">
        <f t="shared" si="1206"/>
        <v>0</v>
      </c>
      <c r="CQ562" s="116">
        <f t="shared" si="1207"/>
        <v>0</v>
      </c>
      <c r="CR562" s="116">
        <f t="shared" si="1208"/>
        <v>0</v>
      </c>
      <c r="CS562" s="116">
        <f t="shared" si="1209"/>
        <v>0</v>
      </c>
      <c r="CT562" s="116">
        <f t="shared" si="1210"/>
        <v>0</v>
      </c>
      <c r="CU562" s="116">
        <f t="shared" si="1211"/>
        <v>0</v>
      </c>
      <c r="CV562" s="116">
        <f t="shared" si="1212"/>
        <v>0</v>
      </c>
      <c r="CW562" s="471">
        <f t="shared" si="1213"/>
        <v>0</v>
      </c>
      <c r="CX562" s="470">
        <f t="shared" si="1214"/>
        <v>0</v>
      </c>
      <c r="CY562" s="116">
        <f t="shared" si="1215"/>
        <v>0</v>
      </c>
      <c r="CZ562" s="116">
        <f t="shared" si="1216"/>
        <v>0</v>
      </c>
      <c r="DA562" s="116">
        <f t="shared" si="1217"/>
        <v>0</v>
      </c>
      <c r="DB562" s="116">
        <f t="shared" si="1218"/>
        <v>0</v>
      </c>
      <c r="DC562" s="116">
        <f t="shared" si="1219"/>
        <v>0</v>
      </c>
      <c r="DD562" s="116">
        <f t="shared" si="1220"/>
        <v>0</v>
      </c>
      <c r="DE562" s="116">
        <f t="shared" si="1221"/>
        <v>0</v>
      </c>
      <c r="DF562" s="116">
        <f t="shared" si="1222"/>
        <v>0</v>
      </c>
      <c r="DG562" s="116">
        <f t="shared" si="1223"/>
        <v>0</v>
      </c>
      <c r="DH562" s="116">
        <f t="shared" si="1224"/>
        <v>0</v>
      </c>
      <c r="DI562" s="471">
        <f t="shared" si="1225"/>
        <v>0</v>
      </c>
      <c r="DJ562" s="470">
        <f t="shared" si="1226"/>
        <v>0</v>
      </c>
      <c r="DK562" s="116">
        <f t="shared" si="1227"/>
        <v>0</v>
      </c>
      <c r="DL562" s="116">
        <f t="shared" si="1228"/>
        <v>0</v>
      </c>
      <c r="DM562" s="116">
        <f t="shared" si="1229"/>
        <v>0</v>
      </c>
      <c r="DN562" s="116">
        <f t="shared" si="1230"/>
        <v>0</v>
      </c>
      <c r="DO562" s="116">
        <f t="shared" si="1231"/>
        <v>0</v>
      </c>
      <c r="DP562" s="116">
        <f t="shared" si="1232"/>
        <v>0</v>
      </c>
      <c r="DQ562" s="116">
        <f t="shared" si="1233"/>
        <v>0</v>
      </c>
      <c r="DR562" s="116">
        <f t="shared" si="1234"/>
        <v>0</v>
      </c>
      <c r="DS562" s="116">
        <f t="shared" si="1235"/>
        <v>0</v>
      </c>
      <c r="DT562" s="116">
        <f t="shared" si="1236"/>
        <v>0</v>
      </c>
      <c r="DU562" s="471">
        <f t="shared" si="1237"/>
        <v>0</v>
      </c>
      <c r="DV562" s="470">
        <f t="shared" si="1238"/>
        <v>0</v>
      </c>
      <c r="DW562" s="470">
        <f t="shared" si="1239"/>
        <v>0</v>
      </c>
      <c r="DX562" s="470">
        <f t="shared" si="1240"/>
        <v>0</v>
      </c>
      <c r="DY562" s="470">
        <f t="shared" si="1241"/>
        <v>0</v>
      </c>
      <c r="DZ562" s="470">
        <f t="shared" si="1242"/>
        <v>0</v>
      </c>
      <c r="EA562" s="470">
        <f t="shared" si="1243"/>
        <v>0</v>
      </c>
      <c r="EB562" s="470">
        <f t="shared" si="1244"/>
        <v>0</v>
      </c>
      <c r="EC562" s="470">
        <f t="shared" si="1245"/>
        <v>0</v>
      </c>
      <c r="ED562" s="470">
        <f t="shared" si="1246"/>
        <v>0</v>
      </c>
      <c r="EE562" s="470">
        <f t="shared" si="1247"/>
        <v>0</v>
      </c>
      <c r="EF562" s="470">
        <f t="shared" si="1248"/>
        <v>0</v>
      </c>
      <c r="EG562" s="470">
        <f t="shared" si="1249"/>
        <v>0</v>
      </c>
      <c r="EH562" s="466">
        <f t="shared" si="1250"/>
        <v>44305.031412568234</v>
      </c>
      <c r="EI562" s="122">
        <f t="shared" si="1251"/>
        <v>0</v>
      </c>
      <c r="EJ562" s="122">
        <f t="shared" si="1252"/>
        <v>3093.4169615882847</v>
      </c>
      <c r="EK562" s="122">
        <f t="shared" si="1253"/>
        <v>49848.609513579264</v>
      </c>
      <c r="EL562" s="122">
        <f t="shared" si="1254"/>
        <v>0</v>
      </c>
      <c r="EM562" s="122">
        <f t="shared" si="1255"/>
        <v>3282.1664507775367</v>
      </c>
      <c r="EN562" s="122">
        <f t="shared" si="1256"/>
        <v>54514.030231269528</v>
      </c>
      <c r="EO562" s="122">
        <f t="shared" si="1257"/>
        <v>0</v>
      </c>
      <c r="EP562" s="122">
        <f t="shared" si="1258"/>
        <v>3473.7208050226805</v>
      </c>
      <c r="EQ562" s="122">
        <f t="shared" si="1259"/>
        <v>74618.990696161403</v>
      </c>
      <c r="ER562" s="122">
        <f t="shared" si="1260"/>
        <v>0</v>
      </c>
      <c r="ES562" s="469">
        <f t="shared" si="1261"/>
        <v>3832.9060733378606</v>
      </c>
      <c r="ET562" s="466">
        <f t="shared" si="1262"/>
        <v>0</v>
      </c>
      <c r="EU562" s="122">
        <f t="shared" si="1263"/>
        <v>0</v>
      </c>
      <c r="EV562" s="122">
        <f t="shared" si="1264"/>
        <v>0</v>
      </c>
      <c r="EW562" s="122">
        <f t="shared" si="1265"/>
        <v>0</v>
      </c>
      <c r="EX562" s="122">
        <f t="shared" si="1266"/>
        <v>0</v>
      </c>
      <c r="EY562" s="122">
        <f t="shared" si="1267"/>
        <v>0</v>
      </c>
      <c r="EZ562" s="122">
        <f t="shared" si="1268"/>
        <v>0</v>
      </c>
      <c r="FA562" s="122">
        <f t="shared" si="1269"/>
        <v>0</v>
      </c>
      <c r="FB562" s="122">
        <f t="shared" si="1270"/>
        <v>0</v>
      </c>
      <c r="FC562" s="122">
        <f t="shared" si="1271"/>
        <v>0</v>
      </c>
      <c r="FD562" s="122">
        <f t="shared" si="1272"/>
        <v>0</v>
      </c>
      <c r="FE562" s="469">
        <f t="shared" si="1273"/>
        <v>0</v>
      </c>
      <c r="FF562" s="466">
        <f t="shared" si="1274"/>
        <v>0</v>
      </c>
      <c r="FG562" s="466">
        <f t="shared" si="1275"/>
        <v>0</v>
      </c>
      <c r="FH562" s="466">
        <f t="shared" si="1276"/>
        <v>0</v>
      </c>
      <c r="FI562" s="466">
        <f t="shared" si="1277"/>
        <v>0</v>
      </c>
      <c r="FJ562" s="466">
        <f t="shared" si="1278"/>
        <v>0</v>
      </c>
      <c r="FK562" s="466">
        <f t="shared" si="1279"/>
        <v>0</v>
      </c>
      <c r="FL562" s="466">
        <f t="shared" si="1280"/>
        <v>0</v>
      </c>
      <c r="FM562" s="466">
        <f t="shared" si="1281"/>
        <v>0</v>
      </c>
      <c r="FN562" s="466">
        <f t="shared" si="1282"/>
        <v>0</v>
      </c>
      <c r="FO562" s="466">
        <f t="shared" si="1283"/>
        <v>0</v>
      </c>
      <c r="FP562" s="466">
        <f t="shared" si="1284"/>
        <v>0</v>
      </c>
      <c r="FQ562" s="468">
        <f t="shared" si="1285"/>
        <v>0</v>
      </c>
      <c r="FR562" s="466">
        <f t="shared" si="1286"/>
        <v>0</v>
      </c>
      <c r="FS562" s="466">
        <f t="shared" si="1287"/>
        <v>0</v>
      </c>
      <c r="FT562" s="466">
        <f t="shared" si="1288"/>
        <v>0</v>
      </c>
      <c r="FU562" s="466">
        <f t="shared" si="1289"/>
        <v>0</v>
      </c>
      <c r="FV562" s="466">
        <f t="shared" si="1290"/>
        <v>0</v>
      </c>
      <c r="FW562" s="466">
        <f t="shared" si="1291"/>
        <v>0</v>
      </c>
      <c r="FX562" s="466">
        <f t="shared" si="1292"/>
        <v>0</v>
      </c>
      <c r="FY562" s="466">
        <f t="shared" si="1293"/>
        <v>0</v>
      </c>
      <c r="FZ562" s="466">
        <f t="shared" si="1294"/>
        <v>0</v>
      </c>
      <c r="GA562" s="466">
        <f t="shared" si="1295"/>
        <v>0</v>
      </c>
      <c r="GB562" s="466">
        <f t="shared" si="1296"/>
        <v>0</v>
      </c>
      <c r="GC562" s="468">
        <f t="shared" si="1297"/>
        <v>0</v>
      </c>
    </row>
    <row r="563" spans="1:185">
      <c r="A563" s="97">
        <v>560</v>
      </c>
      <c r="B563" s="97" t="s">
        <v>11</v>
      </c>
      <c r="C563" s="97" t="s">
        <v>213</v>
      </c>
      <c r="D563" s="97" t="s">
        <v>935</v>
      </c>
      <c r="E563" s="321">
        <v>3.1852365930599001E-2</v>
      </c>
      <c r="F563" s="122">
        <v>1.9027129337539E-2</v>
      </c>
      <c r="G563" s="122">
        <v>0.102582334384858</v>
      </c>
      <c r="H563" s="122">
        <v>2.9224545741324999E-2</v>
      </c>
      <c r="I563" s="122">
        <v>1.8215037854889999E-2</v>
      </c>
      <c r="J563" s="122">
        <v>0.100591722712934</v>
      </c>
      <c r="K563" s="122">
        <v>2.7393034700315001E-2</v>
      </c>
      <c r="L563" s="122">
        <v>1.7649034700315001E-2</v>
      </c>
      <c r="M563" s="122">
        <v>9.8278309148265006E-2</v>
      </c>
      <c r="N563" s="122">
        <v>2.3220374763406999E-2</v>
      </c>
      <c r="O563" s="122">
        <v>1.6359531861199001E-2</v>
      </c>
      <c r="P563" s="475">
        <v>9.5381369085173001E-2</v>
      </c>
      <c r="Q563" s="474">
        <v>4</v>
      </c>
      <c r="R563" s="97">
        <v>0.127409463722397</v>
      </c>
      <c r="S563" s="97">
        <v>7.6108517350158E-2</v>
      </c>
      <c r="T563" s="97">
        <v>0.41032933753943202</v>
      </c>
      <c r="U563" s="97">
        <v>0.1168981829653</v>
      </c>
      <c r="V563" s="97">
        <v>7.2860151419557997E-2</v>
      </c>
      <c r="W563" s="97">
        <v>0.40236689085173499</v>
      </c>
      <c r="X563" s="97">
        <v>0.109572138801262</v>
      </c>
      <c r="Y563" s="97">
        <v>7.0596138801262004E-2</v>
      </c>
      <c r="Z563" s="97">
        <v>0.39311323659306002</v>
      </c>
      <c r="AA563" s="97">
        <v>9.2881499053627997E-2</v>
      </c>
      <c r="AB563" s="97">
        <v>6.5438127444795005E-2</v>
      </c>
      <c r="AC563" s="97">
        <v>0.381525476340694</v>
      </c>
      <c r="AD563" s="321">
        <v>165.289795167477</v>
      </c>
      <c r="AE563" s="97">
        <v>98.736474322798102</v>
      </c>
      <c r="AF563" s="97">
        <v>532.32507359794101</v>
      </c>
      <c r="AG563" s="97">
        <v>151.65338706616001</v>
      </c>
      <c r="AH563" s="97">
        <v>94.522331011845694</v>
      </c>
      <c r="AI563" s="97">
        <v>521.99529790004601</v>
      </c>
      <c r="AJ563" s="97">
        <v>142.14922384402999</v>
      </c>
      <c r="AK563" s="97">
        <v>91.585200825424295</v>
      </c>
      <c r="AL563" s="97">
        <v>509.99042892455998</v>
      </c>
      <c r="AM563" s="97">
        <v>120.496260677091</v>
      </c>
      <c r="AN563" s="97">
        <v>84.893652052881507</v>
      </c>
      <c r="AO563" s="97">
        <v>494.957485834247</v>
      </c>
      <c r="AP563" s="466">
        <f t="shared" si="1154"/>
        <v>1297.3117564297627</v>
      </c>
      <c r="AQ563" s="122">
        <f t="shared" si="1155"/>
        <v>1297.311756429757</v>
      </c>
      <c r="AR563" s="473">
        <f t="shared" si="1156"/>
        <v>1297.3117564297615</v>
      </c>
      <c r="AS563" s="122">
        <f t="shared" si="1157"/>
        <v>1297.3117564297534</v>
      </c>
      <c r="AT563" s="122">
        <f t="shared" si="1158"/>
        <v>1297.3117564297688</v>
      </c>
      <c r="AU563" s="122">
        <f t="shared" si="1159"/>
        <v>1297.3117564297604</v>
      </c>
      <c r="AV563" s="122">
        <f t="shared" si="1160"/>
        <v>1297.3117564297538</v>
      </c>
      <c r="AW563" s="122">
        <f t="shared" si="1161"/>
        <v>1297.3117564297593</v>
      </c>
      <c r="AX563" s="122">
        <f t="shared" si="1162"/>
        <v>1297.3117703805226</v>
      </c>
      <c r="AY563" s="122">
        <f t="shared" si="1163"/>
        <v>1297.3117564297575</v>
      </c>
      <c r="AZ563" s="122">
        <f t="shared" si="1164"/>
        <v>1297.3117564297602</v>
      </c>
      <c r="BA563" s="469">
        <f t="shared" si="1165"/>
        <v>1297.3117564297611</v>
      </c>
      <c r="BB563" s="97">
        <f t="shared" si="1166"/>
        <v>4.9155278934454386E-3</v>
      </c>
      <c r="BC563" s="97">
        <f t="shared" si="1167"/>
        <v>2.9363088818786572E-3</v>
      </c>
      <c r="BD563" s="97">
        <f t="shared" si="1168"/>
        <v>1.5830733803014363E-2</v>
      </c>
      <c r="BE563" s="97">
        <f t="shared" si="1169"/>
        <v>4.5099968422362543E-3</v>
      </c>
      <c r="BF563" s="97">
        <f t="shared" si="1170"/>
        <v>2.8109851196285243E-3</v>
      </c>
      <c r="BG563" s="97">
        <f t="shared" si="1171"/>
        <v>1.5523538186221557E-2</v>
      </c>
      <c r="BH563" s="97">
        <f t="shared" si="1172"/>
        <v>4.227353988363056E-3</v>
      </c>
      <c r="BI563" s="97">
        <f t="shared" si="1173"/>
        <v>2.7236382550297226E-3</v>
      </c>
      <c r="BJ563" s="97">
        <f t="shared" si="1174"/>
        <v>1.5166527064002807E-2</v>
      </c>
      <c r="BK563" s="97">
        <f t="shared" si="1175"/>
        <v>3.5834198343217753E-3</v>
      </c>
      <c r="BL563" s="97">
        <f t="shared" si="1176"/>
        <v>2.5246393113354765E-3</v>
      </c>
      <c r="BM563" s="469">
        <f t="shared" si="1177"/>
        <v>1.4719464835821863E-2</v>
      </c>
      <c r="BN563" s="467">
        <f t="shared" si="1178"/>
        <v>49177204.845818281</v>
      </c>
      <c r="BO563" s="97">
        <f t="shared" si="1179"/>
        <v>65727250.365500912</v>
      </c>
      <c r="BP563" s="97">
        <f t="shared" si="1180"/>
        <v>25456503.621792562</v>
      </c>
      <c r="BQ563" s="97">
        <f t="shared" si="1181"/>
        <v>51619836.120638579</v>
      </c>
      <c r="BR563" s="97">
        <f t="shared" si="1182"/>
        <v>67361303.349268883</v>
      </c>
      <c r="BS563" s="97">
        <f t="shared" si="1183"/>
        <v>25738905.249723688</v>
      </c>
      <c r="BT563" s="97">
        <f t="shared" si="1184"/>
        <v>53535419.785780713</v>
      </c>
      <c r="BU563" s="97">
        <f t="shared" si="1185"/>
        <v>68569142.249149591</v>
      </c>
      <c r="BV563" s="97">
        <f t="shared" si="1186"/>
        <v>26078280.281297971</v>
      </c>
      <c r="BW563" s="97">
        <f t="shared" si="1187"/>
        <v>58755461.53129328</v>
      </c>
      <c r="BX563" s="97">
        <f t="shared" si="1188"/>
        <v>71561529.571262896</v>
      </c>
      <c r="BY563" s="469">
        <f t="shared" si="1189"/>
        <v>26521289.477088168</v>
      </c>
      <c r="BZ563" s="470">
        <f t="shared" si="1190"/>
        <v>19.29888228435167</v>
      </c>
      <c r="CA563" s="470">
        <f t="shared" si="1191"/>
        <v>43.179957154535515</v>
      </c>
      <c r="CB563" s="470">
        <f t="shared" si="1192"/>
        <v>3.1019599737182126</v>
      </c>
      <c r="CC563" s="470">
        <f t="shared" si="1193"/>
        <v>22.078972833975268</v>
      </c>
      <c r="CD563" s="470">
        <f t="shared" si="1194"/>
        <v>46.226436561581828</v>
      </c>
      <c r="CE563" s="470">
        <f t="shared" si="1195"/>
        <v>3.198437276392109</v>
      </c>
      <c r="CF563" s="470">
        <f t="shared" si="1196"/>
        <v>24.429303092678207</v>
      </c>
      <c r="CG563" s="470">
        <f t="shared" si="1197"/>
        <v>48.564371517669905</v>
      </c>
      <c r="CH563" s="470">
        <f t="shared" si="1198"/>
        <v>3.3168916553544454</v>
      </c>
      <c r="CI563" s="470">
        <f t="shared" si="1199"/>
        <v>31.629259933331287</v>
      </c>
      <c r="CJ563" s="470">
        <f t="shared" si="1200"/>
        <v>54.678772426391426</v>
      </c>
      <c r="CK563" s="472">
        <f t="shared" si="1201"/>
        <v>3.4756905006004408</v>
      </c>
      <c r="CL563" s="470">
        <f t="shared" si="1202"/>
        <v>0</v>
      </c>
      <c r="CM563" s="116">
        <f t="shared" si="1203"/>
        <v>0</v>
      </c>
      <c r="CN563" s="116">
        <f t="shared" si="1204"/>
        <v>0</v>
      </c>
      <c r="CO563" s="116">
        <f t="shared" si="1205"/>
        <v>0</v>
      </c>
      <c r="CP563" s="116">
        <f t="shared" si="1206"/>
        <v>0</v>
      </c>
      <c r="CQ563" s="116">
        <f t="shared" si="1207"/>
        <v>0</v>
      </c>
      <c r="CR563" s="116">
        <f t="shared" si="1208"/>
        <v>0</v>
      </c>
      <c r="CS563" s="116">
        <f t="shared" si="1209"/>
        <v>0</v>
      </c>
      <c r="CT563" s="116">
        <f t="shared" si="1210"/>
        <v>0</v>
      </c>
      <c r="CU563" s="116">
        <f t="shared" si="1211"/>
        <v>0</v>
      </c>
      <c r="CV563" s="116">
        <f t="shared" si="1212"/>
        <v>0</v>
      </c>
      <c r="CW563" s="471">
        <f t="shared" si="1213"/>
        <v>0</v>
      </c>
      <c r="CX563" s="470">
        <f t="shared" si="1214"/>
        <v>0</v>
      </c>
      <c r="CY563" s="116">
        <f t="shared" si="1215"/>
        <v>0</v>
      </c>
      <c r="CZ563" s="116">
        <f t="shared" si="1216"/>
        <v>0</v>
      </c>
      <c r="DA563" s="116">
        <f t="shared" si="1217"/>
        <v>0</v>
      </c>
      <c r="DB563" s="116">
        <f t="shared" si="1218"/>
        <v>0</v>
      </c>
      <c r="DC563" s="116">
        <f t="shared" si="1219"/>
        <v>0</v>
      </c>
      <c r="DD563" s="116">
        <f t="shared" si="1220"/>
        <v>0</v>
      </c>
      <c r="DE563" s="116">
        <f t="shared" si="1221"/>
        <v>0</v>
      </c>
      <c r="DF563" s="116">
        <f t="shared" si="1222"/>
        <v>0</v>
      </c>
      <c r="DG563" s="116">
        <f t="shared" si="1223"/>
        <v>0</v>
      </c>
      <c r="DH563" s="116">
        <f t="shared" si="1224"/>
        <v>0</v>
      </c>
      <c r="DI563" s="471">
        <f t="shared" si="1225"/>
        <v>0</v>
      </c>
      <c r="DJ563" s="470">
        <f t="shared" si="1226"/>
        <v>0</v>
      </c>
      <c r="DK563" s="116">
        <f t="shared" si="1227"/>
        <v>0</v>
      </c>
      <c r="DL563" s="116">
        <f t="shared" si="1228"/>
        <v>0</v>
      </c>
      <c r="DM563" s="116">
        <f t="shared" si="1229"/>
        <v>0</v>
      </c>
      <c r="DN563" s="116">
        <f t="shared" si="1230"/>
        <v>0</v>
      </c>
      <c r="DO563" s="116">
        <f t="shared" si="1231"/>
        <v>0</v>
      </c>
      <c r="DP563" s="116">
        <f t="shared" si="1232"/>
        <v>0</v>
      </c>
      <c r="DQ563" s="116">
        <f t="shared" si="1233"/>
        <v>0</v>
      </c>
      <c r="DR563" s="116">
        <f t="shared" si="1234"/>
        <v>0</v>
      </c>
      <c r="DS563" s="116">
        <f t="shared" si="1235"/>
        <v>0</v>
      </c>
      <c r="DT563" s="116">
        <f t="shared" si="1236"/>
        <v>0</v>
      </c>
      <c r="DU563" s="471">
        <f t="shared" si="1237"/>
        <v>0</v>
      </c>
      <c r="DV563" s="470">
        <f t="shared" si="1238"/>
        <v>0</v>
      </c>
      <c r="DW563" s="470">
        <f t="shared" si="1239"/>
        <v>0</v>
      </c>
      <c r="DX563" s="470">
        <f t="shared" si="1240"/>
        <v>0</v>
      </c>
      <c r="DY563" s="470">
        <f t="shared" si="1241"/>
        <v>0</v>
      </c>
      <c r="DZ563" s="470">
        <f t="shared" si="1242"/>
        <v>0</v>
      </c>
      <c r="EA563" s="470">
        <f t="shared" si="1243"/>
        <v>0</v>
      </c>
      <c r="EB563" s="470">
        <f t="shared" si="1244"/>
        <v>0</v>
      </c>
      <c r="EC563" s="470">
        <f t="shared" si="1245"/>
        <v>0</v>
      </c>
      <c r="ED563" s="470">
        <f t="shared" si="1246"/>
        <v>0</v>
      </c>
      <c r="EE563" s="470">
        <f t="shared" si="1247"/>
        <v>0</v>
      </c>
      <c r="EF563" s="470">
        <f t="shared" si="1248"/>
        <v>0</v>
      </c>
      <c r="EG563" s="470">
        <f t="shared" si="1249"/>
        <v>0</v>
      </c>
      <c r="EH563" s="466">
        <f t="shared" si="1250"/>
        <v>10004.46054052366</v>
      </c>
      <c r="EI563" s="122">
        <f t="shared" si="1251"/>
        <v>22384.310714426087</v>
      </c>
      <c r="EJ563" s="122">
        <f t="shared" si="1252"/>
        <v>1608.0431860300334</v>
      </c>
      <c r="EK563" s="122">
        <f t="shared" si="1253"/>
        <v>11445.647951949164</v>
      </c>
      <c r="EL563" s="122">
        <f t="shared" si="1254"/>
        <v>23963.593004779326</v>
      </c>
      <c r="EM563" s="122">
        <f t="shared" si="1255"/>
        <v>1658.0566196287084</v>
      </c>
      <c r="EN563" s="122">
        <f t="shared" si="1256"/>
        <v>12664.049410849328</v>
      </c>
      <c r="EO563" s="122">
        <f t="shared" si="1257"/>
        <v>25175.568790210473</v>
      </c>
      <c r="EP563" s="122">
        <f t="shared" si="1258"/>
        <v>1719.4628784327169</v>
      </c>
      <c r="EQ563" s="122">
        <f t="shared" si="1259"/>
        <v>16396.47717762152</v>
      </c>
      <c r="ER563" s="122">
        <f t="shared" si="1260"/>
        <v>28345.248863849974</v>
      </c>
      <c r="ES563" s="469">
        <f t="shared" si="1261"/>
        <v>1801.7835412429481</v>
      </c>
      <c r="ET563" s="466">
        <f t="shared" si="1262"/>
        <v>0</v>
      </c>
      <c r="EU563" s="122">
        <f t="shared" si="1263"/>
        <v>0</v>
      </c>
      <c r="EV563" s="122">
        <f t="shared" si="1264"/>
        <v>0</v>
      </c>
      <c r="EW563" s="122">
        <f t="shared" si="1265"/>
        <v>0</v>
      </c>
      <c r="EX563" s="122">
        <f t="shared" si="1266"/>
        <v>0</v>
      </c>
      <c r="EY563" s="122">
        <f t="shared" si="1267"/>
        <v>0</v>
      </c>
      <c r="EZ563" s="122">
        <f t="shared" si="1268"/>
        <v>0</v>
      </c>
      <c r="FA563" s="122">
        <f t="shared" si="1269"/>
        <v>0</v>
      </c>
      <c r="FB563" s="122">
        <f t="shared" si="1270"/>
        <v>0</v>
      </c>
      <c r="FC563" s="122">
        <f t="shared" si="1271"/>
        <v>0</v>
      </c>
      <c r="FD563" s="122">
        <f t="shared" si="1272"/>
        <v>0</v>
      </c>
      <c r="FE563" s="469">
        <f t="shared" si="1273"/>
        <v>0</v>
      </c>
      <c r="FF563" s="466">
        <f t="shared" si="1274"/>
        <v>0</v>
      </c>
      <c r="FG563" s="466">
        <f t="shared" si="1275"/>
        <v>0</v>
      </c>
      <c r="FH563" s="466">
        <f t="shared" si="1276"/>
        <v>0</v>
      </c>
      <c r="FI563" s="466">
        <f t="shared" si="1277"/>
        <v>0</v>
      </c>
      <c r="FJ563" s="466">
        <f t="shared" si="1278"/>
        <v>0</v>
      </c>
      <c r="FK563" s="466">
        <f t="shared" si="1279"/>
        <v>0</v>
      </c>
      <c r="FL563" s="466">
        <f t="shared" si="1280"/>
        <v>0</v>
      </c>
      <c r="FM563" s="466">
        <f t="shared" si="1281"/>
        <v>0</v>
      </c>
      <c r="FN563" s="466">
        <f t="shared" si="1282"/>
        <v>0</v>
      </c>
      <c r="FO563" s="466">
        <f t="shared" si="1283"/>
        <v>0</v>
      </c>
      <c r="FP563" s="466">
        <f t="shared" si="1284"/>
        <v>0</v>
      </c>
      <c r="FQ563" s="468">
        <f t="shared" si="1285"/>
        <v>0</v>
      </c>
      <c r="FR563" s="466">
        <f t="shared" si="1286"/>
        <v>0</v>
      </c>
      <c r="FS563" s="466">
        <f t="shared" si="1287"/>
        <v>0</v>
      </c>
      <c r="FT563" s="466">
        <f t="shared" si="1288"/>
        <v>0</v>
      </c>
      <c r="FU563" s="466">
        <f t="shared" si="1289"/>
        <v>0</v>
      </c>
      <c r="FV563" s="466">
        <f t="shared" si="1290"/>
        <v>0</v>
      </c>
      <c r="FW563" s="466">
        <f t="shared" si="1291"/>
        <v>0</v>
      </c>
      <c r="FX563" s="466">
        <f t="shared" si="1292"/>
        <v>0</v>
      </c>
      <c r="FY563" s="466">
        <f t="shared" si="1293"/>
        <v>0</v>
      </c>
      <c r="FZ563" s="466">
        <f t="shared" si="1294"/>
        <v>0</v>
      </c>
      <c r="GA563" s="466">
        <f t="shared" si="1295"/>
        <v>0</v>
      </c>
      <c r="GB563" s="466">
        <f t="shared" si="1296"/>
        <v>0</v>
      </c>
      <c r="GC563" s="468">
        <f t="shared" si="1297"/>
        <v>0</v>
      </c>
    </row>
    <row r="564" spans="1:185">
      <c r="A564" s="97">
        <v>561</v>
      </c>
      <c r="B564" s="97" t="s">
        <v>11</v>
      </c>
      <c r="C564" s="97" t="s">
        <v>213</v>
      </c>
      <c r="D564" s="97" t="s">
        <v>935</v>
      </c>
      <c r="E564" s="321">
        <v>3.5058563352527002E-2</v>
      </c>
      <c r="F564" s="122">
        <v>2.5509861898779999E-3</v>
      </c>
      <c r="G564" s="122">
        <v>0.38780226762973902</v>
      </c>
      <c r="H564" s="122">
        <v>3.4696018993476997E-2</v>
      </c>
      <c r="I564" s="122">
        <v>2.3724171565860002E-3</v>
      </c>
      <c r="J564" s="122">
        <v>0.38402598551523698</v>
      </c>
      <c r="K564" s="122">
        <v>3.4437058737012E-2</v>
      </c>
      <c r="L564" s="122">
        <v>2.2448678470920001E-3</v>
      </c>
      <c r="M564" s="122">
        <v>0.379637333328112</v>
      </c>
      <c r="N564" s="122">
        <v>3.3572131480421E-2</v>
      </c>
      <c r="O564" s="122">
        <v>1.8188531533829999E-3</v>
      </c>
      <c r="P564" s="475">
        <v>0.37414170447124701</v>
      </c>
      <c r="Q564" s="474">
        <v>59</v>
      </c>
      <c r="R564" s="97">
        <v>2.0684552377990899</v>
      </c>
      <c r="S564" s="97">
        <v>0.150508185202779</v>
      </c>
      <c r="T564" s="97">
        <v>22.880333790154499</v>
      </c>
      <c r="U564" s="97">
        <v>2.04706512061512</v>
      </c>
      <c r="V564" s="97">
        <v>0.13997261223858501</v>
      </c>
      <c r="W564" s="97">
        <v>22.657533145398901</v>
      </c>
      <c r="X564" s="97">
        <v>2.0317864654837101</v>
      </c>
      <c r="Y564" s="97">
        <v>0.132447202978446</v>
      </c>
      <c r="Z564" s="97">
        <v>22.398602666358599</v>
      </c>
      <c r="AA564" s="97">
        <v>1.98075575734481</v>
      </c>
      <c r="AB564" s="97">
        <v>0.107312336049582</v>
      </c>
      <c r="AC564" s="97">
        <v>22.074360563803499</v>
      </c>
      <c r="AD564" s="321">
        <v>3437.5387473128098</v>
      </c>
      <c r="AE564" s="97">
        <v>250.12758747092499</v>
      </c>
      <c r="AF564" s="97">
        <v>38024.527926838498</v>
      </c>
      <c r="AG564" s="97">
        <v>3401.9907909027402</v>
      </c>
      <c r="AH564" s="97">
        <v>232.61865634796001</v>
      </c>
      <c r="AI564" s="97">
        <v>37654.2584449188</v>
      </c>
      <c r="AJ564" s="97">
        <v>3376.59939346697</v>
      </c>
      <c r="AK564" s="97">
        <v>220.11227697441399</v>
      </c>
      <c r="AL564" s="97">
        <v>37223.945502757997</v>
      </c>
      <c r="AM564" s="97">
        <v>3291.7921260315302</v>
      </c>
      <c r="AN564" s="97">
        <v>178.340969866769</v>
      </c>
      <c r="AO564" s="97">
        <v>36685.091547336997</v>
      </c>
      <c r="AP564" s="466">
        <f t="shared" si="1154"/>
        <v>1661.8869407928178</v>
      </c>
      <c r="AQ564" s="122">
        <f t="shared" si="1155"/>
        <v>1661.8869407928162</v>
      </c>
      <c r="AR564" s="473">
        <f t="shared" si="1156"/>
        <v>1661.8869407928223</v>
      </c>
      <c r="AS564" s="122">
        <f t="shared" si="1157"/>
        <v>1661.8869407928166</v>
      </c>
      <c r="AT564" s="122">
        <f t="shared" si="1158"/>
        <v>1661.8869407928082</v>
      </c>
      <c r="AU564" s="122">
        <f t="shared" si="1159"/>
        <v>1661.8869407928155</v>
      </c>
      <c r="AV564" s="122">
        <f t="shared" si="1160"/>
        <v>1661.8869407928153</v>
      </c>
      <c r="AW564" s="122">
        <f t="shared" si="1161"/>
        <v>1661.88694079281</v>
      </c>
      <c r="AX564" s="122">
        <f t="shared" si="1162"/>
        <v>1661.886951486764</v>
      </c>
      <c r="AY564" s="122">
        <f t="shared" si="1163"/>
        <v>1661.8869407928194</v>
      </c>
      <c r="AZ564" s="122">
        <f t="shared" si="1164"/>
        <v>1661.8869407928025</v>
      </c>
      <c r="BA564" s="469">
        <f t="shared" si="1165"/>
        <v>1661.8869407928169</v>
      </c>
      <c r="BB564" s="97">
        <f t="shared" si="1166"/>
        <v>5.4103154044805278E-3</v>
      </c>
      <c r="BC564" s="97">
        <f t="shared" si="1167"/>
        <v>3.9367385768017263E-4</v>
      </c>
      <c r="BD564" s="97">
        <f t="shared" si="1168"/>
        <v>5.9846507723438275E-2</v>
      </c>
      <c r="BE564" s="97">
        <f t="shared" si="1169"/>
        <v>5.3543667533378003E-3</v>
      </c>
      <c r="BF564" s="97">
        <f t="shared" si="1170"/>
        <v>3.6611668764247724E-4</v>
      </c>
      <c r="BG564" s="97">
        <f t="shared" si="1171"/>
        <v>5.9263743475790283E-2</v>
      </c>
      <c r="BH564" s="97">
        <f t="shared" si="1172"/>
        <v>5.3144034310928841E-3</v>
      </c>
      <c r="BI564" s="97">
        <f t="shared" si="1173"/>
        <v>3.4643299475845316E-4</v>
      </c>
      <c r="BJ564" s="97">
        <f t="shared" si="1174"/>
        <v>5.8586476917712745E-2</v>
      </c>
      <c r="BK564" s="97">
        <f t="shared" si="1175"/>
        <v>5.1809259347951921E-3</v>
      </c>
      <c r="BL564" s="97">
        <f t="shared" si="1176"/>
        <v>2.8068946052596088E-4</v>
      </c>
      <c r="BM564" s="469">
        <f t="shared" si="1177"/>
        <v>5.7738379260012768E-2</v>
      </c>
      <c r="BN564" s="467">
        <f t="shared" si="1178"/>
        <v>59685749.242947765</v>
      </c>
      <c r="BO564" s="97">
        <f t="shared" si="1179"/>
        <v>260983512.83411649</v>
      </c>
      <c r="BP564" s="97">
        <f t="shared" si="1180"/>
        <v>15424181.00675269</v>
      </c>
      <c r="BQ564" s="97">
        <f t="shared" si="1181"/>
        <v>60036075.592118561</v>
      </c>
      <c r="BR564" s="97">
        <f t="shared" si="1182"/>
        <v>271867424.12725019</v>
      </c>
      <c r="BS564" s="97">
        <f t="shared" si="1183"/>
        <v>15509389.831911432</v>
      </c>
      <c r="BT564" s="97">
        <f t="shared" si="1184"/>
        <v>60289831.493725978</v>
      </c>
      <c r="BU564" s="97">
        <f t="shared" si="1185"/>
        <v>280458965.65735197</v>
      </c>
      <c r="BV564" s="97">
        <f t="shared" si="1186"/>
        <v>15610076.847987995</v>
      </c>
      <c r="BW564" s="97">
        <f t="shared" si="1187"/>
        <v>61159455.132221475</v>
      </c>
      <c r="BX564" s="97">
        <f t="shared" si="1188"/>
        <v>315735683.35208243</v>
      </c>
      <c r="BY564" s="469">
        <f t="shared" si="1189"/>
        <v>15738755.95118716</v>
      </c>
      <c r="BZ564" s="470">
        <f t="shared" si="1190"/>
        <v>1.4427614422648936</v>
      </c>
      <c r="CA564" s="470">
        <f t="shared" si="1191"/>
        <v>86.700770620047862</v>
      </c>
      <c r="CB564" s="470">
        <f t="shared" si="1192"/>
        <v>3.3706197532375554E-2</v>
      </c>
      <c r="CC564" s="470">
        <f t="shared" si="1193"/>
        <v>1.4663938872173836</v>
      </c>
      <c r="CD564" s="470">
        <f t="shared" si="1194"/>
        <v>97.114506823609503</v>
      </c>
      <c r="CE564" s="470">
        <f t="shared" si="1195"/>
        <v>3.4225680554859847E-2</v>
      </c>
      <c r="CF564" s="470">
        <f t="shared" si="1196"/>
        <v>1.4836655455171737</v>
      </c>
      <c r="CG564" s="470">
        <f t="shared" si="1197"/>
        <v>105.87576005776161</v>
      </c>
      <c r="CH564" s="470">
        <f t="shared" si="1198"/>
        <v>3.4846095268776349E-2</v>
      </c>
      <c r="CI564" s="470">
        <f t="shared" si="1199"/>
        <v>1.5438414076404181</v>
      </c>
      <c r="CJ564" s="470">
        <f t="shared" si="1200"/>
        <v>147.1106188603525</v>
      </c>
      <c r="CK564" s="472">
        <f t="shared" si="1201"/>
        <v>3.5649403989972947E-2</v>
      </c>
      <c r="CL564" s="470">
        <f t="shared" si="1202"/>
        <v>0</v>
      </c>
      <c r="CM564" s="116">
        <f t="shared" si="1203"/>
        <v>0</v>
      </c>
      <c r="CN564" s="116">
        <f t="shared" si="1204"/>
        <v>0</v>
      </c>
      <c r="CO564" s="116">
        <f t="shared" si="1205"/>
        <v>0</v>
      </c>
      <c r="CP564" s="116">
        <f t="shared" si="1206"/>
        <v>0</v>
      </c>
      <c r="CQ564" s="116">
        <f t="shared" si="1207"/>
        <v>0</v>
      </c>
      <c r="CR564" s="116">
        <f t="shared" si="1208"/>
        <v>0</v>
      </c>
      <c r="CS564" s="116">
        <f t="shared" si="1209"/>
        <v>0</v>
      </c>
      <c r="CT564" s="116">
        <f t="shared" si="1210"/>
        <v>0</v>
      </c>
      <c r="CU564" s="116">
        <f t="shared" si="1211"/>
        <v>0</v>
      </c>
      <c r="CV564" s="116">
        <f t="shared" si="1212"/>
        <v>0</v>
      </c>
      <c r="CW564" s="471">
        <f t="shared" si="1213"/>
        <v>0</v>
      </c>
      <c r="CX564" s="470">
        <f t="shared" si="1214"/>
        <v>0</v>
      </c>
      <c r="CY564" s="116">
        <f t="shared" si="1215"/>
        <v>0</v>
      </c>
      <c r="CZ564" s="116">
        <f t="shared" si="1216"/>
        <v>0</v>
      </c>
      <c r="DA564" s="116">
        <f t="shared" si="1217"/>
        <v>0</v>
      </c>
      <c r="DB564" s="116">
        <f t="shared" si="1218"/>
        <v>0</v>
      </c>
      <c r="DC564" s="116">
        <f t="shared" si="1219"/>
        <v>0</v>
      </c>
      <c r="DD564" s="116">
        <f t="shared" si="1220"/>
        <v>0</v>
      </c>
      <c r="DE564" s="116">
        <f t="shared" si="1221"/>
        <v>0</v>
      </c>
      <c r="DF564" s="116">
        <f t="shared" si="1222"/>
        <v>0</v>
      </c>
      <c r="DG564" s="116">
        <f t="shared" si="1223"/>
        <v>0</v>
      </c>
      <c r="DH564" s="116">
        <f t="shared" si="1224"/>
        <v>0</v>
      </c>
      <c r="DI564" s="471">
        <f t="shared" si="1225"/>
        <v>0</v>
      </c>
      <c r="DJ564" s="470">
        <f t="shared" si="1226"/>
        <v>0</v>
      </c>
      <c r="DK564" s="116">
        <f t="shared" si="1227"/>
        <v>0</v>
      </c>
      <c r="DL564" s="116">
        <f t="shared" si="1228"/>
        <v>0</v>
      </c>
      <c r="DM564" s="116">
        <f t="shared" si="1229"/>
        <v>0</v>
      </c>
      <c r="DN564" s="116">
        <f t="shared" si="1230"/>
        <v>0</v>
      </c>
      <c r="DO564" s="116">
        <f t="shared" si="1231"/>
        <v>0</v>
      </c>
      <c r="DP564" s="116">
        <f t="shared" si="1232"/>
        <v>0</v>
      </c>
      <c r="DQ564" s="116">
        <f t="shared" si="1233"/>
        <v>0</v>
      </c>
      <c r="DR564" s="116">
        <f t="shared" si="1234"/>
        <v>0</v>
      </c>
      <c r="DS564" s="116">
        <f t="shared" si="1235"/>
        <v>0</v>
      </c>
      <c r="DT564" s="116">
        <f t="shared" si="1236"/>
        <v>0</v>
      </c>
      <c r="DU564" s="471">
        <f t="shared" si="1237"/>
        <v>0</v>
      </c>
      <c r="DV564" s="470">
        <f t="shared" si="1238"/>
        <v>0</v>
      </c>
      <c r="DW564" s="470">
        <f t="shared" si="1239"/>
        <v>0</v>
      </c>
      <c r="DX564" s="470">
        <f t="shared" si="1240"/>
        <v>22.880333790154499</v>
      </c>
      <c r="DY564" s="470">
        <f t="shared" si="1241"/>
        <v>0</v>
      </c>
      <c r="DZ564" s="470">
        <f t="shared" si="1242"/>
        <v>0</v>
      </c>
      <c r="EA564" s="470">
        <f t="shared" si="1243"/>
        <v>22.657533145398901</v>
      </c>
      <c r="EB564" s="470">
        <f t="shared" si="1244"/>
        <v>0</v>
      </c>
      <c r="EC564" s="470">
        <f t="shared" si="1245"/>
        <v>0</v>
      </c>
      <c r="ED564" s="470">
        <f t="shared" si="1246"/>
        <v>22.398602666358599</v>
      </c>
      <c r="EE564" s="470">
        <f t="shared" si="1247"/>
        <v>0</v>
      </c>
      <c r="EF564" s="470">
        <f t="shared" si="1248"/>
        <v>0</v>
      </c>
      <c r="EG564" s="470">
        <f t="shared" si="1249"/>
        <v>22.074360563803499</v>
      </c>
      <c r="EH564" s="466">
        <f t="shared" si="1250"/>
        <v>11031.842837391567</v>
      </c>
      <c r="EI564" s="122">
        <f t="shared" si="1251"/>
        <v>662943.4689212814</v>
      </c>
      <c r="EJ564" s="122">
        <f t="shared" si="1252"/>
        <v>257.72900697949945</v>
      </c>
      <c r="EK564" s="122">
        <f t="shared" si="1253"/>
        <v>11212.544518862727</v>
      </c>
      <c r="EL564" s="122">
        <f t="shared" si="1254"/>
        <v>742570.42441271082</v>
      </c>
      <c r="EM564" s="122">
        <f t="shared" si="1255"/>
        <v>261.70115018547796</v>
      </c>
      <c r="EN564" s="122">
        <f t="shared" si="1256"/>
        <v>11344.609470366768</v>
      </c>
      <c r="EO564" s="122">
        <f t="shared" si="1257"/>
        <v>809561.93521029688</v>
      </c>
      <c r="EP564" s="122">
        <f t="shared" si="1258"/>
        <v>266.44505130276099</v>
      </c>
      <c r="EQ564" s="122">
        <f t="shared" si="1259"/>
        <v>11804.734501505507</v>
      </c>
      <c r="ER564" s="122">
        <f t="shared" si="1260"/>
        <v>1124857.6371925448</v>
      </c>
      <c r="ES564" s="469">
        <f t="shared" si="1261"/>
        <v>272.58742196955251</v>
      </c>
      <c r="ET564" s="466">
        <f t="shared" si="1262"/>
        <v>0</v>
      </c>
      <c r="EU564" s="122">
        <f t="shared" si="1263"/>
        <v>0</v>
      </c>
      <c r="EV564" s="122">
        <f t="shared" si="1264"/>
        <v>0</v>
      </c>
      <c r="EW564" s="122">
        <f t="shared" si="1265"/>
        <v>0</v>
      </c>
      <c r="EX564" s="122">
        <f t="shared" si="1266"/>
        <v>0</v>
      </c>
      <c r="EY564" s="122">
        <f t="shared" si="1267"/>
        <v>0</v>
      </c>
      <c r="EZ564" s="122">
        <f t="shared" si="1268"/>
        <v>0</v>
      </c>
      <c r="FA564" s="122">
        <f t="shared" si="1269"/>
        <v>0</v>
      </c>
      <c r="FB564" s="122">
        <f t="shared" si="1270"/>
        <v>0</v>
      </c>
      <c r="FC564" s="122">
        <f t="shared" si="1271"/>
        <v>0</v>
      </c>
      <c r="FD564" s="122">
        <f t="shared" si="1272"/>
        <v>0</v>
      </c>
      <c r="FE564" s="469">
        <f t="shared" si="1273"/>
        <v>0</v>
      </c>
      <c r="FF564" s="466">
        <f t="shared" si="1274"/>
        <v>0</v>
      </c>
      <c r="FG564" s="466">
        <f t="shared" si="1275"/>
        <v>0</v>
      </c>
      <c r="FH564" s="466">
        <f t="shared" si="1276"/>
        <v>0</v>
      </c>
      <c r="FI564" s="466">
        <f t="shared" si="1277"/>
        <v>0</v>
      </c>
      <c r="FJ564" s="466">
        <f t="shared" si="1278"/>
        <v>0</v>
      </c>
      <c r="FK564" s="466">
        <f t="shared" si="1279"/>
        <v>0</v>
      </c>
      <c r="FL564" s="466">
        <f t="shared" si="1280"/>
        <v>0</v>
      </c>
      <c r="FM564" s="466">
        <f t="shared" si="1281"/>
        <v>0</v>
      </c>
      <c r="FN564" s="466">
        <f t="shared" si="1282"/>
        <v>0</v>
      </c>
      <c r="FO564" s="466">
        <f t="shared" si="1283"/>
        <v>0</v>
      </c>
      <c r="FP564" s="466">
        <f t="shared" si="1284"/>
        <v>0</v>
      </c>
      <c r="FQ564" s="468">
        <f t="shared" si="1285"/>
        <v>0</v>
      </c>
      <c r="FR564" s="466">
        <f t="shared" si="1286"/>
        <v>0</v>
      </c>
      <c r="FS564" s="466">
        <f t="shared" si="1287"/>
        <v>0</v>
      </c>
      <c r="FT564" s="466">
        <f t="shared" si="1288"/>
        <v>257.72900697949945</v>
      </c>
      <c r="FU564" s="466">
        <f t="shared" si="1289"/>
        <v>0</v>
      </c>
      <c r="FV564" s="466">
        <f t="shared" si="1290"/>
        <v>0</v>
      </c>
      <c r="FW564" s="466">
        <f t="shared" si="1291"/>
        <v>261.70115018547796</v>
      </c>
      <c r="FX564" s="466">
        <f t="shared" si="1292"/>
        <v>0</v>
      </c>
      <c r="FY564" s="466">
        <f t="shared" si="1293"/>
        <v>0</v>
      </c>
      <c r="FZ564" s="466">
        <f t="shared" si="1294"/>
        <v>266.44505130276099</v>
      </c>
      <c r="GA564" s="466">
        <f t="shared" si="1295"/>
        <v>0</v>
      </c>
      <c r="GB564" s="466">
        <f t="shared" si="1296"/>
        <v>0</v>
      </c>
      <c r="GC564" s="468">
        <f t="shared" si="1297"/>
        <v>272.58742196955251</v>
      </c>
    </row>
    <row r="565" spans="1:185">
      <c r="A565" s="97">
        <v>562</v>
      </c>
      <c r="B565" s="97" t="s">
        <v>11</v>
      </c>
      <c r="C565" s="97" t="s">
        <v>213</v>
      </c>
      <c r="D565" s="97" t="s">
        <v>935</v>
      </c>
      <c r="E565" s="321">
        <v>3.5868861344656E-2</v>
      </c>
      <c r="F565" s="122">
        <v>0</v>
      </c>
      <c r="G565" s="122">
        <v>0.50951928467213103</v>
      </c>
      <c r="H565" s="122">
        <v>3.5868861344656E-2</v>
      </c>
      <c r="I565" s="122">
        <v>0</v>
      </c>
      <c r="J565" s="122">
        <v>0.50923624692396596</v>
      </c>
      <c r="K565" s="122">
        <v>3.5868861344656E-2</v>
      </c>
      <c r="L565" s="122">
        <v>0</v>
      </c>
      <c r="M565" s="122">
        <v>0.50890731116258603</v>
      </c>
      <c r="N565" s="122">
        <v>3.5868861344656E-2</v>
      </c>
      <c r="O565" s="122">
        <v>0</v>
      </c>
      <c r="P565" s="475">
        <v>0.50849540591577602</v>
      </c>
      <c r="Q565" s="474">
        <v>3</v>
      </c>
      <c r="R565" s="97">
        <v>0.107606584033969</v>
      </c>
      <c r="S565" s="97">
        <v>0</v>
      </c>
      <c r="T565" s="97">
        <v>1.52855785401639</v>
      </c>
      <c r="U565" s="97">
        <v>0.107606584033969</v>
      </c>
      <c r="V565" s="97">
        <v>0</v>
      </c>
      <c r="W565" s="97">
        <v>1.5277087407718899</v>
      </c>
      <c r="X565" s="97">
        <v>0.107606584033969</v>
      </c>
      <c r="Y565" s="97">
        <v>0</v>
      </c>
      <c r="Z565" s="97">
        <v>1.52672193348775</v>
      </c>
      <c r="AA565" s="97">
        <v>0.107606584033969</v>
      </c>
      <c r="AB565" s="97">
        <v>0</v>
      </c>
      <c r="AC565" s="97">
        <v>1.5254862177473201</v>
      </c>
      <c r="AD565" s="321">
        <v>464.143504986045</v>
      </c>
      <c r="AE565" s="97">
        <v>0</v>
      </c>
      <c r="AF565" s="97">
        <v>6593.1857823230703</v>
      </c>
      <c r="AG565" s="97">
        <v>464.143504986045</v>
      </c>
      <c r="AH565" s="97">
        <v>0</v>
      </c>
      <c r="AI565" s="97">
        <v>6589.5232703962402</v>
      </c>
      <c r="AJ565" s="97">
        <v>464.143504986045</v>
      </c>
      <c r="AK565" s="97">
        <v>0</v>
      </c>
      <c r="AL565" s="97">
        <v>6585.2668914794904</v>
      </c>
      <c r="AM565" s="97">
        <v>464.143504986045</v>
      </c>
      <c r="AN565" s="97">
        <v>0</v>
      </c>
      <c r="AO565" s="97">
        <v>6579.93677867925</v>
      </c>
      <c r="AP565" s="466">
        <f t="shared" si="1154"/>
        <v>4313.3374147396526</v>
      </c>
      <c r="AQ565" s="122">
        <f t="shared" si="1155"/>
        <v>0</v>
      </c>
      <c r="AR565" s="473">
        <f t="shared" si="1156"/>
        <v>4313.337414739668</v>
      </c>
      <c r="AS565" s="122">
        <f t="shared" si="1157"/>
        <v>4313.3374147396526</v>
      </c>
      <c r="AT565" s="122">
        <f t="shared" si="1158"/>
        <v>0</v>
      </c>
      <c r="AU565" s="122">
        <f t="shared" si="1159"/>
        <v>4313.3374147396835</v>
      </c>
      <c r="AV565" s="122">
        <f t="shared" si="1160"/>
        <v>4313.3374147396526</v>
      </c>
      <c r="AW565" s="122">
        <f t="shared" si="1161"/>
        <v>0</v>
      </c>
      <c r="AX565" s="122">
        <f t="shared" si="1162"/>
        <v>4313.3374500198915</v>
      </c>
      <c r="AY565" s="122">
        <f t="shared" si="1163"/>
        <v>4313.3374147396526</v>
      </c>
      <c r="AZ565" s="122">
        <f t="shared" si="1164"/>
        <v>0</v>
      </c>
      <c r="BA565" s="469">
        <f t="shared" si="1165"/>
        <v>4313.337414739688</v>
      </c>
      <c r="BB565" s="97">
        <f t="shared" si="1166"/>
        <v>5.5353623912880795E-3</v>
      </c>
      <c r="BC565" s="97">
        <f t="shared" si="1167"/>
        <v>0</v>
      </c>
      <c r="BD565" s="97">
        <f t="shared" si="1168"/>
        <v>7.8630148275680309E-2</v>
      </c>
      <c r="BE565" s="97">
        <f t="shared" si="1169"/>
        <v>5.5353623912880795E-3</v>
      </c>
      <c r="BF565" s="97">
        <f t="shared" si="1170"/>
        <v>0</v>
      </c>
      <c r="BG565" s="97">
        <f t="shared" si="1171"/>
        <v>7.8586469261410691E-2</v>
      </c>
      <c r="BH565" s="97">
        <f t="shared" si="1172"/>
        <v>5.5353623912880795E-3</v>
      </c>
      <c r="BI565" s="97">
        <f t="shared" si="1173"/>
        <v>0</v>
      </c>
      <c r="BJ565" s="97">
        <f t="shared" si="1174"/>
        <v>7.853570716374618E-2</v>
      </c>
      <c r="BK565" s="97">
        <f t="shared" si="1175"/>
        <v>5.5353623912880795E-3</v>
      </c>
      <c r="BL565" s="97">
        <f t="shared" si="1176"/>
        <v>0</v>
      </c>
      <c r="BM565" s="469">
        <f t="shared" si="1177"/>
        <v>7.8472141030713469E-2</v>
      </c>
      <c r="BN565" s="467">
        <f t="shared" si="1178"/>
        <v>152931057.30403045</v>
      </c>
      <c r="BO565" s="97">
        <f t="shared" si="1179"/>
        <v>0</v>
      </c>
      <c r="BP565" s="97">
        <f t="shared" si="1180"/>
        <v>34329720.047695205</v>
      </c>
      <c r="BQ565" s="97">
        <f t="shared" si="1181"/>
        <v>152931057.30403045</v>
      </c>
      <c r="BR565" s="97">
        <f t="shared" si="1182"/>
        <v>0</v>
      </c>
      <c r="BS565" s="97">
        <f t="shared" si="1183"/>
        <v>34340461.202520937</v>
      </c>
      <c r="BT565" s="97">
        <f t="shared" si="1184"/>
        <v>152931057.30403045</v>
      </c>
      <c r="BU565" s="97">
        <f t="shared" si="1185"/>
        <v>0</v>
      </c>
      <c r="BV565" s="97">
        <f t="shared" si="1186"/>
        <v>34352956.176793128</v>
      </c>
      <c r="BW565" s="97">
        <f t="shared" si="1187"/>
        <v>152931057.30403045</v>
      </c>
      <c r="BX565" s="97">
        <f t="shared" si="1188"/>
        <v>0</v>
      </c>
      <c r="BY565" s="469">
        <f t="shared" si="1189"/>
        <v>34368620.01402358</v>
      </c>
      <c r="BZ565" s="470">
        <f t="shared" si="1190"/>
        <v>71.060269535065586</v>
      </c>
      <c r="CA565" s="470">
        <f t="shared" si="1191"/>
        <v>0</v>
      </c>
      <c r="CB565" s="470">
        <f t="shared" si="1192"/>
        <v>1.1229447402822053</v>
      </c>
      <c r="CC565" s="470">
        <f t="shared" si="1193"/>
        <v>71.060269535065586</v>
      </c>
      <c r="CD565" s="470">
        <f t="shared" si="1194"/>
        <v>0</v>
      </c>
      <c r="CE565" s="470">
        <f t="shared" si="1195"/>
        <v>1.123920426912334</v>
      </c>
      <c r="CF565" s="470">
        <f t="shared" si="1196"/>
        <v>71.060269535065586</v>
      </c>
      <c r="CG565" s="470">
        <f t="shared" si="1197"/>
        <v>0</v>
      </c>
      <c r="CH565" s="470">
        <f t="shared" si="1198"/>
        <v>1.1250560898904112</v>
      </c>
      <c r="CI565" s="470">
        <f t="shared" si="1199"/>
        <v>71.060269535065586</v>
      </c>
      <c r="CJ565" s="470">
        <f t="shared" si="1200"/>
        <v>0</v>
      </c>
      <c r="CK565" s="472">
        <f t="shared" si="1201"/>
        <v>1.1264808430972124</v>
      </c>
      <c r="CL565" s="470">
        <f t="shared" si="1202"/>
        <v>0</v>
      </c>
      <c r="CM565" s="116">
        <f t="shared" si="1203"/>
        <v>0</v>
      </c>
      <c r="CN565" s="116">
        <f t="shared" si="1204"/>
        <v>0</v>
      </c>
      <c r="CO565" s="116">
        <f t="shared" si="1205"/>
        <v>0</v>
      </c>
      <c r="CP565" s="116">
        <f t="shared" si="1206"/>
        <v>0</v>
      </c>
      <c r="CQ565" s="116">
        <f t="shared" si="1207"/>
        <v>0</v>
      </c>
      <c r="CR565" s="116">
        <f t="shared" si="1208"/>
        <v>0</v>
      </c>
      <c r="CS565" s="116">
        <f t="shared" si="1209"/>
        <v>0</v>
      </c>
      <c r="CT565" s="116">
        <f t="shared" si="1210"/>
        <v>0</v>
      </c>
      <c r="CU565" s="116">
        <f t="shared" si="1211"/>
        <v>0</v>
      </c>
      <c r="CV565" s="116">
        <f t="shared" si="1212"/>
        <v>0</v>
      </c>
      <c r="CW565" s="471">
        <f t="shared" si="1213"/>
        <v>0</v>
      </c>
      <c r="CX565" s="470">
        <f t="shared" si="1214"/>
        <v>0</v>
      </c>
      <c r="CY565" s="116">
        <f t="shared" si="1215"/>
        <v>0</v>
      </c>
      <c r="CZ565" s="116">
        <f t="shared" si="1216"/>
        <v>0</v>
      </c>
      <c r="DA565" s="116">
        <f t="shared" si="1217"/>
        <v>0</v>
      </c>
      <c r="DB565" s="116">
        <f t="shared" si="1218"/>
        <v>0</v>
      </c>
      <c r="DC565" s="116">
        <f t="shared" si="1219"/>
        <v>0</v>
      </c>
      <c r="DD565" s="116">
        <f t="shared" si="1220"/>
        <v>0</v>
      </c>
      <c r="DE565" s="116">
        <f t="shared" si="1221"/>
        <v>0</v>
      </c>
      <c r="DF565" s="116">
        <f t="shared" si="1222"/>
        <v>0</v>
      </c>
      <c r="DG565" s="116">
        <f t="shared" si="1223"/>
        <v>0</v>
      </c>
      <c r="DH565" s="116">
        <f t="shared" si="1224"/>
        <v>0</v>
      </c>
      <c r="DI565" s="471">
        <f t="shared" si="1225"/>
        <v>0</v>
      </c>
      <c r="DJ565" s="470">
        <f t="shared" si="1226"/>
        <v>0</v>
      </c>
      <c r="DK565" s="116">
        <f t="shared" si="1227"/>
        <v>0</v>
      </c>
      <c r="DL565" s="116">
        <f t="shared" si="1228"/>
        <v>0</v>
      </c>
      <c r="DM565" s="116">
        <f t="shared" si="1229"/>
        <v>0</v>
      </c>
      <c r="DN565" s="116">
        <f t="shared" si="1230"/>
        <v>0</v>
      </c>
      <c r="DO565" s="116">
        <f t="shared" si="1231"/>
        <v>0</v>
      </c>
      <c r="DP565" s="116">
        <f t="shared" si="1232"/>
        <v>0</v>
      </c>
      <c r="DQ565" s="116">
        <f t="shared" si="1233"/>
        <v>0</v>
      </c>
      <c r="DR565" s="116">
        <f t="shared" si="1234"/>
        <v>0</v>
      </c>
      <c r="DS565" s="116">
        <f t="shared" si="1235"/>
        <v>0</v>
      </c>
      <c r="DT565" s="116">
        <f t="shared" si="1236"/>
        <v>0</v>
      </c>
      <c r="DU565" s="471">
        <f t="shared" si="1237"/>
        <v>0</v>
      </c>
      <c r="DV565" s="470">
        <f t="shared" si="1238"/>
        <v>0</v>
      </c>
      <c r="DW565" s="470">
        <f t="shared" si="1239"/>
        <v>0</v>
      </c>
      <c r="DX565" s="470">
        <f t="shared" si="1240"/>
        <v>0</v>
      </c>
      <c r="DY565" s="470">
        <f t="shared" si="1241"/>
        <v>0</v>
      </c>
      <c r="DZ565" s="470">
        <f t="shared" si="1242"/>
        <v>0</v>
      </c>
      <c r="EA565" s="470">
        <f t="shared" si="1243"/>
        <v>0</v>
      </c>
      <c r="EB565" s="470">
        <f t="shared" si="1244"/>
        <v>0</v>
      </c>
      <c r="EC565" s="470">
        <f t="shared" si="1245"/>
        <v>0</v>
      </c>
      <c r="ED565" s="470">
        <f t="shared" si="1246"/>
        <v>0</v>
      </c>
      <c r="EE565" s="470">
        <f t="shared" si="1247"/>
        <v>0</v>
      </c>
      <c r="EF565" s="470">
        <f t="shared" si="1248"/>
        <v>0</v>
      </c>
      <c r="EG565" s="470">
        <f t="shared" si="1249"/>
        <v>0</v>
      </c>
      <c r="EH565" s="466">
        <f t="shared" si="1250"/>
        <v>27628.011771139591</v>
      </c>
      <c r="EI565" s="122">
        <f t="shared" si="1251"/>
        <v>0</v>
      </c>
      <c r="EJ565" s="122">
        <f t="shared" si="1252"/>
        <v>436.59742224234265</v>
      </c>
      <c r="EK565" s="122">
        <f t="shared" si="1253"/>
        <v>27628.011771139591</v>
      </c>
      <c r="EL565" s="122">
        <f t="shared" si="1254"/>
        <v>0</v>
      </c>
      <c r="EM565" s="122">
        <f t="shared" si="1255"/>
        <v>436.97676616938389</v>
      </c>
      <c r="EN565" s="122">
        <f t="shared" si="1256"/>
        <v>27628.011771139591</v>
      </c>
      <c r="EO565" s="122">
        <f t="shared" si="1257"/>
        <v>0</v>
      </c>
      <c r="EP565" s="122">
        <f t="shared" si="1258"/>
        <v>437.41830840292238</v>
      </c>
      <c r="EQ565" s="122">
        <f t="shared" si="1259"/>
        <v>27628.011771139591</v>
      </c>
      <c r="ER565" s="122">
        <f t="shared" si="1260"/>
        <v>0</v>
      </c>
      <c r="ES565" s="469">
        <f t="shared" si="1261"/>
        <v>437.97224801820983</v>
      </c>
      <c r="ET565" s="466">
        <f t="shared" si="1262"/>
        <v>0</v>
      </c>
      <c r="EU565" s="122">
        <f t="shared" si="1263"/>
        <v>0</v>
      </c>
      <c r="EV565" s="122">
        <f t="shared" si="1264"/>
        <v>0</v>
      </c>
      <c r="EW565" s="122">
        <f t="shared" si="1265"/>
        <v>0</v>
      </c>
      <c r="EX565" s="122">
        <f t="shared" si="1266"/>
        <v>0</v>
      </c>
      <c r="EY565" s="122">
        <f t="shared" si="1267"/>
        <v>0</v>
      </c>
      <c r="EZ565" s="122">
        <f t="shared" si="1268"/>
        <v>0</v>
      </c>
      <c r="FA565" s="122">
        <f t="shared" si="1269"/>
        <v>0</v>
      </c>
      <c r="FB565" s="122">
        <f t="shared" si="1270"/>
        <v>0</v>
      </c>
      <c r="FC565" s="122">
        <f t="shared" si="1271"/>
        <v>0</v>
      </c>
      <c r="FD565" s="122">
        <f t="shared" si="1272"/>
        <v>0</v>
      </c>
      <c r="FE565" s="469">
        <f t="shared" si="1273"/>
        <v>0</v>
      </c>
      <c r="FF565" s="466">
        <f t="shared" si="1274"/>
        <v>0</v>
      </c>
      <c r="FG565" s="466">
        <f t="shared" si="1275"/>
        <v>0</v>
      </c>
      <c r="FH565" s="466">
        <f t="shared" si="1276"/>
        <v>0</v>
      </c>
      <c r="FI565" s="466">
        <f t="shared" si="1277"/>
        <v>0</v>
      </c>
      <c r="FJ565" s="466">
        <f t="shared" si="1278"/>
        <v>0</v>
      </c>
      <c r="FK565" s="466">
        <f t="shared" si="1279"/>
        <v>0</v>
      </c>
      <c r="FL565" s="466">
        <f t="shared" si="1280"/>
        <v>0</v>
      </c>
      <c r="FM565" s="466">
        <f t="shared" si="1281"/>
        <v>0</v>
      </c>
      <c r="FN565" s="466">
        <f t="shared" si="1282"/>
        <v>0</v>
      </c>
      <c r="FO565" s="466">
        <f t="shared" si="1283"/>
        <v>0</v>
      </c>
      <c r="FP565" s="466">
        <f t="shared" si="1284"/>
        <v>0</v>
      </c>
      <c r="FQ565" s="468">
        <f t="shared" si="1285"/>
        <v>0</v>
      </c>
      <c r="FR565" s="466">
        <f t="shared" si="1286"/>
        <v>0</v>
      </c>
      <c r="FS565" s="466">
        <f t="shared" si="1287"/>
        <v>0</v>
      </c>
      <c r="FT565" s="466">
        <f t="shared" si="1288"/>
        <v>0</v>
      </c>
      <c r="FU565" s="466">
        <f t="shared" si="1289"/>
        <v>0</v>
      </c>
      <c r="FV565" s="466">
        <f t="shared" si="1290"/>
        <v>0</v>
      </c>
      <c r="FW565" s="466">
        <f t="shared" si="1291"/>
        <v>0</v>
      </c>
      <c r="FX565" s="466">
        <f t="shared" si="1292"/>
        <v>0</v>
      </c>
      <c r="FY565" s="466">
        <f t="shared" si="1293"/>
        <v>0</v>
      </c>
      <c r="FZ565" s="466">
        <f t="shared" si="1294"/>
        <v>0</v>
      </c>
      <c r="GA565" s="466">
        <f t="shared" si="1295"/>
        <v>0</v>
      </c>
      <c r="GB565" s="466">
        <f t="shared" si="1296"/>
        <v>0</v>
      </c>
      <c r="GC565" s="468">
        <f t="shared" si="1297"/>
        <v>0</v>
      </c>
    </row>
    <row r="566" spans="1:185">
      <c r="A566" s="97">
        <v>563</v>
      </c>
      <c r="B566" s="97" t="s">
        <v>11</v>
      </c>
      <c r="C566" s="97" t="s">
        <v>213</v>
      </c>
      <c r="D566" s="97" t="s">
        <v>935</v>
      </c>
      <c r="E566" s="321">
        <v>3.6880189921994003E-2</v>
      </c>
      <c r="F566" s="122">
        <v>0</v>
      </c>
      <c r="G566" s="122">
        <v>0.409817705695255</v>
      </c>
      <c r="H566" s="122">
        <v>3.3837574253429002E-2</v>
      </c>
      <c r="I566" s="122">
        <v>0</v>
      </c>
      <c r="J566" s="122">
        <v>0.38702782603771302</v>
      </c>
      <c r="K566" s="122">
        <v>3.1716963332914003E-2</v>
      </c>
      <c r="L566" s="122">
        <v>0</v>
      </c>
      <c r="M566" s="122">
        <v>0.36903462353579503</v>
      </c>
      <c r="N566" s="122">
        <v>2.6885658453133E-2</v>
      </c>
      <c r="O566" s="122">
        <v>0</v>
      </c>
      <c r="P566" s="475">
        <v>0.33344820951285198</v>
      </c>
      <c r="Q566" s="474">
        <v>9</v>
      </c>
      <c r="R566" s="97">
        <v>0.33192170929794201</v>
      </c>
      <c r="S566" s="97">
        <v>0</v>
      </c>
      <c r="T566" s="97">
        <v>3.6883593512572901</v>
      </c>
      <c r="U566" s="97">
        <v>0.304538168280862</v>
      </c>
      <c r="V566" s="97">
        <v>0</v>
      </c>
      <c r="W566" s="97">
        <v>3.4832504343394102</v>
      </c>
      <c r="X566" s="97">
        <v>0.28545266999622998</v>
      </c>
      <c r="Y566" s="97">
        <v>0</v>
      </c>
      <c r="Z566" s="97">
        <v>3.32131161182215</v>
      </c>
      <c r="AA566" s="97">
        <v>0.2419709260782</v>
      </c>
      <c r="AB566" s="97">
        <v>0</v>
      </c>
      <c r="AC566" s="97">
        <v>3.0010338856156702</v>
      </c>
      <c r="AD566" s="321">
        <v>956.05650138565602</v>
      </c>
      <c r="AE566" s="97">
        <v>0</v>
      </c>
      <c r="AF566" s="97">
        <v>10623.8303745623</v>
      </c>
      <c r="AG566" s="97">
        <v>877.18184002133899</v>
      </c>
      <c r="AH566" s="97">
        <v>0</v>
      </c>
      <c r="AI566" s="97">
        <v>10033.0413179312</v>
      </c>
      <c r="AJ566" s="97">
        <v>822.20859119166403</v>
      </c>
      <c r="AK566" s="97">
        <v>0</v>
      </c>
      <c r="AL566" s="97">
        <v>9566.5980434417706</v>
      </c>
      <c r="AM566" s="97">
        <v>696.96518951014298</v>
      </c>
      <c r="AN566" s="97">
        <v>0</v>
      </c>
      <c r="AO566" s="97">
        <v>8644.0804468323804</v>
      </c>
      <c r="AP566" s="466">
        <f t="shared" si="1154"/>
        <v>2880.3674921048128</v>
      </c>
      <c r="AQ566" s="122">
        <f t="shared" si="1155"/>
        <v>0</v>
      </c>
      <c r="AR566" s="473">
        <f t="shared" si="1156"/>
        <v>2880.3674921048141</v>
      </c>
      <c r="AS566" s="122">
        <f t="shared" si="1157"/>
        <v>2880.3674921048096</v>
      </c>
      <c r="AT566" s="122">
        <f t="shared" si="1158"/>
        <v>0</v>
      </c>
      <c r="AU566" s="122">
        <f t="shared" si="1159"/>
        <v>2880.3674921048109</v>
      </c>
      <c r="AV566" s="122">
        <f t="shared" si="1160"/>
        <v>2880.3674921048141</v>
      </c>
      <c r="AW566" s="122">
        <f t="shared" si="1161"/>
        <v>0</v>
      </c>
      <c r="AX566" s="122">
        <f t="shared" si="1162"/>
        <v>2880.3675058340309</v>
      </c>
      <c r="AY566" s="122">
        <f t="shared" si="1163"/>
        <v>2880.3674921048087</v>
      </c>
      <c r="AZ566" s="122">
        <f t="shared" si="1164"/>
        <v>0</v>
      </c>
      <c r="BA566" s="469">
        <f t="shared" si="1165"/>
        <v>2880.3674921048164</v>
      </c>
      <c r="BB566" s="97">
        <f t="shared" si="1166"/>
        <v>5.6914328647397188E-3</v>
      </c>
      <c r="BC566" s="97">
        <f t="shared" si="1167"/>
        <v>0</v>
      </c>
      <c r="BD566" s="97">
        <f t="shared" si="1168"/>
        <v>6.32439790489044E-2</v>
      </c>
      <c r="BE566" s="97">
        <f t="shared" si="1169"/>
        <v>5.2218896533986151E-3</v>
      </c>
      <c r="BF566" s="97">
        <f t="shared" si="1170"/>
        <v>0</v>
      </c>
      <c r="BG566" s="97">
        <f t="shared" si="1171"/>
        <v>5.972699417597551E-2</v>
      </c>
      <c r="BH566" s="97">
        <f t="shared" si="1172"/>
        <v>4.8946322636760284E-3</v>
      </c>
      <c r="BI566" s="97">
        <f t="shared" si="1173"/>
        <v>0</v>
      </c>
      <c r="BJ566" s="97">
        <f t="shared" si="1174"/>
        <v>5.6950243180985072E-2</v>
      </c>
      <c r="BK566" s="97">
        <f t="shared" si="1175"/>
        <v>4.1490545583951583E-3</v>
      </c>
      <c r="BL566" s="97">
        <f t="shared" si="1176"/>
        <v>0</v>
      </c>
      <c r="BM566" s="469">
        <f t="shared" si="1177"/>
        <v>5.1458468688044455E-2</v>
      </c>
      <c r="BN566" s="467">
        <f t="shared" si="1178"/>
        <v>100538319.0636505</v>
      </c>
      <c r="BO566" s="97">
        <f t="shared" si="1179"/>
        <v>0</v>
      </c>
      <c r="BP566" s="97">
        <f t="shared" si="1180"/>
        <v>25914783.71724052</v>
      </c>
      <c r="BQ566" s="97">
        <f t="shared" si="1181"/>
        <v>105532056.37004672</v>
      </c>
      <c r="BR566" s="97">
        <f t="shared" si="1182"/>
        <v>0</v>
      </c>
      <c r="BS566" s="97">
        <f t="shared" si="1183"/>
        <v>26763155.003771447</v>
      </c>
      <c r="BT566" s="97">
        <f t="shared" si="1184"/>
        <v>109448292.81176753</v>
      </c>
      <c r="BU566" s="97">
        <f t="shared" si="1185"/>
        <v>0</v>
      </c>
      <c r="BV566" s="97">
        <f t="shared" si="1186"/>
        <v>27490167.072982807</v>
      </c>
      <c r="BW566" s="97">
        <f t="shared" si="1187"/>
        <v>120120193.01799858</v>
      </c>
      <c r="BX566" s="97">
        <f t="shared" si="1188"/>
        <v>0</v>
      </c>
      <c r="BY566" s="469">
        <f t="shared" si="1189"/>
        <v>29105239.624884561</v>
      </c>
      <c r="BZ566" s="470">
        <f t="shared" si="1190"/>
        <v>15.144884508503864</v>
      </c>
      <c r="CA566" s="470">
        <f t="shared" si="1191"/>
        <v>0</v>
      </c>
      <c r="CB566" s="470">
        <f t="shared" si="1192"/>
        <v>0.35130502818830106</v>
      </c>
      <c r="CC566" s="470">
        <f t="shared" si="1193"/>
        <v>17.326573047605514</v>
      </c>
      <c r="CD566" s="470">
        <f t="shared" si="1194"/>
        <v>0</v>
      </c>
      <c r="CE566" s="470">
        <f t="shared" si="1195"/>
        <v>0.38416926242122201</v>
      </c>
      <c r="CF566" s="470">
        <f t="shared" si="1196"/>
        <v>19.171005269141997</v>
      </c>
      <c r="CG566" s="470">
        <f t="shared" si="1197"/>
        <v>0</v>
      </c>
      <c r="CH566" s="470">
        <f t="shared" si="1198"/>
        <v>0.41384504505888647</v>
      </c>
      <c r="CI566" s="470">
        <f t="shared" si="1199"/>
        <v>24.821203721636003</v>
      </c>
      <c r="CJ566" s="470">
        <f t="shared" si="1200"/>
        <v>0</v>
      </c>
      <c r="CK566" s="472">
        <f t="shared" si="1201"/>
        <v>0.48492020973821071</v>
      </c>
      <c r="CL566" s="470">
        <f t="shared" si="1202"/>
        <v>0</v>
      </c>
      <c r="CM566" s="116">
        <f t="shared" si="1203"/>
        <v>0</v>
      </c>
      <c r="CN566" s="116">
        <f t="shared" si="1204"/>
        <v>0</v>
      </c>
      <c r="CO566" s="116">
        <f t="shared" si="1205"/>
        <v>0</v>
      </c>
      <c r="CP566" s="116">
        <f t="shared" si="1206"/>
        <v>0</v>
      </c>
      <c r="CQ566" s="116">
        <f t="shared" si="1207"/>
        <v>0</v>
      </c>
      <c r="CR566" s="116">
        <f t="shared" si="1208"/>
        <v>0</v>
      </c>
      <c r="CS566" s="116">
        <f t="shared" si="1209"/>
        <v>0</v>
      </c>
      <c r="CT566" s="116">
        <f t="shared" si="1210"/>
        <v>0</v>
      </c>
      <c r="CU566" s="116">
        <f t="shared" si="1211"/>
        <v>0</v>
      </c>
      <c r="CV566" s="116">
        <f t="shared" si="1212"/>
        <v>0</v>
      </c>
      <c r="CW566" s="471">
        <f t="shared" si="1213"/>
        <v>0</v>
      </c>
      <c r="CX566" s="470">
        <f t="shared" si="1214"/>
        <v>0</v>
      </c>
      <c r="CY566" s="116">
        <f t="shared" si="1215"/>
        <v>0</v>
      </c>
      <c r="CZ566" s="116">
        <f t="shared" si="1216"/>
        <v>0</v>
      </c>
      <c r="DA566" s="116">
        <f t="shared" si="1217"/>
        <v>0</v>
      </c>
      <c r="DB566" s="116">
        <f t="shared" si="1218"/>
        <v>0</v>
      </c>
      <c r="DC566" s="116">
        <f t="shared" si="1219"/>
        <v>0</v>
      </c>
      <c r="DD566" s="116">
        <f t="shared" si="1220"/>
        <v>0</v>
      </c>
      <c r="DE566" s="116">
        <f t="shared" si="1221"/>
        <v>0</v>
      </c>
      <c r="DF566" s="116">
        <f t="shared" si="1222"/>
        <v>0</v>
      </c>
      <c r="DG566" s="116">
        <f t="shared" si="1223"/>
        <v>0</v>
      </c>
      <c r="DH566" s="116">
        <f t="shared" si="1224"/>
        <v>0</v>
      </c>
      <c r="DI566" s="471">
        <f t="shared" si="1225"/>
        <v>0</v>
      </c>
      <c r="DJ566" s="470">
        <f t="shared" si="1226"/>
        <v>0</v>
      </c>
      <c r="DK566" s="116">
        <f t="shared" si="1227"/>
        <v>0</v>
      </c>
      <c r="DL566" s="116">
        <f t="shared" si="1228"/>
        <v>0</v>
      </c>
      <c r="DM566" s="116">
        <f t="shared" si="1229"/>
        <v>0</v>
      </c>
      <c r="DN566" s="116">
        <f t="shared" si="1230"/>
        <v>0</v>
      </c>
      <c r="DO566" s="116">
        <f t="shared" si="1231"/>
        <v>0</v>
      </c>
      <c r="DP566" s="116">
        <f t="shared" si="1232"/>
        <v>0</v>
      </c>
      <c r="DQ566" s="116">
        <f t="shared" si="1233"/>
        <v>0</v>
      </c>
      <c r="DR566" s="116">
        <f t="shared" si="1234"/>
        <v>0</v>
      </c>
      <c r="DS566" s="116">
        <f t="shared" si="1235"/>
        <v>0</v>
      </c>
      <c r="DT566" s="116">
        <f t="shared" si="1236"/>
        <v>0</v>
      </c>
      <c r="DU566" s="471">
        <f t="shared" si="1237"/>
        <v>0</v>
      </c>
      <c r="DV566" s="470">
        <f t="shared" si="1238"/>
        <v>0</v>
      </c>
      <c r="DW566" s="470">
        <f t="shared" si="1239"/>
        <v>0</v>
      </c>
      <c r="DX566" s="470">
        <f t="shared" si="1240"/>
        <v>0</v>
      </c>
      <c r="DY566" s="470">
        <f t="shared" si="1241"/>
        <v>0</v>
      </c>
      <c r="DZ566" s="470">
        <f t="shared" si="1242"/>
        <v>0</v>
      </c>
      <c r="EA566" s="470">
        <f t="shared" si="1243"/>
        <v>0</v>
      </c>
      <c r="EB566" s="470">
        <f t="shared" si="1244"/>
        <v>0</v>
      </c>
      <c r="EC566" s="470">
        <f t="shared" si="1245"/>
        <v>0</v>
      </c>
      <c r="ED566" s="470">
        <f t="shared" si="1246"/>
        <v>0</v>
      </c>
      <c r="EE566" s="470">
        <f t="shared" si="1247"/>
        <v>0</v>
      </c>
      <c r="EF566" s="470">
        <f t="shared" si="1248"/>
        <v>0</v>
      </c>
      <c r="EG566" s="470">
        <f t="shared" si="1249"/>
        <v>0</v>
      </c>
      <c r="EH566" s="466">
        <f t="shared" si="1250"/>
        <v>17664.851971902921</v>
      </c>
      <c r="EI566" s="122">
        <f t="shared" si="1251"/>
        <v>0</v>
      </c>
      <c r="EJ566" s="122">
        <f t="shared" si="1252"/>
        <v>409.75890680757936</v>
      </c>
      <c r="EK566" s="122">
        <f t="shared" si="1253"/>
        <v>20209.553126302129</v>
      </c>
      <c r="EL566" s="122">
        <f t="shared" si="1254"/>
        <v>0</v>
      </c>
      <c r="EM566" s="122">
        <f t="shared" si="1255"/>
        <v>448.09144295656881</v>
      </c>
      <c r="EN566" s="122">
        <f t="shared" si="1256"/>
        <v>22360.881658874267</v>
      </c>
      <c r="EO566" s="122">
        <f t="shared" si="1257"/>
        <v>0</v>
      </c>
      <c r="EP566" s="122">
        <f t="shared" si="1258"/>
        <v>482.70499891669311</v>
      </c>
      <c r="EQ566" s="122">
        <f t="shared" si="1259"/>
        <v>28951.220411153306</v>
      </c>
      <c r="ER566" s="122">
        <f t="shared" si="1260"/>
        <v>0</v>
      </c>
      <c r="ES566" s="469">
        <f t="shared" si="1261"/>
        <v>565.60640778738707</v>
      </c>
      <c r="ET566" s="466">
        <f t="shared" si="1262"/>
        <v>0</v>
      </c>
      <c r="EU566" s="122">
        <f t="shared" si="1263"/>
        <v>0</v>
      </c>
      <c r="EV566" s="122">
        <f t="shared" si="1264"/>
        <v>0</v>
      </c>
      <c r="EW566" s="122">
        <f t="shared" si="1265"/>
        <v>0</v>
      </c>
      <c r="EX566" s="122">
        <f t="shared" si="1266"/>
        <v>0</v>
      </c>
      <c r="EY566" s="122">
        <f t="shared" si="1267"/>
        <v>0</v>
      </c>
      <c r="EZ566" s="122">
        <f t="shared" si="1268"/>
        <v>0</v>
      </c>
      <c r="FA566" s="122">
        <f t="shared" si="1269"/>
        <v>0</v>
      </c>
      <c r="FB566" s="122">
        <f t="shared" si="1270"/>
        <v>0</v>
      </c>
      <c r="FC566" s="122">
        <f t="shared" si="1271"/>
        <v>0</v>
      </c>
      <c r="FD566" s="122">
        <f t="shared" si="1272"/>
        <v>0</v>
      </c>
      <c r="FE566" s="469">
        <f t="shared" si="1273"/>
        <v>0</v>
      </c>
      <c r="FF566" s="466">
        <f t="shared" si="1274"/>
        <v>0</v>
      </c>
      <c r="FG566" s="466">
        <f t="shared" si="1275"/>
        <v>0</v>
      </c>
      <c r="FH566" s="466">
        <f t="shared" si="1276"/>
        <v>0</v>
      </c>
      <c r="FI566" s="466">
        <f t="shared" si="1277"/>
        <v>0</v>
      </c>
      <c r="FJ566" s="466">
        <f t="shared" si="1278"/>
        <v>0</v>
      </c>
      <c r="FK566" s="466">
        <f t="shared" si="1279"/>
        <v>0</v>
      </c>
      <c r="FL566" s="466">
        <f t="shared" si="1280"/>
        <v>0</v>
      </c>
      <c r="FM566" s="466">
        <f t="shared" si="1281"/>
        <v>0</v>
      </c>
      <c r="FN566" s="466">
        <f t="shared" si="1282"/>
        <v>0</v>
      </c>
      <c r="FO566" s="466">
        <f t="shared" si="1283"/>
        <v>0</v>
      </c>
      <c r="FP566" s="466">
        <f t="shared" si="1284"/>
        <v>0</v>
      </c>
      <c r="FQ566" s="468">
        <f t="shared" si="1285"/>
        <v>0</v>
      </c>
      <c r="FR566" s="466">
        <f t="shared" si="1286"/>
        <v>0</v>
      </c>
      <c r="FS566" s="466">
        <f t="shared" si="1287"/>
        <v>0</v>
      </c>
      <c r="FT566" s="466">
        <f t="shared" si="1288"/>
        <v>0</v>
      </c>
      <c r="FU566" s="466">
        <f t="shared" si="1289"/>
        <v>0</v>
      </c>
      <c r="FV566" s="466">
        <f t="shared" si="1290"/>
        <v>0</v>
      </c>
      <c r="FW566" s="466">
        <f t="shared" si="1291"/>
        <v>0</v>
      </c>
      <c r="FX566" s="466">
        <f t="shared" si="1292"/>
        <v>0</v>
      </c>
      <c r="FY566" s="466">
        <f t="shared" si="1293"/>
        <v>0</v>
      </c>
      <c r="FZ566" s="466">
        <f t="shared" si="1294"/>
        <v>0</v>
      </c>
      <c r="GA566" s="466">
        <f t="shared" si="1295"/>
        <v>0</v>
      </c>
      <c r="GB566" s="466">
        <f t="shared" si="1296"/>
        <v>0</v>
      </c>
      <c r="GC566" s="468">
        <f t="shared" si="1297"/>
        <v>0</v>
      </c>
    </row>
    <row r="567" spans="1:185">
      <c r="A567" s="97">
        <v>564</v>
      </c>
      <c r="B567" s="97" t="s">
        <v>11</v>
      </c>
      <c r="C567" s="97" t="s">
        <v>213</v>
      </c>
      <c r="D567" s="97" t="s">
        <v>935</v>
      </c>
      <c r="E567" s="321">
        <v>3.8282503622229E-2</v>
      </c>
      <c r="F567" s="122">
        <v>0</v>
      </c>
      <c r="G567" s="122">
        <v>0.107624304580027</v>
      </c>
      <c r="H567" s="122">
        <v>3.4728084607624998E-2</v>
      </c>
      <c r="I567" s="122">
        <v>0</v>
      </c>
      <c r="J567" s="122">
        <v>0.105035940054878</v>
      </c>
      <c r="K567" s="122">
        <v>3.1651410084231002E-2</v>
      </c>
      <c r="L567" s="122">
        <v>0</v>
      </c>
      <c r="M567" s="122">
        <v>0.10202784074186599</v>
      </c>
      <c r="N567" s="122">
        <v>2.6816635833183E-2</v>
      </c>
      <c r="O567" s="122">
        <v>0</v>
      </c>
      <c r="P567" s="475">
        <v>9.8260990081564997E-2</v>
      </c>
      <c r="Q567" s="474">
        <v>1</v>
      </c>
      <c r="R567" s="97">
        <v>3.8282503622229E-2</v>
      </c>
      <c r="S567" s="97">
        <v>0</v>
      </c>
      <c r="T567" s="97">
        <v>0.107624304580027</v>
      </c>
      <c r="U567" s="97">
        <v>3.4728084607624998E-2</v>
      </c>
      <c r="V567" s="97">
        <v>0</v>
      </c>
      <c r="W567" s="97">
        <v>0.105035940054878</v>
      </c>
      <c r="X567" s="97">
        <v>3.1651410084231002E-2</v>
      </c>
      <c r="Y567" s="97">
        <v>0</v>
      </c>
      <c r="Z567" s="97">
        <v>0.10202784074186599</v>
      </c>
      <c r="AA567" s="97">
        <v>2.6816635833183E-2</v>
      </c>
      <c r="AB567" s="97">
        <v>0</v>
      </c>
      <c r="AC567" s="97">
        <v>9.8260990081564997E-2</v>
      </c>
      <c r="AD567" s="321">
        <v>28.7920633612163</v>
      </c>
      <c r="AE567" s="97">
        <v>0</v>
      </c>
      <c r="AF567" s="97">
        <v>80.943655808228698</v>
      </c>
      <c r="AG567" s="97">
        <v>26.118804096600901</v>
      </c>
      <c r="AH567" s="97">
        <v>0</v>
      </c>
      <c r="AI567" s="97">
        <v>78.996960886040796</v>
      </c>
      <c r="AJ567" s="97">
        <v>23.804853872928302</v>
      </c>
      <c r="AK567" s="97">
        <v>0</v>
      </c>
      <c r="AL567" s="97">
        <v>76.734588623046804</v>
      </c>
      <c r="AM567" s="97">
        <v>20.168646378585802</v>
      </c>
      <c r="AN567" s="97">
        <v>0</v>
      </c>
      <c r="AO567" s="97">
        <v>73.901557752912794</v>
      </c>
      <c r="AP567" s="466">
        <f t="shared" si="1154"/>
        <v>752.09457681597371</v>
      </c>
      <c r="AQ567" s="122">
        <f t="shared" si="1155"/>
        <v>0</v>
      </c>
      <c r="AR567" s="473">
        <f t="shared" si="1156"/>
        <v>752.09457681597212</v>
      </c>
      <c r="AS567" s="122">
        <f t="shared" si="1157"/>
        <v>752.09457681596928</v>
      </c>
      <c r="AT567" s="122">
        <f t="shared" si="1158"/>
        <v>0</v>
      </c>
      <c r="AU567" s="122">
        <f t="shared" si="1159"/>
        <v>752.09457681596746</v>
      </c>
      <c r="AV567" s="122">
        <f t="shared" si="1160"/>
        <v>752.09457681596564</v>
      </c>
      <c r="AW567" s="122">
        <f t="shared" si="1161"/>
        <v>0</v>
      </c>
      <c r="AX567" s="122">
        <f t="shared" si="1162"/>
        <v>752.09460540469536</v>
      </c>
      <c r="AY567" s="122">
        <f t="shared" si="1163"/>
        <v>752.09457681597212</v>
      </c>
      <c r="AZ567" s="122">
        <f t="shared" si="1164"/>
        <v>0</v>
      </c>
      <c r="BA567" s="469">
        <f t="shared" si="1165"/>
        <v>752.09457681596939</v>
      </c>
      <c r="BB567" s="97">
        <f t="shared" si="1166"/>
        <v>5.9078410312126501E-3</v>
      </c>
      <c r="BC567" s="97">
        <f t="shared" si="1167"/>
        <v>0</v>
      </c>
      <c r="BD567" s="97">
        <f t="shared" si="1168"/>
        <v>1.6608821847911053E-2</v>
      </c>
      <c r="BE567" s="97">
        <f t="shared" si="1169"/>
        <v>5.3593151901700394E-3</v>
      </c>
      <c r="BF567" s="97">
        <f t="shared" si="1170"/>
        <v>0</v>
      </c>
      <c r="BG567" s="97">
        <f t="shared" si="1171"/>
        <v>1.6209379682468893E-2</v>
      </c>
      <c r="BH567" s="97">
        <f t="shared" si="1172"/>
        <v>4.8845159406653823E-3</v>
      </c>
      <c r="BI567" s="97">
        <f t="shared" si="1173"/>
        <v>0</v>
      </c>
      <c r="BJ567" s="97">
        <f t="shared" si="1174"/>
        <v>1.574516311181974E-2</v>
      </c>
      <c r="BK567" s="97">
        <f t="shared" si="1175"/>
        <v>4.1384028343008743E-3</v>
      </c>
      <c r="BL567" s="97">
        <f t="shared" si="1176"/>
        <v>0</v>
      </c>
      <c r="BM567" s="469">
        <f t="shared" si="1177"/>
        <v>1.5163854347142845E-2</v>
      </c>
      <c r="BN567" s="467">
        <f t="shared" si="1178"/>
        <v>25705824.124589853</v>
      </c>
      <c r="BO567" s="97">
        <f t="shared" si="1179"/>
        <v>0</v>
      </c>
      <c r="BP567" s="97">
        <f t="shared" si="1180"/>
        <v>14364654.581184516</v>
      </c>
      <c r="BQ567" s="97">
        <f t="shared" si="1181"/>
        <v>27155475.456542607</v>
      </c>
      <c r="BR567" s="97">
        <f t="shared" si="1182"/>
        <v>0</v>
      </c>
      <c r="BS567" s="97">
        <f t="shared" si="1183"/>
        <v>14562886.549537649</v>
      </c>
      <c r="BT567" s="97">
        <f t="shared" si="1184"/>
        <v>28611420.787579022</v>
      </c>
      <c r="BU567" s="97">
        <f t="shared" si="1185"/>
        <v>0</v>
      </c>
      <c r="BV567" s="97">
        <f t="shared" si="1186"/>
        <v>14803080.804731149</v>
      </c>
      <c r="BW567" s="97">
        <f t="shared" si="1187"/>
        <v>31410084.242355857</v>
      </c>
      <c r="BX567" s="97">
        <f t="shared" si="1188"/>
        <v>0</v>
      </c>
      <c r="BY567" s="469">
        <f t="shared" si="1189"/>
        <v>15119942.496030515</v>
      </c>
      <c r="BZ567" s="470">
        <f t="shared" si="1190"/>
        <v>33.573854492713465</v>
      </c>
      <c r="CA567" s="470">
        <f t="shared" si="1191"/>
        <v>0</v>
      </c>
      <c r="CB567" s="470">
        <f t="shared" si="1192"/>
        <v>6.6735179554648285</v>
      </c>
      <c r="CC567" s="470">
        <f t="shared" si="1193"/>
        <v>39.097283601094823</v>
      </c>
      <c r="CD567" s="470">
        <f t="shared" si="1194"/>
        <v>0</v>
      </c>
      <c r="CE567" s="470">
        <f t="shared" si="1195"/>
        <v>6.9323350378589437</v>
      </c>
      <c r="CF567" s="470">
        <f t="shared" si="1196"/>
        <v>45.197703216757269</v>
      </c>
      <c r="CG567" s="470">
        <f t="shared" si="1197"/>
        <v>0</v>
      </c>
      <c r="CH567" s="470">
        <f t="shared" si="1198"/>
        <v>7.2544320731943461</v>
      </c>
      <c r="CI567" s="470">
        <f t="shared" si="1199"/>
        <v>58.56455007583186</v>
      </c>
      <c r="CJ567" s="470">
        <f t="shared" si="1200"/>
        <v>0</v>
      </c>
      <c r="CK567" s="472">
        <f t="shared" si="1201"/>
        <v>7.6937666125080124</v>
      </c>
      <c r="CL567" s="470">
        <f t="shared" si="1202"/>
        <v>0</v>
      </c>
      <c r="CM567" s="116">
        <f t="shared" si="1203"/>
        <v>0</v>
      </c>
      <c r="CN567" s="116">
        <f t="shared" si="1204"/>
        <v>0</v>
      </c>
      <c r="CO567" s="116">
        <f t="shared" si="1205"/>
        <v>0</v>
      </c>
      <c r="CP567" s="116">
        <f t="shared" si="1206"/>
        <v>0</v>
      </c>
      <c r="CQ567" s="116">
        <f t="shared" si="1207"/>
        <v>0</v>
      </c>
      <c r="CR567" s="116">
        <f t="shared" si="1208"/>
        <v>0</v>
      </c>
      <c r="CS567" s="116">
        <f t="shared" si="1209"/>
        <v>0</v>
      </c>
      <c r="CT567" s="116">
        <f t="shared" si="1210"/>
        <v>0</v>
      </c>
      <c r="CU567" s="116">
        <f t="shared" si="1211"/>
        <v>0</v>
      </c>
      <c r="CV567" s="116">
        <f t="shared" si="1212"/>
        <v>0</v>
      </c>
      <c r="CW567" s="471">
        <f t="shared" si="1213"/>
        <v>0</v>
      </c>
      <c r="CX567" s="470">
        <f t="shared" si="1214"/>
        <v>0</v>
      </c>
      <c r="CY567" s="116">
        <f t="shared" si="1215"/>
        <v>0</v>
      </c>
      <c r="CZ567" s="116">
        <f t="shared" si="1216"/>
        <v>0</v>
      </c>
      <c r="DA567" s="116">
        <f t="shared" si="1217"/>
        <v>0</v>
      </c>
      <c r="DB567" s="116">
        <f t="shared" si="1218"/>
        <v>0</v>
      </c>
      <c r="DC567" s="116">
        <f t="shared" si="1219"/>
        <v>0</v>
      </c>
      <c r="DD567" s="116">
        <f t="shared" si="1220"/>
        <v>0</v>
      </c>
      <c r="DE567" s="116">
        <f t="shared" si="1221"/>
        <v>0</v>
      </c>
      <c r="DF567" s="116">
        <f t="shared" si="1222"/>
        <v>0</v>
      </c>
      <c r="DG567" s="116">
        <f t="shared" si="1223"/>
        <v>0</v>
      </c>
      <c r="DH567" s="116">
        <f t="shared" si="1224"/>
        <v>0</v>
      </c>
      <c r="DI567" s="471">
        <f t="shared" si="1225"/>
        <v>0</v>
      </c>
      <c r="DJ567" s="470">
        <f t="shared" si="1226"/>
        <v>0</v>
      </c>
      <c r="DK567" s="116">
        <f t="shared" si="1227"/>
        <v>0</v>
      </c>
      <c r="DL567" s="116">
        <f t="shared" si="1228"/>
        <v>0</v>
      </c>
      <c r="DM567" s="116">
        <f t="shared" si="1229"/>
        <v>0</v>
      </c>
      <c r="DN567" s="116">
        <f t="shared" si="1230"/>
        <v>0</v>
      </c>
      <c r="DO567" s="116">
        <f t="shared" si="1231"/>
        <v>0</v>
      </c>
      <c r="DP567" s="116">
        <f t="shared" si="1232"/>
        <v>0</v>
      </c>
      <c r="DQ567" s="116">
        <f t="shared" si="1233"/>
        <v>0</v>
      </c>
      <c r="DR567" s="116">
        <f t="shared" si="1234"/>
        <v>0</v>
      </c>
      <c r="DS567" s="116">
        <f t="shared" si="1235"/>
        <v>0</v>
      </c>
      <c r="DT567" s="116">
        <f t="shared" si="1236"/>
        <v>0</v>
      </c>
      <c r="DU567" s="471">
        <f t="shared" si="1237"/>
        <v>0</v>
      </c>
      <c r="DV567" s="470">
        <f t="shared" si="1238"/>
        <v>0</v>
      </c>
      <c r="DW567" s="470">
        <f t="shared" si="1239"/>
        <v>0</v>
      </c>
      <c r="DX567" s="470">
        <f t="shared" si="1240"/>
        <v>0</v>
      </c>
      <c r="DY567" s="470">
        <f t="shared" si="1241"/>
        <v>0</v>
      </c>
      <c r="DZ567" s="470">
        <f t="shared" si="1242"/>
        <v>0</v>
      </c>
      <c r="EA567" s="470">
        <f t="shared" si="1243"/>
        <v>0</v>
      </c>
      <c r="EB567" s="470">
        <f t="shared" si="1244"/>
        <v>0</v>
      </c>
      <c r="EC567" s="470">
        <f t="shared" si="1245"/>
        <v>0</v>
      </c>
      <c r="ED567" s="470">
        <f t="shared" si="1246"/>
        <v>0</v>
      </c>
      <c r="EE567" s="470">
        <f t="shared" si="1247"/>
        <v>0</v>
      </c>
      <c r="EF567" s="470">
        <f t="shared" si="1248"/>
        <v>0</v>
      </c>
      <c r="EG567" s="470">
        <f t="shared" si="1249"/>
        <v>0</v>
      </c>
      <c r="EH567" s="466">
        <f t="shared" si="1250"/>
        <v>4351.1367331618003</v>
      </c>
      <c r="EI567" s="122">
        <f t="shared" si="1251"/>
        <v>0</v>
      </c>
      <c r="EJ567" s="122">
        <f t="shared" si="1252"/>
        <v>864.88100798017808</v>
      </c>
      <c r="EK567" s="122">
        <f t="shared" si="1253"/>
        <v>5066.9674189625375</v>
      </c>
      <c r="EL567" s="122">
        <f t="shared" si="1254"/>
        <v>0</v>
      </c>
      <c r="EM567" s="122">
        <f t="shared" si="1255"/>
        <v>898.42343351905117</v>
      </c>
      <c r="EN567" s="122">
        <f t="shared" si="1256"/>
        <v>5857.5754762879315</v>
      </c>
      <c r="EO567" s="122">
        <f t="shared" si="1257"/>
        <v>0</v>
      </c>
      <c r="EP567" s="122">
        <f t="shared" si="1258"/>
        <v>940.16687535098447</v>
      </c>
      <c r="EQ567" s="122">
        <f t="shared" si="1259"/>
        <v>7589.9049705880443</v>
      </c>
      <c r="ER567" s="122">
        <f t="shared" si="1260"/>
        <v>0</v>
      </c>
      <c r="ES567" s="469">
        <f t="shared" si="1261"/>
        <v>997.10417614762935</v>
      </c>
      <c r="ET567" s="466">
        <f t="shared" si="1262"/>
        <v>0</v>
      </c>
      <c r="EU567" s="122">
        <f t="shared" si="1263"/>
        <v>0</v>
      </c>
      <c r="EV567" s="122">
        <f t="shared" si="1264"/>
        <v>0</v>
      </c>
      <c r="EW567" s="122">
        <f t="shared" si="1265"/>
        <v>0</v>
      </c>
      <c r="EX567" s="122">
        <f t="shared" si="1266"/>
        <v>0</v>
      </c>
      <c r="EY567" s="122">
        <f t="shared" si="1267"/>
        <v>0</v>
      </c>
      <c r="EZ567" s="122">
        <f t="shared" si="1268"/>
        <v>0</v>
      </c>
      <c r="FA567" s="122">
        <f t="shared" si="1269"/>
        <v>0</v>
      </c>
      <c r="FB567" s="122">
        <f t="shared" si="1270"/>
        <v>0</v>
      </c>
      <c r="FC567" s="122">
        <f t="shared" si="1271"/>
        <v>0</v>
      </c>
      <c r="FD567" s="122">
        <f t="shared" si="1272"/>
        <v>0</v>
      </c>
      <c r="FE567" s="469">
        <f t="shared" si="1273"/>
        <v>0</v>
      </c>
      <c r="FF567" s="466">
        <f t="shared" si="1274"/>
        <v>0</v>
      </c>
      <c r="FG567" s="466">
        <f t="shared" si="1275"/>
        <v>0</v>
      </c>
      <c r="FH567" s="466">
        <f t="shared" si="1276"/>
        <v>0</v>
      </c>
      <c r="FI567" s="466">
        <f t="shared" si="1277"/>
        <v>0</v>
      </c>
      <c r="FJ567" s="466">
        <f t="shared" si="1278"/>
        <v>0</v>
      </c>
      <c r="FK567" s="466">
        <f t="shared" si="1279"/>
        <v>0</v>
      </c>
      <c r="FL567" s="466">
        <f t="shared" si="1280"/>
        <v>0</v>
      </c>
      <c r="FM567" s="466">
        <f t="shared" si="1281"/>
        <v>0</v>
      </c>
      <c r="FN567" s="466">
        <f t="shared" si="1282"/>
        <v>0</v>
      </c>
      <c r="FO567" s="466">
        <f t="shared" si="1283"/>
        <v>0</v>
      </c>
      <c r="FP567" s="466">
        <f t="shared" si="1284"/>
        <v>0</v>
      </c>
      <c r="FQ567" s="468">
        <f t="shared" si="1285"/>
        <v>0</v>
      </c>
      <c r="FR567" s="466">
        <f t="shared" si="1286"/>
        <v>0</v>
      </c>
      <c r="FS567" s="466">
        <f t="shared" si="1287"/>
        <v>0</v>
      </c>
      <c r="FT567" s="466">
        <f t="shared" si="1288"/>
        <v>0</v>
      </c>
      <c r="FU567" s="466">
        <f t="shared" si="1289"/>
        <v>0</v>
      </c>
      <c r="FV567" s="466">
        <f t="shared" si="1290"/>
        <v>0</v>
      </c>
      <c r="FW567" s="466">
        <f t="shared" si="1291"/>
        <v>0</v>
      </c>
      <c r="FX567" s="466">
        <f t="shared" si="1292"/>
        <v>0</v>
      </c>
      <c r="FY567" s="466">
        <f t="shared" si="1293"/>
        <v>0</v>
      </c>
      <c r="FZ567" s="466">
        <f t="shared" si="1294"/>
        <v>0</v>
      </c>
      <c r="GA567" s="466">
        <f t="shared" si="1295"/>
        <v>0</v>
      </c>
      <c r="GB567" s="466">
        <f t="shared" si="1296"/>
        <v>0</v>
      </c>
      <c r="GC567" s="468">
        <f t="shared" si="1297"/>
        <v>0</v>
      </c>
    </row>
    <row r="568" spans="1:185">
      <c r="A568" s="97">
        <v>565</v>
      </c>
      <c r="B568" s="97" t="s">
        <v>11</v>
      </c>
      <c r="C568" s="97" t="s">
        <v>213</v>
      </c>
      <c r="D568" s="97" t="s">
        <v>935</v>
      </c>
      <c r="E568" s="321">
        <v>3.9594256226455002E-2</v>
      </c>
      <c r="F568" s="122">
        <v>0.35634999082837099</v>
      </c>
      <c r="G568" s="122">
        <v>0.54900575864655499</v>
      </c>
      <c r="H568" s="122">
        <v>3.6327730087773E-2</v>
      </c>
      <c r="I568" s="122">
        <v>0.32695111658503001</v>
      </c>
      <c r="J568" s="122">
        <v>0.54163227611890696</v>
      </c>
      <c r="K568" s="122">
        <v>3.4051060354751E-2</v>
      </c>
      <c r="L568" s="122">
        <v>0.30646099211239902</v>
      </c>
      <c r="M568" s="122">
        <v>0.53306309372190996</v>
      </c>
      <c r="N568" s="122">
        <v>2.8864212789086002E-2</v>
      </c>
      <c r="O568" s="122">
        <v>0.25977914331388202</v>
      </c>
      <c r="P568" s="475">
        <v>0.52233245386878402</v>
      </c>
      <c r="Q568" s="474">
        <v>12</v>
      </c>
      <c r="R568" s="97">
        <v>0.47513107471746202</v>
      </c>
      <c r="S568" s="97">
        <v>4.2761998899404396</v>
      </c>
      <c r="T568" s="97">
        <v>6.5880691037586496</v>
      </c>
      <c r="U568" s="97">
        <v>0.435932761053272</v>
      </c>
      <c r="V568" s="97">
        <v>3.9234133990203501</v>
      </c>
      <c r="W568" s="97">
        <v>6.49958731342688</v>
      </c>
      <c r="X568" s="97">
        <v>0.408612724257018</v>
      </c>
      <c r="Y568" s="97">
        <v>3.6775319053487801</v>
      </c>
      <c r="Z568" s="97">
        <v>6.39675712466292</v>
      </c>
      <c r="AA568" s="97">
        <v>0.34637055346903001</v>
      </c>
      <c r="AB568" s="97">
        <v>3.11734971976658</v>
      </c>
      <c r="AC568" s="97">
        <v>6.2679894464253998</v>
      </c>
      <c r="AD568" s="321">
        <v>1780.3462853158101</v>
      </c>
      <c r="AE568" s="97">
        <v>16023.192324035001</v>
      </c>
      <c r="AF568" s="97">
        <v>24685.912962555201</v>
      </c>
      <c r="AG568" s="97">
        <v>1633.46771677726</v>
      </c>
      <c r="AH568" s="97">
        <v>14701.2789573021</v>
      </c>
      <c r="AI568" s="97">
        <v>24354.366079773601</v>
      </c>
      <c r="AJ568" s="97">
        <v>1531.0978053716001</v>
      </c>
      <c r="AK568" s="97">
        <v>13779.945398670099</v>
      </c>
      <c r="AL568" s="97">
        <v>23969.055312156601</v>
      </c>
      <c r="AM568" s="97">
        <v>1297.87244199522</v>
      </c>
      <c r="AN568" s="97">
        <v>11680.907204221499</v>
      </c>
      <c r="AO568" s="97">
        <v>23486.554176609101</v>
      </c>
      <c r="AP568" s="466">
        <f t="shared" si="1154"/>
        <v>3747.0634526998633</v>
      </c>
      <c r="AQ568" s="122">
        <f t="shared" si="1155"/>
        <v>3747.0634526998638</v>
      </c>
      <c r="AR568" s="473">
        <f t="shared" si="1156"/>
        <v>3747.0634526998665</v>
      </c>
      <c r="AS568" s="122">
        <f t="shared" si="1157"/>
        <v>3747.0634526998679</v>
      </c>
      <c r="AT568" s="122">
        <f t="shared" si="1158"/>
        <v>3747.0634526998633</v>
      </c>
      <c r="AU568" s="122">
        <f t="shared" si="1159"/>
        <v>3747.0634526998706</v>
      </c>
      <c r="AV568" s="122">
        <f t="shared" si="1160"/>
        <v>3747.063452699866</v>
      </c>
      <c r="AW568" s="122">
        <f t="shared" si="1161"/>
        <v>3747.063452699861</v>
      </c>
      <c r="AX568" s="122">
        <f t="shared" si="1162"/>
        <v>3747.0635268835003</v>
      </c>
      <c r="AY568" s="122">
        <f t="shared" si="1163"/>
        <v>3747.0634526998456</v>
      </c>
      <c r="AZ568" s="122">
        <f t="shared" si="1164"/>
        <v>3747.0634526998592</v>
      </c>
      <c r="BA568" s="469">
        <f t="shared" si="1165"/>
        <v>3747.0634526998692</v>
      </c>
      <c r="BB568" s="97">
        <f t="shared" si="1166"/>
        <v>6.1102736081025937E-3</v>
      </c>
      <c r="BC568" s="97">
        <f t="shared" si="1167"/>
        <v>5.499272247350271E-2</v>
      </c>
      <c r="BD568" s="97">
        <f t="shared" si="1168"/>
        <v>8.4723788687133345E-2</v>
      </c>
      <c r="BE568" s="97">
        <f t="shared" si="1169"/>
        <v>5.6061760354342129E-3</v>
      </c>
      <c r="BF568" s="97">
        <f t="shared" si="1170"/>
        <v>5.0455822869438685E-2</v>
      </c>
      <c r="BG568" s="97">
        <f t="shared" si="1171"/>
        <v>8.3585896477949992E-2</v>
      </c>
      <c r="BH568" s="97">
        <f t="shared" si="1172"/>
        <v>5.2548353029681846E-3</v>
      </c>
      <c r="BI568" s="97">
        <f t="shared" si="1173"/>
        <v>4.7293741327212334E-2</v>
      </c>
      <c r="BJ568" s="97">
        <f t="shared" si="1174"/>
        <v>8.226348120781786E-2</v>
      </c>
      <c r="BK568" s="97">
        <f t="shared" si="1175"/>
        <v>4.4543894603068382E-3</v>
      </c>
      <c r="BL568" s="97">
        <f t="shared" si="1176"/>
        <v>4.0089694683183408E-2</v>
      </c>
      <c r="BM568" s="469">
        <f t="shared" si="1177"/>
        <v>8.0607505019817116E-2</v>
      </c>
      <c r="BN568" s="467">
        <f t="shared" si="1178"/>
        <v>125664436.11260055</v>
      </c>
      <c r="BO568" s="97">
        <f t="shared" si="1179"/>
        <v>36473101.729438953</v>
      </c>
      <c r="BP568" s="97">
        <f t="shared" si="1180"/>
        <v>28595488.146405429</v>
      </c>
      <c r="BQ568" s="97">
        <f t="shared" si="1181"/>
        <v>131906187.40252671</v>
      </c>
      <c r="BR568" s="97">
        <f t="shared" si="1182"/>
        <v>38284720.329019353</v>
      </c>
      <c r="BS568" s="97">
        <f t="shared" si="1183"/>
        <v>28814006.871223278</v>
      </c>
      <c r="BT568" s="97">
        <f t="shared" si="1184"/>
        <v>136801153.30921701</v>
      </c>
      <c r="BU568" s="97">
        <f t="shared" si="1185"/>
        <v>39705445.197563775</v>
      </c>
      <c r="BV568" s="97">
        <f t="shared" si="1186"/>
        <v>29073877.577423047</v>
      </c>
      <c r="BW568" s="97">
        <f t="shared" si="1187"/>
        <v>150140130.26999882</v>
      </c>
      <c r="BX568" s="97">
        <f t="shared" si="1188"/>
        <v>43576977.022378467</v>
      </c>
      <c r="BY568" s="469">
        <f t="shared" si="1189"/>
        <v>29408653.633456767</v>
      </c>
      <c r="BZ568" s="470">
        <f t="shared" si="1190"/>
        <v>13.224186208755896</v>
      </c>
      <c r="CA568" s="470">
        <f t="shared" si="1191"/>
        <v>0.42646628628423355</v>
      </c>
      <c r="CB568" s="470">
        <f t="shared" si="1192"/>
        <v>0.21702480420318468</v>
      </c>
      <c r="CC568" s="470">
        <f t="shared" si="1193"/>
        <v>15.12918954333963</v>
      </c>
      <c r="CD568" s="470">
        <f t="shared" si="1194"/>
        <v>0.48790066754855338</v>
      </c>
      <c r="CE568" s="470">
        <f t="shared" si="1195"/>
        <v>0.22166027996653845</v>
      </c>
      <c r="CF568" s="470">
        <f t="shared" si="1196"/>
        <v>16.739707942032769</v>
      </c>
      <c r="CG568" s="470">
        <f t="shared" si="1197"/>
        <v>0.53983821513301167</v>
      </c>
      <c r="CH568" s="470">
        <f t="shared" si="1198"/>
        <v>0.22725481842453968</v>
      </c>
      <c r="CI568" s="470">
        <f t="shared" si="1199"/>
        <v>21.673339255645367</v>
      </c>
      <c r="CJ568" s="470">
        <f t="shared" si="1200"/>
        <v>0.69894270678173076</v>
      </c>
      <c r="CK568" s="472">
        <f t="shared" si="1201"/>
        <v>0.23459399449235163</v>
      </c>
      <c r="CL568" s="470">
        <f t="shared" si="1202"/>
        <v>0</v>
      </c>
      <c r="CM568" s="116">
        <f t="shared" si="1203"/>
        <v>0</v>
      </c>
      <c r="CN568" s="116">
        <f t="shared" si="1204"/>
        <v>0</v>
      </c>
      <c r="CO568" s="116">
        <f t="shared" si="1205"/>
        <v>0</v>
      </c>
      <c r="CP568" s="116">
        <f t="shared" si="1206"/>
        <v>0</v>
      </c>
      <c r="CQ568" s="116">
        <f t="shared" si="1207"/>
        <v>0</v>
      </c>
      <c r="CR568" s="116">
        <f t="shared" si="1208"/>
        <v>0</v>
      </c>
      <c r="CS568" s="116">
        <f t="shared" si="1209"/>
        <v>0</v>
      </c>
      <c r="CT568" s="116">
        <f t="shared" si="1210"/>
        <v>0</v>
      </c>
      <c r="CU568" s="116">
        <f t="shared" si="1211"/>
        <v>0</v>
      </c>
      <c r="CV568" s="116">
        <f t="shared" si="1212"/>
        <v>0</v>
      </c>
      <c r="CW568" s="471">
        <f t="shared" si="1213"/>
        <v>0</v>
      </c>
      <c r="CX568" s="470">
        <f t="shared" si="1214"/>
        <v>0</v>
      </c>
      <c r="CY568" s="116">
        <f t="shared" si="1215"/>
        <v>0</v>
      </c>
      <c r="CZ568" s="116">
        <f t="shared" si="1216"/>
        <v>0</v>
      </c>
      <c r="DA568" s="116">
        <f t="shared" si="1217"/>
        <v>0</v>
      </c>
      <c r="DB568" s="116">
        <f t="shared" si="1218"/>
        <v>0</v>
      </c>
      <c r="DC568" s="116">
        <f t="shared" si="1219"/>
        <v>0</v>
      </c>
      <c r="DD568" s="116">
        <f t="shared" si="1220"/>
        <v>0</v>
      </c>
      <c r="DE568" s="116">
        <f t="shared" si="1221"/>
        <v>0</v>
      </c>
      <c r="DF568" s="116">
        <f t="shared" si="1222"/>
        <v>0</v>
      </c>
      <c r="DG568" s="116">
        <f t="shared" si="1223"/>
        <v>0</v>
      </c>
      <c r="DH568" s="116">
        <f t="shared" si="1224"/>
        <v>0</v>
      </c>
      <c r="DI568" s="471">
        <f t="shared" si="1225"/>
        <v>0</v>
      </c>
      <c r="DJ568" s="470">
        <f t="shared" si="1226"/>
        <v>0</v>
      </c>
      <c r="DK568" s="116">
        <f t="shared" si="1227"/>
        <v>0</v>
      </c>
      <c r="DL568" s="116">
        <f t="shared" si="1228"/>
        <v>0</v>
      </c>
      <c r="DM568" s="116">
        <f t="shared" si="1229"/>
        <v>0</v>
      </c>
      <c r="DN568" s="116">
        <f t="shared" si="1230"/>
        <v>0</v>
      </c>
      <c r="DO568" s="116">
        <f t="shared" si="1231"/>
        <v>0</v>
      </c>
      <c r="DP568" s="116">
        <f t="shared" si="1232"/>
        <v>0</v>
      </c>
      <c r="DQ568" s="116">
        <f t="shared" si="1233"/>
        <v>0</v>
      </c>
      <c r="DR568" s="116">
        <f t="shared" si="1234"/>
        <v>0</v>
      </c>
      <c r="DS568" s="116">
        <f t="shared" si="1235"/>
        <v>0</v>
      </c>
      <c r="DT568" s="116">
        <f t="shared" si="1236"/>
        <v>0</v>
      </c>
      <c r="DU568" s="471">
        <f t="shared" si="1237"/>
        <v>0</v>
      </c>
      <c r="DV568" s="470">
        <f t="shared" si="1238"/>
        <v>0</v>
      </c>
      <c r="DW568" s="470">
        <f t="shared" si="1239"/>
        <v>0</v>
      </c>
      <c r="DX568" s="470">
        <f t="shared" si="1240"/>
        <v>0</v>
      </c>
      <c r="DY568" s="470">
        <f t="shared" si="1241"/>
        <v>0</v>
      </c>
      <c r="DZ568" s="470">
        <f t="shared" si="1242"/>
        <v>0</v>
      </c>
      <c r="EA568" s="470">
        <f t="shared" si="1243"/>
        <v>0</v>
      </c>
      <c r="EB568" s="470">
        <f t="shared" si="1244"/>
        <v>0</v>
      </c>
      <c r="EC568" s="470">
        <f t="shared" si="1245"/>
        <v>0</v>
      </c>
      <c r="ED568" s="470">
        <f t="shared" si="1246"/>
        <v>0</v>
      </c>
      <c r="EE568" s="470">
        <f t="shared" si="1247"/>
        <v>0</v>
      </c>
      <c r="EF568" s="470">
        <f t="shared" si="1248"/>
        <v>0</v>
      </c>
      <c r="EG568" s="470">
        <f t="shared" si="1249"/>
        <v>0</v>
      </c>
      <c r="EH568" s="466">
        <f t="shared" si="1250"/>
        <v>20566.089863138353</v>
      </c>
      <c r="EI568" s="122">
        <f t="shared" si="1251"/>
        <v>663.2350625487378</v>
      </c>
      <c r="EJ568" s="122">
        <f t="shared" si="1252"/>
        <v>337.51427538258935</v>
      </c>
      <c r="EK568" s="122">
        <f t="shared" si="1253"/>
        <v>23528.727347982793</v>
      </c>
      <c r="EL568" s="122">
        <f t="shared" si="1254"/>
        <v>758.77704795512466</v>
      </c>
      <c r="EM568" s="122">
        <f t="shared" si="1255"/>
        <v>344.72330961748349</v>
      </c>
      <c r="EN568" s="122">
        <f t="shared" si="1256"/>
        <v>26033.385524365549</v>
      </c>
      <c r="EO568" s="122">
        <f t="shared" si="1257"/>
        <v>839.54967577745151</v>
      </c>
      <c r="EP568" s="122">
        <f t="shared" si="1258"/>
        <v>353.42386622291434</v>
      </c>
      <c r="EQ568" s="122">
        <f t="shared" si="1259"/>
        <v>33706.107561518991</v>
      </c>
      <c r="ER568" s="122">
        <f t="shared" si="1260"/>
        <v>1086.9870016909329</v>
      </c>
      <c r="ES568" s="469">
        <f t="shared" si="1261"/>
        <v>364.8376615332125</v>
      </c>
      <c r="ET568" s="466">
        <f t="shared" si="1262"/>
        <v>0</v>
      </c>
      <c r="EU568" s="122">
        <f t="shared" si="1263"/>
        <v>0</v>
      </c>
      <c r="EV568" s="122">
        <f t="shared" si="1264"/>
        <v>0</v>
      </c>
      <c r="EW568" s="122">
        <f t="shared" si="1265"/>
        <v>0</v>
      </c>
      <c r="EX568" s="122">
        <f t="shared" si="1266"/>
        <v>0</v>
      </c>
      <c r="EY568" s="122">
        <f t="shared" si="1267"/>
        <v>0</v>
      </c>
      <c r="EZ568" s="122">
        <f t="shared" si="1268"/>
        <v>0</v>
      </c>
      <c r="FA568" s="122">
        <f t="shared" si="1269"/>
        <v>0</v>
      </c>
      <c r="FB568" s="122">
        <f t="shared" si="1270"/>
        <v>0</v>
      </c>
      <c r="FC568" s="122">
        <f t="shared" si="1271"/>
        <v>0</v>
      </c>
      <c r="FD568" s="122">
        <f t="shared" si="1272"/>
        <v>0</v>
      </c>
      <c r="FE568" s="469">
        <f t="shared" si="1273"/>
        <v>0</v>
      </c>
      <c r="FF568" s="466">
        <f t="shared" si="1274"/>
        <v>0</v>
      </c>
      <c r="FG568" s="466">
        <f t="shared" si="1275"/>
        <v>0</v>
      </c>
      <c r="FH568" s="466">
        <f t="shared" si="1276"/>
        <v>0</v>
      </c>
      <c r="FI568" s="466">
        <f t="shared" si="1277"/>
        <v>0</v>
      </c>
      <c r="FJ568" s="466">
        <f t="shared" si="1278"/>
        <v>0</v>
      </c>
      <c r="FK568" s="466">
        <f t="shared" si="1279"/>
        <v>0</v>
      </c>
      <c r="FL568" s="466">
        <f t="shared" si="1280"/>
        <v>0</v>
      </c>
      <c r="FM568" s="466">
        <f t="shared" si="1281"/>
        <v>0</v>
      </c>
      <c r="FN568" s="466">
        <f t="shared" si="1282"/>
        <v>0</v>
      </c>
      <c r="FO568" s="466">
        <f t="shared" si="1283"/>
        <v>0</v>
      </c>
      <c r="FP568" s="466">
        <f t="shared" si="1284"/>
        <v>0</v>
      </c>
      <c r="FQ568" s="468">
        <f t="shared" si="1285"/>
        <v>0</v>
      </c>
      <c r="FR568" s="466">
        <f t="shared" si="1286"/>
        <v>0</v>
      </c>
      <c r="FS568" s="466">
        <f t="shared" si="1287"/>
        <v>0</v>
      </c>
      <c r="FT568" s="466">
        <f t="shared" si="1288"/>
        <v>0</v>
      </c>
      <c r="FU568" s="466">
        <f t="shared" si="1289"/>
        <v>0</v>
      </c>
      <c r="FV568" s="466">
        <f t="shared" si="1290"/>
        <v>0</v>
      </c>
      <c r="FW568" s="466">
        <f t="shared" si="1291"/>
        <v>0</v>
      </c>
      <c r="FX568" s="466">
        <f t="shared" si="1292"/>
        <v>0</v>
      </c>
      <c r="FY568" s="466">
        <f t="shared" si="1293"/>
        <v>0</v>
      </c>
      <c r="FZ568" s="466">
        <f t="shared" si="1294"/>
        <v>0</v>
      </c>
      <c r="GA568" s="466">
        <f t="shared" si="1295"/>
        <v>0</v>
      </c>
      <c r="GB568" s="466">
        <f t="shared" si="1296"/>
        <v>0</v>
      </c>
      <c r="GC568" s="468">
        <f t="shared" si="1297"/>
        <v>0</v>
      </c>
    </row>
    <row r="569" spans="1:185">
      <c r="A569" s="97">
        <v>566</v>
      </c>
      <c r="B569" s="97" t="s">
        <v>11</v>
      </c>
      <c r="C569" s="97" t="s">
        <v>213</v>
      </c>
      <c r="D569" s="97" t="s">
        <v>935</v>
      </c>
      <c r="E569" s="321">
        <v>4.7418376356464002E-2</v>
      </c>
      <c r="F569" s="122">
        <v>0</v>
      </c>
      <c r="G569" s="122">
        <v>0.34675661959566401</v>
      </c>
      <c r="H569" s="122">
        <v>4.7418376356464002E-2</v>
      </c>
      <c r="I569" s="122">
        <v>0</v>
      </c>
      <c r="J569" s="122">
        <v>0.34671690324891502</v>
      </c>
      <c r="K569" s="122">
        <v>4.7418376356464002E-2</v>
      </c>
      <c r="L569" s="122">
        <v>0</v>
      </c>
      <c r="M569" s="122">
        <v>0.34667074641350398</v>
      </c>
      <c r="N569" s="122">
        <v>4.7418376356464002E-2</v>
      </c>
      <c r="O569" s="122">
        <v>0</v>
      </c>
      <c r="P569" s="475">
        <v>0.34661294715628199</v>
      </c>
      <c r="Q569" s="474">
        <v>1</v>
      </c>
      <c r="R569" s="97">
        <v>4.7418376356464002E-2</v>
      </c>
      <c r="S569" s="97">
        <v>0</v>
      </c>
      <c r="T569" s="97">
        <v>0.34675661959566401</v>
      </c>
      <c r="U569" s="97">
        <v>4.7418376356464002E-2</v>
      </c>
      <c r="V569" s="97">
        <v>0</v>
      </c>
      <c r="W569" s="97">
        <v>0.34671690324891502</v>
      </c>
      <c r="X569" s="97">
        <v>4.7418376356464002E-2</v>
      </c>
      <c r="Y569" s="97">
        <v>0</v>
      </c>
      <c r="Z569" s="97">
        <v>0.34667074641350398</v>
      </c>
      <c r="AA569" s="97">
        <v>4.7418376356464002E-2</v>
      </c>
      <c r="AB569" s="97">
        <v>0</v>
      </c>
      <c r="AC569" s="97">
        <v>0.34661294715628199</v>
      </c>
      <c r="AD569" s="321">
        <v>92.117942244183396</v>
      </c>
      <c r="AE569" s="97">
        <v>0</v>
      </c>
      <c r="AF569" s="97">
        <v>673.63137903702795</v>
      </c>
      <c r="AG569" s="97">
        <v>92.117942244183396</v>
      </c>
      <c r="AH569" s="97">
        <v>0</v>
      </c>
      <c r="AI569" s="97">
        <v>673.55422354548602</v>
      </c>
      <c r="AJ569" s="97">
        <v>92.117942244183396</v>
      </c>
      <c r="AK569" s="97">
        <v>0</v>
      </c>
      <c r="AL569" s="97">
        <v>673.46453857421795</v>
      </c>
      <c r="AM569" s="97">
        <v>92.117942244183396</v>
      </c>
      <c r="AN569" s="97">
        <v>0</v>
      </c>
      <c r="AO569" s="97">
        <v>673.35227185348504</v>
      </c>
      <c r="AP569" s="466">
        <f t="shared" si="1154"/>
        <v>1942.6633580132277</v>
      </c>
      <c r="AQ569" s="122">
        <f t="shared" si="1155"/>
        <v>0</v>
      </c>
      <c r="AR569" s="473">
        <f t="shared" si="1156"/>
        <v>1942.6633580132275</v>
      </c>
      <c r="AS569" s="122">
        <f t="shared" si="1157"/>
        <v>1942.6633580132277</v>
      </c>
      <c r="AT569" s="122">
        <f t="shared" si="1158"/>
        <v>0</v>
      </c>
      <c r="AU569" s="122">
        <f t="shared" si="1159"/>
        <v>1942.6633580132318</v>
      </c>
      <c r="AV569" s="122">
        <f t="shared" si="1160"/>
        <v>1942.6633580132277</v>
      </c>
      <c r="AW569" s="122">
        <f t="shared" si="1161"/>
        <v>0</v>
      </c>
      <c r="AX569" s="122">
        <f t="shared" si="1162"/>
        <v>1942.6633067300088</v>
      </c>
      <c r="AY569" s="122">
        <f t="shared" si="1163"/>
        <v>1942.6633580132277</v>
      </c>
      <c r="AZ569" s="122">
        <f t="shared" si="1164"/>
        <v>0</v>
      </c>
      <c r="BA569" s="469">
        <f t="shared" si="1165"/>
        <v>1942.66335801323</v>
      </c>
      <c r="BB569" s="97">
        <f t="shared" si="1166"/>
        <v>7.3177092134992057E-3</v>
      </c>
      <c r="BC569" s="97">
        <f t="shared" si="1167"/>
        <v>0</v>
      </c>
      <c r="BD569" s="97">
        <f t="shared" si="1168"/>
        <v>5.3512252106268629E-2</v>
      </c>
      <c r="BE569" s="97">
        <f t="shared" si="1169"/>
        <v>7.3177092134992057E-3</v>
      </c>
      <c r="BF569" s="97">
        <f t="shared" si="1170"/>
        <v>0</v>
      </c>
      <c r="BG569" s="97">
        <f t="shared" si="1171"/>
        <v>5.350612299137978E-2</v>
      </c>
      <c r="BH569" s="97">
        <f t="shared" si="1172"/>
        <v>7.3177092134992057E-3</v>
      </c>
      <c r="BI569" s="97">
        <f t="shared" si="1173"/>
        <v>0</v>
      </c>
      <c r="BJ569" s="97">
        <f t="shared" si="1174"/>
        <v>5.3498999965968401E-2</v>
      </c>
      <c r="BK569" s="97">
        <f t="shared" si="1175"/>
        <v>7.3177092134992057E-3</v>
      </c>
      <c r="BL569" s="97">
        <f t="shared" si="1176"/>
        <v>0</v>
      </c>
      <c r="BM569" s="469">
        <f t="shared" si="1177"/>
        <v>5.3490080256151117E-2</v>
      </c>
      <c r="BN569" s="467">
        <f t="shared" si="1178"/>
        <v>58861026.287008442</v>
      </c>
      <c r="BO569" s="97">
        <f t="shared" si="1179"/>
        <v>0</v>
      </c>
      <c r="BP569" s="97">
        <f t="shared" si="1180"/>
        <v>19202238.979630515</v>
      </c>
      <c r="BQ569" s="97">
        <f t="shared" si="1181"/>
        <v>58861026.287008442</v>
      </c>
      <c r="BR569" s="97">
        <f t="shared" si="1182"/>
        <v>0</v>
      </c>
      <c r="BS569" s="97">
        <f t="shared" si="1183"/>
        <v>19203477.330388606</v>
      </c>
      <c r="BT569" s="97">
        <f t="shared" si="1184"/>
        <v>58861026.287008442</v>
      </c>
      <c r="BU569" s="97">
        <f t="shared" si="1185"/>
        <v>0</v>
      </c>
      <c r="BV569" s="97">
        <f t="shared" si="1186"/>
        <v>19204916.266395237</v>
      </c>
      <c r="BW569" s="97">
        <f t="shared" si="1187"/>
        <v>58861026.287008442</v>
      </c>
      <c r="BX569" s="97">
        <f t="shared" si="1188"/>
        <v>0</v>
      </c>
      <c r="BY569" s="469">
        <f t="shared" si="1189"/>
        <v>19206719.718371127</v>
      </c>
      <c r="BZ569" s="470">
        <f t="shared" si="1190"/>
        <v>62.065628148594968</v>
      </c>
      <c r="CA569" s="470">
        <f t="shared" si="1191"/>
        <v>0</v>
      </c>
      <c r="CB569" s="470">
        <f t="shared" si="1192"/>
        <v>2.768835242715959</v>
      </c>
      <c r="CC569" s="470">
        <f t="shared" si="1193"/>
        <v>62.065628148594968</v>
      </c>
      <c r="CD569" s="470">
        <f t="shared" si="1194"/>
        <v>0</v>
      </c>
      <c r="CE569" s="470">
        <f t="shared" si="1195"/>
        <v>2.7693309946013853</v>
      </c>
      <c r="CF569" s="470">
        <f t="shared" si="1196"/>
        <v>62.065628148594968</v>
      </c>
      <c r="CG569" s="470">
        <f t="shared" si="1197"/>
        <v>0</v>
      </c>
      <c r="CH569" s="470">
        <f t="shared" si="1198"/>
        <v>2.769907248459881</v>
      </c>
      <c r="CI569" s="470">
        <f t="shared" si="1199"/>
        <v>62.065628148594968</v>
      </c>
      <c r="CJ569" s="470">
        <f t="shared" si="1200"/>
        <v>0</v>
      </c>
      <c r="CK569" s="472">
        <f t="shared" si="1201"/>
        <v>2.7706292964456312</v>
      </c>
      <c r="CL569" s="470">
        <f t="shared" si="1202"/>
        <v>0</v>
      </c>
      <c r="CM569" s="116">
        <f t="shared" si="1203"/>
        <v>0</v>
      </c>
      <c r="CN569" s="116">
        <f t="shared" si="1204"/>
        <v>0</v>
      </c>
      <c r="CO569" s="116">
        <f t="shared" si="1205"/>
        <v>0</v>
      </c>
      <c r="CP569" s="116">
        <f t="shared" si="1206"/>
        <v>0</v>
      </c>
      <c r="CQ569" s="116">
        <f t="shared" si="1207"/>
        <v>0</v>
      </c>
      <c r="CR569" s="116">
        <f t="shared" si="1208"/>
        <v>0</v>
      </c>
      <c r="CS569" s="116">
        <f t="shared" si="1209"/>
        <v>0</v>
      </c>
      <c r="CT569" s="116">
        <f t="shared" si="1210"/>
        <v>0</v>
      </c>
      <c r="CU569" s="116">
        <f t="shared" si="1211"/>
        <v>0</v>
      </c>
      <c r="CV569" s="116">
        <f t="shared" si="1212"/>
        <v>0</v>
      </c>
      <c r="CW569" s="471">
        <f t="shared" si="1213"/>
        <v>0</v>
      </c>
      <c r="CX569" s="470">
        <f t="shared" si="1214"/>
        <v>0</v>
      </c>
      <c r="CY569" s="116">
        <f t="shared" si="1215"/>
        <v>0</v>
      </c>
      <c r="CZ569" s="116">
        <f t="shared" si="1216"/>
        <v>0</v>
      </c>
      <c r="DA569" s="116">
        <f t="shared" si="1217"/>
        <v>0</v>
      </c>
      <c r="DB569" s="116">
        <f t="shared" si="1218"/>
        <v>0</v>
      </c>
      <c r="DC569" s="116">
        <f t="shared" si="1219"/>
        <v>0</v>
      </c>
      <c r="DD569" s="116">
        <f t="shared" si="1220"/>
        <v>0</v>
      </c>
      <c r="DE569" s="116">
        <f t="shared" si="1221"/>
        <v>0</v>
      </c>
      <c r="DF569" s="116">
        <f t="shared" si="1222"/>
        <v>0</v>
      </c>
      <c r="DG569" s="116">
        <f t="shared" si="1223"/>
        <v>0</v>
      </c>
      <c r="DH569" s="116">
        <f t="shared" si="1224"/>
        <v>0</v>
      </c>
      <c r="DI569" s="471">
        <f t="shared" si="1225"/>
        <v>0</v>
      </c>
      <c r="DJ569" s="470">
        <f t="shared" si="1226"/>
        <v>0</v>
      </c>
      <c r="DK569" s="116">
        <f t="shared" si="1227"/>
        <v>0</v>
      </c>
      <c r="DL569" s="116">
        <f t="shared" si="1228"/>
        <v>0</v>
      </c>
      <c r="DM569" s="116">
        <f t="shared" si="1229"/>
        <v>0</v>
      </c>
      <c r="DN569" s="116">
        <f t="shared" si="1230"/>
        <v>0</v>
      </c>
      <c r="DO569" s="116">
        <f t="shared" si="1231"/>
        <v>0</v>
      </c>
      <c r="DP569" s="116">
        <f t="shared" si="1232"/>
        <v>0</v>
      </c>
      <c r="DQ569" s="116">
        <f t="shared" si="1233"/>
        <v>0</v>
      </c>
      <c r="DR569" s="116">
        <f t="shared" si="1234"/>
        <v>0</v>
      </c>
      <c r="DS569" s="116">
        <f t="shared" si="1235"/>
        <v>0</v>
      </c>
      <c r="DT569" s="116">
        <f t="shared" si="1236"/>
        <v>0</v>
      </c>
      <c r="DU569" s="471">
        <f t="shared" si="1237"/>
        <v>0</v>
      </c>
      <c r="DV569" s="470">
        <f t="shared" si="1238"/>
        <v>0</v>
      </c>
      <c r="DW569" s="470">
        <f t="shared" si="1239"/>
        <v>0</v>
      </c>
      <c r="DX569" s="470">
        <f t="shared" si="1240"/>
        <v>0</v>
      </c>
      <c r="DY569" s="470">
        <f t="shared" si="1241"/>
        <v>0</v>
      </c>
      <c r="DZ569" s="470">
        <f t="shared" si="1242"/>
        <v>0</v>
      </c>
      <c r="EA569" s="470">
        <f t="shared" si="1243"/>
        <v>0</v>
      </c>
      <c r="EB569" s="470">
        <f t="shared" si="1244"/>
        <v>0</v>
      </c>
      <c r="EC569" s="470">
        <f t="shared" si="1245"/>
        <v>0</v>
      </c>
      <c r="ED569" s="470">
        <f t="shared" si="1246"/>
        <v>0</v>
      </c>
      <c r="EE569" s="470">
        <f t="shared" si="1247"/>
        <v>0</v>
      </c>
      <c r="EF569" s="470">
        <f t="shared" si="1248"/>
        <v>0</v>
      </c>
      <c r="EG569" s="470">
        <f t="shared" si="1249"/>
        <v>0</v>
      </c>
      <c r="EH569" s="466">
        <f t="shared" si="1250"/>
        <v>8043.6410589294364</v>
      </c>
      <c r="EI569" s="122">
        <f t="shared" si="1251"/>
        <v>0</v>
      </c>
      <c r="EJ569" s="122">
        <f t="shared" si="1252"/>
        <v>358.83817675057429</v>
      </c>
      <c r="EK569" s="122">
        <f t="shared" si="1253"/>
        <v>8043.6410589294364</v>
      </c>
      <c r="EL569" s="122">
        <f t="shared" si="1254"/>
        <v>0</v>
      </c>
      <c r="EM569" s="122">
        <f t="shared" si="1255"/>
        <v>358.90242568093419</v>
      </c>
      <c r="EN569" s="122">
        <f t="shared" si="1256"/>
        <v>8043.6410589294364</v>
      </c>
      <c r="EO569" s="122">
        <f t="shared" si="1257"/>
        <v>0</v>
      </c>
      <c r="EP569" s="122">
        <f t="shared" si="1258"/>
        <v>358.97710758353992</v>
      </c>
      <c r="EQ569" s="122">
        <f t="shared" si="1259"/>
        <v>8043.6410589294364</v>
      </c>
      <c r="ER569" s="122">
        <f t="shared" si="1260"/>
        <v>0</v>
      </c>
      <c r="ES569" s="469">
        <f t="shared" si="1261"/>
        <v>359.07068425387979</v>
      </c>
      <c r="ET569" s="466">
        <f t="shared" si="1262"/>
        <v>0</v>
      </c>
      <c r="EU569" s="122">
        <f t="shared" si="1263"/>
        <v>0</v>
      </c>
      <c r="EV569" s="122">
        <f t="shared" si="1264"/>
        <v>0</v>
      </c>
      <c r="EW569" s="122">
        <f t="shared" si="1265"/>
        <v>0</v>
      </c>
      <c r="EX569" s="122">
        <f t="shared" si="1266"/>
        <v>0</v>
      </c>
      <c r="EY569" s="122">
        <f t="shared" si="1267"/>
        <v>0</v>
      </c>
      <c r="EZ569" s="122">
        <f t="shared" si="1268"/>
        <v>0</v>
      </c>
      <c r="FA569" s="122">
        <f t="shared" si="1269"/>
        <v>0</v>
      </c>
      <c r="FB569" s="122">
        <f t="shared" si="1270"/>
        <v>0</v>
      </c>
      <c r="FC569" s="122">
        <f t="shared" si="1271"/>
        <v>0</v>
      </c>
      <c r="FD569" s="122">
        <f t="shared" si="1272"/>
        <v>0</v>
      </c>
      <c r="FE569" s="469">
        <f t="shared" si="1273"/>
        <v>0</v>
      </c>
      <c r="FF569" s="466">
        <f t="shared" si="1274"/>
        <v>0</v>
      </c>
      <c r="FG569" s="466">
        <f t="shared" si="1275"/>
        <v>0</v>
      </c>
      <c r="FH569" s="466">
        <f t="shared" si="1276"/>
        <v>0</v>
      </c>
      <c r="FI569" s="466">
        <f t="shared" si="1277"/>
        <v>0</v>
      </c>
      <c r="FJ569" s="466">
        <f t="shared" si="1278"/>
        <v>0</v>
      </c>
      <c r="FK569" s="466">
        <f t="shared" si="1279"/>
        <v>0</v>
      </c>
      <c r="FL569" s="466">
        <f t="shared" si="1280"/>
        <v>0</v>
      </c>
      <c r="FM569" s="466">
        <f t="shared" si="1281"/>
        <v>0</v>
      </c>
      <c r="FN569" s="466">
        <f t="shared" si="1282"/>
        <v>0</v>
      </c>
      <c r="FO569" s="466">
        <f t="shared" si="1283"/>
        <v>0</v>
      </c>
      <c r="FP569" s="466">
        <f t="shared" si="1284"/>
        <v>0</v>
      </c>
      <c r="FQ569" s="468">
        <f t="shared" si="1285"/>
        <v>0</v>
      </c>
      <c r="FR569" s="466">
        <f t="shared" si="1286"/>
        <v>0</v>
      </c>
      <c r="FS569" s="466">
        <f t="shared" si="1287"/>
        <v>0</v>
      </c>
      <c r="FT569" s="466">
        <f t="shared" si="1288"/>
        <v>0</v>
      </c>
      <c r="FU569" s="466">
        <f t="shared" si="1289"/>
        <v>0</v>
      </c>
      <c r="FV569" s="466">
        <f t="shared" si="1290"/>
        <v>0</v>
      </c>
      <c r="FW569" s="466">
        <f t="shared" si="1291"/>
        <v>0</v>
      </c>
      <c r="FX569" s="466">
        <f t="shared" si="1292"/>
        <v>0</v>
      </c>
      <c r="FY569" s="466">
        <f t="shared" si="1293"/>
        <v>0</v>
      </c>
      <c r="FZ569" s="466">
        <f t="shared" si="1294"/>
        <v>0</v>
      </c>
      <c r="GA569" s="466">
        <f t="shared" si="1295"/>
        <v>0</v>
      </c>
      <c r="GB569" s="466">
        <f t="shared" si="1296"/>
        <v>0</v>
      </c>
      <c r="GC569" s="468">
        <f t="shared" si="1297"/>
        <v>0</v>
      </c>
    </row>
    <row r="570" spans="1:185">
      <c r="A570" s="97">
        <v>567</v>
      </c>
      <c r="B570" s="97" t="s">
        <v>11</v>
      </c>
      <c r="C570" s="97" t="s">
        <v>213</v>
      </c>
      <c r="D570" s="97" t="s">
        <v>935</v>
      </c>
      <c r="E570" s="321">
        <v>5.6468822180368999E-2</v>
      </c>
      <c r="F570" s="122">
        <v>0</v>
      </c>
      <c r="G570" s="122">
        <v>8.7571555949028004E-2</v>
      </c>
      <c r="H570" s="122">
        <v>5.5243678495285997E-2</v>
      </c>
      <c r="I570" s="122">
        <v>0</v>
      </c>
      <c r="J570" s="122">
        <v>8.5292445904042002E-2</v>
      </c>
      <c r="K570" s="122">
        <v>5.4371361649376997E-2</v>
      </c>
      <c r="L570" s="122">
        <v>0</v>
      </c>
      <c r="M570" s="122">
        <v>8.2973612305965005E-2</v>
      </c>
      <c r="N570" s="122">
        <v>5.1576873961260997E-2</v>
      </c>
      <c r="O570" s="122">
        <v>0</v>
      </c>
      <c r="P570" s="475">
        <v>7.9329282007826005E-2</v>
      </c>
      <c r="Q570" s="474">
        <v>7</v>
      </c>
      <c r="R570" s="97">
        <v>0.39528175526258102</v>
      </c>
      <c r="S570" s="97">
        <v>0</v>
      </c>
      <c r="T570" s="97">
        <v>0.61300089164319504</v>
      </c>
      <c r="U570" s="97">
        <v>0.38670574946700098</v>
      </c>
      <c r="V570" s="97">
        <v>0</v>
      </c>
      <c r="W570" s="97">
        <v>0.59704712132829396</v>
      </c>
      <c r="X570" s="97">
        <v>0.38059953154563603</v>
      </c>
      <c r="Y570" s="97">
        <v>0</v>
      </c>
      <c r="Z570" s="97">
        <v>0.58081528614175604</v>
      </c>
      <c r="AA570" s="97">
        <v>0.36103811772882999</v>
      </c>
      <c r="AB570" s="97">
        <v>0</v>
      </c>
      <c r="AC570" s="97">
        <v>0.55530497405478096</v>
      </c>
      <c r="AD570" s="321">
        <v>1328.7175058965099</v>
      </c>
      <c r="AE570" s="97">
        <v>0</v>
      </c>
      <c r="AF570" s="97">
        <v>2060.5682023331001</v>
      </c>
      <c r="AG570" s="97">
        <v>1299.88974220758</v>
      </c>
      <c r="AH570" s="97">
        <v>0</v>
      </c>
      <c r="AI570" s="97">
        <v>2006.9404959686101</v>
      </c>
      <c r="AJ570" s="97">
        <v>1279.36403228316</v>
      </c>
      <c r="AK570" s="97">
        <v>0</v>
      </c>
      <c r="AL570" s="97">
        <v>1952.37806510925</v>
      </c>
      <c r="AM570" s="97">
        <v>1213.6094341201001</v>
      </c>
      <c r="AN570" s="97">
        <v>0</v>
      </c>
      <c r="AO570" s="97">
        <v>1866.6266032133401</v>
      </c>
      <c r="AP570" s="466">
        <f t="shared" si="1154"/>
        <v>3361.4440540364899</v>
      </c>
      <c r="AQ570" s="122">
        <f t="shared" si="1155"/>
        <v>0</v>
      </c>
      <c r="AR570" s="473">
        <f t="shared" si="1156"/>
        <v>3361.4440540365154</v>
      </c>
      <c r="AS570" s="122">
        <f t="shared" si="1157"/>
        <v>3361.4440540365026</v>
      </c>
      <c r="AT570" s="122">
        <f t="shared" si="1158"/>
        <v>0</v>
      </c>
      <c r="AU570" s="122">
        <f t="shared" si="1159"/>
        <v>3361.4440540365126</v>
      </c>
      <c r="AV570" s="122">
        <f t="shared" si="1160"/>
        <v>3361.4440540365117</v>
      </c>
      <c r="AW570" s="122">
        <f t="shared" si="1161"/>
        <v>0</v>
      </c>
      <c r="AX570" s="122">
        <f t="shared" si="1162"/>
        <v>3361.4440110185824</v>
      </c>
      <c r="AY570" s="122">
        <f t="shared" si="1163"/>
        <v>3361.4440540364853</v>
      </c>
      <c r="AZ570" s="122">
        <f t="shared" si="1164"/>
        <v>0</v>
      </c>
      <c r="BA570" s="469">
        <f t="shared" si="1165"/>
        <v>3361.4440540365067</v>
      </c>
      <c r="BB570" s="97">
        <f t="shared" si="1166"/>
        <v>8.7143941251460553E-3</v>
      </c>
      <c r="BC570" s="97">
        <f t="shared" si="1167"/>
        <v>0</v>
      </c>
      <c r="BD570" s="97">
        <f t="shared" si="1168"/>
        <v>1.3514237117511665E-2</v>
      </c>
      <c r="BE570" s="97">
        <f t="shared" si="1169"/>
        <v>8.525327229122524E-3</v>
      </c>
      <c r="BF570" s="97">
        <f t="shared" si="1170"/>
        <v>0</v>
      </c>
      <c r="BG570" s="97">
        <f t="shared" si="1171"/>
        <v>1.3162519790680435E-2</v>
      </c>
      <c r="BH570" s="97">
        <f t="shared" si="1172"/>
        <v>8.390709354979967E-3</v>
      </c>
      <c r="BI570" s="97">
        <f t="shared" si="1173"/>
        <v>0</v>
      </c>
      <c r="BJ570" s="97">
        <f t="shared" si="1174"/>
        <v>1.2804672236861643E-2</v>
      </c>
      <c r="BK570" s="97">
        <f t="shared" si="1175"/>
        <v>7.959457804977265E-3</v>
      </c>
      <c r="BL570" s="97">
        <f t="shared" si="1176"/>
        <v>0</v>
      </c>
      <c r="BM570" s="469">
        <f t="shared" si="1177"/>
        <v>1.2242271086741058E-2</v>
      </c>
      <c r="BN570" s="467">
        <f t="shared" si="1178"/>
        <v>92309380.142406404</v>
      </c>
      <c r="BO570" s="97">
        <f t="shared" si="1179"/>
        <v>0</v>
      </c>
      <c r="BP570" s="97">
        <f t="shared" si="1180"/>
        <v>72104728.024353936</v>
      </c>
      <c r="BQ570" s="97">
        <f t="shared" si="1181"/>
        <v>93456400.848540798</v>
      </c>
      <c r="BR570" s="97">
        <f t="shared" si="1182"/>
        <v>0</v>
      </c>
      <c r="BS570" s="97">
        <f t="shared" si="1183"/>
        <v>73183217.468651772</v>
      </c>
      <c r="BT570" s="97">
        <f t="shared" si="1184"/>
        <v>94297617.79016912</v>
      </c>
      <c r="BU570" s="97">
        <f t="shared" si="1185"/>
        <v>0</v>
      </c>
      <c r="BV570" s="97">
        <f t="shared" si="1186"/>
        <v>74327739.507243097</v>
      </c>
      <c r="BW570" s="97">
        <f t="shared" si="1187"/>
        <v>97140866.962004259</v>
      </c>
      <c r="BX570" s="97">
        <f t="shared" si="1188"/>
        <v>0</v>
      </c>
      <c r="BY570" s="469">
        <f t="shared" si="1189"/>
        <v>76231256.034304366</v>
      </c>
      <c r="BZ570" s="470">
        <f t="shared" si="1190"/>
        <v>11.676402833351919</v>
      </c>
      <c r="CA570" s="470">
        <f t="shared" si="1191"/>
        <v>0</v>
      </c>
      <c r="CB570" s="470">
        <f t="shared" si="1192"/>
        <v>5.8812906316556717</v>
      </c>
      <c r="CC570" s="470">
        <f t="shared" si="1193"/>
        <v>12.08365804973838</v>
      </c>
      <c r="CD570" s="470">
        <f t="shared" si="1194"/>
        <v>0</v>
      </c>
      <c r="CE570" s="470">
        <f t="shared" si="1195"/>
        <v>6.1287639496389978</v>
      </c>
      <c r="CF570" s="470">
        <f t="shared" si="1196"/>
        <v>12.388036502202354</v>
      </c>
      <c r="CG570" s="470">
        <f t="shared" si="1197"/>
        <v>0</v>
      </c>
      <c r="CH570" s="470">
        <f t="shared" si="1198"/>
        <v>6.3985695005539487</v>
      </c>
      <c r="CI570" s="470">
        <f t="shared" si="1199"/>
        <v>13.452993214827973</v>
      </c>
      <c r="CJ570" s="470">
        <f t="shared" si="1200"/>
        <v>0</v>
      </c>
      <c r="CK570" s="472">
        <f t="shared" si="1201"/>
        <v>6.8639089865944669</v>
      </c>
      <c r="CL570" s="470">
        <f t="shared" si="1202"/>
        <v>0</v>
      </c>
      <c r="CM570" s="116">
        <f t="shared" si="1203"/>
        <v>0</v>
      </c>
      <c r="CN570" s="116">
        <f t="shared" si="1204"/>
        <v>0</v>
      </c>
      <c r="CO570" s="116">
        <f t="shared" si="1205"/>
        <v>0</v>
      </c>
      <c r="CP570" s="116">
        <f t="shared" si="1206"/>
        <v>0</v>
      </c>
      <c r="CQ570" s="116">
        <f t="shared" si="1207"/>
        <v>0</v>
      </c>
      <c r="CR570" s="116">
        <f t="shared" si="1208"/>
        <v>0</v>
      </c>
      <c r="CS570" s="116">
        <f t="shared" si="1209"/>
        <v>0</v>
      </c>
      <c r="CT570" s="116">
        <f t="shared" si="1210"/>
        <v>0</v>
      </c>
      <c r="CU570" s="116">
        <f t="shared" si="1211"/>
        <v>0</v>
      </c>
      <c r="CV570" s="116">
        <f t="shared" si="1212"/>
        <v>0</v>
      </c>
      <c r="CW570" s="471">
        <f t="shared" si="1213"/>
        <v>0</v>
      </c>
      <c r="CX570" s="470">
        <f t="shared" si="1214"/>
        <v>0</v>
      </c>
      <c r="CY570" s="116">
        <f t="shared" si="1215"/>
        <v>0</v>
      </c>
      <c r="CZ570" s="116">
        <f t="shared" si="1216"/>
        <v>0</v>
      </c>
      <c r="DA570" s="116">
        <f t="shared" si="1217"/>
        <v>0</v>
      </c>
      <c r="DB570" s="116">
        <f t="shared" si="1218"/>
        <v>0</v>
      </c>
      <c r="DC570" s="116">
        <f t="shared" si="1219"/>
        <v>0</v>
      </c>
      <c r="DD570" s="116">
        <f t="shared" si="1220"/>
        <v>0</v>
      </c>
      <c r="DE570" s="116">
        <f t="shared" si="1221"/>
        <v>0</v>
      </c>
      <c r="DF570" s="116">
        <f t="shared" si="1222"/>
        <v>0</v>
      </c>
      <c r="DG570" s="116">
        <f t="shared" si="1223"/>
        <v>0</v>
      </c>
      <c r="DH570" s="116">
        <f t="shared" si="1224"/>
        <v>0</v>
      </c>
      <c r="DI570" s="471">
        <f t="shared" si="1225"/>
        <v>0</v>
      </c>
      <c r="DJ570" s="470">
        <f t="shared" si="1226"/>
        <v>0</v>
      </c>
      <c r="DK570" s="116">
        <f t="shared" si="1227"/>
        <v>0</v>
      </c>
      <c r="DL570" s="116">
        <f t="shared" si="1228"/>
        <v>0</v>
      </c>
      <c r="DM570" s="116">
        <f t="shared" si="1229"/>
        <v>0</v>
      </c>
      <c r="DN570" s="116">
        <f t="shared" si="1230"/>
        <v>0</v>
      </c>
      <c r="DO570" s="116">
        <f t="shared" si="1231"/>
        <v>0</v>
      </c>
      <c r="DP570" s="116">
        <f t="shared" si="1232"/>
        <v>0</v>
      </c>
      <c r="DQ570" s="116">
        <f t="shared" si="1233"/>
        <v>0</v>
      </c>
      <c r="DR570" s="116">
        <f t="shared" si="1234"/>
        <v>0</v>
      </c>
      <c r="DS570" s="116">
        <f t="shared" si="1235"/>
        <v>0</v>
      </c>
      <c r="DT570" s="116">
        <f t="shared" si="1236"/>
        <v>0</v>
      </c>
      <c r="DU570" s="471">
        <f t="shared" si="1237"/>
        <v>0</v>
      </c>
      <c r="DV570" s="470">
        <f t="shared" si="1238"/>
        <v>0</v>
      </c>
      <c r="DW570" s="470">
        <f t="shared" si="1239"/>
        <v>0</v>
      </c>
      <c r="DX570" s="470">
        <f t="shared" si="1240"/>
        <v>0</v>
      </c>
      <c r="DY570" s="470">
        <f t="shared" si="1241"/>
        <v>0</v>
      </c>
      <c r="DZ570" s="470">
        <f t="shared" si="1242"/>
        <v>0</v>
      </c>
      <c r="EA570" s="470">
        <f t="shared" si="1243"/>
        <v>0</v>
      </c>
      <c r="EB570" s="470">
        <f t="shared" si="1244"/>
        <v>0</v>
      </c>
      <c r="EC570" s="470">
        <f t="shared" si="1245"/>
        <v>0</v>
      </c>
      <c r="ED570" s="470">
        <f t="shared" si="1246"/>
        <v>0</v>
      </c>
      <c r="EE570" s="470">
        <f t="shared" si="1247"/>
        <v>0</v>
      </c>
      <c r="EF570" s="470">
        <f t="shared" si="1248"/>
        <v>0</v>
      </c>
      <c r="EG570" s="470">
        <f t="shared" si="1249"/>
        <v>0</v>
      </c>
      <c r="EH570" s="466">
        <f t="shared" si="1250"/>
        <v>10592.747908433541</v>
      </c>
      <c r="EI570" s="122">
        <f t="shared" si="1251"/>
        <v>0</v>
      </c>
      <c r="EJ570" s="122">
        <f t="shared" si="1252"/>
        <v>5335.4641773245985</v>
      </c>
      <c r="EK570" s="122">
        <f t="shared" si="1253"/>
        <v>10962.206885067551</v>
      </c>
      <c r="EL570" s="122">
        <f t="shared" si="1254"/>
        <v>0</v>
      </c>
      <c r="EM570" s="122">
        <f t="shared" si="1255"/>
        <v>5559.9701753510963</v>
      </c>
      <c r="EN570" s="122">
        <f t="shared" si="1256"/>
        <v>11238.336808103426</v>
      </c>
      <c r="EO570" s="122">
        <f t="shared" si="1257"/>
        <v>0</v>
      </c>
      <c r="EP570" s="122">
        <f t="shared" si="1258"/>
        <v>5804.7358130160483</v>
      </c>
      <c r="EQ570" s="122">
        <f t="shared" si="1259"/>
        <v>12204.457808829571</v>
      </c>
      <c r="ER570" s="122">
        <f t="shared" si="1260"/>
        <v>0</v>
      </c>
      <c r="ES570" s="469">
        <f t="shared" si="1261"/>
        <v>6226.8884175311487</v>
      </c>
      <c r="ET570" s="466">
        <f t="shared" si="1262"/>
        <v>0</v>
      </c>
      <c r="EU570" s="122">
        <f t="shared" si="1263"/>
        <v>0</v>
      </c>
      <c r="EV570" s="122">
        <f t="shared" si="1264"/>
        <v>0</v>
      </c>
      <c r="EW570" s="122">
        <f t="shared" si="1265"/>
        <v>0</v>
      </c>
      <c r="EX570" s="122">
        <f t="shared" si="1266"/>
        <v>0</v>
      </c>
      <c r="EY570" s="122">
        <f t="shared" si="1267"/>
        <v>0</v>
      </c>
      <c r="EZ570" s="122">
        <f t="shared" si="1268"/>
        <v>0</v>
      </c>
      <c r="FA570" s="122">
        <f t="shared" si="1269"/>
        <v>0</v>
      </c>
      <c r="FB570" s="122">
        <f t="shared" si="1270"/>
        <v>0</v>
      </c>
      <c r="FC570" s="122">
        <f t="shared" si="1271"/>
        <v>0</v>
      </c>
      <c r="FD570" s="122">
        <f t="shared" si="1272"/>
        <v>0</v>
      </c>
      <c r="FE570" s="469">
        <f t="shared" si="1273"/>
        <v>0</v>
      </c>
      <c r="FF570" s="466">
        <f t="shared" si="1274"/>
        <v>0</v>
      </c>
      <c r="FG570" s="466">
        <f t="shared" si="1275"/>
        <v>0</v>
      </c>
      <c r="FH570" s="466">
        <f t="shared" si="1276"/>
        <v>0</v>
      </c>
      <c r="FI570" s="466">
        <f t="shared" si="1277"/>
        <v>0</v>
      </c>
      <c r="FJ570" s="466">
        <f t="shared" si="1278"/>
        <v>0</v>
      </c>
      <c r="FK570" s="466">
        <f t="shared" si="1279"/>
        <v>0</v>
      </c>
      <c r="FL570" s="466">
        <f t="shared" si="1280"/>
        <v>0</v>
      </c>
      <c r="FM570" s="466">
        <f t="shared" si="1281"/>
        <v>0</v>
      </c>
      <c r="FN570" s="466">
        <f t="shared" si="1282"/>
        <v>0</v>
      </c>
      <c r="FO570" s="466">
        <f t="shared" si="1283"/>
        <v>0</v>
      </c>
      <c r="FP570" s="466">
        <f t="shared" si="1284"/>
        <v>0</v>
      </c>
      <c r="FQ570" s="468">
        <f t="shared" si="1285"/>
        <v>0</v>
      </c>
      <c r="FR570" s="466">
        <f t="shared" si="1286"/>
        <v>0</v>
      </c>
      <c r="FS570" s="466">
        <f t="shared" si="1287"/>
        <v>0</v>
      </c>
      <c r="FT570" s="466">
        <f t="shared" si="1288"/>
        <v>0</v>
      </c>
      <c r="FU570" s="466">
        <f t="shared" si="1289"/>
        <v>0</v>
      </c>
      <c r="FV570" s="466">
        <f t="shared" si="1290"/>
        <v>0</v>
      </c>
      <c r="FW570" s="466">
        <f t="shared" si="1291"/>
        <v>0</v>
      </c>
      <c r="FX570" s="466">
        <f t="shared" si="1292"/>
        <v>0</v>
      </c>
      <c r="FY570" s="466">
        <f t="shared" si="1293"/>
        <v>0</v>
      </c>
      <c r="FZ570" s="466">
        <f t="shared" si="1294"/>
        <v>0</v>
      </c>
      <c r="GA570" s="466">
        <f t="shared" si="1295"/>
        <v>0</v>
      </c>
      <c r="GB570" s="466">
        <f t="shared" si="1296"/>
        <v>0</v>
      </c>
      <c r="GC570" s="468">
        <f t="shared" si="1297"/>
        <v>0</v>
      </c>
    </row>
    <row r="571" spans="1:185">
      <c r="A571" s="97">
        <v>568</v>
      </c>
      <c r="B571" s="97" t="s">
        <v>11</v>
      </c>
      <c r="C571" s="97" t="s">
        <v>213</v>
      </c>
      <c r="D571" s="97" t="s">
        <v>935</v>
      </c>
      <c r="E571" s="321">
        <v>6.2913934089158005E-2</v>
      </c>
      <c r="F571" s="122">
        <v>0</v>
      </c>
      <c r="G571" s="122">
        <v>0.34542956224117599</v>
      </c>
      <c r="H571" s="122">
        <v>5.8343076413898E-2</v>
      </c>
      <c r="I571" s="122">
        <v>0</v>
      </c>
      <c r="J571" s="122">
        <v>0.33258495487393203</v>
      </c>
      <c r="K571" s="122">
        <v>5.5097250336030003E-2</v>
      </c>
      <c r="L571" s="122">
        <v>0</v>
      </c>
      <c r="M571" s="122">
        <v>0.32073155617464599</v>
      </c>
      <c r="N571" s="122">
        <v>4.5071244335511997E-2</v>
      </c>
      <c r="O571" s="122">
        <v>0</v>
      </c>
      <c r="P571" s="475">
        <v>0.30116267341151498</v>
      </c>
      <c r="Q571" s="474">
        <v>3</v>
      </c>
      <c r="R571" s="97">
        <v>0.188741802267473</v>
      </c>
      <c r="S571" s="97">
        <v>0</v>
      </c>
      <c r="T571" s="97">
        <v>1.0362886867235199</v>
      </c>
      <c r="U571" s="97">
        <v>0.175029229241696</v>
      </c>
      <c r="V571" s="97">
        <v>0</v>
      </c>
      <c r="W571" s="97">
        <v>0.99775486462179497</v>
      </c>
      <c r="X571" s="97">
        <v>0.16529175100808899</v>
      </c>
      <c r="Y571" s="97">
        <v>0</v>
      </c>
      <c r="Z571" s="97">
        <v>0.96219466852393898</v>
      </c>
      <c r="AA571" s="97">
        <v>0.135213733006537</v>
      </c>
      <c r="AB571" s="97">
        <v>0</v>
      </c>
      <c r="AC571" s="97">
        <v>0.903488020234545</v>
      </c>
      <c r="AD571" s="321">
        <v>1547.9410186054199</v>
      </c>
      <c r="AE571" s="97">
        <v>0</v>
      </c>
      <c r="AF571" s="97">
        <v>8498.9851004116499</v>
      </c>
      <c r="AG571" s="97">
        <v>1435.4791579989301</v>
      </c>
      <c r="AH571" s="97">
        <v>0</v>
      </c>
      <c r="AI571" s="97">
        <v>8182.9550364919096</v>
      </c>
      <c r="AJ571" s="97">
        <v>1355.6185134861901</v>
      </c>
      <c r="AK571" s="97">
        <v>0</v>
      </c>
      <c r="AL571" s="97">
        <v>7891.31298828125</v>
      </c>
      <c r="AM571" s="97">
        <v>1108.93761257493</v>
      </c>
      <c r="AN571" s="97">
        <v>0</v>
      </c>
      <c r="AO571" s="97">
        <v>7409.8379348827502</v>
      </c>
      <c r="AP571" s="466">
        <f t="shared" si="1154"/>
        <v>8201.3682184287682</v>
      </c>
      <c r="AQ571" s="122">
        <f t="shared" si="1155"/>
        <v>0</v>
      </c>
      <c r="AR571" s="473">
        <f t="shared" si="1156"/>
        <v>8201.3682184288518</v>
      </c>
      <c r="AS571" s="122">
        <f t="shared" si="1157"/>
        <v>8201.3682184287754</v>
      </c>
      <c r="AT571" s="122">
        <f t="shared" si="1158"/>
        <v>0</v>
      </c>
      <c r="AU571" s="122">
        <f t="shared" si="1159"/>
        <v>8201.36821842879</v>
      </c>
      <c r="AV571" s="122">
        <f t="shared" si="1160"/>
        <v>8201.3682184288155</v>
      </c>
      <c r="AW571" s="122">
        <f t="shared" si="1161"/>
        <v>0</v>
      </c>
      <c r="AX571" s="122">
        <f t="shared" si="1162"/>
        <v>8201.36844074076</v>
      </c>
      <c r="AY571" s="122">
        <f t="shared" si="1163"/>
        <v>8201.3682184288009</v>
      </c>
      <c r="AZ571" s="122">
        <f t="shared" si="1164"/>
        <v>0</v>
      </c>
      <c r="BA571" s="469">
        <f t="shared" si="1165"/>
        <v>8201.3682184287954</v>
      </c>
      <c r="BB571" s="97">
        <f t="shared" si="1166"/>
        <v>9.7090181173812833E-3</v>
      </c>
      <c r="BC571" s="97">
        <f t="shared" si="1167"/>
        <v>0</v>
      </c>
      <c r="BD571" s="97">
        <f t="shared" si="1168"/>
        <v>5.3307457666307699E-2</v>
      </c>
      <c r="BE571" s="97">
        <f t="shared" si="1169"/>
        <v>9.0036332034736585E-3</v>
      </c>
      <c r="BF571" s="97">
        <f t="shared" si="1170"/>
        <v>0</v>
      </c>
      <c r="BG571" s="97">
        <f t="shared" si="1171"/>
        <v>5.1325249313822686E-2</v>
      </c>
      <c r="BH571" s="97">
        <f t="shared" si="1172"/>
        <v>8.5027301101902302E-3</v>
      </c>
      <c r="BI571" s="97">
        <f t="shared" si="1173"/>
        <v>0</v>
      </c>
      <c r="BJ571" s="97">
        <f t="shared" si="1174"/>
        <v>4.9496006485662866E-2</v>
      </c>
      <c r="BK571" s="97">
        <f t="shared" si="1175"/>
        <v>6.9554945841769564E-3</v>
      </c>
      <c r="BL571" s="97">
        <f t="shared" si="1176"/>
        <v>0</v>
      </c>
      <c r="BM571" s="469">
        <f t="shared" si="1177"/>
        <v>4.6476093011250344E-2</v>
      </c>
      <c r="BN571" s="467">
        <f t="shared" si="1178"/>
        <v>211923979.3090547</v>
      </c>
      <c r="BO571" s="97">
        <f t="shared" si="1179"/>
        <v>0</v>
      </c>
      <c r="BP571" s="97">
        <f t="shared" si="1180"/>
        <v>81241544.825111374</v>
      </c>
      <c r="BQ571" s="97">
        <f t="shared" si="1181"/>
        <v>221117228.59834281</v>
      </c>
      <c r="BR571" s="97">
        <f t="shared" si="1182"/>
        <v>0</v>
      </c>
      <c r="BS571" s="97">
        <f t="shared" si="1183"/>
        <v>82993371.848157018</v>
      </c>
      <c r="BT571" s="97">
        <f t="shared" si="1184"/>
        <v>228359153.58641279</v>
      </c>
      <c r="BU571" s="97">
        <f t="shared" si="1185"/>
        <v>0</v>
      </c>
      <c r="BV571" s="97">
        <f t="shared" si="1186"/>
        <v>84706514.591953009</v>
      </c>
      <c r="BW571" s="97">
        <f t="shared" si="1187"/>
        <v>255699057.39779645</v>
      </c>
      <c r="BX571" s="97">
        <f t="shared" si="1188"/>
        <v>0</v>
      </c>
      <c r="BY571" s="469">
        <f t="shared" si="1189"/>
        <v>87762609.692355245</v>
      </c>
      <c r="BZ571" s="470">
        <f t="shared" si="1190"/>
        <v>56.141240775249514</v>
      </c>
      <c r="CA571" s="470">
        <f t="shared" si="1191"/>
        <v>0</v>
      </c>
      <c r="CB571" s="470">
        <f t="shared" si="1192"/>
        <v>3.9198316968014182</v>
      </c>
      <c r="CC571" s="470">
        <f t="shared" si="1193"/>
        <v>63.165800808333678</v>
      </c>
      <c r="CD571" s="470">
        <f t="shared" si="1194"/>
        <v>0</v>
      </c>
      <c r="CE571" s="470">
        <f t="shared" si="1195"/>
        <v>4.1590061241954537</v>
      </c>
      <c r="CF571" s="470">
        <f t="shared" si="1196"/>
        <v>69.077601330279762</v>
      </c>
      <c r="CG571" s="470">
        <f t="shared" si="1197"/>
        <v>0</v>
      </c>
      <c r="CH571" s="470">
        <f t="shared" si="1198"/>
        <v>4.401734771711924</v>
      </c>
      <c r="CI571" s="470">
        <f t="shared" si="1199"/>
        <v>94.553656537769911</v>
      </c>
      <c r="CJ571" s="470">
        <f t="shared" si="1200"/>
        <v>0</v>
      </c>
      <c r="CK571" s="472">
        <f t="shared" si="1201"/>
        <v>4.8568773313437026</v>
      </c>
      <c r="CL571" s="470">
        <f t="shared" si="1202"/>
        <v>0</v>
      </c>
      <c r="CM571" s="116">
        <f t="shared" si="1203"/>
        <v>0</v>
      </c>
      <c r="CN571" s="116">
        <f t="shared" si="1204"/>
        <v>0</v>
      </c>
      <c r="CO571" s="116">
        <f t="shared" si="1205"/>
        <v>0</v>
      </c>
      <c r="CP571" s="116">
        <f t="shared" si="1206"/>
        <v>0</v>
      </c>
      <c r="CQ571" s="116">
        <f t="shared" si="1207"/>
        <v>0</v>
      </c>
      <c r="CR571" s="116">
        <f t="shared" si="1208"/>
        <v>0</v>
      </c>
      <c r="CS571" s="116">
        <f t="shared" si="1209"/>
        <v>0</v>
      </c>
      <c r="CT571" s="116">
        <f t="shared" si="1210"/>
        <v>0</v>
      </c>
      <c r="CU571" s="116">
        <f t="shared" si="1211"/>
        <v>0</v>
      </c>
      <c r="CV571" s="116">
        <f t="shared" si="1212"/>
        <v>0</v>
      </c>
      <c r="CW571" s="471">
        <f t="shared" si="1213"/>
        <v>0</v>
      </c>
      <c r="CX571" s="470">
        <f t="shared" si="1214"/>
        <v>0</v>
      </c>
      <c r="CY571" s="116">
        <f t="shared" si="1215"/>
        <v>0</v>
      </c>
      <c r="CZ571" s="116">
        <f t="shared" si="1216"/>
        <v>0</v>
      </c>
      <c r="DA571" s="116">
        <f t="shared" si="1217"/>
        <v>0</v>
      </c>
      <c r="DB571" s="116">
        <f t="shared" si="1218"/>
        <v>0</v>
      </c>
      <c r="DC571" s="116">
        <f t="shared" si="1219"/>
        <v>0</v>
      </c>
      <c r="DD571" s="116">
        <f t="shared" si="1220"/>
        <v>0</v>
      </c>
      <c r="DE571" s="116">
        <f t="shared" si="1221"/>
        <v>0</v>
      </c>
      <c r="DF571" s="116">
        <f t="shared" si="1222"/>
        <v>0</v>
      </c>
      <c r="DG571" s="116">
        <f t="shared" si="1223"/>
        <v>0</v>
      </c>
      <c r="DH571" s="116">
        <f t="shared" si="1224"/>
        <v>0</v>
      </c>
      <c r="DI571" s="471">
        <f t="shared" si="1225"/>
        <v>0</v>
      </c>
      <c r="DJ571" s="470">
        <f t="shared" si="1226"/>
        <v>0</v>
      </c>
      <c r="DK571" s="116">
        <f t="shared" si="1227"/>
        <v>0</v>
      </c>
      <c r="DL571" s="116">
        <f t="shared" si="1228"/>
        <v>0</v>
      </c>
      <c r="DM571" s="116">
        <f t="shared" si="1229"/>
        <v>0</v>
      </c>
      <c r="DN571" s="116">
        <f t="shared" si="1230"/>
        <v>0</v>
      </c>
      <c r="DO571" s="116">
        <f t="shared" si="1231"/>
        <v>0</v>
      </c>
      <c r="DP571" s="116">
        <f t="shared" si="1232"/>
        <v>0</v>
      </c>
      <c r="DQ571" s="116">
        <f t="shared" si="1233"/>
        <v>0</v>
      </c>
      <c r="DR571" s="116">
        <f t="shared" si="1234"/>
        <v>0</v>
      </c>
      <c r="DS571" s="116">
        <f t="shared" si="1235"/>
        <v>0</v>
      </c>
      <c r="DT571" s="116">
        <f t="shared" si="1236"/>
        <v>0</v>
      </c>
      <c r="DU571" s="471">
        <f t="shared" si="1237"/>
        <v>0</v>
      </c>
      <c r="DV571" s="470">
        <f t="shared" si="1238"/>
        <v>0</v>
      </c>
      <c r="DW571" s="470">
        <f t="shared" si="1239"/>
        <v>0</v>
      </c>
      <c r="DX571" s="470">
        <f t="shared" si="1240"/>
        <v>0</v>
      </c>
      <c r="DY571" s="470">
        <f t="shared" si="1241"/>
        <v>0</v>
      </c>
      <c r="DZ571" s="470">
        <f t="shared" si="1242"/>
        <v>0</v>
      </c>
      <c r="EA571" s="470">
        <f t="shared" si="1243"/>
        <v>0</v>
      </c>
      <c r="EB571" s="470">
        <f t="shared" si="1244"/>
        <v>0</v>
      </c>
      <c r="EC571" s="470">
        <f t="shared" si="1245"/>
        <v>0</v>
      </c>
      <c r="ED571" s="470">
        <f t="shared" si="1246"/>
        <v>0</v>
      </c>
      <c r="EE571" s="470">
        <f t="shared" si="1247"/>
        <v>0</v>
      </c>
      <c r="EF571" s="470">
        <f t="shared" si="1248"/>
        <v>0</v>
      </c>
      <c r="EG571" s="470">
        <f t="shared" si="1249"/>
        <v>0</v>
      </c>
      <c r="EH571" s="466">
        <f t="shared" si="1250"/>
        <v>21827.539793098549</v>
      </c>
      <c r="EI571" s="122">
        <f t="shared" si="1251"/>
        <v>0</v>
      </c>
      <c r="EJ571" s="122">
        <f t="shared" si="1252"/>
        <v>1524.0183715694072</v>
      </c>
      <c r="EK571" s="122">
        <f t="shared" si="1253"/>
        <v>24558.666884945334</v>
      </c>
      <c r="EL571" s="122">
        <f t="shared" si="1254"/>
        <v>0</v>
      </c>
      <c r="EM571" s="122">
        <f t="shared" si="1255"/>
        <v>1617.0086450180306</v>
      </c>
      <c r="EN571" s="122">
        <f t="shared" si="1256"/>
        <v>26857.156539960288</v>
      </c>
      <c r="EO571" s="122">
        <f t="shared" si="1257"/>
        <v>0</v>
      </c>
      <c r="EP571" s="122">
        <f t="shared" si="1258"/>
        <v>1711.3807881952921</v>
      </c>
      <c r="EQ571" s="122">
        <f t="shared" si="1259"/>
        <v>36762.167564544703</v>
      </c>
      <c r="ER571" s="122">
        <f t="shared" si="1260"/>
        <v>0</v>
      </c>
      <c r="ES571" s="469">
        <f t="shared" si="1261"/>
        <v>1888.3387997160341</v>
      </c>
      <c r="ET571" s="466">
        <f t="shared" si="1262"/>
        <v>0</v>
      </c>
      <c r="EU571" s="122">
        <f t="shared" si="1263"/>
        <v>0</v>
      </c>
      <c r="EV571" s="122">
        <f t="shared" si="1264"/>
        <v>0</v>
      </c>
      <c r="EW571" s="122">
        <f t="shared" si="1265"/>
        <v>0</v>
      </c>
      <c r="EX571" s="122">
        <f t="shared" si="1266"/>
        <v>0</v>
      </c>
      <c r="EY571" s="122">
        <f t="shared" si="1267"/>
        <v>0</v>
      </c>
      <c r="EZ571" s="122">
        <f t="shared" si="1268"/>
        <v>0</v>
      </c>
      <c r="FA571" s="122">
        <f t="shared" si="1269"/>
        <v>0</v>
      </c>
      <c r="FB571" s="122">
        <f t="shared" si="1270"/>
        <v>0</v>
      </c>
      <c r="FC571" s="122">
        <f t="shared" si="1271"/>
        <v>0</v>
      </c>
      <c r="FD571" s="122">
        <f t="shared" si="1272"/>
        <v>0</v>
      </c>
      <c r="FE571" s="469">
        <f t="shared" si="1273"/>
        <v>0</v>
      </c>
      <c r="FF571" s="466">
        <f t="shared" si="1274"/>
        <v>0</v>
      </c>
      <c r="FG571" s="466">
        <f t="shared" si="1275"/>
        <v>0</v>
      </c>
      <c r="FH571" s="466">
        <f t="shared" si="1276"/>
        <v>0</v>
      </c>
      <c r="FI571" s="466">
        <f t="shared" si="1277"/>
        <v>0</v>
      </c>
      <c r="FJ571" s="466">
        <f t="shared" si="1278"/>
        <v>0</v>
      </c>
      <c r="FK571" s="466">
        <f t="shared" si="1279"/>
        <v>0</v>
      </c>
      <c r="FL571" s="466">
        <f t="shared" si="1280"/>
        <v>0</v>
      </c>
      <c r="FM571" s="466">
        <f t="shared" si="1281"/>
        <v>0</v>
      </c>
      <c r="FN571" s="466">
        <f t="shared" si="1282"/>
        <v>0</v>
      </c>
      <c r="FO571" s="466">
        <f t="shared" si="1283"/>
        <v>0</v>
      </c>
      <c r="FP571" s="466">
        <f t="shared" si="1284"/>
        <v>0</v>
      </c>
      <c r="FQ571" s="468">
        <f t="shared" si="1285"/>
        <v>0</v>
      </c>
      <c r="FR571" s="466">
        <f t="shared" si="1286"/>
        <v>0</v>
      </c>
      <c r="FS571" s="466">
        <f t="shared" si="1287"/>
        <v>0</v>
      </c>
      <c r="FT571" s="466">
        <f t="shared" si="1288"/>
        <v>0</v>
      </c>
      <c r="FU571" s="466">
        <f t="shared" si="1289"/>
        <v>0</v>
      </c>
      <c r="FV571" s="466">
        <f t="shared" si="1290"/>
        <v>0</v>
      </c>
      <c r="FW571" s="466">
        <f t="shared" si="1291"/>
        <v>0</v>
      </c>
      <c r="FX571" s="466">
        <f t="shared" si="1292"/>
        <v>0</v>
      </c>
      <c r="FY571" s="466">
        <f t="shared" si="1293"/>
        <v>0</v>
      </c>
      <c r="FZ571" s="466">
        <f t="shared" si="1294"/>
        <v>0</v>
      </c>
      <c r="GA571" s="466">
        <f t="shared" si="1295"/>
        <v>0</v>
      </c>
      <c r="GB571" s="466">
        <f t="shared" si="1296"/>
        <v>0</v>
      </c>
      <c r="GC571" s="468">
        <f t="shared" si="1297"/>
        <v>0</v>
      </c>
    </row>
    <row r="572" spans="1:185">
      <c r="A572" s="97">
        <v>569</v>
      </c>
      <c r="B572" s="97" t="s">
        <v>11</v>
      </c>
      <c r="C572" s="97" t="s">
        <v>213</v>
      </c>
      <c r="D572" s="97" t="s">
        <v>935</v>
      </c>
      <c r="E572" s="321">
        <v>7.4322187171398005E-2</v>
      </c>
      <c r="F572" s="122">
        <v>4.4396635120925003E-2</v>
      </c>
      <c r="G572" s="122">
        <v>0.239358780231335</v>
      </c>
      <c r="H572" s="122">
        <v>6.8190606729758005E-2</v>
      </c>
      <c r="I572" s="122">
        <v>4.2501754994742E-2</v>
      </c>
      <c r="J572" s="122">
        <v>0.23471401966351199</v>
      </c>
      <c r="K572" s="122">
        <v>6.3917080967403006E-2</v>
      </c>
      <c r="L572" s="122">
        <v>4.1181080967403E-2</v>
      </c>
      <c r="M572" s="122">
        <v>0.22931605467928501</v>
      </c>
      <c r="N572" s="122">
        <v>5.418087444795E-2</v>
      </c>
      <c r="O572" s="122">
        <v>3.8172241009464002E-2</v>
      </c>
      <c r="P572" s="475">
        <v>0.222556527865405</v>
      </c>
      <c r="Q572" s="474">
        <v>7</v>
      </c>
      <c r="R572" s="97">
        <v>0.52025531019978899</v>
      </c>
      <c r="S572" s="97">
        <v>0.31077644584647701</v>
      </c>
      <c r="T572" s="97">
        <v>1.6755114616193401</v>
      </c>
      <c r="U572" s="97">
        <v>0.47733424710830702</v>
      </c>
      <c r="V572" s="97">
        <v>0.29751228496319598</v>
      </c>
      <c r="W572" s="97">
        <v>1.6429981376445799</v>
      </c>
      <c r="X572" s="97">
        <v>0.44741956677181899</v>
      </c>
      <c r="Y572" s="97">
        <v>0.28826756677181897</v>
      </c>
      <c r="Z572" s="97">
        <v>1.60521238275499</v>
      </c>
      <c r="AA572" s="97">
        <v>0.37926612113564701</v>
      </c>
      <c r="AB572" s="97">
        <v>0.26720568706624598</v>
      </c>
      <c r="AC572" s="97">
        <v>1.55789569505783</v>
      </c>
      <c r="AD572" s="321">
        <v>1203.61490827789</v>
      </c>
      <c r="AE572" s="97">
        <v>718.98384510250105</v>
      </c>
      <c r="AF572" s="97">
        <v>3876.3094477999498</v>
      </c>
      <c r="AG572" s="97">
        <v>1104.3166783449699</v>
      </c>
      <c r="AH572" s="97">
        <v>688.29710059088302</v>
      </c>
      <c r="AI572" s="97">
        <v>3801.0896072976602</v>
      </c>
      <c r="AJ572" s="97">
        <v>1035.1088211189899</v>
      </c>
      <c r="AK572" s="97">
        <v>666.90936956763505</v>
      </c>
      <c r="AL572" s="97">
        <v>3713.6720008850002</v>
      </c>
      <c r="AM572" s="97">
        <v>877.435268134588</v>
      </c>
      <c r="AN572" s="97">
        <v>618.18253888858101</v>
      </c>
      <c r="AO572" s="97">
        <v>3604.20441147152</v>
      </c>
      <c r="AP572" s="466">
        <f t="shared" si="1154"/>
        <v>2313.5081654729802</v>
      </c>
      <c r="AQ572" s="122">
        <f t="shared" si="1155"/>
        <v>2313.5081654729966</v>
      </c>
      <c r="AR572" s="473">
        <f t="shared" si="1156"/>
        <v>2313.5081654730034</v>
      </c>
      <c r="AS572" s="122">
        <f t="shared" si="1157"/>
        <v>2313.5081654729893</v>
      </c>
      <c r="AT572" s="122">
        <f t="shared" si="1158"/>
        <v>2313.508165472997</v>
      </c>
      <c r="AU572" s="122">
        <f t="shared" si="1159"/>
        <v>2313.5081654729956</v>
      </c>
      <c r="AV572" s="122">
        <f t="shared" si="1160"/>
        <v>2313.5081654729879</v>
      </c>
      <c r="AW572" s="122">
        <f t="shared" si="1161"/>
        <v>2313.5081654729952</v>
      </c>
      <c r="AX572" s="122">
        <f t="shared" si="1162"/>
        <v>2313.5081941688663</v>
      </c>
      <c r="AY572" s="122">
        <f t="shared" si="1163"/>
        <v>2313.5081654729911</v>
      </c>
      <c r="AZ572" s="122">
        <f t="shared" si="1164"/>
        <v>2313.5081654729915</v>
      </c>
      <c r="BA572" s="469">
        <f t="shared" si="1165"/>
        <v>2313.508165472997</v>
      </c>
      <c r="BB572" s="97">
        <f t="shared" si="1166"/>
        <v>1.1469565084706075E-2</v>
      </c>
      <c r="BC572" s="97">
        <f t="shared" si="1167"/>
        <v>6.8513873910503037E-3</v>
      </c>
      <c r="BD572" s="97">
        <f t="shared" si="1168"/>
        <v>3.6938378873700127E-2</v>
      </c>
      <c r="BE572" s="97">
        <f t="shared" si="1169"/>
        <v>1.0523325965217876E-2</v>
      </c>
      <c r="BF572" s="97">
        <f t="shared" si="1170"/>
        <v>6.5589652791330178E-3</v>
      </c>
      <c r="BG572" s="97">
        <f t="shared" si="1171"/>
        <v>3.6221589101183525E-2</v>
      </c>
      <c r="BH572" s="97">
        <f t="shared" si="1172"/>
        <v>9.8638259728473371E-3</v>
      </c>
      <c r="BI572" s="97">
        <f t="shared" si="1173"/>
        <v>6.3551559284028905E-3</v>
      </c>
      <c r="BJ572" s="97">
        <f t="shared" si="1174"/>
        <v>3.5388563149339879E-2</v>
      </c>
      <c r="BK572" s="97">
        <f t="shared" si="1175"/>
        <v>8.361312946750861E-3</v>
      </c>
      <c r="BL572" s="97">
        <f t="shared" si="1176"/>
        <v>5.8908250597827271E-3</v>
      </c>
      <c r="BM572" s="469">
        <f t="shared" si="1177"/>
        <v>3.4345417950251221E-2</v>
      </c>
      <c r="BN572" s="467">
        <f t="shared" si="1178"/>
        <v>54427651.244486995</v>
      </c>
      <c r="BO572" s="97">
        <f t="shared" si="1179"/>
        <v>72744676.550212264</v>
      </c>
      <c r="BP572" s="97">
        <f t="shared" si="1180"/>
        <v>28174389.036036976</v>
      </c>
      <c r="BQ572" s="97">
        <f t="shared" si="1181"/>
        <v>57131072.139628604</v>
      </c>
      <c r="BR572" s="97">
        <f t="shared" si="1182"/>
        <v>74553190.600460604</v>
      </c>
      <c r="BS572" s="97">
        <f t="shared" si="1183"/>
        <v>28486941.515668489</v>
      </c>
      <c r="BT572" s="97">
        <f t="shared" si="1184"/>
        <v>59251174.735594146</v>
      </c>
      <c r="BU572" s="97">
        <f t="shared" si="1185"/>
        <v>75889985.455073282</v>
      </c>
      <c r="BV572" s="97">
        <f t="shared" si="1186"/>
        <v>28862550.260808311</v>
      </c>
      <c r="BW572" s="97">
        <f t="shared" si="1187"/>
        <v>65028538.709354065</v>
      </c>
      <c r="BX572" s="97">
        <f t="shared" si="1188"/>
        <v>79201857.57279776</v>
      </c>
      <c r="BY572" s="469">
        <f t="shared" si="1189"/>
        <v>29352857.665227681</v>
      </c>
      <c r="BZ572" s="470">
        <f t="shared" si="1190"/>
        <v>5.2308597507237007</v>
      </c>
      <c r="CA572" s="470">
        <f t="shared" si="1191"/>
        <v>11.703698514228455</v>
      </c>
      <c r="CB572" s="470">
        <f t="shared" si="1192"/>
        <v>0.84076980914255073</v>
      </c>
      <c r="CC572" s="470">
        <f t="shared" si="1193"/>
        <v>5.9843885585131273</v>
      </c>
      <c r="CD572" s="470">
        <f t="shared" si="1194"/>
        <v>12.529430609845788</v>
      </c>
      <c r="CE572" s="470">
        <f t="shared" si="1195"/>
        <v>0.86691947066074204</v>
      </c>
      <c r="CF572" s="470">
        <f t="shared" si="1196"/>
        <v>6.6214331173642949</v>
      </c>
      <c r="CG572" s="470">
        <f t="shared" si="1197"/>
        <v>13.163115487623475</v>
      </c>
      <c r="CH572" s="470">
        <f t="shared" si="1198"/>
        <v>0.89902590370229285</v>
      </c>
      <c r="CI572" s="470">
        <f t="shared" si="1199"/>
        <v>8.5729432561280881</v>
      </c>
      <c r="CJ572" s="470">
        <f t="shared" si="1200"/>
        <v>14.820391444954902</v>
      </c>
      <c r="CK572" s="472">
        <f t="shared" si="1201"/>
        <v>0.94206748752001934</v>
      </c>
      <c r="CL572" s="470">
        <f t="shared" si="1202"/>
        <v>0</v>
      </c>
      <c r="CM572" s="116">
        <f t="shared" si="1203"/>
        <v>0</v>
      </c>
      <c r="CN572" s="116">
        <f t="shared" si="1204"/>
        <v>0</v>
      </c>
      <c r="CO572" s="116">
        <f t="shared" si="1205"/>
        <v>0</v>
      </c>
      <c r="CP572" s="116">
        <f t="shared" si="1206"/>
        <v>0</v>
      </c>
      <c r="CQ572" s="116">
        <f t="shared" si="1207"/>
        <v>0</v>
      </c>
      <c r="CR572" s="116">
        <f t="shared" si="1208"/>
        <v>0</v>
      </c>
      <c r="CS572" s="116">
        <f t="shared" si="1209"/>
        <v>0</v>
      </c>
      <c r="CT572" s="116">
        <f t="shared" si="1210"/>
        <v>0</v>
      </c>
      <c r="CU572" s="116">
        <f t="shared" si="1211"/>
        <v>0</v>
      </c>
      <c r="CV572" s="116">
        <f t="shared" si="1212"/>
        <v>0</v>
      </c>
      <c r="CW572" s="471">
        <f t="shared" si="1213"/>
        <v>0</v>
      </c>
      <c r="CX572" s="470">
        <f t="shared" si="1214"/>
        <v>0</v>
      </c>
      <c r="CY572" s="116">
        <f t="shared" si="1215"/>
        <v>0</v>
      </c>
      <c r="CZ572" s="116">
        <f t="shared" si="1216"/>
        <v>0</v>
      </c>
      <c r="DA572" s="116">
        <f t="shared" si="1217"/>
        <v>0</v>
      </c>
      <c r="DB572" s="116">
        <f t="shared" si="1218"/>
        <v>0</v>
      </c>
      <c r="DC572" s="116">
        <f t="shared" si="1219"/>
        <v>0</v>
      </c>
      <c r="DD572" s="116">
        <f t="shared" si="1220"/>
        <v>0</v>
      </c>
      <c r="DE572" s="116">
        <f t="shared" si="1221"/>
        <v>0</v>
      </c>
      <c r="DF572" s="116">
        <f t="shared" si="1222"/>
        <v>0</v>
      </c>
      <c r="DG572" s="116">
        <f t="shared" si="1223"/>
        <v>0</v>
      </c>
      <c r="DH572" s="116">
        <f t="shared" si="1224"/>
        <v>0</v>
      </c>
      <c r="DI572" s="471">
        <f t="shared" si="1225"/>
        <v>0</v>
      </c>
      <c r="DJ572" s="470">
        <f t="shared" si="1226"/>
        <v>0</v>
      </c>
      <c r="DK572" s="116">
        <f t="shared" si="1227"/>
        <v>0</v>
      </c>
      <c r="DL572" s="116">
        <f t="shared" si="1228"/>
        <v>0</v>
      </c>
      <c r="DM572" s="116">
        <f t="shared" si="1229"/>
        <v>0</v>
      </c>
      <c r="DN572" s="116">
        <f t="shared" si="1230"/>
        <v>0</v>
      </c>
      <c r="DO572" s="116">
        <f t="shared" si="1231"/>
        <v>0</v>
      </c>
      <c r="DP572" s="116">
        <f t="shared" si="1232"/>
        <v>0</v>
      </c>
      <c r="DQ572" s="116">
        <f t="shared" si="1233"/>
        <v>0</v>
      </c>
      <c r="DR572" s="116">
        <f t="shared" si="1234"/>
        <v>0</v>
      </c>
      <c r="DS572" s="116">
        <f t="shared" si="1235"/>
        <v>0</v>
      </c>
      <c r="DT572" s="116">
        <f t="shared" si="1236"/>
        <v>0</v>
      </c>
      <c r="DU572" s="471">
        <f t="shared" si="1237"/>
        <v>0</v>
      </c>
      <c r="DV572" s="470">
        <f t="shared" si="1238"/>
        <v>0</v>
      </c>
      <c r="DW572" s="470">
        <f t="shared" si="1239"/>
        <v>0</v>
      </c>
      <c r="DX572" s="470">
        <f t="shared" si="1240"/>
        <v>0</v>
      </c>
      <c r="DY572" s="470">
        <f t="shared" si="1241"/>
        <v>0</v>
      </c>
      <c r="DZ572" s="470">
        <f t="shared" si="1242"/>
        <v>0</v>
      </c>
      <c r="EA572" s="470">
        <f t="shared" si="1243"/>
        <v>0</v>
      </c>
      <c r="EB572" s="470">
        <f t="shared" si="1244"/>
        <v>0</v>
      </c>
      <c r="EC572" s="470">
        <f t="shared" si="1245"/>
        <v>0</v>
      </c>
      <c r="ED572" s="470">
        <f t="shared" si="1246"/>
        <v>0</v>
      </c>
      <c r="EE572" s="470">
        <f t="shared" si="1247"/>
        <v>0</v>
      </c>
      <c r="EF572" s="470">
        <f t="shared" si="1248"/>
        <v>0</v>
      </c>
      <c r="EG572" s="470">
        <f t="shared" si="1249"/>
        <v>0</v>
      </c>
      <c r="EH572" s="466">
        <f t="shared" si="1250"/>
        <v>4745.3980026725476</v>
      </c>
      <c r="EI572" s="122">
        <f t="shared" si="1251"/>
        <v>10617.510352025307</v>
      </c>
      <c r="EJ572" s="122">
        <f t="shared" si="1252"/>
        <v>762.74026893196833</v>
      </c>
      <c r="EK572" s="122">
        <f t="shared" si="1253"/>
        <v>5428.9938683321743</v>
      </c>
      <c r="EL572" s="122">
        <f t="shared" si="1254"/>
        <v>11366.608516384043</v>
      </c>
      <c r="EM572" s="122">
        <f t="shared" si="1255"/>
        <v>786.46305207900684</v>
      </c>
      <c r="EN572" s="122">
        <f t="shared" si="1256"/>
        <v>6006.91606874431</v>
      </c>
      <c r="EO572" s="122">
        <f t="shared" si="1257"/>
        <v>11941.482838509226</v>
      </c>
      <c r="EP572" s="122">
        <f t="shared" si="1258"/>
        <v>815.58977512051661</v>
      </c>
      <c r="EQ572" s="122">
        <f t="shared" si="1259"/>
        <v>7777.3119034641122</v>
      </c>
      <c r="ER572" s="122">
        <f t="shared" si="1260"/>
        <v>13444.951559250512</v>
      </c>
      <c r="ES572" s="469">
        <f t="shared" si="1261"/>
        <v>854.63678758385811</v>
      </c>
      <c r="ET572" s="466">
        <f t="shared" si="1262"/>
        <v>0</v>
      </c>
      <c r="EU572" s="122">
        <f t="shared" si="1263"/>
        <v>0</v>
      </c>
      <c r="EV572" s="122">
        <f t="shared" si="1264"/>
        <v>0</v>
      </c>
      <c r="EW572" s="122">
        <f t="shared" si="1265"/>
        <v>0</v>
      </c>
      <c r="EX572" s="122">
        <f t="shared" si="1266"/>
        <v>0</v>
      </c>
      <c r="EY572" s="122">
        <f t="shared" si="1267"/>
        <v>0</v>
      </c>
      <c r="EZ572" s="122">
        <f t="shared" si="1268"/>
        <v>0</v>
      </c>
      <c r="FA572" s="122">
        <f t="shared" si="1269"/>
        <v>0</v>
      </c>
      <c r="FB572" s="122">
        <f t="shared" si="1270"/>
        <v>0</v>
      </c>
      <c r="FC572" s="122">
        <f t="shared" si="1271"/>
        <v>0</v>
      </c>
      <c r="FD572" s="122">
        <f t="shared" si="1272"/>
        <v>0</v>
      </c>
      <c r="FE572" s="469">
        <f t="shared" si="1273"/>
        <v>0</v>
      </c>
      <c r="FF572" s="466">
        <f t="shared" si="1274"/>
        <v>0</v>
      </c>
      <c r="FG572" s="466">
        <f t="shared" si="1275"/>
        <v>0</v>
      </c>
      <c r="FH572" s="466">
        <f t="shared" si="1276"/>
        <v>0</v>
      </c>
      <c r="FI572" s="466">
        <f t="shared" si="1277"/>
        <v>0</v>
      </c>
      <c r="FJ572" s="466">
        <f t="shared" si="1278"/>
        <v>0</v>
      </c>
      <c r="FK572" s="466">
        <f t="shared" si="1279"/>
        <v>0</v>
      </c>
      <c r="FL572" s="466">
        <f t="shared" si="1280"/>
        <v>0</v>
      </c>
      <c r="FM572" s="466">
        <f t="shared" si="1281"/>
        <v>0</v>
      </c>
      <c r="FN572" s="466">
        <f t="shared" si="1282"/>
        <v>0</v>
      </c>
      <c r="FO572" s="466">
        <f t="shared" si="1283"/>
        <v>0</v>
      </c>
      <c r="FP572" s="466">
        <f t="shared" si="1284"/>
        <v>0</v>
      </c>
      <c r="FQ572" s="468">
        <f t="shared" si="1285"/>
        <v>0</v>
      </c>
      <c r="FR572" s="466">
        <f t="shared" si="1286"/>
        <v>0</v>
      </c>
      <c r="FS572" s="466">
        <f t="shared" si="1287"/>
        <v>0</v>
      </c>
      <c r="FT572" s="466">
        <f t="shared" si="1288"/>
        <v>0</v>
      </c>
      <c r="FU572" s="466">
        <f t="shared" si="1289"/>
        <v>0</v>
      </c>
      <c r="FV572" s="466">
        <f t="shared" si="1290"/>
        <v>0</v>
      </c>
      <c r="FW572" s="466">
        <f t="shared" si="1291"/>
        <v>0</v>
      </c>
      <c r="FX572" s="466">
        <f t="shared" si="1292"/>
        <v>0</v>
      </c>
      <c r="FY572" s="466">
        <f t="shared" si="1293"/>
        <v>0</v>
      </c>
      <c r="FZ572" s="466">
        <f t="shared" si="1294"/>
        <v>0</v>
      </c>
      <c r="GA572" s="466">
        <f t="shared" si="1295"/>
        <v>0</v>
      </c>
      <c r="GB572" s="466">
        <f t="shared" si="1296"/>
        <v>0</v>
      </c>
      <c r="GC572" s="468">
        <f t="shared" si="1297"/>
        <v>0</v>
      </c>
    </row>
    <row r="573" spans="1:185">
      <c r="A573" s="97">
        <v>570</v>
      </c>
      <c r="B573" s="97" t="s">
        <v>11</v>
      </c>
      <c r="C573" s="97" t="s">
        <v>213</v>
      </c>
      <c r="D573" s="97" t="s">
        <v>935</v>
      </c>
      <c r="E573" s="321">
        <v>7.5125492898272E-2</v>
      </c>
      <c r="F573" s="122">
        <v>5.4663989783089997E-3</v>
      </c>
      <c r="G573" s="122">
        <v>0.83100485920658496</v>
      </c>
      <c r="H573" s="122">
        <v>7.4348612128878999E-2</v>
      </c>
      <c r="I573" s="122">
        <v>5.0837510498280003E-3</v>
      </c>
      <c r="J573" s="122">
        <v>0.82291282610408001</v>
      </c>
      <c r="K573" s="122">
        <v>7.3793697293597998E-2</v>
      </c>
      <c r="L573" s="122">
        <v>4.8104311009119997E-3</v>
      </c>
      <c r="M573" s="122">
        <v>0.81350857141738397</v>
      </c>
      <c r="N573" s="122">
        <v>7.1940281743758994E-2</v>
      </c>
      <c r="O573" s="122">
        <v>3.8975424715340001E-3</v>
      </c>
      <c r="P573" s="475">
        <v>0.80173222386695897</v>
      </c>
      <c r="Q573" s="474">
        <v>21</v>
      </c>
      <c r="R573" s="97">
        <v>1.57763535086371</v>
      </c>
      <c r="S573" s="97">
        <v>0.11479437854449299</v>
      </c>
      <c r="T573" s="97">
        <v>17.451102043338199</v>
      </c>
      <c r="U573" s="97">
        <v>1.5613208547064501</v>
      </c>
      <c r="V573" s="97">
        <v>0.106758772046378</v>
      </c>
      <c r="W573" s="97">
        <v>17.2811693481856</v>
      </c>
      <c r="X573" s="97">
        <v>1.5496676431655401</v>
      </c>
      <c r="Y573" s="97">
        <v>0.101019053119154</v>
      </c>
      <c r="Z573" s="97">
        <v>17.083679999765</v>
      </c>
      <c r="AA573" s="97">
        <v>1.5107459166189301</v>
      </c>
      <c r="AB573" s="97">
        <v>8.1848391902222997E-2</v>
      </c>
      <c r="AC573" s="97">
        <v>16.836376701206099</v>
      </c>
      <c r="AD573" s="321">
        <v>3286.7849607155999</v>
      </c>
      <c r="AE573" s="97">
        <v>239.15820393360701</v>
      </c>
      <c r="AF573" s="97">
        <v>36356.956449128404</v>
      </c>
      <c r="AG573" s="97">
        <v>3252.7959653612602</v>
      </c>
      <c r="AH573" s="97">
        <v>222.417129658254</v>
      </c>
      <c r="AI573" s="97">
        <v>36002.925191870003</v>
      </c>
      <c r="AJ573" s="97">
        <v>3228.51811153673</v>
      </c>
      <c r="AK573" s="97">
        <v>210.45921946157401</v>
      </c>
      <c r="AL573" s="97">
        <v>35591.4836578369</v>
      </c>
      <c r="AM573" s="97">
        <v>3147.4300797627998</v>
      </c>
      <c r="AN573" s="97">
        <v>170.519799404662</v>
      </c>
      <c r="AO573" s="97">
        <v>35076.261256551399</v>
      </c>
      <c r="AP573" s="466">
        <f t="shared" si="1154"/>
        <v>2083.3616329123074</v>
      </c>
      <c r="AQ573" s="122">
        <f t="shared" si="1155"/>
        <v>2083.3616329122947</v>
      </c>
      <c r="AR573" s="473">
        <f t="shared" si="1156"/>
        <v>2083.3616329123092</v>
      </c>
      <c r="AS573" s="122">
        <f t="shared" si="1157"/>
        <v>2083.3616329123015</v>
      </c>
      <c r="AT573" s="122">
        <f t="shared" si="1158"/>
        <v>2083.3616329122992</v>
      </c>
      <c r="AU573" s="122">
        <f t="shared" si="1159"/>
        <v>2083.3616329123038</v>
      </c>
      <c r="AV573" s="122">
        <f t="shared" si="1160"/>
        <v>2083.3616329123097</v>
      </c>
      <c r="AW573" s="122">
        <f t="shared" si="1161"/>
        <v>2083.3616329122897</v>
      </c>
      <c r="AX573" s="122">
        <f t="shared" si="1162"/>
        <v>2083.3616444657409</v>
      </c>
      <c r="AY573" s="122">
        <f t="shared" si="1163"/>
        <v>2083.3616329122974</v>
      </c>
      <c r="AZ573" s="122">
        <f t="shared" si="1164"/>
        <v>2083.3616329123101</v>
      </c>
      <c r="BA573" s="469">
        <f t="shared" si="1165"/>
        <v>2083.3616329123033</v>
      </c>
      <c r="BB573" s="97">
        <f t="shared" si="1166"/>
        <v>1.1593533009601108E-2</v>
      </c>
      <c r="BC573" s="97">
        <f t="shared" si="1167"/>
        <v>8.4358683788592992E-4</v>
      </c>
      <c r="BD573" s="97">
        <f t="shared" si="1168"/>
        <v>0.12824251655022509</v>
      </c>
      <c r="BE573" s="97">
        <f t="shared" si="1169"/>
        <v>1.1473643042866669E-2</v>
      </c>
      <c r="BF573" s="97">
        <f t="shared" si="1170"/>
        <v>7.8453575923401208E-4</v>
      </c>
      <c r="BG573" s="97">
        <f t="shared" si="1171"/>
        <v>0.12699373601955075</v>
      </c>
      <c r="BH573" s="97">
        <f t="shared" si="1172"/>
        <v>1.1388007352342027E-2</v>
      </c>
      <c r="BI573" s="97">
        <f t="shared" si="1173"/>
        <v>7.4235641733963052E-4</v>
      </c>
      <c r="BJ573" s="97">
        <f t="shared" si="1174"/>
        <v>0.12554245053795604</v>
      </c>
      <c r="BK573" s="97">
        <f t="shared" si="1175"/>
        <v>1.110198414598965E-2</v>
      </c>
      <c r="BL573" s="97">
        <f t="shared" si="1176"/>
        <v>6.0147741541261913E-4</v>
      </c>
      <c r="BM573" s="469">
        <f t="shared" si="1177"/>
        <v>0.12372509841431326</v>
      </c>
      <c r="BN573" s="467">
        <f t="shared" si="1178"/>
        <v>48717461.935105018</v>
      </c>
      <c r="BO573" s="97">
        <f t="shared" si="1179"/>
        <v>213023284.67778385</v>
      </c>
      <c r="BP573" s="97">
        <f t="shared" si="1180"/>
        <v>12589721.342325727</v>
      </c>
      <c r="BQ573" s="97">
        <f t="shared" si="1181"/>
        <v>49003409.766824767</v>
      </c>
      <c r="BR573" s="97">
        <f t="shared" si="1182"/>
        <v>221907089.28527126</v>
      </c>
      <c r="BS573" s="97">
        <f t="shared" si="1183"/>
        <v>12659271.574145891</v>
      </c>
      <c r="BT573" s="97">
        <f t="shared" si="1184"/>
        <v>49210533.638672888</v>
      </c>
      <c r="BU573" s="97">
        <f t="shared" si="1185"/>
        <v>228919786.66724008</v>
      </c>
      <c r="BV573" s="97">
        <f t="shared" si="1186"/>
        <v>12741455.600635096</v>
      </c>
      <c r="BW573" s="97">
        <f t="shared" si="1187"/>
        <v>49920348.913569205</v>
      </c>
      <c r="BX573" s="97">
        <f t="shared" si="1188"/>
        <v>257713798.19076777</v>
      </c>
      <c r="BY573" s="469">
        <f t="shared" si="1189"/>
        <v>12846487.707423087</v>
      </c>
      <c r="BZ573" s="470">
        <f t="shared" si="1190"/>
        <v>1.5440026083477911</v>
      </c>
      <c r="CA573" s="470">
        <f t="shared" si="1191"/>
        <v>92.78471967824558</v>
      </c>
      <c r="CB573" s="470">
        <f t="shared" si="1192"/>
        <v>3.6071422054206999E-2</v>
      </c>
      <c r="CC573" s="470">
        <f t="shared" si="1193"/>
        <v>1.5692933844798378</v>
      </c>
      <c r="CD573" s="470">
        <f t="shared" si="1194"/>
        <v>103.92920648659704</v>
      </c>
      <c r="CE573" s="470">
        <f t="shared" si="1195"/>
        <v>3.6627358134983565E-2</v>
      </c>
      <c r="CF573" s="470">
        <f t="shared" si="1196"/>
        <v>1.5877770261160467</v>
      </c>
      <c r="CG573" s="470">
        <f t="shared" si="1197"/>
        <v>113.30525262260407</v>
      </c>
      <c r="CH573" s="470">
        <f t="shared" si="1198"/>
        <v>3.7291308432405565E-2</v>
      </c>
      <c r="CI573" s="470">
        <f t="shared" si="1199"/>
        <v>1.6521755367471596</v>
      </c>
      <c r="CJ573" s="470">
        <f t="shared" si="1200"/>
        <v>157.43363565324262</v>
      </c>
      <c r="CK573" s="472">
        <f t="shared" si="1201"/>
        <v>3.815098680496621E-2</v>
      </c>
      <c r="CL573" s="470">
        <f t="shared" si="1202"/>
        <v>0</v>
      </c>
      <c r="CM573" s="116">
        <f t="shared" si="1203"/>
        <v>0</v>
      </c>
      <c r="CN573" s="116">
        <f t="shared" si="1204"/>
        <v>0</v>
      </c>
      <c r="CO573" s="116">
        <f t="shared" si="1205"/>
        <v>0</v>
      </c>
      <c r="CP573" s="116">
        <f t="shared" si="1206"/>
        <v>0</v>
      </c>
      <c r="CQ573" s="116">
        <f t="shared" si="1207"/>
        <v>0</v>
      </c>
      <c r="CR573" s="116">
        <f t="shared" si="1208"/>
        <v>0</v>
      </c>
      <c r="CS573" s="116">
        <f t="shared" si="1209"/>
        <v>0</v>
      </c>
      <c r="CT573" s="116">
        <f t="shared" si="1210"/>
        <v>0</v>
      </c>
      <c r="CU573" s="116">
        <f t="shared" si="1211"/>
        <v>0</v>
      </c>
      <c r="CV573" s="116">
        <f t="shared" si="1212"/>
        <v>0</v>
      </c>
      <c r="CW573" s="471">
        <f t="shared" si="1213"/>
        <v>0</v>
      </c>
      <c r="CX573" s="470">
        <f t="shared" si="1214"/>
        <v>0</v>
      </c>
      <c r="CY573" s="116">
        <f t="shared" si="1215"/>
        <v>0</v>
      </c>
      <c r="CZ573" s="116">
        <f t="shared" si="1216"/>
        <v>0</v>
      </c>
      <c r="DA573" s="116">
        <f t="shared" si="1217"/>
        <v>0</v>
      </c>
      <c r="DB573" s="116">
        <f t="shared" si="1218"/>
        <v>0</v>
      </c>
      <c r="DC573" s="116">
        <f t="shared" si="1219"/>
        <v>0</v>
      </c>
      <c r="DD573" s="116">
        <f t="shared" si="1220"/>
        <v>0</v>
      </c>
      <c r="DE573" s="116">
        <f t="shared" si="1221"/>
        <v>0</v>
      </c>
      <c r="DF573" s="116">
        <f t="shared" si="1222"/>
        <v>0</v>
      </c>
      <c r="DG573" s="116">
        <f t="shared" si="1223"/>
        <v>0</v>
      </c>
      <c r="DH573" s="116">
        <f t="shared" si="1224"/>
        <v>0</v>
      </c>
      <c r="DI573" s="471">
        <f t="shared" si="1225"/>
        <v>0</v>
      </c>
      <c r="DJ573" s="470">
        <f t="shared" si="1226"/>
        <v>0</v>
      </c>
      <c r="DK573" s="116">
        <f t="shared" si="1227"/>
        <v>0</v>
      </c>
      <c r="DL573" s="116">
        <f t="shared" si="1228"/>
        <v>0</v>
      </c>
      <c r="DM573" s="116">
        <f t="shared" si="1229"/>
        <v>0</v>
      </c>
      <c r="DN573" s="116">
        <f t="shared" si="1230"/>
        <v>0</v>
      </c>
      <c r="DO573" s="116">
        <f t="shared" si="1231"/>
        <v>0</v>
      </c>
      <c r="DP573" s="116">
        <f t="shared" si="1232"/>
        <v>0</v>
      </c>
      <c r="DQ573" s="116">
        <f t="shared" si="1233"/>
        <v>0</v>
      </c>
      <c r="DR573" s="116">
        <f t="shared" si="1234"/>
        <v>0</v>
      </c>
      <c r="DS573" s="116">
        <f t="shared" si="1235"/>
        <v>0</v>
      </c>
      <c r="DT573" s="116">
        <f t="shared" si="1236"/>
        <v>0</v>
      </c>
      <c r="DU573" s="471">
        <f t="shared" si="1237"/>
        <v>0</v>
      </c>
      <c r="DV573" s="470">
        <f t="shared" si="1238"/>
        <v>0</v>
      </c>
      <c r="DW573" s="470">
        <f t="shared" si="1239"/>
        <v>0</v>
      </c>
      <c r="DX573" s="470">
        <f t="shared" si="1240"/>
        <v>17.451102043338199</v>
      </c>
      <c r="DY573" s="470">
        <f t="shared" si="1241"/>
        <v>0</v>
      </c>
      <c r="DZ573" s="470">
        <f t="shared" si="1242"/>
        <v>0</v>
      </c>
      <c r="EA573" s="470">
        <f t="shared" si="1243"/>
        <v>17.2811693481856</v>
      </c>
      <c r="EB573" s="470">
        <f t="shared" si="1244"/>
        <v>0</v>
      </c>
      <c r="EC573" s="470">
        <f t="shared" si="1245"/>
        <v>0</v>
      </c>
      <c r="ED573" s="470">
        <f t="shared" si="1246"/>
        <v>17.083679999765</v>
      </c>
      <c r="EE573" s="470">
        <f t="shared" si="1247"/>
        <v>0</v>
      </c>
      <c r="EF573" s="470">
        <f t="shared" si="1248"/>
        <v>0</v>
      </c>
      <c r="EG573" s="470">
        <f t="shared" si="1249"/>
        <v>16.836376701206099</v>
      </c>
      <c r="EH573" s="466">
        <f t="shared" si="1250"/>
        <v>4202.1238818882885</v>
      </c>
      <c r="EI573" s="122">
        <f t="shared" si="1251"/>
        <v>252520.87290933871</v>
      </c>
      <c r="EJ573" s="122">
        <f t="shared" si="1252"/>
        <v>98.171196893154146</v>
      </c>
      <c r="EK573" s="122">
        <f t="shared" si="1253"/>
        <v>4270.9547075626433</v>
      </c>
      <c r="EL573" s="122">
        <f t="shared" si="1254"/>
        <v>282851.46556217154</v>
      </c>
      <c r="EM573" s="122">
        <f t="shared" si="1255"/>
        <v>99.684220426407407</v>
      </c>
      <c r="EN573" s="122">
        <f t="shared" si="1256"/>
        <v>4321.2593842023098</v>
      </c>
      <c r="EO573" s="122">
        <f t="shared" si="1257"/>
        <v>308369.1085848168</v>
      </c>
      <c r="EP573" s="122">
        <f t="shared" si="1258"/>
        <v>101.49121309992982</v>
      </c>
      <c r="EQ573" s="122">
        <f t="shared" si="1259"/>
        <v>4496.5249686112957</v>
      </c>
      <c r="ER573" s="122">
        <f t="shared" si="1260"/>
        <v>428467.95505027182</v>
      </c>
      <c r="ES573" s="469">
        <f t="shared" si="1261"/>
        <v>103.83089504123545</v>
      </c>
      <c r="ET573" s="466">
        <f t="shared" si="1262"/>
        <v>0</v>
      </c>
      <c r="EU573" s="122">
        <f t="shared" si="1263"/>
        <v>0</v>
      </c>
      <c r="EV573" s="122">
        <f t="shared" si="1264"/>
        <v>0</v>
      </c>
      <c r="EW573" s="122">
        <f t="shared" si="1265"/>
        <v>0</v>
      </c>
      <c r="EX573" s="122">
        <f t="shared" si="1266"/>
        <v>0</v>
      </c>
      <c r="EY573" s="122">
        <f t="shared" si="1267"/>
        <v>0</v>
      </c>
      <c r="EZ573" s="122">
        <f t="shared" si="1268"/>
        <v>0</v>
      </c>
      <c r="FA573" s="122">
        <f t="shared" si="1269"/>
        <v>0</v>
      </c>
      <c r="FB573" s="122">
        <f t="shared" si="1270"/>
        <v>0</v>
      </c>
      <c r="FC573" s="122">
        <f t="shared" si="1271"/>
        <v>0</v>
      </c>
      <c r="FD573" s="122">
        <f t="shared" si="1272"/>
        <v>0</v>
      </c>
      <c r="FE573" s="469">
        <f t="shared" si="1273"/>
        <v>0</v>
      </c>
      <c r="FF573" s="466">
        <f t="shared" si="1274"/>
        <v>0</v>
      </c>
      <c r="FG573" s="466">
        <f t="shared" si="1275"/>
        <v>0</v>
      </c>
      <c r="FH573" s="466">
        <f t="shared" si="1276"/>
        <v>0</v>
      </c>
      <c r="FI573" s="466">
        <f t="shared" si="1277"/>
        <v>0</v>
      </c>
      <c r="FJ573" s="466">
        <f t="shared" si="1278"/>
        <v>0</v>
      </c>
      <c r="FK573" s="466">
        <f t="shared" si="1279"/>
        <v>0</v>
      </c>
      <c r="FL573" s="466">
        <f t="shared" si="1280"/>
        <v>0</v>
      </c>
      <c r="FM573" s="466">
        <f t="shared" si="1281"/>
        <v>0</v>
      </c>
      <c r="FN573" s="466">
        <f t="shared" si="1282"/>
        <v>0</v>
      </c>
      <c r="FO573" s="466">
        <f t="shared" si="1283"/>
        <v>0</v>
      </c>
      <c r="FP573" s="466">
        <f t="shared" si="1284"/>
        <v>0</v>
      </c>
      <c r="FQ573" s="468">
        <f t="shared" si="1285"/>
        <v>0</v>
      </c>
      <c r="FR573" s="466">
        <f t="shared" si="1286"/>
        <v>0</v>
      </c>
      <c r="FS573" s="466">
        <f t="shared" si="1287"/>
        <v>0</v>
      </c>
      <c r="FT573" s="466">
        <f t="shared" si="1288"/>
        <v>98.171196893154146</v>
      </c>
      <c r="FU573" s="466">
        <f t="shared" si="1289"/>
        <v>0</v>
      </c>
      <c r="FV573" s="466">
        <f t="shared" si="1290"/>
        <v>0</v>
      </c>
      <c r="FW573" s="466">
        <f t="shared" si="1291"/>
        <v>99.684220426407407</v>
      </c>
      <c r="FX573" s="466">
        <f t="shared" si="1292"/>
        <v>0</v>
      </c>
      <c r="FY573" s="466">
        <f t="shared" si="1293"/>
        <v>0</v>
      </c>
      <c r="FZ573" s="466">
        <f t="shared" si="1294"/>
        <v>101.49121309992982</v>
      </c>
      <c r="GA573" s="466">
        <f t="shared" si="1295"/>
        <v>0</v>
      </c>
      <c r="GB573" s="466">
        <f t="shared" si="1296"/>
        <v>0</v>
      </c>
      <c r="GC573" s="468">
        <f t="shared" si="1297"/>
        <v>103.83089504123545</v>
      </c>
    </row>
    <row r="574" spans="1:185">
      <c r="A574" s="97">
        <v>571</v>
      </c>
      <c r="B574" s="97" t="s">
        <v>11</v>
      </c>
      <c r="C574" s="97" t="s">
        <v>213</v>
      </c>
      <c r="D574" s="97" t="s">
        <v>935</v>
      </c>
      <c r="E574" s="321">
        <v>7.6656096704056001E-2</v>
      </c>
      <c r="F574" s="122">
        <v>0.65562750443641205</v>
      </c>
      <c r="G574" s="122">
        <v>0.62209174075289897</v>
      </c>
      <c r="H574" s="122">
        <v>7.0331968725971E-2</v>
      </c>
      <c r="I574" s="122">
        <v>0.59465414652382598</v>
      </c>
      <c r="J574" s="122">
        <v>0.59986842893751402</v>
      </c>
      <c r="K574" s="122">
        <v>6.5924243165488006E-2</v>
      </c>
      <c r="L574" s="122">
        <v>0.54187613241669397</v>
      </c>
      <c r="M574" s="122">
        <v>0.58056382715677501</v>
      </c>
      <c r="N574" s="122">
        <v>5.5882294497256998E-2</v>
      </c>
      <c r="O574" s="122">
        <v>0.458939253105488</v>
      </c>
      <c r="P574" s="475">
        <v>0.53414349469215505</v>
      </c>
      <c r="Q574" s="474">
        <v>28</v>
      </c>
      <c r="R574" s="97">
        <v>2.1463707077135701</v>
      </c>
      <c r="S574" s="97">
        <v>18.3575701242195</v>
      </c>
      <c r="T574" s="97">
        <v>17.418568741081099</v>
      </c>
      <c r="U574" s="97">
        <v>1.9692951243272001</v>
      </c>
      <c r="V574" s="97">
        <v>16.650316102667102</v>
      </c>
      <c r="W574" s="97">
        <v>16.796316010250301</v>
      </c>
      <c r="X574" s="97">
        <v>1.8458788086336699</v>
      </c>
      <c r="Y574" s="97">
        <v>15.1725317076674</v>
      </c>
      <c r="Z574" s="97">
        <v>16.255787160389598</v>
      </c>
      <c r="AA574" s="97">
        <v>1.5647042459231899</v>
      </c>
      <c r="AB574" s="97">
        <v>12.8502990869536</v>
      </c>
      <c r="AC574" s="97">
        <v>14.956017851380301</v>
      </c>
      <c r="AD574" s="321">
        <v>5259.4355649960298</v>
      </c>
      <c r="AE574" s="97">
        <v>44983.122836725401</v>
      </c>
      <c r="AF574" s="97">
        <v>42682.207504480997</v>
      </c>
      <c r="AG574" s="97">
        <v>4825.5321308838602</v>
      </c>
      <c r="AH574" s="97">
        <v>40799.692412909899</v>
      </c>
      <c r="AI574" s="97">
        <v>41157.448463004199</v>
      </c>
      <c r="AJ574" s="97">
        <v>4523.1145858965801</v>
      </c>
      <c r="AK574" s="97">
        <v>37178.551024553497</v>
      </c>
      <c r="AL574" s="97">
        <v>39832.944538116397</v>
      </c>
      <c r="AM574" s="97">
        <v>3834.1285268820998</v>
      </c>
      <c r="AN574" s="97">
        <v>31488.185985707802</v>
      </c>
      <c r="AO574" s="97">
        <v>36648.008620122397</v>
      </c>
      <c r="AP574" s="466">
        <f t="shared" si="1154"/>
        <v>2450.3854558277421</v>
      </c>
      <c r="AQ574" s="122">
        <f t="shared" si="1155"/>
        <v>2450.3854558277453</v>
      </c>
      <c r="AR574" s="473">
        <f t="shared" si="1156"/>
        <v>2450.3854558277494</v>
      </c>
      <c r="AS574" s="122">
        <f t="shared" si="1157"/>
        <v>2450.385455827744</v>
      </c>
      <c r="AT574" s="122">
        <f t="shared" si="1158"/>
        <v>2450.3854558277408</v>
      </c>
      <c r="AU574" s="122">
        <f t="shared" si="1159"/>
        <v>2450.3854558277549</v>
      </c>
      <c r="AV574" s="122">
        <f t="shared" si="1160"/>
        <v>2450.3854558277394</v>
      </c>
      <c r="AW574" s="122">
        <f t="shared" si="1161"/>
        <v>2450.3854558277453</v>
      </c>
      <c r="AX574" s="122">
        <f t="shared" si="1162"/>
        <v>2450.3854624263995</v>
      </c>
      <c r="AY574" s="122">
        <f t="shared" si="1163"/>
        <v>2450.3854558277426</v>
      </c>
      <c r="AZ574" s="122">
        <f t="shared" si="1164"/>
        <v>2450.3854558277567</v>
      </c>
      <c r="BA574" s="469">
        <f t="shared" si="1165"/>
        <v>2450.385455827744</v>
      </c>
      <c r="BB574" s="97">
        <f t="shared" si="1166"/>
        <v>1.1829739190251487E-2</v>
      </c>
      <c r="BC574" s="97">
        <f t="shared" si="1167"/>
        <v>0.10117789343463696</v>
      </c>
      <c r="BD574" s="97">
        <f t="shared" si="1168"/>
        <v>9.6002579859077911E-2</v>
      </c>
      <c r="BE574" s="97">
        <f t="shared" si="1169"/>
        <v>1.0853785707055679E-2</v>
      </c>
      <c r="BF574" s="97">
        <f t="shared" si="1170"/>
        <v>9.1768349345215758E-2</v>
      </c>
      <c r="BG574" s="97">
        <f t="shared" si="1171"/>
        <v>9.2573028994590342E-2</v>
      </c>
      <c r="BH574" s="97">
        <f t="shared" si="1172"/>
        <v>1.0173575703616253E-2</v>
      </c>
      <c r="BI574" s="97">
        <f t="shared" si="1173"/>
        <v>8.3623528923727361E-2</v>
      </c>
      <c r="BJ574" s="97">
        <f t="shared" si="1174"/>
        <v>8.9593899948671632E-2</v>
      </c>
      <c r="BK574" s="97">
        <f t="shared" si="1175"/>
        <v>8.62387986969336E-3</v>
      </c>
      <c r="BL574" s="97">
        <f t="shared" si="1176"/>
        <v>7.0824525404245803E-2</v>
      </c>
      <c r="BM574" s="469">
        <f t="shared" si="1177"/>
        <v>8.2430211086437125E-2</v>
      </c>
      <c r="BN574" s="467">
        <f t="shared" si="1178"/>
        <v>56652995.120376229</v>
      </c>
      <c r="BO574" s="97">
        <f t="shared" si="1179"/>
        <v>16921727.000891227</v>
      </c>
      <c r="BP574" s="97">
        <f t="shared" si="1180"/>
        <v>17429407.375733197</v>
      </c>
      <c r="BQ574" s="97">
        <f t="shared" si="1181"/>
        <v>59466948.823665984</v>
      </c>
      <c r="BR574" s="97">
        <f t="shared" si="1182"/>
        <v>17877705.615525298</v>
      </c>
      <c r="BS574" s="97">
        <f t="shared" si="1183"/>
        <v>17790048.690250404</v>
      </c>
      <c r="BT574" s="97">
        <f t="shared" si="1184"/>
        <v>61673734.515820965</v>
      </c>
      <c r="BU574" s="97">
        <f t="shared" si="1185"/>
        <v>18838093.81024012</v>
      </c>
      <c r="BV574" s="97">
        <f t="shared" si="1186"/>
        <v>18120706.836897805</v>
      </c>
      <c r="BW574" s="97">
        <f t="shared" si="1187"/>
        <v>67687313.377488479</v>
      </c>
      <c r="BX574" s="97">
        <f t="shared" si="1188"/>
        <v>20684950.585748583</v>
      </c>
      <c r="BY574" s="469">
        <f t="shared" si="1189"/>
        <v>18991149.198347654</v>
      </c>
      <c r="BZ574" s="470">
        <f t="shared" si="1190"/>
        <v>1.3197392909989454</v>
      </c>
      <c r="CA574" s="470">
        <f t="shared" si="1191"/>
        <v>4.6089234267900368E-2</v>
      </c>
      <c r="CB574" s="470">
        <f t="shared" si="1192"/>
        <v>5.0031112299791125E-2</v>
      </c>
      <c r="CC574" s="470">
        <f t="shared" si="1193"/>
        <v>1.5098536549716635</v>
      </c>
      <c r="CD574" s="470">
        <f t="shared" si="1194"/>
        <v>5.368578441781531E-2</v>
      </c>
      <c r="CE574" s="470">
        <f t="shared" si="1195"/>
        <v>5.2958186424313693E-2</v>
      </c>
      <c r="CF574" s="470">
        <f t="shared" si="1196"/>
        <v>1.6705791904472922</v>
      </c>
      <c r="CG574" s="470">
        <f t="shared" si="1197"/>
        <v>6.2079599414250487E-2</v>
      </c>
      <c r="CH574" s="470">
        <f t="shared" si="1198"/>
        <v>5.5736171549577274E-2</v>
      </c>
      <c r="CI574" s="470">
        <f t="shared" si="1199"/>
        <v>2.1629427271590336</v>
      </c>
      <c r="CJ574" s="470">
        <f t="shared" si="1200"/>
        <v>8.0484315757090807E-2</v>
      </c>
      <c r="CK574" s="472">
        <f t="shared" si="1201"/>
        <v>6.3489992413304538E-2</v>
      </c>
      <c r="CL574" s="470">
        <f t="shared" si="1202"/>
        <v>0</v>
      </c>
      <c r="CM574" s="116">
        <f t="shared" si="1203"/>
        <v>0</v>
      </c>
      <c r="CN574" s="116">
        <f t="shared" si="1204"/>
        <v>0</v>
      </c>
      <c r="CO574" s="116">
        <f t="shared" si="1205"/>
        <v>0</v>
      </c>
      <c r="CP574" s="116">
        <f t="shared" si="1206"/>
        <v>0</v>
      </c>
      <c r="CQ574" s="116">
        <f t="shared" si="1207"/>
        <v>0</v>
      </c>
      <c r="CR574" s="116">
        <f t="shared" si="1208"/>
        <v>0</v>
      </c>
      <c r="CS574" s="116">
        <f t="shared" si="1209"/>
        <v>0</v>
      </c>
      <c r="CT574" s="116">
        <f t="shared" si="1210"/>
        <v>0</v>
      </c>
      <c r="CU574" s="116">
        <f t="shared" si="1211"/>
        <v>0</v>
      </c>
      <c r="CV574" s="116">
        <f t="shared" si="1212"/>
        <v>0</v>
      </c>
      <c r="CW574" s="471">
        <f t="shared" si="1213"/>
        <v>0</v>
      </c>
      <c r="CX574" s="470">
        <f t="shared" si="1214"/>
        <v>0</v>
      </c>
      <c r="CY574" s="116">
        <f t="shared" si="1215"/>
        <v>0</v>
      </c>
      <c r="CZ574" s="116">
        <f t="shared" si="1216"/>
        <v>0</v>
      </c>
      <c r="DA574" s="116">
        <f t="shared" si="1217"/>
        <v>0</v>
      </c>
      <c r="DB574" s="116">
        <f t="shared" si="1218"/>
        <v>0</v>
      </c>
      <c r="DC574" s="116">
        <f t="shared" si="1219"/>
        <v>0</v>
      </c>
      <c r="DD574" s="116">
        <f t="shared" si="1220"/>
        <v>0</v>
      </c>
      <c r="DE574" s="116">
        <f t="shared" si="1221"/>
        <v>0</v>
      </c>
      <c r="DF574" s="116">
        <f t="shared" si="1222"/>
        <v>0</v>
      </c>
      <c r="DG574" s="116">
        <f t="shared" si="1223"/>
        <v>0</v>
      </c>
      <c r="DH574" s="116">
        <f t="shared" si="1224"/>
        <v>0</v>
      </c>
      <c r="DI574" s="471">
        <f t="shared" si="1225"/>
        <v>0</v>
      </c>
      <c r="DJ574" s="470">
        <f t="shared" si="1226"/>
        <v>0</v>
      </c>
      <c r="DK574" s="116">
        <f t="shared" si="1227"/>
        <v>0</v>
      </c>
      <c r="DL574" s="116">
        <f t="shared" si="1228"/>
        <v>0</v>
      </c>
      <c r="DM574" s="116">
        <f t="shared" si="1229"/>
        <v>0</v>
      </c>
      <c r="DN574" s="116">
        <f t="shared" si="1230"/>
        <v>0</v>
      </c>
      <c r="DO574" s="116">
        <f t="shared" si="1231"/>
        <v>0</v>
      </c>
      <c r="DP574" s="116">
        <f t="shared" si="1232"/>
        <v>0</v>
      </c>
      <c r="DQ574" s="116">
        <f t="shared" si="1233"/>
        <v>0</v>
      </c>
      <c r="DR574" s="116">
        <f t="shared" si="1234"/>
        <v>0</v>
      </c>
      <c r="DS574" s="116">
        <f t="shared" si="1235"/>
        <v>0</v>
      </c>
      <c r="DT574" s="116">
        <f t="shared" si="1236"/>
        <v>0</v>
      </c>
      <c r="DU574" s="471">
        <f t="shared" si="1237"/>
        <v>0</v>
      </c>
      <c r="DV574" s="470">
        <f t="shared" si="1238"/>
        <v>0</v>
      </c>
      <c r="DW574" s="470">
        <f t="shared" si="1239"/>
        <v>18.3575701242195</v>
      </c>
      <c r="DX574" s="470">
        <f t="shared" si="1240"/>
        <v>0</v>
      </c>
      <c r="DY574" s="470">
        <f t="shared" si="1241"/>
        <v>0</v>
      </c>
      <c r="DZ574" s="470">
        <f t="shared" si="1242"/>
        <v>0</v>
      </c>
      <c r="EA574" s="470">
        <f t="shared" si="1243"/>
        <v>0</v>
      </c>
      <c r="EB574" s="470">
        <f t="shared" si="1244"/>
        <v>0</v>
      </c>
      <c r="EC574" s="470">
        <f t="shared" si="1245"/>
        <v>0</v>
      </c>
      <c r="ED574" s="470">
        <f t="shared" si="1246"/>
        <v>0</v>
      </c>
      <c r="EE574" s="470">
        <f t="shared" si="1247"/>
        <v>0</v>
      </c>
      <c r="EF574" s="470">
        <f t="shared" si="1248"/>
        <v>0</v>
      </c>
      <c r="EG574" s="470">
        <f t="shared" si="1249"/>
        <v>0</v>
      </c>
      <c r="EH574" s="466">
        <f t="shared" si="1250"/>
        <v>4789.031626923962</v>
      </c>
      <c r="EI574" s="122">
        <f t="shared" si="1251"/>
        <v>167.24727533315385</v>
      </c>
      <c r="EJ574" s="122">
        <f t="shared" si="1252"/>
        <v>181.55144790189809</v>
      </c>
      <c r="EK574" s="122">
        <f t="shared" si="1253"/>
        <v>5478.9131118563118</v>
      </c>
      <c r="EL574" s="122">
        <f t="shared" si="1254"/>
        <v>194.81341598804002</v>
      </c>
      <c r="EM574" s="122">
        <f t="shared" si="1255"/>
        <v>192.17312951151243</v>
      </c>
      <c r="EN574" s="122">
        <f t="shared" si="1256"/>
        <v>6062.1492691010008</v>
      </c>
      <c r="EO574" s="122">
        <f t="shared" si="1257"/>
        <v>225.27264817324632</v>
      </c>
      <c r="EP574" s="122">
        <f t="shared" si="1258"/>
        <v>202.25380128869446</v>
      </c>
      <c r="EQ574" s="122">
        <f t="shared" si="1259"/>
        <v>7848.8237777244503</v>
      </c>
      <c r="ER574" s="122">
        <f t="shared" si="1260"/>
        <v>292.05914854614133</v>
      </c>
      <c r="ES574" s="469">
        <f t="shared" si="1261"/>
        <v>230.39064134426818</v>
      </c>
      <c r="ET574" s="466">
        <f t="shared" si="1262"/>
        <v>0</v>
      </c>
      <c r="EU574" s="122">
        <f t="shared" si="1263"/>
        <v>0</v>
      </c>
      <c r="EV574" s="122">
        <f t="shared" si="1264"/>
        <v>0</v>
      </c>
      <c r="EW574" s="122">
        <f t="shared" si="1265"/>
        <v>0</v>
      </c>
      <c r="EX574" s="122">
        <f t="shared" si="1266"/>
        <v>0</v>
      </c>
      <c r="EY574" s="122">
        <f t="shared" si="1267"/>
        <v>0</v>
      </c>
      <c r="EZ574" s="122">
        <f t="shared" si="1268"/>
        <v>0</v>
      </c>
      <c r="FA574" s="122">
        <f t="shared" si="1269"/>
        <v>0</v>
      </c>
      <c r="FB574" s="122">
        <f t="shared" si="1270"/>
        <v>0</v>
      </c>
      <c r="FC574" s="122">
        <f t="shared" si="1271"/>
        <v>0</v>
      </c>
      <c r="FD574" s="122">
        <f t="shared" si="1272"/>
        <v>0</v>
      </c>
      <c r="FE574" s="469">
        <f t="shared" si="1273"/>
        <v>0</v>
      </c>
      <c r="FF574" s="466">
        <f t="shared" si="1274"/>
        <v>0</v>
      </c>
      <c r="FG574" s="466">
        <f t="shared" si="1275"/>
        <v>0</v>
      </c>
      <c r="FH574" s="466">
        <f t="shared" si="1276"/>
        <v>0</v>
      </c>
      <c r="FI574" s="466">
        <f t="shared" si="1277"/>
        <v>0</v>
      </c>
      <c r="FJ574" s="466">
        <f t="shared" si="1278"/>
        <v>0</v>
      </c>
      <c r="FK574" s="466">
        <f t="shared" si="1279"/>
        <v>0</v>
      </c>
      <c r="FL574" s="466">
        <f t="shared" si="1280"/>
        <v>0</v>
      </c>
      <c r="FM574" s="466">
        <f t="shared" si="1281"/>
        <v>0</v>
      </c>
      <c r="FN574" s="466">
        <f t="shared" si="1282"/>
        <v>0</v>
      </c>
      <c r="FO574" s="466">
        <f t="shared" si="1283"/>
        <v>0</v>
      </c>
      <c r="FP574" s="466">
        <f t="shared" si="1284"/>
        <v>0</v>
      </c>
      <c r="FQ574" s="468">
        <f t="shared" si="1285"/>
        <v>0</v>
      </c>
      <c r="FR574" s="466">
        <f t="shared" si="1286"/>
        <v>0</v>
      </c>
      <c r="FS574" s="466">
        <f t="shared" si="1287"/>
        <v>167.24727533315385</v>
      </c>
      <c r="FT574" s="466">
        <f t="shared" si="1288"/>
        <v>0</v>
      </c>
      <c r="FU574" s="466">
        <f t="shared" si="1289"/>
        <v>0</v>
      </c>
      <c r="FV574" s="466">
        <f t="shared" si="1290"/>
        <v>0</v>
      </c>
      <c r="FW574" s="466">
        <f t="shared" si="1291"/>
        <v>0</v>
      </c>
      <c r="FX574" s="466">
        <f t="shared" si="1292"/>
        <v>0</v>
      </c>
      <c r="FY574" s="466">
        <f t="shared" si="1293"/>
        <v>0</v>
      </c>
      <c r="FZ574" s="466">
        <f t="shared" si="1294"/>
        <v>0</v>
      </c>
      <c r="GA574" s="466">
        <f t="shared" si="1295"/>
        <v>0</v>
      </c>
      <c r="GB574" s="466">
        <f t="shared" si="1296"/>
        <v>0</v>
      </c>
      <c r="GC574" s="468">
        <f t="shared" si="1297"/>
        <v>0</v>
      </c>
    </row>
    <row r="575" spans="1:185">
      <c r="A575" s="97">
        <v>572</v>
      </c>
      <c r="B575" s="97" t="s">
        <v>11</v>
      </c>
      <c r="C575" s="97" t="s">
        <v>213</v>
      </c>
      <c r="D575" s="97" t="s">
        <v>935</v>
      </c>
      <c r="E575" s="321">
        <v>7.6861845738548998E-2</v>
      </c>
      <c r="F575" s="122">
        <v>0</v>
      </c>
      <c r="G575" s="122">
        <v>1.0918270385831299</v>
      </c>
      <c r="H575" s="122">
        <v>7.6861845738548998E-2</v>
      </c>
      <c r="I575" s="122">
        <v>0</v>
      </c>
      <c r="J575" s="122">
        <v>1.0912205291227799</v>
      </c>
      <c r="K575" s="122">
        <v>7.6861845738548998E-2</v>
      </c>
      <c r="L575" s="122">
        <v>0</v>
      </c>
      <c r="M575" s="122">
        <v>1.09051566677697</v>
      </c>
      <c r="N575" s="122">
        <v>7.6861845738548998E-2</v>
      </c>
      <c r="O575" s="122">
        <v>0</v>
      </c>
      <c r="P575" s="475">
        <v>1.08963301267666</v>
      </c>
      <c r="Q575" s="474">
        <v>1</v>
      </c>
      <c r="R575" s="97">
        <v>7.6861845738548998E-2</v>
      </c>
      <c r="S575" s="97">
        <v>0</v>
      </c>
      <c r="T575" s="97">
        <v>1.0918270385831299</v>
      </c>
      <c r="U575" s="97">
        <v>7.6861845738548998E-2</v>
      </c>
      <c r="V575" s="97">
        <v>0</v>
      </c>
      <c r="W575" s="97">
        <v>1.0912205291227799</v>
      </c>
      <c r="X575" s="97">
        <v>7.6861845738548998E-2</v>
      </c>
      <c r="Y575" s="97">
        <v>0</v>
      </c>
      <c r="Z575" s="97">
        <v>1.09051566677697</v>
      </c>
      <c r="AA575" s="97">
        <v>7.6861845738548998E-2</v>
      </c>
      <c r="AB575" s="97">
        <v>0</v>
      </c>
      <c r="AC575" s="97">
        <v>1.08963301267666</v>
      </c>
      <c r="AD575" s="321">
        <v>15.3803261323631</v>
      </c>
      <c r="AE575" s="97">
        <v>0</v>
      </c>
      <c r="AF575" s="97">
        <v>218.478437151539</v>
      </c>
      <c r="AG575" s="97">
        <v>15.3803261323631</v>
      </c>
      <c r="AH575" s="97">
        <v>0</v>
      </c>
      <c r="AI575" s="97">
        <v>218.35707247166499</v>
      </c>
      <c r="AJ575" s="97">
        <v>15.3803261323631</v>
      </c>
      <c r="AK575" s="97">
        <v>0</v>
      </c>
      <c r="AL575" s="97">
        <v>218.21603393554599</v>
      </c>
      <c r="AM575" s="97">
        <v>15.3803261323631</v>
      </c>
      <c r="AN575" s="97">
        <v>0</v>
      </c>
      <c r="AO575" s="97">
        <v>218.03940483764899</v>
      </c>
      <c r="AP575" s="466">
        <f t="shared" si="1154"/>
        <v>200.1035232055234</v>
      </c>
      <c r="AQ575" s="122">
        <f t="shared" si="1155"/>
        <v>0</v>
      </c>
      <c r="AR575" s="473">
        <f t="shared" si="1156"/>
        <v>200.10352320552502</v>
      </c>
      <c r="AS575" s="122">
        <f t="shared" si="1157"/>
        <v>200.1035232055234</v>
      </c>
      <c r="AT575" s="122">
        <f t="shared" si="1158"/>
        <v>0</v>
      </c>
      <c r="AU575" s="122">
        <f t="shared" si="1159"/>
        <v>200.10352320552457</v>
      </c>
      <c r="AV575" s="122">
        <f t="shared" si="1160"/>
        <v>200.1035232055234</v>
      </c>
      <c r="AW575" s="122">
        <f t="shared" si="1161"/>
        <v>0</v>
      </c>
      <c r="AX575" s="122">
        <f t="shared" si="1162"/>
        <v>200.10352953523875</v>
      </c>
      <c r="AY575" s="122">
        <f t="shared" si="1163"/>
        <v>200.1035232055234</v>
      </c>
      <c r="AZ575" s="122">
        <f t="shared" si="1164"/>
        <v>0</v>
      </c>
      <c r="BA575" s="469">
        <f t="shared" si="1165"/>
        <v>200.10352320552394</v>
      </c>
      <c r="BB575" s="97">
        <f t="shared" si="1166"/>
        <v>1.1861490838474521E-2</v>
      </c>
      <c r="BC575" s="97">
        <f t="shared" si="1167"/>
        <v>0</v>
      </c>
      <c r="BD575" s="97">
        <f t="shared" si="1168"/>
        <v>0.16849317487645654</v>
      </c>
      <c r="BE575" s="97">
        <f t="shared" si="1169"/>
        <v>1.1861490838474521E-2</v>
      </c>
      <c r="BF575" s="97">
        <f t="shared" si="1170"/>
        <v>0</v>
      </c>
      <c r="BG575" s="97">
        <f t="shared" si="1171"/>
        <v>0.16839957698873656</v>
      </c>
      <c r="BH575" s="97">
        <f t="shared" si="1172"/>
        <v>1.1861490838474521E-2</v>
      </c>
      <c r="BI575" s="97">
        <f t="shared" si="1173"/>
        <v>0</v>
      </c>
      <c r="BJ575" s="97">
        <f t="shared" si="1174"/>
        <v>0.16829080106517039</v>
      </c>
      <c r="BK575" s="97">
        <f t="shared" si="1175"/>
        <v>1.1861490838474521E-2</v>
      </c>
      <c r="BL575" s="97">
        <f t="shared" si="1176"/>
        <v>0</v>
      </c>
      <c r="BM575" s="469">
        <f t="shared" si="1177"/>
        <v>0.16815458792295698</v>
      </c>
      <c r="BN575" s="467">
        <f t="shared" si="1178"/>
        <v>4619423.8416760573</v>
      </c>
      <c r="BO575" s="97">
        <f t="shared" si="1179"/>
        <v>0</v>
      </c>
      <c r="BP575" s="97">
        <f t="shared" si="1180"/>
        <v>1036960.9029192937</v>
      </c>
      <c r="BQ575" s="97">
        <f t="shared" si="1181"/>
        <v>4619423.8416760573</v>
      </c>
      <c r="BR575" s="97">
        <f t="shared" si="1182"/>
        <v>0</v>
      </c>
      <c r="BS575" s="97">
        <f t="shared" si="1183"/>
        <v>1037285.3494219367</v>
      </c>
      <c r="BT575" s="97">
        <f t="shared" si="1184"/>
        <v>4619423.8416760573</v>
      </c>
      <c r="BU575" s="97">
        <f t="shared" si="1185"/>
        <v>0</v>
      </c>
      <c r="BV575" s="97">
        <f t="shared" si="1186"/>
        <v>1037662.7959970618</v>
      </c>
      <c r="BW575" s="97">
        <f t="shared" si="1187"/>
        <v>4619423.8416760573</v>
      </c>
      <c r="BX575" s="97">
        <f t="shared" si="1188"/>
        <v>0</v>
      </c>
      <c r="BY575" s="469">
        <f t="shared" si="1189"/>
        <v>1038135.9123324465</v>
      </c>
      <c r="BZ575" s="470">
        <f t="shared" si="1190"/>
        <v>3.0050175072488852</v>
      </c>
      <c r="CA575" s="470">
        <f t="shared" si="1191"/>
        <v>0</v>
      </c>
      <c r="CB575" s="470">
        <f t="shared" si="1192"/>
        <v>4.7487416334045164E-2</v>
      </c>
      <c r="CC575" s="470">
        <f t="shared" si="1193"/>
        <v>3.0050175072488852</v>
      </c>
      <c r="CD575" s="470">
        <f t="shared" si="1194"/>
        <v>0</v>
      </c>
      <c r="CE575" s="470">
        <f t="shared" si="1195"/>
        <v>4.7528676456252104E-2</v>
      </c>
      <c r="CF575" s="470">
        <f t="shared" si="1196"/>
        <v>3.0050175072488852</v>
      </c>
      <c r="CG575" s="470">
        <f t="shared" si="1197"/>
        <v>0</v>
      </c>
      <c r="CH575" s="470">
        <f t="shared" si="1198"/>
        <v>4.7576702820963795E-2</v>
      </c>
      <c r="CI575" s="470">
        <f t="shared" si="1199"/>
        <v>3.0050175072488852</v>
      </c>
      <c r="CJ575" s="470">
        <f t="shared" si="1200"/>
        <v>0</v>
      </c>
      <c r="CK575" s="472">
        <f t="shared" si="1201"/>
        <v>4.763695208638586E-2</v>
      </c>
      <c r="CL575" s="470">
        <f t="shared" si="1202"/>
        <v>0</v>
      </c>
      <c r="CM575" s="116">
        <f t="shared" si="1203"/>
        <v>0</v>
      </c>
      <c r="CN575" s="116">
        <f t="shared" si="1204"/>
        <v>0</v>
      </c>
      <c r="CO575" s="116">
        <f t="shared" si="1205"/>
        <v>0</v>
      </c>
      <c r="CP575" s="116">
        <f t="shared" si="1206"/>
        <v>0</v>
      </c>
      <c r="CQ575" s="116">
        <f t="shared" si="1207"/>
        <v>0</v>
      </c>
      <c r="CR575" s="116">
        <f t="shared" si="1208"/>
        <v>0</v>
      </c>
      <c r="CS575" s="116">
        <f t="shared" si="1209"/>
        <v>0</v>
      </c>
      <c r="CT575" s="116">
        <f t="shared" si="1210"/>
        <v>0</v>
      </c>
      <c r="CU575" s="116">
        <f t="shared" si="1211"/>
        <v>0</v>
      </c>
      <c r="CV575" s="116">
        <f t="shared" si="1212"/>
        <v>0</v>
      </c>
      <c r="CW575" s="471">
        <f t="shared" si="1213"/>
        <v>0</v>
      </c>
      <c r="CX575" s="470">
        <f t="shared" si="1214"/>
        <v>0</v>
      </c>
      <c r="CY575" s="116">
        <f t="shared" si="1215"/>
        <v>0</v>
      </c>
      <c r="CZ575" s="116">
        <f t="shared" si="1216"/>
        <v>0</v>
      </c>
      <c r="DA575" s="116">
        <f t="shared" si="1217"/>
        <v>0</v>
      </c>
      <c r="DB575" s="116">
        <f t="shared" si="1218"/>
        <v>0</v>
      </c>
      <c r="DC575" s="116">
        <f t="shared" si="1219"/>
        <v>0</v>
      </c>
      <c r="DD575" s="116">
        <f t="shared" si="1220"/>
        <v>0</v>
      </c>
      <c r="DE575" s="116">
        <f t="shared" si="1221"/>
        <v>0</v>
      </c>
      <c r="DF575" s="116">
        <f t="shared" si="1222"/>
        <v>0</v>
      </c>
      <c r="DG575" s="116">
        <f t="shared" si="1223"/>
        <v>0</v>
      </c>
      <c r="DH575" s="116">
        <f t="shared" si="1224"/>
        <v>0</v>
      </c>
      <c r="DI575" s="471">
        <f t="shared" si="1225"/>
        <v>0</v>
      </c>
      <c r="DJ575" s="470">
        <f t="shared" si="1226"/>
        <v>0</v>
      </c>
      <c r="DK575" s="116">
        <f t="shared" si="1227"/>
        <v>0</v>
      </c>
      <c r="DL575" s="116">
        <f t="shared" si="1228"/>
        <v>0</v>
      </c>
      <c r="DM575" s="116">
        <f t="shared" si="1229"/>
        <v>0</v>
      </c>
      <c r="DN575" s="116">
        <f t="shared" si="1230"/>
        <v>0</v>
      </c>
      <c r="DO575" s="116">
        <f t="shared" si="1231"/>
        <v>0</v>
      </c>
      <c r="DP575" s="116">
        <f t="shared" si="1232"/>
        <v>0</v>
      </c>
      <c r="DQ575" s="116">
        <f t="shared" si="1233"/>
        <v>0</v>
      </c>
      <c r="DR575" s="116">
        <f t="shared" si="1234"/>
        <v>0</v>
      </c>
      <c r="DS575" s="116">
        <f t="shared" si="1235"/>
        <v>0</v>
      </c>
      <c r="DT575" s="116">
        <f t="shared" si="1236"/>
        <v>0</v>
      </c>
      <c r="DU575" s="471">
        <f t="shared" si="1237"/>
        <v>0</v>
      </c>
      <c r="DV575" s="470">
        <f t="shared" si="1238"/>
        <v>0</v>
      </c>
      <c r="DW575" s="470">
        <f t="shared" si="1239"/>
        <v>0</v>
      </c>
      <c r="DX575" s="470">
        <f t="shared" si="1240"/>
        <v>1.0918270385831299</v>
      </c>
      <c r="DY575" s="470">
        <f t="shared" si="1241"/>
        <v>0</v>
      </c>
      <c r="DZ575" s="470">
        <f t="shared" si="1242"/>
        <v>0</v>
      </c>
      <c r="EA575" s="470">
        <f t="shared" si="1243"/>
        <v>1.0912205291227799</v>
      </c>
      <c r="EB575" s="470">
        <f t="shared" si="1244"/>
        <v>0</v>
      </c>
      <c r="EC575" s="470">
        <f t="shared" si="1245"/>
        <v>0</v>
      </c>
      <c r="ED575" s="470">
        <f t="shared" si="1246"/>
        <v>1.09051566677697</v>
      </c>
      <c r="EE575" s="470">
        <f t="shared" si="1247"/>
        <v>0</v>
      </c>
      <c r="EF575" s="470">
        <f t="shared" si="1248"/>
        <v>0</v>
      </c>
      <c r="EG575" s="470">
        <f t="shared" si="1249"/>
        <v>1.08963301267666</v>
      </c>
      <c r="EH575" s="466">
        <f t="shared" si="1250"/>
        <v>389.44715336222868</v>
      </c>
      <c r="EI575" s="122">
        <f t="shared" si="1251"/>
        <v>0</v>
      </c>
      <c r="EJ575" s="122">
        <f t="shared" si="1252"/>
        <v>6.1543199223328759</v>
      </c>
      <c r="EK575" s="122">
        <f t="shared" si="1253"/>
        <v>389.44715336222868</v>
      </c>
      <c r="EL575" s="122">
        <f t="shared" si="1254"/>
        <v>0</v>
      </c>
      <c r="EM575" s="122">
        <f t="shared" si="1255"/>
        <v>6.1596671913927414</v>
      </c>
      <c r="EN575" s="122">
        <f t="shared" si="1256"/>
        <v>389.44715336222868</v>
      </c>
      <c r="EO575" s="122">
        <f t="shared" si="1257"/>
        <v>0</v>
      </c>
      <c r="EP575" s="122">
        <f t="shared" si="1258"/>
        <v>6.1658913584660411</v>
      </c>
      <c r="EQ575" s="122">
        <f t="shared" si="1259"/>
        <v>389.44715336222868</v>
      </c>
      <c r="ER575" s="122">
        <f t="shared" si="1260"/>
        <v>0</v>
      </c>
      <c r="ES575" s="469">
        <f t="shared" si="1261"/>
        <v>6.1736996007988019</v>
      </c>
      <c r="ET575" s="466">
        <f t="shared" si="1262"/>
        <v>0</v>
      </c>
      <c r="EU575" s="122">
        <f t="shared" si="1263"/>
        <v>0</v>
      </c>
      <c r="EV575" s="122">
        <f t="shared" si="1264"/>
        <v>0</v>
      </c>
      <c r="EW575" s="122">
        <f t="shared" si="1265"/>
        <v>0</v>
      </c>
      <c r="EX575" s="122">
        <f t="shared" si="1266"/>
        <v>0</v>
      </c>
      <c r="EY575" s="122">
        <f t="shared" si="1267"/>
        <v>0</v>
      </c>
      <c r="EZ575" s="122">
        <f t="shared" si="1268"/>
        <v>0</v>
      </c>
      <c r="FA575" s="122">
        <f t="shared" si="1269"/>
        <v>0</v>
      </c>
      <c r="FB575" s="122">
        <f t="shared" si="1270"/>
        <v>0</v>
      </c>
      <c r="FC575" s="122">
        <f t="shared" si="1271"/>
        <v>0</v>
      </c>
      <c r="FD575" s="122">
        <f t="shared" si="1272"/>
        <v>0</v>
      </c>
      <c r="FE575" s="469">
        <f t="shared" si="1273"/>
        <v>0</v>
      </c>
      <c r="FF575" s="466">
        <f t="shared" si="1274"/>
        <v>0</v>
      </c>
      <c r="FG575" s="466">
        <f t="shared" si="1275"/>
        <v>0</v>
      </c>
      <c r="FH575" s="466">
        <f t="shared" si="1276"/>
        <v>0</v>
      </c>
      <c r="FI575" s="466">
        <f t="shared" si="1277"/>
        <v>0</v>
      </c>
      <c r="FJ575" s="466">
        <f t="shared" si="1278"/>
        <v>0</v>
      </c>
      <c r="FK575" s="466">
        <f t="shared" si="1279"/>
        <v>0</v>
      </c>
      <c r="FL575" s="466">
        <f t="shared" si="1280"/>
        <v>0</v>
      </c>
      <c r="FM575" s="466">
        <f t="shared" si="1281"/>
        <v>0</v>
      </c>
      <c r="FN575" s="466">
        <f t="shared" si="1282"/>
        <v>0</v>
      </c>
      <c r="FO575" s="466">
        <f t="shared" si="1283"/>
        <v>0</v>
      </c>
      <c r="FP575" s="466">
        <f t="shared" si="1284"/>
        <v>0</v>
      </c>
      <c r="FQ575" s="468">
        <f t="shared" si="1285"/>
        <v>0</v>
      </c>
      <c r="FR575" s="466">
        <f t="shared" si="1286"/>
        <v>0</v>
      </c>
      <c r="FS575" s="466">
        <f t="shared" si="1287"/>
        <v>0</v>
      </c>
      <c r="FT575" s="466">
        <f t="shared" si="1288"/>
        <v>6.1543199223328759</v>
      </c>
      <c r="FU575" s="466">
        <f t="shared" si="1289"/>
        <v>0</v>
      </c>
      <c r="FV575" s="466">
        <f t="shared" si="1290"/>
        <v>0</v>
      </c>
      <c r="FW575" s="466">
        <f t="shared" si="1291"/>
        <v>6.1596671913927414</v>
      </c>
      <c r="FX575" s="466">
        <f t="shared" si="1292"/>
        <v>0</v>
      </c>
      <c r="FY575" s="466">
        <f t="shared" si="1293"/>
        <v>0</v>
      </c>
      <c r="FZ575" s="466">
        <f t="shared" si="1294"/>
        <v>6.1658913584660411</v>
      </c>
      <c r="GA575" s="466">
        <f t="shared" si="1295"/>
        <v>0</v>
      </c>
      <c r="GB575" s="466">
        <f t="shared" si="1296"/>
        <v>0</v>
      </c>
      <c r="GC575" s="468">
        <f t="shared" si="1297"/>
        <v>6.1736996007988019</v>
      </c>
    </row>
    <row r="576" spans="1:185">
      <c r="A576" s="97">
        <v>573</v>
      </c>
      <c r="B576" s="97" t="s">
        <v>11</v>
      </c>
      <c r="C576" s="97" t="s">
        <v>213</v>
      </c>
      <c r="D576" s="97" t="s">
        <v>935</v>
      </c>
      <c r="E576" s="321">
        <v>8.4844834770975E-2</v>
      </c>
      <c r="F576" s="122">
        <v>0.76360712320365098</v>
      </c>
      <c r="G576" s="122">
        <v>1.1764409113854699</v>
      </c>
      <c r="H576" s="122">
        <v>7.7845135902369994E-2</v>
      </c>
      <c r="I576" s="122">
        <v>0.70060953553935001</v>
      </c>
      <c r="J576" s="122">
        <v>1.16064059168337</v>
      </c>
      <c r="K576" s="122">
        <v>7.2966557903039006E-2</v>
      </c>
      <c r="L576" s="122">
        <v>0.65670212595513999</v>
      </c>
      <c r="M576" s="122">
        <v>1.1422780579755201</v>
      </c>
      <c r="N576" s="122">
        <v>6.1851884548040997E-2</v>
      </c>
      <c r="O576" s="122">
        <v>0.55666959281546202</v>
      </c>
      <c r="P576" s="475">
        <v>1.1192838297188199</v>
      </c>
      <c r="Q576" s="474">
        <v>6</v>
      </c>
      <c r="R576" s="97">
        <v>0.50906900862585203</v>
      </c>
      <c r="S576" s="97">
        <v>4.5816427392219001</v>
      </c>
      <c r="T576" s="97">
        <v>7.0586454683128501</v>
      </c>
      <c r="U576" s="97">
        <v>0.46707081541422002</v>
      </c>
      <c r="V576" s="97">
        <v>4.2036572132360996</v>
      </c>
      <c r="W576" s="97">
        <v>6.96384355010023</v>
      </c>
      <c r="X576" s="97">
        <v>0.43779934741823301</v>
      </c>
      <c r="Y576" s="97">
        <v>3.94021275573084</v>
      </c>
      <c r="Z576" s="97">
        <v>6.8536683478531302</v>
      </c>
      <c r="AA576" s="97">
        <v>0.37111130728824598</v>
      </c>
      <c r="AB576" s="97">
        <v>3.3400175568927701</v>
      </c>
      <c r="AC576" s="97">
        <v>6.7157029783129296</v>
      </c>
      <c r="AD576" s="321">
        <v>1700.88337235219</v>
      </c>
      <c r="AE576" s="97">
        <v>15308.022726105801</v>
      </c>
      <c r="AF576" s="97">
        <v>23584.0966645966</v>
      </c>
      <c r="AG576" s="97">
        <v>1560.5604941331401</v>
      </c>
      <c r="AH576" s="97">
        <v>14045.1108512021</v>
      </c>
      <c r="AI576" s="97">
        <v>23267.347847397599</v>
      </c>
      <c r="AJ576" s="97">
        <v>1462.7597002228799</v>
      </c>
      <c r="AK576" s="97">
        <v>13164.899544451</v>
      </c>
      <c r="AL576" s="97">
        <v>22899.2343597412</v>
      </c>
      <c r="AM576" s="97">
        <v>1239.94397844475</v>
      </c>
      <c r="AN576" s="97">
        <v>11159.5485673311</v>
      </c>
      <c r="AO576" s="97">
        <v>22438.269342504402</v>
      </c>
      <c r="AP576" s="466">
        <f t="shared" si="1154"/>
        <v>3341.1646427729802</v>
      </c>
      <c r="AQ576" s="122">
        <f t="shared" si="1155"/>
        <v>3341.1646427729893</v>
      </c>
      <c r="AR576" s="473">
        <f t="shared" si="1156"/>
        <v>3341.1646427729775</v>
      </c>
      <c r="AS576" s="122">
        <f t="shared" si="1157"/>
        <v>3341.164642772987</v>
      </c>
      <c r="AT576" s="122">
        <f t="shared" si="1158"/>
        <v>3341.1646427729911</v>
      </c>
      <c r="AU576" s="122">
        <f t="shared" si="1159"/>
        <v>3341.1646427729861</v>
      </c>
      <c r="AV576" s="122">
        <f t="shared" si="1160"/>
        <v>3341.1646427729702</v>
      </c>
      <c r="AW576" s="122">
        <f t="shared" si="1161"/>
        <v>3341.1646427729875</v>
      </c>
      <c r="AX576" s="122">
        <f t="shared" si="1162"/>
        <v>3341.1646431526333</v>
      </c>
      <c r="AY576" s="122">
        <f t="shared" si="1163"/>
        <v>3341.1646427729906</v>
      </c>
      <c r="AZ576" s="122">
        <f t="shared" si="1164"/>
        <v>3341.1646427729756</v>
      </c>
      <c r="BA576" s="469">
        <f t="shared" si="1165"/>
        <v>3341.1646427729866</v>
      </c>
      <c r="BB576" s="97">
        <f t="shared" si="1166"/>
        <v>1.309344344593413E-2</v>
      </c>
      <c r="BC576" s="97">
        <f t="shared" si="1167"/>
        <v>0.11784154815750564</v>
      </c>
      <c r="BD576" s="97">
        <f t="shared" si="1168"/>
        <v>0.18155097575814211</v>
      </c>
      <c r="BE576" s="97">
        <f t="shared" si="1169"/>
        <v>1.2013234361644632E-2</v>
      </c>
      <c r="BF576" s="97">
        <f t="shared" si="1170"/>
        <v>0.10811962043451145</v>
      </c>
      <c r="BG576" s="97">
        <f t="shared" si="1171"/>
        <v>0.17911263530989249</v>
      </c>
      <c r="BH576" s="97">
        <f t="shared" si="1172"/>
        <v>1.1260361363503429E-2</v>
      </c>
      <c r="BI576" s="97">
        <f t="shared" si="1173"/>
        <v>0.10134373141545487</v>
      </c>
      <c r="BJ576" s="97">
        <f t="shared" si="1174"/>
        <v>0.17627888830246663</v>
      </c>
      <c r="BK576" s="97">
        <f t="shared" si="1175"/>
        <v>9.5451202720860159E-3</v>
      </c>
      <c r="BL576" s="97">
        <f t="shared" si="1176"/>
        <v>8.5906488606821679E-2</v>
      </c>
      <c r="BM576" s="469">
        <f t="shared" si="1177"/>
        <v>0.17273036789960763</v>
      </c>
      <c r="BN576" s="467">
        <f t="shared" si="1178"/>
        <v>72957515.134209558</v>
      </c>
      <c r="BO576" s="97">
        <f t="shared" si="1179"/>
        <v>21175337.698828023</v>
      </c>
      <c r="BP576" s="97">
        <f t="shared" si="1180"/>
        <v>16601799.393283501</v>
      </c>
      <c r="BQ576" s="97">
        <f t="shared" si="1181"/>
        <v>76581314.184171259</v>
      </c>
      <c r="BR576" s="97">
        <f t="shared" si="1182"/>
        <v>22227116.511394143</v>
      </c>
      <c r="BS576" s="97">
        <f t="shared" si="1183"/>
        <v>16728665.70221057</v>
      </c>
      <c r="BT576" s="97">
        <f t="shared" si="1184"/>
        <v>79423204.541269705</v>
      </c>
      <c r="BU576" s="97">
        <f t="shared" si="1185"/>
        <v>23051952.553355135</v>
      </c>
      <c r="BV576" s="97">
        <f t="shared" si="1186"/>
        <v>16879539.567671373</v>
      </c>
      <c r="BW576" s="97">
        <f t="shared" si="1187"/>
        <v>87167468.897967711</v>
      </c>
      <c r="BX576" s="97">
        <f t="shared" si="1188"/>
        <v>25299663.60382599</v>
      </c>
      <c r="BY576" s="469">
        <f t="shared" si="1189"/>
        <v>17073902.202665534</v>
      </c>
      <c r="BZ576" s="470">
        <f t="shared" si="1190"/>
        <v>7.1657784993773586</v>
      </c>
      <c r="CA576" s="470">
        <f t="shared" si="1191"/>
        <v>0.23108892273019338</v>
      </c>
      <c r="CB576" s="470">
        <f t="shared" si="1192"/>
        <v>0.1175990455095887</v>
      </c>
      <c r="CC576" s="470">
        <f t="shared" si="1193"/>
        <v>8.1980410311288026</v>
      </c>
      <c r="CD576" s="470">
        <f t="shared" si="1194"/>
        <v>0.26437831849618221</v>
      </c>
      <c r="CE576" s="470">
        <f t="shared" si="1195"/>
        <v>0.12011086680695027</v>
      </c>
      <c r="CF576" s="470">
        <f t="shared" si="1196"/>
        <v>9.0707312618942897</v>
      </c>
      <c r="CG576" s="470">
        <f t="shared" si="1197"/>
        <v>0.29252167309781985</v>
      </c>
      <c r="CH576" s="470">
        <f t="shared" si="1198"/>
        <v>0.12314237216452695</v>
      </c>
      <c r="CI576" s="470">
        <f t="shared" si="1199"/>
        <v>11.744113852917966</v>
      </c>
      <c r="CJ576" s="470">
        <f t="shared" si="1200"/>
        <v>0.37873548825537245</v>
      </c>
      <c r="CK576" s="472">
        <f t="shared" si="1201"/>
        <v>0.12711924766329313</v>
      </c>
      <c r="CL576" s="470">
        <f t="shared" si="1202"/>
        <v>0</v>
      </c>
      <c r="CM576" s="116">
        <f t="shared" si="1203"/>
        <v>0</v>
      </c>
      <c r="CN576" s="116">
        <f t="shared" si="1204"/>
        <v>0</v>
      </c>
      <c r="CO576" s="116">
        <f t="shared" si="1205"/>
        <v>0</v>
      </c>
      <c r="CP576" s="116">
        <f t="shared" si="1206"/>
        <v>0</v>
      </c>
      <c r="CQ576" s="116">
        <f t="shared" si="1207"/>
        <v>0</v>
      </c>
      <c r="CR576" s="116">
        <f t="shared" si="1208"/>
        <v>0</v>
      </c>
      <c r="CS576" s="116">
        <f t="shared" si="1209"/>
        <v>0</v>
      </c>
      <c r="CT576" s="116">
        <f t="shared" si="1210"/>
        <v>0</v>
      </c>
      <c r="CU576" s="116">
        <f t="shared" si="1211"/>
        <v>0</v>
      </c>
      <c r="CV576" s="116">
        <f t="shared" si="1212"/>
        <v>0</v>
      </c>
      <c r="CW576" s="471">
        <f t="shared" si="1213"/>
        <v>0</v>
      </c>
      <c r="CX576" s="470">
        <f t="shared" si="1214"/>
        <v>0</v>
      </c>
      <c r="CY576" s="116">
        <f t="shared" si="1215"/>
        <v>0</v>
      </c>
      <c r="CZ576" s="116">
        <f t="shared" si="1216"/>
        <v>0</v>
      </c>
      <c r="DA576" s="116">
        <f t="shared" si="1217"/>
        <v>0</v>
      </c>
      <c r="DB576" s="116">
        <f t="shared" si="1218"/>
        <v>0</v>
      </c>
      <c r="DC576" s="116">
        <f t="shared" si="1219"/>
        <v>0</v>
      </c>
      <c r="DD576" s="116">
        <f t="shared" si="1220"/>
        <v>0</v>
      </c>
      <c r="DE576" s="116">
        <f t="shared" si="1221"/>
        <v>0</v>
      </c>
      <c r="DF576" s="116">
        <f t="shared" si="1222"/>
        <v>0</v>
      </c>
      <c r="DG576" s="116">
        <f t="shared" si="1223"/>
        <v>0</v>
      </c>
      <c r="DH576" s="116">
        <f t="shared" si="1224"/>
        <v>0</v>
      </c>
      <c r="DI576" s="471">
        <f t="shared" si="1225"/>
        <v>0</v>
      </c>
      <c r="DJ576" s="470">
        <f t="shared" si="1226"/>
        <v>0</v>
      </c>
      <c r="DK576" s="116">
        <f t="shared" si="1227"/>
        <v>0</v>
      </c>
      <c r="DL576" s="116">
        <f t="shared" si="1228"/>
        <v>0</v>
      </c>
      <c r="DM576" s="116">
        <f t="shared" si="1229"/>
        <v>0</v>
      </c>
      <c r="DN576" s="116">
        <f t="shared" si="1230"/>
        <v>0</v>
      </c>
      <c r="DO576" s="116">
        <f t="shared" si="1231"/>
        <v>0</v>
      </c>
      <c r="DP576" s="116">
        <f t="shared" si="1232"/>
        <v>0</v>
      </c>
      <c r="DQ576" s="116">
        <f t="shared" si="1233"/>
        <v>0</v>
      </c>
      <c r="DR576" s="116">
        <f t="shared" si="1234"/>
        <v>0</v>
      </c>
      <c r="DS576" s="116">
        <f t="shared" si="1235"/>
        <v>0</v>
      </c>
      <c r="DT576" s="116">
        <f t="shared" si="1236"/>
        <v>0</v>
      </c>
      <c r="DU576" s="471">
        <f t="shared" si="1237"/>
        <v>0</v>
      </c>
      <c r="DV576" s="470">
        <f t="shared" si="1238"/>
        <v>0</v>
      </c>
      <c r="DW576" s="470">
        <f t="shared" si="1239"/>
        <v>0</v>
      </c>
      <c r="DX576" s="470">
        <f t="shared" si="1240"/>
        <v>0</v>
      </c>
      <c r="DY576" s="470">
        <f t="shared" si="1241"/>
        <v>0</v>
      </c>
      <c r="DZ576" s="470">
        <f t="shared" si="1242"/>
        <v>0</v>
      </c>
      <c r="EA576" s="470">
        <f t="shared" si="1243"/>
        <v>0</v>
      </c>
      <c r="EB576" s="470">
        <f t="shared" si="1244"/>
        <v>0</v>
      </c>
      <c r="EC576" s="470">
        <f t="shared" si="1245"/>
        <v>0</v>
      </c>
      <c r="ED576" s="470">
        <f t="shared" si="1246"/>
        <v>0</v>
      </c>
      <c r="EE576" s="470">
        <f t="shared" si="1247"/>
        <v>0</v>
      </c>
      <c r="EF576" s="470">
        <f t="shared" si="1248"/>
        <v>0</v>
      </c>
      <c r="EG576" s="470">
        <f t="shared" si="1249"/>
        <v>0</v>
      </c>
      <c r="EH576" s="466">
        <f t="shared" si="1250"/>
        <v>5572.0647845975809</v>
      </c>
      <c r="EI576" s="122">
        <f t="shared" si="1251"/>
        <v>179.693308768528</v>
      </c>
      <c r="EJ576" s="122">
        <f t="shared" si="1252"/>
        <v>91.444286233966722</v>
      </c>
      <c r="EK576" s="122">
        <f t="shared" si="1253"/>
        <v>6374.7457078400948</v>
      </c>
      <c r="EL576" s="122">
        <f t="shared" si="1254"/>
        <v>205.57893583114463</v>
      </c>
      <c r="EM576" s="122">
        <f t="shared" si="1255"/>
        <v>93.397462849381881</v>
      </c>
      <c r="EN576" s="122">
        <f t="shared" si="1256"/>
        <v>7053.3442024953638</v>
      </c>
      <c r="EO576" s="122">
        <f t="shared" si="1257"/>
        <v>227.46303329659838</v>
      </c>
      <c r="EP576" s="122">
        <f t="shared" si="1258"/>
        <v>95.75474255719584</v>
      </c>
      <c r="EQ576" s="122">
        <f t="shared" si="1259"/>
        <v>9132.149874830011</v>
      </c>
      <c r="ER576" s="122">
        <f t="shared" si="1260"/>
        <v>294.50235964850032</v>
      </c>
      <c r="ES576" s="469">
        <f t="shared" si="1261"/>
        <v>98.847136205887267</v>
      </c>
      <c r="ET576" s="466">
        <f t="shared" si="1262"/>
        <v>0</v>
      </c>
      <c r="EU576" s="122">
        <f t="shared" si="1263"/>
        <v>0</v>
      </c>
      <c r="EV576" s="122">
        <f t="shared" si="1264"/>
        <v>0</v>
      </c>
      <c r="EW576" s="122">
        <f t="shared" si="1265"/>
        <v>0</v>
      </c>
      <c r="EX576" s="122">
        <f t="shared" si="1266"/>
        <v>0</v>
      </c>
      <c r="EY576" s="122">
        <f t="shared" si="1267"/>
        <v>0</v>
      </c>
      <c r="EZ576" s="122">
        <f t="shared" si="1268"/>
        <v>0</v>
      </c>
      <c r="FA576" s="122">
        <f t="shared" si="1269"/>
        <v>0</v>
      </c>
      <c r="FB576" s="122">
        <f t="shared" si="1270"/>
        <v>0</v>
      </c>
      <c r="FC576" s="122">
        <f t="shared" si="1271"/>
        <v>0</v>
      </c>
      <c r="FD576" s="122">
        <f t="shared" si="1272"/>
        <v>0</v>
      </c>
      <c r="FE576" s="469">
        <f t="shared" si="1273"/>
        <v>0</v>
      </c>
      <c r="FF576" s="466">
        <f t="shared" si="1274"/>
        <v>0</v>
      </c>
      <c r="FG576" s="466">
        <f t="shared" si="1275"/>
        <v>0</v>
      </c>
      <c r="FH576" s="466">
        <f t="shared" si="1276"/>
        <v>0</v>
      </c>
      <c r="FI576" s="466">
        <f t="shared" si="1277"/>
        <v>0</v>
      </c>
      <c r="FJ576" s="466">
        <f t="shared" si="1278"/>
        <v>0</v>
      </c>
      <c r="FK576" s="466">
        <f t="shared" si="1279"/>
        <v>0</v>
      </c>
      <c r="FL576" s="466">
        <f t="shared" si="1280"/>
        <v>0</v>
      </c>
      <c r="FM576" s="466">
        <f t="shared" si="1281"/>
        <v>0</v>
      </c>
      <c r="FN576" s="466">
        <f t="shared" si="1282"/>
        <v>0</v>
      </c>
      <c r="FO576" s="466">
        <f t="shared" si="1283"/>
        <v>0</v>
      </c>
      <c r="FP576" s="466">
        <f t="shared" si="1284"/>
        <v>0</v>
      </c>
      <c r="FQ576" s="468">
        <f t="shared" si="1285"/>
        <v>0</v>
      </c>
      <c r="FR576" s="466">
        <f t="shared" si="1286"/>
        <v>0</v>
      </c>
      <c r="FS576" s="466">
        <f t="shared" si="1287"/>
        <v>0</v>
      </c>
      <c r="FT576" s="466">
        <f t="shared" si="1288"/>
        <v>0</v>
      </c>
      <c r="FU576" s="466">
        <f t="shared" si="1289"/>
        <v>0</v>
      </c>
      <c r="FV576" s="466">
        <f t="shared" si="1290"/>
        <v>0</v>
      </c>
      <c r="FW576" s="466">
        <f t="shared" si="1291"/>
        <v>0</v>
      </c>
      <c r="FX576" s="466">
        <f t="shared" si="1292"/>
        <v>0</v>
      </c>
      <c r="FY576" s="466">
        <f t="shared" si="1293"/>
        <v>0</v>
      </c>
      <c r="FZ576" s="466">
        <f t="shared" si="1294"/>
        <v>0</v>
      </c>
      <c r="GA576" s="466">
        <f t="shared" si="1295"/>
        <v>0</v>
      </c>
      <c r="GB576" s="466">
        <f t="shared" si="1296"/>
        <v>0</v>
      </c>
      <c r="GC576" s="468">
        <f t="shared" si="1297"/>
        <v>0</v>
      </c>
    </row>
    <row r="577" spans="1:185">
      <c r="A577" s="97">
        <v>574</v>
      </c>
      <c r="B577" s="97" t="s">
        <v>11</v>
      </c>
      <c r="C577" s="97" t="s">
        <v>213</v>
      </c>
      <c r="D577" s="97" t="s">
        <v>935</v>
      </c>
      <c r="E577" s="321">
        <v>8.6053776484651998E-2</v>
      </c>
      <c r="F577" s="122">
        <v>0</v>
      </c>
      <c r="G577" s="122">
        <v>0.95624131328892803</v>
      </c>
      <c r="H577" s="122">
        <v>7.8954339924667993E-2</v>
      </c>
      <c r="I577" s="122">
        <v>0</v>
      </c>
      <c r="J577" s="122">
        <v>0.90306492742132904</v>
      </c>
      <c r="K577" s="122">
        <v>7.4006247776799997E-2</v>
      </c>
      <c r="L577" s="122">
        <v>0</v>
      </c>
      <c r="M577" s="122">
        <v>0.86108078825018697</v>
      </c>
      <c r="N577" s="122">
        <v>6.2733203057311004E-2</v>
      </c>
      <c r="O577" s="122">
        <v>0</v>
      </c>
      <c r="P577" s="475">
        <v>0.77804582219665497</v>
      </c>
      <c r="Q577" s="474">
        <v>8</v>
      </c>
      <c r="R577" s="97">
        <v>0.68843021187721198</v>
      </c>
      <c r="S577" s="97">
        <v>0</v>
      </c>
      <c r="T577" s="97">
        <v>7.6499305063114198</v>
      </c>
      <c r="U577" s="97">
        <v>0.63163471939734195</v>
      </c>
      <c r="V577" s="97">
        <v>0</v>
      </c>
      <c r="W577" s="97">
        <v>7.2245194193706199</v>
      </c>
      <c r="X577" s="97">
        <v>0.59204998221440197</v>
      </c>
      <c r="Y577" s="97">
        <v>0</v>
      </c>
      <c r="Z577" s="97">
        <v>6.8886463060014904</v>
      </c>
      <c r="AA577" s="97">
        <v>0.50186562445848804</v>
      </c>
      <c r="AB577" s="97">
        <v>0</v>
      </c>
      <c r="AC577" s="97">
        <v>6.2243665775732397</v>
      </c>
      <c r="AD577" s="321">
        <v>977.06770355267201</v>
      </c>
      <c r="AE577" s="97">
        <v>0</v>
      </c>
      <c r="AF577" s="97">
        <v>10857.3097217185</v>
      </c>
      <c r="AG577" s="97">
        <v>896.45961800957696</v>
      </c>
      <c r="AH577" s="97">
        <v>0</v>
      </c>
      <c r="AI577" s="97">
        <v>10253.536925853499</v>
      </c>
      <c r="AJ577" s="97">
        <v>840.27822505529798</v>
      </c>
      <c r="AK577" s="97">
        <v>0</v>
      </c>
      <c r="AL577" s="97">
        <v>9776.8426933288501</v>
      </c>
      <c r="AM577" s="97">
        <v>712.28235588989799</v>
      </c>
      <c r="AN577" s="97">
        <v>0</v>
      </c>
      <c r="AO577" s="97">
        <v>8834.05093660272</v>
      </c>
      <c r="AP577" s="466">
        <f t="shared" si="1154"/>
        <v>1419.2690656158206</v>
      </c>
      <c r="AQ577" s="122">
        <f t="shared" si="1155"/>
        <v>0</v>
      </c>
      <c r="AR577" s="473">
        <f t="shared" si="1156"/>
        <v>1419.2690656158115</v>
      </c>
      <c r="AS577" s="122">
        <f t="shared" si="1157"/>
        <v>1419.2690656158213</v>
      </c>
      <c r="AT577" s="122">
        <f t="shared" si="1158"/>
        <v>0</v>
      </c>
      <c r="AU577" s="122">
        <f t="shared" si="1159"/>
        <v>1419.2690656158218</v>
      </c>
      <c r="AV577" s="122">
        <f t="shared" si="1160"/>
        <v>1419.2690656158213</v>
      </c>
      <c r="AW577" s="122">
        <f t="shared" si="1161"/>
        <v>0</v>
      </c>
      <c r="AX577" s="122">
        <f t="shared" si="1162"/>
        <v>1419.2690782819145</v>
      </c>
      <c r="AY577" s="122">
        <f t="shared" si="1163"/>
        <v>1419.2690656158193</v>
      </c>
      <c r="AZ577" s="122">
        <f t="shared" si="1164"/>
        <v>0</v>
      </c>
      <c r="BA577" s="469">
        <f t="shared" si="1165"/>
        <v>1419.2690656158213</v>
      </c>
      <c r="BB577" s="97">
        <f t="shared" si="1166"/>
        <v>1.3280010017725906E-2</v>
      </c>
      <c r="BC577" s="97">
        <f t="shared" si="1167"/>
        <v>0</v>
      </c>
      <c r="BD577" s="97">
        <f t="shared" si="1168"/>
        <v>0.14756928444744355</v>
      </c>
      <c r="BE577" s="97">
        <f t="shared" si="1169"/>
        <v>1.2184409191263484E-2</v>
      </c>
      <c r="BF577" s="97">
        <f t="shared" si="1170"/>
        <v>0</v>
      </c>
      <c r="BG577" s="97">
        <f t="shared" si="1171"/>
        <v>0.13936298641060932</v>
      </c>
      <c r="BH577" s="97">
        <f t="shared" si="1172"/>
        <v>1.1420808615244166E-2</v>
      </c>
      <c r="BI577" s="97">
        <f t="shared" si="1173"/>
        <v>0</v>
      </c>
      <c r="BJ577" s="97">
        <f t="shared" si="1174"/>
        <v>0.13288390075563161</v>
      </c>
      <c r="BK577" s="97">
        <f t="shared" si="1175"/>
        <v>9.6811273029221382E-3</v>
      </c>
      <c r="BL577" s="97">
        <f t="shared" si="1176"/>
        <v>0</v>
      </c>
      <c r="BM577" s="469">
        <f t="shared" si="1177"/>
        <v>0.12006976027210377</v>
      </c>
      <c r="BN577" s="467">
        <f t="shared" si="1178"/>
        <v>30745214.397060402</v>
      </c>
      <c r="BO577" s="97">
        <f t="shared" si="1179"/>
        <v>0</v>
      </c>
      <c r="BP577" s="97">
        <f t="shared" si="1180"/>
        <v>7924894.5960154505</v>
      </c>
      <c r="BQ577" s="97">
        <f t="shared" si="1181"/>
        <v>32272328.889899019</v>
      </c>
      <c r="BR577" s="97">
        <f t="shared" si="1182"/>
        <v>0</v>
      </c>
      <c r="BS577" s="97">
        <f t="shared" si="1183"/>
        <v>8184331.5682627875</v>
      </c>
      <c r="BT577" s="97">
        <f t="shared" si="1184"/>
        <v>33469937.226219468</v>
      </c>
      <c r="BU577" s="97">
        <f t="shared" si="1185"/>
        <v>0</v>
      </c>
      <c r="BV577" s="97">
        <f t="shared" si="1186"/>
        <v>8406656.2068637069</v>
      </c>
      <c r="BW577" s="97">
        <f t="shared" si="1187"/>
        <v>36733467.618615203</v>
      </c>
      <c r="BX577" s="97">
        <f t="shared" si="1188"/>
        <v>0</v>
      </c>
      <c r="BY577" s="469">
        <f t="shared" si="1189"/>
        <v>8900554.9394392036</v>
      </c>
      <c r="BZ577" s="470">
        <f t="shared" si="1190"/>
        <v>2.2329942720863696</v>
      </c>
      <c r="CA577" s="470">
        <f t="shared" si="1191"/>
        <v>0</v>
      </c>
      <c r="CB577" s="470">
        <f t="shared" si="1192"/>
        <v>5.1797167238821176E-2</v>
      </c>
      <c r="CC577" s="470">
        <f t="shared" si="1193"/>
        <v>2.554667112084247</v>
      </c>
      <c r="CD577" s="470">
        <f t="shared" si="1194"/>
        <v>0</v>
      </c>
      <c r="CE577" s="470">
        <f t="shared" si="1195"/>
        <v>5.6642740459100213E-2</v>
      </c>
      <c r="CF577" s="470">
        <f t="shared" si="1196"/>
        <v>2.826614156885392</v>
      </c>
      <c r="CG577" s="470">
        <f t="shared" si="1197"/>
        <v>0</v>
      </c>
      <c r="CH577" s="470">
        <f t="shared" si="1198"/>
        <v>6.1018201787626278E-2</v>
      </c>
      <c r="CI577" s="470">
        <f t="shared" si="1199"/>
        <v>3.6596915417598623</v>
      </c>
      <c r="CJ577" s="470">
        <f t="shared" si="1200"/>
        <v>0</v>
      </c>
      <c r="CK577" s="472">
        <f t="shared" si="1201"/>
        <v>7.1497676337929944E-2</v>
      </c>
      <c r="CL577" s="470">
        <f t="shared" si="1202"/>
        <v>0</v>
      </c>
      <c r="CM577" s="116">
        <f t="shared" si="1203"/>
        <v>0</v>
      </c>
      <c r="CN577" s="116">
        <f t="shared" si="1204"/>
        <v>0</v>
      </c>
      <c r="CO577" s="116">
        <f t="shared" si="1205"/>
        <v>0</v>
      </c>
      <c r="CP577" s="116">
        <f t="shared" si="1206"/>
        <v>0</v>
      </c>
      <c r="CQ577" s="116">
        <f t="shared" si="1207"/>
        <v>0</v>
      </c>
      <c r="CR577" s="116">
        <f t="shared" si="1208"/>
        <v>0</v>
      </c>
      <c r="CS577" s="116">
        <f t="shared" si="1209"/>
        <v>0</v>
      </c>
      <c r="CT577" s="116">
        <f t="shared" si="1210"/>
        <v>0</v>
      </c>
      <c r="CU577" s="116">
        <f t="shared" si="1211"/>
        <v>0</v>
      </c>
      <c r="CV577" s="116">
        <f t="shared" si="1212"/>
        <v>0</v>
      </c>
      <c r="CW577" s="471">
        <f t="shared" si="1213"/>
        <v>0</v>
      </c>
      <c r="CX577" s="470">
        <f t="shared" si="1214"/>
        <v>0</v>
      </c>
      <c r="CY577" s="116">
        <f t="shared" si="1215"/>
        <v>0</v>
      </c>
      <c r="CZ577" s="116">
        <f t="shared" si="1216"/>
        <v>0</v>
      </c>
      <c r="DA577" s="116">
        <f t="shared" si="1217"/>
        <v>0</v>
      </c>
      <c r="DB577" s="116">
        <f t="shared" si="1218"/>
        <v>0</v>
      </c>
      <c r="DC577" s="116">
        <f t="shared" si="1219"/>
        <v>0</v>
      </c>
      <c r="DD577" s="116">
        <f t="shared" si="1220"/>
        <v>0</v>
      </c>
      <c r="DE577" s="116">
        <f t="shared" si="1221"/>
        <v>0</v>
      </c>
      <c r="DF577" s="116">
        <f t="shared" si="1222"/>
        <v>0</v>
      </c>
      <c r="DG577" s="116">
        <f t="shared" si="1223"/>
        <v>0</v>
      </c>
      <c r="DH577" s="116">
        <f t="shared" si="1224"/>
        <v>0</v>
      </c>
      <c r="DI577" s="471">
        <f t="shared" si="1225"/>
        <v>0</v>
      </c>
      <c r="DJ577" s="470">
        <f t="shared" si="1226"/>
        <v>0</v>
      </c>
      <c r="DK577" s="116">
        <f t="shared" si="1227"/>
        <v>0</v>
      </c>
      <c r="DL577" s="116">
        <f t="shared" si="1228"/>
        <v>0</v>
      </c>
      <c r="DM577" s="116">
        <f t="shared" si="1229"/>
        <v>0</v>
      </c>
      <c r="DN577" s="116">
        <f t="shared" si="1230"/>
        <v>0</v>
      </c>
      <c r="DO577" s="116">
        <f t="shared" si="1231"/>
        <v>0</v>
      </c>
      <c r="DP577" s="116">
        <f t="shared" si="1232"/>
        <v>0</v>
      </c>
      <c r="DQ577" s="116">
        <f t="shared" si="1233"/>
        <v>0</v>
      </c>
      <c r="DR577" s="116">
        <f t="shared" si="1234"/>
        <v>0</v>
      </c>
      <c r="DS577" s="116">
        <f t="shared" si="1235"/>
        <v>0</v>
      </c>
      <c r="DT577" s="116">
        <f t="shared" si="1236"/>
        <v>0</v>
      </c>
      <c r="DU577" s="471">
        <f t="shared" si="1237"/>
        <v>0</v>
      </c>
      <c r="DV577" s="470">
        <f t="shared" si="1238"/>
        <v>0</v>
      </c>
      <c r="DW577" s="470">
        <f t="shared" si="1239"/>
        <v>0</v>
      </c>
      <c r="DX577" s="470">
        <f t="shared" si="1240"/>
        <v>0</v>
      </c>
      <c r="DY577" s="470">
        <f t="shared" si="1241"/>
        <v>0</v>
      </c>
      <c r="DZ577" s="470">
        <f t="shared" si="1242"/>
        <v>0</v>
      </c>
      <c r="EA577" s="470">
        <f t="shared" si="1243"/>
        <v>0</v>
      </c>
      <c r="EB577" s="470">
        <f t="shared" si="1244"/>
        <v>0</v>
      </c>
      <c r="EC577" s="470">
        <f t="shared" si="1245"/>
        <v>0</v>
      </c>
      <c r="ED577" s="470">
        <f t="shared" si="1246"/>
        <v>0</v>
      </c>
      <c r="EE577" s="470">
        <f t="shared" si="1247"/>
        <v>0</v>
      </c>
      <c r="EF577" s="470">
        <f t="shared" si="1248"/>
        <v>0</v>
      </c>
      <c r="EG577" s="470">
        <f t="shared" si="1249"/>
        <v>0</v>
      </c>
      <c r="EH577" s="466">
        <f t="shared" si="1250"/>
        <v>2315.1499400996136</v>
      </c>
      <c r="EI577" s="122">
        <f t="shared" si="1251"/>
        <v>0</v>
      </c>
      <c r="EJ577" s="122">
        <f t="shared" si="1252"/>
        <v>53.702873370222804</v>
      </c>
      <c r="EK577" s="122">
        <f t="shared" si="1253"/>
        <v>2648.6576725475588</v>
      </c>
      <c r="EL577" s="122">
        <f t="shared" si="1254"/>
        <v>0</v>
      </c>
      <c r="EM577" s="122">
        <f t="shared" si="1255"/>
        <v>58.72672349420705</v>
      </c>
      <c r="EN577" s="122">
        <f t="shared" si="1256"/>
        <v>2930.6101129778813</v>
      </c>
      <c r="EO577" s="122">
        <f t="shared" si="1257"/>
        <v>0</v>
      </c>
      <c r="EP577" s="122">
        <f t="shared" si="1258"/>
        <v>63.263165508086821</v>
      </c>
      <c r="EQ577" s="122">
        <f t="shared" si="1259"/>
        <v>3794.3378357939391</v>
      </c>
      <c r="ER577" s="122">
        <f t="shared" si="1260"/>
        <v>0</v>
      </c>
      <c r="ES577" s="469">
        <f t="shared" si="1261"/>
        <v>74.128197801583354</v>
      </c>
      <c r="ET577" s="466">
        <f t="shared" si="1262"/>
        <v>0</v>
      </c>
      <c r="EU577" s="122">
        <f t="shared" si="1263"/>
        <v>0</v>
      </c>
      <c r="EV577" s="122">
        <f t="shared" si="1264"/>
        <v>0</v>
      </c>
      <c r="EW577" s="122">
        <f t="shared" si="1265"/>
        <v>0</v>
      </c>
      <c r="EX577" s="122">
        <f t="shared" si="1266"/>
        <v>0</v>
      </c>
      <c r="EY577" s="122">
        <f t="shared" si="1267"/>
        <v>0</v>
      </c>
      <c r="EZ577" s="122">
        <f t="shared" si="1268"/>
        <v>0</v>
      </c>
      <c r="FA577" s="122">
        <f t="shared" si="1269"/>
        <v>0</v>
      </c>
      <c r="FB577" s="122">
        <f t="shared" si="1270"/>
        <v>0</v>
      </c>
      <c r="FC577" s="122">
        <f t="shared" si="1271"/>
        <v>0</v>
      </c>
      <c r="FD577" s="122">
        <f t="shared" si="1272"/>
        <v>0</v>
      </c>
      <c r="FE577" s="469">
        <f t="shared" si="1273"/>
        <v>0</v>
      </c>
      <c r="FF577" s="466">
        <f t="shared" si="1274"/>
        <v>0</v>
      </c>
      <c r="FG577" s="466">
        <f t="shared" si="1275"/>
        <v>0</v>
      </c>
      <c r="FH577" s="466">
        <f t="shared" si="1276"/>
        <v>0</v>
      </c>
      <c r="FI577" s="466">
        <f t="shared" si="1277"/>
        <v>0</v>
      </c>
      <c r="FJ577" s="466">
        <f t="shared" si="1278"/>
        <v>0</v>
      </c>
      <c r="FK577" s="466">
        <f t="shared" si="1279"/>
        <v>0</v>
      </c>
      <c r="FL577" s="466">
        <f t="shared" si="1280"/>
        <v>0</v>
      </c>
      <c r="FM577" s="466">
        <f t="shared" si="1281"/>
        <v>0</v>
      </c>
      <c r="FN577" s="466">
        <f t="shared" si="1282"/>
        <v>0</v>
      </c>
      <c r="FO577" s="466">
        <f t="shared" si="1283"/>
        <v>0</v>
      </c>
      <c r="FP577" s="466">
        <f t="shared" si="1284"/>
        <v>0</v>
      </c>
      <c r="FQ577" s="468">
        <f t="shared" si="1285"/>
        <v>0</v>
      </c>
      <c r="FR577" s="466">
        <f t="shared" si="1286"/>
        <v>0</v>
      </c>
      <c r="FS577" s="466">
        <f t="shared" si="1287"/>
        <v>0</v>
      </c>
      <c r="FT577" s="466">
        <f t="shared" si="1288"/>
        <v>0</v>
      </c>
      <c r="FU577" s="466">
        <f t="shared" si="1289"/>
        <v>0</v>
      </c>
      <c r="FV577" s="466">
        <f t="shared" si="1290"/>
        <v>0</v>
      </c>
      <c r="FW577" s="466">
        <f t="shared" si="1291"/>
        <v>0</v>
      </c>
      <c r="FX577" s="466">
        <f t="shared" si="1292"/>
        <v>0</v>
      </c>
      <c r="FY577" s="466">
        <f t="shared" si="1293"/>
        <v>0</v>
      </c>
      <c r="FZ577" s="466">
        <f t="shared" si="1294"/>
        <v>0</v>
      </c>
      <c r="GA577" s="466">
        <f t="shared" si="1295"/>
        <v>0</v>
      </c>
      <c r="GB577" s="466">
        <f t="shared" si="1296"/>
        <v>0</v>
      </c>
      <c r="GC577" s="468">
        <f t="shared" si="1297"/>
        <v>0</v>
      </c>
    </row>
    <row r="578" spans="1:185">
      <c r="A578" s="97">
        <v>575</v>
      </c>
      <c r="B578" s="97" t="s">
        <v>11</v>
      </c>
      <c r="C578" s="97" t="s">
        <v>213</v>
      </c>
      <c r="D578" s="97" t="s">
        <v>935</v>
      </c>
      <c r="E578" s="321">
        <v>9.9610557735844998E-2</v>
      </c>
      <c r="F578" s="122">
        <v>4.9037236901924998E-2</v>
      </c>
      <c r="G578" s="122">
        <v>0.83608373318448803</v>
      </c>
      <c r="H578" s="122">
        <v>9.0555946385244002E-2</v>
      </c>
      <c r="I578" s="122">
        <v>4.4991664857516003E-2</v>
      </c>
      <c r="J578" s="122">
        <v>0.81597591940140102</v>
      </c>
      <c r="K578" s="122">
        <v>8.2995479528761004E-2</v>
      </c>
      <c r="L578" s="122">
        <v>4.2172023735654998E-2</v>
      </c>
      <c r="M578" s="122">
        <v>0.792607379058895</v>
      </c>
      <c r="N578" s="122">
        <v>7.0305099467105003E-2</v>
      </c>
      <c r="O578" s="122">
        <v>3.5748145701502997E-2</v>
      </c>
      <c r="P578" s="475">
        <v>0.76334444839743798</v>
      </c>
      <c r="Q578" s="474">
        <v>1</v>
      </c>
      <c r="R578" s="97">
        <v>9.9610557735844998E-2</v>
      </c>
      <c r="S578" s="97">
        <v>4.9037236901924998E-2</v>
      </c>
      <c r="T578" s="97">
        <v>0.83608373318448803</v>
      </c>
      <c r="U578" s="97">
        <v>9.0555946385244002E-2</v>
      </c>
      <c r="V578" s="97">
        <v>4.4991664857516003E-2</v>
      </c>
      <c r="W578" s="97">
        <v>0.81597591940140102</v>
      </c>
      <c r="X578" s="97">
        <v>8.2995479528761004E-2</v>
      </c>
      <c r="Y578" s="97">
        <v>4.2172023735654998E-2</v>
      </c>
      <c r="Z578" s="97">
        <v>0.792607379058895</v>
      </c>
      <c r="AA578" s="97">
        <v>7.0305099467105003E-2</v>
      </c>
      <c r="AB578" s="97">
        <v>3.5748145701502997E-2</v>
      </c>
      <c r="AC578" s="97">
        <v>0.76334444839743798</v>
      </c>
      <c r="AD578" s="321">
        <v>537.61537986471399</v>
      </c>
      <c r="AE578" s="97">
        <v>264.66243482398698</v>
      </c>
      <c r="AF578" s="97">
        <v>4512.4882746533904</v>
      </c>
      <c r="AG578" s="97">
        <v>488.746078944928</v>
      </c>
      <c r="AH578" s="97">
        <v>242.827783951008</v>
      </c>
      <c r="AI578" s="97">
        <v>4403.9629316479804</v>
      </c>
      <c r="AJ578" s="97">
        <v>447.94093385396599</v>
      </c>
      <c r="AK578" s="97">
        <v>227.609693948629</v>
      </c>
      <c r="AL578" s="97">
        <v>4277.8388671875</v>
      </c>
      <c r="AM578" s="97">
        <v>379.44876141209397</v>
      </c>
      <c r="AN578" s="97">
        <v>192.938914986686</v>
      </c>
      <c r="AO578" s="97">
        <v>4119.9017947585498</v>
      </c>
      <c r="AP578" s="466">
        <f t="shared" si="1154"/>
        <v>5397.1726700939089</v>
      </c>
      <c r="AQ578" s="122">
        <f t="shared" si="1155"/>
        <v>5397.1726700938452</v>
      </c>
      <c r="AR578" s="473">
        <f t="shared" si="1156"/>
        <v>5397.1726700938898</v>
      </c>
      <c r="AS578" s="122">
        <f t="shared" si="1157"/>
        <v>5397.1726700939062</v>
      </c>
      <c r="AT578" s="122">
        <f t="shared" si="1158"/>
        <v>5397.1726700938661</v>
      </c>
      <c r="AU578" s="122">
        <f t="shared" si="1159"/>
        <v>5397.1726700938952</v>
      </c>
      <c r="AV578" s="122">
        <f t="shared" si="1160"/>
        <v>5397.1726700938916</v>
      </c>
      <c r="AW578" s="122">
        <f t="shared" si="1161"/>
        <v>5397.1726700939143</v>
      </c>
      <c r="AX578" s="122">
        <f t="shared" si="1162"/>
        <v>5397.1726484136525</v>
      </c>
      <c r="AY578" s="122">
        <f t="shared" si="1163"/>
        <v>5397.1726700939234</v>
      </c>
      <c r="AZ578" s="122">
        <f t="shared" si="1164"/>
        <v>5397.1726700938807</v>
      </c>
      <c r="BA578" s="469">
        <f t="shared" si="1165"/>
        <v>5397.1726700938925</v>
      </c>
      <c r="BB578" s="97">
        <f t="shared" si="1166"/>
        <v>1.5372122626590566E-2</v>
      </c>
      <c r="BC578" s="97">
        <f t="shared" si="1167"/>
        <v>7.5675353703426249E-3</v>
      </c>
      <c r="BD578" s="97">
        <f t="shared" si="1168"/>
        <v>0.12902629966888171</v>
      </c>
      <c r="BE578" s="97">
        <f t="shared" si="1169"/>
        <v>1.3974794881607265E-2</v>
      </c>
      <c r="BF578" s="97">
        <f t="shared" si="1170"/>
        <v>6.9432137022893302E-3</v>
      </c>
      <c r="BG578" s="97">
        <f t="shared" si="1171"/>
        <v>0.12592321716184507</v>
      </c>
      <c r="BH578" s="97">
        <f t="shared" si="1172"/>
        <v>1.2808046835277349E-2</v>
      </c>
      <c r="BI578" s="97">
        <f t="shared" si="1173"/>
        <v>6.5080804184945804E-3</v>
      </c>
      <c r="BJ578" s="97">
        <f t="shared" si="1174"/>
        <v>0.12231693208609991</v>
      </c>
      <c r="BK578" s="97">
        <f t="shared" si="1175"/>
        <v>1.0849639183318015E-2</v>
      </c>
      <c r="BL578" s="97">
        <f t="shared" si="1176"/>
        <v>5.5167332849797232E-3</v>
      </c>
      <c r="BM578" s="469">
        <f t="shared" si="1177"/>
        <v>0.11780101159768906</v>
      </c>
      <c r="BN578" s="467">
        <f t="shared" si="1178"/>
        <v>107673455.30503123</v>
      </c>
      <c r="BO578" s="97">
        <f t="shared" si="1179"/>
        <v>160468000.5945811</v>
      </c>
      <c r="BP578" s="97">
        <f t="shared" si="1180"/>
        <v>32503337.070919923</v>
      </c>
      <c r="BQ578" s="97">
        <f t="shared" si="1181"/>
        <v>113608367.21523409</v>
      </c>
      <c r="BR578" s="97">
        <f t="shared" si="1182"/>
        <v>168438444.58563921</v>
      </c>
      <c r="BS578" s="97">
        <f t="shared" si="1183"/>
        <v>32951882.523175959</v>
      </c>
      <c r="BT578" s="97">
        <f t="shared" si="1184"/>
        <v>119323758.77756879</v>
      </c>
      <c r="BU578" s="97">
        <f t="shared" si="1185"/>
        <v>174689102.41950253</v>
      </c>
      <c r="BV578" s="97">
        <f t="shared" si="1186"/>
        <v>33495375.899410289</v>
      </c>
      <c r="BW578" s="97">
        <f t="shared" si="1187"/>
        <v>131008957.4955952</v>
      </c>
      <c r="BX578" s="97">
        <f t="shared" si="1188"/>
        <v>191722393.85094711</v>
      </c>
      <c r="BY578" s="469">
        <f t="shared" si="1189"/>
        <v>34212349.810703501</v>
      </c>
      <c r="BZ578" s="470">
        <f t="shared" si="1190"/>
        <v>54.047210332145731</v>
      </c>
      <c r="CA578" s="470">
        <f t="shared" si="1191"/>
        <v>163.6185180208245</v>
      </c>
      <c r="CB578" s="470">
        <f t="shared" si="1192"/>
        <v>1.9437848017399368</v>
      </c>
      <c r="CC578" s="470">
        <f t="shared" si="1193"/>
        <v>62.728275585526013</v>
      </c>
      <c r="CD578" s="470">
        <f t="shared" si="1194"/>
        <v>187.1884993799035</v>
      </c>
      <c r="CE578" s="470">
        <f t="shared" si="1195"/>
        <v>2.0191700355170665</v>
      </c>
      <c r="CF578" s="470">
        <f t="shared" si="1196"/>
        <v>71.885697543453972</v>
      </c>
      <c r="CG578" s="470">
        <f t="shared" si="1197"/>
        <v>207.11491522732982</v>
      </c>
      <c r="CH578" s="470">
        <f t="shared" si="1198"/>
        <v>2.1129866302267546</v>
      </c>
      <c r="CI578" s="470">
        <f t="shared" si="1199"/>
        <v>93.171731843500837</v>
      </c>
      <c r="CJ578" s="470">
        <f t="shared" si="1200"/>
        <v>268.15711708773517</v>
      </c>
      <c r="CK578" s="472">
        <f t="shared" si="1201"/>
        <v>2.2409509810760242</v>
      </c>
      <c r="CL578" s="470">
        <f t="shared" si="1202"/>
        <v>0</v>
      </c>
      <c r="CM578" s="116">
        <f t="shared" si="1203"/>
        <v>0</v>
      </c>
      <c r="CN578" s="116">
        <f t="shared" si="1204"/>
        <v>0</v>
      </c>
      <c r="CO578" s="116">
        <f t="shared" si="1205"/>
        <v>0</v>
      </c>
      <c r="CP578" s="116">
        <f t="shared" si="1206"/>
        <v>0</v>
      </c>
      <c r="CQ578" s="116">
        <f t="shared" si="1207"/>
        <v>0</v>
      </c>
      <c r="CR578" s="116">
        <f t="shared" si="1208"/>
        <v>0</v>
      </c>
      <c r="CS578" s="116">
        <f t="shared" si="1209"/>
        <v>0</v>
      </c>
      <c r="CT578" s="116">
        <f t="shared" si="1210"/>
        <v>0</v>
      </c>
      <c r="CU578" s="116">
        <f t="shared" si="1211"/>
        <v>0</v>
      </c>
      <c r="CV578" s="116">
        <f t="shared" si="1212"/>
        <v>0</v>
      </c>
      <c r="CW578" s="471">
        <f t="shared" si="1213"/>
        <v>0</v>
      </c>
      <c r="CX578" s="470">
        <f t="shared" si="1214"/>
        <v>0</v>
      </c>
      <c r="CY578" s="116">
        <f t="shared" si="1215"/>
        <v>0</v>
      </c>
      <c r="CZ578" s="116">
        <f t="shared" si="1216"/>
        <v>0</v>
      </c>
      <c r="DA578" s="116">
        <f t="shared" si="1217"/>
        <v>0</v>
      </c>
      <c r="DB578" s="116">
        <f t="shared" si="1218"/>
        <v>0</v>
      </c>
      <c r="DC578" s="116">
        <f t="shared" si="1219"/>
        <v>0</v>
      </c>
      <c r="DD578" s="116">
        <f t="shared" si="1220"/>
        <v>0</v>
      </c>
      <c r="DE578" s="116">
        <f t="shared" si="1221"/>
        <v>0</v>
      </c>
      <c r="DF578" s="116">
        <f t="shared" si="1222"/>
        <v>0</v>
      </c>
      <c r="DG578" s="116">
        <f t="shared" si="1223"/>
        <v>0</v>
      </c>
      <c r="DH578" s="116">
        <f t="shared" si="1224"/>
        <v>0</v>
      </c>
      <c r="DI578" s="471">
        <f t="shared" si="1225"/>
        <v>0</v>
      </c>
      <c r="DJ578" s="470">
        <f t="shared" si="1226"/>
        <v>0</v>
      </c>
      <c r="DK578" s="116">
        <f t="shared" si="1227"/>
        <v>0</v>
      </c>
      <c r="DL578" s="116">
        <f t="shared" si="1228"/>
        <v>0</v>
      </c>
      <c r="DM578" s="116">
        <f t="shared" si="1229"/>
        <v>0</v>
      </c>
      <c r="DN578" s="116">
        <f t="shared" si="1230"/>
        <v>0</v>
      </c>
      <c r="DO578" s="116">
        <f t="shared" si="1231"/>
        <v>0</v>
      </c>
      <c r="DP578" s="116">
        <f t="shared" si="1232"/>
        <v>0</v>
      </c>
      <c r="DQ578" s="116">
        <f t="shared" si="1233"/>
        <v>0</v>
      </c>
      <c r="DR578" s="116">
        <f t="shared" si="1234"/>
        <v>0</v>
      </c>
      <c r="DS578" s="116">
        <f t="shared" si="1235"/>
        <v>0</v>
      </c>
      <c r="DT578" s="116">
        <f t="shared" si="1236"/>
        <v>0</v>
      </c>
      <c r="DU578" s="471">
        <f t="shared" si="1237"/>
        <v>0</v>
      </c>
      <c r="DV578" s="470">
        <f t="shared" si="1238"/>
        <v>0</v>
      </c>
      <c r="DW578" s="470">
        <f t="shared" si="1239"/>
        <v>0</v>
      </c>
      <c r="DX578" s="470">
        <f t="shared" si="1240"/>
        <v>0</v>
      </c>
      <c r="DY578" s="470">
        <f t="shared" si="1241"/>
        <v>0</v>
      </c>
      <c r="DZ578" s="470">
        <f t="shared" si="1242"/>
        <v>0</v>
      </c>
      <c r="EA578" s="470">
        <f t="shared" si="1243"/>
        <v>0</v>
      </c>
      <c r="EB578" s="470">
        <f t="shared" si="1244"/>
        <v>0</v>
      </c>
      <c r="EC578" s="470">
        <f t="shared" si="1245"/>
        <v>0</v>
      </c>
      <c r="ED578" s="470">
        <f t="shared" si="1246"/>
        <v>0</v>
      </c>
      <c r="EE578" s="470">
        <f t="shared" si="1247"/>
        <v>0</v>
      </c>
      <c r="EF578" s="470">
        <f t="shared" si="1248"/>
        <v>0</v>
      </c>
      <c r="EG578" s="470">
        <f t="shared" si="1249"/>
        <v>0</v>
      </c>
      <c r="EH578" s="466">
        <f t="shared" si="1250"/>
        <v>7004.4624233467021</v>
      </c>
      <c r="EI578" s="122">
        <f t="shared" si="1251"/>
        <v>21204.790297176478</v>
      </c>
      <c r="EJ578" s="122">
        <f t="shared" si="1252"/>
        <v>251.91249500553576</v>
      </c>
      <c r="EK578" s="122">
        <f t="shared" si="1253"/>
        <v>8129.5194797283339</v>
      </c>
      <c r="EL578" s="122">
        <f t="shared" si="1254"/>
        <v>24259.435444151943</v>
      </c>
      <c r="EM578" s="122">
        <f t="shared" si="1255"/>
        <v>261.68234314426672</v>
      </c>
      <c r="EN578" s="122">
        <f t="shared" si="1256"/>
        <v>9316.311871136666</v>
      </c>
      <c r="EO578" s="122">
        <f t="shared" si="1257"/>
        <v>26841.878278435717</v>
      </c>
      <c r="EP578" s="122">
        <f t="shared" si="1258"/>
        <v>273.84087655037501</v>
      </c>
      <c r="EQ578" s="122">
        <f t="shared" si="1259"/>
        <v>12074.95984723893</v>
      </c>
      <c r="ER578" s="122">
        <f t="shared" si="1260"/>
        <v>34752.884351495668</v>
      </c>
      <c r="ES578" s="469">
        <f t="shared" si="1261"/>
        <v>290.42492374806272</v>
      </c>
      <c r="ET578" s="466">
        <f t="shared" si="1262"/>
        <v>0</v>
      </c>
      <c r="EU578" s="122">
        <f t="shared" si="1263"/>
        <v>0</v>
      </c>
      <c r="EV578" s="122">
        <f t="shared" si="1264"/>
        <v>0</v>
      </c>
      <c r="EW578" s="122">
        <f t="shared" si="1265"/>
        <v>0</v>
      </c>
      <c r="EX578" s="122">
        <f t="shared" si="1266"/>
        <v>0</v>
      </c>
      <c r="EY578" s="122">
        <f t="shared" si="1267"/>
        <v>0</v>
      </c>
      <c r="EZ578" s="122">
        <f t="shared" si="1268"/>
        <v>0</v>
      </c>
      <c r="FA578" s="122">
        <f t="shared" si="1269"/>
        <v>0</v>
      </c>
      <c r="FB578" s="122">
        <f t="shared" si="1270"/>
        <v>0</v>
      </c>
      <c r="FC578" s="122">
        <f t="shared" si="1271"/>
        <v>0</v>
      </c>
      <c r="FD578" s="122">
        <f t="shared" si="1272"/>
        <v>0</v>
      </c>
      <c r="FE578" s="469">
        <f t="shared" si="1273"/>
        <v>0</v>
      </c>
      <c r="FF578" s="466">
        <f t="shared" si="1274"/>
        <v>0</v>
      </c>
      <c r="FG578" s="466">
        <f t="shared" si="1275"/>
        <v>0</v>
      </c>
      <c r="FH578" s="466">
        <f t="shared" si="1276"/>
        <v>0</v>
      </c>
      <c r="FI578" s="466">
        <f t="shared" si="1277"/>
        <v>0</v>
      </c>
      <c r="FJ578" s="466">
        <f t="shared" si="1278"/>
        <v>0</v>
      </c>
      <c r="FK578" s="466">
        <f t="shared" si="1279"/>
        <v>0</v>
      </c>
      <c r="FL578" s="466">
        <f t="shared" si="1280"/>
        <v>0</v>
      </c>
      <c r="FM578" s="466">
        <f t="shared" si="1281"/>
        <v>0</v>
      </c>
      <c r="FN578" s="466">
        <f t="shared" si="1282"/>
        <v>0</v>
      </c>
      <c r="FO578" s="466">
        <f t="shared" si="1283"/>
        <v>0</v>
      </c>
      <c r="FP578" s="466">
        <f t="shared" si="1284"/>
        <v>0</v>
      </c>
      <c r="FQ578" s="468">
        <f t="shared" si="1285"/>
        <v>0</v>
      </c>
      <c r="FR578" s="466">
        <f t="shared" si="1286"/>
        <v>0</v>
      </c>
      <c r="FS578" s="466">
        <f t="shared" si="1287"/>
        <v>0</v>
      </c>
      <c r="FT578" s="466">
        <f t="shared" si="1288"/>
        <v>0</v>
      </c>
      <c r="FU578" s="466">
        <f t="shared" si="1289"/>
        <v>0</v>
      </c>
      <c r="FV578" s="466">
        <f t="shared" si="1290"/>
        <v>0</v>
      </c>
      <c r="FW578" s="466">
        <f t="shared" si="1291"/>
        <v>0</v>
      </c>
      <c r="FX578" s="466">
        <f t="shared" si="1292"/>
        <v>0</v>
      </c>
      <c r="FY578" s="466">
        <f t="shared" si="1293"/>
        <v>0</v>
      </c>
      <c r="FZ578" s="466">
        <f t="shared" si="1294"/>
        <v>0</v>
      </c>
      <c r="GA578" s="466">
        <f t="shared" si="1295"/>
        <v>0</v>
      </c>
      <c r="GB578" s="466">
        <f t="shared" si="1296"/>
        <v>0</v>
      </c>
      <c r="GC578" s="468">
        <f t="shared" si="1297"/>
        <v>0</v>
      </c>
    </row>
    <row r="579" spans="1:185">
      <c r="A579" s="97">
        <v>576</v>
      </c>
      <c r="B579" s="97" t="s">
        <v>11</v>
      </c>
      <c r="C579" s="97" t="s">
        <v>213</v>
      </c>
      <c r="D579" s="97" t="s">
        <v>935</v>
      </c>
      <c r="E579" s="321">
        <v>0.131760585087527</v>
      </c>
      <c r="F579" s="122">
        <v>0</v>
      </c>
      <c r="G579" s="122">
        <v>0.20433363054773199</v>
      </c>
      <c r="H579" s="122">
        <v>0.12890191648900001</v>
      </c>
      <c r="I579" s="122">
        <v>0</v>
      </c>
      <c r="J579" s="122">
        <v>0.19901570710943101</v>
      </c>
      <c r="K579" s="122">
        <v>0.126866510515212</v>
      </c>
      <c r="L579" s="122">
        <v>0</v>
      </c>
      <c r="M579" s="122">
        <v>0.19360509538058501</v>
      </c>
      <c r="N579" s="122">
        <v>0.120346039242943</v>
      </c>
      <c r="O579" s="122">
        <v>0</v>
      </c>
      <c r="P579" s="475">
        <v>0.18510165801826001</v>
      </c>
      <c r="Q579" s="474">
        <v>4</v>
      </c>
      <c r="R579" s="97">
        <v>0.527042340350108</v>
      </c>
      <c r="S579" s="97">
        <v>0</v>
      </c>
      <c r="T579" s="97">
        <v>0.81733452219092695</v>
      </c>
      <c r="U579" s="97">
        <v>0.51560766595600105</v>
      </c>
      <c r="V579" s="97">
        <v>0</v>
      </c>
      <c r="W579" s="97">
        <v>0.79606282843772502</v>
      </c>
      <c r="X579" s="97">
        <v>0.507466042060848</v>
      </c>
      <c r="Y579" s="97">
        <v>0</v>
      </c>
      <c r="Z579" s="97">
        <v>0.77442038152234105</v>
      </c>
      <c r="AA579" s="97">
        <v>0.481384156971773</v>
      </c>
      <c r="AB579" s="97">
        <v>0</v>
      </c>
      <c r="AC579" s="97">
        <v>0.74040663207304203</v>
      </c>
      <c r="AD579" s="321">
        <v>644.11499618118501</v>
      </c>
      <c r="AE579" s="97">
        <v>0</v>
      </c>
      <c r="AF579" s="97">
        <v>998.89018838608104</v>
      </c>
      <c r="AG579" s="97">
        <v>630.14032149223999</v>
      </c>
      <c r="AH579" s="97">
        <v>0</v>
      </c>
      <c r="AI579" s="97">
        <v>972.89338340166603</v>
      </c>
      <c r="AJ579" s="97">
        <v>620.19018723803197</v>
      </c>
      <c r="AK579" s="97">
        <v>0</v>
      </c>
      <c r="AL579" s="97">
        <v>946.44348144531205</v>
      </c>
      <c r="AM579" s="97">
        <v>588.31469635548206</v>
      </c>
      <c r="AN579" s="97">
        <v>0</v>
      </c>
      <c r="AO579" s="97">
        <v>904.87419791253899</v>
      </c>
      <c r="AP579" s="466">
        <f t="shared" si="1154"/>
        <v>1222.1314055210573</v>
      </c>
      <c r="AQ579" s="122">
        <f t="shared" si="1155"/>
        <v>0</v>
      </c>
      <c r="AR579" s="473">
        <f t="shared" si="1156"/>
        <v>1222.1314055210594</v>
      </c>
      <c r="AS579" s="122">
        <f t="shared" si="1157"/>
        <v>1222.1314055210585</v>
      </c>
      <c r="AT579" s="122">
        <f t="shared" si="1158"/>
        <v>0</v>
      </c>
      <c r="AU579" s="122">
        <f t="shared" si="1159"/>
        <v>1222.1314055210585</v>
      </c>
      <c r="AV579" s="122">
        <f t="shared" si="1160"/>
        <v>1222.1314055210569</v>
      </c>
      <c r="AW579" s="122">
        <f t="shared" si="1161"/>
        <v>0</v>
      </c>
      <c r="AX579" s="122">
        <f t="shared" si="1162"/>
        <v>1222.1314211601859</v>
      </c>
      <c r="AY579" s="122">
        <f t="shared" si="1163"/>
        <v>1222.1314055210569</v>
      </c>
      <c r="AZ579" s="122">
        <f t="shared" si="1164"/>
        <v>0</v>
      </c>
      <c r="BA579" s="469">
        <f t="shared" si="1165"/>
        <v>1222.1314055210571</v>
      </c>
      <c r="BB579" s="97">
        <f t="shared" si="1166"/>
        <v>2.033358629200736E-2</v>
      </c>
      <c r="BC579" s="97">
        <f t="shared" si="1167"/>
        <v>0</v>
      </c>
      <c r="BD579" s="97">
        <f t="shared" si="1168"/>
        <v>3.1533219940860543E-2</v>
      </c>
      <c r="BE579" s="97">
        <f t="shared" si="1169"/>
        <v>1.9892430201285789E-2</v>
      </c>
      <c r="BF579" s="97">
        <f t="shared" si="1170"/>
        <v>0</v>
      </c>
      <c r="BG579" s="97">
        <f t="shared" si="1171"/>
        <v>3.0712546178254297E-2</v>
      </c>
      <c r="BH579" s="97">
        <f t="shared" si="1172"/>
        <v>1.9578321828286435E-2</v>
      </c>
      <c r="BI579" s="97">
        <f t="shared" si="1173"/>
        <v>0</v>
      </c>
      <c r="BJ579" s="97">
        <f t="shared" si="1174"/>
        <v>2.9877568552677165E-2</v>
      </c>
      <c r="BK579" s="97">
        <f t="shared" si="1175"/>
        <v>1.8572068211613724E-2</v>
      </c>
      <c r="BL579" s="97">
        <f t="shared" si="1176"/>
        <v>0</v>
      </c>
      <c r="BM579" s="469">
        <f t="shared" si="1177"/>
        <v>2.85652992023957E-2</v>
      </c>
      <c r="BN579" s="467">
        <f t="shared" si="1178"/>
        <v>20828928.133406863</v>
      </c>
      <c r="BO579" s="97">
        <f t="shared" si="1179"/>
        <v>0</v>
      </c>
      <c r="BP579" s="97">
        <f t="shared" si="1180"/>
        <v>16269897.986327775</v>
      </c>
      <c r="BQ579" s="97">
        <f t="shared" si="1181"/>
        <v>21087744.862743996</v>
      </c>
      <c r="BR579" s="97">
        <f t="shared" si="1182"/>
        <v>0</v>
      </c>
      <c r="BS579" s="97">
        <f t="shared" si="1183"/>
        <v>16513251.143864565</v>
      </c>
      <c r="BT579" s="97">
        <f t="shared" si="1184"/>
        <v>21277559.236914273</v>
      </c>
      <c r="BU579" s="97">
        <f t="shared" si="1185"/>
        <v>0</v>
      </c>
      <c r="BV579" s="97">
        <f t="shared" si="1186"/>
        <v>16771504.496622616</v>
      </c>
      <c r="BW579" s="97">
        <f t="shared" si="1187"/>
        <v>21919117.359979983</v>
      </c>
      <c r="BX579" s="97">
        <f t="shared" si="1188"/>
        <v>0</v>
      </c>
      <c r="BY579" s="469">
        <f t="shared" si="1189"/>
        <v>17201018.477302287</v>
      </c>
      <c r="BZ579" s="470">
        <f t="shared" si="1190"/>
        <v>1.9760203819270434</v>
      </c>
      <c r="CA579" s="470">
        <f t="shared" si="1191"/>
        <v>0</v>
      </c>
      <c r="CB579" s="470">
        <f t="shared" si="1192"/>
        <v>0.99530226269625088</v>
      </c>
      <c r="CC579" s="470">
        <f t="shared" si="1193"/>
        <v>2.0449409749993421</v>
      </c>
      <c r="CD579" s="470">
        <f t="shared" si="1194"/>
        <v>0</v>
      </c>
      <c r="CE579" s="470">
        <f t="shared" si="1195"/>
        <v>1.037182654054571</v>
      </c>
      <c r="CF579" s="470">
        <f t="shared" si="1196"/>
        <v>2.0964515330429712</v>
      </c>
      <c r="CG579" s="470">
        <f t="shared" si="1197"/>
        <v>0</v>
      </c>
      <c r="CH579" s="470">
        <f t="shared" si="1198"/>
        <v>1.0828424003803661</v>
      </c>
      <c r="CI579" s="470">
        <f t="shared" si="1199"/>
        <v>2.2766762306705139</v>
      </c>
      <c r="CJ579" s="470">
        <f t="shared" si="1200"/>
        <v>0</v>
      </c>
      <c r="CK579" s="472">
        <f t="shared" si="1201"/>
        <v>1.1615926797644749</v>
      </c>
      <c r="CL579" s="470">
        <f t="shared" si="1202"/>
        <v>0</v>
      </c>
      <c r="CM579" s="116">
        <f t="shared" si="1203"/>
        <v>0</v>
      </c>
      <c r="CN579" s="116">
        <f t="shared" si="1204"/>
        <v>0</v>
      </c>
      <c r="CO579" s="116">
        <f t="shared" si="1205"/>
        <v>0</v>
      </c>
      <c r="CP579" s="116">
        <f t="shared" si="1206"/>
        <v>0</v>
      </c>
      <c r="CQ579" s="116">
        <f t="shared" si="1207"/>
        <v>0</v>
      </c>
      <c r="CR579" s="116">
        <f t="shared" si="1208"/>
        <v>0</v>
      </c>
      <c r="CS579" s="116">
        <f t="shared" si="1209"/>
        <v>0</v>
      </c>
      <c r="CT579" s="116">
        <f t="shared" si="1210"/>
        <v>0</v>
      </c>
      <c r="CU579" s="116">
        <f t="shared" si="1211"/>
        <v>0</v>
      </c>
      <c r="CV579" s="116">
        <f t="shared" si="1212"/>
        <v>0</v>
      </c>
      <c r="CW579" s="471">
        <f t="shared" si="1213"/>
        <v>0</v>
      </c>
      <c r="CX579" s="470">
        <f t="shared" si="1214"/>
        <v>0</v>
      </c>
      <c r="CY579" s="116">
        <f t="shared" si="1215"/>
        <v>0</v>
      </c>
      <c r="CZ579" s="116">
        <f t="shared" si="1216"/>
        <v>0</v>
      </c>
      <c r="DA579" s="116">
        <f t="shared" si="1217"/>
        <v>0</v>
      </c>
      <c r="DB579" s="116">
        <f t="shared" si="1218"/>
        <v>0</v>
      </c>
      <c r="DC579" s="116">
        <f t="shared" si="1219"/>
        <v>0</v>
      </c>
      <c r="DD579" s="116">
        <f t="shared" si="1220"/>
        <v>0</v>
      </c>
      <c r="DE579" s="116">
        <f t="shared" si="1221"/>
        <v>0</v>
      </c>
      <c r="DF579" s="116">
        <f t="shared" si="1222"/>
        <v>0</v>
      </c>
      <c r="DG579" s="116">
        <f t="shared" si="1223"/>
        <v>0</v>
      </c>
      <c r="DH579" s="116">
        <f t="shared" si="1224"/>
        <v>0</v>
      </c>
      <c r="DI579" s="471">
        <f t="shared" si="1225"/>
        <v>0</v>
      </c>
      <c r="DJ579" s="470">
        <f t="shared" si="1226"/>
        <v>0</v>
      </c>
      <c r="DK579" s="116">
        <f t="shared" si="1227"/>
        <v>0</v>
      </c>
      <c r="DL579" s="116">
        <f t="shared" si="1228"/>
        <v>0</v>
      </c>
      <c r="DM579" s="116">
        <f t="shared" si="1229"/>
        <v>0</v>
      </c>
      <c r="DN579" s="116">
        <f t="shared" si="1230"/>
        <v>0</v>
      </c>
      <c r="DO579" s="116">
        <f t="shared" si="1231"/>
        <v>0</v>
      </c>
      <c r="DP579" s="116">
        <f t="shared" si="1232"/>
        <v>0</v>
      </c>
      <c r="DQ579" s="116">
        <f t="shared" si="1233"/>
        <v>0</v>
      </c>
      <c r="DR579" s="116">
        <f t="shared" si="1234"/>
        <v>0</v>
      </c>
      <c r="DS579" s="116">
        <f t="shared" si="1235"/>
        <v>0</v>
      </c>
      <c r="DT579" s="116">
        <f t="shared" si="1236"/>
        <v>0</v>
      </c>
      <c r="DU579" s="471">
        <f t="shared" si="1237"/>
        <v>0</v>
      </c>
      <c r="DV579" s="470">
        <f t="shared" si="1238"/>
        <v>0</v>
      </c>
      <c r="DW579" s="470">
        <f t="shared" si="1239"/>
        <v>0</v>
      </c>
      <c r="DX579" s="470">
        <f t="shared" si="1240"/>
        <v>0</v>
      </c>
      <c r="DY579" s="470">
        <f t="shared" si="1241"/>
        <v>0</v>
      </c>
      <c r="DZ579" s="470">
        <f t="shared" si="1242"/>
        <v>0</v>
      </c>
      <c r="EA579" s="470">
        <f t="shared" si="1243"/>
        <v>0</v>
      </c>
      <c r="EB579" s="470">
        <f t="shared" si="1244"/>
        <v>0</v>
      </c>
      <c r="EC579" s="470">
        <f t="shared" si="1245"/>
        <v>0</v>
      </c>
      <c r="ED579" s="470">
        <f t="shared" si="1246"/>
        <v>0</v>
      </c>
      <c r="EE579" s="470">
        <f t="shared" si="1247"/>
        <v>0</v>
      </c>
      <c r="EF579" s="470">
        <f t="shared" si="1248"/>
        <v>0</v>
      </c>
      <c r="EG579" s="470">
        <f t="shared" si="1249"/>
        <v>0</v>
      </c>
      <c r="EH579" s="466">
        <f t="shared" si="1250"/>
        <v>1024.3607711048105</v>
      </c>
      <c r="EI579" s="122">
        <f t="shared" si="1251"/>
        <v>0</v>
      </c>
      <c r="EJ579" s="122">
        <f t="shared" si="1252"/>
        <v>515.96056529721352</v>
      </c>
      <c r="EK579" s="122">
        <f t="shared" si="1253"/>
        <v>1060.0889207282951</v>
      </c>
      <c r="EL579" s="122">
        <f t="shared" si="1254"/>
        <v>0</v>
      </c>
      <c r="EM579" s="122">
        <f t="shared" si="1255"/>
        <v>537.67118649239842</v>
      </c>
      <c r="EN579" s="122">
        <f t="shared" si="1256"/>
        <v>1086.7917803952334</v>
      </c>
      <c r="EO579" s="122">
        <f t="shared" si="1257"/>
        <v>0</v>
      </c>
      <c r="EP579" s="122">
        <f t="shared" si="1258"/>
        <v>561.34100962910566</v>
      </c>
      <c r="EQ579" s="122">
        <f t="shared" si="1259"/>
        <v>1180.2195162234671</v>
      </c>
      <c r="ER579" s="122">
        <f t="shared" si="1260"/>
        <v>0</v>
      </c>
      <c r="ES579" s="469">
        <f t="shared" si="1261"/>
        <v>602.16482787128245</v>
      </c>
      <c r="ET579" s="466">
        <f t="shared" si="1262"/>
        <v>0</v>
      </c>
      <c r="EU579" s="122">
        <f t="shared" si="1263"/>
        <v>0</v>
      </c>
      <c r="EV579" s="122">
        <f t="shared" si="1264"/>
        <v>0</v>
      </c>
      <c r="EW579" s="122">
        <f t="shared" si="1265"/>
        <v>0</v>
      </c>
      <c r="EX579" s="122">
        <f t="shared" si="1266"/>
        <v>0</v>
      </c>
      <c r="EY579" s="122">
        <f t="shared" si="1267"/>
        <v>0</v>
      </c>
      <c r="EZ579" s="122">
        <f t="shared" si="1268"/>
        <v>0</v>
      </c>
      <c r="FA579" s="122">
        <f t="shared" si="1269"/>
        <v>0</v>
      </c>
      <c r="FB579" s="122">
        <f t="shared" si="1270"/>
        <v>0</v>
      </c>
      <c r="FC579" s="122">
        <f t="shared" si="1271"/>
        <v>0</v>
      </c>
      <c r="FD579" s="122">
        <f t="shared" si="1272"/>
        <v>0</v>
      </c>
      <c r="FE579" s="469">
        <f t="shared" si="1273"/>
        <v>0</v>
      </c>
      <c r="FF579" s="466">
        <f t="shared" si="1274"/>
        <v>0</v>
      </c>
      <c r="FG579" s="466">
        <f t="shared" si="1275"/>
        <v>0</v>
      </c>
      <c r="FH579" s="466">
        <f t="shared" si="1276"/>
        <v>0</v>
      </c>
      <c r="FI579" s="466">
        <f t="shared" si="1277"/>
        <v>0</v>
      </c>
      <c r="FJ579" s="466">
        <f t="shared" si="1278"/>
        <v>0</v>
      </c>
      <c r="FK579" s="466">
        <f t="shared" si="1279"/>
        <v>0</v>
      </c>
      <c r="FL579" s="466">
        <f t="shared" si="1280"/>
        <v>0</v>
      </c>
      <c r="FM579" s="466">
        <f t="shared" si="1281"/>
        <v>0</v>
      </c>
      <c r="FN579" s="466">
        <f t="shared" si="1282"/>
        <v>0</v>
      </c>
      <c r="FO579" s="466">
        <f t="shared" si="1283"/>
        <v>0</v>
      </c>
      <c r="FP579" s="466">
        <f t="shared" si="1284"/>
        <v>0</v>
      </c>
      <c r="FQ579" s="468">
        <f t="shared" si="1285"/>
        <v>0</v>
      </c>
      <c r="FR579" s="466">
        <f t="shared" si="1286"/>
        <v>0</v>
      </c>
      <c r="FS579" s="466">
        <f t="shared" si="1287"/>
        <v>0</v>
      </c>
      <c r="FT579" s="466">
        <f t="shared" si="1288"/>
        <v>0</v>
      </c>
      <c r="FU579" s="466">
        <f t="shared" si="1289"/>
        <v>0</v>
      </c>
      <c r="FV579" s="466">
        <f t="shared" si="1290"/>
        <v>0</v>
      </c>
      <c r="FW579" s="466">
        <f t="shared" si="1291"/>
        <v>0</v>
      </c>
      <c r="FX579" s="466">
        <f t="shared" si="1292"/>
        <v>0</v>
      </c>
      <c r="FY579" s="466">
        <f t="shared" si="1293"/>
        <v>0</v>
      </c>
      <c r="FZ579" s="466">
        <f t="shared" si="1294"/>
        <v>0</v>
      </c>
      <c r="GA579" s="466">
        <f t="shared" si="1295"/>
        <v>0</v>
      </c>
      <c r="GB579" s="466">
        <f t="shared" si="1296"/>
        <v>0</v>
      </c>
      <c r="GC579" s="468">
        <f t="shared" si="1297"/>
        <v>0</v>
      </c>
    </row>
    <row r="580" spans="1:185">
      <c r="A580" s="97">
        <v>577</v>
      </c>
      <c r="B580" s="97" t="s">
        <v>11</v>
      </c>
      <c r="C580" s="97" t="s">
        <v>213</v>
      </c>
      <c r="D580" s="97" t="s">
        <v>935</v>
      </c>
      <c r="E580" s="321">
        <v>0.142255129069392</v>
      </c>
      <c r="F580" s="122">
        <v>0</v>
      </c>
      <c r="G580" s="122">
        <v>1.0402698587869901</v>
      </c>
      <c r="H580" s="122">
        <v>0.142255129069392</v>
      </c>
      <c r="I580" s="122">
        <v>0</v>
      </c>
      <c r="J580" s="122">
        <v>1.04015070974674</v>
      </c>
      <c r="K580" s="122">
        <v>0.142255129069392</v>
      </c>
      <c r="L580" s="122">
        <v>0</v>
      </c>
      <c r="M580" s="122">
        <v>1.04001223924051</v>
      </c>
      <c r="N580" s="122">
        <v>0.142255129069392</v>
      </c>
      <c r="O580" s="122">
        <v>0</v>
      </c>
      <c r="P580" s="475">
        <v>1.03983884146885</v>
      </c>
      <c r="Q580" s="474">
        <v>1</v>
      </c>
      <c r="R580" s="97">
        <v>0.142255129069392</v>
      </c>
      <c r="S580" s="97">
        <v>0</v>
      </c>
      <c r="T580" s="97">
        <v>1.0402698587869901</v>
      </c>
      <c r="U580" s="97">
        <v>0.142255129069392</v>
      </c>
      <c r="V580" s="97">
        <v>0</v>
      </c>
      <c r="W580" s="97">
        <v>1.04015070974674</v>
      </c>
      <c r="X580" s="97">
        <v>0.142255129069392</v>
      </c>
      <c r="Y580" s="97">
        <v>0</v>
      </c>
      <c r="Z580" s="97">
        <v>1.04001223924051</v>
      </c>
      <c r="AA580" s="97">
        <v>0.142255129069392</v>
      </c>
      <c r="AB580" s="97">
        <v>0</v>
      </c>
      <c r="AC580" s="97">
        <v>1.03983884146885</v>
      </c>
      <c r="AD580" s="321">
        <v>573.18538829835597</v>
      </c>
      <c r="AE580" s="97">
        <v>0</v>
      </c>
      <c r="AF580" s="97">
        <v>4191.5359175066296</v>
      </c>
      <c r="AG580" s="97">
        <v>573.18538829835597</v>
      </c>
      <c r="AH580" s="97">
        <v>0</v>
      </c>
      <c r="AI580" s="97">
        <v>4191.0558329617397</v>
      </c>
      <c r="AJ580" s="97">
        <v>573.18538829835597</v>
      </c>
      <c r="AK580" s="97">
        <v>0</v>
      </c>
      <c r="AL580" s="97">
        <v>4190.498046875</v>
      </c>
      <c r="AM580" s="97">
        <v>573.18538829835597</v>
      </c>
      <c r="AN580" s="97">
        <v>0</v>
      </c>
      <c r="AO580" s="97">
        <v>4189.7992291321598</v>
      </c>
      <c r="AP580" s="466">
        <f t="shared" ref="AP580:AP633" si="1298">IF(R580=0,0,AD580/R580)</f>
        <v>4029.2774822815445</v>
      </c>
      <c r="AQ580" s="122">
        <f t="shared" ref="AQ580:AQ633" si="1299">IF(S580=0,0,AE580/S580)</f>
        <v>0</v>
      </c>
      <c r="AR580" s="473">
        <f t="shared" ref="AR580:AR633" si="1300">IF(T580=0,0,AF580/T580)</f>
        <v>4029.2774822815527</v>
      </c>
      <c r="AS580" s="122">
        <f t="shared" ref="AS580:AS633" si="1301">IF(U580=0,0,AG580/U580)</f>
        <v>4029.2774822815445</v>
      </c>
      <c r="AT580" s="122">
        <f t="shared" ref="AT580:AT633" si="1302">IF(V580=0,0,AH580/V580)</f>
        <v>0</v>
      </c>
      <c r="AU580" s="122">
        <f t="shared" ref="AU580:AU633" si="1303">IF(W580=0,0,AI580/W580)</f>
        <v>4029.2774822815768</v>
      </c>
      <c r="AV580" s="122">
        <f t="shared" ref="AV580:AV633" si="1304">IF(X580=0,0,AJ580/X580)</f>
        <v>4029.2774822815445</v>
      </c>
      <c r="AW580" s="122">
        <f t="shared" ref="AW580:AW633" si="1305">IF(Y580=0,0,AK580/Y580)</f>
        <v>0</v>
      </c>
      <c r="AX580" s="122">
        <f t="shared" ref="AX580:AX633" si="1306">IF(Z580=0,0,AL580/Z580)</f>
        <v>4029.2776265163916</v>
      </c>
      <c r="AY580" s="122">
        <f t="shared" ref="AY580:AY633" si="1307">IF(AA580=0,0,AM580/AA580)</f>
        <v>4029.2774822815445</v>
      </c>
      <c r="AZ580" s="122">
        <f t="shared" ref="AZ580:AZ633" si="1308">IF(AB580=0,0,AN580/AB580)</f>
        <v>0</v>
      </c>
      <c r="BA580" s="469">
        <f t="shared" ref="BA580:BA633" si="1309">IF(AC580=0,0,AO580/AC580)</f>
        <v>4029.2774822815386</v>
      </c>
      <c r="BB580" s="97">
        <f t="shared" ref="BB580:BB633" si="1310">E580*277.78/1800</f>
        <v>2.1953127640497613E-2</v>
      </c>
      <c r="BC580" s="97">
        <f t="shared" ref="BC580:BC633" si="1311">F580*277.78/1800</f>
        <v>0</v>
      </c>
      <c r="BD580" s="97">
        <f t="shared" ref="BD580:BD633" si="1312">G580*277.78/1800</f>
        <v>0.1605367563188056</v>
      </c>
      <c r="BE580" s="97">
        <f t="shared" ref="BE580:BE633" si="1313">H580*277.78/1800</f>
        <v>2.1953127640497613E-2</v>
      </c>
      <c r="BF580" s="97">
        <f t="shared" ref="BF580:BF633" si="1314">I580*277.78/1800</f>
        <v>0</v>
      </c>
      <c r="BG580" s="97">
        <f t="shared" ref="BG580:BG633" si="1315">J580*277.78/1800</f>
        <v>0.16051836897413854</v>
      </c>
      <c r="BH580" s="97">
        <f t="shared" ref="BH580:BH633" si="1316">K580*277.78/1800</f>
        <v>2.1953127640497613E-2</v>
      </c>
      <c r="BI580" s="97">
        <f t="shared" ref="BI580:BI633" si="1317">L580*277.78/1800</f>
        <v>0</v>
      </c>
      <c r="BJ580" s="97">
        <f t="shared" ref="BJ580:BJ633" si="1318">M580*277.78/1800</f>
        <v>0.16049699989790492</v>
      </c>
      <c r="BK580" s="97">
        <f t="shared" ref="BK580:BK633" si="1319">N580*277.78/1800</f>
        <v>2.1953127640497613E-2</v>
      </c>
      <c r="BL580" s="97">
        <f t="shared" ref="BL580:BL633" si="1320">O580*277.78/1800</f>
        <v>0</v>
      </c>
      <c r="BM580" s="469">
        <f t="shared" ref="BM580:BM633" si="1321">P580*277.78/1800</f>
        <v>0.16047024076845395</v>
      </c>
      <c r="BN580" s="467">
        <f t="shared" ref="BN580:BN633" si="1322">IF(BB580=0,0,1901.4*(BB580^(-0.563))*AP580)</f>
        <v>65771567.414271317</v>
      </c>
      <c r="BO580" s="97">
        <f t="shared" ref="BO580:BO633" si="1323">IF(BC580=0,0,1901.4*(BC580^(-0.563))*AQ580)</f>
        <v>0</v>
      </c>
      <c r="BP580" s="97">
        <f t="shared" ref="BP580:BP633" si="1324">IF(BD580=0,0,1901.4*(BD580^(-0.563))*AR580)</f>
        <v>21456665.559915271</v>
      </c>
      <c r="BQ580" s="97">
        <f t="shared" ref="BQ580:BQ633" si="1325">IF(BE580=0,0,1901.4*(BE580^(-0.563))*AS580)</f>
        <v>65771567.414271317</v>
      </c>
      <c r="BR580" s="97">
        <f t="shared" ref="BR580:BR633" si="1326">IF(BF580=0,0,1901.4*(BF580^(-0.563))*AT580)</f>
        <v>0</v>
      </c>
      <c r="BS580" s="97">
        <f t="shared" ref="BS580:BS633" si="1327">IF(BG580=0,0,1901.4*(BG580^(-0.563))*AU580)</f>
        <v>21458049.298451833</v>
      </c>
      <c r="BT580" s="97">
        <f t="shared" ref="BT580:BT633" si="1328">IF(BH580=0,0,1901.4*(BH580^(-0.563))*AV580)</f>
        <v>65771567.414271317</v>
      </c>
      <c r="BU580" s="97">
        <f t="shared" ref="BU580:BU633" si="1329">IF(BI580=0,0,1901.4*(BI580^(-0.563))*AW580)</f>
        <v>0</v>
      </c>
      <c r="BV580" s="97">
        <f t="shared" ref="BV580:BV633" si="1330">IF(BJ580=0,0,1901.4*(BJ580^(-0.563))*AX580)</f>
        <v>21459658.506505188</v>
      </c>
      <c r="BW580" s="97">
        <f t="shared" ref="BW580:BW633" si="1331">IF(BK580=0,0,1901.4*(BK580^(-0.563))*AY580)</f>
        <v>65771567.414271317</v>
      </c>
      <c r="BX580" s="97">
        <f t="shared" ref="BX580:BX633" si="1332">IF(BL580=0,0,1901.4*(BL580^(-0.563))*AZ580)</f>
        <v>0</v>
      </c>
      <c r="BY580" s="469">
        <f t="shared" ref="BY580:BY633" si="1333">IF(BM580=0,0,1901.4*(BM580^(-0.563))*BA580)</f>
        <v>21461672.356920417</v>
      </c>
      <c r="BZ580" s="470">
        <f t="shared" ref="BZ580:BZ633" si="1334">IF(BN580=0,0,BN580/1000000/R580/20)</f>
        <v>23.117467835619472</v>
      </c>
      <c r="CA580" s="470">
        <f t="shared" ref="CA580:CA633" si="1335">IF(BO580=0,0,BO580/1000000/S580/20)</f>
        <v>0</v>
      </c>
      <c r="CB580" s="470">
        <f t="shared" ref="CB580:CB633" si="1336">IF(BP580=0,0,BP580/1000000/T580/20)</f>
        <v>1.0313028575553886</v>
      </c>
      <c r="CC580" s="470">
        <f t="shared" ref="CC580:CC633" si="1337">IF(BQ580=0,0,BQ580/1000000/U580/20)</f>
        <v>23.117467835619472</v>
      </c>
      <c r="CD580" s="470">
        <f t="shared" ref="CD580:CD633" si="1338">IF(BR580=0,0,BR580/1000000/V580/20)</f>
        <v>0</v>
      </c>
      <c r="CE580" s="470">
        <f t="shared" ref="CE580:CE633" si="1339">IF(BS580=0,0,BS580/1000000/W580/20)</f>
        <v>1.0314875093281688</v>
      </c>
      <c r="CF580" s="470">
        <f t="shared" ref="CF580:CF633" si="1340">IF(BT580=0,0,BT580/1000000/X580/20)</f>
        <v>23.117467835619472</v>
      </c>
      <c r="CG580" s="470">
        <f t="shared" ref="CG580:CG633" si="1341">IF(BU580=0,0,BU580/1000000/Y580/20)</f>
        <v>0</v>
      </c>
      <c r="CH580" s="470">
        <f t="shared" ref="CH580:CH633" si="1342">IF(BV580=0,0,BV580/1000000/Z580/20)</f>
        <v>1.0317022096863273</v>
      </c>
      <c r="CI580" s="470">
        <f t="shared" ref="CI580:CI633" si="1343">IF(BW580=0,0,BW580/1000000/AA580/20)</f>
        <v>23.117467835619472</v>
      </c>
      <c r="CJ580" s="470">
        <f t="shared" ref="CJ580:CJ633" si="1344">IF(BX580=0,0,BX580/1000000/AB580/20)</f>
        <v>0</v>
      </c>
      <c r="CK580" s="472">
        <f t="shared" ref="CK580:CK633" si="1345">IF(BY580=0,0,BY580/1000000/AC580/20)</f>
        <v>1.0319710853753166</v>
      </c>
      <c r="CL580" s="470">
        <f t="shared" ref="CL580:CL633" si="1346">IF(BZ580&lt;=($CS$2/1000),R580,0)</f>
        <v>0</v>
      </c>
      <c r="CM580" s="116">
        <f t="shared" ref="CM580:CM633" si="1347">IF(CA580&lt;=($CS$2/1000),S580,0)</f>
        <v>0</v>
      </c>
      <c r="CN580" s="116">
        <f t="shared" ref="CN580:CN633" si="1348">IF(CB580&lt;=($CS$2/1000),T580,0)</f>
        <v>0</v>
      </c>
      <c r="CO580" s="116">
        <f t="shared" ref="CO580:CO633" si="1349">IF(CC580&lt;=($CS$2/1000),U580,0)</f>
        <v>0</v>
      </c>
      <c r="CP580" s="116">
        <f t="shared" ref="CP580:CP633" si="1350">IF(CD580&lt;=($CS$2/1000),V580,0)</f>
        <v>0</v>
      </c>
      <c r="CQ580" s="116">
        <f t="shared" ref="CQ580:CQ633" si="1351">IF(CE580&lt;=($CS$2/1000),W580,0)</f>
        <v>0</v>
      </c>
      <c r="CR580" s="116">
        <f t="shared" ref="CR580:CR633" si="1352">IF(CF580&lt;=($CS$2/1000),X580,0)</f>
        <v>0</v>
      </c>
      <c r="CS580" s="116">
        <f t="shared" ref="CS580:CS633" si="1353">IF(CG580&lt;=($CS$2/1000),Y580,0)</f>
        <v>0</v>
      </c>
      <c r="CT580" s="116">
        <f t="shared" ref="CT580:CT633" si="1354">IF(CH580&lt;=($CS$2/1000),Z580,0)</f>
        <v>0</v>
      </c>
      <c r="CU580" s="116">
        <f t="shared" ref="CU580:CU633" si="1355">IF(CI580&lt;=($CS$2/1000),AA580,0)</f>
        <v>0</v>
      </c>
      <c r="CV580" s="116">
        <f t="shared" ref="CV580:CV633" si="1356">IF(CJ580&lt;=($CS$2/1000),AB580,0)</f>
        <v>0</v>
      </c>
      <c r="CW580" s="471">
        <f t="shared" ref="CW580:CW633" si="1357">IF(CK580&lt;=($CS$2/1000),AC580,0)</f>
        <v>0</v>
      </c>
      <c r="CX580" s="470">
        <f t="shared" ref="CX580:CX633" si="1358">IF(AND(BZ580&gt;($DE$2/1000),BZ580&lt;($DG$2/1000)),R580,0)</f>
        <v>0</v>
      </c>
      <c r="CY580" s="116">
        <f t="shared" ref="CY580:CY633" si="1359">IF(AND(CA580&gt;($DE$2/1000),CA580&lt;($DG$2/1000)),S580,0)</f>
        <v>0</v>
      </c>
      <c r="CZ580" s="116">
        <f t="shared" ref="CZ580:CZ633" si="1360">IF(AND(CB580&gt;($DE$2/1000),CB580&lt;($DG$2/1000)),T580,0)</f>
        <v>0</v>
      </c>
      <c r="DA580" s="116">
        <f t="shared" ref="DA580:DA633" si="1361">IF(AND(CC580&gt;($DE$2/1000),CC580&lt;($DG$2/1000)),U580,0)</f>
        <v>0</v>
      </c>
      <c r="DB580" s="116">
        <f t="shared" ref="DB580:DB633" si="1362">IF(AND(CD580&gt;($DE$2/1000),CD580&lt;($DG$2/1000)),V580,0)</f>
        <v>0</v>
      </c>
      <c r="DC580" s="116">
        <f t="shared" ref="DC580:DC633" si="1363">IF(AND(CE580&gt;($DE$2/1000),CE580&lt;($DG$2/1000)),W580,0)</f>
        <v>0</v>
      </c>
      <c r="DD580" s="116">
        <f t="shared" ref="DD580:DD633" si="1364">IF(AND(CF580&gt;($DE$2/1000),CF580&lt;($DG$2/1000)),X580,0)</f>
        <v>0</v>
      </c>
      <c r="DE580" s="116">
        <f t="shared" ref="DE580:DE633" si="1365">IF(AND(CG580&gt;($DE$2/1000),CG580&lt;($DG$2/1000)),Y580,0)</f>
        <v>0</v>
      </c>
      <c r="DF580" s="116">
        <f t="shared" ref="DF580:DF633" si="1366">IF(AND(CH580&gt;($DE$2/1000),CH580&lt;($DG$2/1000)),Z580,0)</f>
        <v>0</v>
      </c>
      <c r="DG580" s="116">
        <f t="shared" ref="DG580:DG633" si="1367">IF(AND(CI580&gt;($DE$2/1000),CI580&lt;($DG$2/1000)),AA580,0)</f>
        <v>0</v>
      </c>
      <c r="DH580" s="116">
        <f t="shared" ref="DH580:DH633" si="1368">IF(AND(CJ580&gt;($DE$2/1000),CJ580&lt;($DG$2/1000)),AB580,0)</f>
        <v>0</v>
      </c>
      <c r="DI580" s="471">
        <f t="shared" ref="DI580:DI633" si="1369">IF(AND(CK580&gt;($DE$2/1000),CK580&lt;($DG$2/1000)),AC580,0)</f>
        <v>0</v>
      </c>
      <c r="DJ580" s="470">
        <f t="shared" ref="DJ580:DJ633" si="1370">IF(AND(BZ580&gt;($DQ$2/1000),BZ580&lt;($DS$2/1000)),R580,0)</f>
        <v>0</v>
      </c>
      <c r="DK580" s="116">
        <f t="shared" ref="DK580:DK633" si="1371">IF(AND(CA580&gt;($DQ$2/1000),CA580&lt;($DS$2/1000)),S580,0)</f>
        <v>0</v>
      </c>
      <c r="DL580" s="116">
        <f t="shared" ref="DL580:DL633" si="1372">IF(AND(CB580&gt;($DQ$2/1000),CB580&lt;($DS$2/1000)),T580,0)</f>
        <v>0</v>
      </c>
      <c r="DM580" s="116">
        <f t="shared" ref="DM580:DM633" si="1373">IF(AND(CC580&gt;($DQ$2/1000),CC580&lt;($DS$2/1000)),U580,0)</f>
        <v>0</v>
      </c>
      <c r="DN580" s="116">
        <f t="shared" ref="DN580:DN633" si="1374">IF(AND(CD580&gt;($DQ$2/1000),CD580&lt;($DS$2/1000)),V580,0)</f>
        <v>0</v>
      </c>
      <c r="DO580" s="116">
        <f t="shared" ref="DO580:DO633" si="1375">IF(AND(CE580&gt;($DQ$2/1000),CE580&lt;($DS$2/1000)),W580,0)</f>
        <v>0</v>
      </c>
      <c r="DP580" s="116">
        <f t="shared" ref="DP580:DP633" si="1376">IF(AND(CF580&gt;($DQ$2/1000),CF580&lt;($DS$2/1000)),X580,0)</f>
        <v>0</v>
      </c>
      <c r="DQ580" s="116">
        <f t="shared" ref="DQ580:DQ633" si="1377">IF(AND(CG580&gt;($DQ$2/1000),CG580&lt;($DS$2/1000)),Y580,0)</f>
        <v>0</v>
      </c>
      <c r="DR580" s="116">
        <f t="shared" ref="DR580:DR633" si="1378">IF(AND(CH580&gt;($DQ$2/1000),CH580&lt;($DS$2/1000)),Z580,0)</f>
        <v>0</v>
      </c>
      <c r="DS580" s="116">
        <f t="shared" ref="DS580:DS633" si="1379">IF(AND(CI580&gt;($DQ$2/1000),CI580&lt;($DS$2/1000)),AA580,0)</f>
        <v>0</v>
      </c>
      <c r="DT580" s="116">
        <f t="shared" ref="DT580:DT633" si="1380">IF(AND(CJ580&gt;($DQ$2/1000),CJ580&lt;($DS$2/1000)),AB580,0)</f>
        <v>0</v>
      </c>
      <c r="DU580" s="471">
        <f t="shared" ref="DU580:DU633" si="1381">IF(AND(CK580&gt;($DQ$2/1000),CK580&lt;($DS$2/1000)),AC580,0)</f>
        <v>0</v>
      </c>
      <c r="DV580" s="470">
        <f t="shared" ref="DV580:DV633" si="1382">IF(AND(BZ580&gt;($EC$2/1000),BZ580&lt;($EE$2/1000)),R580,0)</f>
        <v>0</v>
      </c>
      <c r="DW580" s="470">
        <f t="shared" ref="DW580:DW633" si="1383">IF(AND(CA580&gt;($EC$2/1000),CA580&lt;($EE$2/1000)),S580,0)</f>
        <v>0</v>
      </c>
      <c r="DX580" s="470">
        <f t="shared" ref="DX580:DX633" si="1384">IF(AND(CB580&gt;($EC$2/1000),CB580&lt;($EE$2/1000)),T580,0)</f>
        <v>0</v>
      </c>
      <c r="DY580" s="470">
        <f t="shared" ref="DY580:DY633" si="1385">IF(AND(CC580&gt;($EC$2/1000),CC580&lt;($EE$2/1000)),U580,0)</f>
        <v>0</v>
      </c>
      <c r="DZ580" s="470">
        <f t="shared" ref="DZ580:DZ633" si="1386">IF(AND(CD580&gt;($EC$2/1000),CD580&lt;($EE$2/1000)),V580,0)</f>
        <v>0</v>
      </c>
      <c r="EA580" s="470">
        <f t="shared" ref="EA580:EA633" si="1387">IF(AND(CE580&gt;($EC$2/1000),CE580&lt;($EE$2/1000)),W580,0)</f>
        <v>0</v>
      </c>
      <c r="EB580" s="470">
        <f t="shared" ref="EB580:EB633" si="1388">IF(AND(CF580&gt;($EC$2/1000),CF580&lt;($EE$2/1000)),X580,0)</f>
        <v>0</v>
      </c>
      <c r="EC580" s="470">
        <f t="shared" ref="EC580:EC633" si="1389">IF(AND(CG580&gt;($EC$2/1000),CG580&lt;($EE$2/1000)),Y580,0)</f>
        <v>0</v>
      </c>
      <c r="ED580" s="470">
        <f t="shared" ref="ED580:ED633" si="1390">IF(AND(CH580&gt;($EC$2/1000),CH580&lt;($EE$2/1000)),Z580,0)</f>
        <v>0</v>
      </c>
      <c r="EE580" s="470">
        <f t="shared" ref="EE580:EE633" si="1391">IF(AND(CI580&gt;($EC$2/1000),CI580&lt;($EE$2/1000)),AA580,0)</f>
        <v>0</v>
      </c>
      <c r="EF580" s="470">
        <f t="shared" ref="EF580:EF633" si="1392">IF(AND(CJ580&gt;($EC$2/1000),CJ580&lt;($EE$2/1000)),AB580,0)</f>
        <v>0</v>
      </c>
      <c r="EG580" s="470">
        <f t="shared" ref="EG580:EG633" si="1393">IF(AND(CK580&gt;($EC$2/1000),CK580&lt;($EE$2/1000)),AC580,0)</f>
        <v>0</v>
      </c>
      <c r="EH580" s="466">
        <f t="shared" ref="EH580:EH633" si="1394">IF(BB580=0,0,BN580/1000000/BB580)</f>
        <v>2995.9998634973758</v>
      </c>
      <c r="EI580" s="122">
        <f t="shared" ref="EI580:EI633" si="1395">IF(BC580=0,0,BO580/1000000/BC580)</f>
        <v>0</v>
      </c>
      <c r="EJ580" s="122">
        <f t="shared" ref="EJ580:EJ633" si="1396">IF(BD580=0,0,BP580/1000000/BD580)</f>
        <v>133.65578109292963</v>
      </c>
      <c r="EK580" s="122">
        <f t="shared" ref="EK580:EK633" si="1397">IF(BE580=0,0,BQ580/1000000/BE580)</f>
        <v>2995.9998634973758</v>
      </c>
      <c r="EL580" s="122">
        <f t="shared" ref="EL580:EL633" si="1398">IF(BF580=0,0,BR580/1000000/BF580)</f>
        <v>0</v>
      </c>
      <c r="EM580" s="122">
        <f t="shared" ref="EM580:EM633" si="1399">IF(BG580=0,0,BS580/1000000/BG580)</f>
        <v>133.6797117712365</v>
      </c>
      <c r="EN580" s="122">
        <f t="shared" ref="EN580:EN633" si="1400">IF(BH580=0,0,BT580/1000000/BH580)</f>
        <v>2995.9998634973758</v>
      </c>
      <c r="EO580" s="122">
        <f t="shared" ref="EO580:EO633" si="1401">IF(BI580=0,0,BU580/1000000/BI580)</f>
        <v>0</v>
      </c>
      <c r="EP580" s="122">
        <f t="shared" ref="EP580:EP633" si="1402">IF(BJ580=0,0,BV580/1000000/BJ580)</f>
        <v>133.70753671505432</v>
      </c>
      <c r="EQ580" s="122">
        <f t="shared" ref="EQ580:EQ633" si="1403">IF(BK580=0,0,BW580/1000000/BK580)</f>
        <v>2995.9998634973758</v>
      </c>
      <c r="ER580" s="122">
        <f t="shared" ref="ER580:ER633" si="1404">IF(BL580=0,0,BX580/1000000/BL580)</f>
        <v>0</v>
      </c>
      <c r="ES580" s="469">
        <f t="shared" ref="ES580:ES633" si="1405">IF(BM580=0,0,BY580/1000000/BM580)</f>
        <v>133.74238272557923</v>
      </c>
      <c r="ET580" s="466">
        <f t="shared" ref="ET580:ET633" si="1406">IF(CX580=0,0,EH580)</f>
        <v>0</v>
      </c>
      <c r="EU580" s="122">
        <f t="shared" ref="EU580:EU633" si="1407">IF(CY580=0,0,EI580)</f>
        <v>0</v>
      </c>
      <c r="EV580" s="122">
        <f t="shared" ref="EV580:EV633" si="1408">IF(CZ580=0,0,EJ580)</f>
        <v>0</v>
      </c>
      <c r="EW580" s="122">
        <f t="shared" ref="EW580:EW633" si="1409">IF(DA580=0,0,EK580)</f>
        <v>0</v>
      </c>
      <c r="EX580" s="122">
        <f t="shared" ref="EX580:EX633" si="1410">IF(DB580=0,0,EL580)</f>
        <v>0</v>
      </c>
      <c r="EY580" s="122">
        <f t="shared" ref="EY580:EY633" si="1411">IF(DC580=0,0,EM580)</f>
        <v>0</v>
      </c>
      <c r="EZ580" s="122">
        <f t="shared" ref="EZ580:EZ633" si="1412">IF(DD580=0,0,EN580)</f>
        <v>0</v>
      </c>
      <c r="FA580" s="122">
        <f t="shared" ref="FA580:FA633" si="1413">IF(DE580=0,0,EO580)</f>
        <v>0</v>
      </c>
      <c r="FB580" s="122">
        <f t="shared" ref="FB580:FB633" si="1414">IF(DF580=0,0,EP580)</f>
        <v>0</v>
      </c>
      <c r="FC580" s="122">
        <f t="shared" ref="FC580:FC633" si="1415">IF(DG580=0,0,EQ580)</f>
        <v>0</v>
      </c>
      <c r="FD580" s="122">
        <f t="shared" ref="FD580:FD633" si="1416">IF(DH580=0,0,ER580)</f>
        <v>0</v>
      </c>
      <c r="FE580" s="469">
        <f t="shared" ref="FE580:FE633" si="1417">IF(DI580=0,0,ES580)</f>
        <v>0</v>
      </c>
      <c r="FF580" s="466">
        <f t="shared" ref="FF580:FF633" si="1418">IF(DJ580=0,0,EH580)</f>
        <v>0</v>
      </c>
      <c r="FG580" s="466">
        <f t="shared" ref="FG580:FG633" si="1419">IF(DK580=0,0,EI580)</f>
        <v>0</v>
      </c>
      <c r="FH580" s="466">
        <f t="shared" ref="FH580:FH633" si="1420">IF(DL580=0,0,EJ580)</f>
        <v>0</v>
      </c>
      <c r="FI580" s="466">
        <f t="shared" ref="FI580:FI633" si="1421">IF(DM580=0,0,EK580)</f>
        <v>0</v>
      </c>
      <c r="FJ580" s="466">
        <f t="shared" ref="FJ580:FJ633" si="1422">IF(DN580=0,0,EL580)</f>
        <v>0</v>
      </c>
      <c r="FK580" s="466">
        <f t="shared" ref="FK580:FK633" si="1423">IF(DO580=0,0,EM580)</f>
        <v>0</v>
      </c>
      <c r="FL580" s="466">
        <f t="shared" ref="FL580:FL633" si="1424">IF(DP580=0,0,EN580)</f>
        <v>0</v>
      </c>
      <c r="FM580" s="466">
        <f t="shared" ref="FM580:FM633" si="1425">IF(DQ580=0,0,EO580)</f>
        <v>0</v>
      </c>
      <c r="FN580" s="466">
        <f t="shared" ref="FN580:FN633" si="1426">IF(DR580=0,0,EP580)</f>
        <v>0</v>
      </c>
      <c r="FO580" s="466">
        <f t="shared" ref="FO580:FO633" si="1427">IF(DS580=0,0,EQ580)</f>
        <v>0</v>
      </c>
      <c r="FP580" s="466">
        <f t="shared" ref="FP580:FP633" si="1428">IF(DT580=0,0,ER580)</f>
        <v>0</v>
      </c>
      <c r="FQ580" s="468">
        <f t="shared" ref="FQ580:FQ633" si="1429">IF(DU580=0,0,ES580)</f>
        <v>0</v>
      </c>
      <c r="FR580" s="466">
        <f t="shared" ref="FR580:FR633" si="1430">IF(DV580=0,0,EH580)</f>
        <v>0</v>
      </c>
      <c r="FS580" s="466">
        <f t="shared" ref="FS580:FS633" si="1431">IF(DW580=0,0,EI580)</f>
        <v>0</v>
      </c>
      <c r="FT580" s="466">
        <f t="shared" ref="FT580:FT633" si="1432">IF(DX580=0,0,EJ580)</f>
        <v>0</v>
      </c>
      <c r="FU580" s="466">
        <f t="shared" ref="FU580:FU633" si="1433">IF(DY580=0,0,EK580)</f>
        <v>0</v>
      </c>
      <c r="FV580" s="466">
        <f t="shared" ref="FV580:FV633" si="1434">IF(DZ580=0,0,EL580)</f>
        <v>0</v>
      </c>
      <c r="FW580" s="466">
        <f t="shared" ref="FW580:FW633" si="1435">IF(EA580=0,0,EM580)</f>
        <v>0</v>
      </c>
      <c r="FX580" s="466">
        <f t="shared" ref="FX580:FX633" si="1436">IF(EB580=0,0,EN580)</f>
        <v>0</v>
      </c>
      <c r="FY580" s="466">
        <f t="shared" ref="FY580:FY633" si="1437">IF(EC580=0,0,EO580)</f>
        <v>0</v>
      </c>
      <c r="FZ580" s="466">
        <f t="shared" ref="FZ580:FZ633" si="1438">IF(ED580=0,0,EP580)</f>
        <v>0</v>
      </c>
      <c r="GA580" s="466">
        <f t="shared" ref="GA580:GA633" si="1439">IF(EE580=0,0,EQ580)</f>
        <v>0</v>
      </c>
      <c r="GB580" s="466">
        <f t="shared" ref="GB580:GB633" si="1440">IF(EF580=0,0,ER580)</f>
        <v>0</v>
      </c>
      <c r="GC580" s="468">
        <f t="shared" ref="GC580:GC633" si="1441">IF(EG580=0,0,ES580)</f>
        <v>0</v>
      </c>
    </row>
    <row r="581" spans="1:185">
      <c r="A581" s="97">
        <v>578</v>
      </c>
      <c r="B581" s="97" t="s">
        <v>11</v>
      </c>
      <c r="C581" s="97" t="s">
        <v>213</v>
      </c>
      <c r="D581" s="97" t="s">
        <v>935</v>
      </c>
      <c r="E581" s="321">
        <v>0.14679917954136801</v>
      </c>
      <c r="F581" s="122">
        <v>0</v>
      </c>
      <c r="G581" s="122">
        <v>0.80600231189607696</v>
      </c>
      <c r="H581" s="122">
        <v>0.136133844965763</v>
      </c>
      <c r="I581" s="122">
        <v>0</v>
      </c>
      <c r="J581" s="122">
        <v>0.77603156137250695</v>
      </c>
      <c r="K581" s="122">
        <v>0.12856025078406999</v>
      </c>
      <c r="L581" s="122">
        <v>0</v>
      </c>
      <c r="M581" s="122">
        <v>0.74837363107417498</v>
      </c>
      <c r="N581" s="122">
        <v>0.10516623678286199</v>
      </c>
      <c r="O581" s="122">
        <v>0</v>
      </c>
      <c r="P581" s="475">
        <v>0.70271290462686897</v>
      </c>
      <c r="Q581" s="474">
        <v>5</v>
      </c>
      <c r="R581" s="97">
        <v>0.73399589770683804</v>
      </c>
      <c r="S581" s="97">
        <v>0</v>
      </c>
      <c r="T581" s="97">
        <v>4.0300115594803803</v>
      </c>
      <c r="U581" s="97">
        <v>0.68066922482881598</v>
      </c>
      <c r="V581" s="97">
        <v>0</v>
      </c>
      <c r="W581" s="97">
        <v>3.8801578068625302</v>
      </c>
      <c r="X581" s="97">
        <v>0.64280125392034804</v>
      </c>
      <c r="Y581" s="97">
        <v>0</v>
      </c>
      <c r="Z581" s="97">
        <v>3.7418681553708701</v>
      </c>
      <c r="AA581" s="97">
        <v>0.52583118391431205</v>
      </c>
      <c r="AB581" s="97">
        <v>0</v>
      </c>
      <c r="AC581" s="97">
        <v>3.51356452313434</v>
      </c>
      <c r="AD581" s="321">
        <v>2943.8173879204301</v>
      </c>
      <c r="AE581" s="97">
        <v>0</v>
      </c>
      <c r="AF581" s="97">
        <v>16163.057776457799</v>
      </c>
      <c r="AG581" s="97">
        <v>2729.9415510816698</v>
      </c>
      <c r="AH581" s="97">
        <v>0</v>
      </c>
      <c r="AI581" s="97">
        <v>15562.043405696701</v>
      </c>
      <c r="AJ581" s="97">
        <v>2578.0655098750499</v>
      </c>
      <c r="AK581" s="97">
        <v>0</v>
      </c>
      <c r="AL581" s="97">
        <v>15007.4090576171</v>
      </c>
      <c r="AM581" s="97">
        <v>2108.9368307832101</v>
      </c>
      <c r="AN581" s="97">
        <v>0</v>
      </c>
      <c r="AO581" s="97">
        <v>14091.7576911504</v>
      </c>
      <c r="AP581" s="466">
        <f t="shared" si="1298"/>
        <v>4010.6728077330572</v>
      </c>
      <c r="AQ581" s="122">
        <f t="shared" si="1299"/>
        <v>0</v>
      </c>
      <c r="AR581" s="473">
        <f t="shared" si="1300"/>
        <v>4010.672807733044</v>
      </c>
      <c r="AS581" s="122">
        <f t="shared" si="1301"/>
        <v>4010.6728077330554</v>
      </c>
      <c r="AT581" s="122">
        <f t="shared" si="1302"/>
        <v>0</v>
      </c>
      <c r="AU581" s="122">
        <f t="shared" si="1303"/>
        <v>4010.6728077330613</v>
      </c>
      <c r="AV581" s="122">
        <f t="shared" si="1304"/>
        <v>4010.6728077330536</v>
      </c>
      <c r="AW581" s="122">
        <f t="shared" si="1305"/>
        <v>0</v>
      </c>
      <c r="AX581" s="122">
        <f t="shared" si="1306"/>
        <v>4010.6728603134497</v>
      </c>
      <c r="AY581" s="122">
        <f t="shared" si="1307"/>
        <v>4010.6728077330545</v>
      </c>
      <c r="AZ581" s="122">
        <f t="shared" si="1308"/>
        <v>0</v>
      </c>
      <c r="BA581" s="469">
        <f t="shared" si="1309"/>
        <v>4010.672807733039</v>
      </c>
      <c r="BB581" s="97">
        <f t="shared" si="1310"/>
        <v>2.2654375607222891E-2</v>
      </c>
      <c r="BC581" s="97">
        <f t="shared" si="1311"/>
        <v>0</v>
      </c>
      <c r="BD581" s="97">
        <f t="shared" si="1312"/>
        <v>0.12438406788805124</v>
      </c>
      <c r="BE581" s="97">
        <f t="shared" si="1313"/>
        <v>2.1008477474772025E-2</v>
      </c>
      <c r="BF581" s="97">
        <f t="shared" si="1314"/>
        <v>0</v>
      </c>
      <c r="BG581" s="97">
        <f t="shared" si="1315"/>
        <v>0.1197589150655861</v>
      </c>
      <c r="BH581" s="97">
        <f t="shared" si="1316"/>
        <v>1.9839703590443868E-2</v>
      </c>
      <c r="BI581" s="97">
        <f t="shared" si="1317"/>
        <v>0</v>
      </c>
      <c r="BJ581" s="97">
        <f t="shared" si="1318"/>
        <v>0.11549068179988017</v>
      </c>
      <c r="BK581" s="97">
        <f t="shared" si="1319"/>
        <v>1.6229487363079668E-2</v>
      </c>
      <c r="BL581" s="97">
        <f t="shared" si="1320"/>
        <v>0</v>
      </c>
      <c r="BM581" s="469">
        <f t="shared" si="1321"/>
        <v>0.10844421702625091</v>
      </c>
      <c r="BN581" s="467">
        <f t="shared" si="1322"/>
        <v>64319119.812212855</v>
      </c>
      <c r="BO581" s="97">
        <f t="shared" si="1323"/>
        <v>0</v>
      </c>
      <c r="BP581" s="97">
        <f t="shared" si="1324"/>
        <v>24656882.493298184</v>
      </c>
      <c r="BQ581" s="97">
        <f t="shared" si="1325"/>
        <v>67109279.304446772</v>
      </c>
      <c r="BR581" s="97">
        <f t="shared" si="1326"/>
        <v>0</v>
      </c>
      <c r="BS581" s="97">
        <f t="shared" si="1327"/>
        <v>25188563.582682073</v>
      </c>
      <c r="BT581" s="97">
        <f t="shared" si="1328"/>
        <v>69307210.102544099</v>
      </c>
      <c r="BU581" s="97">
        <f t="shared" si="1329"/>
        <v>0</v>
      </c>
      <c r="BV581" s="97">
        <f t="shared" si="1330"/>
        <v>25708503.598418172</v>
      </c>
      <c r="BW581" s="97">
        <f t="shared" si="1331"/>
        <v>77604895.690706253</v>
      </c>
      <c r="BX581" s="97">
        <f t="shared" si="1332"/>
        <v>0</v>
      </c>
      <c r="BY581" s="469">
        <f t="shared" si="1333"/>
        <v>26636031.591323674</v>
      </c>
      <c r="BZ581" s="470">
        <f t="shared" si="1334"/>
        <v>4.3814359189989824</v>
      </c>
      <c r="CA581" s="470">
        <f t="shared" si="1335"/>
        <v>0</v>
      </c>
      <c r="CB581" s="470">
        <f t="shared" si="1336"/>
        <v>0.3059157787686021</v>
      </c>
      <c r="CC581" s="470">
        <f t="shared" si="1337"/>
        <v>4.929654291430932</v>
      </c>
      <c r="CD581" s="470">
        <f t="shared" si="1338"/>
        <v>0</v>
      </c>
      <c r="CE581" s="470">
        <f t="shared" si="1339"/>
        <v>0.32458169018452082</v>
      </c>
      <c r="CF581" s="470">
        <f t="shared" si="1340"/>
        <v>5.3910294729397199</v>
      </c>
      <c r="CG581" s="470">
        <f t="shared" si="1341"/>
        <v>0</v>
      </c>
      <c r="CH581" s="470">
        <f t="shared" si="1342"/>
        <v>0.34352497911394353</v>
      </c>
      <c r="CI581" s="470">
        <f t="shared" si="1343"/>
        <v>7.3792595479990144</v>
      </c>
      <c r="CJ581" s="470">
        <f t="shared" si="1344"/>
        <v>0</v>
      </c>
      <c r="CK581" s="472">
        <f t="shared" si="1345"/>
        <v>0.37904571576733864</v>
      </c>
      <c r="CL581" s="470">
        <f t="shared" si="1346"/>
        <v>0</v>
      </c>
      <c r="CM581" s="116">
        <f t="shared" si="1347"/>
        <v>0</v>
      </c>
      <c r="CN581" s="116">
        <f t="shared" si="1348"/>
        <v>0</v>
      </c>
      <c r="CO581" s="116">
        <f t="shared" si="1349"/>
        <v>0</v>
      </c>
      <c r="CP581" s="116">
        <f t="shared" si="1350"/>
        <v>0</v>
      </c>
      <c r="CQ581" s="116">
        <f t="shared" si="1351"/>
        <v>0</v>
      </c>
      <c r="CR581" s="116">
        <f t="shared" si="1352"/>
        <v>0</v>
      </c>
      <c r="CS581" s="116">
        <f t="shared" si="1353"/>
        <v>0</v>
      </c>
      <c r="CT581" s="116">
        <f t="shared" si="1354"/>
        <v>0</v>
      </c>
      <c r="CU581" s="116">
        <f t="shared" si="1355"/>
        <v>0</v>
      </c>
      <c r="CV581" s="116">
        <f t="shared" si="1356"/>
        <v>0</v>
      </c>
      <c r="CW581" s="471">
        <f t="shared" si="1357"/>
        <v>0</v>
      </c>
      <c r="CX581" s="470">
        <f t="shared" si="1358"/>
        <v>0</v>
      </c>
      <c r="CY581" s="116">
        <f t="shared" si="1359"/>
        <v>0</v>
      </c>
      <c r="CZ581" s="116">
        <f t="shared" si="1360"/>
        <v>0</v>
      </c>
      <c r="DA581" s="116">
        <f t="shared" si="1361"/>
        <v>0</v>
      </c>
      <c r="DB581" s="116">
        <f t="shared" si="1362"/>
        <v>0</v>
      </c>
      <c r="DC581" s="116">
        <f t="shared" si="1363"/>
        <v>0</v>
      </c>
      <c r="DD581" s="116">
        <f t="shared" si="1364"/>
        <v>0</v>
      </c>
      <c r="DE581" s="116">
        <f t="shared" si="1365"/>
        <v>0</v>
      </c>
      <c r="DF581" s="116">
        <f t="shared" si="1366"/>
        <v>0</v>
      </c>
      <c r="DG581" s="116">
        <f t="shared" si="1367"/>
        <v>0</v>
      </c>
      <c r="DH581" s="116">
        <f t="shared" si="1368"/>
        <v>0</v>
      </c>
      <c r="DI581" s="471">
        <f t="shared" si="1369"/>
        <v>0</v>
      </c>
      <c r="DJ581" s="470">
        <f t="shared" si="1370"/>
        <v>0</v>
      </c>
      <c r="DK581" s="116">
        <f t="shared" si="1371"/>
        <v>0</v>
      </c>
      <c r="DL581" s="116">
        <f t="shared" si="1372"/>
        <v>0</v>
      </c>
      <c r="DM581" s="116">
        <f t="shared" si="1373"/>
        <v>0</v>
      </c>
      <c r="DN581" s="116">
        <f t="shared" si="1374"/>
        <v>0</v>
      </c>
      <c r="DO581" s="116">
        <f t="shared" si="1375"/>
        <v>0</v>
      </c>
      <c r="DP581" s="116">
        <f t="shared" si="1376"/>
        <v>0</v>
      </c>
      <c r="DQ581" s="116">
        <f t="shared" si="1377"/>
        <v>0</v>
      </c>
      <c r="DR581" s="116">
        <f t="shared" si="1378"/>
        <v>0</v>
      </c>
      <c r="DS581" s="116">
        <f t="shared" si="1379"/>
        <v>0</v>
      </c>
      <c r="DT581" s="116">
        <f t="shared" si="1380"/>
        <v>0</v>
      </c>
      <c r="DU581" s="471">
        <f t="shared" si="1381"/>
        <v>0</v>
      </c>
      <c r="DV581" s="470">
        <f t="shared" si="1382"/>
        <v>0</v>
      </c>
      <c r="DW581" s="470">
        <f t="shared" si="1383"/>
        <v>0</v>
      </c>
      <c r="DX581" s="470">
        <f t="shared" si="1384"/>
        <v>0</v>
      </c>
      <c r="DY581" s="470">
        <f t="shared" si="1385"/>
        <v>0</v>
      </c>
      <c r="DZ581" s="470">
        <f t="shared" si="1386"/>
        <v>0</v>
      </c>
      <c r="EA581" s="470">
        <f t="shared" si="1387"/>
        <v>0</v>
      </c>
      <c r="EB581" s="470">
        <f t="shared" si="1388"/>
        <v>0</v>
      </c>
      <c r="EC581" s="470">
        <f t="shared" si="1389"/>
        <v>0</v>
      </c>
      <c r="ED581" s="470">
        <f t="shared" si="1390"/>
        <v>0</v>
      </c>
      <c r="EE581" s="470">
        <f t="shared" si="1391"/>
        <v>0</v>
      </c>
      <c r="EF581" s="470">
        <f t="shared" si="1392"/>
        <v>0</v>
      </c>
      <c r="EG581" s="470">
        <f t="shared" si="1393"/>
        <v>0</v>
      </c>
      <c r="EH581" s="466">
        <f t="shared" si="1394"/>
        <v>2839.1477623292344</v>
      </c>
      <c r="EI581" s="122">
        <f t="shared" si="1395"/>
        <v>0</v>
      </c>
      <c r="EJ581" s="122">
        <f t="shared" si="1396"/>
        <v>198.23183878734366</v>
      </c>
      <c r="EK581" s="122">
        <f t="shared" si="1397"/>
        <v>3194.3904257238428</v>
      </c>
      <c r="EL581" s="122">
        <f t="shared" si="1398"/>
        <v>0</v>
      </c>
      <c r="EM581" s="122">
        <f t="shared" si="1399"/>
        <v>210.32725262154827</v>
      </c>
      <c r="EN581" s="122">
        <f t="shared" si="1400"/>
        <v>3493.3591515917155</v>
      </c>
      <c r="EO581" s="122">
        <f t="shared" si="1401"/>
        <v>0</v>
      </c>
      <c r="EP581" s="122">
        <f t="shared" si="1402"/>
        <v>222.60240564658997</v>
      </c>
      <c r="EQ581" s="122">
        <f t="shared" si="1403"/>
        <v>4781.7219333279136</v>
      </c>
      <c r="ER581" s="122">
        <f t="shared" si="1404"/>
        <v>0</v>
      </c>
      <c r="ES581" s="469">
        <f t="shared" si="1405"/>
        <v>245.61965885996423</v>
      </c>
      <c r="ET581" s="466">
        <f t="shared" si="1406"/>
        <v>0</v>
      </c>
      <c r="EU581" s="122">
        <f t="shared" si="1407"/>
        <v>0</v>
      </c>
      <c r="EV581" s="122">
        <f t="shared" si="1408"/>
        <v>0</v>
      </c>
      <c r="EW581" s="122">
        <f t="shared" si="1409"/>
        <v>0</v>
      </c>
      <c r="EX581" s="122">
        <f t="shared" si="1410"/>
        <v>0</v>
      </c>
      <c r="EY581" s="122">
        <f t="shared" si="1411"/>
        <v>0</v>
      </c>
      <c r="EZ581" s="122">
        <f t="shared" si="1412"/>
        <v>0</v>
      </c>
      <c r="FA581" s="122">
        <f t="shared" si="1413"/>
        <v>0</v>
      </c>
      <c r="FB581" s="122">
        <f t="shared" si="1414"/>
        <v>0</v>
      </c>
      <c r="FC581" s="122">
        <f t="shared" si="1415"/>
        <v>0</v>
      </c>
      <c r="FD581" s="122">
        <f t="shared" si="1416"/>
        <v>0</v>
      </c>
      <c r="FE581" s="469">
        <f t="shared" si="1417"/>
        <v>0</v>
      </c>
      <c r="FF581" s="466">
        <f t="shared" si="1418"/>
        <v>0</v>
      </c>
      <c r="FG581" s="466">
        <f t="shared" si="1419"/>
        <v>0</v>
      </c>
      <c r="FH581" s="466">
        <f t="shared" si="1420"/>
        <v>0</v>
      </c>
      <c r="FI581" s="466">
        <f t="shared" si="1421"/>
        <v>0</v>
      </c>
      <c r="FJ581" s="466">
        <f t="shared" si="1422"/>
        <v>0</v>
      </c>
      <c r="FK581" s="466">
        <f t="shared" si="1423"/>
        <v>0</v>
      </c>
      <c r="FL581" s="466">
        <f t="shared" si="1424"/>
        <v>0</v>
      </c>
      <c r="FM581" s="466">
        <f t="shared" si="1425"/>
        <v>0</v>
      </c>
      <c r="FN581" s="466">
        <f t="shared" si="1426"/>
        <v>0</v>
      </c>
      <c r="FO581" s="466">
        <f t="shared" si="1427"/>
        <v>0</v>
      </c>
      <c r="FP581" s="466">
        <f t="shared" si="1428"/>
        <v>0</v>
      </c>
      <c r="FQ581" s="468">
        <f t="shared" si="1429"/>
        <v>0</v>
      </c>
      <c r="FR581" s="466">
        <f t="shared" si="1430"/>
        <v>0</v>
      </c>
      <c r="FS581" s="466">
        <f t="shared" si="1431"/>
        <v>0</v>
      </c>
      <c r="FT581" s="466">
        <f t="shared" si="1432"/>
        <v>0</v>
      </c>
      <c r="FU581" s="466">
        <f t="shared" si="1433"/>
        <v>0</v>
      </c>
      <c r="FV581" s="466">
        <f t="shared" si="1434"/>
        <v>0</v>
      </c>
      <c r="FW581" s="466">
        <f t="shared" si="1435"/>
        <v>0</v>
      </c>
      <c r="FX581" s="466">
        <f t="shared" si="1436"/>
        <v>0</v>
      </c>
      <c r="FY581" s="466">
        <f t="shared" si="1437"/>
        <v>0</v>
      </c>
      <c r="FZ581" s="466">
        <f t="shared" si="1438"/>
        <v>0</v>
      </c>
      <c r="GA581" s="466">
        <f t="shared" si="1439"/>
        <v>0</v>
      </c>
      <c r="GB581" s="466">
        <f t="shared" si="1440"/>
        <v>0</v>
      </c>
      <c r="GC581" s="468">
        <f t="shared" si="1441"/>
        <v>0</v>
      </c>
    </row>
    <row r="582" spans="1:185">
      <c r="A582" s="97">
        <v>579</v>
      </c>
      <c r="B582" s="97" t="s">
        <v>11</v>
      </c>
      <c r="C582" s="97" t="s">
        <v>213</v>
      </c>
      <c r="D582" s="97" t="s">
        <v>935</v>
      </c>
      <c r="E582" s="321">
        <v>0.150250985796545</v>
      </c>
      <c r="F582" s="122">
        <v>1.0932797956617999E-2</v>
      </c>
      <c r="G582" s="122">
        <v>1.6620097184131699</v>
      </c>
      <c r="H582" s="122">
        <v>0.148697224257757</v>
      </c>
      <c r="I582" s="122">
        <v>1.0167502099655E-2</v>
      </c>
      <c r="J582" s="122">
        <v>1.64582565220815</v>
      </c>
      <c r="K582" s="122">
        <v>0.147587394587195</v>
      </c>
      <c r="L582" s="122">
        <v>9.6208622018239993E-3</v>
      </c>
      <c r="M582" s="122">
        <v>1.62701714283476</v>
      </c>
      <c r="N582" s="122">
        <v>0.14388056348751699</v>
      </c>
      <c r="O582" s="122">
        <v>7.7950849430690004E-3</v>
      </c>
      <c r="P582" s="475">
        <v>1.6034644477339099</v>
      </c>
      <c r="Q582" s="474">
        <v>14</v>
      </c>
      <c r="R582" s="97">
        <v>2.1035138011516201</v>
      </c>
      <c r="S582" s="97">
        <v>0.15305917139265701</v>
      </c>
      <c r="T582" s="97">
        <v>23.2681360577843</v>
      </c>
      <c r="U582" s="97">
        <v>2.0817611396086</v>
      </c>
      <c r="V582" s="97">
        <v>0.14234502939517099</v>
      </c>
      <c r="W582" s="97">
        <v>23.041559130914202</v>
      </c>
      <c r="X582" s="97">
        <v>2.0662235242207299</v>
      </c>
      <c r="Y582" s="97">
        <v>0.134692070825538</v>
      </c>
      <c r="Z582" s="97">
        <v>22.778239999686701</v>
      </c>
      <c r="AA582" s="97">
        <v>2.0143278888252301</v>
      </c>
      <c r="AB582" s="97">
        <v>0.109131189202965</v>
      </c>
      <c r="AC582" s="97">
        <v>22.448502268274801</v>
      </c>
      <c r="AD582" s="321">
        <v>2393.5452555530601</v>
      </c>
      <c r="AE582" s="97">
        <v>174.162895106848</v>
      </c>
      <c r="AF582" s="97">
        <v>26476.335280606199</v>
      </c>
      <c r="AG582" s="97">
        <v>2368.7933476723301</v>
      </c>
      <c r="AH582" s="97">
        <v>161.97149244936799</v>
      </c>
      <c r="AI582" s="97">
        <v>26218.518037842699</v>
      </c>
      <c r="AJ582" s="97">
        <v>2351.11341347181</v>
      </c>
      <c r="AK582" s="97">
        <v>153.26334769402601</v>
      </c>
      <c r="AL582" s="97">
        <v>25918.8928222656</v>
      </c>
      <c r="AM582" s="97">
        <v>2292.0624332420698</v>
      </c>
      <c r="AN582" s="97">
        <v>124.178144211182</v>
      </c>
      <c r="AO582" s="97">
        <v>25543.690784954499</v>
      </c>
      <c r="AP582" s="466">
        <f t="shared" si="1298"/>
        <v>1137.8795110555752</v>
      </c>
      <c r="AQ582" s="122">
        <f t="shared" si="1299"/>
        <v>1137.879511055575</v>
      </c>
      <c r="AR582" s="473">
        <f t="shared" si="1300"/>
        <v>1137.8795110555752</v>
      </c>
      <c r="AS582" s="122">
        <f t="shared" si="1301"/>
        <v>1137.879511055575</v>
      </c>
      <c r="AT582" s="122">
        <f t="shared" si="1302"/>
        <v>1137.8795110555704</v>
      </c>
      <c r="AU582" s="122">
        <f t="shared" si="1303"/>
        <v>1137.8795110555718</v>
      </c>
      <c r="AV582" s="122">
        <f t="shared" si="1304"/>
        <v>1137.8795110555745</v>
      </c>
      <c r="AW582" s="122">
        <f t="shared" si="1305"/>
        <v>1137.8795110555748</v>
      </c>
      <c r="AX582" s="122">
        <f t="shared" si="1306"/>
        <v>1137.879521096542</v>
      </c>
      <c r="AY582" s="122">
        <f t="shared" si="1307"/>
        <v>1137.8795110555791</v>
      </c>
      <c r="AZ582" s="122">
        <f t="shared" si="1308"/>
        <v>1137.8795110555636</v>
      </c>
      <c r="BA582" s="469">
        <f t="shared" si="1309"/>
        <v>1137.879511055575</v>
      </c>
      <c r="BB582" s="97">
        <f t="shared" si="1310"/>
        <v>2.3187066019202368E-2</v>
      </c>
      <c r="BC582" s="97">
        <f t="shared" si="1311"/>
        <v>1.6871736757718598E-3</v>
      </c>
      <c r="BD582" s="97">
        <f t="shared" si="1312"/>
        <v>0.25648503310045018</v>
      </c>
      <c r="BE582" s="97">
        <f t="shared" si="1313"/>
        <v>2.2947286085733185E-2</v>
      </c>
      <c r="BF582" s="97">
        <f t="shared" si="1314"/>
        <v>1.5690715184678698E-3</v>
      </c>
      <c r="BG582" s="97">
        <f t="shared" si="1315"/>
        <v>0.25398747203909994</v>
      </c>
      <c r="BH582" s="97">
        <f t="shared" si="1316"/>
        <v>2.2776014704683902E-2</v>
      </c>
      <c r="BI582" s="97">
        <f t="shared" si="1317"/>
        <v>1.484712834679261E-3</v>
      </c>
      <c r="BJ582" s="97">
        <f t="shared" si="1318"/>
        <v>0.25108490107591086</v>
      </c>
      <c r="BK582" s="97">
        <f t="shared" si="1319"/>
        <v>2.2203968291979147E-2</v>
      </c>
      <c r="BL582" s="97">
        <f t="shared" si="1320"/>
        <v>1.2029548308253926E-3</v>
      </c>
      <c r="BM582" s="469">
        <f t="shared" si="1321"/>
        <v>0.24745019682862524</v>
      </c>
      <c r="BN582" s="467">
        <f t="shared" si="1322"/>
        <v>18010940.124551035</v>
      </c>
      <c r="BO582" s="97">
        <f t="shared" si="1323"/>
        <v>78755121.327494532</v>
      </c>
      <c r="BP582" s="97">
        <f t="shared" si="1324"/>
        <v>4654444.3875886183</v>
      </c>
      <c r="BQ582" s="97">
        <f t="shared" si="1325"/>
        <v>18116655.592296869</v>
      </c>
      <c r="BR582" s="97">
        <f t="shared" si="1326"/>
        <v>82039481.113663256</v>
      </c>
      <c r="BS582" s="97">
        <f t="shared" si="1327"/>
        <v>4680157.2431275826</v>
      </c>
      <c r="BT582" s="97">
        <f t="shared" si="1328"/>
        <v>18193229.689264126</v>
      </c>
      <c r="BU582" s="97">
        <f t="shared" si="1329"/>
        <v>84632088.93108809</v>
      </c>
      <c r="BV582" s="97">
        <f t="shared" si="1330"/>
        <v>4710540.852492935</v>
      </c>
      <c r="BW582" s="97">
        <f t="shared" si="1331"/>
        <v>18455649.772491939</v>
      </c>
      <c r="BX582" s="97">
        <f t="shared" si="1332"/>
        <v>95277290.813449934</v>
      </c>
      <c r="BY582" s="469">
        <f t="shared" si="1333"/>
        <v>4749371.4105507089</v>
      </c>
      <c r="BZ582" s="470">
        <f t="shared" si="1334"/>
        <v>0.42811556821472968</v>
      </c>
      <c r="CA582" s="470">
        <f t="shared" si="1335"/>
        <v>25.727018058087044</v>
      </c>
      <c r="CB582" s="470">
        <f t="shared" si="1336"/>
        <v>1.0001755998051861E-2</v>
      </c>
      <c r="CC582" s="470">
        <f t="shared" si="1337"/>
        <v>0.43512810493962462</v>
      </c>
      <c r="CD582" s="470">
        <f t="shared" si="1338"/>
        <v>28.81712184199613</v>
      </c>
      <c r="CE582" s="470">
        <f t="shared" si="1339"/>
        <v>1.0155903983182174E-2</v>
      </c>
      <c r="CF582" s="470">
        <f t="shared" si="1340"/>
        <v>0.44025318354957871</v>
      </c>
      <c r="CG582" s="470">
        <f t="shared" si="1341"/>
        <v>31.416878667159676</v>
      </c>
      <c r="CH582" s="470">
        <f t="shared" si="1342"/>
        <v>1.0340001801187724E-2</v>
      </c>
      <c r="CI582" s="470">
        <f t="shared" si="1343"/>
        <v>0.45810937422048503</v>
      </c>
      <c r="CJ582" s="470">
        <f t="shared" si="1344"/>
        <v>43.652640234796117</v>
      </c>
      <c r="CK582" s="472">
        <f t="shared" si="1345"/>
        <v>1.0578370338012989E-2</v>
      </c>
      <c r="CL582" s="470">
        <f t="shared" si="1346"/>
        <v>0</v>
      </c>
      <c r="CM582" s="116">
        <f t="shared" si="1347"/>
        <v>0</v>
      </c>
      <c r="CN582" s="116">
        <f t="shared" si="1348"/>
        <v>0</v>
      </c>
      <c r="CO582" s="116">
        <f t="shared" si="1349"/>
        <v>0</v>
      </c>
      <c r="CP582" s="116">
        <f t="shared" si="1350"/>
        <v>0</v>
      </c>
      <c r="CQ582" s="116">
        <f t="shared" si="1351"/>
        <v>0</v>
      </c>
      <c r="CR582" s="116">
        <f t="shared" si="1352"/>
        <v>0</v>
      </c>
      <c r="CS582" s="116">
        <f t="shared" si="1353"/>
        <v>0</v>
      </c>
      <c r="CT582" s="116">
        <f t="shared" si="1354"/>
        <v>0</v>
      </c>
      <c r="CU582" s="116">
        <f t="shared" si="1355"/>
        <v>0</v>
      </c>
      <c r="CV582" s="116">
        <f t="shared" si="1356"/>
        <v>0</v>
      </c>
      <c r="CW582" s="471">
        <f t="shared" si="1357"/>
        <v>0</v>
      </c>
      <c r="CX582" s="470">
        <f t="shared" si="1358"/>
        <v>0</v>
      </c>
      <c r="CY582" s="116">
        <f t="shared" si="1359"/>
        <v>0</v>
      </c>
      <c r="CZ582" s="116">
        <f t="shared" si="1360"/>
        <v>0</v>
      </c>
      <c r="DA582" s="116">
        <f t="shared" si="1361"/>
        <v>0</v>
      </c>
      <c r="DB582" s="116">
        <f t="shared" si="1362"/>
        <v>0</v>
      </c>
      <c r="DC582" s="116">
        <f t="shared" si="1363"/>
        <v>0</v>
      </c>
      <c r="DD582" s="116">
        <f t="shared" si="1364"/>
        <v>0</v>
      </c>
      <c r="DE582" s="116">
        <f t="shared" si="1365"/>
        <v>0</v>
      </c>
      <c r="DF582" s="116">
        <f t="shared" si="1366"/>
        <v>0</v>
      </c>
      <c r="DG582" s="116">
        <f t="shared" si="1367"/>
        <v>0</v>
      </c>
      <c r="DH582" s="116">
        <f t="shared" si="1368"/>
        <v>0</v>
      </c>
      <c r="DI582" s="471">
        <f t="shared" si="1369"/>
        <v>0</v>
      </c>
      <c r="DJ582" s="470">
        <f t="shared" si="1370"/>
        <v>0</v>
      </c>
      <c r="DK582" s="116">
        <f t="shared" si="1371"/>
        <v>0</v>
      </c>
      <c r="DL582" s="116">
        <f t="shared" si="1372"/>
        <v>23.2681360577843</v>
      </c>
      <c r="DM582" s="116">
        <f t="shared" si="1373"/>
        <v>0</v>
      </c>
      <c r="DN582" s="116">
        <f t="shared" si="1374"/>
        <v>0</v>
      </c>
      <c r="DO582" s="116">
        <f t="shared" si="1375"/>
        <v>23.041559130914202</v>
      </c>
      <c r="DP582" s="116">
        <f t="shared" si="1376"/>
        <v>0</v>
      </c>
      <c r="DQ582" s="116">
        <f t="shared" si="1377"/>
        <v>0</v>
      </c>
      <c r="DR582" s="116">
        <f t="shared" si="1378"/>
        <v>22.778239999686701</v>
      </c>
      <c r="DS582" s="116">
        <f t="shared" si="1379"/>
        <v>0</v>
      </c>
      <c r="DT582" s="116">
        <f t="shared" si="1380"/>
        <v>0</v>
      </c>
      <c r="DU582" s="471">
        <f t="shared" si="1381"/>
        <v>22.448502268274801</v>
      </c>
      <c r="DV582" s="470">
        <f t="shared" si="1382"/>
        <v>0</v>
      </c>
      <c r="DW582" s="470">
        <f t="shared" si="1383"/>
        <v>0</v>
      </c>
      <c r="DX582" s="470">
        <f t="shared" si="1384"/>
        <v>0</v>
      </c>
      <c r="DY582" s="470">
        <f t="shared" si="1385"/>
        <v>0</v>
      </c>
      <c r="DZ582" s="470">
        <f t="shared" si="1386"/>
        <v>0</v>
      </c>
      <c r="EA582" s="470">
        <f t="shared" si="1387"/>
        <v>0</v>
      </c>
      <c r="EB582" s="470">
        <f t="shared" si="1388"/>
        <v>0</v>
      </c>
      <c r="EC582" s="470">
        <f t="shared" si="1389"/>
        <v>0</v>
      </c>
      <c r="ED582" s="470">
        <f t="shared" si="1390"/>
        <v>0</v>
      </c>
      <c r="EE582" s="470">
        <f t="shared" si="1391"/>
        <v>0</v>
      </c>
      <c r="EF582" s="470">
        <f t="shared" si="1392"/>
        <v>0</v>
      </c>
      <c r="EG582" s="470">
        <f t="shared" si="1393"/>
        <v>0</v>
      </c>
      <c r="EH582" s="466">
        <f t="shared" si="1394"/>
        <v>776.76667283541929</v>
      </c>
      <c r="EI582" s="122">
        <f t="shared" si="1395"/>
        <v>46678.72813476959</v>
      </c>
      <c r="EJ582" s="122">
        <f t="shared" si="1396"/>
        <v>18.147040906537981</v>
      </c>
      <c r="EK582" s="122">
        <f t="shared" si="1397"/>
        <v>789.49011768151433</v>
      </c>
      <c r="EL582" s="122">
        <f t="shared" si="1398"/>
        <v>52285.367587177447</v>
      </c>
      <c r="EM582" s="122">
        <f t="shared" si="1399"/>
        <v>18.426724773287631</v>
      </c>
      <c r="EN582" s="122">
        <f t="shared" si="1400"/>
        <v>798.78898592046812</v>
      </c>
      <c r="EO582" s="122">
        <f t="shared" si="1401"/>
        <v>57002.328635066297</v>
      </c>
      <c r="EP582" s="122">
        <f t="shared" si="1402"/>
        <v>18.760749182081604</v>
      </c>
      <c r="EQ582" s="122">
        <f t="shared" si="1403"/>
        <v>831.1869990896522</v>
      </c>
      <c r="ER582" s="122">
        <f t="shared" si="1404"/>
        <v>79202.716820278773</v>
      </c>
      <c r="ES582" s="469">
        <f t="shared" si="1405"/>
        <v>19.19324159535806</v>
      </c>
      <c r="ET582" s="466">
        <f t="shared" si="1406"/>
        <v>0</v>
      </c>
      <c r="EU582" s="122">
        <f t="shared" si="1407"/>
        <v>0</v>
      </c>
      <c r="EV582" s="122">
        <f t="shared" si="1408"/>
        <v>0</v>
      </c>
      <c r="EW582" s="122">
        <f t="shared" si="1409"/>
        <v>0</v>
      </c>
      <c r="EX582" s="122">
        <f t="shared" si="1410"/>
        <v>0</v>
      </c>
      <c r="EY582" s="122">
        <f t="shared" si="1411"/>
        <v>0</v>
      </c>
      <c r="EZ582" s="122">
        <f t="shared" si="1412"/>
        <v>0</v>
      </c>
      <c r="FA582" s="122">
        <f t="shared" si="1413"/>
        <v>0</v>
      </c>
      <c r="FB582" s="122">
        <f t="shared" si="1414"/>
        <v>0</v>
      </c>
      <c r="FC582" s="122">
        <f t="shared" si="1415"/>
        <v>0</v>
      </c>
      <c r="FD582" s="122">
        <f t="shared" si="1416"/>
        <v>0</v>
      </c>
      <c r="FE582" s="469">
        <f t="shared" si="1417"/>
        <v>0</v>
      </c>
      <c r="FF582" s="466">
        <f t="shared" si="1418"/>
        <v>0</v>
      </c>
      <c r="FG582" s="466">
        <f t="shared" si="1419"/>
        <v>0</v>
      </c>
      <c r="FH582" s="466">
        <f t="shared" si="1420"/>
        <v>18.147040906537981</v>
      </c>
      <c r="FI582" s="466">
        <f t="shared" si="1421"/>
        <v>0</v>
      </c>
      <c r="FJ582" s="466">
        <f t="shared" si="1422"/>
        <v>0</v>
      </c>
      <c r="FK582" s="466">
        <f t="shared" si="1423"/>
        <v>18.426724773287631</v>
      </c>
      <c r="FL582" s="466">
        <f t="shared" si="1424"/>
        <v>0</v>
      </c>
      <c r="FM582" s="466">
        <f t="shared" si="1425"/>
        <v>0</v>
      </c>
      <c r="FN582" s="466">
        <f t="shared" si="1426"/>
        <v>18.760749182081604</v>
      </c>
      <c r="FO582" s="466">
        <f t="shared" si="1427"/>
        <v>0</v>
      </c>
      <c r="FP582" s="466">
        <f t="shared" si="1428"/>
        <v>0</v>
      </c>
      <c r="FQ582" s="468">
        <f t="shared" si="1429"/>
        <v>19.19324159535806</v>
      </c>
      <c r="FR582" s="466">
        <f t="shared" si="1430"/>
        <v>0</v>
      </c>
      <c r="FS582" s="466">
        <f t="shared" si="1431"/>
        <v>0</v>
      </c>
      <c r="FT582" s="466">
        <f t="shared" si="1432"/>
        <v>0</v>
      </c>
      <c r="FU582" s="466">
        <f t="shared" si="1433"/>
        <v>0</v>
      </c>
      <c r="FV582" s="466">
        <f t="shared" si="1434"/>
        <v>0</v>
      </c>
      <c r="FW582" s="466">
        <f t="shared" si="1435"/>
        <v>0</v>
      </c>
      <c r="FX582" s="466">
        <f t="shared" si="1436"/>
        <v>0</v>
      </c>
      <c r="FY582" s="466">
        <f t="shared" si="1437"/>
        <v>0</v>
      </c>
      <c r="FZ582" s="466">
        <f t="shared" si="1438"/>
        <v>0</v>
      </c>
      <c r="GA582" s="466">
        <f t="shared" si="1439"/>
        <v>0</v>
      </c>
      <c r="GB582" s="466">
        <f t="shared" si="1440"/>
        <v>0</v>
      </c>
      <c r="GC582" s="468">
        <f t="shared" si="1441"/>
        <v>0</v>
      </c>
    </row>
    <row r="583" spans="1:185">
      <c r="A583" s="97">
        <v>580</v>
      </c>
      <c r="B583" s="97" t="s">
        <v>11</v>
      </c>
      <c r="C583" s="97" t="s">
        <v>213</v>
      </c>
      <c r="D583" s="97" t="s">
        <v>935</v>
      </c>
      <c r="E583" s="321">
        <v>0.15926182965299701</v>
      </c>
      <c r="F583" s="122">
        <v>9.5135646687697001E-2</v>
      </c>
      <c r="G583" s="122">
        <v>0.51291167192428999</v>
      </c>
      <c r="H583" s="122">
        <v>0.14612272870662399</v>
      </c>
      <c r="I583" s="122">
        <v>9.1075189274448007E-2</v>
      </c>
      <c r="J583" s="122">
        <v>0.50295861356466798</v>
      </c>
      <c r="K583" s="122">
        <v>0.136965173501577</v>
      </c>
      <c r="L583" s="122">
        <v>8.8245173501576998E-2</v>
      </c>
      <c r="M583" s="122">
        <v>0.49139154574132399</v>
      </c>
      <c r="N583" s="122">
        <v>0.116101873817035</v>
      </c>
      <c r="O583" s="122">
        <v>8.1797659305994003E-2</v>
      </c>
      <c r="P583" s="475">
        <v>0.47690684542586698</v>
      </c>
      <c r="Q583" s="474">
        <v>2</v>
      </c>
      <c r="R583" s="97">
        <v>0.31852365930599302</v>
      </c>
      <c r="S583" s="97">
        <v>0.190271293375394</v>
      </c>
      <c r="T583" s="97">
        <v>1.02582334384858</v>
      </c>
      <c r="U583" s="97">
        <v>0.29224545741324898</v>
      </c>
      <c r="V583" s="97">
        <v>0.18215037854889601</v>
      </c>
      <c r="W583" s="97">
        <v>1.00591722712933</v>
      </c>
      <c r="X583" s="97">
        <v>0.273930347003154</v>
      </c>
      <c r="Y583" s="97">
        <v>0.176490347003154</v>
      </c>
      <c r="Z583" s="97">
        <v>0.98278309148264897</v>
      </c>
      <c r="AA583" s="97">
        <v>0.23220374763406901</v>
      </c>
      <c r="AB583" s="97">
        <v>0.16359531861198701</v>
      </c>
      <c r="AC583" s="97">
        <v>0.95381369085173395</v>
      </c>
      <c r="AD583" s="321">
        <v>175.730931309954</v>
      </c>
      <c r="AE583" s="97">
        <v>104.97352585757601</v>
      </c>
      <c r="AF583" s="97">
        <v>565.95133927186396</v>
      </c>
      <c r="AG583" s="97">
        <v>161.233129476882</v>
      </c>
      <c r="AH583" s="97">
        <v>100.493180728241</v>
      </c>
      <c r="AI583" s="97">
        <v>554.96904540566004</v>
      </c>
      <c r="AJ583" s="97">
        <v>151.12860092656001</v>
      </c>
      <c r="AK583" s="97">
        <v>97.370515941129995</v>
      </c>
      <c r="AL583" s="97">
        <v>542.20582580566395</v>
      </c>
      <c r="AM583" s="97">
        <v>128.10784892495599</v>
      </c>
      <c r="AN583" s="97">
        <v>90.256270947883806</v>
      </c>
      <c r="AO583" s="97">
        <v>526.22329077457596</v>
      </c>
      <c r="AP583" s="466">
        <f t="shared" si="1298"/>
        <v>551.70448466164419</v>
      </c>
      <c r="AQ583" s="122">
        <f t="shared" si="1299"/>
        <v>551.70448466164282</v>
      </c>
      <c r="AR583" s="473">
        <f t="shared" si="1300"/>
        <v>551.70448466164271</v>
      </c>
      <c r="AS583" s="122">
        <f t="shared" si="1301"/>
        <v>551.70448466164078</v>
      </c>
      <c r="AT583" s="122">
        <f t="shared" si="1302"/>
        <v>551.70448466163828</v>
      </c>
      <c r="AU583" s="122">
        <f t="shared" si="1303"/>
        <v>551.70448466164714</v>
      </c>
      <c r="AV583" s="122">
        <f t="shared" si="1304"/>
        <v>551.7044846616426</v>
      </c>
      <c r="AW583" s="122">
        <f t="shared" si="1305"/>
        <v>551.7044846616451</v>
      </c>
      <c r="AX583" s="122">
        <f t="shared" si="1306"/>
        <v>551.70447121518941</v>
      </c>
      <c r="AY583" s="122">
        <f t="shared" si="1307"/>
        <v>551.70448466164191</v>
      </c>
      <c r="AZ583" s="122">
        <f t="shared" si="1308"/>
        <v>551.7044846616443</v>
      </c>
      <c r="BA583" s="469">
        <f t="shared" si="1309"/>
        <v>551.70448466164339</v>
      </c>
      <c r="BB583" s="97">
        <f t="shared" si="1310"/>
        <v>2.4577639467227502E-2</v>
      </c>
      <c r="BC583" s="97">
        <f t="shared" si="1311"/>
        <v>1.4681544409393595E-2</v>
      </c>
      <c r="BD583" s="97">
        <f t="shared" si="1312"/>
        <v>7.9153669015071815E-2</v>
      </c>
      <c r="BE583" s="97">
        <f t="shared" si="1313"/>
        <v>2.2549984211181113E-2</v>
      </c>
      <c r="BF583" s="97">
        <f t="shared" si="1314"/>
        <v>1.4054925598142313E-2</v>
      </c>
      <c r="BG583" s="97">
        <f t="shared" si="1315"/>
        <v>7.7617690931107486E-2</v>
      </c>
      <c r="BH583" s="97">
        <f t="shared" si="1316"/>
        <v>2.1136769941815584E-2</v>
      </c>
      <c r="BI583" s="97">
        <f t="shared" si="1317"/>
        <v>1.3618191275148921E-2</v>
      </c>
      <c r="BJ583" s="97">
        <f t="shared" si="1318"/>
        <v>7.5832635320013872E-2</v>
      </c>
      <c r="BK583" s="97">
        <f t="shared" si="1319"/>
        <v>1.7917099171608879E-2</v>
      </c>
      <c r="BL583" s="97">
        <f t="shared" si="1320"/>
        <v>1.262319655667723E-2</v>
      </c>
      <c r="BM583" s="469">
        <f t="shared" si="1321"/>
        <v>7.3597324179109622E-2</v>
      </c>
      <c r="BN583" s="467">
        <f t="shared" si="1322"/>
        <v>8450956.9339385014</v>
      </c>
      <c r="BO583" s="97">
        <f t="shared" si="1323"/>
        <v>11295033.216436921</v>
      </c>
      <c r="BP583" s="97">
        <f t="shared" si="1324"/>
        <v>4374624.7162868828</v>
      </c>
      <c r="BQ583" s="97">
        <f t="shared" si="1325"/>
        <v>8870715.8806643728</v>
      </c>
      <c r="BR583" s="97">
        <f t="shared" si="1326"/>
        <v>11575840.379774002</v>
      </c>
      <c r="BS583" s="97">
        <f t="shared" si="1327"/>
        <v>4423154.5992520647</v>
      </c>
      <c r="BT583" s="97">
        <f t="shared" si="1328"/>
        <v>9199903.2573813442</v>
      </c>
      <c r="BU583" s="97">
        <f t="shared" si="1329"/>
        <v>11783403.915725812</v>
      </c>
      <c r="BV583" s="97">
        <f t="shared" si="1330"/>
        <v>4481475.0353962136</v>
      </c>
      <c r="BW583" s="97">
        <f t="shared" si="1331"/>
        <v>10096951.963646747</v>
      </c>
      <c r="BX583" s="97">
        <f t="shared" si="1332"/>
        <v>12297636.810176378</v>
      </c>
      <c r="BY583" s="469">
        <f t="shared" si="1333"/>
        <v>4557605.010412625</v>
      </c>
      <c r="BZ583" s="470">
        <f t="shared" si="1334"/>
        <v>1.3265822941303087</v>
      </c>
      <c r="CA583" s="470">
        <f t="shared" si="1335"/>
        <v>2.968139075544225</v>
      </c>
      <c r="CB583" s="470">
        <f t="shared" si="1336"/>
        <v>0.21322505197993494</v>
      </c>
      <c r="CC583" s="470">
        <f t="shared" si="1337"/>
        <v>1.5176824233953377</v>
      </c>
      <c r="CD583" s="470">
        <f t="shared" si="1338"/>
        <v>3.1775504591297379</v>
      </c>
      <c r="CE583" s="470">
        <f t="shared" si="1339"/>
        <v>0.21985678741554068</v>
      </c>
      <c r="CF583" s="470">
        <f t="shared" si="1340"/>
        <v>1.6792413396379586</v>
      </c>
      <c r="CG583" s="470">
        <f t="shared" si="1341"/>
        <v>3.3382573369622408</v>
      </c>
      <c r="CH583" s="470">
        <f t="shared" si="1342"/>
        <v>0.22799919301803198</v>
      </c>
      <c r="CI583" s="470">
        <f t="shared" si="1343"/>
        <v>2.1741578390798804</v>
      </c>
      <c r="CJ583" s="470">
        <f t="shared" si="1344"/>
        <v>3.7585540083037872</v>
      </c>
      <c r="CK583" s="472">
        <f t="shared" si="1345"/>
        <v>0.2389148454318572</v>
      </c>
      <c r="CL583" s="470">
        <f t="shared" si="1346"/>
        <v>0</v>
      </c>
      <c r="CM583" s="116">
        <f t="shared" si="1347"/>
        <v>0</v>
      </c>
      <c r="CN583" s="116">
        <f t="shared" si="1348"/>
        <v>0</v>
      </c>
      <c r="CO583" s="116">
        <f t="shared" si="1349"/>
        <v>0</v>
      </c>
      <c r="CP583" s="116">
        <f t="shared" si="1350"/>
        <v>0</v>
      </c>
      <c r="CQ583" s="116">
        <f t="shared" si="1351"/>
        <v>0</v>
      </c>
      <c r="CR583" s="116">
        <f t="shared" si="1352"/>
        <v>0</v>
      </c>
      <c r="CS583" s="116">
        <f t="shared" si="1353"/>
        <v>0</v>
      </c>
      <c r="CT583" s="116">
        <f t="shared" si="1354"/>
        <v>0</v>
      </c>
      <c r="CU583" s="116">
        <f t="shared" si="1355"/>
        <v>0</v>
      </c>
      <c r="CV583" s="116">
        <f t="shared" si="1356"/>
        <v>0</v>
      </c>
      <c r="CW583" s="471">
        <f t="shared" si="1357"/>
        <v>0</v>
      </c>
      <c r="CX583" s="470">
        <f t="shared" si="1358"/>
        <v>0</v>
      </c>
      <c r="CY583" s="116">
        <f t="shared" si="1359"/>
        <v>0</v>
      </c>
      <c r="CZ583" s="116">
        <f t="shared" si="1360"/>
        <v>0</v>
      </c>
      <c r="DA583" s="116">
        <f t="shared" si="1361"/>
        <v>0</v>
      </c>
      <c r="DB583" s="116">
        <f t="shared" si="1362"/>
        <v>0</v>
      </c>
      <c r="DC583" s="116">
        <f t="shared" si="1363"/>
        <v>0</v>
      </c>
      <c r="DD583" s="116">
        <f t="shared" si="1364"/>
        <v>0</v>
      </c>
      <c r="DE583" s="116">
        <f t="shared" si="1365"/>
        <v>0</v>
      </c>
      <c r="DF583" s="116">
        <f t="shared" si="1366"/>
        <v>0</v>
      </c>
      <c r="DG583" s="116">
        <f t="shared" si="1367"/>
        <v>0</v>
      </c>
      <c r="DH583" s="116">
        <f t="shared" si="1368"/>
        <v>0</v>
      </c>
      <c r="DI583" s="471">
        <f t="shared" si="1369"/>
        <v>0</v>
      </c>
      <c r="DJ583" s="470">
        <f t="shared" si="1370"/>
        <v>0</v>
      </c>
      <c r="DK583" s="116">
        <f t="shared" si="1371"/>
        <v>0</v>
      </c>
      <c r="DL583" s="116">
        <f t="shared" si="1372"/>
        <v>0</v>
      </c>
      <c r="DM583" s="116">
        <f t="shared" si="1373"/>
        <v>0</v>
      </c>
      <c r="DN583" s="116">
        <f t="shared" si="1374"/>
        <v>0</v>
      </c>
      <c r="DO583" s="116">
        <f t="shared" si="1375"/>
        <v>0</v>
      </c>
      <c r="DP583" s="116">
        <f t="shared" si="1376"/>
        <v>0</v>
      </c>
      <c r="DQ583" s="116">
        <f t="shared" si="1377"/>
        <v>0</v>
      </c>
      <c r="DR583" s="116">
        <f t="shared" si="1378"/>
        <v>0</v>
      </c>
      <c r="DS583" s="116">
        <f t="shared" si="1379"/>
        <v>0</v>
      </c>
      <c r="DT583" s="116">
        <f t="shared" si="1380"/>
        <v>0</v>
      </c>
      <c r="DU583" s="471">
        <f t="shared" si="1381"/>
        <v>0</v>
      </c>
      <c r="DV583" s="470">
        <f t="shared" si="1382"/>
        <v>0</v>
      </c>
      <c r="DW583" s="470">
        <f t="shared" si="1383"/>
        <v>0</v>
      </c>
      <c r="DX583" s="470">
        <f t="shared" si="1384"/>
        <v>0</v>
      </c>
      <c r="DY583" s="470">
        <f t="shared" si="1385"/>
        <v>0</v>
      </c>
      <c r="DZ583" s="470">
        <f t="shared" si="1386"/>
        <v>0</v>
      </c>
      <c r="EA583" s="470">
        <f t="shared" si="1387"/>
        <v>0</v>
      </c>
      <c r="EB583" s="470">
        <f t="shared" si="1388"/>
        <v>0</v>
      </c>
      <c r="EC583" s="470">
        <f t="shared" si="1389"/>
        <v>0</v>
      </c>
      <c r="ED583" s="470">
        <f t="shared" si="1390"/>
        <v>0</v>
      </c>
      <c r="EE583" s="470">
        <f t="shared" si="1391"/>
        <v>0</v>
      </c>
      <c r="EF583" s="470">
        <f t="shared" si="1392"/>
        <v>0</v>
      </c>
      <c r="EG583" s="470">
        <f t="shared" si="1393"/>
        <v>0</v>
      </c>
      <c r="EH583" s="466">
        <f t="shared" si="1394"/>
        <v>343.84737985953609</v>
      </c>
      <c r="EI583" s="122">
        <f t="shared" si="1395"/>
        <v>769.33549369711363</v>
      </c>
      <c r="EJ583" s="122">
        <f t="shared" si="1396"/>
        <v>55.267491333268474</v>
      </c>
      <c r="EK583" s="122">
        <f t="shared" si="1397"/>
        <v>393.38013710297611</v>
      </c>
      <c r="EL583" s="122">
        <f t="shared" si="1398"/>
        <v>823.6144900905075</v>
      </c>
      <c r="EM583" s="122">
        <f t="shared" si="1399"/>
        <v>56.986423406720554</v>
      </c>
      <c r="EN583" s="122">
        <f t="shared" si="1400"/>
        <v>435.25587318717345</v>
      </c>
      <c r="EO583" s="122">
        <f t="shared" si="1401"/>
        <v>865.26937958557608</v>
      </c>
      <c r="EP583" s="122">
        <f t="shared" si="1402"/>
        <v>59.096918054929517</v>
      </c>
      <c r="EQ583" s="122">
        <f t="shared" si="1403"/>
        <v>563.53720359187389</v>
      </c>
      <c r="ER583" s="122">
        <f t="shared" si="1404"/>
        <v>974.20940527709342</v>
      </c>
      <c r="ES583" s="469">
        <f t="shared" si="1405"/>
        <v>61.926232526077186</v>
      </c>
      <c r="ET583" s="466">
        <f t="shared" si="1406"/>
        <v>0</v>
      </c>
      <c r="EU583" s="122">
        <f t="shared" si="1407"/>
        <v>0</v>
      </c>
      <c r="EV583" s="122">
        <f t="shared" si="1408"/>
        <v>0</v>
      </c>
      <c r="EW583" s="122">
        <f t="shared" si="1409"/>
        <v>0</v>
      </c>
      <c r="EX583" s="122">
        <f t="shared" si="1410"/>
        <v>0</v>
      </c>
      <c r="EY583" s="122">
        <f t="shared" si="1411"/>
        <v>0</v>
      </c>
      <c r="EZ583" s="122">
        <f t="shared" si="1412"/>
        <v>0</v>
      </c>
      <c r="FA583" s="122">
        <f t="shared" si="1413"/>
        <v>0</v>
      </c>
      <c r="FB583" s="122">
        <f t="shared" si="1414"/>
        <v>0</v>
      </c>
      <c r="FC583" s="122">
        <f t="shared" si="1415"/>
        <v>0</v>
      </c>
      <c r="FD583" s="122">
        <f t="shared" si="1416"/>
        <v>0</v>
      </c>
      <c r="FE583" s="469">
        <f t="shared" si="1417"/>
        <v>0</v>
      </c>
      <c r="FF583" s="466">
        <f t="shared" si="1418"/>
        <v>0</v>
      </c>
      <c r="FG583" s="466">
        <f t="shared" si="1419"/>
        <v>0</v>
      </c>
      <c r="FH583" s="466">
        <f t="shared" si="1420"/>
        <v>0</v>
      </c>
      <c r="FI583" s="466">
        <f t="shared" si="1421"/>
        <v>0</v>
      </c>
      <c r="FJ583" s="466">
        <f t="shared" si="1422"/>
        <v>0</v>
      </c>
      <c r="FK583" s="466">
        <f t="shared" si="1423"/>
        <v>0</v>
      </c>
      <c r="FL583" s="466">
        <f t="shared" si="1424"/>
        <v>0</v>
      </c>
      <c r="FM583" s="466">
        <f t="shared" si="1425"/>
        <v>0</v>
      </c>
      <c r="FN583" s="466">
        <f t="shared" si="1426"/>
        <v>0</v>
      </c>
      <c r="FO583" s="466">
        <f t="shared" si="1427"/>
        <v>0</v>
      </c>
      <c r="FP583" s="466">
        <f t="shared" si="1428"/>
        <v>0</v>
      </c>
      <c r="FQ583" s="468">
        <f t="shared" si="1429"/>
        <v>0</v>
      </c>
      <c r="FR583" s="466">
        <f t="shared" si="1430"/>
        <v>0</v>
      </c>
      <c r="FS583" s="466">
        <f t="shared" si="1431"/>
        <v>0</v>
      </c>
      <c r="FT583" s="466">
        <f t="shared" si="1432"/>
        <v>0</v>
      </c>
      <c r="FU583" s="466">
        <f t="shared" si="1433"/>
        <v>0</v>
      </c>
      <c r="FV583" s="466">
        <f t="shared" si="1434"/>
        <v>0</v>
      </c>
      <c r="FW583" s="466">
        <f t="shared" si="1435"/>
        <v>0</v>
      </c>
      <c r="FX583" s="466">
        <f t="shared" si="1436"/>
        <v>0</v>
      </c>
      <c r="FY583" s="466">
        <f t="shared" si="1437"/>
        <v>0</v>
      </c>
      <c r="FZ583" s="466">
        <f t="shared" si="1438"/>
        <v>0</v>
      </c>
      <c r="GA583" s="466">
        <f t="shared" si="1439"/>
        <v>0</v>
      </c>
      <c r="GB583" s="466">
        <f t="shared" si="1440"/>
        <v>0</v>
      </c>
      <c r="GC583" s="468">
        <f t="shared" si="1441"/>
        <v>0</v>
      </c>
    </row>
    <row r="584" spans="1:185">
      <c r="A584" s="97">
        <v>581</v>
      </c>
      <c r="B584" s="97" t="s">
        <v>11</v>
      </c>
      <c r="C584" s="97" t="s">
        <v>213</v>
      </c>
      <c r="D584" s="97" t="s">
        <v>935</v>
      </c>
      <c r="E584" s="321">
        <v>0.169689669541951</v>
      </c>
      <c r="F584" s="122">
        <v>1.5272142464073</v>
      </c>
      <c r="G584" s="122">
        <v>2.3528818227709398</v>
      </c>
      <c r="H584" s="122">
        <v>0.15569027180473999</v>
      </c>
      <c r="I584" s="122">
        <v>1.4012190710787</v>
      </c>
      <c r="J584" s="122">
        <v>2.3212811833667399</v>
      </c>
      <c r="K584" s="122">
        <v>0.14593311580607801</v>
      </c>
      <c r="L584" s="122">
        <v>1.31340425191028</v>
      </c>
      <c r="M584" s="122">
        <v>2.2845561159510401</v>
      </c>
      <c r="N584" s="122">
        <v>0.12370376909608199</v>
      </c>
      <c r="O584" s="122">
        <v>1.11333918563092</v>
      </c>
      <c r="P584" s="475">
        <v>2.2385676594376398</v>
      </c>
      <c r="Q584" s="474">
        <v>1</v>
      </c>
      <c r="R584" s="97">
        <v>0.169689669541951</v>
      </c>
      <c r="S584" s="97">
        <v>1.5272142464073</v>
      </c>
      <c r="T584" s="97">
        <v>2.3528818227709398</v>
      </c>
      <c r="U584" s="97">
        <v>0.15569027180473999</v>
      </c>
      <c r="V584" s="97">
        <v>1.4012190710787</v>
      </c>
      <c r="W584" s="97">
        <v>2.3212811833667399</v>
      </c>
      <c r="X584" s="97">
        <v>0.14593311580607801</v>
      </c>
      <c r="Y584" s="97">
        <v>1.31340425191028</v>
      </c>
      <c r="Z584" s="97">
        <v>2.2845561159510401</v>
      </c>
      <c r="AA584" s="97">
        <v>0.12370376909608199</v>
      </c>
      <c r="AB584" s="97">
        <v>1.11333918563092</v>
      </c>
      <c r="AC584" s="97">
        <v>2.2385676594376398</v>
      </c>
      <c r="AD584" s="321">
        <v>6.4253821400111404</v>
      </c>
      <c r="AE584" s="97">
        <v>57.828712668982398</v>
      </c>
      <c r="AF584" s="97">
        <v>89.0930183457738</v>
      </c>
      <c r="AG584" s="97">
        <v>5.8952881134602197</v>
      </c>
      <c r="AH584" s="97">
        <v>53.057843873791398</v>
      </c>
      <c r="AI584" s="97">
        <v>87.896444714693004</v>
      </c>
      <c r="AJ584" s="97">
        <v>5.5258286404095802</v>
      </c>
      <c r="AK584" s="97">
        <v>49.732692895324902</v>
      </c>
      <c r="AL584" s="97">
        <v>86.505828857421804</v>
      </c>
      <c r="AM584" s="97">
        <v>4.6841035800681201</v>
      </c>
      <c r="AN584" s="97">
        <v>42.157131535688201</v>
      </c>
      <c r="AO584" s="97">
        <v>84.7644567697225</v>
      </c>
      <c r="AP584" s="466">
        <f t="shared" si="1298"/>
        <v>37.865487966093575</v>
      </c>
      <c r="AQ584" s="122">
        <f t="shared" si="1299"/>
        <v>37.865487966093646</v>
      </c>
      <c r="AR584" s="473">
        <f t="shared" si="1300"/>
        <v>37.865487966093774</v>
      </c>
      <c r="AS584" s="122">
        <f t="shared" si="1301"/>
        <v>37.865487966093575</v>
      </c>
      <c r="AT584" s="122">
        <f t="shared" si="1302"/>
        <v>37.865487966093625</v>
      </c>
      <c r="AU584" s="122">
        <f t="shared" si="1303"/>
        <v>37.865487966093688</v>
      </c>
      <c r="AV584" s="122">
        <f t="shared" si="1304"/>
        <v>37.865487966093525</v>
      </c>
      <c r="AW584" s="122">
        <f t="shared" si="1305"/>
        <v>37.865487966093625</v>
      </c>
      <c r="AX584" s="122">
        <f t="shared" si="1306"/>
        <v>37.865486539563598</v>
      </c>
      <c r="AY584" s="122">
        <f t="shared" si="1307"/>
        <v>37.865487966093646</v>
      </c>
      <c r="AZ584" s="122">
        <f t="shared" si="1308"/>
        <v>37.865487966093731</v>
      </c>
      <c r="BA584" s="469">
        <f t="shared" si="1309"/>
        <v>37.865487966093703</v>
      </c>
      <c r="BB584" s="97">
        <f t="shared" si="1310"/>
        <v>2.6186886891868412E-2</v>
      </c>
      <c r="BC584" s="97">
        <f t="shared" si="1311"/>
        <v>0.23568309631501097</v>
      </c>
      <c r="BD584" s="97">
        <f t="shared" si="1312"/>
        <v>0.36310195151628422</v>
      </c>
      <c r="BE584" s="97">
        <f t="shared" si="1313"/>
        <v>2.4026468723289264E-2</v>
      </c>
      <c r="BF584" s="97">
        <f t="shared" si="1314"/>
        <v>0.21623924086902291</v>
      </c>
      <c r="BG584" s="97">
        <f t="shared" si="1315"/>
        <v>0.35822527061978499</v>
      </c>
      <c r="BH584" s="97">
        <f t="shared" si="1316"/>
        <v>2.2520722727006857E-2</v>
      </c>
      <c r="BI584" s="97">
        <f t="shared" si="1317"/>
        <v>0.20268746283090974</v>
      </c>
      <c r="BJ584" s="97">
        <f t="shared" si="1318"/>
        <v>0.35255777660493326</v>
      </c>
      <c r="BK584" s="97">
        <f t="shared" si="1319"/>
        <v>1.9090240544172032E-2</v>
      </c>
      <c r="BL584" s="97">
        <f t="shared" si="1320"/>
        <v>0.17181297721364275</v>
      </c>
      <c r="BM584" s="469">
        <f t="shared" si="1321"/>
        <v>0.34546073579921527</v>
      </c>
      <c r="BN584" s="467">
        <f t="shared" si="1322"/>
        <v>559674.89608325437</v>
      </c>
      <c r="BO584" s="97">
        <f t="shared" si="1323"/>
        <v>162441.18106706723</v>
      </c>
      <c r="BP584" s="97">
        <f t="shared" si="1324"/>
        <v>127356.45304172729</v>
      </c>
      <c r="BQ584" s="97">
        <f t="shared" si="1325"/>
        <v>587473.94259659946</v>
      </c>
      <c r="BR584" s="97">
        <f t="shared" si="1326"/>
        <v>170509.63291253688</v>
      </c>
      <c r="BS584" s="97">
        <f t="shared" si="1327"/>
        <v>128329.6754456779</v>
      </c>
      <c r="BT584" s="97">
        <f t="shared" si="1328"/>
        <v>609274.77678569383</v>
      </c>
      <c r="BU584" s="97">
        <f t="shared" si="1329"/>
        <v>176837.15140355245</v>
      </c>
      <c r="BV584" s="97">
        <f t="shared" si="1330"/>
        <v>129487.06077931917</v>
      </c>
      <c r="BW584" s="97">
        <f t="shared" si="1331"/>
        <v>668682.91782644799</v>
      </c>
      <c r="BX584" s="97">
        <f t="shared" si="1332"/>
        <v>194079.89118551227</v>
      </c>
      <c r="BY584" s="469">
        <f t="shared" si="1333"/>
        <v>130978.06885876005</v>
      </c>
      <c r="BZ584" s="470">
        <f t="shared" si="1334"/>
        <v>0.16491130473469703</v>
      </c>
      <c r="CA584" s="470">
        <f t="shared" si="1335"/>
        <v>5.3182184964945985E-3</v>
      </c>
      <c r="CB584" s="470">
        <f t="shared" si="1336"/>
        <v>2.7063928967699337E-3</v>
      </c>
      <c r="CC584" s="470">
        <f t="shared" si="1337"/>
        <v>0.18866751781812802</v>
      </c>
      <c r="CD584" s="470">
        <f t="shared" si="1338"/>
        <v>6.084331723421146E-3</v>
      </c>
      <c r="CE584" s="470">
        <f t="shared" si="1339"/>
        <v>2.7641992785111692E-3</v>
      </c>
      <c r="CF584" s="470">
        <f t="shared" si="1340"/>
        <v>0.20875137675924207</v>
      </c>
      <c r="CG584" s="470">
        <f t="shared" si="1341"/>
        <v>6.7320153390074593E-3</v>
      </c>
      <c r="CH584" s="470">
        <f t="shared" si="1342"/>
        <v>2.8339654227625501E-3</v>
      </c>
      <c r="CI584" s="470">
        <f t="shared" si="1343"/>
        <v>0.27027588678687514</v>
      </c>
      <c r="CJ584" s="470">
        <f t="shared" si="1344"/>
        <v>8.7161169610467278E-3</v>
      </c>
      <c r="CK584" s="472">
        <f t="shared" si="1345"/>
        <v>2.9254882760984674E-3</v>
      </c>
      <c r="CL584" s="470">
        <f t="shared" si="1346"/>
        <v>0</v>
      </c>
      <c r="CM584" s="116">
        <f t="shared" si="1347"/>
        <v>0</v>
      </c>
      <c r="CN584" s="116">
        <f t="shared" si="1348"/>
        <v>0</v>
      </c>
      <c r="CO584" s="116">
        <f t="shared" si="1349"/>
        <v>0</v>
      </c>
      <c r="CP584" s="116">
        <f t="shared" si="1350"/>
        <v>0</v>
      </c>
      <c r="CQ584" s="116">
        <f t="shared" si="1351"/>
        <v>0</v>
      </c>
      <c r="CR584" s="116">
        <f t="shared" si="1352"/>
        <v>0</v>
      </c>
      <c r="CS584" s="116">
        <f t="shared" si="1353"/>
        <v>0</v>
      </c>
      <c r="CT584" s="116">
        <f t="shared" si="1354"/>
        <v>0</v>
      </c>
      <c r="CU584" s="116">
        <f t="shared" si="1355"/>
        <v>0</v>
      </c>
      <c r="CV584" s="116">
        <f t="shared" si="1356"/>
        <v>0</v>
      </c>
      <c r="CW584" s="471">
        <f t="shared" si="1357"/>
        <v>0</v>
      </c>
      <c r="CX584" s="470">
        <f t="shared" si="1358"/>
        <v>0</v>
      </c>
      <c r="CY584" s="116">
        <f t="shared" si="1359"/>
        <v>0</v>
      </c>
      <c r="CZ584" s="116">
        <f t="shared" si="1360"/>
        <v>2.3528818227709398</v>
      </c>
      <c r="DA584" s="116">
        <f t="shared" si="1361"/>
        <v>0</v>
      </c>
      <c r="DB584" s="116">
        <f t="shared" si="1362"/>
        <v>0</v>
      </c>
      <c r="DC584" s="116">
        <f t="shared" si="1363"/>
        <v>2.3212811833667399</v>
      </c>
      <c r="DD584" s="116">
        <f t="shared" si="1364"/>
        <v>0</v>
      </c>
      <c r="DE584" s="116">
        <f t="shared" si="1365"/>
        <v>0</v>
      </c>
      <c r="DF584" s="116">
        <f t="shared" si="1366"/>
        <v>2.2845561159510401</v>
      </c>
      <c r="DG584" s="116">
        <f t="shared" si="1367"/>
        <v>0</v>
      </c>
      <c r="DH584" s="116">
        <f t="shared" si="1368"/>
        <v>0</v>
      </c>
      <c r="DI584" s="471">
        <f t="shared" si="1369"/>
        <v>2.2385676594376398</v>
      </c>
      <c r="DJ584" s="470">
        <f t="shared" si="1370"/>
        <v>0</v>
      </c>
      <c r="DK584" s="116">
        <f t="shared" si="1371"/>
        <v>1.5272142464073</v>
      </c>
      <c r="DL584" s="116">
        <f t="shared" si="1372"/>
        <v>0</v>
      </c>
      <c r="DM584" s="116">
        <f t="shared" si="1373"/>
        <v>0</v>
      </c>
      <c r="DN584" s="116">
        <f t="shared" si="1374"/>
        <v>1.4012190710787</v>
      </c>
      <c r="DO584" s="116">
        <f t="shared" si="1375"/>
        <v>0</v>
      </c>
      <c r="DP584" s="116">
        <f t="shared" si="1376"/>
        <v>0</v>
      </c>
      <c r="DQ584" s="116">
        <f t="shared" si="1377"/>
        <v>1.31340425191028</v>
      </c>
      <c r="DR584" s="116">
        <f t="shared" si="1378"/>
        <v>0</v>
      </c>
      <c r="DS584" s="116">
        <f t="shared" si="1379"/>
        <v>0</v>
      </c>
      <c r="DT584" s="116">
        <f t="shared" si="1380"/>
        <v>1.11333918563092</v>
      </c>
      <c r="DU584" s="471">
        <f t="shared" si="1381"/>
        <v>0</v>
      </c>
      <c r="DV584" s="470">
        <f t="shared" si="1382"/>
        <v>0</v>
      </c>
      <c r="DW584" s="470">
        <f t="shared" si="1383"/>
        <v>0</v>
      </c>
      <c r="DX584" s="470">
        <f t="shared" si="1384"/>
        <v>0</v>
      </c>
      <c r="DY584" s="470">
        <f t="shared" si="1385"/>
        <v>0</v>
      </c>
      <c r="DZ584" s="470">
        <f t="shared" si="1386"/>
        <v>0</v>
      </c>
      <c r="EA584" s="470">
        <f t="shared" si="1387"/>
        <v>0</v>
      </c>
      <c r="EB584" s="470">
        <f t="shared" si="1388"/>
        <v>0</v>
      </c>
      <c r="EC584" s="470">
        <f t="shared" si="1389"/>
        <v>0</v>
      </c>
      <c r="ED584" s="470">
        <f t="shared" si="1390"/>
        <v>0</v>
      </c>
      <c r="EE584" s="470">
        <f t="shared" si="1391"/>
        <v>0</v>
      </c>
      <c r="EF584" s="470">
        <f t="shared" si="1392"/>
        <v>0</v>
      </c>
      <c r="EG584" s="470">
        <f t="shared" si="1393"/>
        <v>0</v>
      </c>
      <c r="EH584" s="466">
        <f t="shared" si="1394"/>
        <v>21.372334114943818</v>
      </c>
      <c r="EI584" s="122">
        <f t="shared" si="1395"/>
        <v>0.68923560326087385</v>
      </c>
      <c r="EJ584" s="122">
        <f t="shared" si="1396"/>
        <v>0.35074571345567573</v>
      </c>
      <c r="EK584" s="122">
        <f t="shared" si="1397"/>
        <v>24.451114700311784</v>
      </c>
      <c r="EL584" s="122">
        <f t="shared" si="1398"/>
        <v>0.78852308317071518</v>
      </c>
      <c r="EM584" s="122">
        <f t="shared" si="1399"/>
        <v>0.35823736059616279</v>
      </c>
      <c r="EN584" s="122">
        <f t="shared" si="1400"/>
        <v>27.053961996301805</v>
      </c>
      <c r="EO584" s="122">
        <f t="shared" si="1401"/>
        <v>0.87246220823770093</v>
      </c>
      <c r="EP584" s="122">
        <f t="shared" si="1402"/>
        <v>0.36727898055818209</v>
      </c>
      <c r="EQ584" s="122">
        <f t="shared" si="1403"/>
        <v>35.027474707781352</v>
      </c>
      <c r="ER584" s="122">
        <f t="shared" si="1404"/>
        <v>1.1295997213538853</v>
      </c>
      <c r="ES584" s="469">
        <f t="shared" si="1405"/>
        <v>0.37914024746038177</v>
      </c>
      <c r="ET584" s="466">
        <f t="shared" si="1406"/>
        <v>0</v>
      </c>
      <c r="EU584" s="122">
        <f t="shared" si="1407"/>
        <v>0</v>
      </c>
      <c r="EV584" s="122">
        <f t="shared" si="1408"/>
        <v>0.35074571345567573</v>
      </c>
      <c r="EW584" s="122">
        <f t="shared" si="1409"/>
        <v>0</v>
      </c>
      <c r="EX584" s="122">
        <f t="shared" si="1410"/>
        <v>0</v>
      </c>
      <c r="EY584" s="122">
        <f t="shared" si="1411"/>
        <v>0.35823736059616279</v>
      </c>
      <c r="EZ584" s="122">
        <f t="shared" si="1412"/>
        <v>0</v>
      </c>
      <c r="FA584" s="122">
        <f t="shared" si="1413"/>
        <v>0</v>
      </c>
      <c r="FB584" s="122">
        <f t="shared" si="1414"/>
        <v>0.36727898055818209</v>
      </c>
      <c r="FC584" s="122">
        <f t="shared" si="1415"/>
        <v>0</v>
      </c>
      <c r="FD584" s="122">
        <f t="shared" si="1416"/>
        <v>0</v>
      </c>
      <c r="FE584" s="469">
        <f t="shared" si="1417"/>
        <v>0.37914024746038177</v>
      </c>
      <c r="FF584" s="466">
        <f t="shared" si="1418"/>
        <v>0</v>
      </c>
      <c r="FG584" s="466">
        <f t="shared" si="1419"/>
        <v>0.68923560326087385</v>
      </c>
      <c r="FH584" s="466">
        <f t="shared" si="1420"/>
        <v>0</v>
      </c>
      <c r="FI584" s="466">
        <f t="shared" si="1421"/>
        <v>0</v>
      </c>
      <c r="FJ584" s="466">
        <f t="shared" si="1422"/>
        <v>0.78852308317071518</v>
      </c>
      <c r="FK584" s="466">
        <f t="shared" si="1423"/>
        <v>0</v>
      </c>
      <c r="FL584" s="466">
        <f t="shared" si="1424"/>
        <v>0</v>
      </c>
      <c r="FM584" s="466">
        <f t="shared" si="1425"/>
        <v>0.87246220823770093</v>
      </c>
      <c r="FN584" s="466">
        <f t="shared" si="1426"/>
        <v>0</v>
      </c>
      <c r="FO584" s="466">
        <f t="shared" si="1427"/>
        <v>0</v>
      </c>
      <c r="FP584" s="466">
        <f t="shared" si="1428"/>
        <v>1.1295997213538853</v>
      </c>
      <c r="FQ584" s="468">
        <f t="shared" si="1429"/>
        <v>0</v>
      </c>
      <c r="FR584" s="466">
        <f t="shared" si="1430"/>
        <v>0</v>
      </c>
      <c r="FS584" s="466">
        <f t="shared" si="1431"/>
        <v>0</v>
      </c>
      <c r="FT584" s="466">
        <f t="shared" si="1432"/>
        <v>0</v>
      </c>
      <c r="FU584" s="466">
        <f t="shared" si="1433"/>
        <v>0</v>
      </c>
      <c r="FV584" s="466">
        <f t="shared" si="1434"/>
        <v>0</v>
      </c>
      <c r="FW584" s="466">
        <f t="shared" si="1435"/>
        <v>0</v>
      </c>
      <c r="FX584" s="466">
        <f t="shared" si="1436"/>
        <v>0</v>
      </c>
      <c r="FY584" s="466">
        <f t="shared" si="1437"/>
        <v>0</v>
      </c>
      <c r="FZ584" s="466">
        <f t="shared" si="1438"/>
        <v>0</v>
      </c>
      <c r="GA584" s="466">
        <f t="shared" si="1439"/>
        <v>0</v>
      </c>
      <c r="GB584" s="466">
        <f t="shared" si="1440"/>
        <v>0</v>
      </c>
      <c r="GC584" s="468">
        <f t="shared" si="1441"/>
        <v>0</v>
      </c>
    </row>
    <row r="585" spans="1:185">
      <c r="A585" s="97">
        <v>582</v>
      </c>
      <c r="B585" s="97" t="s">
        <v>11</v>
      </c>
      <c r="C585" s="97" t="s">
        <v>213</v>
      </c>
      <c r="D585" s="97" t="s">
        <v>935</v>
      </c>
      <c r="E585" s="321">
        <v>0.16992697513209701</v>
      </c>
      <c r="F585" s="122">
        <v>1.2364493162222E-2</v>
      </c>
      <c r="G585" s="122">
        <v>1.8796567795736401</v>
      </c>
      <c r="H585" s="122">
        <v>0.16816974207992699</v>
      </c>
      <c r="I585" s="122">
        <v>1.1498978640867E-2</v>
      </c>
      <c r="J585" s="122">
        <v>1.8613533428209501</v>
      </c>
      <c r="K585" s="122">
        <v>0.16691457561409201</v>
      </c>
      <c r="L585" s="122">
        <v>1.0880753982756E-2</v>
      </c>
      <c r="M585" s="122">
        <v>1.8400817811894601</v>
      </c>
      <c r="N585" s="122">
        <v>0.16272231961820299</v>
      </c>
      <c r="O585" s="122">
        <v>8.8158836246639994E-3</v>
      </c>
      <c r="P585" s="475">
        <v>1.81344476304626</v>
      </c>
      <c r="Q585" s="474">
        <v>1</v>
      </c>
      <c r="R585" s="97">
        <v>0.16992697513209701</v>
      </c>
      <c r="S585" s="97">
        <v>1.2364493162222E-2</v>
      </c>
      <c r="T585" s="97">
        <v>1.8796567795736401</v>
      </c>
      <c r="U585" s="97">
        <v>0.16816974207992699</v>
      </c>
      <c r="V585" s="97">
        <v>1.1498978640867E-2</v>
      </c>
      <c r="W585" s="97">
        <v>1.8613533428209501</v>
      </c>
      <c r="X585" s="97">
        <v>0.16691457561409201</v>
      </c>
      <c r="Y585" s="97">
        <v>1.0880753982756E-2</v>
      </c>
      <c r="Z585" s="97">
        <v>1.8400817811894601</v>
      </c>
      <c r="AA585" s="97">
        <v>0.16272231961820299</v>
      </c>
      <c r="AB585" s="97">
        <v>8.8158836246639994E-3</v>
      </c>
      <c r="AC585" s="97">
        <v>1.81344476304626</v>
      </c>
      <c r="AD585" s="321">
        <v>1074.9680558110199</v>
      </c>
      <c r="AE585" s="97">
        <v>78.218512189429404</v>
      </c>
      <c r="AF585" s="97">
        <v>11890.819526208499</v>
      </c>
      <c r="AG585" s="97">
        <v>1063.8516959968799</v>
      </c>
      <c r="AH585" s="97">
        <v>72.743216336169297</v>
      </c>
      <c r="AI585" s="97">
        <v>11775.030906977199</v>
      </c>
      <c r="AJ585" s="97">
        <v>1055.91143898678</v>
      </c>
      <c r="AK585" s="97">
        <v>68.832290726697806</v>
      </c>
      <c r="AL585" s="97">
        <v>11640.4658203125</v>
      </c>
      <c r="AM585" s="97">
        <v>1029.39098057304</v>
      </c>
      <c r="AN585" s="97">
        <v>55.7697991910631</v>
      </c>
      <c r="AO585" s="97">
        <v>11471.9584088231</v>
      </c>
      <c r="AP585" s="466">
        <f t="shared" si="1298"/>
        <v>6326.0589142798926</v>
      </c>
      <c r="AQ585" s="122">
        <f t="shared" si="1299"/>
        <v>6326.0589142800654</v>
      </c>
      <c r="AR585" s="473">
        <f t="shared" si="1300"/>
        <v>6326.0589142799126</v>
      </c>
      <c r="AS585" s="122">
        <f t="shared" si="1301"/>
        <v>6326.0589142799363</v>
      </c>
      <c r="AT585" s="122">
        <f t="shared" si="1302"/>
        <v>6326.0589142797644</v>
      </c>
      <c r="AU585" s="122">
        <f t="shared" si="1303"/>
        <v>6326.0589142799199</v>
      </c>
      <c r="AV585" s="122">
        <f t="shared" si="1304"/>
        <v>6326.0589142799408</v>
      </c>
      <c r="AW585" s="122">
        <f t="shared" si="1305"/>
        <v>6326.058914279688</v>
      </c>
      <c r="AX585" s="122">
        <f t="shared" si="1306"/>
        <v>6326.058949829885</v>
      </c>
      <c r="AY585" s="122">
        <f t="shared" si="1307"/>
        <v>6326.0589142799236</v>
      </c>
      <c r="AZ585" s="122">
        <f t="shared" si="1308"/>
        <v>6326.0589142802646</v>
      </c>
      <c r="BA585" s="469">
        <f t="shared" si="1309"/>
        <v>6326.058914279959</v>
      </c>
      <c r="BB585" s="97">
        <f t="shared" si="1310"/>
        <v>2.6223508417885504E-2</v>
      </c>
      <c r="BC585" s="97">
        <f t="shared" si="1311"/>
        <v>1.9081160614455705E-3</v>
      </c>
      <c r="BD585" s="97">
        <f t="shared" si="1312"/>
        <v>0.2900728112388698</v>
      </c>
      <c r="BE585" s="97">
        <f t="shared" si="1313"/>
        <v>2.5952328308312286E-2</v>
      </c>
      <c r="BF585" s="97">
        <f t="shared" si="1314"/>
        <v>1.7745479371444638E-3</v>
      </c>
      <c r="BG585" s="97">
        <f t="shared" si="1315"/>
        <v>0.28724818420489079</v>
      </c>
      <c r="BH585" s="97">
        <f t="shared" si="1316"/>
        <v>2.5758628230045821E-2</v>
      </c>
      <c r="BI585" s="97">
        <f t="shared" si="1317"/>
        <v>1.6791421340722006E-3</v>
      </c>
      <c r="BJ585" s="97">
        <f t="shared" si="1318"/>
        <v>0.2839655095437823</v>
      </c>
      <c r="BK585" s="97">
        <f t="shared" si="1319"/>
        <v>2.5111669968635789E-2</v>
      </c>
      <c r="BL585" s="97">
        <f t="shared" si="1320"/>
        <v>1.3604867518106475E-3</v>
      </c>
      <c r="BM585" s="469">
        <f t="shared" si="1321"/>
        <v>0.27985482571055004</v>
      </c>
      <c r="BN585" s="467">
        <f t="shared" si="1322"/>
        <v>93429452.549866095</v>
      </c>
      <c r="BO585" s="97">
        <f t="shared" si="1323"/>
        <v>408532137.70314801</v>
      </c>
      <c r="BP585" s="97">
        <f t="shared" si="1324"/>
        <v>24144336.056252498</v>
      </c>
      <c r="BQ585" s="97">
        <f t="shared" si="1325"/>
        <v>93977838.042752877</v>
      </c>
      <c r="BR585" s="97">
        <f t="shared" si="1326"/>
        <v>425569334.79980797</v>
      </c>
      <c r="BS585" s="97">
        <f t="shared" si="1327"/>
        <v>24277718.211758427</v>
      </c>
      <c r="BT585" s="97">
        <f t="shared" si="1328"/>
        <v>94375056.395025432</v>
      </c>
      <c r="BU585" s="97">
        <f t="shared" si="1329"/>
        <v>439018156.87035042</v>
      </c>
      <c r="BV585" s="97">
        <f t="shared" si="1330"/>
        <v>24435329.228144843</v>
      </c>
      <c r="BW585" s="97">
        <f t="shared" si="1331"/>
        <v>95736327.075206682</v>
      </c>
      <c r="BX585" s="97">
        <f t="shared" si="1332"/>
        <v>494238782.62755853</v>
      </c>
      <c r="BY585" s="469">
        <f t="shared" si="1333"/>
        <v>24636757.869117782</v>
      </c>
      <c r="BZ585" s="470">
        <f t="shared" si="1334"/>
        <v>27.491059755885242</v>
      </c>
      <c r="CA585" s="470">
        <f t="shared" si="1335"/>
        <v>1652.0375414633309</v>
      </c>
      <c r="CB585" s="470">
        <f t="shared" si="1336"/>
        <v>0.64225384970891131</v>
      </c>
      <c r="CC585" s="470">
        <f t="shared" si="1337"/>
        <v>27.941363553405314</v>
      </c>
      <c r="CD585" s="470">
        <f t="shared" si="1338"/>
        <v>1850.4658026207137</v>
      </c>
      <c r="CE585" s="470">
        <f t="shared" si="1339"/>
        <v>0.65215232522602729</v>
      </c>
      <c r="CF585" s="470">
        <f t="shared" si="1340"/>
        <v>28.270465909826054</v>
      </c>
      <c r="CG585" s="470">
        <f t="shared" si="1341"/>
        <v>2017.406870728415</v>
      </c>
      <c r="CH585" s="470">
        <f t="shared" si="1342"/>
        <v>0.66397400044767119</v>
      </c>
      <c r="CI585" s="470">
        <f t="shared" si="1343"/>
        <v>29.417085283639572</v>
      </c>
      <c r="CJ585" s="470">
        <f t="shared" si="1344"/>
        <v>2803.115397558322</v>
      </c>
      <c r="CK585" s="472">
        <f t="shared" si="1345"/>
        <v>0.67928062577799364</v>
      </c>
      <c r="CL585" s="470">
        <f t="shared" si="1346"/>
        <v>0</v>
      </c>
      <c r="CM585" s="116">
        <f t="shared" si="1347"/>
        <v>0</v>
      </c>
      <c r="CN585" s="116">
        <f t="shared" si="1348"/>
        <v>0</v>
      </c>
      <c r="CO585" s="116">
        <f t="shared" si="1349"/>
        <v>0</v>
      </c>
      <c r="CP585" s="116">
        <f t="shared" si="1350"/>
        <v>0</v>
      </c>
      <c r="CQ585" s="116">
        <f t="shared" si="1351"/>
        <v>0</v>
      </c>
      <c r="CR585" s="116">
        <f t="shared" si="1352"/>
        <v>0</v>
      </c>
      <c r="CS585" s="116">
        <f t="shared" si="1353"/>
        <v>0</v>
      </c>
      <c r="CT585" s="116">
        <f t="shared" si="1354"/>
        <v>0</v>
      </c>
      <c r="CU585" s="116">
        <f t="shared" si="1355"/>
        <v>0</v>
      </c>
      <c r="CV585" s="116">
        <f t="shared" si="1356"/>
        <v>0</v>
      </c>
      <c r="CW585" s="471">
        <f t="shared" si="1357"/>
        <v>0</v>
      </c>
      <c r="CX585" s="470">
        <f t="shared" si="1358"/>
        <v>0</v>
      </c>
      <c r="CY585" s="116">
        <f t="shared" si="1359"/>
        <v>0</v>
      </c>
      <c r="CZ585" s="116">
        <f t="shared" si="1360"/>
        <v>0</v>
      </c>
      <c r="DA585" s="116">
        <f t="shared" si="1361"/>
        <v>0</v>
      </c>
      <c r="DB585" s="116">
        <f t="shared" si="1362"/>
        <v>0</v>
      </c>
      <c r="DC585" s="116">
        <f t="shared" si="1363"/>
        <v>0</v>
      </c>
      <c r="DD585" s="116">
        <f t="shared" si="1364"/>
        <v>0</v>
      </c>
      <c r="DE585" s="116">
        <f t="shared" si="1365"/>
        <v>0</v>
      </c>
      <c r="DF585" s="116">
        <f t="shared" si="1366"/>
        <v>0</v>
      </c>
      <c r="DG585" s="116">
        <f t="shared" si="1367"/>
        <v>0</v>
      </c>
      <c r="DH585" s="116">
        <f t="shared" si="1368"/>
        <v>0</v>
      </c>
      <c r="DI585" s="471">
        <f t="shared" si="1369"/>
        <v>0</v>
      </c>
      <c r="DJ585" s="470">
        <f t="shared" si="1370"/>
        <v>0</v>
      </c>
      <c r="DK585" s="116">
        <f t="shared" si="1371"/>
        <v>0</v>
      </c>
      <c r="DL585" s="116">
        <f t="shared" si="1372"/>
        <v>0</v>
      </c>
      <c r="DM585" s="116">
        <f t="shared" si="1373"/>
        <v>0</v>
      </c>
      <c r="DN585" s="116">
        <f t="shared" si="1374"/>
        <v>0</v>
      </c>
      <c r="DO585" s="116">
        <f t="shared" si="1375"/>
        <v>0</v>
      </c>
      <c r="DP585" s="116">
        <f t="shared" si="1376"/>
        <v>0</v>
      </c>
      <c r="DQ585" s="116">
        <f t="shared" si="1377"/>
        <v>0</v>
      </c>
      <c r="DR585" s="116">
        <f t="shared" si="1378"/>
        <v>0</v>
      </c>
      <c r="DS585" s="116">
        <f t="shared" si="1379"/>
        <v>0</v>
      </c>
      <c r="DT585" s="116">
        <f t="shared" si="1380"/>
        <v>0</v>
      </c>
      <c r="DU585" s="471">
        <f t="shared" si="1381"/>
        <v>0</v>
      </c>
      <c r="DV585" s="470">
        <f t="shared" si="1382"/>
        <v>0</v>
      </c>
      <c r="DW585" s="470">
        <f t="shared" si="1383"/>
        <v>0</v>
      </c>
      <c r="DX585" s="470">
        <f t="shared" si="1384"/>
        <v>0</v>
      </c>
      <c r="DY585" s="470">
        <f t="shared" si="1385"/>
        <v>0</v>
      </c>
      <c r="DZ585" s="470">
        <f t="shared" si="1386"/>
        <v>0</v>
      </c>
      <c r="EA585" s="470">
        <f t="shared" si="1387"/>
        <v>0</v>
      </c>
      <c r="EB585" s="470">
        <f t="shared" si="1388"/>
        <v>0</v>
      </c>
      <c r="EC585" s="470">
        <f t="shared" si="1389"/>
        <v>0</v>
      </c>
      <c r="ED585" s="470">
        <f t="shared" si="1390"/>
        <v>0</v>
      </c>
      <c r="EE585" s="470">
        <f t="shared" si="1391"/>
        <v>0</v>
      </c>
      <c r="EF585" s="470">
        <f t="shared" si="1392"/>
        <v>0</v>
      </c>
      <c r="EG585" s="470">
        <f t="shared" si="1393"/>
        <v>0</v>
      </c>
      <c r="EH585" s="466">
        <f t="shared" si="1394"/>
        <v>3562.8128418599931</v>
      </c>
      <c r="EI585" s="122">
        <f t="shared" si="1395"/>
        <v>214102.35255482729</v>
      </c>
      <c r="EJ585" s="122">
        <f t="shared" si="1396"/>
        <v>83.235433038810612</v>
      </c>
      <c r="EK585" s="122">
        <f t="shared" si="1397"/>
        <v>3621.1717471473521</v>
      </c>
      <c r="EL585" s="122">
        <f t="shared" si="1398"/>
        <v>239818.44947204876</v>
      </c>
      <c r="EM585" s="122">
        <f t="shared" si="1399"/>
        <v>84.518265203171524</v>
      </c>
      <c r="EN585" s="122">
        <f t="shared" si="1400"/>
        <v>3663.8230713288863</v>
      </c>
      <c r="EO585" s="122">
        <f t="shared" si="1401"/>
        <v>261453.83881569211</v>
      </c>
      <c r="EP585" s="122">
        <f t="shared" si="1402"/>
        <v>86.05034205528176</v>
      </c>
      <c r="EQ585" s="122">
        <f t="shared" si="1403"/>
        <v>3812.4237533696623</v>
      </c>
      <c r="ER585" s="122">
        <f t="shared" si="1404"/>
        <v>363280.84927676432</v>
      </c>
      <c r="ES585" s="469">
        <f t="shared" si="1405"/>
        <v>88.034064828309369</v>
      </c>
      <c r="ET585" s="466">
        <f t="shared" si="1406"/>
        <v>0</v>
      </c>
      <c r="EU585" s="122">
        <f t="shared" si="1407"/>
        <v>0</v>
      </c>
      <c r="EV585" s="122">
        <f t="shared" si="1408"/>
        <v>0</v>
      </c>
      <c r="EW585" s="122">
        <f t="shared" si="1409"/>
        <v>0</v>
      </c>
      <c r="EX585" s="122">
        <f t="shared" si="1410"/>
        <v>0</v>
      </c>
      <c r="EY585" s="122">
        <f t="shared" si="1411"/>
        <v>0</v>
      </c>
      <c r="EZ585" s="122">
        <f t="shared" si="1412"/>
        <v>0</v>
      </c>
      <c r="FA585" s="122">
        <f t="shared" si="1413"/>
        <v>0</v>
      </c>
      <c r="FB585" s="122">
        <f t="shared" si="1414"/>
        <v>0</v>
      </c>
      <c r="FC585" s="122">
        <f t="shared" si="1415"/>
        <v>0</v>
      </c>
      <c r="FD585" s="122">
        <f t="shared" si="1416"/>
        <v>0</v>
      </c>
      <c r="FE585" s="469">
        <f t="shared" si="1417"/>
        <v>0</v>
      </c>
      <c r="FF585" s="466">
        <f t="shared" si="1418"/>
        <v>0</v>
      </c>
      <c r="FG585" s="466">
        <f t="shared" si="1419"/>
        <v>0</v>
      </c>
      <c r="FH585" s="466">
        <f t="shared" si="1420"/>
        <v>0</v>
      </c>
      <c r="FI585" s="466">
        <f t="shared" si="1421"/>
        <v>0</v>
      </c>
      <c r="FJ585" s="466">
        <f t="shared" si="1422"/>
        <v>0</v>
      </c>
      <c r="FK585" s="466">
        <f t="shared" si="1423"/>
        <v>0</v>
      </c>
      <c r="FL585" s="466">
        <f t="shared" si="1424"/>
        <v>0</v>
      </c>
      <c r="FM585" s="466">
        <f t="shared" si="1425"/>
        <v>0</v>
      </c>
      <c r="FN585" s="466">
        <f t="shared" si="1426"/>
        <v>0</v>
      </c>
      <c r="FO585" s="466">
        <f t="shared" si="1427"/>
        <v>0</v>
      </c>
      <c r="FP585" s="466">
        <f t="shared" si="1428"/>
        <v>0</v>
      </c>
      <c r="FQ585" s="468">
        <f t="shared" si="1429"/>
        <v>0</v>
      </c>
      <c r="FR585" s="466">
        <f t="shared" si="1430"/>
        <v>0</v>
      </c>
      <c r="FS585" s="466">
        <f t="shared" si="1431"/>
        <v>0</v>
      </c>
      <c r="FT585" s="466">
        <f t="shared" si="1432"/>
        <v>0</v>
      </c>
      <c r="FU585" s="466">
        <f t="shared" si="1433"/>
        <v>0</v>
      </c>
      <c r="FV585" s="466">
        <f t="shared" si="1434"/>
        <v>0</v>
      </c>
      <c r="FW585" s="466">
        <f t="shared" si="1435"/>
        <v>0</v>
      </c>
      <c r="FX585" s="466">
        <f t="shared" si="1436"/>
        <v>0</v>
      </c>
      <c r="FY585" s="466">
        <f t="shared" si="1437"/>
        <v>0</v>
      </c>
      <c r="FZ585" s="466">
        <f t="shared" si="1438"/>
        <v>0</v>
      </c>
      <c r="GA585" s="466">
        <f t="shared" si="1439"/>
        <v>0</v>
      </c>
      <c r="GB585" s="466">
        <f t="shared" si="1440"/>
        <v>0</v>
      </c>
      <c r="GC585" s="468">
        <f t="shared" si="1441"/>
        <v>0</v>
      </c>
    </row>
    <row r="586" spans="1:185">
      <c r="A586" s="97">
        <v>583</v>
      </c>
      <c r="B586" s="97" t="s">
        <v>11</v>
      </c>
      <c r="C586" s="97" t="s">
        <v>213</v>
      </c>
      <c r="D586" s="97" t="s">
        <v>935</v>
      </c>
      <c r="E586" s="321">
        <v>0.178864225642798</v>
      </c>
      <c r="F586" s="122">
        <v>1.5297975103516199</v>
      </c>
      <c r="G586" s="122">
        <v>1.4515473950900899</v>
      </c>
      <c r="H586" s="122">
        <v>0.16410792702726701</v>
      </c>
      <c r="I586" s="122">
        <v>1.3875263418889201</v>
      </c>
      <c r="J586" s="122">
        <v>1.3996930008541899</v>
      </c>
      <c r="K586" s="122">
        <v>0.15382323405280601</v>
      </c>
      <c r="L586" s="122">
        <v>1.2643776423056201</v>
      </c>
      <c r="M586" s="122">
        <v>1.35464893003247</v>
      </c>
      <c r="N586" s="122">
        <v>0.13039202049359899</v>
      </c>
      <c r="O586" s="122">
        <v>1.07085825724613</v>
      </c>
      <c r="P586" s="475">
        <v>1.24633482094836</v>
      </c>
      <c r="Q586" s="474">
        <v>21</v>
      </c>
      <c r="R586" s="97">
        <v>3.75614873849874</v>
      </c>
      <c r="S586" s="97">
        <v>32.125747717384101</v>
      </c>
      <c r="T586" s="97">
        <v>30.482495296892001</v>
      </c>
      <c r="U586" s="97">
        <v>3.44626646757259</v>
      </c>
      <c r="V586" s="97">
        <v>29.138053179667398</v>
      </c>
      <c r="W586" s="97">
        <v>29.3935530179381</v>
      </c>
      <c r="X586" s="97">
        <v>3.2302879151089199</v>
      </c>
      <c r="Y586" s="97">
        <v>26.551930488418002</v>
      </c>
      <c r="Z586" s="97">
        <v>28.447627530681899</v>
      </c>
      <c r="AA586" s="97">
        <v>2.7382324303655801</v>
      </c>
      <c r="AB586" s="97">
        <v>22.488023402168899</v>
      </c>
      <c r="AC586" s="97">
        <v>26.173031239915598</v>
      </c>
      <c r="AD586" s="321">
        <v>15963.784721747301</v>
      </c>
      <c r="AE586" s="97">
        <v>136535.73281830701</v>
      </c>
      <c r="AF586" s="97">
        <v>129551.843278642</v>
      </c>
      <c r="AG586" s="97">
        <v>14646.7724822031</v>
      </c>
      <c r="AH586" s="97">
        <v>123837.909666204</v>
      </c>
      <c r="AI586" s="97">
        <v>124923.79435782701</v>
      </c>
      <c r="AJ586" s="97">
        <v>13728.8548607026</v>
      </c>
      <c r="AK586" s="97">
        <v>112846.78317433</v>
      </c>
      <c r="AL586" s="97">
        <v>120903.57280349699</v>
      </c>
      <c r="AM586" s="97">
        <v>11637.5990621537</v>
      </c>
      <c r="AN586" s="97">
        <v>95575.012972814904</v>
      </c>
      <c r="AO586" s="97">
        <v>111236.44597646401</v>
      </c>
      <c r="AP586" s="466">
        <f t="shared" si="1298"/>
        <v>4250.0406222272541</v>
      </c>
      <c r="AQ586" s="122">
        <f t="shared" si="1299"/>
        <v>4250.0406222272568</v>
      </c>
      <c r="AR586" s="473">
        <f t="shared" si="1300"/>
        <v>4250.0406222272468</v>
      </c>
      <c r="AS586" s="122">
        <f t="shared" si="1301"/>
        <v>4250.040622227245</v>
      </c>
      <c r="AT586" s="122">
        <f t="shared" si="1302"/>
        <v>4250.0406222272386</v>
      </c>
      <c r="AU586" s="122">
        <f t="shared" si="1303"/>
        <v>4250.0406222272395</v>
      </c>
      <c r="AV586" s="122">
        <f t="shared" si="1304"/>
        <v>4250.040622227225</v>
      </c>
      <c r="AW586" s="122">
        <f t="shared" si="1305"/>
        <v>4250.0406222272222</v>
      </c>
      <c r="AX586" s="122">
        <f t="shared" si="1306"/>
        <v>4250.0406289803141</v>
      </c>
      <c r="AY586" s="122">
        <f t="shared" si="1307"/>
        <v>4250.0406222272268</v>
      </c>
      <c r="AZ586" s="122">
        <f t="shared" si="1308"/>
        <v>4250.0406222272513</v>
      </c>
      <c r="BA586" s="469">
        <f t="shared" si="1309"/>
        <v>4250.040622227245</v>
      </c>
      <c r="BB586" s="97">
        <f t="shared" si="1310"/>
        <v>2.7602724777253569E-2</v>
      </c>
      <c r="BC586" s="97">
        <f t="shared" si="1311"/>
        <v>0.23608175134748496</v>
      </c>
      <c r="BD586" s="97">
        <f t="shared" si="1312"/>
        <v>0.22400601967118064</v>
      </c>
      <c r="BE586" s="97">
        <f t="shared" si="1313"/>
        <v>2.5325499983130127E-2</v>
      </c>
      <c r="BF586" s="97">
        <f t="shared" si="1314"/>
        <v>0.21412614847216901</v>
      </c>
      <c r="BG586" s="97">
        <f t="shared" si="1315"/>
        <v>0.21600373432070935</v>
      </c>
      <c r="BH586" s="97">
        <f t="shared" si="1316"/>
        <v>2.3738343308438031E-2</v>
      </c>
      <c r="BI586" s="97">
        <f t="shared" si="1317"/>
        <v>0.19512156748869727</v>
      </c>
      <c r="BJ586" s="97">
        <f t="shared" si="1318"/>
        <v>0.2090524332135664</v>
      </c>
      <c r="BK586" s="97">
        <f t="shared" si="1319"/>
        <v>2.0122386362617734E-2</v>
      </c>
      <c r="BL586" s="97">
        <f t="shared" si="1320"/>
        <v>0.16525722594323888</v>
      </c>
      <c r="BM586" s="469">
        <f t="shared" si="1321"/>
        <v>0.19233715920168634</v>
      </c>
      <c r="BN586" s="467">
        <f t="shared" si="1322"/>
        <v>60983257.620601974</v>
      </c>
      <c r="BO586" s="97">
        <f t="shared" si="1323"/>
        <v>18215136.461685408</v>
      </c>
      <c r="BP586" s="97">
        <f t="shared" si="1324"/>
        <v>18761621.303698152</v>
      </c>
      <c r="BQ586" s="97">
        <f t="shared" si="1325"/>
        <v>64012295.419142403</v>
      </c>
      <c r="BR586" s="97">
        <f t="shared" si="1326"/>
        <v>19244185.146792706</v>
      </c>
      <c r="BS586" s="97">
        <f t="shared" si="1327"/>
        <v>19149828.178640969</v>
      </c>
      <c r="BT586" s="97">
        <f t="shared" si="1328"/>
        <v>66387756.418021508</v>
      </c>
      <c r="BU586" s="97">
        <f t="shared" si="1329"/>
        <v>20277980.457519427</v>
      </c>
      <c r="BV586" s="97">
        <f t="shared" si="1330"/>
        <v>19505760.105603755</v>
      </c>
      <c r="BW586" s="97">
        <f t="shared" si="1331"/>
        <v>72860982.205354899</v>
      </c>
      <c r="BX586" s="97">
        <f t="shared" si="1332"/>
        <v>22266001.431342326</v>
      </c>
      <c r="BY586" s="469">
        <f t="shared" si="1333"/>
        <v>20442734.609411284</v>
      </c>
      <c r="BZ586" s="470">
        <f t="shared" si="1334"/>
        <v>0.81177905703723285</v>
      </c>
      <c r="CA586" s="470">
        <f t="shared" si="1335"/>
        <v>2.8349747096825872E-2</v>
      </c>
      <c r="CB586" s="470">
        <f t="shared" si="1336"/>
        <v>3.0774418434194085E-2</v>
      </c>
      <c r="CC586" s="470">
        <f t="shared" si="1337"/>
        <v>0.9287194710777843</v>
      </c>
      <c r="CD586" s="470">
        <f t="shared" si="1338"/>
        <v>3.3022427799365373E-2</v>
      </c>
      <c r="CE586" s="470">
        <f t="shared" si="1339"/>
        <v>3.2574878183243686E-2</v>
      </c>
      <c r="CF586" s="470">
        <f t="shared" si="1340"/>
        <v>1.0275826514953703</v>
      </c>
      <c r="CG586" s="470">
        <f t="shared" si="1341"/>
        <v>3.8185510590961959E-2</v>
      </c>
      <c r="CH586" s="470">
        <f t="shared" si="1342"/>
        <v>3.4283632412871717E-2</v>
      </c>
      <c r="CI586" s="470">
        <f t="shared" si="1343"/>
        <v>1.3304382308339557</v>
      </c>
      <c r="CJ586" s="470">
        <f t="shared" si="1344"/>
        <v>4.9506355078754581E-2</v>
      </c>
      <c r="CK586" s="472">
        <f t="shared" si="1345"/>
        <v>3.9053051253449711E-2</v>
      </c>
      <c r="CL586" s="470">
        <f t="shared" si="1346"/>
        <v>0</v>
      </c>
      <c r="CM586" s="116">
        <f t="shared" si="1347"/>
        <v>0</v>
      </c>
      <c r="CN586" s="116">
        <f t="shared" si="1348"/>
        <v>0</v>
      </c>
      <c r="CO586" s="116">
        <f t="shared" si="1349"/>
        <v>0</v>
      </c>
      <c r="CP586" s="116">
        <f t="shared" si="1350"/>
        <v>0</v>
      </c>
      <c r="CQ586" s="116">
        <f t="shared" si="1351"/>
        <v>0</v>
      </c>
      <c r="CR586" s="116">
        <f t="shared" si="1352"/>
        <v>0</v>
      </c>
      <c r="CS586" s="116">
        <f t="shared" si="1353"/>
        <v>0</v>
      </c>
      <c r="CT586" s="116">
        <f t="shared" si="1354"/>
        <v>0</v>
      </c>
      <c r="CU586" s="116">
        <f t="shared" si="1355"/>
        <v>0</v>
      </c>
      <c r="CV586" s="116">
        <f t="shared" si="1356"/>
        <v>0</v>
      </c>
      <c r="CW586" s="471">
        <f t="shared" si="1357"/>
        <v>0</v>
      </c>
      <c r="CX586" s="470">
        <f t="shared" si="1358"/>
        <v>0</v>
      </c>
      <c r="CY586" s="116">
        <f t="shared" si="1359"/>
        <v>0</v>
      </c>
      <c r="CZ586" s="116">
        <f t="shared" si="1360"/>
        <v>0</v>
      </c>
      <c r="DA586" s="116">
        <f t="shared" si="1361"/>
        <v>0</v>
      </c>
      <c r="DB586" s="116">
        <f t="shared" si="1362"/>
        <v>0</v>
      </c>
      <c r="DC586" s="116">
        <f t="shared" si="1363"/>
        <v>0</v>
      </c>
      <c r="DD586" s="116">
        <f t="shared" si="1364"/>
        <v>0</v>
      </c>
      <c r="DE586" s="116">
        <f t="shared" si="1365"/>
        <v>0</v>
      </c>
      <c r="DF586" s="116">
        <f t="shared" si="1366"/>
        <v>0</v>
      </c>
      <c r="DG586" s="116">
        <f t="shared" si="1367"/>
        <v>0</v>
      </c>
      <c r="DH586" s="116">
        <f t="shared" si="1368"/>
        <v>0</v>
      </c>
      <c r="DI586" s="471">
        <f t="shared" si="1369"/>
        <v>0</v>
      </c>
      <c r="DJ586" s="470">
        <f t="shared" si="1370"/>
        <v>0</v>
      </c>
      <c r="DK586" s="116">
        <f t="shared" si="1371"/>
        <v>0</v>
      </c>
      <c r="DL586" s="116">
        <f t="shared" si="1372"/>
        <v>0</v>
      </c>
      <c r="DM586" s="116">
        <f t="shared" si="1373"/>
        <v>0</v>
      </c>
      <c r="DN586" s="116">
        <f t="shared" si="1374"/>
        <v>0</v>
      </c>
      <c r="DO586" s="116">
        <f t="shared" si="1375"/>
        <v>0</v>
      </c>
      <c r="DP586" s="116">
        <f t="shared" si="1376"/>
        <v>0</v>
      </c>
      <c r="DQ586" s="116">
        <f t="shared" si="1377"/>
        <v>0</v>
      </c>
      <c r="DR586" s="116">
        <f t="shared" si="1378"/>
        <v>0</v>
      </c>
      <c r="DS586" s="116">
        <f t="shared" si="1379"/>
        <v>0</v>
      </c>
      <c r="DT586" s="116">
        <f t="shared" si="1380"/>
        <v>0</v>
      </c>
      <c r="DU586" s="471">
        <f t="shared" si="1381"/>
        <v>0</v>
      </c>
      <c r="DV586" s="470">
        <f t="shared" si="1382"/>
        <v>0</v>
      </c>
      <c r="DW586" s="470">
        <f t="shared" si="1383"/>
        <v>32.125747717384101</v>
      </c>
      <c r="DX586" s="470">
        <f t="shared" si="1384"/>
        <v>30.482495296892001</v>
      </c>
      <c r="DY586" s="470">
        <f t="shared" si="1385"/>
        <v>0</v>
      </c>
      <c r="DZ586" s="470">
        <f t="shared" si="1386"/>
        <v>29.138053179667398</v>
      </c>
      <c r="EA586" s="470">
        <f t="shared" si="1387"/>
        <v>29.3935530179381</v>
      </c>
      <c r="EB586" s="470">
        <f t="shared" si="1388"/>
        <v>0</v>
      </c>
      <c r="EC586" s="470">
        <f t="shared" si="1389"/>
        <v>26.551930488418002</v>
      </c>
      <c r="ED586" s="470">
        <f t="shared" si="1390"/>
        <v>28.447627530681899</v>
      </c>
      <c r="EE586" s="470">
        <f t="shared" si="1391"/>
        <v>0</v>
      </c>
      <c r="EF586" s="470">
        <f t="shared" si="1392"/>
        <v>22.488023402168899</v>
      </c>
      <c r="EG586" s="470">
        <f t="shared" si="1393"/>
        <v>26.173031239915598</v>
      </c>
      <c r="EH586" s="466">
        <f t="shared" si="1394"/>
        <v>2209.3202070708658</v>
      </c>
      <c r="EI586" s="122">
        <f t="shared" si="1395"/>
        <v>77.156054450285907</v>
      </c>
      <c r="EJ586" s="122">
        <f t="shared" si="1396"/>
        <v>83.754987170605574</v>
      </c>
      <c r="EK586" s="122">
        <f t="shared" si="1397"/>
        <v>2527.5826918237508</v>
      </c>
      <c r="EL586" s="122">
        <f t="shared" si="1398"/>
        <v>89.873120513788919</v>
      </c>
      <c r="EM586" s="122">
        <f t="shared" si="1399"/>
        <v>88.655079222882591</v>
      </c>
      <c r="EN586" s="122">
        <f t="shared" si="1400"/>
        <v>2796.6465711372252</v>
      </c>
      <c r="EO586" s="122">
        <f t="shared" si="1401"/>
        <v>103.92485422552819</v>
      </c>
      <c r="EP586" s="122">
        <f t="shared" si="1402"/>
        <v>93.305587530171522</v>
      </c>
      <c r="EQ586" s="122">
        <f t="shared" si="1403"/>
        <v>3620.8917219039208</v>
      </c>
      <c r="ER586" s="122">
        <f t="shared" si="1404"/>
        <v>134.7354180989947</v>
      </c>
      <c r="ES586" s="469">
        <f t="shared" si="1405"/>
        <v>106.28593400391686</v>
      </c>
      <c r="ET586" s="466">
        <f t="shared" si="1406"/>
        <v>0</v>
      </c>
      <c r="EU586" s="122">
        <f t="shared" si="1407"/>
        <v>0</v>
      </c>
      <c r="EV586" s="122">
        <f t="shared" si="1408"/>
        <v>0</v>
      </c>
      <c r="EW586" s="122">
        <f t="shared" si="1409"/>
        <v>0</v>
      </c>
      <c r="EX586" s="122">
        <f t="shared" si="1410"/>
        <v>0</v>
      </c>
      <c r="EY586" s="122">
        <f t="shared" si="1411"/>
        <v>0</v>
      </c>
      <c r="EZ586" s="122">
        <f t="shared" si="1412"/>
        <v>0</v>
      </c>
      <c r="FA586" s="122">
        <f t="shared" si="1413"/>
        <v>0</v>
      </c>
      <c r="FB586" s="122">
        <f t="shared" si="1414"/>
        <v>0</v>
      </c>
      <c r="FC586" s="122">
        <f t="shared" si="1415"/>
        <v>0</v>
      </c>
      <c r="FD586" s="122">
        <f t="shared" si="1416"/>
        <v>0</v>
      </c>
      <c r="FE586" s="469">
        <f t="shared" si="1417"/>
        <v>0</v>
      </c>
      <c r="FF586" s="466">
        <f t="shared" si="1418"/>
        <v>0</v>
      </c>
      <c r="FG586" s="466">
        <f t="shared" si="1419"/>
        <v>0</v>
      </c>
      <c r="FH586" s="466">
        <f t="shared" si="1420"/>
        <v>0</v>
      </c>
      <c r="FI586" s="466">
        <f t="shared" si="1421"/>
        <v>0</v>
      </c>
      <c r="FJ586" s="466">
        <f t="shared" si="1422"/>
        <v>0</v>
      </c>
      <c r="FK586" s="466">
        <f t="shared" si="1423"/>
        <v>0</v>
      </c>
      <c r="FL586" s="466">
        <f t="shared" si="1424"/>
        <v>0</v>
      </c>
      <c r="FM586" s="466">
        <f t="shared" si="1425"/>
        <v>0</v>
      </c>
      <c r="FN586" s="466">
        <f t="shared" si="1426"/>
        <v>0</v>
      </c>
      <c r="FO586" s="466">
        <f t="shared" si="1427"/>
        <v>0</v>
      </c>
      <c r="FP586" s="466">
        <f t="shared" si="1428"/>
        <v>0</v>
      </c>
      <c r="FQ586" s="468">
        <f t="shared" si="1429"/>
        <v>0</v>
      </c>
      <c r="FR586" s="466">
        <f t="shared" si="1430"/>
        <v>0</v>
      </c>
      <c r="FS586" s="466">
        <f t="shared" si="1431"/>
        <v>77.156054450285907</v>
      </c>
      <c r="FT586" s="466">
        <f t="shared" si="1432"/>
        <v>83.754987170605574</v>
      </c>
      <c r="FU586" s="466">
        <f t="shared" si="1433"/>
        <v>0</v>
      </c>
      <c r="FV586" s="466">
        <f t="shared" si="1434"/>
        <v>89.873120513788919</v>
      </c>
      <c r="FW586" s="466">
        <f t="shared" si="1435"/>
        <v>88.655079222882591</v>
      </c>
      <c r="FX586" s="466">
        <f t="shared" si="1436"/>
        <v>0</v>
      </c>
      <c r="FY586" s="466">
        <f t="shared" si="1437"/>
        <v>103.92485422552819</v>
      </c>
      <c r="FZ586" s="466">
        <f t="shared" si="1438"/>
        <v>93.305587530171522</v>
      </c>
      <c r="GA586" s="466">
        <f t="shared" si="1439"/>
        <v>0</v>
      </c>
      <c r="GB586" s="466">
        <f t="shared" si="1440"/>
        <v>134.7354180989947</v>
      </c>
      <c r="GC586" s="468">
        <f t="shared" si="1441"/>
        <v>106.28593400391686</v>
      </c>
    </row>
    <row r="587" spans="1:185">
      <c r="A587" s="97">
        <v>584</v>
      </c>
      <c r="B587" s="97" t="s">
        <v>11</v>
      </c>
      <c r="C587" s="97" t="s">
        <v>213</v>
      </c>
      <c r="D587" s="97" t="s">
        <v>935</v>
      </c>
      <c r="E587" s="321">
        <v>0.179344306723282</v>
      </c>
      <c r="F587" s="122">
        <v>0</v>
      </c>
      <c r="G587" s="122">
        <v>2.5475964233606501</v>
      </c>
      <c r="H587" s="122">
        <v>0.179344306723282</v>
      </c>
      <c r="I587" s="122">
        <v>0</v>
      </c>
      <c r="J587" s="122">
        <v>2.54618123461983</v>
      </c>
      <c r="K587" s="122">
        <v>0.179344306723282</v>
      </c>
      <c r="L587" s="122">
        <v>0</v>
      </c>
      <c r="M587" s="122">
        <v>2.54453655581292</v>
      </c>
      <c r="N587" s="122">
        <v>0.179344306723282</v>
      </c>
      <c r="O587" s="122">
        <v>0</v>
      </c>
      <c r="P587" s="475">
        <v>2.5424770295788801</v>
      </c>
      <c r="Q587" s="474">
        <v>4</v>
      </c>
      <c r="R587" s="97">
        <v>0.717377226893126</v>
      </c>
      <c r="S587" s="97">
        <v>0</v>
      </c>
      <c r="T587" s="97">
        <v>10.1903856934426</v>
      </c>
      <c r="U587" s="97">
        <v>0.717377226893126</v>
      </c>
      <c r="V587" s="97">
        <v>0</v>
      </c>
      <c r="W587" s="97">
        <v>10.184724938479301</v>
      </c>
      <c r="X587" s="97">
        <v>0.717377226893126</v>
      </c>
      <c r="Y587" s="97">
        <v>0</v>
      </c>
      <c r="Z587" s="97">
        <v>10.1781462232517</v>
      </c>
      <c r="AA587" s="97">
        <v>0.717377226893126</v>
      </c>
      <c r="AB587" s="97">
        <v>0</v>
      </c>
      <c r="AC587" s="97">
        <v>10.169908118315499</v>
      </c>
      <c r="AD587" s="321">
        <v>10196.338196237401</v>
      </c>
      <c r="AE587" s="97">
        <v>0</v>
      </c>
      <c r="AF587" s="97">
        <v>144839.58367404301</v>
      </c>
      <c r="AG587" s="97">
        <v>10196.338196237401</v>
      </c>
      <c r="AH587" s="97">
        <v>0</v>
      </c>
      <c r="AI587" s="97">
        <v>144759.125346279</v>
      </c>
      <c r="AJ587" s="97">
        <v>10196.338196237401</v>
      </c>
      <c r="AK587" s="97">
        <v>0</v>
      </c>
      <c r="AL587" s="97">
        <v>144665.61706542899</v>
      </c>
      <c r="AM587" s="97">
        <v>10196.338196237401</v>
      </c>
      <c r="AN587" s="97">
        <v>0</v>
      </c>
      <c r="AO587" s="97">
        <v>144548.52860063501</v>
      </c>
      <c r="AP587" s="466">
        <f t="shared" si="1298"/>
        <v>14213.356396043555</v>
      </c>
      <c r="AQ587" s="122">
        <f t="shared" si="1299"/>
        <v>0</v>
      </c>
      <c r="AR587" s="473">
        <f t="shared" si="1300"/>
        <v>14213.356396043544</v>
      </c>
      <c r="AS587" s="122">
        <f t="shared" si="1301"/>
        <v>14213.356396043555</v>
      </c>
      <c r="AT587" s="122">
        <f t="shared" si="1302"/>
        <v>0</v>
      </c>
      <c r="AU587" s="122">
        <f t="shared" si="1303"/>
        <v>14213.356396043549</v>
      </c>
      <c r="AV587" s="122">
        <f t="shared" si="1304"/>
        <v>14213.356396043555</v>
      </c>
      <c r="AW587" s="122">
        <f t="shared" si="1305"/>
        <v>0</v>
      </c>
      <c r="AX587" s="122">
        <f t="shared" si="1306"/>
        <v>14213.356135024304</v>
      </c>
      <c r="AY587" s="122">
        <f t="shared" si="1307"/>
        <v>14213.356396043555</v>
      </c>
      <c r="AZ587" s="122">
        <f t="shared" si="1308"/>
        <v>0</v>
      </c>
      <c r="BA587" s="469">
        <f t="shared" si="1309"/>
        <v>14213.356396043568</v>
      </c>
      <c r="BB587" s="97">
        <f t="shared" si="1310"/>
        <v>2.7676811956440707E-2</v>
      </c>
      <c r="BC587" s="97">
        <f t="shared" si="1311"/>
        <v>0</v>
      </c>
      <c r="BD587" s="97">
        <f t="shared" si="1312"/>
        <v>0.39315074137840073</v>
      </c>
      <c r="BE587" s="97">
        <f t="shared" si="1313"/>
        <v>2.7676811956440707E-2</v>
      </c>
      <c r="BF587" s="97">
        <f t="shared" si="1314"/>
        <v>0</v>
      </c>
      <c r="BG587" s="97">
        <f t="shared" si="1315"/>
        <v>0.39293234630705348</v>
      </c>
      <c r="BH587" s="97">
        <f t="shared" si="1316"/>
        <v>2.7676811956440707E-2</v>
      </c>
      <c r="BI587" s="97">
        <f t="shared" si="1317"/>
        <v>0</v>
      </c>
      <c r="BJ587" s="97">
        <f t="shared" si="1318"/>
        <v>0.39267853581872936</v>
      </c>
      <c r="BK587" s="97">
        <f t="shared" si="1319"/>
        <v>2.7676811956440707E-2</v>
      </c>
      <c r="BL587" s="97">
        <f t="shared" si="1320"/>
        <v>0</v>
      </c>
      <c r="BM587" s="469">
        <f t="shared" si="1321"/>
        <v>0.39236070515356736</v>
      </c>
      <c r="BN587" s="467">
        <f t="shared" si="1322"/>
        <v>203637985.48359975</v>
      </c>
      <c r="BO587" s="97">
        <f t="shared" si="1323"/>
        <v>0</v>
      </c>
      <c r="BP587" s="97">
        <f t="shared" si="1324"/>
        <v>45712330.483864255</v>
      </c>
      <c r="BQ587" s="97">
        <f t="shared" si="1325"/>
        <v>203637985.48359975</v>
      </c>
      <c r="BR587" s="97">
        <f t="shared" si="1326"/>
        <v>0</v>
      </c>
      <c r="BS587" s="97">
        <f t="shared" si="1327"/>
        <v>45726633.053721592</v>
      </c>
      <c r="BT587" s="97">
        <f t="shared" si="1328"/>
        <v>203637985.48359975</v>
      </c>
      <c r="BU587" s="97">
        <f t="shared" si="1329"/>
        <v>0</v>
      </c>
      <c r="BV587" s="97">
        <f t="shared" si="1330"/>
        <v>45743269.737899087</v>
      </c>
      <c r="BW587" s="97">
        <f t="shared" si="1331"/>
        <v>203637985.48359975</v>
      </c>
      <c r="BX587" s="97">
        <f t="shared" si="1332"/>
        <v>0</v>
      </c>
      <c r="BY587" s="469">
        <f t="shared" si="1333"/>
        <v>45764128.404562019</v>
      </c>
      <c r="BZ587" s="470">
        <f t="shared" si="1334"/>
        <v>14.193229018819796</v>
      </c>
      <c r="CA587" s="470">
        <f t="shared" si="1335"/>
        <v>0</v>
      </c>
      <c r="CB587" s="470">
        <f t="shared" si="1336"/>
        <v>0.22429146383183332</v>
      </c>
      <c r="CC587" s="470">
        <f t="shared" si="1337"/>
        <v>14.193229018819796</v>
      </c>
      <c r="CD587" s="470">
        <f t="shared" si="1338"/>
        <v>0</v>
      </c>
      <c r="CE587" s="470">
        <f t="shared" si="1339"/>
        <v>0.2244863426844256</v>
      </c>
      <c r="CF587" s="470">
        <f t="shared" si="1340"/>
        <v>14.193229018819796</v>
      </c>
      <c r="CG587" s="470">
        <f t="shared" si="1341"/>
        <v>0</v>
      </c>
      <c r="CH587" s="470">
        <f t="shared" si="1342"/>
        <v>0.22471316846185521</v>
      </c>
      <c r="CI587" s="470">
        <f t="shared" si="1343"/>
        <v>14.193229018819796</v>
      </c>
      <c r="CJ587" s="470">
        <f t="shared" si="1344"/>
        <v>0</v>
      </c>
      <c r="CK587" s="472">
        <f t="shared" si="1345"/>
        <v>0.22499774763030106</v>
      </c>
      <c r="CL587" s="470">
        <f t="shared" si="1346"/>
        <v>0</v>
      </c>
      <c r="CM587" s="116">
        <f t="shared" si="1347"/>
        <v>0</v>
      </c>
      <c r="CN587" s="116">
        <f t="shared" si="1348"/>
        <v>0</v>
      </c>
      <c r="CO587" s="116">
        <f t="shared" si="1349"/>
        <v>0</v>
      </c>
      <c r="CP587" s="116">
        <f t="shared" si="1350"/>
        <v>0</v>
      </c>
      <c r="CQ587" s="116">
        <f t="shared" si="1351"/>
        <v>0</v>
      </c>
      <c r="CR587" s="116">
        <f t="shared" si="1352"/>
        <v>0</v>
      </c>
      <c r="CS587" s="116">
        <f t="shared" si="1353"/>
        <v>0</v>
      </c>
      <c r="CT587" s="116">
        <f t="shared" si="1354"/>
        <v>0</v>
      </c>
      <c r="CU587" s="116">
        <f t="shared" si="1355"/>
        <v>0</v>
      </c>
      <c r="CV587" s="116">
        <f t="shared" si="1356"/>
        <v>0</v>
      </c>
      <c r="CW587" s="471">
        <f t="shared" si="1357"/>
        <v>0</v>
      </c>
      <c r="CX587" s="470">
        <f t="shared" si="1358"/>
        <v>0</v>
      </c>
      <c r="CY587" s="116">
        <f t="shared" si="1359"/>
        <v>0</v>
      </c>
      <c r="CZ587" s="116">
        <f t="shared" si="1360"/>
        <v>0</v>
      </c>
      <c r="DA587" s="116">
        <f t="shared" si="1361"/>
        <v>0</v>
      </c>
      <c r="DB587" s="116">
        <f t="shared" si="1362"/>
        <v>0</v>
      </c>
      <c r="DC587" s="116">
        <f t="shared" si="1363"/>
        <v>0</v>
      </c>
      <c r="DD587" s="116">
        <f t="shared" si="1364"/>
        <v>0</v>
      </c>
      <c r="DE587" s="116">
        <f t="shared" si="1365"/>
        <v>0</v>
      </c>
      <c r="DF587" s="116">
        <f t="shared" si="1366"/>
        <v>0</v>
      </c>
      <c r="DG587" s="116">
        <f t="shared" si="1367"/>
        <v>0</v>
      </c>
      <c r="DH587" s="116">
        <f t="shared" si="1368"/>
        <v>0</v>
      </c>
      <c r="DI587" s="471">
        <f t="shared" si="1369"/>
        <v>0</v>
      </c>
      <c r="DJ587" s="470">
        <f t="shared" si="1370"/>
        <v>0</v>
      </c>
      <c r="DK587" s="116">
        <f t="shared" si="1371"/>
        <v>0</v>
      </c>
      <c r="DL587" s="116">
        <f t="shared" si="1372"/>
        <v>0</v>
      </c>
      <c r="DM587" s="116">
        <f t="shared" si="1373"/>
        <v>0</v>
      </c>
      <c r="DN587" s="116">
        <f t="shared" si="1374"/>
        <v>0</v>
      </c>
      <c r="DO587" s="116">
        <f t="shared" si="1375"/>
        <v>0</v>
      </c>
      <c r="DP587" s="116">
        <f t="shared" si="1376"/>
        <v>0</v>
      </c>
      <c r="DQ587" s="116">
        <f t="shared" si="1377"/>
        <v>0</v>
      </c>
      <c r="DR587" s="116">
        <f t="shared" si="1378"/>
        <v>0</v>
      </c>
      <c r="DS587" s="116">
        <f t="shared" si="1379"/>
        <v>0</v>
      </c>
      <c r="DT587" s="116">
        <f t="shared" si="1380"/>
        <v>0</v>
      </c>
      <c r="DU587" s="471">
        <f t="shared" si="1381"/>
        <v>0</v>
      </c>
      <c r="DV587" s="470">
        <f t="shared" si="1382"/>
        <v>0</v>
      </c>
      <c r="DW587" s="470">
        <f t="shared" si="1383"/>
        <v>0</v>
      </c>
      <c r="DX587" s="470">
        <f t="shared" si="1384"/>
        <v>0</v>
      </c>
      <c r="DY587" s="470">
        <f t="shared" si="1385"/>
        <v>0</v>
      </c>
      <c r="DZ587" s="470">
        <f t="shared" si="1386"/>
        <v>0</v>
      </c>
      <c r="EA587" s="470">
        <f t="shared" si="1387"/>
        <v>0</v>
      </c>
      <c r="EB587" s="470">
        <f t="shared" si="1388"/>
        <v>0</v>
      </c>
      <c r="EC587" s="470">
        <f t="shared" si="1389"/>
        <v>0</v>
      </c>
      <c r="ED587" s="470">
        <f t="shared" si="1390"/>
        <v>0</v>
      </c>
      <c r="EE587" s="470">
        <f t="shared" si="1391"/>
        <v>0</v>
      </c>
      <c r="EF587" s="470">
        <f t="shared" si="1392"/>
        <v>0</v>
      </c>
      <c r="EG587" s="470">
        <f t="shared" si="1393"/>
        <v>0</v>
      </c>
      <c r="EH587" s="466">
        <f t="shared" si="1394"/>
        <v>7357.7110616676673</v>
      </c>
      <c r="EI587" s="122">
        <f t="shared" si="1395"/>
        <v>0</v>
      </c>
      <c r="EJ587" s="122">
        <f t="shared" si="1396"/>
        <v>116.271764676305</v>
      </c>
      <c r="EK587" s="122">
        <f t="shared" si="1397"/>
        <v>7357.7110616676673</v>
      </c>
      <c r="EL587" s="122">
        <f t="shared" si="1398"/>
        <v>0</v>
      </c>
      <c r="EM587" s="122">
        <f t="shared" si="1399"/>
        <v>116.3727890652935</v>
      </c>
      <c r="EN587" s="122">
        <f t="shared" si="1400"/>
        <v>7357.7110616676673</v>
      </c>
      <c r="EO587" s="122">
        <f t="shared" si="1401"/>
        <v>0</v>
      </c>
      <c r="EP587" s="122">
        <f t="shared" si="1402"/>
        <v>116.49037460762912</v>
      </c>
      <c r="EQ587" s="122">
        <f t="shared" si="1403"/>
        <v>7357.7110616676673</v>
      </c>
      <c r="ER587" s="122">
        <f t="shared" si="1404"/>
        <v>0</v>
      </c>
      <c r="ES587" s="469">
        <f t="shared" si="1405"/>
        <v>116.63789926835369</v>
      </c>
      <c r="ET587" s="466">
        <f t="shared" si="1406"/>
        <v>0</v>
      </c>
      <c r="EU587" s="122">
        <f t="shared" si="1407"/>
        <v>0</v>
      </c>
      <c r="EV587" s="122">
        <f t="shared" si="1408"/>
        <v>0</v>
      </c>
      <c r="EW587" s="122">
        <f t="shared" si="1409"/>
        <v>0</v>
      </c>
      <c r="EX587" s="122">
        <f t="shared" si="1410"/>
        <v>0</v>
      </c>
      <c r="EY587" s="122">
        <f t="shared" si="1411"/>
        <v>0</v>
      </c>
      <c r="EZ587" s="122">
        <f t="shared" si="1412"/>
        <v>0</v>
      </c>
      <c r="FA587" s="122">
        <f t="shared" si="1413"/>
        <v>0</v>
      </c>
      <c r="FB587" s="122">
        <f t="shared" si="1414"/>
        <v>0</v>
      </c>
      <c r="FC587" s="122">
        <f t="shared" si="1415"/>
        <v>0</v>
      </c>
      <c r="FD587" s="122">
        <f t="shared" si="1416"/>
        <v>0</v>
      </c>
      <c r="FE587" s="469">
        <f t="shared" si="1417"/>
        <v>0</v>
      </c>
      <c r="FF587" s="466">
        <f t="shared" si="1418"/>
        <v>0</v>
      </c>
      <c r="FG587" s="466">
        <f t="shared" si="1419"/>
        <v>0</v>
      </c>
      <c r="FH587" s="466">
        <f t="shared" si="1420"/>
        <v>0</v>
      </c>
      <c r="FI587" s="466">
        <f t="shared" si="1421"/>
        <v>0</v>
      </c>
      <c r="FJ587" s="466">
        <f t="shared" si="1422"/>
        <v>0</v>
      </c>
      <c r="FK587" s="466">
        <f t="shared" si="1423"/>
        <v>0</v>
      </c>
      <c r="FL587" s="466">
        <f t="shared" si="1424"/>
        <v>0</v>
      </c>
      <c r="FM587" s="466">
        <f t="shared" si="1425"/>
        <v>0</v>
      </c>
      <c r="FN587" s="466">
        <f t="shared" si="1426"/>
        <v>0</v>
      </c>
      <c r="FO587" s="466">
        <f t="shared" si="1427"/>
        <v>0</v>
      </c>
      <c r="FP587" s="466">
        <f t="shared" si="1428"/>
        <v>0</v>
      </c>
      <c r="FQ587" s="468">
        <f t="shared" si="1429"/>
        <v>0</v>
      </c>
      <c r="FR587" s="466">
        <f t="shared" si="1430"/>
        <v>0</v>
      </c>
      <c r="FS587" s="466">
        <f t="shared" si="1431"/>
        <v>0</v>
      </c>
      <c r="FT587" s="466">
        <f t="shared" si="1432"/>
        <v>0</v>
      </c>
      <c r="FU587" s="466">
        <f t="shared" si="1433"/>
        <v>0</v>
      </c>
      <c r="FV587" s="466">
        <f t="shared" si="1434"/>
        <v>0</v>
      </c>
      <c r="FW587" s="466">
        <f t="shared" si="1435"/>
        <v>0</v>
      </c>
      <c r="FX587" s="466">
        <f t="shared" si="1436"/>
        <v>0</v>
      </c>
      <c r="FY587" s="466">
        <f t="shared" si="1437"/>
        <v>0</v>
      </c>
      <c r="FZ587" s="466">
        <f t="shared" si="1438"/>
        <v>0</v>
      </c>
      <c r="GA587" s="466">
        <f t="shared" si="1439"/>
        <v>0</v>
      </c>
      <c r="GB587" s="466">
        <f t="shared" si="1440"/>
        <v>0</v>
      </c>
      <c r="GC587" s="468">
        <f t="shared" si="1441"/>
        <v>0</v>
      </c>
    </row>
    <row r="588" spans="1:185">
      <c r="A588" s="97">
        <v>585</v>
      </c>
      <c r="B588" s="97" t="s">
        <v>11</v>
      </c>
      <c r="C588" s="97" t="s">
        <v>213</v>
      </c>
      <c r="D588" s="97" t="s">
        <v>935</v>
      </c>
      <c r="E588" s="321">
        <v>0.184400949609968</v>
      </c>
      <c r="F588" s="122">
        <v>0</v>
      </c>
      <c r="G588" s="122">
        <v>2.0490885284762701</v>
      </c>
      <c r="H588" s="122">
        <v>0.16918787126714499</v>
      </c>
      <c r="I588" s="122">
        <v>0</v>
      </c>
      <c r="J588" s="122">
        <v>1.9351391301885601</v>
      </c>
      <c r="K588" s="122">
        <v>0.158584816664572</v>
      </c>
      <c r="L588" s="122">
        <v>0</v>
      </c>
      <c r="M588" s="122">
        <v>1.8451731176789701</v>
      </c>
      <c r="N588" s="122">
        <v>0.13442829226566599</v>
      </c>
      <c r="O588" s="122">
        <v>0</v>
      </c>
      <c r="P588" s="475">
        <v>1.6672410475642601</v>
      </c>
      <c r="Q588" s="474">
        <v>8</v>
      </c>
      <c r="R588" s="97">
        <v>1.47520759687974</v>
      </c>
      <c r="S588" s="97">
        <v>0</v>
      </c>
      <c r="T588" s="97">
        <v>16.3927082278102</v>
      </c>
      <c r="U588" s="97">
        <v>1.3535029701371599</v>
      </c>
      <c r="V588" s="97">
        <v>0</v>
      </c>
      <c r="W588" s="97">
        <v>15.4811130415085</v>
      </c>
      <c r="X588" s="97">
        <v>1.26867853331657</v>
      </c>
      <c r="Y588" s="97">
        <v>0</v>
      </c>
      <c r="Z588" s="97">
        <v>14.7613849414317</v>
      </c>
      <c r="AA588" s="97">
        <v>1.07542633812533</v>
      </c>
      <c r="AB588" s="97">
        <v>0</v>
      </c>
      <c r="AC588" s="97">
        <v>13.337928380514001</v>
      </c>
      <c r="AD588" s="321">
        <v>4140.4796374383895</v>
      </c>
      <c r="AE588" s="97">
        <v>0</v>
      </c>
      <c r="AF588" s="97">
        <v>46009.575034238398</v>
      </c>
      <c r="AG588" s="97">
        <v>3798.8900673497201</v>
      </c>
      <c r="AH588" s="97">
        <v>0</v>
      </c>
      <c r="AI588" s="97">
        <v>43450.991879940302</v>
      </c>
      <c r="AJ588" s="97">
        <v>3560.8124881970102</v>
      </c>
      <c r="AK588" s="97">
        <v>0</v>
      </c>
      <c r="AL588" s="97">
        <v>41430.923904418902</v>
      </c>
      <c r="AM588" s="97">
        <v>3018.4096556925801</v>
      </c>
      <c r="AN588" s="97">
        <v>0</v>
      </c>
      <c r="AO588" s="97">
        <v>37435.694462216197</v>
      </c>
      <c r="AP588" s="466">
        <f t="shared" si="1298"/>
        <v>2806.7098123654282</v>
      </c>
      <c r="AQ588" s="122">
        <f t="shared" si="1299"/>
        <v>0</v>
      </c>
      <c r="AR588" s="473">
        <f t="shared" si="1300"/>
        <v>2806.7098123654296</v>
      </c>
      <c r="AS588" s="122">
        <f t="shared" si="1301"/>
        <v>2806.70981236543</v>
      </c>
      <c r="AT588" s="122">
        <f t="shared" si="1302"/>
        <v>0</v>
      </c>
      <c r="AU588" s="122">
        <f t="shared" si="1303"/>
        <v>2806.7098123654278</v>
      </c>
      <c r="AV588" s="122">
        <f t="shared" si="1304"/>
        <v>2806.7098123654387</v>
      </c>
      <c r="AW588" s="122">
        <f t="shared" si="1305"/>
        <v>0</v>
      </c>
      <c r="AX588" s="122">
        <f t="shared" si="1306"/>
        <v>2806.7098086529904</v>
      </c>
      <c r="AY588" s="122">
        <f t="shared" si="1307"/>
        <v>2806.7098123654241</v>
      </c>
      <c r="AZ588" s="122">
        <f t="shared" si="1308"/>
        <v>0</v>
      </c>
      <c r="BA588" s="469">
        <f t="shared" si="1309"/>
        <v>2806.709812365445</v>
      </c>
      <c r="BB588" s="97">
        <f t="shared" si="1310"/>
        <v>2.845716432369828E-2</v>
      </c>
      <c r="BC588" s="97">
        <f t="shared" si="1311"/>
        <v>0</v>
      </c>
      <c r="BD588" s="97">
        <f t="shared" si="1312"/>
        <v>0.31621989524452127</v>
      </c>
      <c r="BE588" s="97">
        <f t="shared" si="1313"/>
        <v>2.6109448266993074E-2</v>
      </c>
      <c r="BF588" s="97">
        <f t="shared" si="1314"/>
        <v>0</v>
      </c>
      <c r="BG588" s="97">
        <f t="shared" si="1315"/>
        <v>0.29863497087987678</v>
      </c>
      <c r="BH588" s="97">
        <f t="shared" si="1316"/>
        <v>2.4473161318380447E-2</v>
      </c>
      <c r="BI588" s="97">
        <f t="shared" si="1317"/>
        <v>0</v>
      </c>
      <c r="BJ588" s="97">
        <f t="shared" si="1318"/>
        <v>0.28475121590492458</v>
      </c>
      <c r="BK588" s="97">
        <f t="shared" si="1319"/>
        <v>2.0745272791975945E-2</v>
      </c>
      <c r="BL588" s="97">
        <f t="shared" si="1320"/>
        <v>0</v>
      </c>
      <c r="BM588" s="469">
        <f t="shared" si="1321"/>
        <v>0.25729234344022228</v>
      </c>
      <c r="BN588" s="467">
        <f t="shared" si="1322"/>
        <v>39587777.394187234</v>
      </c>
      <c r="BO588" s="97">
        <f t="shared" si="1323"/>
        <v>0</v>
      </c>
      <c r="BP588" s="97">
        <f t="shared" si="1324"/>
        <v>10204155.973277424</v>
      </c>
      <c r="BQ588" s="97">
        <f t="shared" si="1325"/>
        <v>41554101.903009437</v>
      </c>
      <c r="BR588" s="97">
        <f t="shared" si="1326"/>
        <v>0</v>
      </c>
      <c r="BS588" s="97">
        <f t="shared" si="1327"/>
        <v>10538209.038333585</v>
      </c>
      <c r="BT588" s="97">
        <f t="shared" si="1328"/>
        <v>43096151.719653688</v>
      </c>
      <c r="BU588" s="97">
        <f t="shared" si="1329"/>
        <v>0</v>
      </c>
      <c r="BV588" s="97">
        <f t="shared" si="1330"/>
        <v>10824475.862765998</v>
      </c>
      <c r="BW588" s="97">
        <f t="shared" si="1331"/>
        <v>47298298.857898362</v>
      </c>
      <c r="BX588" s="97">
        <f t="shared" si="1332"/>
        <v>0</v>
      </c>
      <c r="BY588" s="469">
        <f t="shared" si="1333"/>
        <v>11460423.826510806</v>
      </c>
      <c r="BZ588" s="470">
        <f t="shared" si="1334"/>
        <v>1.3417697101723391</v>
      </c>
      <c r="CA588" s="470">
        <f t="shared" si="1335"/>
        <v>0</v>
      </c>
      <c r="CB588" s="470">
        <f t="shared" si="1336"/>
        <v>3.1124070017808564E-2</v>
      </c>
      <c r="CC588" s="470">
        <f t="shared" si="1337"/>
        <v>1.5350576548346426</v>
      </c>
      <c r="CD588" s="470">
        <f t="shared" si="1338"/>
        <v>0</v>
      </c>
      <c r="CE588" s="470">
        <f t="shared" si="1339"/>
        <v>3.4035695657276613E-2</v>
      </c>
      <c r="CF588" s="470">
        <f t="shared" si="1340"/>
        <v>1.6984661830366143</v>
      </c>
      <c r="CG588" s="470">
        <f t="shared" si="1341"/>
        <v>0</v>
      </c>
      <c r="CH588" s="470">
        <f t="shared" si="1342"/>
        <v>3.6664838379711462E-2</v>
      </c>
      <c r="CI588" s="470">
        <f t="shared" si="1343"/>
        <v>2.1990487484409291</v>
      </c>
      <c r="CJ588" s="470">
        <f t="shared" si="1344"/>
        <v>0</v>
      </c>
      <c r="CK588" s="472">
        <f t="shared" si="1345"/>
        <v>4.2961783492756908E-2</v>
      </c>
      <c r="CL588" s="470">
        <f t="shared" si="1346"/>
        <v>0</v>
      </c>
      <c r="CM588" s="116">
        <f t="shared" si="1347"/>
        <v>0</v>
      </c>
      <c r="CN588" s="116">
        <f t="shared" si="1348"/>
        <v>0</v>
      </c>
      <c r="CO588" s="116">
        <f t="shared" si="1349"/>
        <v>0</v>
      </c>
      <c r="CP588" s="116">
        <f t="shared" si="1350"/>
        <v>0</v>
      </c>
      <c r="CQ588" s="116">
        <f t="shared" si="1351"/>
        <v>0</v>
      </c>
      <c r="CR588" s="116">
        <f t="shared" si="1352"/>
        <v>0</v>
      </c>
      <c r="CS588" s="116">
        <f t="shared" si="1353"/>
        <v>0</v>
      </c>
      <c r="CT588" s="116">
        <f t="shared" si="1354"/>
        <v>0</v>
      </c>
      <c r="CU588" s="116">
        <f t="shared" si="1355"/>
        <v>0</v>
      </c>
      <c r="CV588" s="116">
        <f t="shared" si="1356"/>
        <v>0</v>
      </c>
      <c r="CW588" s="471">
        <f t="shared" si="1357"/>
        <v>0</v>
      </c>
      <c r="CX588" s="470">
        <f t="shared" si="1358"/>
        <v>0</v>
      </c>
      <c r="CY588" s="116">
        <f t="shared" si="1359"/>
        <v>0</v>
      </c>
      <c r="CZ588" s="116">
        <f t="shared" si="1360"/>
        <v>0</v>
      </c>
      <c r="DA588" s="116">
        <f t="shared" si="1361"/>
        <v>0</v>
      </c>
      <c r="DB588" s="116">
        <f t="shared" si="1362"/>
        <v>0</v>
      </c>
      <c r="DC588" s="116">
        <f t="shared" si="1363"/>
        <v>0</v>
      </c>
      <c r="DD588" s="116">
        <f t="shared" si="1364"/>
        <v>0</v>
      </c>
      <c r="DE588" s="116">
        <f t="shared" si="1365"/>
        <v>0</v>
      </c>
      <c r="DF588" s="116">
        <f t="shared" si="1366"/>
        <v>0</v>
      </c>
      <c r="DG588" s="116">
        <f t="shared" si="1367"/>
        <v>0</v>
      </c>
      <c r="DH588" s="116">
        <f t="shared" si="1368"/>
        <v>0</v>
      </c>
      <c r="DI588" s="471">
        <f t="shared" si="1369"/>
        <v>0</v>
      </c>
      <c r="DJ588" s="470">
        <f t="shared" si="1370"/>
        <v>0</v>
      </c>
      <c r="DK588" s="116">
        <f t="shared" si="1371"/>
        <v>0</v>
      </c>
      <c r="DL588" s="116">
        <f t="shared" si="1372"/>
        <v>0</v>
      </c>
      <c r="DM588" s="116">
        <f t="shared" si="1373"/>
        <v>0</v>
      </c>
      <c r="DN588" s="116">
        <f t="shared" si="1374"/>
        <v>0</v>
      </c>
      <c r="DO588" s="116">
        <f t="shared" si="1375"/>
        <v>0</v>
      </c>
      <c r="DP588" s="116">
        <f t="shared" si="1376"/>
        <v>0</v>
      </c>
      <c r="DQ588" s="116">
        <f t="shared" si="1377"/>
        <v>0</v>
      </c>
      <c r="DR588" s="116">
        <f t="shared" si="1378"/>
        <v>0</v>
      </c>
      <c r="DS588" s="116">
        <f t="shared" si="1379"/>
        <v>0</v>
      </c>
      <c r="DT588" s="116">
        <f t="shared" si="1380"/>
        <v>0</v>
      </c>
      <c r="DU588" s="471">
        <f t="shared" si="1381"/>
        <v>0</v>
      </c>
      <c r="DV588" s="470">
        <f t="shared" si="1382"/>
        <v>0</v>
      </c>
      <c r="DW588" s="470">
        <f t="shared" si="1383"/>
        <v>0</v>
      </c>
      <c r="DX588" s="470">
        <f t="shared" si="1384"/>
        <v>16.3927082278102</v>
      </c>
      <c r="DY588" s="470">
        <f t="shared" si="1385"/>
        <v>0</v>
      </c>
      <c r="DZ588" s="470">
        <f t="shared" si="1386"/>
        <v>0</v>
      </c>
      <c r="EA588" s="470">
        <f t="shared" si="1387"/>
        <v>15.4811130415085</v>
      </c>
      <c r="EB588" s="470">
        <f t="shared" si="1388"/>
        <v>0</v>
      </c>
      <c r="EC588" s="470">
        <f t="shared" si="1389"/>
        <v>0</v>
      </c>
      <c r="ED588" s="470">
        <f t="shared" si="1390"/>
        <v>14.7613849414317</v>
      </c>
      <c r="EE588" s="470">
        <f t="shared" si="1391"/>
        <v>0</v>
      </c>
      <c r="EF588" s="470">
        <f t="shared" si="1392"/>
        <v>0</v>
      </c>
      <c r="EG588" s="470">
        <f t="shared" si="1393"/>
        <v>13.337928380514001</v>
      </c>
      <c r="EH588" s="466">
        <f t="shared" si="1394"/>
        <v>1391.1357064210263</v>
      </c>
      <c r="EI588" s="122">
        <f t="shared" si="1395"/>
        <v>0</v>
      </c>
      <c r="EJ588" s="122">
        <f t="shared" si="1396"/>
        <v>32.269177641042866</v>
      </c>
      <c r="EK588" s="122">
        <f t="shared" si="1397"/>
        <v>1591.5350442522035</v>
      </c>
      <c r="EL588" s="122">
        <f t="shared" si="1398"/>
        <v>0</v>
      </c>
      <c r="EM588" s="122">
        <f t="shared" si="1399"/>
        <v>35.287926954048807</v>
      </c>
      <c r="EN588" s="122">
        <f t="shared" si="1400"/>
        <v>1760.9556509271461</v>
      </c>
      <c r="EO588" s="122">
        <f t="shared" si="1401"/>
        <v>0</v>
      </c>
      <c r="EP588" s="122">
        <f t="shared" si="1402"/>
        <v>38.013800321682119</v>
      </c>
      <c r="EQ588" s="122">
        <f t="shared" si="1403"/>
        <v>2279.9555027395372</v>
      </c>
      <c r="ER588" s="122">
        <f t="shared" si="1404"/>
        <v>0</v>
      </c>
      <c r="ES588" s="469">
        <f t="shared" si="1405"/>
        <v>44.542420785923809</v>
      </c>
      <c r="ET588" s="466">
        <f t="shared" si="1406"/>
        <v>0</v>
      </c>
      <c r="EU588" s="122">
        <f t="shared" si="1407"/>
        <v>0</v>
      </c>
      <c r="EV588" s="122">
        <f t="shared" si="1408"/>
        <v>0</v>
      </c>
      <c r="EW588" s="122">
        <f t="shared" si="1409"/>
        <v>0</v>
      </c>
      <c r="EX588" s="122">
        <f t="shared" si="1410"/>
        <v>0</v>
      </c>
      <c r="EY588" s="122">
        <f t="shared" si="1411"/>
        <v>0</v>
      </c>
      <c r="EZ588" s="122">
        <f t="shared" si="1412"/>
        <v>0</v>
      </c>
      <c r="FA588" s="122">
        <f t="shared" si="1413"/>
        <v>0</v>
      </c>
      <c r="FB588" s="122">
        <f t="shared" si="1414"/>
        <v>0</v>
      </c>
      <c r="FC588" s="122">
        <f t="shared" si="1415"/>
        <v>0</v>
      </c>
      <c r="FD588" s="122">
        <f t="shared" si="1416"/>
        <v>0</v>
      </c>
      <c r="FE588" s="469">
        <f t="shared" si="1417"/>
        <v>0</v>
      </c>
      <c r="FF588" s="466">
        <f t="shared" si="1418"/>
        <v>0</v>
      </c>
      <c r="FG588" s="466">
        <f t="shared" si="1419"/>
        <v>0</v>
      </c>
      <c r="FH588" s="466">
        <f t="shared" si="1420"/>
        <v>0</v>
      </c>
      <c r="FI588" s="466">
        <f t="shared" si="1421"/>
        <v>0</v>
      </c>
      <c r="FJ588" s="466">
        <f t="shared" si="1422"/>
        <v>0</v>
      </c>
      <c r="FK588" s="466">
        <f t="shared" si="1423"/>
        <v>0</v>
      </c>
      <c r="FL588" s="466">
        <f t="shared" si="1424"/>
        <v>0</v>
      </c>
      <c r="FM588" s="466">
        <f t="shared" si="1425"/>
        <v>0</v>
      </c>
      <c r="FN588" s="466">
        <f t="shared" si="1426"/>
        <v>0</v>
      </c>
      <c r="FO588" s="466">
        <f t="shared" si="1427"/>
        <v>0</v>
      </c>
      <c r="FP588" s="466">
        <f t="shared" si="1428"/>
        <v>0</v>
      </c>
      <c r="FQ588" s="468">
        <f t="shared" si="1429"/>
        <v>0</v>
      </c>
      <c r="FR588" s="466">
        <f t="shared" si="1430"/>
        <v>0</v>
      </c>
      <c r="FS588" s="466">
        <f t="shared" si="1431"/>
        <v>0</v>
      </c>
      <c r="FT588" s="466">
        <f t="shared" si="1432"/>
        <v>32.269177641042866</v>
      </c>
      <c r="FU588" s="466">
        <f t="shared" si="1433"/>
        <v>0</v>
      </c>
      <c r="FV588" s="466">
        <f t="shared" si="1434"/>
        <v>0</v>
      </c>
      <c r="FW588" s="466">
        <f t="shared" si="1435"/>
        <v>35.287926954048807</v>
      </c>
      <c r="FX588" s="466">
        <f t="shared" si="1436"/>
        <v>0</v>
      </c>
      <c r="FY588" s="466">
        <f t="shared" si="1437"/>
        <v>0</v>
      </c>
      <c r="FZ588" s="466">
        <f t="shared" si="1438"/>
        <v>38.013800321682119</v>
      </c>
      <c r="GA588" s="466">
        <f t="shared" si="1439"/>
        <v>0</v>
      </c>
      <c r="GB588" s="466">
        <f t="shared" si="1440"/>
        <v>0</v>
      </c>
      <c r="GC588" s="468">
        <f t="shared" si="1441"/>
        <v>44.542420785923809</v>
      </c>
    </row>
    <row r="589" spans="1:185">
      <c r="A589" s="97">
        <v>586</v>
      </c>
      <c r="B589" s="97" t="s">
        <v>11</v>
      </c>
      <c r="C589" s="97" t="s">
        <v>213</v>
      </c>
      <c r="D589" s="97" t="s">
        <v>935</v>
      </c>
      <c r="E589" s="321">
        <v>0.21345119514824001</v>
      </c>
      <c r="F589" s="122">
        <v>0.10507979336126699</v>
      </c>
      <c r="G589" s="122">
        <v>1.7916079996810399</v>
      </c>
      <c r="H589" s="122">
        <v>0.19404845653980901</v>
      </c>
      <c r="I589" s="122">
        <v>9.6410710408962999E-2</v>
      </c>
      <c r="J589" s="122">
        <v>1.7485198272887099</v>
      </c>
      <c r="K589" s="122">
        <v>0.177847456133059</v>
      </c>
      <c r="L589" s="122">
        <v>9.0368622290689996E-2</v>
      </c>
      <c r="M589" s="122">
        <v>1.69844438369763</v>
      </c>
      <c r="N589" s="122">
        <v>0.150653784572369</v>
      </c>
      <c r="O589" s="122">
        <v>7.6603169360364001E-2</v>
      </c>
      <c r="P589" s="475">
        <v>1.6357381037087899</v>
      </c>
      <c r="Q589" s="474">
        <v>1</v>
      </c>
      <c r="R589" s="97">
        <v>0.21345119514824001</v>
      </c>
      <c r="S589" s="97">
        <v>0.10507979336126699</v>
      </c>
      <c r="T589" s="97">
        <v>1.7916079996810399</v>
      </c>
      <c r="U589" s="97">
        <v>0.19404845653980901</v>
      </c>
      <c r="V589" s="97">
        <v>9.6410710408962999E-2</v>
      </c>
      <c r="W589" s="97">
        <v>1.7485198272887099</v>
      </c>
      <c r="X589" s="97">
        <v>0.177847456133059</v>
      </c>
      <c r="Y589" s="97">
        <v>9.0368622290689996E-2</v>
      </c>
      <c r="Z589" s="97">
        <v>1.69844438369763</v>
      </c>
      <c r="AA589" s="97">
        <v>0.150653784572369</v>
      </c>
      <c r="AB589" s="97">
        <v>7.6603169360364001E-2</v>
      </c>
      <c r="AC589" s="97">
        <v>1.6357381037087899</v>
      </c>
      <c r="AD589" s="321">
        <v>91.430128027263905</v>
      </c>
      <c r="AE589" s="97">
        <v>45.010096820618699</v>
      </c>
      <c r="AF589" s="97">
        <v>767.42108973316203</v>
      </c>
      <c r="AG589" s="97">
        <v>83.119118694117006</v>
      </c>
      <c r="AH589" s="97">
        <v>41.296763832917698</v>
      </c>
      <c r="AI589" s="97">
        <v>748.96461252507902</v>
      </c>
      <c r="AJ589" s="97">
        <v>76.179548548678497</v>
      </c>
      <c r="AK589" s="97">
        <v>38.708683265732098</v>
      </c>
      <c r="AL589" s="97">
        <v>727.51519775390602</v>
      </c>
      <c r="AM589" s="97">
        <v>64.531354821777299</v>
      </c>
      <c r="AN589" s="97">
        <v>32.812360582231101</v>
      </c>
      <c r="AO589" s="97">
        <v>700.65545492637705</v>
      </c>
      <c r="AP589" s="466">
        <f t="shared" si="1298"/>
        <v>428.34207587250319</v>
      </c>
      <c r="AQ589" s="122">
        <f t="shared" si="1299"/>
        <v>428.34207587250239</v>
      </c>
      <c r="AR589" s="473">
        <f t="shared" si="1300"/>
        <v>428.34207587250449</v>
      </c>
      <c r="AS589" s="122">
        <f t="shared" si="1301"/>
        <v>428.34207587250319</v>
      </c>
      <c r="AT589" s="122">
        <f t="shared" si="1302"/>
        <v>428.34207587250046</v>
      </c>
      <c r="AU589" s="122">
        <f t="shared" si="1303"/>
        <v>428.34207587250449</v>
      </c>
      <c r="AV589" s="122">
        <f t="shared" si="1304"/>
        <v>428.34207587250353</v>
      </c>
      <c r="AW589" s="122">
        <f t="shared" si="1305"/>
        <v>428.34207587250074</v>
      </c>
      <c r="AX589" s="122">
        <f t="shared" si="1306"/>
        <v>428.34207863201004</v>
      </c>
      <c r="AY589" s="122">
        <f t="shared" si="1307"/>
        <v>428.34207587250233</v>
      </c>
      <c r="AZ589" s="122">
        <f t="shared" si="1308"/>
        <v>428.34207587250125</v>
      </c>
      <c r="BA589" s="469">
        <f t="shared" si="1309"/>
        <v>428.34207587250444</v>
      </c>
      <c r="BB589" s="97">
        <f t="shared" si="1310"/>
        <v>3.2940262771265612E-2</v>
      </c>
      <c r="BC589" s="97">
        <f t="shared" si="1311"/>
        <v>1.6216147222162636E-2</v>
      </c>
      <c r="BD589" s="97">
        <f t="shared" si="1312"/>
        <v>0.27648492786188844</v>
      </c>
      <c r="BE589" s="97">
        <f t="shared" si="1313"/>
        <v>2.9945989032015636E-2</v>
      </c>
      <c r="BF589" s="97">
        <f t="shared" si="1314"/>
        <v>1.48783150763343E-2</v>
      </c>
      <c r="BG589" s="97">
        <f t="shared" si="1315"/>
        <v>0.26983546534680991</v>
      </c>
      <c r="BH589" s="97">
        <f t="shared" si="1316"/>
        <v>2.7445814647022844E-2</v>
      </c>
      <c r="BI589" s="97">
        <f t="shared" si="1317"/>
        <v>1.3945886611059924E-2</v>
      </c>
      <c r="BJ589" s="97">
        <f t="shared" si="1318"/>
        <v>0.26210771161307089</v>
      </c>
      <c r="BK589" s="97">
        <f t="shared" si="1319"/>
        <v>2.3249226821395921E-2</v>
      </c>
      <c r="BL589" s="97">
        <f t="shared" si="1320"/>
        <v>1.1821571324956617E-2</v>
      </c>
      <c r="BM589" s="469">
        <f t="shared" si="1321"/>
        <v>0.2524307391379042</v>
      </c>
      <c r="BN589" s="467">
        <f t="shared" si="1322"/>
        <v>5563958.6306880945</v>
      </c>
      <c r="BO589" s="97">
        <f t="shared" si="1323"/>
        <v>8292083.8225925956</v>
      </c>
      <c r="BP589" s="97">
        <f t="shared" si="1324"/>
        <v>1679589.665898469</v>
      </c>
      <c r="BQ589" s="97">
        <f t="shared" si="1325"/>
        <v>5870641.5011467412</v>
      </c>
      <c r="BR589" s="97">
        <f t="shared" si="1326"/>
        <v>8703951.5434604697</v>
      </c>
      <c r="BS589" s="97">
        <f t="shared" si="1327"/>
        <v>1702767.9723182414</v>
      </c>
      <c r="BT589" s="97">
        <f t="shared" si="1328"/>
        <v>6165980.7945773257</v>
      </c>
      <c r="BU589" s="97">
        <f t="shared" si="1329"/>
        <v>9026950.3875457291</v>
      </c>
      <c r="BV589" s="97">
        <f t="shared" si="1330"/>
        <v>1730852.671579662</v>
      </c>
      <c r="BW589" s="97">
        <f t="shared" si="1331"/>
        <v>6769806.1485076286</v>
      </c>
      <c r="BX589" s="97">
        <f t="shared" si="1332"/>
        <v>9907135.0960287601</v>
      </c>
      <c r="BY589" s="469">
        <f t="shared" si="1333"/>
        <v>1767901.8330573733</v>
      </c>
      <c r="BZ589" s="470">
        <f t="shared" si="1334"/>
        <v>1.3033327423685712</v>
      </c>
      <c r="CA589" s="470">
        <f t="shared" si="1335"/>
        <v>3.9456129277320713</v>
      </c>
      <c r="CB589" s="470">
        <f t="shared" si="1336"/>
        <v>4.6873804598926955E-2</v>
      </c>
      <c r="CC589" s="470">
        <f t="shared" si="1337"/>
        <v>1.5126741036310123</v>
      </c>
      <c r="CD589" s="470">
        <f t="shared" si="1338"/>
        <v>4.513996166265823</v>
      </c>
      <c r="CE589" s="470">
        <f t="shared" si="1339"/>
        <v>4.8691697564521977E-2</v>
      </c>
      <c r="CF589" s="470">
        <f t="shared" si="1340"/>
        <v>1.7335026681416696</v>
      </c>
      <c r="CG589" s="470">
        <f t="shared" si="1341"/>
        <v>4.994515883239103</v>
      </c>
      <c r="CH589" s="470">
        <f t="shared" si="1342"/>
        <v>5.0954057966015841E-2</v>
      </c>
      <c r="CI589" s="470">
        <f t="shared" si="1343"/>
        <v>2.2468091882735419</v>
      </c>
      <c r="CJ589" s="470">
        <f t="shared" si="1344"/>
        <v>6.4665308098563532</v>
      </c>
      <c r="CK589" s="472">
        <f t="shared" si="1345"/>
        <v>5.4039880499479775E-2</v>
      </c>
      <c r="CL589" s="470">
        <f t="shared" si="1346"/>
        <v>0</v>
      </c>
      <c r="CM589" s="116">
        <f t="shared" si="1347"/>
        <v>0</v>
      </c>
      <c r="CN589" s="116">
        <f t="shared" si="1348"/>
        <v>0</v>
      </c>
      <c r="CO589" s="116">
        <f t="shared" si="1349"/>
        <v>0</v>
      </c>
      <c r="CP589" s="116">
        <f t="shared" si="1350"/>
        <v>0</v>
      </c>
      <c r="CQ589" s="116">
        <f t="shared" si="1351"/>
        <v>0</v>
      </c>
      <c r="CR589" s="116">
        <f t="shared" si="1352"/>
        <v>0</v>
      </c>
      <c r="CS589" s="116">
        <f t="shared" si="1353"/>
        <v>0</v>
      </c>
      <c r="CT589" s="116">
        <f t="shared" si="1354"/>
        <v>0</v>
      </c>
      <c r="CU589" s="116">
        <f t="shared" si="1355"/>
        <v>0</v>
      </c>
      <c r="CV589" s="116">
        <f t="shared" si="1356"/>
        <v>0</v>
      </c>
      <c r="CW589" s="471">
        <f t="shared" si="1357"/>
        <v>0</v>
      </c>
      <c r="CX589" s="470">
        <f t="shared" si="1358"/>
        <v>0</v>
      </c>
      <c r="CY589" s="116">
        <f t="shared" si="1359"/>
        <v>0</v>
      </c>
      <c r="CZ589" s="116">
        <f t="shared" si="1360"/>
        <v>0</v>
      </c>
      <c r="DA589" s="116">
        <f t="shared" si="1361"/>
        <v>0</v>
      </c>
      <c r="DB589" s="116">
        <f t="shared" si="1362"/>
        <v>0</v>
      </c>
      <c r="DC589" s="116">
        <f t="shared" si="1363"/>
        <v>0</v>
      </c>
      <c r="DD589" s="116">
        <f t="shared" si="1364"/>
        <v>0</v>
      </c>
      <c r="DE589" s="116">
        <f t="shared" si="1365"/>
        <v>0</v>
      </c>
      <c r="DF589" s="116">
        <f t="shared" si="1366"/>
        <v>0</v>
      </c>
      <c r="DG589" s="116">
        <f t="shared" si="1367"/>
        <v>0</v>
      </c>
      <c r="DH589" s="116">
        <f t="shared" si="1368"/>
        <v>0</v>
      </c>
      <c r="DI589" s="471">
        <f t="shared" si="1369"/>
        <v>0</v>
      </c>
      <c r="DJ589" s="470">
        <f t="shared" si="1370"/>
        <v>0</v>
      </c>
      <c r="DK589" s="116">
        <f t="shared" si="1371"/>
        <v>0</v>
      </c>
      <c r="DL589" s="116">
        <f t="shared" si="1372"/>
        <v>0</v>
      </c>
      <c r="DM589" s="116">
        <f t="shared" si="1373"/>
        <v>0</v>
      </c>
      <c r="DN589" s="116">
        <f t="shared" si="1374"/>
        <v>0</v>
      </c>
      <c r="DO589" s="116">
        <f t="shared" si="1375"/>
        <v>0</v>
      </c>
      <c r="DP589" s="116">
        <f t="shared" si="1376"/>
        <v>0</v>
      </c>
      <c r="DQ589" s="116">
        <f t="shared" si="1377"/>
        <v>0</v>
      </c>
      <c r="DR589" s="116">
        <f t="shared" si="1378"/>
        <v>0</v>
      </c>
      <c r="DS589" s="116">
        <f t="shared" si="1379"/>
        <v>0</v>
      </c>
      <c r="DT589" s="116">
        <f t="shared" si="1380"/>
        <v>0</v>
      </c>
      <c r="DU589" s="471">
        <f t="shared" si="1381"/>
        <v>0</v>
      </c>
      <c r="DV589" s="470">
        <f t="shared" si="1382"/>
        <v>0</v>
      </c>
      <c r="DW589" s="470">
        <f t="shared" si="1383"/>
        <v>0</v>
      </c>
      <c r="DX589" s="470">
        <f t="shared" si="1384"/>
        <v>1.7916079996810399</v>
      </c>
      <c r="DY589" s="470">
        <f t="shared" si="1385"/>
        <v>0</v>
      </c>
      <c r="DZ589" s="470">
        <f t="shared" si="1386"/>
        <v>0</v>
      </c>
      <c r="EA589" s="470">
        <f t="shared" si="1387"/>
        <v>1.7485198272887099</v>
      </c>
      <c r="EB589" s="470">
        <f t="shared" si="1388"/>
        <v>0</v>
      </c>
      <c r="EC589" s="470">
        <f t="shared" si="1389"/>
        <v>0</v>
      </c>
      <c r="ED589" s="470">
        <f t="shared" si="1390"/>
        <v>0</v>
      </c>
      <c r="EE589" s="470">
        <f t="shared" si="1391"/>
        <v>0</v>
      </c>
      <c r="EF589" s="470">
        <f t="shared" si="1392"/>
        <v>0</v>
      </c>
      <c r="EG589" s="470">
        <f t="shared" si="1393"/>
        <v>0</v>
      </c>
      <c r="EH589" s="466">
        <f t="shared" si="1394"/>
        <v>168.91057212638984</v>
      </c>
      <c r="EI589" s="122">
        <f t="shared" si="1395"/>
        <v>511.3473446553192</v>
      </c>
      <c r="EJ589" s="122">
        <f t="shared" si="1396"/>
        <v>6.0747964776491132</v>
      </c>
      <c r="EK589" s="122">
        <f t="shared" si="1397"/>
        <v>196.04099550261517</v>
      </c>
      <c r="EL589" s="122">
        <f t="shared" si="1398"/>
        <v>585.00922307426617</v>
      </c>
      <c r="EM589" s="122">
        <f t="shared" si="1399"/>
        <v>6.3103935212138786</v>
      </c>
      <c r="EN589" s="122">
        <f t="shared" si="1400"/>
        <v>224.66014850997234</v>
      </c>
      <c r="EO589" s="122">
        <f t="shared" si="1401"/>
        <v>647.2840801951462</v>
      </c>
      <c r="EP589" s="122">
        <f t="shared" si="1402"/>
        <v>6.6035930836509849</v>
      </c>
      <c r="EQ589" s="122">
        <f t="shared" si="1403"/>
        <v>291.18414132712041</v>
      </c>
      <c r="ER589" s="122">
        <f t="shared" si="1404"/>
        <v>838.05568851187536</v>
      </c>
      <c r="ES589" s="469">
        <f t="shared" si="1405"/>
        <v>7.0035124846327035</v>
      </c>
      <c r="ET589" s="466">
        <f t="shared" si="1406"/>
        <v>0</v>
      </c>
      <c r="EU589" s="122">
        <f t="shared" si="1407"/>
        <v>0</v>
      </c>
      <c r="EV589" s="122">
        <f t="shared" si="1408"/>
        <v>0</v>
      </c>
      <c r="EW589" s="122">
        <f t="shared" si="1409"/>
        <v>0</v>
      </c>
      <c r="EX589" s="122">
        <f t="shared" si="1410"/>
        <v>0</v>
      </c>
      <c r="EY589" s="122">
        <f t="shared" si="1411"/>
        <v>0</v>
      </c>
      <c r="EZ589" s="122">
        <f t="shared" si="1412"/>
        <v>0</v>
      </c>
      <c r="FA589" s="122">
        <f t="shared" si="1413"/>
        <v>0</v>
      </c>
      <c r="FB589" s="122">
        <f t="shared" si="1414"/>
        <v>0</v>
      </c>
      <c r="FC589" s="122">
        <f t="shared" si="1415"/>
        <v>0</v>
      </c>
      <c r="FD589" s="122">
        <f t="shared" si="1416"/>
        <v>0</v>
      </c>
      <c r="FE589" s="469">
        <f t="shared" si="1417"/>
        <v>0</v>
      </c>
      <c r="FF589" s="466">
        <f t="shared" si="1418"/>
        <v>0</v>
      </c>
      <c r="FG589" s="466">
        <f t="shared" si="1419"/>
        <v>0</v>
      </c>
      <c r="FH589" s="466">
        <f t="shared" si="1420"/>
        <v>0</v>
      </c>
      <c r="FI589" s="466">
        <f t="shared" si="1421"/>
        <v>0</v>
      </c>
      <c r="FJ589" s="466">
        <f t="shared" si="1422"/>
        <v>0</v>
      </c>
      <c r="FK589" s="466">
        <f t="shared" si="1423"/>
        <v>0</v>
      </c>
      <c r="FL589" s="466">
        <f t="shared" si="1424"/>
        <v>0</v>
      </c>
      <c r="FM589" s="466">
        <f t="shared" si="1425"/>
        <v>0</v>
      </c>
      <c r="FN589" s="466">
        <f t="shared" si="1426"/>
        <v>0</v>
      </c>
      <c r="FO589" s="466">
        <f t="shared" si="1427"/>
        <v>0</v>
      </c>
      <c r="FP589" s="466">
        <f t="shared" si="1428"/>
        <v>0</v>
      </c>
      <c r="FQ589" s="468">
        <f t="shared" si="1429"/>
        <v>0</v>
      </c>
      <c r="FR589" s="466">
        <f t="shared" si="1430"/>
        <v>0</v>
      </c>
      <c r="FS589" s="466">
        <f t="shared" si="1431"/>
        <v>0</v>
      </c>
      <c r="FT589" s="466">
        <f t="shared" si="1432"/>
        <v>6.0747964776491132</v>
      </c>
      <c r="FU589" s="466">
        <f t="shared" si="1433"/>
        <v>0</v>
      </c>
      <c r="FV589" s="466">
        <f t="shared" si="1434"/>
        <v>0</v>
      </c>
      <c r="FW589" s="466">
        <f t="shared" si="1435"/>
        <v>6.3103935212138786</v>
      </c>
      <c r="FX589" s="466">
        <f t="shared" si="1436"/>
        <v>0</v>
      </c>
      <c r="FY589" s="466">
        <f t="shared" si="1437"/>
        <v>0</v>
      </c>
      <c r="FZ589" s="466">
        <f t="shared" si="1438"/>
        <v>0</v>
      </c>
      <c r="GA589" s="466">
        <f t="shared" si="1439"/>
        <v>0</v>
      </c>
      <c r="GB589" s="466">
        <f t="shared" si="1440"/>
        <v>0</v>
      </c>
      <c r="GC589" s="468">
        <f t="shared" si="1441"/>
        <v>0</v>
      </c>
    </row>
    <row r="590" spans="1:185">
      <c r="A590" s="97">
        <v>587</v>
      </c>
      <c r="B590" s="97" t="s">
        <v>11</v>
      </c>
      <c r="C590" s="97" t="s">
        <v>213</v>
      </c>
      <c r="D590" s="97" t="s">
        <v>935</v>
      </c>
      <c r="E590" s="321">
        <v>0.21454355453895799</v>
      </c>
      <c r="F590" s="122">
        <v>0</v>
      </c>
      <c r="G590" s="122">
        <v>1.1779534565591501</v>
      </c>
      <c r="H590" s="122">
        <v>0.19895641844360501</v>
      </c>
      <c r="I590" s="122">
        <v>0</v>
      </c>
      <c r="J590" s="122">
        <v>1.13415190828337</v>
      </c>
      <c r="K590" s="122">
        <v>0.18788778835008199</v>
      </c>
      <c r="L590" s="122">
        <v>0</v>
      </c>
      <c r="M590" s="122">
        <v>1.09373049246937</v>
      </c>
      <c r="N590" s="122">
        <v>0.15369798610163801</v>
      </c>
      <c r="O590" s="122">
        <v>0</v>
      </c>
      <c r="P590" s="475">
        <v>1.0269984127299501</v>
      </c>
      <c r="Q590" s="474">
        <v>1</v>
      </c>
      <c r="R590" s="97">
        <v>0.21454355453895799</v>
      </c>
      <c r="S590" s="97">
        <v>0</v>
      </c>
      <c r="T590" s="97">
        <v>1.1779534565591501</v>
      </c>
      <c r="U590" s="97">
        <v>0.19895641844360501</v>
      </c>
      <c r="V590" s="97">
        <v>0</v>
      </c>
      <c r="W590" s="97">
        <v>1.13415190828337</v>
      </c>
      <c r="X590" s="97">
        <v>0.18788778835008199</v>
      </c>
      <c r="Y590" s="97">
        <v>0</v>
      </c>
      <c r="Z590" s="97">
        <v>1.09373049246937</v>
      </c>
      <c r="AA590" s="97">
        <v>0.15369798610163801</v>
      </c>
      <c r="AB590" s="97">
        <v>0</v>
      </c>
      <c r="AC590" s="97">
        <v>1.0269984127299501</v>
      </c>
      <c r="AD590" s="321">
        <v>671.033788109591</v>
      </c>
      <c r="AE590" s="97">
        <v>0</v>
      </c>
      <c r="AF590" s="97">
        <v>3684.3174891471399</v>
      </c>
      <c r="AG590" s="97">
        <v>622.28147298028705</v>
      </c>
      <c r="AH590" s="97">
        <v>0</v>
      </c>
      <c r="AI590" s="97">
        <v>3547.3181794837601</v>
      </c>
      <c r="AJ590" s="97">
        <v>587.66181359782797</v>
      </c>
      <c r="AK590" s="97">
        <v>0</v>
      </c>
      <c r="AL590" s="97">
        <v>3420.89111328125</v>
      </c>
      <c r="AM590" s="97">
        <v>480.72542687302803</v>
      </c>
      <c r="AN590" s="97">
        <v>0</v>
      </c>
      <c r="AO590" s="97">
        <v>3212.1712384120001</v>
      </c>
      <c r="AP590" s="466">
        <f t="shared" si="1298"/>
        <v>3127.7275588707607</v>
      </c>
      <c r="AQ590" s="122">
        <f t="shared" si="1299"/>
        <v>0</v>
      </c>
      <c r="AR590" s="473">
        <f t="shared" si="1300"/>
        <v>3127.7275588707735</v>
      </c>
      <c r="AS590" s="122">
        <f t="shared" si="1301"/>
        <v>3127.7275588707644</v>
      </c>
      <c r="AT590" s="122">
        <f t="shared" si="1302"/>
        <v>0</v>
      </c>
      <c r="AU590" s="122">
        <f t="shared" si="1303"/>
        <v>3127.7275588707612</v>
      </c>
      <c r="AV590" s="122">
        <f t="shared" si="1304"/>
        <v>3127.7275588707598</v>
      </c>
      <c r="AW590" s="122">
        <f t="shared" si="1305"/>
        <v>0</v>
      </c>
      <c r="AX590" s="122">
        <f t="shared" si="1306"/>
        <v>3127.7276594508517</v>
      </c>
      <c r="AY590" s="122">
        <f t="shared" si="1307"/>
        <v>3127.7275588707585</v>
      </c>
      <c r="AZ590" s="122">
        <f t="shared" si="1308"/>
        <v>0</v>
      </c>
      <c r="BA590" s="469">
        <f t="shared" si="1309"/>
        <v>3127.727558870768</v>
      </c>
      <c r="BB590" s="97">
        <f t="shared" si="1310"/>
        <v>3.3108838099906522E-2</v>
      </c>
      <c r="BC590" s="97">
        <f t="shared" si="1311"/>
        <v>0</v>
      </c>
      <c r="BD590" s="97">
        <f t="shared" si="1312"/>
        <v>0.18178439509055591</v>
      </c>
      <c r="BE590" s="97">
        <f t="shared" si="1313"/>
        <v>3.0703396619591442E-2</v>
      </c>
      <c r="BF590" s="97">
        <f t="shared" si="1314"/>
        <v>0</v>
      </c>
      <c r="BG590" s="97">
        <f t="shared" si="1315"/>
        <v>0.1750248428238636</v>
      </c>
      <c r="BH590" s="97">
        <f t="shared" si="1316"/>
        <v>2.8995261026603207E-2</v>
      </c>
      <c r="BI590" s="97">
        <f t="shared" si="1317"/>
        <v>0</v>
      </c>
      <c r="BJ590" s="97">
        <f t="shared" si="1318"/>
        <v>0.16878692011007865</v>
      </c>
      <c r="BK590" s="97">
        <f t="shared" si="1319"/>
        <v>2.3719014766285001E-2</v>
      </c>
      <c r="BL590" s="97">
        <f t="shared" si="1320"/>
        <v>0</v>
      </c>
      <c r="BM590" s="469">
        <f t="shared" si="1321"/>
        <v>0.15848867727118085</v>
      </c>
      <c r="BN590" s="467">
        <f t="shared" si="1322"/>
        <v>40511093.680235364</v>
      </c>
      <c r="BO590" s="97">
        <f t="shared" si="1323"/>
        <v>0</v>
      </c>
      <c r="BP590" s="97">
        <f t="shared" si="1324"/>
        <v>15530020.924802843</v>
      </c>
      <c r="BQ590" s="97">
        <f t="shared" si="1325"/>
        <v>42268462.451802768</v>
      </c>
      <c r="BR590" s="97">
        <f t="shared" si="1326"/>
        <v>0</v>
      </c>
      <c r="BS590" s="97">
        <f t="shared" si="1327"/>
        <v>15864897.746545976</v>
      </c>
      <c r="BT590" s="97">
        <f t="shared" si="1328"/>
        <v>43652818.778885007</v>
      </c>
      <c r="BU590" s="97">
        <f t="shared" si="1329"/>
        <v>0</v>
      </c>
      <c r="BV590" s="97">
        <f t="shared" si="1330"/>
        <v>16192379.81695695</v>
      </c>
      <c r="BW590" s="97">
        <f t="shared" si="1331"/>
        <v>48879076.836715847</v>
      </c>
      <c r="BX590" s="97">
        <f t="shared" si="1332"/>
        <v>0</v>
      </c>
      <c r="BY590" s="469">
        <f t="shared" si="1333"/>
        <v>16776578.631925568</v>
      </c>
      <c r="BZ590" s="470">
        <f t="shared" si="1334"/>
        <v>9.4412283247780202</v>
      </c>
      <c r="CA590" s="470">
        <f t="shared" si="1335"/>
        <v>0</v>
      </c>
      <c r="CB590" s="470">
        <f t="shared" si="1336"/>
        <v>0.65919501480842313</v>
      </c>
      <c r="CC590" s="470">
        <f t="shared" si="1337"/>
        <v>10.622543063063818</v>
      </c>
      <c r="CD590" s="470">
        <f t="shared" si="1338"/>
        <v>0</v>
      </c>
      <c r="CE590" s="470">
        <f t="shared" si="1339"/>
        <v>0.69941679023221737</v>
      </c>
      <c r="CF590" s="470">
        <f t="shared" si="1340"/>
        <v>11.616725909176406</v>
      </c>
      <c r="CG590" s="470">
        <f t="shared" si="1341"/>
        <v>0</v>
      </c>
      <c r="CH590" s="470">
        <f t="shared" si="1342"/>
        <v>0.74023627979862783</v>
      </c>
      <c r="CI590" s="470">
        <f t="shared" si="1343"/>
        <v>15.901014084983814</v>
      </c>
      <c r="CJ590" s="470">
        <f t="shared" si="1344"/>
        <v>0</v>
      </c>
      <c r="CK590" s="472">
        <f t="shared" si="1345"/>
        <v>0.81677724249496875</v>
      </c>
      <c r="CL590" s="470">
        <f t="shared" si="1346"/>
        <v>0</v>
      </c>
      <c r="CM590" s="116">
        <f t="shared" si="1347"/>
        <v>0</v>
      </c>
      <c r="CN590" s="116">
        <f t="shared" si="1348"/>
        <v>0</v>
      </c>
      <c r="CO590" s="116">
        <f t="shared" si="1349"/>
        <v>0</v>
      </c>
      <c r="CP590" s="116">
        <f t="shared" si="1350"/>
        <v>0</v>
      </c>
      <c r="CQ590" s="116">
        <f t="shared" si="1351"/>
        <v>0</v>
      </c>
      <c r="CR590" s="116">
        <f t="shared" si="1352"/>
        <v>0</v>
      </c>
      <c r="CS590" s="116">
        <f t="shared" si="1353"/>
        <v>0</v>
      </c>
      <c r="CT590" s="116">
        <f t="shared" si="1354"/>
        <v>0</v>
      </c>
      <c r="CU590" s="116">
        <f t="shared" si="1355"/>
        <v>0</v>
      </c>
      <c r="CV590" s="116">
        <f t="shared" si="1356"/>
        <v>0</v>
      </c>
      <c r="CW590" s="471">
        <f t="shared" si="1357"/>
        <v>0</v>
      </c>
      <c r="CX590" s="470">
        <f t="shared" si="1358"/>
        <v>0</v>
      </c>
      <c r="CY590" s="116">
        <f t="shared" si="1359"/>
        <v>0</v>
      </c>
      <c r="CZ590" s="116">
        <f t="shared" si="1360"/>
        <v>0</v>
      </c>
      <c r="DA590" s="116">
        <f t="shared" si="1361"/>
        <v>0</v>
      </c>
      <c r="DB590" s="116">
        <f t="shared" si="1362"/>
        <v>0</v>
      </c>
      <c r="DC590" s="116">
        <f t="shared" si="1363"/>
        <v>0</v>
      </c>
      <c r="DD590" s="116">
        <f t="shared" si="1364"/>
        <v>0</v>
      </c>
      <c r="DE590" s="116">
        <f t="shared" si="1365"/>
        <v>0</v>
      </c>
      <c r="DF590" s="116">
        <f t="shared" si="1366"/>
        <v>0</v>
      </c>
      <c r="DG590" s="116">
        <f t="shared" si="1367"/>
        <v>0</v>
      </c>
      <c r="DH590" s="116">
        <f t="shared" si="1368"/>
        <v>0</v>
      </c>
      <c r="DI590" s="471">
        <f t="shared" si="1369"/>
        <v>0</v>
      </c>
      <c r="DJ590" s="470">
        <f t="shared" si="1370"/>
        <v>0</v>
      </c>
      <c r="DK590" s="116">
        <f t="shared" si="1371"/>
        <v>0</v>
      </c>
      <c r="DL590" s="116">
        <f t="shared" si="1372"/>
        <v>0</v>
      </c>
      <c r="DM590" s="116">
        <f t="shared" si="1373"/>
        <v>0</v>
      </c>
      <c r="DN590" s="116">
        <f t="shared" si="1374"/>
        <v>0</v>
      </c>
      <c r="DO590" s="116">
        <f t="shared" si="1375"/>
        <v>0</v>
      </c>
      <c r="DP590" s="116">
        <f t="shared" si="1376"/>
        <v>0</v>
      </c>
      <c r="DQ590" s="116">
        <f t="shared" si="1377"/>
        <v>0</v>
      </c>
      <c r="DR590" s="116">
        <f t="shared" si="1378"/>
        <v>0</v>
      </c>
      <c r="DS590" s="116">
        <f t="shared" si="1379"/>
        <v>0</v>
      </c>
      <c r="DT590" s="116">
        <f t="shared" si="1380"/>
        <v>0</v>
      </c>
      <c r="DU590" s="471">
        <f t="shared" si="1381"/>
        <v>0</v>
      </c>
      <c r="DV590" s="470">
        <f t="shared" si="1382"/>
        <v>0</v>
      </c>
      <c r="DW590" s="470">
        <f t="shared" si="1383"/>
        <v>0</v>
      </c>
      <c r="DX590" s="470">
        <f t="shared" si="1384"/>
        <v>0</v>
      </c>
      <c r="DY590" s="470">
        <f t="shared" si="1385"/>
        <v>0</v>
      </c>
      <c r="DZ590" s="470">
        <f t="shared" si="1386"/>
        <v>0</v>
      </c>
      <c r="EA590" s="470">
        <f t="shared" si="1387"/>
        <v>0</v>
      </c>
      <c r="EB590" s="470">
        <f t="shared" si="1388"/>
        <v>0</v>
      </c>
      <c r="EC590" s="470">
        <f t="shared" si="1389"/>
        <v>0</v>
      </c>
      <c r="ED590" s="470">
        <f t="shared" si="1390"/>
        <v>0</v>
      </c>
      <c r="EE590" s="470">
        <f t="shared" si="1391"/>
        <v>0</v>
      </c>
      <c r="EF590" s="470">
        <f t="shared" si="1392"/>
        <v>0</v>
      </c>
      <c r="EG590" s="470">
        <f t="shared" si="1393"/>
        <v>0</v>
      </c>
      <c r="EH590" s="466">
        <f t="shared" si="1394"/>
        <v>1223.5734023040131</v>
      </c>
      <c r="EI590" s="122">
        <f t="shared" si="1395"/>
        <v>0</v>
      </c>
      <c r="EJ590" s="122">
        <f t="shared" si="1396"/>
        <v>85.430990471247881</v>
      </c>
      <c r="EK590" s="122">
        <f t="shared" si="1397"/>
        <v>1376.6705676085298</v>
      </c>
      <c r="EL590" s="122">
        <f t="shared" si="1398"/>
        <v>0</v>
      </c>
      <c r="EM590" s="122">
        <f t="shared" si="1399"/>
        <v>90.643690864568455</v>
      </c>
      <c r="EN590" s="122">
        <f t="shared" si="1400"/>
        <v>1505.5156337041926</v>
      </c>
      <c r="EO590" s="122">
        <f t="shared" si="1401"/>
        <v>0</v>
      </c>
      <c r="EP590" s="122">
        <f t="shared" si="1402"/>
        <v>95.933854391067044</v>
      </c>
      <c r="EQ590" s="122">
        <f t="shared" si="1403"/>
        <v>2060.7549393743875</v>
      </c>
      <c r="ER590" s="122">
        <f t="shared" si="1404"/>
        <v>0</v>
      </c>
      <c r="ES590" s="469">
        <f t="shared" si="1405"/>
        <v>105.85348379947754</v>
      </c>
      <c r="ET590" s="466">
        <f t="shared" si="1406"/>
        <v>0</v>
      </c>
      <c r="EU590" s="122">
        <f t="shared" si="1407"/>
        <v>0</v>
      </c>
      <c r="EV590" s="122">
        <f t="shared" si="1408"/>
        <v>0</v>
      </c>
      <c r="EW590" s="122">
        <f t="shared" si="1409"/>
        <v>0</v>
      </c>
      <c r="EX590" s="122">
        <f t="shared" si="1410"/>
        <v>0</v>
      </c>
      <c r="EY590" s="122">
        <f t="shared" si="1411"/>
        <v>0</v>
      </c>
      <c r="EZ590" s="122">
        <f t="shared" si="1412"/>
        <v>0</v>
      </c>
      <c r="FA590" s="122">
        <f t="shared" si="1413"/>
        <v>0</v>
      </c>
      <c r="FB590" s="122">
        <f t="shared" si="1414"/>
        <v>0</v>
      </c>
      <c r="FC590" s="122">
        <f t="shared" si="1415"/>
        <v>0</v>
      </c>
      <c r="FD590" s="122">
        <f t="shared" si="1416"/>
        <v>0</v>
      </c>
      <c r="FE590" s="469">
        <f t="shared" si="1417"/>
        <v>0</v>
      </c>
      <c r="FF590" s="466">
        <f t="shared" si="1418"/>
        <v>0</v>
      </c>
      <c r="FG590" s="466">
        <f t="shared" si="1419"/>
        <v>0</v>
      </c>
      <c r="FH590" s="466">
        <f t="shared" si="1420"/>
        <v>0</v>
      </c>
      <c r="FI590" s="466">
        <f t="shared" si="1421"/>
        <v>0</v>
      </c>
      <c r="FJ590" s="466">
        <f t="shared" si="1422"/>
        <v>0</v>
      </c>
      <c r="FK590" s="466">
        <f t="shared" si="1423"/>
        <v>0</v>
      </c>
      <c r="FL590" s="466">
        <f t="shared" si="1424"/>
        <v>0</v>
      </c>
      <c r="FM590" s="466">
        <f t="shared" si="1425"/>
        <v>0</v>
      </c>
      <c r="FN590" s="466">
        <f t="shared" si="1426"/>
        <v>0</v>
      </c>
      <c r="FO590" s="466">
        <f t="shared" si="1427"/>
        <v>0</v>
      </c>
      <c r="FP590" s="466">
        <f t="shared" si="1428"/>
        <v>0</v>
      </c>
      <c r="FQ590" s="468">
        <f t="shared" si="1429"/>
        <v>0</v>
      </c>
      <c r="FR590" s="466">
        <f t="shared" si="1430"/>
        <v>0</v>
      </c>
      <c r="FS590" s="466">
        <f t="shared" si="1431"/>
        <v>0</v>
      </c>
      <c r="FT590" s="466">
        <f t="shared" si="1432"/>
        <v>0</v>
      </c>
      <c r="FU590" s="466">
        <f t="shared" si="1433"/>
        <v>0</v>
      </c>
      <c r="FV590" s="466">
        <f t="shared" si="1434"/>
        <v>0</v>
      </c>
      <c r="FW590" s="466">
        <f t="shared" si="1435"/>
        <v>0</v>
      </c>
      <c r="FX590" s="466">
        <f t="shared" si="1436"/>
        <v>0</v>
      </c>
      <c r="FY590" s="466">
        <f t="shared" si="1437"/>
        <v>0</v>
      </c>
      <c r="FZ590" s="466">
        <f t="shared" si="1438"/>
        <v>0</v>
      </c>
      <c r="GA590" s="466">
        <f t="shared" si="1439"/>
        <v>0</v>
      </c>
      <c r="GB590" s="466">
        <f t="shared" si="1440"/>
        <v>0</v>
      </c>
      <c r="GC590" s="468">
        <f t="shared" si="1441"/>
        <v>0</v>
      </c>
    </row>
    <row r="591" spans="1:185">
      <c r="A591" s="97">
        <v>588</v>
      </c>
      <c r="B591" s="97" t="s">
        <v>11</v>
      </c>
      <c r="C591" s="97" t="s">
        <v>213</v>
      </c>
      <c r="D591" s="97" t="s">
        <v>935</v>
      </c>
      <c r="E591" s="321">
        <v>0.27601839605449202</v>
      </c>
      <c r="F591" s="122">
        <v>0</v>
      </c>
      <c r="G591" s="122">
        <v>3.9208575472381302</v>
      </c>
      <c r="H591" s="122">
        <v>0.27601839605449202</v>
      </c>
      <c r="I591" s="122">
        <v>0</v>
      </c>
      <c r="J591" s="122">
        <v>3.9186795125210399</v>
      </c>
      <c r="K591" s="122">
        <v>0.27601839605449202</v>
      </c>
      <c r="L591" s="122">
        <v>0</v>
      </c>
      <c r="M591" s="122">
        <v>3.9161482829849499</v>
      </c>
      <c r="N591" s="122">
        <v>0.27601839605449202</v>
      </c>
      <c r="O591" s="122">
        <v>0</v>
      </c>
      <c r="P591" s="475">
        <v>3.9129785858914699</v>
      </c>
      <c r="Q591" s="474">
        <v>2</v>
      </c>
      <c r="R591" s="97">
        <v>0.55203679210898504</v>
      </c>
      <c r="S591" s="97">
        <v>0</v>
      </c>
      <c r="T591" s="97">
        <v>7.8417150944762701</v>
      </c>
      <c r="U591" s="97">
        <v>0.55203679210898504</v>
      </c>
      <c r="V591" s="97">
        <v>0</v>
      </c>
      <c r="W591" s="97">
        <v>7.8373590250420797</v>
      </c>
      <c r="X591" s="97">
        <v>0.55203679210898504</v>
      </c>
      <c r="Y591" s="97">
        <v>0</v>
      </c>
      <c r="Z591" s="97">
        <v>7.8322965659699104</v>
      </c>
      <c r="AA591" s="97">
        <v>0.55203679210898504</v>
      </c>
      <c r="AB591" s="97">
        <v>0</v>
      </c>
      <c r="AC591" s="97">
        <v>7.8259571717829504</v>
      </c>
      <c r="AD591" s="321">
        <v>791.30228408639505</v>
      </c>
      <c r="AE591" s="97">
        <v>0</v>
      </c>
      <c r="AF591" s="97">
        <v>11240.495478041899</v>
      </c>
      <c r="AG591" s="97">
        <v>791.30228408639505</v>
      </c>
      <c r="AH591" s="97">
        <v>0</v>
      </c>
      <c r="AI591" s="97">
        <v>11234.2513875353</v>
      </c>
      <c r="AJ591" s="97">
        <v>791.30228408639505</v>
      </c>
      <c r="AK591" s="97">
        <v>0</v>
      </c>
      <c r="AL591" s="97">
        <v>11226.994628906201</v>
      </c>
      <c r="AM591" s="97">
        <v>791.30228408639505</v>
      </c>
      <c r="AN591" s="97">
        <v>0</v>
      </c>
      <c r="AO591" s="97">
        <v>11217.9077078101</v>
      </c>
      <c r="AP591" s="466">
        <f t="shared" si="1298"/>
        <v>1433.4230895432299</v>
      </c>
      <c r="AQ591" s="122">
        <f t="shared" si="1299"/>
        <v>0</v>
      </c>
      <c r="AR591" s="473">
        <f t="shared" si="1300"/>
        <v>1433.4230895432227</v>
      </c>
      <c r="AS591" s="122">
        <f t="shared" si="1301"/>
        <v>1433.4230895432299</v>
      </c>
      <c r="AT591" s="122">
        <f t="shared" si="1302"/>
        <v>0</v>
      </c>
      <c r="AU591" s="122">
        <f t="shared" si="1303"/>
        <v>1433.4230895432256</v>
      </c>
      <c r="AV591" s="122">
        <f t="shared" si="1304"/>
        <v>1433.4230895432299</v>
      </c>
      <c r="AW591" s="122">
        <f t="shared" si="1305"/>
        <v>0</v>
      </c>
      <c r="AX591" s="122">
        <f t="shared" si="1306"/>
        <v>1433.4230751278899</v>
      </c>
      <c r="AY591" s="122">
        <f t="shared" si="1307"/>
        <v>1433.4230895432299</v>
      </c>
      <c r="AZ591" s="122">
        <f t="shared" si="1308"/>
        <v>0</v>
      </c>
      <c r="BA591" s="469">
        <f t="shared" si="1309"/>
        <v>1433.4230895432281</v>
      </c>
      <c r="BB591" s="97">
        <f t="shared" si="1310"/>
        <v>4.2595772253342656E-2</v>
      </c>
      <c r="BC591" s="97">
        <f t="shared" si="1311"/>
        <v>0</v>
      </c>
      <c r="BD591" s="97">
        <f t="shared" si="1312"/>
        <v>0.60507544970655991</v>
      </c>
      <c r="BE591" s="97">
        <f t="shared" si="1313"/>
        <v>4.2595772253342656E-2</v>
      </c>
      <c r="BF591" s="97">
        <f t="shared" si="1314"/>
        <v>0</v>
      </c>
      <c r="BG591" s="97">
        <f t="shared" si="1315"/>
        <v>0.60473933054894136</v>
      </c>
      <c r="BH591" s="97">
        <f t="shared" si="1316"/>
        <v>4.2595772253342656E-2</v>
      </c>
      <c r="BI591" s="97">
        <f t="shared" si="1317"/>
        <v>0</v>
      </c>
      <c r="BJ591" s="97">
        <f t="shared" si="1318"/>
        <v>0.60434870558197729</v>
      </c>
      <c r="BK591" s="97">
        <f t="shared" si="1319"/>
        <v>4.2595772253342656E-2</v>
      </c>
      <c r="BL591" s="97">
        <f t="shared" si="1320"/>
        <v>0</v>
      </c>
      <c r="BM591" s="469">
        <f t="shared" si="1321"/>
        <v>0.60385955088274024</v>
      </c>
      <c r="BN591" s="467">
        <f t="shared" si="1322"/>
        <v>16110705.092503674</v>
      </c>
      <c r="BO591" s="97">
        <f t="shared" si="1323"/>
        <v>0</v>
      </c>
      <c r="BP591" s="97">
        <f t="shared" si="1324"/>
        <v>3616505.4067278085</v>
      </c>
      <c r="BQ591" s="97">
        <f t="shared" si="1325"/>
        <v>16110705.092503674</v>
      </c>
      <c r="BR591" s="97">
        <f t="shared" si="1326"/>
        <v>0</v>
      </c>
      <c r="BS591" s="97">
        <f t="shared" si="1327"/>
        <v>3617636.9465261945</v>
      </c>
      <c r="BT591" s="97">
        <f t="shared" si="1328"/>
        <v>16110705.092503674</v>
      </c>
      <c r="BU591" s="97">
        <f t="shared" si="1329"/>
        <v>0</v>
      </c>
      <c r="BV591" s="97">
        <f t="shared" si="1330"/>
        <v>3618953.1785363331</v>
      </c>
      <c r="BW591" s="97">
        <f t="shared" si="1331"/>
        <v>16110705.092503674</v>
      </c>
      <c r="BX591" s="97">
        <f t="shared" si="1332"/>
        <v>0</v>
      </c>
      <c r="BY591" s="469">
        <f t="shared" si="1333"/>
        <v>3620603.3701936477</v>
      </c>
      <c r="BZ591" s="470">
        <f t="shared" si="1334"/>
        <v>1.459205737986667</v>
      </c>
      <c r="CA591" s="470">
        <f t="shared" si="1335"/>
        <v>0</v>
      </c>
      <c r="CB591" s="470">
        <f t="shared" si="1336"/>
        <v>2.3059403224654811E-2</v>
      </c>
      <c r="CC591" s="470">
        <f t="shared" si="1337"/>
        <v>1.459205737986667</v>
      </c>
      <c r="CD591" s="470">
        <f t="shared" si="1338"/>
        <v>0</v>
      </c>
      <c r="CE591" s="470">
        <f t="shared" si="1339"/>
        <v>2.3079438717602777E-2</v>
      </c>
      <c r="CF591" s="470">
        <f t="shared" si="1340"/>
        <v>1.459205737986667</v>
      </c>
      <c r="CG591" s="470">
        <f t="shared" si="1341"/>
        <v>0</v>
      </c>
      <c r="CH591" s="470">
        <f t="shared" si="1342"/>
        <v>2.3102758865516611E-2</v>
      </c>
      <c r="CI591" s="470">
        <f t="shared" si="1343"/>
        <v>1.459205737986667</v>
      </c>
      <c r="CJ591" s="470">
        <f t="shared" si="1344"/>
        <v>0</v>
      </c>
      <c r="CK591" s="472">
        <f t="shared" si="1345"/>
        <v>2.3132016255136133E-2</v>
      </c>
      <c r="CL591" s="470">
        <f t="shared" si="1346"/>
        <v>0</v>
      </c>
      <c r="CM591" s="116">
        <f t="shared" si="1347"/>
        <v>0</v>
      </c>
      <c r="CN591" s="116">
        <f t="shared" si="1348"/>
        <v>0</v>
      </c>
      <c r="CO591" s="116">
        <f t="shared" si="1349"/>
        <v>0</v>
      </c>
      <c r="CP591" s="116">
        <f t="shared" si="1350"/>
        <v>0</v>
      </c>
      <c r="CQ591" s="116">
        <f t="shared" si="1351"/>
        <v>0</v>
      </c>
      <c r="CR591" s="116">
        <f t="shared" si="1352"/>
        <v>0</v>
      </c>
      <c r="CS591" s="116">
        <f t="shared" si="1353"/>
        <v>0</v>
      </c>
      <c r="CT591" s="116">
        <f t="shared" si="1354"/>
        <v>0</v>
      </c>
      <c r="CU591" s="116">
        <f t="shared" si="1355"/>
        <v>0</v>
      </c>
      <c r="CV591" s="116">
        <f t="shared" si="1356"/>
        <v>0</v>
      </c>
      <c r="CW591" s="471">
        <f t="shared" si="1357"/>
        <v>0</v>
      </c>
      <c r="CX591" s="470">
        <f t="shared" si="1358"/>
        <v>0</v>
      </c>
      <c r="CY591" s="116">
        <f t="shared" si="1359"/>
        <v>0</v>
      </c>
      <c r="CZ591" s="116">
        <f t="shared" si="1360"/>
        <v>0</v>
      </c>
      <c r="DA591" s="116">
        <f t="shared" si="1361"/>
        <v>0</v>
      </c>
      <c r="DB591" s="116">
        <f t="shared" si="1362"/>
        <v>0</v>
      </c>
      <c r="DC591" s="116">
        <f t="shared" si="1363"/>
        <v>0</v>
      </c>
      <c r="DD591" s="116">
        <f t="shared" si="1364"/>
        <v>0</v>
      </c>
      <c r="DE591" s="116">
        <f t="shared" si="1365"/>
        <v>0</v>
      </c>
      <c r="DF591" s="116">
        <f t="shared" si="1366"/>
        <v>0</v>
      </c>
      <c r="DG591" s="116">
        <f t="shared" si="1367"/>
        <v>0</v>
      </c>
      <c r="DH591" s="116">
        <f t="shared" si="1368"/>
        <v>0</v>
      </c>
      <c r="DI591" s="471">
        <f t="shared" si="1369"/>
        <v>0</v>
      </c>
      <c r="DJ591" s="470">
        <f t="shared" si="1370"/>
        <v>0</v>
      </c>
      <c r="DK591" s="116">
        <f t="shared" si="1371"/>
        <v>0</v>
      </c>
      <c r="DL591" s="116">
        <f t="shared" si="1372"/>
        <v>0</v>
      </c>
      <c r="DM591" s="116">
        <f t="shared" si="1373"/>
        <v>0</v>
      </c>
      <c r="DN591" s="116">
        <f t="shared" si="1374"/>
        <v>0</v>
      </c>
      <c r="DO591" s="116">
        <f t="shared" si="1375"/>
        <v>0</v>
      </c>
      <c r="DP591" s="116">
        <f t="shared" si="1376"/>
        <v>0</v>
      </c>
      <c r="DQ591" s="116">
        <f t="shared" si="1377"/>
        <v>0</v>
      </c>
      <c r="DR591" s="116">
        <f t="shared" si="1378"/>
        <v>0</v>
      </c>
      <c r="DS591" s="116">
        <f t="shared" si="1379"/>
        <v>0</v>
      </c>
      <c r="DT591" s="116">
        <f t="shared" si="1380"/>
        <v>0</v>
      </c>
      <c r="DU591" s="471">
        <f t="shared" si="1381"/>
        <v>0</v>
      </c>
      <c r="DV591" s="470">
        <f t="shared" si="1382"/>
        <v>0</v>
      </c>
      <c r="DW591" s="470">
        <f t="shared" si="1383"/>
        <v>0</v>
      </c>
      <c r="DX591" s="470">
        <f t="shared" si="1384"/>
        <v>7.8417150944762701</v>
      </c>
      <c r="DY591" s="470">
        <f t="shared" si="1385"/>
        <v>0</v>
      </c>
      <c r="DZ591" s="470">
        <f t="shared" si="1386"/>
        <v>0</v>
      </c>
      <c r="EA591" s="470">
        <f t="shared" si="1387"/>
        <v>7.8373590250420797</v>
      </c>
      <c r="EB591" s="470">
        <f t="shared" si="1388"/>
        <v>0</v>
      </c>
      <c r="EC591" s="470">
        <f t="shared" si="1389"/>
        <v>0</v>
      </c>
      <c r="ED591" s="470">
        <f t="shared" si="1390"/>
        <v>7.8322965659699104</v>
      </c>
      <c r="EE591" s="470">
        <f t="shared" si="1391"/>
        <v>0</v>
      </c>
      <c r="EF591" s="470">
        <f t="shared" si="1392"/>
        <v>0</v>
      </c>
      <c r="EG591" s="470">
        <f t="shared" si="1393"/>
        <v>7.8259571717829504</v>
      </c>
      <c r="EH591" s="466">
        <f t="shared" si="1394"/>
        <v>378.22310150133279</v>
      </c>
      <c r="EI591" s="122">
        <f t="shared" si="1395"/>
        <v>0</v>
      </c>
      <c r="EJ591" s="122">
        <f t="shared" si="1396"/>
        <v>5.9769495002345323</v>
      </c>
      <c r="EK591" s="122">
        <f t="shared" si="1397"/>
        <v>378.22310150133279</v>
      </c>
      <c r="EL591" s="122">
        <f t="shared" si="1398"/>
        <v>0</v>
      </c>
      <c r="EM591" s="122">
        <f t="shared" si="1399"/>
        <v>5.9821426584613722</v>
      </c>
      <c r="EN591" s="122">
        <f t="shared" si="1400"/>
        <v>378.22310150133279</v>
      </c>
      <c r="EO591" s="122">
        <f t="shared" si="1401"/>
        <v>0</v>
      </c>
      <c r="EP591" s="122">
        <f t="shared" si="1402"/>
        <v>5.9881871924443759</v>
      </c>
      <c r="EQ591" s="122">
        <f t="shared" si="1403"/>
        <v>378.22310150133279</v>
      </c>
      <c r="ER591" s="122">
        <f t="shared" si="1404"/>
        <v>0</v>
      </c>
      <c r="ES591" s="469">
        <f t="shared" si="1405"/>
        <v>5.9957706471661165</v>
      </c>
      <c r="ET591" s="466">
        <f t="shared" si="1406"/>
        <v>0</v>
      </c>
      <c r="EU591" s="122">
        <f t="shared" si="1407"/>
        <v>0</v>
      </c>
      <c r="EV591" s="122">
        <f t="shared" si="1408"/>
        <v>0</v>
      </c>
      <c r="EW591" s="122">
        <f t="shared" si="1409"/>
        <v>0</v>
      </c>
      <c r="EX591" s="122">
        <f t="shared" si="1410"/>
        <v>0</v>
      </c>
      <c r="EY591" s="122">
        <f t="shared" si="1411"/>
        <v>0</v>
      </c>
      <c r="EZ591" s="122">
        <f t="shared" si="1412"/>
        <v>0</v>
      </c>
      <c r="FA591" s="122">
        <f t="shared" si="1413"/>
        <v>0</v>
      </c>
      <c r="FB591" s="122">
        <f t="shared" si="1414"/>
        <v>0</v>
      </c>
      <c r="FC591" s="122">
        <f t="shared" si="1415"/>
        <v>0</v>
      </c>
      <c r="FD591" s="122">
        <f t="shared" si="1416"/>
        <v>0</v>
      </c>
      <c r="FE591" s="469">
        <f t="shared" si="1417"/>
        <v>0</v>
      </c>
      <c r="FF591" s="466">
        <f t="shared" si="1418"/>
        <v>0</v>
      </c>
      <c r="FG591" s="466">
        <f t="shared" si="1419"/>
        <v>0</v>
      </c>
      <c r="FH591" s="466">
        <f t="shared" si="1420"/>
        <v>0</v>
      </c>
      <c r="FI591" s="466">
        <f t="shared" si="1421"/>
        <v>0</v>
      </c>
      <c r="FJ591" s="466">
        <f t="shared" si="1422"/>
        <v>0</v>
      </c>
      <c r="FK591" s="466">
        <f t="shared" si="1423"/>
        <v>0</v>
      </c>
      <c r="FL591" s="466">
        <f t="shared" si="1424"/>
        <v>0</v>
      </c>
      <c r="FM591" s="466">
        <f t="shared" si="1425"/>
        <v>0</v>
      </c>
      <c r="FN591" s="466">
        <f t="shared" si="1426"/>
        <v>0</v>
      </c>
      <c r="FO591" s="466">
        <f t="shared" si="1427"/>
        <v>0</v>
      </c>
      <c r="FP591" s="466">
        <f t="shared" si="1428"/>
        <v>0</v>
      </c>
      <c r="FQ591" s="468">
        <f t="shared" si="1429"/>
        <v>0</v>
      </c>
      <c r="FR591" s="466">
        <f t="shared" si="1430"/>
        <v>0</v>
      </c>
      <c r="FS591" s="466">
        <f t="shared" si="1431"/>
        <v>0</v>
      </c>
      <c r="FT591" s="466">
        <f t="shared" si="1432"/>
        <v>5.9769495002345323</v>
      </c>
      <c r="FU591" s="466">
        <f t="shared" si="1433"/>
        <v>0</v>
      </c>
      <c r="FV591" s="466">
        <f t="shared" si="1434"/>
        <v>0</v>
      </c>
      <c r="FW591" s="466">
        <f t="shared" si="1435"/>
        <v>5.9821426584613722</v>
      </c>
      <c r="FX591" s="466">
        <f t="shared" si="1436"/>
        <v>0</v>
      </c>
      <c r="FY591" s="466">
        <f t="shared" si="1437"/>
        <v>0</v>
      </c>
      <c r="FZ591" s="466">
        <f t="shared" si="1438"/>
        <v>5.9881871924443759</v>
      </c>
      <c r="GA591" s="466">
        <f t="shared" si="1439"/>
        <v>0</v>
      </c>
      <c r="GB591" s="466">
        <f t="shared" si="1440"/>
        <v>0</v>
      </c>
      <c r="GC591" s="468">
        <f t="shared" si="1441"/>
        <v>5.9957706471661165</v>
      </c>
    </row>
    <row r="592" spans="1:185">
      <c r="A592" s="97">
        <v>589</v>
      </c>
      <c r="B592" s="97" t="s">
        <v>11</v>
      </c>
      <c r="C592" s="97" t="s">
        <v>213</v>
      </c>
      <c r="D592" s="97" t="s">
        <v>935</v>
      </c>
      <c r="E592" s="321">
        <v>0.28234411090184403</v>
      </c>
      <c r="F592" s="122">
        <v>0</v>
      </c>
      <c r="G592" s="122">
        <v>0.43785777974514001</v>
      </c>
      <c r="H592" s="122">
        <v>0.27621839247642899</v>
      </c>
      <c r="I592" s="122">
        <v>0</v>
      </c>
      <c r="J592" s="122">
        <v>0.42646222952021001</v>
      </c>
      <c r="K592" s="122">
        <v>0.27185680824688302</v>
      </c>
      <c r="L592" s="122">
        <v>0</v>
      </c>
      <c r="M592" s="122">
        <v>0.41486806152982603</v>
      </c>
      <c r="N592" s="122">
        <v>0.25788436980630702</v>
      </c>
      <c r="O592" s="122">
        <v>0</v>
      </c>
      <c r="P592" s="475">
        <v>0.39664641003912998</v>
      </c>
      <c r="Q592" s="474">
        <v>2</v>
      </c>
      <c r="R592" s="97">
        <v>0.56468822180368705</v>
      </c>
      <c r="S592" s="97">
        <v>0</v>
      </c>
      <c r="T592" s="97">
        <v>0.87571555949028002</v>
      </c>
      <c r="U592" s="97">
        <v>0.55243678495285897</v>
      </c>
      <c r="V592" s="97">
        <v>0</v>
      </c>
      <c r="W592" s="97">
        <v>0.85292445904042002</v>
      </c>
      <c r="X592" s="97">
        <v>0.54371361649376604</v>
      </c>
      <c r="Y592" s="97">
        <v>0</v>
      </c>
      <c r="Z592" s="97">
        <v>0.82973612305965105</v>
      </c>
      <c r="AA592" s="97">
        <v>0.51576873961261405</v>
      </c>
      <c r="AB592" s="97">
        <v>0</v>
      </c>
      <c r="AC592" s="97">
        <v>0.79329282007825896</v>
      </c>
      <c r="AD592" s="321">
        <v>2546.46804627657</v>
      </c>
      <c r="AE592" s="97">
        <v>0</v>
      </c>
      <c r="AF592" s="97">
        <v>3949.04941127753</v>
      </c>
      <c r="AG592" s="97">
        <v>2491.22005055609</v>
      </c>
      <c r="AH592" s="97">
        <v>0</v>
      </c>
      <c r="AI592" s="97">
        <v>3846.2726810498798</v>
      </c>
      <c r="AJ592" s="97">
        <v>2451.8828218240801</v>
      </c>
      <c r="AK592" s="97">
        <v>0</v>
      </c>
      <c r="AL592" s="97">
        <v>3741.7047119140602</v>
      </c>
      <c r="AM592" s="97">
        <v>2325.8650773638001</v>
      </c>
      <c r="AN592" s="97">
        <v>0</v>
      </c>
      <c r="AO592" s="97">
        <v>3577.3631176819499</v>
      </c>
      <c r="AP592" s="466">
        <f t="shared" si="1298"/>
        <v>4509.5115285791198</v>
      </c>
      <c r="AQ592" s="122">
        <f t="shared" si="1299"/>
        <v>0</v>
      </c>
      <c r="AR592" s="473">
        <f t="shared" si="1300"/>
        <v>4509.511528579118</v>
      </c>
      <c r="AS592" s="122">
        <f t="shared" si="1301"/>
        <v>4509.5115285790989</v>
      </c>
      <c r="AT592" s="122">
        <f t="shared" si="1302"/>
        <v>0</v>
      </c>
      <c r="AU592" s="122">
        <f t="shared" si="1303"/>
        <v>4509.5115285791153</v>
      </c>
      <c r="AV592" s="122">
        <f t="shared" si="1304"/>
        <v>4509.5115285791126</v>
      </c>
      <c r="AW592" s="122">
        <f t="shared" si="1305"/>
        <v>0</v>
      </c>
      <c r="AX592" s="122">
        <f t="shared" si="1306"/>
        <v>4509.5116482533367</v>
      </c>
      <c r="AY592" s="122">
        <f t="shared" si="1307"/>
        <v>4509.5115285791098</v>
      </c>
      <c r="AZ592" s="122">
        <f t="shared" si="1308"/>
        <v>0</v>
      </c>
      <c r="BA592" s="469">
        <f t="shared" si="1309"/>
        <v>4509.5115285791198</v>
      </c>
      <c r="BB592" s="97">
        <f t="shared" si="1310"/>
        <v>4.3571970625730122E-2</v>
      </c>
      <c r="BC592" s="97">
        <f t="shared" si="1311"/>
        <v>0</v>
      </c>
      <c r="BD592" s="97">
        <f t="shared" si="1312"/>
        <v>6.7571185587558327E-2</v>
      </c>
      <c r="BE592" s="97">
        <f t="shared" si="1313"/>
        <v>4.2626636145612462E-2</v>
      </c>
      <c r="BF592" s="97">
        <f t="shared" si="1314"/>
        <v>0</v>
      </c>
      <c r="BG592" s="97">
        <f t="shared" si="1315"/>
        <v>6.5812598953402177E-2</v>
      </c>
      <c r="BH592" s="97">
        <f t="shared" si="1316"/>
        <v>4.1953546774899528E-2</v>
      </c>
      <c r="BI592" s="97">
        <f t="shared" si="1317"/>
        <v>0</v>
      </c>
      <c r="BJ592" s="97">
        <f t="shared" si="1318"/>
        <v>6.4023361184308375E-2</v>
      </c>
      <c r="BK592" s="97">
        <f t="shared" si="1319"/>
        <v>3.9797289024886641E-2</v>
      </c>
      <c r="BL592" s="97">
        <f t="shared" si="1320"/>
        <v>0</v>
      </c>
      <c r="BM592" s="469">
        <f t="shared" si="1321"/>
        <v>6.1211355433705289E-2</v>
      </c>
      <c r="BN592" s="467">
        <f t="shared" si="1322"/>
        <v>50041386.738705911</v>
      </c>
      <c r="BO592" s="97">
        <f t="shared" si="1323"/>
        <v>0</v>
      </c>
      <c r="BP592" s="97">
        <f t="shared" si="1324"/>
        <v>39088341.566040598</v>
      </c>
      <c r="BQ592" s="97">
        <f t="shared" si="1325"/>
        <v>50663192.525554262</v>
      </c>
      <c r="BR592" s="97">
        <f t="shared" si="1326"/>
        <v>0</v>
      </c>
      <c r="BS592" s="97">
        <f t="shared" si="1327"/>
        <v>39672996.205606602</v>
      </c>
      <c r="BT592" s="97">
        <f t="shared" si="1328"/>
        <v>51119220.528799951</v>
      </c>
      <c r="BU592" s="97">
        <f t="shared" si="1329"/>
        <v>0</v>
      </c>
      <c r="BV592" s="97">
        <f t="shared" si="1330"/>
        <v>40293449.036978662</v>
      </c>
      <c r="BW592" s="97">
        <f t="shared" si="1331"/>
        <v>52660560.435782343</v>
      </c>
      <c r="BX592" s="97">
        <f t="shared" si="1332"/>
        <v>0</v>
      </c>
      <c r="BY592" s="469">
        <f t="shared" si="1333"/>
        <v>41325353.489590235</v>
      </c>
      <c r="BZ592" s="470">
        <f t="shared" si="1334"/>
        <v>4.4308863552056446</v>
      </c>
      <c r="CA592" s="470">
        <f t="shared" si="1335"/>
        <v>0</v>
      </c>
      <c r="CB592" s="470">
        <f t="shared" si="1336"/>
        <v>2.231794396161717</v>
      </c>
      <c r="CC592" s="470">
        <f t="shared" si="1337"/>
        <v>4.585428949112929</v>
      </c>
      <c r="CD592" s="470">
        <f t="shared" si="1338"/>
        <v>0</v>
      </c>
      <c r="CE592" s="470">
        <f t="shared" si="1339"/>
        <v>2.3257039814663409</v>
      </c>
      <c r="CF592" s="470">
        <f t="shared" si="1340"/>
        <v>4.7009325293756055</v>
      </c>
      <c r="CG592" s="470">
        <f t="shared" si="1341"/>
        <v>0</v>
      </c>
      <c r="CH592" s="470">
        <f t="shared" si="1342"/>
        <v>2.4280881546049011</v>
      </c>
      <c r="CI592" s="470">
        <f t="shared" si="1343"/>
        <v>5.1050554629711451</v>
      </c>
      <c r="CJ592" s="470">
        <f t="shared" si="1344"/>
        <v>0</v>
      </c>
      <c r="CK592" s="472">
        <f t="shared" si="1345"/>
        <v>2.6046720986024718</v>
      </c>
      <c r="CL592" s="470">
        <f t="shared" si="1346"/>
        <v>0</v>
      </c>
      <c r="CM592" s="116">
        <f t="shared" si="1347"/>
        <v>0</v>
      </c>
      <c r="CN592" s="116">
        <f t="shared" si="1348"/>
        <v>0</v>
      </c>
      <c r="CO592" s="116">
        <f t="shared" si="1349"/>
        <v>0</v>
      </c>
      <c r="CP592" s="116">
        <f t="shared" si="1350"/>
        <v>0</v>
      </c>
      <c r="CQ592" s="116">
        <f t="shared" si="1351"/>
        <v>0</v>
      </c>
      <c r="CR592" s="116">
        <f t="shared" si="1352"/>
        <v>0</v>
      </c>
      <c r="CS592" s="116">
        <f t="shared" si="1353"/>
        <v>0</v>
      </c>
      <c r="CT592" s="116">
        <f t="shared" si="1354"/>
        <v>0</v>
      </c>
      <c r="CU592" s="116">
        <f t="shared" si="1355"/>
        <v>0</v>
      </c>
      <c r="CV592" s="116">
        <f t="shared" si="1356"/>
        <v>0</v>
      </c>
      <c r="CW592" s="471">
        <f t="shared" si="1357"/>
        <v>0</v>
      </c>
      <c r="CX592" s="470">
        <f t="shared" si="1358"/>
        <v>0</v>
      </c>
      <c r="CY592" s="116">
        <f t="shared" si="1359"/>
        <v>0</v>
      </c>
      <c r="CZ592" s="116">
        <f t="shared" si="1360"/>
        <v>0</v>
      </c>
      <c r="DA592" s="116">
        <f t="shared" si="1361"/>
        <v>0</v>
      </c>
      <c r="DB592" s="116">
        <f t="shared" si="1362"/>
        <v>0</v>
      </c>
      <c r="DC592" s="116">
        <f t="shared" si="1363"/>
        <v>0</v>
      </c>
      <c r="DD592" s="116">
        <f t="shared" si="1364"/>
        <v>0</v>
      </c>
      <c r="DE592" s="116">
        <f t="shared" si="1365"/>
        <v>0</v>
      </c>
      <c r="DF592" s="116">
        <f t="shared" si="1366"/>
        <v>0</v>
      </c>
      <c r="DG592" s="116">
        <f t="shared" si="1367"/>
        <v>0</v>
      </c>
      <c r="DH592" s="116">
        <f t="shared" si="1368"/>
        <v>0</v>
      </c>
      <c r="DI592" s="471">
        <f t="shared" si="1369"/>
        <v>0</v>
      </c>
      <c r="DJ592" s="470">
        <f t="shared" si="1370"/>
        <v>0</v>
      </c>
      <c r="DK592" s="116">
        <f t="shared" si="1371"/>
        <v>0</v>
      </c>
      <c r="DL592" s="116">
        <f t="shared" si="1372"/>
        <v>0</v>
      </c>
      <c r="DM592" s="116">
        <f t="shared" si="1373"/>
        <v>0</v>
      </c>
      <c r="DN592" s="116">
        <f t="shared" si="1374"/>
        <v>0</v>
      </c>
      <c r="DO592" s="116">
        <f t="shared" si="1375"/>
        <v>0</v>
      </c>
      <c r="DP592" s="116">
        <f t="shared" si="1376"/>
        <v>0</v>
      </c>
      <c r="DQ592" s="116">
        <f t="shared" si="1377"/>
        <v>0</v>
      </c>
      <c r="DR592" s="116">
        <f t="shared" si="1378"/>
        <v>0</v>
      </c>
      <c r="DS592" s="116">
        <f t="shared" si="1379"/>
        <v>0</v>
      </c>
      <c r="DT592" s="116">
        <f t="shared" si="1380"/>
        <v>0</v>
      </c>
      <c r="DU592" s="471">
        <f t="shared" si="1381"/>
        <v>0</v>
      </c>
      <c r="DV592" s="470">
        <f t="shared" si="1382"/>
        <v>0</v>
      </c>
      <c r="DW592" s="470">
        <f t="shared" si="1383"/>
        <v>0</v>
      </c>
      <c r="DX592" s="470">
        <f t="shared" si="1384"/>
        <v>0</v>
      </c>
      <c r="DY592" s="470">
        <f t="shared" si="1385"/>
        <v>0</v>
      </c>
      <c r="DZ592" s="470">
        <f t="shared" si="1386"/>
        <v>0</v>
      </c>
      <c r="EA592" s="470">
        <f t="shared" si="1387"/>
        <v>0</v>
      </c>
      <c r="EB592" s="470">
        <f t="shared" si="1388"/>
        <v>0</v>
      </c>
      <c r="EC592" s="470">
        <f t="shared" si="1389"/>
        <v>0</v>
      </c>
      <c r="ED592" s="470">
        <f t="shared" si="1390"/>
        <v>0</v>
      </c>
      <c r="EE592" s="470">
        <f t="shared" si="1391"/>
        <v>0</v>
      </c>
      <c r="EF592" s="470">
        <f t="shared" si="1392"/>
        <v>0</v>
      </c>
      <c r="EG592" s="470">
        <f t="shared" si="1393"/>
        <v>0</v>
      </c>
      <c r="EH592" s="466">
        <f t="shared" si="1394"/>
        <v>1148.4765554568576</v>
      </c>
      <c r="EI592" s="122">
        <f t="shared" si="1395"/>
        <v>0</v>
      </c>
      <c r="EJ592" s="122">
        <f t="shared" si="1396"/>
        <v>578.47647967327975</v>
      </c>
      <c r="EK592" s="122">
        <f t="shared" si="1397"/>
        <v>1188.5336753406709</v>
      </c>
      <c r="EL592" s="122">
        <f t="shared" si="1398"/>
        <v>0</v>
      </c>
      <c r="EM592" s="122">
        <f t="shared" si="1399"/>
        <v>602.8176494548801</v>
      </c>
      <c r="EN592" s="122">
        <f t="shared" si="1400"/>
        <v>1218.4719638384465</v>
      </c>
      <c r="EO592" s="122">
        <f t="shared" si="1401"/>
        <v>0</v>
      </c>
      <c r="EP592" s="122">
        <f t="shared" si="1402"/>
        <v>629.355414830271</v>
      </c>
      <c r="EQ592" s="122">
        <f t="shared" si="1403"/>
        <v>1323.219790243799</v>
      </c>
      <c r="ER592" s="122">
        <f t="shared" si="1404"/>
        <v>0</v>
      </c>
      <c r="ES592" s="469">
        <f t="shared" si="1405"/>
        <v>675.12560695290426</v>
      </c>
      <c r="ET592" s="466">
        <f t="shared" si="1406"/>
        <v>0</v>
      </c>
      <c r="EU592" s="122">
        <f t="shared" si="1407"/>
        <v>0</v>
      </c>
      <c r="EV592" s="122">
        <f t="shared" si="1408"/>
        <v>0</v>
      </c>
      <c r="EW592" s="122">
        <f t="shared" si="1409"/>
        <v>0</v>
      </c>
      <c r="EX592" s="122">
        <f t="shared" si="1410"/>
        <v>0</v>
      </c>
      <c r="EY592" s="122">
        <f t="shared" si="1411"/>
        <v>0</v>
      </c>
      <c r="EZ592" s="122">
        <f t="shared" si="1412"/>
        <v>0</v>
      </c>
      <c r="FA592" s="122">
        <f t="shared" si="1413"/>
        <v>0</v>
      </c>
      <c r="FB592" s="122">
        <f t="shared" si="1414"/>
        <v>0</v>
      </c>
      <c r="FC592" s="122">
        <f t="shared" si="1415"/>
        <v>0</v>
      </c>
      <c r="FD592" s="122">
        <f t="shared" si="1416"/>
        <v>0</v>
      </c>
      <c r="FE592" s="469">
        <f t="shared" si="1417"/>
        <v>0</v>
      </c>
      <c r="FF592" s="466">
        <f t="shared" si="1418"/>
        <v>0</v>
      </c>
      <c r="FG592" s="466">
        <f t="shared" si="1419"/>
        <v>0</v>
      </c>
      <c r="FH592" s="466">
        <f t="shared" si="1420"/>
        <v>0</v>
      </c>
      <c r="FI592" s="466">
        <f t="shared" si="1421"/>
        <v>0</v>
      </c>
      <c r="FJ592" s="466">
        <f t="shared" si="1422"/>
        <v>0</v>
      </c>
      <c r="FK592" s="466">
        <f t="shared" si="1423"/>
        <v>0</v>
      </c>
      <c r="FL592" s="466">
        <f t="shared" si="1424"/>
        <v>0</v>
      </c>
      <c r="FM592" s="466">
        <f t="shared" si="1425"/>
        <v>0</v>
      </c>
      <c r="FN592" s="466">
        <f t="shared" si="1426"/>
        <v>0</v>
      </c>
      <c r="FO592" s="466">
        <f t="shared" si="1427"/>
        <v>0</v>
      </c>
      <c r="FP592" s="466">
        <f t="shared" si="1428"/>
        <v>0</v>
      </c>
      <c r="FQ592" s="468">
        <f t="shared" si="1429"/>
        <v>0</v>
      </c>
      <c r="FR592" s="466">
        <f t="shared" si="1430"/>
        <v>0</v>
      </c>
      <c r="FS592" s="466">
        <f t="shared" si="1431"/>
        <v>0</v>
      </c>
      <c r="FT592" s="466">
        <f t="shared" si="1432"/>
        <v>0</v>
      </c>
      <c r="FU592" s="466">
        <f t="shared" si="1433"/>
        <v>0</v>
      </c>
      <c r="FV592" s="466">
        <f t="shared" si="1434"/>
        <v>0</v>
      </c>
      <c r="FW592" s="466">
        <f t="shared" si="1435"/>
        <v>0</v>
      </c>
      <c r="FX592" s="466">
        <f t="shared" si="1436"/>
        <v>0</v>
      </c>
      <c r="FY592" s="466">
        <f t="shared" si="1437"/>
        <v>0</v>
      </c>
      <c r="FZ592" s="466">
        <f t="shared" si="1438"/>
        <v>0</v>
      </c>
      <c r="GA592" s="466">
        <f t="shared" si="1439"/>
        <v>0</v>
      </c>
      <c r="GB592" s="466">
        <f t="shared" si="1440"/>
        <v>0</v>
      </c>
      <c r="GC592" s="468">
        <f t="shared" si="1441"/>
        <v>0</v>
      </c>
    </row>
    <row r="593" spans="1:185">
      <c r="A593" s="97">
        <v>590</v>
      </c>
      <c r="B593" s="97" t="s">
        <v>11</v>
      </c>
      <c r="C593" s="97" t="s">
        <v>213</v>
      </c>
      <c r="D593" s="97" t="s">
        <v>935</v>
      </c>
      <c r="E593" s="321">
        <v>0.31456967044578799</v>
      </c>
      <c r="F593" s="122">
        <v>0</v>
      </c>
      <c r="G593" s="122">
        <v>1.72714781120587</v>
      </c>
      <c r="H593" s="122">
        <v>0.29171538206949299</v>
      </c>
      <c r="I593" s="122">
        <v>0</v>
      </c>
      <c r="J593" s="122">
        <v>1.66292477436965</v>
      </c>
      <c r="K593" s="122">
        <v>0.27548625168014901</v>
      </c>
      <c r="L593" s="122">
        <v>0</v>
      </c>
      <c r="M593" s="122">
        <v>1.60365778087323</v>
      </c>
      <c r="N593" s="122">
        <v>0.225356221677562</v>
      </c>
      <c r="O593" s="122">
        <v>0</v>
      </c>
      <c r="P593" s="475">
        <v>1.50581336705757</v>
      </c>
      <c r="Q593" s="474">
        <v>5</v>
      </c>
      <c r="R593" s="97">
        <v>1.57284835222893</v>
      </c>
      <c r="S593" s="97">
        <v>0</v>
      </c>
      <c r="T593" s="97">
        <v>8.6357390560293901</v>
      </c>
      <c r="U593" s="97">
        <v>1.45857691034746</v>
      </c>
      <c r="V593" s="97">
        <v>0</v>
      </c>
      <c r="W593" s="97">
        <v>8.3146238718482905</v>
      </c>
      <c r="X593" s="97">
        <v>1.37743125840074</v>
      </c>
      <c r="Y593" s="97">
        <v>0</v>
      </c>
      <c r="Z593" s="97">
        <v>8.0182889043661607</v>
      </c>
      <c r="AA593" s="97">
        <v>1.1267811083878101</v>
      </c>
      <c r="AB593" s="97">
        <v>0</v>
      </c>
      <c r="AC593" s="97">
        <v>7.52906683528788</v>
      </c>
      <c r="AD593" s="321">
        <v>6591.1668035844305</v>
      </c>
      <c r="AE593" s="97">
        <v>0</v>
      </c>
      <c r="AF593" s="97">
        <v>36188.864940383901</v>
      </c>
      <c r="AG593" s="97">
        <v>6112.3017348322101</v>
      </c>
      <c r="AH593" s="97">
        <v>0</v>
      </c>
      <c r="AI593" s="97">
        <v>34843.201997671102</v>
      </c>
      <c r="AJ593" s="97">
        <v>5772.2533591522097</v>
      </c>
      <c r="AK593" s="97">
        <v>0</v>
      </c>
      <c r="AL593" s="97">
        <v>33601.383056640603</v>
      </c>
      <c r="AM593" s="97">
        <v>4721.8806733573601</v>
      </c>
      <c r="AN593" s="97">
        <v>0</v>
      </c>
      <c r="AO593" s="97">
        <v>31551.2524245532</v>
      </c>
      <c r="AP593" s="466">
        <f t="shared" si="1298"/>
        <v>4190.5926876191797</v>
      </c>
      <c r="AQ593" s="122">
        <f t="shared" si="1299"/>
        <v>0</v>
      </c>
      <c r="AR593" s="473">
        <f t="shared" si="1300"/>
        <v>4190.5926876191543</v>
      </c>
      <c r="AS593" s="122">
        <f t="shared" si="1301"/>
        <v>4190.5926876191579</v>
      </c>
      <c r="AT593" s="122">
        <f t="shared" si="1302"/>
        <v>0</v>
      </c>
      <c r="AU593" s="122">
        <f t="shared" si="1303"/>
        <v>4190.5926876191534</v>
      </c>
      <c r="AV593" s="122">
        <f t="shared" si="1304"/>
        <v>4190.5926876191679</v>
      </c>
      <c r="AW593" s="122">
        <f t="shared" si="1305"/>
        <v>0</v>
      </c>
      <c r="AX593" s="122">
        <f t="shared" si="1306"/>
        <v>4190.5927134084432</v>
      </c>
      <c r="AY593" s="122">
        <f t="shared" si="1307"/>
        <v>4190.5926876191525</v>
      </c>
      <c r="AZ593" s="122">
        <f t="shared" si="1308"/>
        <v>0</v>
      </c>
      <c r="BA593" s="469">
        <f t="shared" si="1309"/>
        <v>4190.5926876191443</v>
      </c>
      <c r="BB593" s="97">
        <f t="shared" si="1310"/>
        <v>4.8545090586906099E-2</v>
      </c>
      <c r="BC593" s="97">
        <f t="shared" si="1311"/>
        <v>0</v>
      </c>
      <c r="BD593" s="97">
        <f t="shared" si="1312"/>
        <v>0.26653728833153695</v>
      </c>
      <c r="BE593" s="97">
        <f t="shared" si="1313"/>
        <v>4.5018166017368758E-2</v>
      </c>
      <c r="BF593" s="97">
        <f t="shared" si="1314"/>
        <v>0</v>
      </c>
      <c r="BG593" s="97">
        <f t="shared" si="1315"/>
        <v>0.25662624656911187</v>
      </c>
      <c r="BH593" s="97">
        <f t="shared" si="1316"/>
        <v>4.2513650550950993E-2</v>
      </c>
      <c r="BI593" s="97">
        <f t="shared" si="1317"/>
        <v>0</v>
      </c>
      <c r="BJ593" s="97">
        <f t="shared" si="1318"/>
        <v>0.24748003242831434</v>
      </c>
      <c r="BK593" s="97">
        <f t="shared" si="1319"/>
        <v>3.4777472920885094E-2</v>
      </c>
      <c r="BL593" s="97">
        <f t="shared" si="1320"/>
        <v>0</v>
      </c>
      <c r="BM593" s="469">
        <f t="shared" si="1321"/>
        <v>0.23238046505625098</v>
      </c>
      <c r="BN593" s="467">
        <f t="shared" si="1322"/>
        <v>43757160.065996252</v>
      </c>
      <c r="BO593" s="97">
        <f t="shared" si="1323"/>
        <v>0</v>
      </c>
      <c r="BP593" s="97">
        <f t="shared" si="1324"/>
        <v>16774407.938692674</v>
      </c>
      <c r="BQ593" s="97">
        <f t="shared" si="1325"/>
        <v>45655342.999279089</v>
      </c>
      <c r="BR593" s="97">
        <f t="shared" si="1326"/>
        <v>0</v>
      </c>
      <c r="BS593" s="97">
        <f t="shared" si="1327"/>
        <v>17136117.716440775</v>
      </c>
      <c r="BT593" s="97">
        <f t="shared" si="1328"/>
        <v>47150624.807039224</v>
      </c>
      <c r="BU593" s="97">
        <f t="shared" si="1329"/>
        <v>0</v>
      </c>
      <c r="BV593" s="97">
        <f t="shared" si="1330"/>
        <v>17489839.762616988</v>
      </c>
      <c r="BW593" s="97">
        <f t="shared" si="1331"/>
        <v>52795651.628279321</v>
      </c>
      <c r="BX593" s="97">
        <f t="shared" si="1332"/>
        <v>0</v>
      </c>
      <c r="BY593" s="469">
        <f t="shared" si="1333"/>
        <v>18120849.620880108</v>
      </c>
      <c r="BZ593" s="470">
        <f t="shared" si="1334"/>
        <v>1.3910164957729931</v>
      </c>
      <c r="CA593" s="470">
        <f t="shared" si="1335"/>
        <v>0</v>
      </c>
      <c r="CB593" s="470">
        <f t="shared" si="1336"/>
        <v>9.712201717686772E-2</v>
      </c>
      <c r="CC593" s="470">
        <f t="shared" si="1337"/>
        <v>1.5650646419599206</v>
      </c>
      <c r="CD593" s="470">
        <f t="shared" si="1338"/>
        <v>0</v>
      </c>
      <c r="CE593" s="470">
        <f t="shared" si="1339"/>
        <v>0.10304806315088022</v>
      </c>
      <c r="CF593" s="470">
        <f t="shared" si="1340"/>
        <v>1.7115418471693182</v>
      </c>
      <c r="CG593" s="470">
        <f t="shared" si="1341"/>
        <v>0</v>
      </c>
      <c r="CH593" s="470">
        <f t="shared" si="1342"/>
        <v>0.109062170066567</v>
      </c>
      <c r="CI593" s="470">
        <f t="shared" si="1343"/>
        <v>2.3427643237566764</v>
      </c>
      <c r="CJ593" s="470">
        <f t="shared" si="1344"/>
        <v>0</v>
      </c>
      <c r="CK593" s="472">
        <f t="shared" si="1345"/>
        <v>0.12033927986898554</v>
      </c>
      <c r="CL593" s="470">
        <f t="shared" si="1346"/>
        <v>0</v>
      </c>
      <c r="CM593" s="116">
        <f t="shared" si="1347"/>
        <v>0</v>
      </c>
      <c r="CN593" s="116">
        <f t="shared" si="1348"/>
        <v>0</v>
      </c>
      <c r="CO593" s="116">
        <f t="shared" si="1349"/>
        <v>0</v>
      </c>
      <c r="CP593" s="116">
        <f t="shared" si="1350"/>
        <v>0</v>
      </c>
      <c r="CQ593" s="116">
        <f t="shared" si="1351"/>
        <v>0</v>
      </c>
      <c r="CR593" s="116">
        <f t="shared" si="1352"/>
        <v>0</v>
      </c>
      <c r="CS593" s="116">
        <f t="shared" si="1353"/>
        <v>0</v>
      </c>
      <c r="CT593" s="116">
        <f t="shared" si="1354"/>
        <v>0</v>
      </c>
      <c r="CU593" s="116">
        <f t="shared" si="1355"/>
        <v>0</v>
      </c>
      <c r="CV593" s="116">
        <f t="shared" si="1356"/>
        <v>0</v>
      </c>
      <c r="CW593" s="471">
        <f t="shared" si="1357"/>
        <v>0</v>
      </c>
      <c r="CX593" s="470">
        <f t="shared" si="1358"/>
        <v>0</v>
      </c>
      <c r="CY593" s="116">
        <f t="shared" si="1359"/>
        <v>0</v>
      </c>
      <c r="CZ593" s="116">
        <f t="shared" si="1360"/>
        <v>0</v>
      </c>
      <c r="DA593" s="116">
        <f t="shared" si="1361"/>
        <v>0</v>
      </c>
      <c r="DB593" s="116">
        <f t="shared" si="1362"/>
        <v>0</v>
      </c>
      <c r="DC593" s="116">
        <f t="shared" si="1363"/>
        <v>0</v>
      </c>
      <c r="DD593" s="116">
        <f t="shared" si="1364"/>
        <v>0</v>
      </c>
      <c r="DE593" s="116">
        <f t="shared" si="1365"/>
        <v>0</v>
      </c>
      <c r="DF593" s="116">
        <f t="shared" si="1366"/>
        <v>0</v>
      </c>
      <c r="DG593" s="116">
        <f t="shared" si="1367"/>
        <v>0</v>
      </c>
      <c r="DH593" s="116">
        <f t="shared" si="1368"/>
        <v>0</v>
      </c>
      <c r="DI593" s="471">
        <f t="shared" si="1369"/>
        <v>0</v>
      </c>
      <c r="DJ593" s="470">
        <f t="shared" si="1370"/>
        <v>0</v>
      </c>
      <c r="DK593" s="116">
        <f t="shared" si="1371"/>
        <v>0</v>
      </c>
      <c r="DL593" s="116">
        <f t="shared" si="1372"/>
        <v>0</v>
      </c>
      <c r="DM593" s="116">
        <f t="shared" si="1373"/>
        <v>0</v>
      </c>
      <c r="DN593" s="116">
        <f t="shared" si="1374"/>
        <v>0</v>
      </c>
      <c r="DO593" s="116">
        <f t="shared" si="1375"/>
        <v>0</v>
      </c>
      <c r="DP593" s="116">
        <f t="shared" si="1376"/>
        <v>0</v>
      </c>
      <c r="DQ593" s="116">
        <f t="shared" si="1377"/>
        <v>0</v>
      </c>
      <c r="DR593" s="116">
        <f t="shared" si="1378"/>
        <v>0</v>
      </c>
      <c r="DS593" s="116">
        <f t="shared" si="1379"/>
        <v>0</v>
      </c>
      <c r="DT593" s="116">
        <f t="shared" si="1380"/>
        <v>0</v>
      </c>
      <c r="DU593" s="471">
        <f t="shared" si="1381"/>
        <v>0</v>
      </c>
      <c r="DV593" s="470">
        <f t="shared" si="1382"/>
        <v>0</v>
      </c>
      <c r="DW593" s="470">
        <f t="shared" si="1383"/>
        <v>0</v>
      </c>
      <c r="DX593" s="470">
        <f t="shared" si="1384"/>
        <v>0</v>
      </c>
      <c r="DY593" s="470">
        <f t="shared" si="1385"/>
        <v>0</v>
      </c>
      <c r="DZ593" s="470">
        <f t="shared" si="1386"/>
        <v>0</v>
      </c>
      <c r="EA593" s="470">
        <f t="shared" si="1387"/>
        <v>0</v>
      </c>
      <c r="EB593" s="470">
        <f t="shared" si="1388"/>
        <v>0</v>
      </c>
      <c r="EC593" s="470">
        <f t="shared" si="1389"/>
        <v>0</v>
      </c>
      <c r="ED593" s="470">
        <f t="shared" si="1390"/>
        <v>0</v>
      </c>
      <c r="EE593" s="470">
        <f t="shared" si="1391"/>
        <v>0</v>
      </c>
      <c r="EF593" s="470">
        <f t="shared" si="1392"/>
        <v>0</v>
      </c>
      <c r="EG593" s="470">
        <f t="shared" si="1393"/>
        <v>0</v>
      </c>
      <c r="EH593" s="466">
        <f t="shared" si="1394"/>
        <v>901.37147828906768</v>
      </c>
      <c r="EI593" s="122">
        <f t="shared" si="1395"/>
        <v>0</v>
      </c>
      <c r="EJ593" s="122">
        <f t="shared" si="1396"/>
        <v>62.934563654101346</v>
      </c>
      <c r="EK593" s="122">
        <f t="shared" si="1397"/>
        <v>1014.153774759827</v>
      </c>
      <c r="EL593" s="122">
        <f t="shared" si="1398"/>
        <v>0</v>
      </c>
      <c r="EM593" s="122">
        <f t="shared" si="1399"/>
        <v>66.774610724884909</v>
      </c>
      <c r="EN593" s="122">
        <f t="shared" si="1400"/>
        <v>1109.070244403759</v>
      </c>
      <c r="EO593" s="122">
        <f t="shared" si="1401"/>
        <v>0</v>
      </c>
      <c r="EP593" s="122">
        <f t="shared" si="1402"/>
        <v>70.67172082936888</v>
      </c>
      <c r="EQ593" s="122">
        <f t="shared" si="1403"/>
        <v>1518.0991370012305</v>
      </c>
      <c r="ER593" s="122">
        <f t="shared" si="1404"/>
        <v>0</v>
      </c>
      <c r="ES593" s="469">
        <f t="shared" si="1405"/>
        <v>77.979229521266774</v>
      </c>
      <c r="ET593" s="466">
        <f t="shared" si="1406"/>
        <v>0</v>
      </c>
      <c r="EU593" s="122">
        <f t="shared" si="1407"/>
        <v>0</v>
      </c>
      <c r="EV593" s="122">
        <f t="shared" si="1408"/>
        <v>0</v>
      </c>
      <c r="EW593" s="122">
        <f t="shared" si="1409"/>
        <v>0</v>
      </c>
      <c r="EX593" s="122">
        <f t="shared" si="1410"/>
        <v>0</v>
      </c>
      <c r="EY593" s="122">
        <f t="shared" si="1411"/>
        <v>0</v>
      </c>
      <c r="EZ593" s="122">
        <f t="shared" si="1412"/>
        <v>0</v>
      </c>
      <c r="FA593" s="122">
        <f t="shared" si="1413"/>
        <v>0</v>
      </c>
      <c r="FB593" s="122">
        <f t="shared" si="1414"/>
        <v>0</v>
      </c>
      <c r="FC593" s="122">
        <f t="shared" si="1415"/>
        <v>0</v>
      </c>
      <c r="FD593" s="122">
        <f t="shared" si="1416"/>
        <v>0</v>
      </c>
      <c r="FE593" s="469">
        <f t="shared" si="1417"/>
        <v>0</v>
      </c>
      <c r="FF593" s="466">
        <f t="shared" si="1418"/>
        <v>0</v>
      </c>
      <c r="FG593" s="466">
        <f t="shared" si="1419"/>
        <v>0</v>
      </c>
      <c r="FH593" s="466">
        <f t="shared" si="1420"/>
        <v>0</v>
      </c>
      <c r="FI593" s="466">
        <f t="shared" si="1421"/>
        <v>0</v>
      </c>
      <c r="FJ593" s="466">
        <f t="shared" si="1422"/>
        <v>0</v>
      </c>
      <c r="FK593" s="466">
        <f t="shared" si="1423"/>
        <v>0</v>
      </c>
      <c r="FL593" s="466">
        <f t="shared" si="1424"/>
        <v>0</v>
      </c>
      <c r="FM593" s="466">
        <f t="shared" si="1425"/>
        <v>0</v>
      </c>
      <c r="FN593" s="466">
        <f t="shared" si="1426"/>
        <v>0</v>
      </c>
      <c r="FO593" s="466">
        <f t="shared" si="1427"/>
        <v>0</v>
      </c>
      <c r="FP593" s="466">
        <f t="shared" si="1428"/>
        <v>0</v>
      </c>
      <c r="FQ593" s="468">
        <f t="shared" si="1429"/>
        <v>0</v>
      </c>
      <c r="FR593" s="466">
        <f t="shared" si="1430"/>
        <v>0</v>
      </c>
      <c r="FS593" s="466">
        <f t="shared" si="1431"/>
        <v>0</v>
      </c>
      <c r="FT593" s="466">
        <f t="shared" si="1432"/>
        <v>0</v>
      </c>
      <c r="FU593" s="466">
        <f t="shared" si="1433"/>
        <v>0</v>
      </c>
      <c r="FV593" s="466">
        <f t="shared" si="1434"/>
        <v>0</v>
      </c>
      <c r="FW593" s="466">
        <f t="shared" si="1435"/>
        <v>0</v>
      </c>
      <c r="FX593" s="466">
        <f t="shared" si="1436"/>
        <v>0</v>
      </c>
      <c r="FY593" s="466">
        <f t="shared" si="1437"/>
        <v>0</v>
      </c>
      <c r="FZ593" s="466">
        <f t="shared" si="1438"/>
        <v>0</v>
      </c>
      <c r="GA593" s="466">
        <f t="shared" si="1439"/>
        <v>0</v>
      </c>
      <c r="GB593" s="466">
        <f t="shared" si="1440"/>
        <v>0</v>
      </c>
      <c r="GC593" s="468">
        <f t="shared" si="1441"/>
        <v>0</v>
      </c>
    </row>
    <row r="594" spans="1:185">
      <c r="A594" s="97">
        <v>591</v>
      </c>
      <c r="B594" s="97" t="s">
        <v>11</v>
      </c>
      <c r="C594" s="97" t="s">
        <v>213</v>
      </c>
      <c r="D594" s="97" t="s">
        <v>935</v>
      </c>
      <c r="E594" s="321">
        <v>0.31656976812777798</v>
      </c>
      <c r="F594" s="122">
        <v>0</v>
      </c>
      <c r="G594" s="122">
        <v>1.73812936682995</v>
      </c>
      <c r="H594" s="122">
        <v>0.29357016755676202</v>
      </c>
      <c r="I594" s="122">
        <v>0</v>
      </c>
      <c r="J594" s="122">
        <v>1.6734979869169</v>
      </c>
      <c r="K594" s="122">
        <v>0.27723784906913002</v>
      </c>
      <c r="L594" s="122">
        <v>0</v>
      </c>
      <c r="M594" s="122">
        <v>1.61385416187107</v>
      </c>
      <c r="N594" s="122">
        <v>0.226789082181757</v>
      </c>
      <c r="O594" s="122">
        <v>0</v>
      </c>
      <c r="P594" s="475">
        <v>1.5153876334536101</v>
      </c>
      <c r="Q594" s="474">
        <v>1</v>
      </c>
      <c r="R594" s="97">
        <v>0.31656976812777798</v>
      </c>
      <c r="S594" s="97">
        <v>0</v>
      </c>
      <c r="T594" s="97">
        <v>1.73812936682995</v>
      </c>
      <c r="U594" s="97">
        <v>0.29357016755676202</v>
      </c>
      <c r="V594" s="97">
        <v>0</v>
      </c>
      <c r="W594" s="97">
        <v>1.6734979869169</v>
      </c>
      <c r="X594" s="97">
        <v>0.27723784906913002</v>
      </c>
      <c r="Y594" s="97">
        <v>0</v>
      </c>
      <c r="Z594" s="97">
        <v>1.61385416187107</v>
      </c>
      <c r="AA594" s="97">
        <v>0.226789082181757</v>
      </c>
      <c r="AB594" s="97">
        <v>0</v>
      </c>
      <c r="AC594" s="97">
        <v>1.5153876334536101</v>
      </c>
      <c r="AD594" s="321">
        <v>9.5412236942288509</v>
      </c>
      <c r="AE594" s="97">
        <v>0</v>
      </c>
      <c r="AF594" s="97">
        <v>52.386180766759502</v>
      </c>
      <c r="AG594" s="97">
        <v>8.8480294728608797</v>
      </c>
      <c r="AH594" s="97">
        <v>0</v>
      </c>
      <c r="AI594" s="97">
        <v>50.438229586632403</v>
      </c>
      <c r="AJ594" s="97">
        <v>8.3557831504862605</v>
      </c>
      <c r="AK594" s="97">
        <v>0</v>
      </c>
      <c r="AL594" s="97">
        <v>48.640602111816399</v>
      </c>
      <c r="AM594" s="97">
        <v>6.8352874543332698</v>
      </c>
      <c r="AN594" s="97">
        <v>0</v>
      </c>
      <c r="AO594" s="97">
        <v>45.672877987556298</v>
      </c>
      <c r="AP594" s="466">
        <f t="shared" si="1298"/>
        <v>30.139402605171377</v>
      </c>
      <c r="AQ594" s="122">
        <f t="shared" si="1299"/>
        <v>0</v>
      </c>
      <c r="AR594" s="473">
        <f t="shared" si="1300"/>
        <v>30.139402605171394</v>
      </c>
      <c r="AS594" s="122">
        <f t="shared" si="1301"/>
        <v>30.139402605171409</v>
      </c>
      <c r="AT594" s="122">
        <f t="shared" si="1302"/>
        <v>0</v>
      </c>
      <c r="AU594" s="122">
        <f t="shared" si="1303"/>
        <v>30.139402605171455</v>
      </c>
      <c r="AV594" s="122">
        <f t="shared" si="1304"/>
        <v>30.13940260517143</v>
      </c>
      <c r="AW594" s="122">
        <f t="shared" si="1305"/>
        <v>0</v>
      </c>
      <c r="AX594" s="122">
        <f t="shared" si="1306"/>
        <v>30.139403708835417</v>
      </c>
      <c r="AY594" s="122">
        <f t="shared" si="1307"/>
        <v>30.139402605171366</v>
      </c>
      <c r="AZ594" s="122">
        <f t="shared" si="1308"/>
        <v>0</v>
      </c>
      <c r="BA594" s="469">
        <f t="shared" si="1309"/>
        <v>30.139402605171426</v>
      </c>
      <c r="BB594" s="97">
        <f t="shared" si="1310"/>
        <v>4.8853750105852307E-2</v>
      </c>
      <c r="BC594" s="97">
        <f t="shared" si="1311"/>
        <v>0</v>
      </c>
      <c r="BD594" s="97">
        <f t="shared" si="1312"/>
        <v>0.26823198639890194</v>
      </c>
      <c r="BE594" s="97">
        <f t="shared" si="1313"/>
        <v>4.530440063550964E-2</v>
      </c>
      <c r="BF594" s="97">
        <f t="shared" si="1314"/>
        <v>0</v>
      </c>
      <c r="BG594" s="97">
        <f t="shared" si="1315"/>
        <v>0.25825792822543137</v>
      </c>
      <c r="BH594" s="97">
        <f t="shared" si="1316"/>
        <v>4.2783960952457178E-2</v>
      </c>
      <c r="BI594" s="97">
        <f t="shared" si="1317"/>
        <v>0</v>
      </c>
      <c r="BJ594" s="97">
        <f t="shared" si="1318"/>
        <v>0.24905356060252543</v>
      </c>
      <c r="BK594" s="97">
        <f t="shared" si="1319"/>
        <v>3.4998595138026917E-2</v>
      </c>
      <c r="BL594" s="97">
        <f t="shared" si="1320"/>
        <v>0</v>
      </c>
      <c r="BM594" s="469">
        <f t="shared" si="1321"/>
        <v>0.23385798712263542</v>
      </c>
      <c r="BN594" s="467">
        <f t="shared" si="1322"/>
        <v>313587.40268473141</v>
      </c>
      <c r="BO594" s="97">
        <f t="shared" si="1323"/>
        <v>0</v>
      </c>
      <c r="BP594" s="97">
        <f t="shared" si="1324"/>
        <v>120214.45196934845</v>
      </c>
      <c r="BQ594" s="97">
        <f t="shared" si="1325"/>
        <v>327190.80507581384</v>
      </c>
      <c r="BR594" s="97">
        <f t="shared" si="1326"/>
        <v>0</v>
      </c>
      <c r="BS594" s="97">
        <f t="shared" si="1327"/>
        <v>122806.65926887699</v>
      </c>
      <c r="BT594" s="97">
        <f t="shared" si="1328"/>
        <v>337906.80075903464</v>
      </c>
      <c r="BU594" s="97">
        <f t="shared" si="1329"/>
        <v>0</v>
      </c>
      <c r="BV594" s="97">
        <f t="shared" si="1330"/>
        <v>125341.62599549054</v>
      </c>
      <c r="BW594" s="97">
        <f t="shared" si="1331"/>
        <v>378362.10673155286</v>
      </c>
      <c r="BX594" s="97">
        <f t="shared" si="1332"/>
        <v>0</v>
      </c>
      <c r="BY594" s="469">
        <f t="shared" si="1333"/>
        <v>129863.77905883107</v>
      </c>
      <c r="BZ594" s="470">
        <f t="shared" si="1334"/>
        <v>4.9528956055929697E-2</v>
      </c>
      <c r="CA594" s="470">
        <f t="shared" si="1335"/>
        <v>0</v>
      </c>
      <c r="CB594" s="470">
        <f t="shared" si="1336"/>
        <v>3.4581560574112788E-3</v>
      </c>
      <c r="CC594" s="470">
        <f t="shared" si="1337"/>
        <v>5.5726167239481386E-2</v>
      </c>
      <c r="CD594" s="470">
        <f t="shared" si="1338"/>
        <v>0</v>
      </c>
      <c r="CE594" s="470">
        <f t="shared" si="1339"/>
        <v>3.6691606511916031E-3</v>
      </c>
      <c r="CF594" s="470">
        <f t="shared" si="1340"/>
        <v>6.0941679120222983E-2</v>
      </c>
      <c r="CG594" s="470">
        <f t="shared" si="1341"/>
        <v>0</v>
      </c>
      <c r="CH594" s="470">
        <f t="shared" si="1342"/>
        <v>3.8833008879244693E-3</v>
      </c>
      <c r="CI594" s="470">
        <f t="shared" si="1343"/>
        <v>8.3417178439903844E-2</v>
      </c>
      <c r="CJ594" s="470">
        <f t="shared" si="1344"/>
        <v>0</v>
      </c>
      <c r="CK594" s="472">
        <f t="shared" si="1345"/>
        <v>4.2848369681778367E-3</v>
      </c>
      <c r="CL594" s="470">
        <f t="shared" si="1346"/>
        <v>0</v>
      </c>
      <c r="CM594" s="116">
        <f t="shared" si="1347"/>
        <v>0</v>
      </c>
      <c r="CN594" s="116">
        <f t="shared" si="1348"/>
        <v>0</v>
      </c>
      <c r="CO594" s="116">
        <f t="shared" si="1349"/>
        <v>0</v>
      </c>
      <c r="CP594" s="116">
        <f t="shared" si="1350"/>
        <v>0</v>
      </c>
      <c r="CQ594" s="116">
        <f t="shared" si="1351"/>
        <v>0</v>
      </c>
      <c r="CR594" s="116">
        <f t="shared" si="1352"/>
        <v>0</v>
      </c>
      <c r="CS594" s="116">
        <f t="shared" si="1353"/>
        <v>0</v>
      </c>
      <c r="CT594" s="116">
        <f t="shared" si="1354"/>
        <v>0</v>
      </c>
      <c r="CU594" s="116">
        <f t="shared" si="1355"/>
        <v>0</v>
      </c>
      <c r="CV594" s="116">
        <f t="shared" si="1356"/>
        <v>0</v>
      </c>
      <c r="CW594" s="471">
        <f t="shared" si="1357"/>
        <v>0</v>
      </c>
      <c r="CX594" s="470">
        <f t="shared" si="1358"/>
        <v>0</v>
      </c>
      <c r="CY594" s="116">
        <f t="shared" si="1359"/>
        <v>0</v>
      </c>
      <c r="CZ594" s="116">
        <f t="shared" si="1360"/>
        <v>1.73812936682995</v>
      </c>
      <c r="DA594" s="116">
        <f t="shared" si="1361"/>
        <v>0</v>
      </c>
      <c r="DB594" s="116">
        <f t="shared" si="1362"/>
        <v>0</v>
      </c>
      <c r="DC594" s="116">
        <f t="shared" si="1363"/>
        <v>1.6734979869169</v>
      </c>
      <c r="DD594" s="116">
        <f t="shared" si="1364"/>
        <v>0</v>
      </c>
      <c r="DE594" s="116">
        <f t="shared" si="1365"/>
        <v>0</v>
      </c>
      <c r="DF594" s="116">
        <f t="shared" si="1366"/>
        <v>1.61385416187107</v>
      </c>
      <c r="DG594" s="116">
        <f t="shared" si="1367"/>
        <v>0</v>
      </c>
      <c r="DH594" s="116">
        <f t="shared" si="1368"/>
        <v>0</v>
      </c>
      <c r="DI594" s="471">
        <f t="shared" si="1369"/>
        <v>1.5153876334536101</v>
      </c>
      <c r="DJ594" s="470">
        <f t="shared" si="1370"/>
        <v>0</v>
      </c>
      <c r="DK594" s="116">
        <f t="shared" si="1371"/>
        <v>0</v>
      </c>
      <c r="DL594" s="116">
        <f t="shared" si="1372"/>
        <v>0</v>
      </c>
      <c r="DM594" s="116">
        <f t="shared" si="1373"/>
        <v>0</v>
      </c>
      <c r="DN594" s="116">
        <f t="shared" si="1374"/>
        <v>0</v>
      </c>
      <c r="DO594" s="116">
        <f t="shared" si="1375"/>
        <v>0</v>
      </c>
      <c r="DP594" s="116">
        <f t="shared" si="1376"/>
        <v>0</v>
      </c>
      <c r="DQ594" s="116">
        <f t="shared" si="1377"/>
        <v>0</v>
      </c>
      <c r="DR594" s="116">
        <f t="shared" si="1378"/>
        <v>0</v>
      </c>
      <c r="DS594" s="116">
        <f t="shared" si="1379"/>
        <v>0</v>
      </c>
      <c r="DT594" s="116">
        <f t="shared" si="1380"/>
        <v>0</v>
      </c>
      <c r="DU594" s="471">
        <f t="shared" si="1381"/>
        <v>0</v>
      </c>
      <c r="DV594" s="470">
        <f t="shared" si="1382"/>
        <v>0.31656976812777798</v>
      </c>
      <c r="DW594" s="470">
        <f t="shared" si="1383"/>
        <v>0</v>
      </c>
      <c r="DX594" s="470">
        <f t="shared" si="1384"/>
        <v>0</v>
      </c>
      <c r="DY594" s="470">
        <f t="shared" si="1385"/>
        <v>0</v>
      </c>
      <c r="DZ594" s="470">
        <f t="shared" si="1386"/>
        <v>0</v>
      </c>
      <c r="EA594" s="470">
        <f t="shared" si="1387"/>
        <v>0</v>
      </c>
      <c r="EB594" s="470">
        <f t="shared" si="1388"/>
        <v>0</v>
      </c>
      <c r="EC594" s="470">
        <f t="shared" si="1389"/>
        <v>0</v>
      </c>
      <c r="ED594" s="470">
        <f t="shared" si="1390"/>
        <v>0</v>
      </c>
      <c r="EE594" s="470">
        <f t="shared" si="1391"/>
        <v>0</v>
      </c>
      <c r="EF594" s="470">
        <f t="shared" si="1392"/>
        <v>0</v>
      </c>
      <c r="EG594" s="470">
        <f t="shared" si="1393"/>
        <v>0</v>
      </c>
      <c r="EH594" s="466">
        <f t="shared" si="1394"/>
        <v>6.4189013536376613</v>
      </c>
      <c r="EI594" s="122">
        <f t="shared" si="1395"/>
        <v>0</v>
      </c>
      <c r="EJ594" s="122">
        <f t="shared" si="1396"/>
        <v>0.44817343965298451</v>
      </c>
      <c r="EK594" s="122">
        <f t="shared" si="1397"/>
        <v>7.2220534978088047</v>
      </c>
      <c r="EL594" s="122">
        <f t="shared" si="1398"/>
        <v>0</v>
      </c>
      <c r="EM594" s="122">
        <f t="shared" si="1399"/>
        <v>0.47551941623910188</v>
      </c>
      <c r="EN594" s="122">
        <f t="shared" si="1400"/>
        <v>7.8979784301534588</v>
      </c>
      <c r="EO594" s="122">
        <f t="shared" si="1401"/>
        <v>0</v>
      </c>
      <c r="EP594" s="122">
        <f t="shared" si="1402"/>
        <v>0.50327176890086012</v>
      </c>
      <c r="EQ594" s="122">
        <f t="shared" si="1403"/>
        <v>10.810779839572824</v>
      </c>
      <c r="ER594" s="122">
        <f t="shared" si="1404"/>
        <v>0</v>
      </c>
      <c r="ES594" s="469">
        <f t="shared" si="1405"/>
        <v>0.55531042859241897</v>
      </c>
      <c r="ET594" s="466">
        <f t="shared" si="1406"/>
        <v>0</v>
      </c>
      <c r="EU594" s="122">
        <f t="shared" si="1407"/>
        <v>0</v>
      </c>
      <c r="EV594" s="122">
        <f t="shared" si="1408"/>
        <v>0.44817343965298451</v>
      </c>
      <c r="EW594" s="122">
        <f t="shared" si="1409"/>
        <v>0</v>
      </c>
      <c r="EX594" s="122">
        <f t="shared" si="1410"/>
        <v>0</v>
      </c>
      <c r="EY594" s="122">
        <f t="shared" si="1411"/>
        <v>0.47551941623910188</v>
      </c>
      <c r="EZ594" s="122">
        <f t="shared" si="1412"/>
        <v>0</v>
      </c>
      <c r="FA594" s="122">
        <f t="shared" si="1413"/>
        <v>0</v>
      </c>
      <c r="FB594" s="122">
        <f t="shared" si="1414"/>
        <v>0.50327176890086012</v>
      </c>
      <c r="FC594" s="122">
        <f t="shared" si="1415"/>
        <v>0</v>
      </c>
      <c r="FD594" s="122">
        <f t="shared" si="1416"/>
        <v>0</v>
      </c>
      <c r="FE594" s="469">
        <f t="shared" si="1417"/>
        <v>0.55531042859241897</v>
      </c>
      <c r="FF594" s="466">
        <f t="shared" si="1418"/>
        <v>0</v>
      </c>
      <c r="FG594" s="466">
        <f t="shared" si="1419"/>
        <v>0</v>
      </c>
      <c r="FH594" s="466">
        <f t="shared" si="1420"/>
        <v>0</v>
      </c>
      <c r="FI594" s="466">
        <f t="shared" si="1421"/>
        <v>0</v>
      </c>
      <c r="FJ594" s="466">
        <f t="shared" si="1422"/>
        <v>0</v>
      </c>
      <c r="FK594" s="466">
        <f t="shared" si="1423"/>
        <v>0</v>
      </c>
      <c r="FL594" s="466">
        <f t="shared" si="1424"/>
        <v>0</v>
      </c>
      <c r="FM594" s="466">
        <f t="shared" si="1425"/>
        <v>0</v>
      </c>
      <c r="FN594" s="466">
        <f t="shared" si="1426"/>
        <v>0</v>
      </c>
      <c r="FO594" s="466">
        <f t="shared" si="1427"/>
        <v>0</v>
      </c>
      <c r="FP594" s="466">
        <f t="shared" si="1428"/>
        <v>0</v>
      </c>
      <c r="FQ594" s="468">
        <f t="shared" si="1429"/>
        <v>0</v>
      </c>
      <c r="FR594" s="466">
        <f t="shared" si="1430"/>
        <v>6.4189013536376613</v>
      </c>
      <c r="FS594" s="466">
        <f t="shared" si="1431"/>
        <v>0</v>
      </c>
      <c r="FT594" s="466">
        <f t="shared" si="1432"/>
        <v>0</v>
      </c>
      <c r="FU594" s="466">
        <f t="shared" si="1433"/>
        <v>0</v>
      </c>
      <c r="FV594" s="466">
        <f t="shared" si="1434"/>
        <v>0</v>
      </c>
      <c r="FW594" s="466">
        <f t="shared" si="1435"/>
        <v>0</v>
      </c>
      <c r="FX594" s="466">
        <f t="shared" si="1436"/>
        <v>0</v>
      </c>
      <c r="FY594" s="466">
        <f t="shared" si="1437"/>
        <v>0</v>
      </c>
      <c r="FZ594" s="466">
        <f t="shared" si="1438"/>
        <v>0</v>
      </c>
      <c r="GA594" s="466">
        <f t="shared" si="1439"/>
        <v>0</v>
      </c>
      <c r="GB594" s="466">
        <f t="shared" si="1440"/>
        <v>0</v>
      </c>
      <c r="GC594" s="468">
        <f t="shared" si="1441"/>
        <v>0</v>
      </c>
    </row>
    <row r="595" spans="1:185">
      <c r="A595" s="97">
        <v>592</v>
      </c>
      <c r="B595" s="97" t="s">
        <v>11</v>
      </c>
      <c r="C595" s="97" t="s">
        <v>213</v>
      </c>
      <c r="D595" s="97" t="s">
        <v>935</v>
      </c>
      <c r="E595" s="321">
        <v>0.350585633525271</v>
      </c>
      <c r="F595" s="122">
        <v>2.5509861898776E-2</v>
      </c>
      <c r="G595" s="122">
        <v>3.8780226762973902</v>
      </c>
      <c r="H595" s="122">
        <v>0.34696018993476702</v>
      </c>
      <c r="I595" s="122">
        <v>2.3724171565861998E-2</v>
      </c>
      <c r="J595" s="122">
        <v>3.8402598551523601</v>
      </c>
      <c r="K595" s="122">
        <v>0.34437058737012199</v>
      </c>
      <c r="L595" s="122">
        <v>2.2448678470923002E-2</v>
      </c>
      <c r="M595" s="122">
        <v>3.79637333328112</v>
      </c>
      <c r="N595" s="122">
        <v>0.33572131480420597</v>
      </c>
      <c r="O595" s="122">
        <v>1.8188531533827001E-2</v>
      </c>
      <c r="P595" s="475">
        <v>3.7414170447124699</v>
      </c>
      <c r="Q595" s="474">
        <v>2</v>
      </c>
      <c r="R595" s="97">
        <v>0.701171267050541</v>
      </c>
      <c r="S595" s="97">
        <v>5.1019723797552E-2</v>
      </c>
      <c r="T595" s="97">
        <v>7.7560453525947901</v>
      </c>
      <c r="U595" s="97">
        <v>0.69392037986953403</v>
      </c>
      <c r="V595" s="97">
        <v>4.7448343131723997E-2</v>
      </c>
      <c r="W595" s="97">
        <v>7.68051971030473</v>
      </c>
      <c r="X595" s="97">
        <v>0.68874117474024399</v>
      </c>
      <c r="Y595" s="97">
        <v>4.4897356941846003E-2</v>
      </c>
      <c r="Z595" s="97">
        <v>7.5927466665622401</v>
      </c>
      <c r="AA595" s="97">
        <v>0.67144262960841306</v>
      </c>
      <c r="AB595" s="97">
        <v>3.6377063067655001E-2</v>
      </c>
      <c r="AC595" s="97">
        <v>7.4828340894249399</v>
      </c>
      <c r="AD595" s="321">
        <v>647.75313971576702</v>
      </c>
      <c r="AE595" s="97">
        <v>47.132830208961799</v>
      </c>
      <c r="AF595" s="97">
        <v>7165.1577367887603</v>
      </c>
      <c r="AG595" s="97">
        <v>641.05465511160105</v>
      </c>
      <c r="AH595" s="97">
        <v>43.833532094334501</v>
      </c>
      <c r="AI595" s="97">
        <v>7095.3859503203503</v>
      </c>
      <c r="AJ595" s="97">
        <v>636.27002325148203</v>
      </c>
      <c r="AK595" s="97">
        <v>41.476890583886401</v>
      </c>
      <c r="AL595" s="97">
        <v>7014.2998046875</v>
      </c>
      <c r="AM595" s="97">
        <v>620.28935283868395</v>
      </c>
      <c r="AN595" s="97">
        <v>33.605707938989802</v>
      </c>
      <c r="AO595" s="97">
        <v>6912.7608377138604</v>
      </c>
      <c r="AP595" s="466">
        <f t="shared" si="1298"/>
        <v>923.81586376253551</v>
      </c>
      <c r="AQ595" s="122">
        <f t="shared" si="1299"/>
        <v>923.81586376254154</v>
      </c>
      <c r="AR595" s="473">
        <f t="shared" si="1300"/>
        <v>923.8158637625362</v>
      </c>
      <c r="AS595" s="122">
        <f t="shared" si="1301"/>
        <v>923.81586376253654</v>
      </c>
      <c r="AT595" s="122">
        <f t="shared" si="1302"/>
        <v>923.81586376252972</v>
      </c>
      <c r="AU595" s="122">
        <f t="shared" si="1303"/>
        <v>923.81586376253642</v>
      </c>
      <c r="AV595" s="122">
        <f t="shared" si="1304"/>
        <v>923.81586376253574</v>
      </c>
      <c r="AW595" s="122">
        <f t="shared" si="1305"/>
        <v>923.81586376253699</v>
      </c>
      <c r="AX595" s="122">
        <f t="shared" si="1306"/>
        <v>923.81586173259711</v>
      </c>
      <c r="AY595" s="122">
        <f t="shared" si="1307"/>
        <v>923.81586376253495</v>
      </c>
      <c r="AZ595" s="122">
        <f t="shared" si="1308"/>
        <v>923.81586376253188</v>
      </c>
      <c r="BA595" s="469">
        <f t="shared" si="1309"/>
        <v>923.81586376253733</v>
      </c>
      <c r="BB595" s="97">
        <f t="shared" si="1310"/>
        <v>5.4103154044805431E-2</v>
      </c>
      <c r="BC595" s="97">
        <f t="shared" si="1311"/>
        <v>3.936738576801109E-3</v>
      </c>
      <c r="BD595" s="97">
        <f t="shared" si="1312"/>
        <v>0.59846507723438269</v>
      </c>
      <c r="BE595" s="97">
        <f t="shared" si="1313"/>
        <v>5.354366753337754E-2</v>
      </c>
      <c r="BF595" s="97">
        <f t="shared" si="1314"/>
        <v>3.6611668764250805E-3</v>
      </c>
      <c r="BG595" s="97">
        <f t="shared" si="1315"/>
        <v>0.59263743475790143</v>
      </c>
      <c r="BH595" s="97">
        <f t="shared" si="1316"/>
        <v>5.314403431092915E-2</v>
      </c>
      <c r="BI595" s="97">
        <f t="shared" si="1317"/>
        <v>3.4643299475849948E-3</v>
      </c>
      <c r="BJ595" s="97">
        <f t="shared" si="1318"/>
        <v>0.58586476917712738</v>
      </c>
      <c r="BK595" s="97">
        <f t="shared" si="1319"/>
        <v>5.1809259347951289E-2</v>
      </c>
      <c r="BL595" s="97">
        <f t="shared" si="1320"/>
        <v>2.8068946052591469E-3</v>
      </c>
      <c r="BM595" s="469">
        <f t="shared" si="1321"/>
        <v>0.57738379260012773</v>
      </c>
      <c r="BN595" s="467">
        <f t="shared" si="1322"/>
        <v>9075166.267181119</v>
      </c>
      <c r="BO595" s="97">
        <f t="shared" si="1323"/>
        <v>39682316.164317623</v>
      </c>
      <c r="BP595" s="97">
        <f t="shared" si="1324"/>
        <v>2345233.3085676534</v>
      </c>
      <c r="BQ595" s="97">
        <f t="shared" si="1325"/>
        <v>9128433.0839142594</v>
      </c>
      <c r="BR595" s="97">
        <f t="shared" si="1326"/>
        <v>41337205.411331072</v>
      </c>
      <c r="BS595" s="97">
        <f t="shared" si="1327"/>
        <v>2358189.2363319159</v>
      </c>
      <c r="BT595" s="97">
        <f t="shared" si="1328"/>
        <v>9167016.4480769075</v>
      </c>
      <c r="BU595" s="97">
        <f t="shared" si="1329"/>
        <v>42643541.829420343</v>
      </c>
      <c r="BV595" s="97">
        <f t="shared" si="1330"/>
        <v>2373498.5890763076</v>
      </c>
      <c r="BW595" s="97">
        <f t="shared" si="1331"/>
        <v>9299241.9660493433</v>
      </c>
      <c r="BX595" s="97">
        <f t="shared" si="1332"/>
        <v>48007336.076811381</v>
      </c>
      <c r="BY595" s="469">
        <f t="shared" si="1333"/>
        <v>2393064.155301474</v>
      </c>
      <c r="BZ595" s="470">
        <f t="shared" si="1334"/>
        <v>0.64714333670257018</v>
      </c>
      <c r="CA595" s="470">
        <f t="shared" si="1335"/>
        <v>38.889191483844961</v>
      </c>
      <c r="CB595" s="470">
        <f t="shared" si="1336"/>
        <v>1.5118744166336354E-2</v>
      </c>
      <c r="CC595" s="470">
        <f t="shared" si="1337"/>
        <v>0.65774355017722086</v>
      </c>
      <c r="CD595" s="470">
        <f t="shared" si="1338"/>
        <v>43.560220107762817</v>
      </c>
      <c r="CE595" s="470">
        <f t="shared" si="1339"/>
        <v>1.5351755644660361E-2</v>
      </c>
      <c r="CF595" s="470">
        <f t="shared" si="1340"/>
        <v>0.66549066501899001</v>
      </c>
      <c r="CG595" s="470">
        <f t="shared" si="1341"/>
        <v>47.490035866315083</v>
      </c>
      <c r="CH595" s="470">
        <f t="shared" si="1342"/>
        <v>1.5630039386991389E-2</v>
      </c>
      <c r="CI595" s="470">
        <f t="shared" si="1343"/>
        <v>0.69248224315699791</v>
      </c>
      <c r="CJ595" s="470">
        <f t="shared" si="1344"/>
        <v>65.985722909414235</v>
      </c>
      <c r="CK595" s="472">
        <f t="shared" si="1345"/>
        <v>1.5990359579690899E-2</v>
      </c>
      <c r="CL595" s="470">
        <f t="shared" si="1346"/>
        <v>0</v>
      </c>
      <c r="CM595" s="116">
        <f t="shared" si="1347"/>
        <v>0</v>
      </c>
      <c r="CN595" s="116">
        <f t="shared" si="1348"/>
        <v>0</v>
      </c>
      <c r="CO595" s="116">
        <f t="shared" si="1349"/>
        <v>0</v>
      </c>
      <c r="CP595" s="116">
        <f t="shared" si="1350"/>
        <v>0</v>
      </c>
      <c r="CQ595" s="116">
        <f t="shared" si="1351"/>
        <v>0</v>
      </c>
      <c r="CR595" s="116">
        <f t="shared" si="1352"/>
        <v>0</v>
      </c>
      <c r="CS595" s="116">
        <f t="shared" si="1353"/>
        <v>0</v>
      </c>
      <c r="CT595" s="116">
        <f t="shared" si="1354"/>
        <v>0</v>
      </c>
      <c r="CU595" s="116">
        <f t="shared" si="1355"/>
        <v>0</v>
      </c>
      <c r="CV595" s="116">
        <f t="shared" si="1356"/>
        <v>0</v>
      </c>
      <c r="CW595" s="471">
        <f t="shared" si="1357"/>
        <v>0</v>
      </c>
      <c r="CX595" s="470">
        <f t="shared" si="1358"/>
        <v>0</v>
      </c>
      <c r="CY595" s="116">
        <f t="shared" si="1359"/>
        <v>0</v>
      </c>
      <c r="CZ595" s="116">
        <f t="shared" si="1360"/>
        <v>0</v>
      </c>
      <c r="DA595" s="116">
        <f t="shared" si="1361"/>
        <v>0</v>
      </c>
      <c r="DB595" s="116">
        <f t="shared" si="1362"/>
        <v>0</v>
      </c>
      <c r="DC595" s="116">
        <f t="shared" si="1363"/>
        <v>0</v>
      </c>
      <c r="DD595" s="116">
        <f t="shared" si="1364"/>
        <v>0</v>
      </c>
      <c r="DE595" s="116">
        <f t="shared" si="1365"/>
        <v>0</v>
      </c>
      <c r="DF595" s="116">
        <f t="shared" si="1366"/>
        <v>0</v>
      </c>
      <c r="DG595" s="116">
        <f t="shared" si="1367"/>
        <v>0</v>
      </c>
      <c r="DH595" s="116">
        <f t="shared" si="1368"/>
        <v>0</v>
      </c>
      <c r="DI595" s="471">
        <f t="shared" si="1369"/>
        <v>0</v>
      </c>
      <c r="DJ595" s="470">
        <f t="shared" si="1370"/>
        <v>0</v>
      </c>
      <c r="DK595" s="116">
        <f t="shared" si="1371"/>
        <v>0</v>
      </c>
      <c r="DL595" s="116">
        <f t="shared" si="1372"/>
        <v>7.7560453525947901</v>
      </c>
      <c r="DM595" s="116">
        <f t="shared" si="1373"/>
        <v>0</v>
      </c>
      <c r="DN595" s="116">
        <f t="shared" si="1374"/>
        <v>0</v>
      </c>
      <c r="DO595" s="116">
        <f t="shared" si="1375"/>
        <v>7.68051971030473</v>
      </c>
      <c r="DP595" s="116">
        <f t="shared" si="1376"/>
        <v>0</v>
      </c>
      <c r="DQ595" s="116">
        <f t="shared" si="1377"/>
        <v>0</v>
      </c>
      <c r="DR595" s="116">
        <f t="shared" si="1378"/>
        <v>7.5927466665622401</v>
      </c>
      <c r="DS595" s="116">
        <f t="shared" si="1379"/>
        <v>0</v>
      </c>
      <c r="DT595" s="116">
        <f t="shared" si="1380"/>
        <v>0</v>
      </c>
      <c r="DU595" s="471">
        <f t="shared" si="1381"/>
        <v>7.4828340894249399</v>
      </c>
      <c r="DV595" s="470">
        <f t="shared" si="1382"/>
        <v>0</v>
      </c>
      <c r="DW595" s="470">
        <f t="shared" si="1383"/>
        <v>0</v>
      </c>
      <c r="DX595" s="470">
        <f t="shared" si="1384"/>
        <v>0</v>
      </c>
      <c r="DY595" s="470">
        <f t="shared" si="1385"/>
        <v>0</v>
      </c>
      <c r="DZ595" s="470">
        <f t="shared" si="1386"/>
        <v>0</v>
      </c>
      <c r="EA595" s="470">
        <f t="shared" si="1387"/>
        <v>0</v>
      </c>
      <c r="EB595" s="470">
        <f t="shared" si="1388"/>
        <v>0</v>
      </c>
      <c r="EC595" s="470">
        <f t="shared" si="1389"/>
        <v>0</v>
      </c>
      <c r="ED595" s="470">
        <f t="shared" si="1390"/>
        <v>0</v>
      </c>
      <c r="EE595" s="470">
        <f t="shared" si="1391"/>
        <v>0</v>
      </c>
      <c r="EF595" s="470">
        <f t="shared" si="1392"/>
        <v>0</v>
      </c>
      <c r="EG595" s="470">
        <f t="shared" si="1393"/>
        <v>0</v>
      </c>
      <c r="EH595" s="466">
        <f t="shared" si="1394"/>
        <v>167.73821096761819</v>
      </c>
      <c r="EI595" s="122">
        <f t="shared" si="1395"/>
        <v>10079.997792630274</v>
      </c>
      <c r="EJ595" s="122">
        <f t="shared" si="1396"/>
        <v>3.9187471379372854</v>
      </c>
      <c r="EK595" s="122">
        <f t="shared" si="1397"/>
        <v>170.4857643198211</v>
      </c>
      <c r="EL595" s="122">
        <f t="shared" si="1398"/>
        <v>11290.718726182315</v>
      </c>
      <c r="EM595" s="122">
        <f t="shared" si="1399"/>
        <v>3.9791432299501315</v>
      </c>
      <c r="EN595" s="122">
        <f t="shared" si="1400"/>
        <v>172.49380042251886</v>
      </c>
      <c r="EO595" s="122">
        <f t="shared" si="1401"/>
        <v>12309.318821998295</v>
      </c>
      <c r="EP595" s="122">
        <f t="shared" si="1402"/>
        <v>4.0512737989177774</v>
      </c>
      <c r="EQ595" s="122">
        <f t="shared" si="1403"/>
        <v>179.48996150660213</v>
      </c>
      <c r="ER595" s="122">
        <f t="shared" si="1404"/>
        <v>17103.362551220227</v>
      </c>
      <c r="ES595" s="469">
        <f t="shared" si="1405"/>
        <v>4.1446680457115148</v>
      </c>
      <c r="ET595" s="466">
        <f t="shared" si="1406"/>
        <v>0</v>
      </c>
      <c r="EU595" s="122">
        <f t="shared" si="1407"/>
        <v>0</v>
      </c>
      <c r="EV595" s="122">
        <f t="shared" si="1408"/>
        <v>0</v>
      </c>
      <c r="EW595" s="122">
        <f t="shared" si="1409"/>
        <v>0</v>
      </c>
      <c r="EX595" s="122">
        <f t="shared" si="1410"/>
        <v>0</v>
      </c>
      <c r="EY595" s="122">
        <f t="shared" si="1411"/>
        <v>0</v>
      </c>
      <c r="EZ595" s="122">
        <f t="shared" si="1412"/>
        <v>0</v>
      </c>
      <c r="FA595" s="122">
        <f t="shared" si="1413"/>
        <v>0</v>
      </c>
      <c r="FB595" s="122">
        <f t="shared" si="1414"/>
        <v>0</v>
      </c>
      <c r="FC595" s="122">
        <f t="shared" si="1415"/>
        <v>0</v>
      </c>
      <c r="FD595" s="122">
        <f t="shared" si="1416"/>
        <v>0</v>
      </c>
      <c r="FE595" s="469">
        <f t="shared" si="1417"/>
        <v>0</v>
      </c>
      <c r="FF595" s="466">
        <f t="shared" si="1418"/>
        <v>0</v>
      </c>
      <c r="FG595" s="466">
        <f t="shared" si="1419"/>
        <v>0</v>
      </c>
      <c r="FH595" s="466">
        <f t="shared" si="1420"/>
        <v>3.9187471379372854</v>
      </c>
      <c r="FI595" s="466">
        <f t="shared" si="1421"/>
        <v>0</v>
      </c>
      <c r="FJ595" s="466">
        <f t="shared" si="1422"/>
        <v>0</v>
      </c>
      <c r="FK595" s="466">
        <f t="shared" si="1423"/>
        <v>3.9791432299501315</v>
      </c>
      <c r="FL595" s="466">
        <f t="shared" si="1424"/>
        <v>0</v>
      </c>
      <c r="FM595" s="466">
        <f t="shared" si="1425"/>
        <v>0</v>
      </c>
      <c r="FN595" s="466">
        <f t="shared" si="1426"/>
        <v>4.0512737989177774</v>
      </c>
      <c r="FO595" s="466">
        <f t="shared" si="1427"/>
        <v>0</v>
      </c>
      <c r="FP595" s="466">
        <f t="shared" si="1428"/>
        <v>0</v>
      </c>
      <c r="FQ595" s="468">
        <f t="shared" si="1429"/>
        <v>4.1446680457115148</v>
      </c>
      <c r="FR595" s="466">
        <f t="shared" si="1430"/>
        <v>0</v>
      </c>
      <c r="FS595" s="466">
        <f t="shared" si="1431"/>
        <v>0</v>
      </c>
      <c r="FT595" s="466">
        <f t="shared" si="1432"/>
        <v>0</v>
      </c>
      <c r="FU595" s="466">
        <f t="shared" si="1433"/>
        <v>0</v>
      </c>
      <c r="FV595" s="466">
        <f t="shared" si="1434"/>
        <v>0</v>
      </c>
      <c r="FW595" s="466">
        <f t="shared" si="1435"/>
        <v>0</v>
      </c>
      <c r="FX595" s="466">
        <f t="shared" si="1436"/>
        <v>0</v>
      </c>
      <c r="FY595" s="466">
        <f t="shared" si="1437"/>
        <v>0</v>
      </c>
      <c r="FZ595" s="466">
        <f t="shared" si="1438"/>
        <v>0</v>
      </c>
      <c r="GA595" s="466">
        <f t="shared" si="1439"/>
        <v>0</v>
      </c>
      <c r="GB595" s="466">
        <f t="shared" si="1440"/>
        <v>0</v>
      </c>
      <c r="GC595" s="468">
        <f t="shared" si="1441"/>
        <v>0</v>
      </c>
    </row>
    <row r="596" spans="1:185">
      <c r="A596" s="97">
        <v>593</v>
      </c>
      <c r="B596" s="97" t="s">
        <v>11</v>
      </c>
      <c r="C596" s="97" t="s">
        <v>213</v>
      </c>
      <c r="D596" s="97" t="s">
        <v>935</v>
      </c>
      <c r="E596" s="321">
        <v>0.37161093585699201</v>
      </c>
      <c r="F596" s="122">
        <v>0.22198317560462699</v>
      </c>
      <c r="G596" s="122">
        <v>1.1967939011566699</v>
      </c>
      <c r="H596" s="122">
        <v>0.34095303364879098</v>
      </c>
      <c r="I596" s="122">
        <v>0.21250877497371201</v>
      </c>
      <c r="J596" s="122">
        <v>1.1735700983175601</v>
      </c>
      <c r="K596" s="122">
        <v>0.31958540483701298</v>
      </c>
      <c r="L596" s="122">
        <v>0.205905404837014</v>
      </c>
      <c r="M596" s="122">
        <v>1.1465802733964201</v>
      </c>
      <c r="N596" s="122">
        <v>0.270904372239748</v>
      </c>
      <c r="O596" s="122">
        <v>0.19086120504731899</v>
      </c>
      <c r="P596" s="475">
        <v>1.1127826393270199</v>
      </c>
      <c r="Q596" s="474">
        <v>6</v>
      </c>
      <c r="R596" s="97">
        <v>2.2296656151419501</v>
      </c>
      <c r="S596" s="97">
        <v>1.33189905362776</v>
      </c>
      <c r="T596" s="97">
        <v>7.1807634069400601</v>
      </c>
      <c r="U596" s="97">
        <v>2.0457182018927398</v>
      </c>
      <c r="V596" s="97">
        <v>1.2750526498422701</v>
      </c>
      <c r="W596" s="97">
        <v>7.0414205899053597</v>
      </c>
      <c r="X596" s="97">
        <v>1.91751242902208</v>
      </c>
      <c r="Y596" s="97">
        <v>1.2354324290220799</v>
      </c>
      <c r="Z596" s="97">
        <v>6.8794816403785397</v>
      </c>
      <c r="AA596" s="97">
        <v>1.6254262334384799</v>
      </c>
      <c r="AB596" s="97">
        <v>1.14516723028391</v>
      </c>
      <c r="AC596" s="97">
        <v>6.67669583596214</v>
      </c>
      <c r="AD596" s="321">
        <v>640.61475445058295</v>
      </c>
      <c r="AE596" s="97">
        <v>382.67360782634103</v>
      </c>
      <c r="AF596" s="97">
        <v>2063.1358152831199</v>
      </c>
      <c r="AG596" s="97">
        <v>587.76403720840995</v>
      </c>
      <c r="AH596" s="97">
        <v>366.34082467037001</v>
      </c>
      <c r="AI596" s="97">
        <v>2023.1006351588301</v>
      </c>
      <c r="AJ596" s="97">
        <v>550.92868882750099</v>
      </c>
      <c r="AK596" s="97">
        <v>354.95736974348</v>
      </c>
      <c r="AL596" s="97">
        <v>1976.5731887817301</v>
      </c>
      <c r="AM596" s="97">
        <v>467.00815599447498</v>
      </c>
      <c r="AN596" s="97">
        <v>329.02288982308897</v>
      </c>
      <c r="AO596" s="97">
        <v>1918.3100077649101</v>
      </c>
      <c r="AP596" s="466">
        <f t="shared" si="1298"/>
        <v>287.31427264253642</v>
      </c>
      <c r="AQ596" s="122">
        <f t="shared" si="1299"/>
        <v>287.31427264253534</v>
      </c>
      <c r="AR596" s="473">
        <f t="shared" si="1300"/>
        <v>287.31427264253568</v>
      </c>
      <c r="AS596" s="122">
        <f t="shared" si="1301"/>
        <v>287.31427264253637</v>
      </c>
      <c r="AT596" s="122">
        <f t="shared" si="1302"/>
        <v>287.31427264253603</v>
      </c>
      <c r="AU596" s="122">
        <f t="shared" si="1303"/>
        <v>287.31427264253529</v>
      </c>
      <c r="AV596" s="122">
        <f t="shared" si="1304"/>
        <v>287.3142726425358</v>
      </c>
      <c r="AW596" s="122">
        <f t="shared" si="1305"/>
        <v>287.31427264253568</v>
      </c>
      <c r="AX596" s="122">
        <f t="shared" si="1306"/>
        <v>287.3142617578045</v>
      </c>
      <c r="AY596" s="122">
        <f t="shared" si="1307"/>
        <v>287.31427264253671</v>
      </c>
      <c r="AZ596" s="122">
        <f t="shared" si="1308"/>
        <v>287.31427264253585</v>
      </c>
      <c r="BA596" s="469">
        <f t="shared" si="1309"/>
        <v>287.31427264253585</v>
      </c>
      <c r="BB596" s="97">
        <f t="shared" si="1310"/>
        <v>5.7347825423530681E-2</v>
      </c>
      <c r="BC596" s="97">
        <f t="shared" si="1311"/>
        <v>3.4256936955251824E-2</v>
      </c>
      <c r="BD596" s="97">
        <f t="shared" si="1312"/>
        <v>0.18469189436849986</v>
      </c>
      <c r="BE596" s="97">
        <f t="shared" si="1313"/>
        <v>5.2616629826089528E-2</v>
      </c>
      <c r="BF596" s="97">
        <f t="shared" si="1314"/>
        <v>3.2794826395665395E-2</v>
      </c>
      <c r="BG596" s="97">
        <f t="shared" si="1315"/>
        <v>0.18110794550591766</v>
      </c>
      <c r="BH596" s="97">
        <f t="shared" si="1316"/>
        <v>4.9319129864236359E-2</v>
      </c>
      <c r="BI596" s="97">
        <f t="shared" si="1317"/>
        <v>3.17757796420143E-2</v>
      </c>
      <c r="BJ596" s="97">
        <f t="shared" si="1318"/>
        <v>0.17694281574669862</v>
      </c>
      <c r="BK596" s="97">
        <f t="shared" si="1319"/>
        <v>4.1806564733753993E-2</v>
      </c>
      <c r="BL596" s="97">
        <f t="shared" si="1320"/>
        <v>2.9454125298913482E-2</v>
      </c>
      <c r="BM596" s="469">
        <f t="shared" si="1321"/>
        <v>0.17172708975125534</v>
      </c>
      <c r="BN596" s="467">
        <f t="shared" si="1322"/>
        <v>2731402.1363681913</v>
      </c>
      <c r="BO596" s="97">
        <f t="shared" si="1323"/>
        <v>3650625.378745995</v>
      </c>
      <c r="BP596" s="97">
        <f t="shared" si="1324"/>
        <v>1413906.0687777558</v>
      </c>
      <c r="BQ596" s="97">
        <f t="shared" si="1325"/>
        <v>2867070.8532731785</v>
      </c>
      <c r="BR596" s="97">
        <f t="shared" si="1326"/>
        <v>3741384.0102054202</v>
      </c>
      <c r="BS596" s="97">
        <f t="shared" si="1327"/>
        <v>1429591.230475398</v>
      </c>
      <c r="BT596" s="97">
        <f t="shared" si="1328"/>
        <v>2973466.2722841571</v>
      </c>
      <c r="BU596" s="97">
        <f t="shared" si="1329"/>
        <v>3808469.8432018692</v>
      </c>
      <c r="BV596" s="97">
        <f t="shared" si="1330"/>
        <v>1448440.7406230473</v>
      </c>
      <c r="BW596" s="97">
        <f t="shared" si="1331"/>
        <v>3263398.0246138768</v>
      </c>
      <c r="BX596" s="97">
        <f t="shared" si="1332"/>
        <v>3974673.1308854893</v>
      </c>
      <c r="BY596" s="469">
        <f t="shared" si="1333"/>
        <v>1473046.4442636576</v>
      </c>
      <c r="BZ596" s="470">
        <f t="shared" si="1334"/>
        <v>6.1251384912133985E-2</v>
      </c>
      <c r="CA596" s="470">
        <f t="shared" si="1335"/>
        <v>0.13704587328906812</v>
      </c>
      <c r="CB596" s="470">
        <f t="shared" si="1336"/>
        <v>9.8450957694222636E-3</v>
      </c>
      <c r="CC596" s="470">
        <f t="shared" si="1337"/>
        <v>7.0074921624603687E-2</v>
      </c>
      <c r="CD596" s="470">
        <f t="shared" si="1338"/>
        <v>0.14671488313318853</v>
      </c>
      <c r="CE596" s="470">
        <f t="shared" si="1339"/>
        <v>1.0151298393713848E-2</v>
      </c>
      <c r="CF596" s="470">
        <f t="shared" si="1340"/>
        <v>7.7534471935616273E-2</v>
      </c>
      <c r="CG596" s="470">
        <f t="shared" si="1341"/>
        <v>0.15413509285232643</v>
      </c>
      <c r="CH596" s="470">
        <f t="shared" si="1342"/>
        <v>1.0527252025221973E-2</v>
      </c>
      <c r="CI596" s="470">
        <f t="shared" si="1343"/>
        <v>0.10038591593635035</v>
      </c>
      <c r="CJ596" s="470">
        <f t="shared" si="1344"/>
        <v>0.17354116611859771</v>
      </c>
      <c r="CK596" s="472">
        <f t="shared" si="1345"/>
        <v>1.1031253186115714E-2</v>
      </c>
      <c r="CL596" s="470">
        <f t="shared" si="1346"/>
        <v>0</v>
      </c>
      <c r="CM596" s="116">
        <f t="shared" si="1347"/>
        <v>0</v>
      </c>
      <c r="CN596" s="116">
        <f t="shared" si="1348"/>
        <v>0</v>
      </c>
      <c r="CO596" s="116">
        <f t="shared" si="1349"/>
        <v>0</v>
      </c>
      <c r="CP596" s="116">
        <f t="shared" si="1350"/>
        <v>0</v>
      </c>
      <c r="CQ596" s="116">
        <f t="shared" si="1351"/>
        <v>0</v>
      </c>
      <c r="CR596" s="116">
        <f t="shared" si="1352"/>
        <v>0</v>
      </c>
      <c r="CS596" s="116">
        <f t="shared" si="1353"/>
        <v>0</v>
      </c>
      <c r="CT596" s="116">
        <f t="shared" si="1354"/>
        <v>0</v>
      </c>
      <c r="CU596" s="116">
        <f t="shared" si="1355"/>
        <v>0</v>
      </c>
      <c r="CV596" s="116">
        <f t="shared" si="1356"/>
        <v>0</v>
      </c>
      <c r="CW596" s="471">
        <f t="shared" si="1357"/>
        <v>0</v>
      </c>
      <c r="CX596" s="470">
        <f t="shared" si="1358"/>
        <v>0</v>
      </c>
      <c r="CY596" s="116">
        <f t="shared" si="1359"/>
        <v>0</v>
      </c>
      <c r="CZ596" s="116">
        <f t="shared" si="1360"/>
        <v>0</v>
      </c>
      <c r="DA596" s="116">
        <f t="shared" si="1361"/>
        <v>0</v>
      </c>
      <c r="DB596" s="116">
        <f t="shared" si="1362"/>
        <v>0</v>
      </c>
      <c r="DC596" s="116">
        <f t="shared" si="1363"/>
        <v>0</v>
      </c>
      <c r="DD596" s="116">
        <f t="shared" si="1364"/>
        <v>0</v>
      </c>
      <c r="DE596" s="116">
        <f t="shared" si="1365"/>
        <v>0</v>
      </c>
      <c r="DF596" s="116">
        <f t="shared" si="1366"/>
        <v>0</v>
      </c>
      <c r="DG596" s="116">
        <f t="shared" si="1367"/>
        <v>0</v>
      </c>
      <c r="DH596" s="116">
        <f t="shared" si="1368"/>
        <v>0</v>
      </c>
      <c r="DI596" s="471">
        <f t="shared" si="1369"/>
        <v>0</v>
      </c>
      <c r="DJ596" s="470">
        <f t="shared" si="1370"/>
        <v>0</v>
      </c>
      <c r="DK596" s="116">
        <f t="shared" si="1371"/>
        <v>0</v>
      </c>
      <c r="DL596" s="116">
        <f t="shared" si="1372"/>
        <v>7.1807634069400601</v>
      </c>
      <c r="DM596" s="116">
        <f t="shared" si="1373"/>
        <v>0</v>
      </c>
      <c r="DN596" s="116">
        <f t="shared" si="1374"/>
        <v>0</v>
      </c>
      <c r="DO596" s="116">
        <f t="shared" si="1375"/>
        <v>7.0414205899053597</v>
      </c>
      <c r="DP596" s="116">
        <f t="shared" si="1376"/>
        <v>0</v>
      </c>
      <c r="DQ596" s="116">
        <f t="shared" si="1377"/>
        <v>0</v>
      </c>
      <c r="DR596" s="116">
        <f t="shared" si="1378"/>
        <v>6.8794816403785397</v>
      </c>
      <c r="DS596" s="116">
        <f t="shared" si="1379"/>
        <v>0</v>
      </c>
      <c r="DT596" s="116">
        <f t="shared" si="1380"/>
        <v>0</v>
      </c>
      <c r="DU596" s="471">
        <f t="shared" si="1381"/>
        <v>6.67669583596214</v>
      </c>
      <c r="DV596" s="470">
        <f t="shared" si="1382"/>
        <v>0</v>
      </c>
      <c r="DW596" s="470">
        <f t="shared" si="1383"/>
        <v>0</v>
      </c>
      <c r="DX596" s="470">
        <f t="shared" si="1384"/>
        <v>0</v>
      </c>
      <c r="DY596" s="470">
        <f t="shared" si="1385"/>
        <v>0</v>
      </c>
      <c r="DZ596" s="470">
        <f t="shared" si="1386"/>
        <v>0</v>
      </c>
      <c r="EA596" s="470">
        <f t="shared" si="1387"/>
        <v>0</v>
      </c>
      <c r="EB596" s="470">
        <f t="shared" si="1388"/>
        <v>0</v>
      </c>
      <c r="EC596" s="470">
        <f t="shared" si="1389"/>
        <v>0</v>
      </c>
      <c r="ED596" s="470">
        <f t="shared" si="1390"/>
        <v>0</v>
      </c>
      <c r="EE596" s="470">
        <f t="shared" si="1391"/>
        <v>0</v>
      </c>
      <c r="EF596" s="470">
        <f t="shared" si="1392"/>
        <v>0</v>
      </c>
      <c r="EG596" s="470">
        <f t="shared" si="1393"/>
        <v>0</v>
      </c>
      <c r="EH596" s="466">
        <f t="shared" si="1394"/>
        <v>47.628695878108324</v>
      </c>
      <c r="EI596" s="122">
        <f t="shared" si="1395"/>
        <v>106.56601854143089</v>
      </c>
      <c r="EJ596" s="122">
        <f t="shared" si="1396"/>
        <v>7.6554852264209847</v>
      </c>
      <c r="EK596" s="122">
        <f t="shared" si="1397"/>
        <v>54.489823136706576</v>
      </c>
      <c r="EL596" s="122">
        <f t="shared" si="1398"/>
        <v>114.08458044772365</v>
      </c>
      <c r="EM596" s="122">
        <f t="shared" si="1399"/>
        <v>7.893586482260031</v>
      </c>
      <c r="EN596" s="122">
        <f t="shared" si="1400"/>
        <v>60.290323054550861</v>
      </c>
      <c r="EO596" s="122">
        <f t="shared" si="1401"/>
        <v>119.85448936605373</v>
      </c>
      <c r="EP596" s="122">
        <f t="shared" si="1402"/>
        <v>8.1859256874071313</v>
      </c>
      <c r="EQ596" s="122">
        <f t="shared" si="1403"/>
        <v>78.059463756395616</v>
      </c>
      <c r="ER596" s="122">
        <f t="shared" si="1404"/>
        <v>134.94453121757138</v>
      </c>
      <c r="ES596" s="469">
        <f t="shared" si="1405"/>
        <v>8.5778338548527664</v>
      </c>
      <c r="ET596" s="466">
        <f t="shared" si="1406"/>
        <v>0</v>
      </c>
      <c r="EU596" s="122">
        <f t="shared" si="1407"/>
        <v>0</v>
      </c>
      <c r="EV596" s="122">
        <f t="shared" si="1408"/>
        <v>0</v>
      </c>
      <c r="EW596" s="122">
        <f t="shared" si="1409"/>
        <v>0</v>
      </c>
      <c r="EX596" s="122">
        <f t="shared" si="1410"/>
        <v>0</v>
      </c>
      <c r="EY596" s="122">
        <f t="shared" si="1411"/>
        <v>0</v>
      </c>
      <c r="EZ596" s="122">
        <f t="shared" si="1412"/>
        <v>0</v>
      </c>
      <c r="FA596" s="122">
        <f t="shared" si="1413"/>
        <v>0</v>
      </c>
      <c r="FB596" s="122">
        <f t="shared" si="1414"/>
        <v>0</v>
      </c>
      <c r="FC596" s="122">
        <f t="shared" si="1415"/>
        <v>0</v>
      </c>
      <c r="FD596" s="122">
        <f t="shared" si="1416"/>
        <v>0</v>
      </c>
      <c r="FE596" s="469">
        <f t="shared" si="1417"/>
        <v>0</v>
      </c>
      <c r="FF596" s="466">
        <f t="shared" si="1418"/>
        <v>0</v>
      </c>
      <c r="FG596" s="466">
        <f t="shared" si="1419"/>
        <v>0</v>
      </c>
      <c r="FH596" s="466">
        <f t="shared" si="1420"/>
        <v>7.6554852264209847</v>
      </c>
      <c r="FI596" s="466">
        <f t="shared" si="1421"/>
        <v>0</v>
      </c>
      <c r="FJ596" s="466">
        <f t="shared" si="1422"/>
        <v>0</v>
      </c>
      <c r="FK596" s="466">
        <f t="shared" si="1423"/>
        <v>7.893586482260031</v>
      </c>
      <c r="FL596" s="466">
        <f t="shared" si="1424"/>
        <v>0</v>
      </c>
      <c r="FM596" s="466">
        <f t="shared" si="1425"/>
        <v>0</v>
      </c>
      <c r="FN596" s="466">
        <f t="shared" si="1426"/>
        <v>8.1859256874071313</v>
      </c>
      <c r="FO596" s="466">
        <f t="shared" si="1427"/>
        <v>0</v>
      </c>
      <c r="FP596" s="466">
        <f t="shared" si="1428"/>
        <v>0</v>
      </c>
      <c r="FQ596" s="468">
        <f t="shared" si="1429"/>
        <v>8.5778338548527664</v>
      </c>
      <c r="FR596" s="466">
        <f t="shared" si="1430"/>
        <v>0</v>
      </c>
      <c r="FS596" s="466">
        <f t="shared" si="1431"/>
        <v>0</v>
      </c>
      <c r="FT596" s="466">
        <f t="shared" si="1432"/>
        <v>0</v>
      </c>
      <c r="FU596" s="466">
        <f t="shared" si="1433"/>
        <v>0</v>
      </c>
      <c r="FV596" s="466">
        <f t="shared" si="1434"/>
        <v>0</v>
      </c>
      <c r="FW596" s="466">
        <f t="shared" si="1435"/>
        <v>0</v>
      </c>
      <c r="FX596" s="466">
        <f t="shared" si="1436"/>
        <v>0</v>
      </c>
      <c r="FY596" s="466">
        <f t="shared" si="1437"/>
        <v>0</v>
      </c>
      <c r="FZ596" s="466">
        <f t="shared" si="1438"/>
        <v>0</v>
      </c>
      <c r="GA596" s="466">
        <f t="shared" si="1439"/>
        <v>0</v>
      </c>
      <c r="GB596" s="466">
        <f t="shared" si="1440"/>
        <v>0</v>
      </c>
      <c r="GC596" s="468">
        <f t="shared" si="1441"/>
        <v>0</v>
      </c>
    </row>
    <row r="597" spans="1:185">
      <c r="A597" s="97">
        <v>594</v>
      </c>
      <c r="B597" s="97" t="s">
        <v>11</v>
      </c>
      <c r="C597" s="97" t="s">
        <v>213</v>
      </c>
      <c r="D597" s="97" t="s">
        <v>935</v>
      </c>
      <c r="E597" s="321">
        <v>0.38282503622229203</v>
      </c>
      <c r="F597" s="122">
        <v>0</v>
      </c>
      <c r="G597" s="122">
        <v>1.0762430458002701</v>
      </c>
      <c r="H597" s="122">
        <v>0.34728084607624898</v>
      </c>
      <c r="I597" s="122">
        <v>0</v>
      </c>
      <c r="J597" s="122">
        <v>1.05035940054877</v>
      </c>
      <c r="K597" s="122">
        <v>0.31651410084230902</v>
      </c>
      <c r="L597" s="122">
        <v>0</v>
      </c>
      <c r="M597" s="122">
        <v>1.0202784074186499</v>
      </c>
      <c r="N597" s="122">
        <v>0.268166358331831</v>
      </c>
      <c r="O597" s="122">
        <v>0</v>
      </c>
      <c r="P597" s="475">
        <v>0.98260990081564803</v>
      </c>
      <c r="Q597" s="474">
        <v>1</v>
      </c>
      <c r="R597" s="97">
        <v>0.38282503622229203</v>
      </c>
      <c r="S597" s="97">
        <v>0</v>
      </c>
      <c r="T597" s="97">
        <v>1.0762430458002701</v>
      </c>
      <c r="U597" s="97">
        <v>0.34728084607624898</v>
      </c>
      <c r="V597" s="97">
        <v>0</v>
      </c>
      <c r="W597" s="97">
        <v>1.05035940054877</v>
      </c>
      <c r="X597" s="97">
        <v>0.31651410084230902</v>
      </c>
      <c r="Y597" s="97">
        <v>0</v>
      </c>
      <c r="Z597" s="97">
        <v>1.0202784074186499</v>
      </c>
      <c r="AA597" s="97">
        <v>0.268166358331831</v>
      </c>
      <c r="AB597" s="97">
        <v>0</v>
      </c>
      <c r="AC597" s="97">
        <v>0.98260990081564803</v>
      </c>
      <c r="AD597" s="321">
        <v>73.211997078752503</v>
      </c>
      <c r="AE597" s="97">
        <v>0</v>
      </c>
      <c r="AF597" s="97">
        <v>205.822230182992</v>
      </c>
      <c r="AG597" s="97">
        <v>66.414476282260694</v>
      </c>
      <c r="AH597" s="97">
        <v>0</v>
      </c>
      <c r="AI597" s="97">
        <v>200.872205547091</v>
      </c>
      <c r="AJ597" s="97">
        <v>60.530600754114701</v>
      </c>
      <c r="AK597" s="97">
        <v>0</v>
      </c>
      <c r="AL597" s="97">
        <v>195.11947631835901</v>
      </c>
      <c r="AM597" s="97">
        <v>51.284510638456602</v>
      </c>
      <c r="AN597" s="97">
        <v>0</v>
      </c>
      <c r="AO597" s="97">
        <v>187.91569615707201</v>
      </c>
      <c r="AP597" s="466">
        <f t="shared" si="1298"/>
        <v>191.241403125581</v>
      </c>
      <c r="AQ597" s="122">
        <f t="shared" si="1299"/>
        <v>0</v>
      </c>
      <c r="AR597" s="473">
        <f t="shared" si="1300"/>
        <v>191.24140312558046</v>
      </c>
      <c r="AS597" s="122">
        <f t="shared" si="1301"/>
        <v>191.24140312558077</v>
      </c>
      <c r="AT597" s="122">
        <f t="shared" si="1302"/>
        <v>0</v>
      </c>
      <c r="AU597" s="122">
        <f t="shared" si="1303"/>
        <v>191.24140312558106</v>
      </c>
      <c r="AV597" s="122">
        <f t="shared" si="1304"/>
        <v>191.24140312558063</v>
      </c>
      <c r="AW597" s="122">
        <f t="shared" si="1305"/>
        <v>0</v>
      </c>
      <c r="AX597" s="122">
        <f t="shared" si="1306"/>
        <v>191.24140518862887</v>
      </c>
      <c r="AY597" s="122">
        <f t="shared" si="1307"/>
        <v>191.24140312558063</v>
      </c>
      <c r="AZ597" s="122">
        <f t="shared" si="1308"/>
        <v>0</v>
      </c>
      <c r="BA597" s="469">
        <f t="shared" si="1309"/>
        <v>191.24140312558049</v>
      </c>
      <c r="BB597" s="97">
        <f t="shared" si="1310"/>
        <v>5.9078410312126815E-2</v>
      </c>
      <c r="BC597" s="97">
        <f t="shared" si="1311"/>
        <v>0</v>
      </c>
      <c r="BD597" s="97">
        <f t="shared" si="1312"/>
        <v>0.16608821847911057</v>
      </c>
      <c r="BE597" s="97">
        <f t="shared" si="1313"/>
        <v>5.3593151901700241E-2</v>
      </c>
      <c r="BF597" s="97">
        <f t="shared" si="1314"/>
        <v>0</v>
      </c>
      <c r="BG597" s="97">
        <f t="shared" si="1315"/>
        <v>0.16209379682468739</v>
      </c>
      <c r="BH597" s="97">
        <f t="shared" si="1316"/>
        <v>4.8845159406653661E-2</v>
      </c>
      <c r="BI597" s="97">
        <f t="shared" si="1317"/>
        <v>0</v>
      </c>
      <c r="BJ597" s="97">
        <f t="shared" si="1318"/>
        <v>0.15745163111819585</v>
      </c>
      <c r="BK597" s="97">
        <f t="shared" si="1319"/>
        <v>4.1384028343008888E-2</v>
      </c>
      <c r="BL597" s="97">
        <f t="shared" si="1320"/>
        <v>0</v>
      </c>
      <c r="BM597" s="469">
        <f t="shared" si="1321"/>
        <v>0.15163854347142816</v>
      </c>
      <c r="BN597" s="467">
        <f t="shared" si="1322"/>
        <v>1787890.8269594302</v>
      </c>
      <c r="BO597" s="97">
        <f t="shared" si="1323"/>
        <v>0</v>
      </c>
      <c r="BP597" s="97">
        <f t="shared" si="1324"/>
        <v>999090.09077725373</v>
      </c>
      <c r="BQ597" s="97">
        <f t="shared" si="1325"/>
        <v>1888716.9395993659</v>
      </c>
      <c r="BR597" s="97">
        <f t="shared" si="1326"/>
        <v>0</v>
      </c>
      <c r="BS597" s="97">
        <f t="shared" si="1327"/>
        <v>1012877.5156079571</v>
      </c>
      <c r="BT597" s="97">
        <f t="shared" si="1328"/>
        <v>1989980.8123037855</v>
      </c>
      <c r="BU597" s="97">
        <f t="shared" si="1329"/>
        <v>0</v>
      </c>
      <c r="BV597" s="97">
        <f t="shared" si="1330"/>
        <v>1029583.47231786</v>
      </c>
      <c r="BW597" s="97">
        <f t="shared" si="1331"/>
        <v>2184633.3818650548</v>
      </c>
      <c r="BX597" s="97">
        <f t="shared" si="1332"/>
        <v>0</v>
      </c>
      <c r="BY597" s="469">
        <f t="shared" si="1333"/>
        <v>1051621.8566573006</v>
      </c>
      <c r="BZ597" s="470">
        <f t="shared" si="1334"/>
        <v>0.23351278753896199</v>
      </c>
      <c r="CA597" s="470">
        <f t="shared" si="1335"/>
        <v>0</v>
      </c>
      <c r="CB597" s="470">
        <f t="shared" si="1336"/>
        <v>4.641563514282003E-2</v>
      </c>
      <c r="CC597" s="470">
        <f t="shared" si="1337"/>
        <v>0.27192932765210426</v>
      </c>
      <c r="CD597" s="470">
        <f t="shared" si="1338"/>
        <v>0</v>
      </c>
      <c r="CE597" s="470">
        <f t="shared" si="1339"/>
        <v>4.8215759057269825E-2</v>
      </c>
      <c r="CF597" s="470">
        <f t="shared" si="1340"/>
        <v>0.31435895067676889</v>
      </c>
      <c r="CG597" s="470">
        <f t="shared" si="1341"/>
        <v>0</v>
      </c>
      <c r="CH597" s="470">
        <f t="shared" si="1342"/>
        <v>5.0456006166138143E-2</v>
      </c>
      <c r="CI597" s="470">
        <f t="shared" si="1343"/>
        <v>0.40732801001864927</v>
      </c>
      <c r="CJ597" s="470">
        <f t="shared" si="1344"/>
        <v>0</v>
      </c>
      <c r="CK597" s="472">
        <f t="shared" si="1345"/>
        <v>5.3511666012339532E-2</v>
      </c>
      <c r="CL597" s="470">
        <f t="shared" si="1346"/>
        <v>0</v>
      </c>
      <c r="CM597" s="116">
        <f t="shared" si="1347"/>
        <v>0</v>
      </c>
      <c r="CN597" s="116">
        <f t="shared" si="1348"/>
        <v>0</v>
      </c>
      <c r="CO597" s="116">
        <f t="shared" si="1349"/>
        <v>0</v>
      </c>
      <c r="CP597" s="116">
        <f t="shared" si="1350"/>
        <v>0</v>
      </c>
      <c r="CQ597" s="116">
        <f t="shared" si="1351"/>
        <v>0</v>
      </c>
      <c r="CR597" s="116">
        <f t="shared" si="1352"/>
        <v>0</v>
      </c>
      <c r="CS597" s="116">
        <f t="shared" si="1353"/>
        <v>0</v>
      </c>
      <c r="CT597" s="116">
        <f t="shared" si="1354"/>
        <v>0</v>
      </c>
      <c r="CU597" s="116">
        <f t="shared" si="1355"/>
        <v>0</v>
      </c>
      <c r="CV597" s="116">
        <f t="shared" si="1356"/>
        <v>0</v>
      </c>
      <c r="CW597" s="471">
        <f t="shared" si="1357"/>
        <v>0</v>
      </c>
      <c r="CX597" s="470">
        <f t="shared" si="1358"/>
        <v>0</v>
      </c>
      <c r="CY597" s="116">
        <f t="shared" si="1359"/>
        <v>0</v>
      </c>
      <c r="CZ597" s="116">
        <f t="shared" si="1360"/>
        <v>0</v>
      </c>
      <c r="DA597" s="116">
        <f t="shared" si="1361"/>
        <v>0</v>
      </c>
      <c r="DB597" s="116">
        <f t="shared" si="1362"/>
        <v>0</v>
      </c>
      <c r="DC597" s="116">
        <f t="shared" si="1363"/>
        <v>0</v>
      </c>
      <c r="DD597" s="116">
        <f t="shared" si="1364"/>
        <v>0</v>
      </c>
      <c r="DE597" s="116">
        <f t="shared" si="1365"/>
        <v>0</v>
      </c>
      <c r="DF597" s="116">
        <f t="shared" si="1366"/>
        <v>0</v>
      </c>
      <c r="DG597" s="116">
        <f t="shared" si="1367"/>
        <v>0</v>
      </c>
      <c r="DH597" s="116">
        <f t="shared" si="1368"/>
        <v>0</v>
      </c>
      <c r="DI597" s="471">
        <f t="shared" si="1369"/>
        <v>0</v>
      </c>
      <c r="DJ597" s="470">
        <f t="shared" si="1370"/>
        <v>0</v>
      </c>
      <c r="DK597" s="116">
        <f t="shared" si="1371"/>
        <v>0</v>
      </c>
      <c r="DL597" s="116">
        <f t="shared" si="1372"/>
        <v>0</v>
      </c>
      <c r="DM597" s="116">
        <f t="shared" si="1373"/>
        <v>0</v>
      </c>
      <c r="DN597" s="116">
        <f t="shared" si="1374"/>
        <v>0</v>
      </c>
      <c r="DO597" s="116">
        <f t="shared" si="1375"/>
        <v>0</v>
      </c>
      <c r="DP597" s="116">
        <f t="shared" si="1376"/>
        <v>0</v>
      </c>
      <c r="DQ597" s="116">
        <f t="shared" si="1377"/>
        <v>0</v>
      </c>
      <c r="DR597" s="116">
        <f t="shared" si="1378"/>
        <v>0</v>
      </c>
      <c r="DS597" s="116">
        <f t="shared" si="1379"/>
        <v>0</v>
      </c>
      <c r="DT597" s="116">
        <f t="shared" si="1380"/>
        <v>0</v>
      </c>
      <c r="DU597" s="471">
        <f t="shared" si="1381"/>
        <v>0</v>
      </c>
      <c r="DV597" s="470">
        <f t="shared" si="1382"/>
        <v>0</v>
      </c>
      <c r="DW597" s="470">
        <f t="shared" si="1383"/>
        <v>0</v>
      </c>
      <c r="DX597" s="470">
        <f t="shared" si="1384"/>
        <v>1.0762430458002701</v>
      </c>
      <c r="DY597" s="470">
        <f t="shared" si="1385"/>
        <v>0</v>
      </c>
      <c r="DZ597" s="470">
        <f t="shared" si="1386"/>
        <v>0</v>
      </c>
      <c r="EA597" s="470">
        <f t="shared" si="1387"/>
        <v>1.05035940054877</v>
      </c>
      <c r="EB597" s="470">
        <f t="shared" si="1388"/>
        <v>0</v>
      </c>
      <c r="EC597" s="470">
        <f t="shared" si="1389"/>
        <v>0</v>
      </c>
      <c r="ED597" s="470">
        <f t="shared" si="1390"/>
        <v>0</v>
      </c>
      <c r="EE597" s="470">
        <f t="shared" si="1391"/>
        <v>0</v>
      </c>
      <c r="EF597" s="470">
        <f t="shared" si="1392"/>
        <v>0</v>
      </c>
      <c r="EG597" s="470">
        <f t="shared" si="1393"/>
        <v>0</v>
      </c>
      <c r="EH597" s="466">
        <f t="shared" si="1394"/>
        <v>30.263015160928191</v>
      </c>
      <c r="EI597" s="122">
        <f t="shared" si="1395"/>
        <v>0</v>
      </c>
      <c r="EJ597" s="122">
        <f t="shared" si="1396"/>
        <v>6.0154181911639473</v>
      </c>
      <c r="EK597" s="122">
        <f t="shared" si="1397"/>
        <v>35.241758929641279</v>
      </c>
      <c r="EL597" s="122">
        <f t="shared" si="1398"/>
        <v>0</v>
      </c>
      <c r="EM597" s="122">
        <f t="shared" si="1399"/>
        <v>6.2487123841230972</v>
      </c>
      <c r="EN597" s="122">
        <f t="shared" si="1400"/>
        <v>40.740594082956584</v>
      </c>
      <c r="EO597" s="122">
        <f t="shared" si="1401"/>
        <v>0</v>
      </c>
      <c r="EP597" s="122">
        <f t="shared" si="1402"/>
        <v>6.5390460867628102</v>
      </c>
      <c r="EQ597" s="122">
        <f t="shared" si="1403"/>
        <v>52.789287784114684</v>
      </c>
      <c r="ER597" s="122">
        <f t="shared" si="1404"/>
        <v>0</v>
      </c>
      <c r="ES597" s="469">
        <f t="shared" si="1405"/>
        <v>6.9350564347477253</v>
      </c>
      <c r="ET597" s="466">
        <f t="shared" si="1406"/>
        <v>0</v>
      </c>
      <c r="EU597" s="122">
        <f t="shared" si="1407"/>
        <v>0</v>
      </c>
      <c r="EV597" s="122">
        <f t="shared" si="1408"/>
        <v>0</v>
      </c>
      <c r="EW597" s="122">
        <f t="shared" si="1409"/>
        <v>0</v>
      </c>
      <c r="EX597" s="122">
        <f t="shared" si="1410"/>
        <v>0</v>
      </c>
      <c r="EY597" s="122">
        <f t="shared" si="1411"/>
        <v>0</v>
      </c>
      <c r="EZ597" s="122">
        <f t="shared" si="1412"/>
        <v>0</v>
      </c>
      <c r="FA597" s="122">
        <f t="shared" si="1413"/>
        <v>0</v>
      </c>
      <c r="FB597" s="122">
        <f t="shared" si="1414"/>
        <v>0</v>
      </c>
      <c r="FC597" s="122">
        <f t="shared" si="1415"/>
        <v>0</v>
      </c>
      <c r="FD597" s="122">
        <f t="shared" si="1416"/>
        <v>0</v>
      </c>
      <c r="FE597" s="469">
        <f t="shared" si="1417"/>
        <v>0</v>
      </c>
      <c r="FF597" s="466">
        <f t="shared" si="1418"/>
        <v>0</v>
      </c>
      <c r="FG597" s="466">
        <f t="shared" si="1419"/>
        <v>0</v>
      </c>
      <c r="FH597" s="466">
        <f t="shared" si="1420"/>
        <v>0</v>
      </c>
      <c r="FI597" s="466">
        <f t="shared" si="1421"/>
        <v>0</v>
      </c>
      <c r="FJ597" s="466">
        <f t="shared" si="1422"/>
        <v>0</v>
      </c>
      <c r="FK597" s="466">
        <f t="shared" si="1423"/>
        <v>0</v>
      </c>
      <c r="FL597" s="466">
        <f t="shared" si="1424"/>
        <v>0</v>
      </c>
      <c r="FM597" s="466">
        <f t="shared" si="1425"/>
        <v>0</v>
      </c>
      <c r="FN597" s="466">
        <f t="shared" si="1426"/>
        <v>0</v>
      </c>
      <c r="FO597" s="466">
        <f t="shared" si="1427"/>
        <v>0</v>
      </c>
      <c r="FP597" s="466">
        <f t="shared" si="1428"/>
        <v>0</v>
      </c>
      <c r="FQ597" s="468">
        <f t="shared" si="1429"/>
        <v>0</v>
      </c>
      <c r="FR597" s="466">
        <f t="shared" si="1430"/>
        <v>0</v>
      </c>
      <c r="FS597" s="466">
        <f t="shared" si="1431"/>
        <v>0</v>
      </c>
      <c r="FT597" s="466">
        <f t="shared" si="1432"/>
        <v>6.0154181911639473</v>
      </c>
      <c r="FU597" s="466">
        <f t="shared" si="1433"/>
        <v>0</v>
      </c>
      <c r="FV597" s="466">
        <f t="shared" si="1434"/>
        <v>0</v>
      </c>
      <c r="FW597" s="466">
        <f t="shared" si="1435"/>
        <v>6.2487123841230972</v>
      </c>
      <c r="FX597" s="466">
        <f t="shared" si="1436"/>
        <v>0</v>
      </c>
      <c r="FY597" s="466">
        <f t="shared" si="1437"/>
        <v>0</v>
      </c>
      <c r="FZ597" s="466">
        <f t="shared" si="1438"/>
        <v>0</v>
      </c>
      <c r="GA597" s="466">
        <f t="shared" si="1439"/>
        <v>0</v>
      </c>
      <c r="GB597" s="466">
        <f t="shared" si="1440"/>
        <v>0</v>
      </c>
      <c r="GC597" s="468">
        <f t="shared" si="1441"/>
        <v>0</v>
      </c>
    </row>
    <row r="598" spans="1:185">
      <c r="A598" s="97">
        <v>595</v>
      </c>
      <c r="B598" s="97" t="s">
        <v>11</v>
      </c>
      <c r="C598" s="97" t="s">
        <v>213</v>
      </c>
      <c r="D598" s="97" t="s">
        <v>935</v>
      </c>
      <c r="E598" s="321">
        <v>0.38328048352028099</v>
      </c>
      <c r="F598" s="122">
        <v>3.2781375221820599</v>
      </c>
      <c r="G598" s="122">
        <v>3.1104587037644902</v>
      </c>
      <c r="H598" s="122">
        <v>0.35165984362985803</v>
      </c>
      <c r="I598" s="122">
        <v>2.9732707326191301</v>
      </c>
      <c r="J598" s="122">
        <v>2.9993421446875699</v>
      </c>
      <c r="K598" s="122">
        <v>0.32962121582744103</v>
      </c>
      <c r="L598" s="122">
        <v>2.7093806620834702</v>
      </c>
      <c r="M598" s="122">
        <v>2.90281913578387</v>
      </c>
      <c r="N598" s="122">
        <v>0.27941147248628501</v>
      </c>
      <c r="O598" s="122">
        <v>2.2946962655274401</v>
      </c>
      <c r="P598" s="475">
        <v>2.6707174734607699</v>
      </c>
      <c r="Q598" s="474">
        <v>6</v>
      </c>
      <c r="R598" s="97">
        <v>2.2996829011216802</v>
      </c>
      <c r="S598" s="97">
        <v>19.668825133092302</v>
      </c>
      <c r="T598" s="97">
        <v>18.662752222586899</v>
      </c>
      <c r="U598" s="97">
        <v>2.1099590617791399</v>
      </c>
      <c r="V598" s="97">
        <v>17.839624395714701</v>
      </c>
      <c r="W598" s="97">
        <v>17.9960528681254</v>
      </c>
      <c r="X598" s="97">
        <v>1.9777272949646401</v>
      </c>
      <c r="Y598" s="97">
        <v>16.2562839725008</v>
      </c>
      <c r="Z598" s="97">
        <v>17.416914814703201</v>
      </c>
      <c r="AA598" s="97">
        <v>1.6764688349176999</v>
      </c>
      <c r="AB598" s="97">
        <v>13.7681775931646</v>
      </c>
      <c r="AC598" s="97">
        <v>16.0243048407646</v>
      </c>
      <c r="AD598" s="321">
        <v>6752.3888647241401</v>
      </c>
      <c r="AE598" s="97">
        <v>57752.116931477598</v>
      </c>
      <c r="AF598" s="97">
        <v>54798.059433079201</v>
      </c>
      <c r="AG598" s="97">
        <v>6195.3167833844</v>
      </c>
      <c r="AH598" s="97">
        <v>52381.170056850198</v>
      </c>
      <c r="AI598" s="97">
        <v>52840.479414116897</v>
      </c>
      <c r="AJ598" s="97">
        <v>5807.0544236627602</v>
      </c>
      <c r="AK598" s="97">
        <v>47732.124643866198</v>
      </c>
      <c r="AL598" s="97">
        <v>51139.998535156199</v>
      </c>
      <c r="AM598" s="97">
        <v>4922.4914823838999</v>
      </c>
      <c r="AN598" s="97">
        <v>40426.481852034303</v>
      </c>
      <c r="AO598" s="97">
        <v>47050.981471814302</v>
      </c>
      <c r="AP598" s="466">
        <f t="shared" si="1298"/>
        <v>2936.2260603105906</v>
      </c>
      <c r="AQ598" s="122">
        <f t="shared" si="1299"/>
        <v>2936.2260603105938</v>
      </c>
      <c r="AR598" s="473">
        <f t="shared" si="1300"/>
        <v>2936.2260603105988</v>
      </c>
      <c r="AS598" s="122">
        <f t="shared" si="1301"/>
        <v>2936.2260603105933</v>
      </c>
      <c r="AT598" s="122">
        <f t="shared" si="1302"/>
        <v>2936.2260603105974</v>
      </c>
      <c r="AU598" s="122">
        <f t="shared" si="1303"/>
        <v>2936.2260603105879</v>
      </c>
      <c r="AV598" s="122">
        <f t="shared" si="1304"/>
        <v>2936.2260603105974</v>
      </c>
      <c r="AW598" s="122">
        <f t="shared" si="1305"/>
        <v>2936.2260603105892</v>
      </c>
      <c r="AX598" s="122">
        <f t="shared" si="1306"/>
        <v>2936.2260239100601</v>
      </c>
      <c r="AY598" s="122">
        <f t="shared" si="1307"/>
        <v>2936.2260603106001</v>
      </c>
      <c r="AZ598" s="122">
        <f t="shared" si="1308"/>
        <v>2936.2260603105951</v>
      </c>
      <c r="BA598" s="469">
        <f t="shared" si="1309"/>
        <v>2936.2260603105992</v>
      </c>
      <c r="BB598" s="97">
        <f t="shared" si="1310"/>
        <v>5.9148695951257581E-2</v>
      </c>
      <c r="BC598" s="97">
        <f t="shared" si="1311"/>
        <v>0.50588946717318473</v>
      </c>
      <c r="BD598" s="97">
        <f t="shared" si="1312"/>
        <v>0.48001289929538887</v>
      </c>
      <c r="BE598" s="97">
        <f t="shared" si="1313"/>
        <v>5.4268928535278864E-2</v>
      </c>
      <c r="BF598" s="97">
        <f t="shared" si="1314"/>
        <v>0.4588417467260788</v>
      </c>
      <c r="BG598" s="97">
        <f t="shared" si="1315"/>
        <v>0.46286514497295173</v>
      </c>
      <c r="BH598" s="97">
        <f t="shared" si="1316"/>
        <v>5.0867878518081423E-2</v>
      </c>
      <c r="BI598" s="97">
        <f t="shared" si="1317"/>
        <v>0.41811764461863682</v>
      </c>
      <c r="BJ598" s="97">
        <f t="shared" si="1318"/>
        <v>0.44796949974335742</v>
      </c>
      <c r="BK598" s="97">
        <f t="shared" si="1319"/>
        <v>4.31193993484668E-2</v>
      </c>
      <c r="BL598" s="97">
        <f t="shared" si="1320"/>
        <v>0.35412262702122904</v>
      </c>
      <c r="BM598" s="469">
        <f t="shared" si="1321"/>
        <v>0.41215105543218478</v>
      </c>
      <c r="BN598" s="467">
        <f t="shared" si="1322"/>
        <v>27432023.579098955</v>
      </c>
      <c r="BO598" s="97">
        <f t="shared" si="1323"/>
        <v>8193692.3740959913</v>
      </c>
      <c r="BP598" s="97">
        <f t="shared" si="1324"/>
        <v>8439516.9767267928</v>
      </c>
      <c r="BQ598" s="97">
        <f t="shared" si="1325"/>
        <v>28794571.917013194</v>
      </c>
      <c r="BR598" s="97">
        <f t="shared" si="1326"/>
        <v>8656588.0752329957</v>
      </c>
      <c r="BS598" s="97">
        <f t="shared" si="1327"/>
        <v>8614143.5965976249</v>
      </c>
      <c r="BT598" s="97">
        <f t="shared" si="1328"/>
        <v>29863122.609039195</v>
      </c>
      <c r="BU598" s="97">
        <f t="shared" si="1329"/>
        <v>9121618.9451194741</v>
      </c>
      <c r="BV598" s="97">
        <f t="shared" si="1330"/>
        <v>8774251.8936991971</v>
      </c>
      <c r="BW598" s="97">
        <f t="shared" si="1331"/>
        <v>32774965.78304122</v>
      </c>
      <c r="BX598" s="97">
        <f t="shared" si="1332"/>
        <v>10015887.968413236</v>
      </c>
      <c r="BY598" s="469">
        <f t="shared" si="1333"/>
        <v>9195730.1021122392</v>
      </c>
      <c r="BZ598" s="470">
        <f t="shared" si="1334"/>
        <v>0.59643056800828653</v>
      </c>
      <c r="CA598" s="470">
        <f t="shared" si="1335"/>
        <v>2.0829135239781839E-2</v>
      </c>
      <c r="CB598" s="470">
        <f t="shared" si="1336"/>
        <v>2.2610590539032957E-2</v>
      </c>
      <c r="CC598" s="470">
        <f t="shared" si="1337"/>
        <v>0.68234906635423775</v>
      </c>
      <c r="CD598" s="470">
        <f t="shared" si="1338"/>
        <v>2.4262248697658726E-2</v>
      </c>
      <c r="CE598" s="470">
        <f t="shared" si="1339"/>
        <v>2.393342490078753E-2</v>
      </c>
      <c r="CF598" s="470">
        <f t="shared" si="1340"/>
        <v>0.754985853840206</v>
      </c>
      <c r="CG598" s="470">
        <f t="shared" si="1341"/>
        <v>2.8055670535005552E-2</v>
      </c>
      <c r="CH598" s="470">
        <f t="shared" si="1342"/>
        <v>2.5188881001737617E-2</v>
      </c>
      <c r="CI598" s="470">
        <f t="shared" si="1343"/>
        <v>0.97750000180141083</v>
      </c>
      <c r="CJ598" s="470">
        <f t="shared" si="1344"/>
        <v>3.6373325012112566E-2</v>
      </c>
      <c r="CK598" s="472">
        <f t="shared" si="1345"/>
        <v>2.8693070287576561E-2</v>
      </c>
      <c r="CL598" s="470">
        <f t="shared" si="1346"/>
        <v>0</v>
      </c>
      <c r="CM598" s="116">
        <f t="shared" si="1347"/>
        <v>0</v>
      </c>
      <c r="CN598" s="116">
        <f t="shared" si="1348"/>
        <v>0</v>
      </c>
      <c r="CO598" s="116">
        <f t="shared" si="1349"/>
        <v>0</v>
      </c>
      <c r="CP598" s="116">
        <f t="shared" si="1350"/>
        <v>0</v>
      </c>
      <c r="CQ598" s="116">
        <f t="shared" si="1351"/>
        <v>0</v>
      </c>
      <c r="CR598" s="116">
        <f t="shared" si="1352"/>
        <v>0</v>
      </c>
      <c r="CS598" s="116">
        <f t="shared" si="1353"/>
        <v>0</v>
      </c>
      <c r="CT598" s="116">
        <f t="shared" si="1354"/>
        <v>0</v>
      </c>
      <c r="CU598" s="116">
        <f t="shared" si="1355"/>
        <v>0</v>
      </c>
      <c r="CV598" s="116">
        <f t="shared" si="1356"/>
        <v>0</v>
      </c>
      <c r="CW598" s="471">
        <f t="shared" si="1357"/>
        <v>0</v>
      </c>
      <c r="CX598" s="470">
        <f t="shared" si="1358"/>
        <v>0</v>
      </c>
      <c r="CY598" s="116">
        <f t="shared" si="1359"/>
        <v>0</v>
      </c>
      <c r="CZ598" s="116">
        <f t="shared" si="1360"/>
        <v>0</v>
      </c>
      <c r="DA598" s="116">
        <f t="shared" si="1361"/>
        <v>0</v>
      </c>
      <c r="DB598" s="116">
        <f t="shared" si="1362"/>
        <v>0</v>
      </c>
      <c r="DC598" s="116">
        <f t="shared" si="1363"/>
        <v>0</v>
      </c>
      <c r="DD598" s="116">
        <f t="shared" si="1364"/>
        <v>0</v>
      </c>
      <c r="DE598" s="116">
        <f t="shared" si="1365"/>
        <v>0</v>
      </c>
      <c r="DF598" s="116">
        <f t="shared" si="1366"/>
        <v>0</v>
      </c>
      <c r="DG598" s="116">
        <f t="shared" si="1367"/>
        <v>0</v>
      </c>
      <c r="DH598" s="116">
        <f t="shared" si="1368"/>
        <v>0</v>
      </c>
      <c r="DI598" s="471">
        <f t="shared" si="1369"/>
        <v>0</v>
      </c>
      <c r="DJ598" s="470">
        <f t="shared" si="1370"/>
        <v>0</v>
      </c>
      <c r="DK598" s="116">
        <f t="shared" si="1371"/>
        <v>0</v>
      </c>
      <c r="DL598" s="116">
        <f t="shared" si="1372"/>
        <v>0</v>
      </c>
      <c r="DM598" s="116">
        <f t="shared" si="1373"/>
        <v>0</v>
      </c>
      <c r="DN598" s="116">
        <f t="shared" si="1374"/>
        <v>0</v>
      </c>
      <c r="DO598" s="116">
        <f t="shared" si="1375"/>
        <v>0</v>
      </c>
      <c r="DP598" s="116">
        <f t="shared" si="1376"/>
        <v>0</v>
      </c>
      <c r="DQ598" s="116">
        <f t="shared" si="1377"/>
        <v>0</v>
      </c>
      <c r="DR598" s="116">
        <f t="shared" si="1378"/>
        <v>0</v>
      </c>
      <c r="DS598" s="116">
        <f t="shared" si="1379"/>
        <v>0</v>
      </c>
      <c r="DT598" s="116">
        <f t="shared" si="1380"/>
        <v>0</v>
      </c>
      <c r="DU598" s="471">
        <f t="shared" si="1381"/>
        <v>0</v>
      </c>
      <c r="DV598" s="470">
        <f t="shared" si="1382"/>
        <v>0</v>
      </c>
      <c r="DW598" s="470">
        <f t="shared" si="1383"/>
        <v>19.668825133092302</v>
      </c>
      <c r="DX598" s="470">
        <f t="shared" si="1384"/>
        <v>18.662752222586899</v>
      </c>
      <c r="DY598" s="470">
        <f t="shared" si="1385"/>
        <v>0</v>
      </c>
      <c r="DZ598" s="470">
        <f t="shared" si="1386"/>
        <v>17.839624395714701</v>
      </c>
      <c r="EA598" s="470">
        <f t="shared" si="1387"/>
        <v>17.9960528681254</v>
      </c>
      <c r="EB598" s="470">
        <f t="shared" si="1388"/>
        <v>0</v>
      </c>
      <c r="EC598" s="470">
        <f t="shared" si="1389"/>
        <v>16.2562839725008</v>
      </c>
      <c r="ED598" s="470">
        <f t="shared" si="1390"/>
        <v>17.416914814703201</v>
      </c>
      <c r="EE598" s="470">
        <f t="shared" si="1391"/>
        <v>0</v>
      </c>
      <c r="EF598" s="470">
        <f t="shared" si="1392"/>
        <v>13.7681775931646</v>
      </c>
      <c r="EG598" s="470">
        <f t="shared" si="1393"/>
        <v>16.0243048407646</v>
      </c>
      <c r="EH598" s="466">
        <f t="shared" si="1394"/>
        <v>463.78069943764694</v>
      </c>
      <c r="EI598" s="122">
        <f t="shared" si="1395"/>
        <v>16.196605989606397</v>
      </c>
      <c r="EJ598" s="122">
        <f t="shared" si="1396"/>
        <v>17.581854548315604</v>
      </c>
      <c r="EK598" s="122">
        <f t="shared" si="1397"/>
        <v>530.59038927393908</v>
      </c>
      <c r="EL598" s="122">
        <f t="shared" si="1398"/>
        <v>18.866173657910078</v>
      </c>
      <c r="EM598" s="122">
        <f t="shared" si="1399"/>
        <v>18.61048231899381</v>
      </c>
      <c r="EN598" s="122">
        <f t="shared" si="1400"/>
        <v>587.07230336771545</v>
      </c>
      <c r="EO598" s="122">
        <f t="shared" si="1401"/>
        <v>21.815914880701246</v>
      </c>
      <c r="EP598" s="122">
        <f t="shared" si="1402"/>
        <v>19.586717173213763</v>
      </c>
      <c r="EQ598" s="122">
        <f t="shared" si="1403"/>
        <v>760.09792061740768</v>
      </c>
      <c r="ER598" s="122">
        <f t="shared" si="1404"/>
        <v>28.283671260048571</v>
      </c>
      <c r="ES598" s="469">
        <f t="shared" si="1405"/>
        <v>22.311552963195801</v>
      </c>
      <c r="ET598" s="466">
        <f t="shared" si="1406"/>
        <v>0</v>
      </c>
      <c r="EU598" s="122">
        <f t="shared" si="1407"/>
        <v>0</v>
      </c>
      <c r="EV598" s="122">
        <f t="shared" si="1408"/>
        <v>0</v>
      </c>
      <c r="EW598" s="122">
        <f t="shared" si="1409"/>
        <v>0</v>
      </c>
      <c r="EX598" s="122">
        <f t="shared" si="1410"/>
        <v>0</v>
      </c>
      <c r="EY598" s="122">
        <f t="shared" si="1411"/>
        <v>0</v>
      </c>
      <c r="EZ598" s="122">
        <f t="shared" si="1412"/>
        <v>0</v>
      </c>
      <c r="FA598" s="122">
        <f t="shared" si="1413"/>
        <v>0</v>
      </c>
      <c r="FB598" s="122">
        <f t="shared" si="1414"/>
        <v>0</v>
      </c>
      <c r="FC598" s="122">
        <f t="shared" si="1415"/>
        <v>0</v>
      </c>
      <c r="FD598" s="122">
        <f t="shared" si="1416"/>
        <v>0</v>
      </c>
      <c r="FE598" s="469">
        <f t="shared" si="1417"/>
        <v>0</v>
      </c>
      <c r="FF598" s="466">
        <f t="shared" si="1418"/>
        <v>0</v>
      </c>
      <c r="FG598" s="466">
        <f t="shared" si="1419"/>
        <v>0</v>
      </c>
      <c r="FH598" s="466">
        <f t="shared" si="1420"/>
        <v>0</v>
      </c>
      <c r="FI598" s="466">
        <f t="shared" si="1421"/>
        <v>0</v>
      </c>
      <c r="FJ598" s="466">
        <f t="shared" si="1422"/>
        <v>0</v>
      </c>
      <c r="FK598" s="466">
        <f t="shared" si="1423"/>
        <v>0</v>
      </c>
      <c r="FL598" s="466">
        <f t="shared" si="1424"/>
        <v>0</v>
      </c>
      <c r="FM598" s="466">
        <f t="shared" si="1425"/>
        <v>0</v>
      </c>
      <c r="FN598" s="466">
        <f t="shared" si="1426"/>
        <v>0</v>
      </c>
      <c r="FO598" s="466">
        <f t="shared" si="1427"/>
        <v>0</v>
      </c>
      <c r="FP598" s="466">
        <f t="shared" si="1428"/>
        <v>0</v>
      </c>
      <c r="FQ598" s="468">
        <f t="shared" si="1429"/>
        <v>0</v>
      </c>
      <c r="FR598" s="466">
        <f t="shared" si="1430"/>
        <v>0</v>
      </c>
      <c r="FS598" s="466">
        <f t="shared" si="1431"/>
        <v>16.196605989606397</v>
      </c>
      <c r="FT598" s="466">
        <f t="shared" si="1432"/>
        <v>17.581854548315604</v>
      </c>
      <c r="FU598" s="466">
        <f t="shared" si="1433"/>
        <v>0</v>
      </c>
      <c r="FV598" s="466">
        <f t="shared" si="1434"/>
        <v>18.866173657910078</v>
      </c>
      <c r="FW598" s="466">
        <f t="shared" si="1435"/>
        <v>18.61048231899381</v>
      </c>
      <c r="FX598" s="466">
        <f t="shared" si="1436"/>
        <v>0</v>
      </c>
      <c r="FY598" s="466">
        <f t="shared" si="1437"/>
        <v>21.815914880701246</v>
      </c>
      <c r="FZ598" s="466">
        <f t="shared" si="1438"/>
        <v>19.586717173213763</v>
      </c>
      <c r="GA598" s="466">
        <f t="shared" si="1439"/>
        <v>0</v>
      </c>
      <c r="GB598" s="466">
        <f t="shared" si="1440"/>
        <v>28.283671260048571</v>
      </c>
      <c r="GC598" s="468">
        <f t="shared" si="1441"/>
        <v>22.311552963195801</v>
      </c>
    </row>
    <row r="599" spans="1:185">
      <c r="A599" s="97">
        <v>596</v>
      </c>
      <c r="B599" s="97" t="s">
        <v>11</v>
      </c>
      <c r="C599" s="97" t="s">
        <v>213</v>
      </c>
      <c r="D599" s="97" t="s">
        <v>935</v>
      </c>
      <c r="E599" s="321">
        <v>0.38430922869274597</v>
      </c>
      <c r="F599" s="122">
        <v>0</v>
      </c>
      <c r="G599" s="122">
        <v>5.4591351929156797</v>
      </c>
      <c r="H599" s="122">
        <v>0.38430922869274597</v>
      </c>
      <c r="I599" s="122">
        <v>0</v>
      </c>
      <c r="J599" s="122">
        <v>5.4561026456139201</v>
      </c>
      <c r="K599" s="122">
        <v>0.38430922869274597</v>
      </c>
      <c r="L599" s="122">
        <v>0</v>
      </c>
      <c r="M599" s="122">
        <v>5.4525783338848397</v>
      </c>
      <c r="N599" s="122">
        <v>0.38430922869274597</v>
      </c>
      <c r="O599" s="122">
        <v>0</v>
      </c>
      <c r="P599" s="475">
        <v>5.4481650633833096</v>
      </c>
      <c r="Q599" s="474">
        <v>2</v>
      </c>
      <c r="R599" s="97">
        <v>0.76861845738549195</v>
      </c>
      <c r="S599" s="97">
        <v>0</v>
      </c>
      <c r="T599" s="97">
        <v>10.918270385831301</v>
      </c>
      <c r="U599" s="97">
        <v>0.76861845738549195</v>
      </c>
      <c r="V599" s="97">
        <v>0</v>
      </c>
      <c r="W599" s="97">
        <v>10.912205291227799</v>
      </c>
      <c r="X599" s="97">
        <v>0.76861845738549195</v>
      </c>
      <c r="Y599" s="97">
        <v>0</v>
      </c>
      <c r="Z599" s="97">
        <v>10.905156667769599</v>
      </c>
      <c r="AA599" s="97">
        <v>0.76861845738549195</v>
      </c>
      <c r="AB599" s="97">
        <v>0</v>
      </c>
      <c r="AC599" s="97">
        <v>10.8963301267666</v>
      </c>
      <c r="AD599" s="321">
        <v>2513.2545887077399</v>
      </c>
      <c r="AE599" s="97">
        <v>0</v>
      </c>
      <c r="AF599" s="97">
        <v>35700.929224732499</v>
      </c>
      <c r="AG599" s="97">
        <v>2513.2545887077399</v>
      </c>
      <c r="AH599" s="97">
        <v>0</v>
      </c>
      <c r="AI599" s="97">
        <v>35681.0973735757</v>
      </c>
      <c r="AJ599" s="97">
        <v>2513.2545887077399</v>
      </c>
      <c r="AK599" s="97">
        <v>0</v>
      </c>
      <c r="AL599" s="97">
        <v>35658.048828125</v>
      </c>
      <c r="AM599" s="97">
        <v>2513.2545887077399</v>
      </c>
      <c r="AN599" s="97">
        <v>0</v>
      </c>
      <c r="AO599" s="97">
        <v>35629.1882247057</v>
      </c>
      <c r="AP599" s="466">
        <f t="shared" si="1298"/>
        <v>3269.8337706548796</v>
      </c>
      <c r="AQ599" s="122">
        <f t="shared" si="1299"/>
        <v>0</v>
      </c>
      <c r="AR599" s="473">
        <f t="shared" si="1300"/>
        <v>3269.8337706549005</v>
      </c>
      <c r="AS599" s="122">
        <f t="shared" si="1301"/>
        <v>3269.8337706548796</v>
      </c>
      <c r="AT599" s="122">
        <f t="shared" si="1302"/>
        <v>0</v>
      </c>
      <c r="AU599" s="122">
        <f t="shared" si="1303"/>
        <v>3269.8337706548959</v>
      </c>
      <c r="AV599" s="122">
        <f t="shared" si="1304"/>
        <v>3269.8337706548796</v>
      </c>
      <c r="AW599" s="122">
        <f t="shared" si="1305"/>
        <v>0</v>
      </c>
      <c r="AX599" s="122">
        <f t="shared" si="1306"/>
        <v>3269.8337047750124</v>
      </c>
      <c r="AY599" s="122">
        <f t="shared" si="1307"/>
        <v>3269.8337706548796</v>
      </c>
      <c r="AZ599" s="122">
        <f t="shared" si="1308"/>
        <v>0</v>
      </c>
      <c r="BA599" s="469">
        <f t="shared" si="1309"/>
        <v>3269.8337706548896</v>
      </c>
      <c r="BB599" s="97">
        <f t="shared" si="1310"/>
        <v>5.9307454192372759E-2</v>
      </c>
      <c r="BC599" s="97">
        <f t="shared" si="1311"/>
        <v>0</v>
      </c>
      <c r="BD599" s="97">
        <f t="shared" si="1312"/>
        <v>0.84246587438228748</v>
      </c>
      <c r="BE599" s="97">
        <f t="shared" si="1313"/>
        <v>5.9307454192372759E-2</v>
      </c>
      <c r="BF599" s="97">
        <f t="shared" si="1314"/>
        <v>0</v>
      </c>
      <c r="BG599" s="97">
        <f t="shared" si="1315"/>
        <v>0.84199788494368588</v>
      </c>
      <c r="BH599" s="97">
        <f t="shared" si="1316"/>
        <v>5.9307454192372759E-2</v>
      </c>
      <c r="BI599" s="97">
        <f t="shared" si="1317"/>
        <v>0</v>
      </c>
      <c r="BJ599" s="97">
        <f t="shared" si="1318"/>
        <v>0.84145400532585035</v>
      </c>
      <c r="BK599" s="97">
        <f t="shared" si="1319"/>
        <v>5.9307454192372759E-2</v>
      </c>
      <c r="BL599" s="97">
        <f t="shared" si="1320"/>
        <v>0</v>
      </c>
      <c r="BM599" s="469">
        <f t="shared" si="1321"/>
        <v>0.84077293961478639</v>
      </c>
      <c r="BN599" s="467">
        <f t="shared" si="1322"/>
        <v>30502724.951686826</v>
      </c>
      <c r="BO599" s="97">
        <f t="shared" si="1323"/>
        <v>0</v>
      </c>
      <c r="BP599" s="97">
        <f t="shared" si="1324"/>
        <v>6847203.091007906</v>
      </c>
      <c r="BQ599" s="97">
        <f t="shared" si="1325"/>
        <v>30502724.951686826</v>
      </c>
      <c r="BR599" s="97">
        <f t="shared" si="1326"/>
        <v>0</v>
      </c>
      <c r="BS599" s="97">
        <f t="shared" si="1327"/>
        <v>6849345.4582751049</v>
      </c>
      <c r="BT599" s="97">
        <f t="shared" si="1328"/>
        <v>30502724.951686826</v>
      </c>
      <c r="BU599" s="97">
        <f t="shared" si="1329"/>
        <v>0</v>
      </c>
      <c r="BV599" s="97">
        <f t="shared" si="1330"/>
        <v>6851837.4379123021</v>
      </c>
      <c r="BW599" s="97">
        <f t="shared" si="1331"/>
        <v>30502724.951686826</v>
      </c>
      <c r="BX599" s="97">
        <f t="shared" si="1332"/>
        <v>0</v>
      </c>
      <c r="BY599" s="469">
        <f t="shared" si="1333"/>
        <v>6854961.8484143661</v>
      </c>
      <c r="BZ599" s="470">
        <f t="shared" si="1334"/>
        <v>1.984256600826626</v>
      </c>
      <c r="CA599" s="470">
        <f t="shared" si="1335"/>
        <v>0</v>
      </c>
      <c r="CB599" s="470">
        <f t="shared" si="1336"/>
        <v>3.1356629067794281E-2</v>
      </c>
      <c r="CC599" s="470">
        <f t="shared" si="1337"/>
        <v>1.984256600826626</v>
      </c>
      <c r="CD599" s="470">
        <f t="shared" si="1338"/>
        <v>0</v>
      </c>
      <c r="CE599" s="470">
        <f t="shared" si="1339"/>
        <v>3.1383873724320499E-2</v>
      </c>
      <c r="CF599" s="470">
        <f t="shared" si="1340"/>
        <v>1.984256600826626</v>
      </c>
      <c r="CG599" s="470">
        <f t="shared" si="1341"/>
        <v>0</v>
      </c>
      <c r="CH599" s="470">
        <f t="shared" si="1342"/>
        <v>3.1415584602113231E-2</v>
      </c>
      <c r="CI599" s="470">
        <f t="shared" si="1343"/>
        <v>1.984256600826626</v>
      </c>
      <c r="CJ599" s="470">
        <f t="shared" si="1344"/>
        <v>0</v>
      </c>
      <c r="CK599" s="472">
        <f t="shared" si="1345"/>
        <v>3.145536969174282E-2</v>
      </c>
      <c r="CL599" s="470">
        <f t="shared" si="1346"/>
        <v>0</v>
      </c>
      <c r="CM599" s="116">
        <f t="shared" si="1347"/>
        <v>0</v>
      </c>
      <c r="CN599" s="116">
        <f t="shared" si="1348"/>
        <v>0</v>
      </c>
      <c r="CO599" s="116">
        <f t="shared" si="1349"/>
        <v>0</v>
      </c>
      <c r="CP599" s="116">
        <f t="shared" si="1350"/>
        <v>0</v>
      </c>
      <c r="CQ599" s="116">
        <f t="shared" si="1351"/>
        <v>0</v>
      </c>
      <c r="CR599" s="116">
        <f t="shared" si="1352"/>
        <v>0</v>
      </c>
      <c r="CS599" s="116">
        <f t="shared" si="1353"/>
        <v>0</v>
      </c>
      <c r="CT599" s="116">
        <f t="shared" si="1354"/>
        <v>0</v>
      </c>
      <c r="CU599" s="116">
        <f t="shared" si="1355"/>
        <v>0</v>
      </c>
      <c r="CV599" s="116">
        <f t="shared" si="1356"/>
        <v>0</v>
      </c>
      <c r="CW599" s="471">
        <f t="shared" si="1357"/>
        <v>0</v>
      </c>
      <c r="CX599" s="470">
        <f t="shared" si="1358"/>
        <v>0</v>
      </c>
      <c r="CY599" s="116">
        <f t="shared" si="1359"/>
        <v>0</v>
      </c>
      <c r="CZ599" s="116">
        <f t="shared" si="1360"/>
        <v>0</v>
      </c>
      <c r="DA599" s="116">
        <f t="shared" si="1361"/>
        <v>0</v>
      </c>
      <c r="DB599" s="116">
        <f t="shared" si="1362"/>
        <v>0</v>
      </c>
      <c r="DC599" s="116">
        <f t="shared" si="1363"/>
        <v>0</v>
      </c>
      <c r="DD599" s="116">
        <f t="shared" si="1364"/>
        <v>0</v>
      </c>
      <c r="DE599" s="116">
        <f t="shared" si="1365"/>
        <v>0</v>
      </c>
      <c r="DF599" s="116">
        <f t="shared" si="1366"/>
        <v>0</v>
      </c>
      <c r="DG599" s="116">
        <f t="shared" si="1367"/>
        <v>0</v>
      </c>
      <c r="DH599" s="116">
        <f t="shared" si="1368"/>
        <v>0</v>
      </c>
      <c r="DI599" s="471">
        <f t="shared" si="1369"/>
        <v>0</v>
      </c>
      <c r="DJ599" s="470">
        <f t="shared" si="1370"/>
        <v>0</v>
      </c>
      <c r="DK599" s="116">
        <f t="shared" si="1371"/>
        <v>0</v>
      </c>
      <c r="DL599" s="116">
        <f t="shared" si="1372"/>
        <v>0</v>
      </c>
      <c r="DM599" s="116">
        <f t="shared" si="1373"/>
        <v>0</v>
      </c>
      <c r="DN599" s="116">
        <f t="shared" si="1374"/>
        <v>0</v>
      </c>
      <c r="DO599" s="116">
        <f t="shared" si="1375"/>
        <v>0</v>
      </c>
      <c r="DP599" s="116">
        <f t="shared" si="1376"/>
        <v>0</v>
      </c>
      <c r="DQ599" s="116">
        <f t="shared" si="1377"/>
        <v>0</v>
      </c>
      <c r="DR599" s="116">
        <f t="shared" si="1378"/>
        <v>0</v>
      </c>
      <c r="DS599" s="116">
        <f t="shared" si="1379"/>
        <v>0</v>
      </c>
      <c r="DT599" s="116">
        <f t="shared" si="1380"/>
        <v>0</v>
      </c>
      <c r="DU599" s="471">
        <f t="shared" si="1381"/>
        <v>0</v>
      </c>
      <c r="DV599" s="470">
        <f t="shared" si="1382"/>
        <v>0</v>
      </c>
      <c r="DW599" s="470">
        <f t="shared" si="1383"/>
        <v>0</v>
      </c>
      <c r="DX599" s="470">
        <f t="shared" si="1384"/>
        <v>10.918270385831301</v>
      </c>
      <c r="DY599" s="470">
        <f t="shared" si="1385"/>
        <v>0</v>
      </c>
      <c r="DZ599" s="470">
        <f t="shared" si="1386"/>
        <v>0</v>
      </c>
      <c r="EA599" s="470">
        <f t="shared" si="1387"/>
        <v>10.912205291227799</v>
      </c>
      <c r="EB599" s="470">
        <f t="shared" si="1388"/>
        <v>0</v>
      </c>
      <c r="EC599" s="470">
        <f t="shared" si="1389"/>
        <v>0</v>
      </c>
      <c r="ED599" s="470">
        <f t="shared" si="1390"/>
        <v>10.905156667769599</v>
      </c>
      <c r="EE599" s="470">
        <f t="shared" si="1391"/>
        <v>0</v>
      </c>
      <c r="EF599" s="470">
        <f t="shared" si="1392"/>
        <v>0</v>
      </c>
      <c r="EG599" s="470">
        <f t="shared" si="1393"/>
        <v>10.8963301267666</v>
      </c>
      <c r="EH599" s="466">
        <f t="shared" si="1394"/>
        <v>514.31519641269028</v>
      </c>
      <c r="EI599" s="122">
        <f t="shared" si="1395"/>
        <v>0</v>
      </c>
      <c r="EJ599" s="122">
        <f t="shared" si="1396"/>
        <v>8.1275732337863644</v>
      </c>
      <c r="EK599" s="122">
        <f t="shared" si="1397"/>
        <v>514.31519641269028</v>
      </c>
      <c r="EL599" s="122">
        <f t="shared" si="1398"/>
        <v>0</v>
      </c>
      <c r="EM599" s="122">
        <f t="shared" si="1399"/>
        <v>8.134634992263905</v>
      </c>
      <c r="EN599" s="122">
        <f t="shared" si="1400"/>
        <v>514.31519641269028</v>
      </c>
      <c r="EO599" s="122">
        <f t="shared" si="1401"/>
        <v>0</v>
      </c>
      <c r="EP599" s="122">
        <f t="shared" si="1402"/>
        <v>8.142854386032603</v>
      </c>
      <c r="EQ599" s="122">
        <f t="shared" si="1403"/>
        <v>514.31519641269028</v>
      </c>
      <c r="ER599" s="122">
        <f t="shared" si="1404"/>
        <v>0</v>
      </c>
      <c r="ES599" s="469">
        <f t="shared" si="1405"/>
        <v>8.1531665987669353</v>
      </c>
      <c r="ET599" s="466">
        <f t="shared" si="1406"/>
        <v>0</v>
      </c>
      <c r="EU599" s="122">
        <f t="shared" si="1407"/>
        <v>0</v>
      </c>
      <c r="EV599" s="122">
        <f t="shared" si="1408"/>
        <v>0</v>
      </c>
      <c r="EW599" s="122">
        <f t="shared" si="1409"/>
        <v>0</v>
      </c>
      <c r="EX599" s="122">
        <f t="shared" si="1410"/>
        <v>0</v>
      </c>
      <c r="EY599" s="122">
        <f t="shared" si="1411"/>
        <v>0</v>
      </c>
      <c r="EZ599" s="122">
        <f t="shared" si="1412"/>
        <v>0</v>
      </c>
      <c r="FA599" s="122">
        <f t="shared" si="1413"/>
        <v>0</v>
      </c>
      <c r="FB599" s="122">
        <f t="shared" si="1414"/>
        <v>0</v>
      </c>
      <c r="FC599" s="122">
        <f t="shared" si="1415"/>
        <v>0</v>
      </c>
      <c r="FD599" s="122">
        <f t="shared" si="1416"/>
        <v>0</v>
      </c>
      <c r="FE599" s="469">
        <f t="shared" si="1417"/>
        <v>0</v>
      </c>
      <c r="FF599" s="466">
        <f t="shared" si="1418"/>
        <v>0</v>
      </c>
      <c r="FG599" s="466">
        <f t="shared" si="1419"/>
        <v>0</v>
      </c>
      <c r="FH599" s="466">
        <f t="shared" si="1420"/>
        <v>0</v>
      </c>
      <c r="FI599" s="466">
        <f t="shared" si="1421"/>
        <v>0</v>
      </c>
      <c r="FJ599" s="466">
        <f t="shared" si="1422"/>
        <v>0</v>
      </c>
      <c r="FK599" s="466">
        <f t="shared" si="1423"/>
        <v>0</v>
      </c>
      <c r="FL599" s="466">
        <f t="shared" si="1424"/>
        <v>0</v>
      </c>
      <c r="FM599" s="466">
        <f t="shared" si="1425"/>
        <v>0</v>
      </c>
      <c r="FN599" s="466">
        <f t="shared" si="1426"/>
        <v>0</v>
      </c>
      <c r="FO599" s="466">
        <f t="shared" si="1427"/>
        <v>0</v>
      </c>
      <c r="FP599" s="466">
        <f t="shared" si="1428"/>
        <v>0</v>
      </c>
      <c r="FQ599" s="468">
        <f t="shared" si="1429"/>
        <v>0</v>
      </c>
      <c r="FR599" s="466">
        <f t="shared" si="1430"/>
        <v>0</v>
      </c>
      <c r="FS599" s="466">
        <f t="shared" si="1431"/>
        <v>0</v>
      </c>
      <c r="FT599" s="466">
        <f t="shared" si="1432"/>
        <v>8.1275732337863644</v>
      </c>
      <c r="FU599" s="466">
        <f t="shared" si="1433"/>
        <v>0</v>
      </c>
      <c r="FV599" s="466">
        <f t="shared" si="1434"/>
        <v>0</v>
      </c>
      <c r="FW599" s="466">
        <f t="shared" si="1435"/>
        <v>8.134634992263905</v>
      </c>
      <c r="FX599" s="466">
        <f t="shared" si="1436"/>
        <v>0</v>
      </c>
      <c r="FY599" s="466">
        <f t="shared" si="1437"/>
        <v>0</v>
      </c>
      <c r="FZ599" s="466">
        <f t="shared" si="1438"/>
        <v>8.142854386032603</v>
      </c>
      <c r="GA599" s="466">
        <f t="shared" si="1439"/>
        <v>0</v>
      </c>
      <c r="GB599" s="466">
        <f t="shared" si="1440"/>
        <v>0</v>
      </c>
      <c r="GC599" s="468">
        <f t="shared" si="1441"/>
        <v>8.1531665987669353</v>
      </c>
    </row>
    <row r="600" spans="1:185">
      <c r="A600" s="97">
        <v>597</v>
      </c>
      <c r="B600" s="97" t="s">
        <v>11</v>
      </c>
      <c r="C600" s="97" t="s">
        <v>213</v>
      </c>
      <c r="D600" s="97" t="s">
        <v>935</v>
      </c>
      <c r="E600" s="321">
        <v>0.390660000018766</v>
      </c>
      <c r="F600" s="122">
        <v>3.5159566232913102</v>
      </c>
      <c r="G600" s="122">
        <v>5.4168106721465099</v>
      </c>
      <c r="H600" s="122">
        <v>0.35843055001721802</v>
      </c>
      <c r="I600" s="122">
        <v>3.2258902018697801</v>
      </c>
      <c r="J600" s="122">
        <v>5.3440595976493697</v>
      </c>
      <c r="K600" s="122">
        <v>0.33596760001613901</v>
      </c>
      <c r="L600" s="122">
        <v>3.0237226960305299</v>
      </c>
      <c r="M600" s="122">
        <v>5.2595110516121597</v>
      </c>
      <c r="N600" s="122">
        <v>0.284791140013681</v>
      </c>
      <c r="O600" s="122">
        <v>2.56313237837937</v>
      </c>
      <c r="P600" s="475">
        <v>5.1536363070217401</v>
      </c>
      <c r="Q600" s="474">
        <v>1</v>
      </c>
      <c r="R600" s="97">
        <v>0.390660000018766</v>
      </c>
      <c r="S600" s="97">
        <v>3.5159566232913102</v>
      </c>
      <c r="T600" s="97">
        <v>5.4168106721465099</v>
      </c>
      <c r="U600" s="97">
        <v>0.35843055001721802</v>
      </c>
      <c r="V600" s="97">
        <v>3.2258902018697801</v>
      </c>
      <c r="W600" s="97">
        <v>5.3440595976493697</v>
      </c>
      <c r="X600" s="97">
        <v>0.33596760001613901</v>
      </c>
      <c r="Y600" s="97">
        <v>3.0237226960305299</v>
      </c>
      <c r="Z600" s="97">
        <v>5.2595110516121597</v>
      </c>
      <c r="AA600" s="97">
        <v>0.284791140013681</v>
      </c>
      <c r="AB600" s="97">
        <v>2.56313237837937</v>
      </c>
      <c r="AC600" s="97">
        <v>5.1536363070217401</v>
      </c>
      <c r="AD600" s="321">
        <v>207.428133588886</v>
      </c>
      <c r="AE600" s="97">
        <v>1866.8620286534799</v>
      </c>
      <c r="AF600" s="97">
        <v>2876.1555513073699</v>
      </c>
      <c r="AG600" s="97">
        <v>190.31531256780301</v>
      </c>
      <c r="AH600" s="97">
        <v>1712.84591128956</v>
      </c>
      <c r="AI600" s="97">
        <v>2837.52702625029</v>
      </c>
      <c r="AJ600" s="97">
        <v>178.38819488644199</v>
      </c>
      <c r="AK600" s="97">
        <v>1605.50134464199</v>
      </c>
      <c r="AL600" s="97">
        <v>2792.63452148437</v>
      </c>
      <c r="AM600" s="97">
        <v>151.215109386298</v>
      </c>
      <c r="AN600" s="97">
        <v>1360.94241888838</v>
      </c>
      <c r="AO600" s="97">
        <v>2736.4182673170799</v>
      </c>
      <c r="AP600" s="466">
        <f t="shared" si="1298"/>
        <v>530.9684471891718</v>
      </c>
      <c r="AQ600" s="122">
        <f t="shared" si="1299"/>
        <v>530.96844718917441</v>
      </c>
      <c r="AR600" s="473">
        <f t="shared" si="1300"/>
        <v>530.96844718917248</v>
      </c>
      <c r="AS600" s="122">
        <f t="shared" si="1301"/>
        <v>530.96844718917168</v>
      </c>
      <c r="AT600" s="122">
        <f t="shared" si="1302"/>
        <v>530.96844718917146</v>
      </c>
      <c r="AU600" s="122">
        <f t="shared" si="1303"/>
        <v>530.96844718917441</v>
      </c>
      <c r="AV600" s="122">
        <f t="shared" si="1304"/>
        <v>530.96844718917146</v>
      </c>
      <c r="AW600" s="122">
        <f t="shared" si="1305"/>
        <v>530.96844718917293</v>
      </c>
      <c r="AX600" s="122">
        <f t="shared" si="1306"/>
        <v>530.96846723582109</v>
      </c>
      <c r="AY600" s="122">
        <f t="shared" si="1307"/>
        <v>530.968447189171</v>
      </c>
      <c r="AZ600" s="122">
        <f t="shared" si="1308"/>
        <v>530.96844718917066</v>
      </c>
      <c r="BA600" s="469">
        <f t="shared" si="1309"/>
        <v>530.9684471891735</v>
      </c>
      <c r="BB600" s="97">
        <f t="shared" si="1310"/>
        <v>6.0287519336229334E-2</v>
      </c>
      <c r="BC600" s="97">
        <f t="shared" si="1311"/>
        <v>0.54259023934325556</v>
      </c>
      <c r="BD600" s="97">
        <f t="shared" si="1312"/>
        <v>0.83593426028269857</v>
      </c>
      <c r="BE600" s="97">
        <f t="shared" si="1313"/>
        <v>5.5313798990990454E-2</v>
      </c>
      <c r="BF600" s="97">
        <f t="shared" si="1314"/>
        <v>0.49782654459743747</v>
      </c>
      <c r="BG600" s="97">
        <f t="shared" si="1315"/>
        <v>0.82470715279724549</v>
      </c>
      <c r="BH600" s="97">
        <f t="shared" si="1316"/>
        <v>5.1847266629157271E-2</v>
      </c>
      <c r="BI600" s="97">
        <f t="shared" si="1317"/>
        <v>0.46662760583520024</v>
      </c>
      <c r="BJ600" s="97">
        <f t="shared" si="1318"/>
        <v>0.81165943328712531</v>
      </c>
      <c r="BK600" s="97">
        <f t="shared" si="1319"/>
        <v>4.3949601596111276E-2</v>
      </c>
      <c r="BL600" s="97">
        <f t="shared" si="1320"/>
        <v>0.39554828448123402</v>
      </c>
      <c r="BM600" s="469">
        <f t="shared" si="1321"/>
        <v>0.79532060742472155</v>
      </c>
      <c r="BN600" s="467">
        <f t="shared" si="1322"/>
        <v>4907656.6307394849</v>
      </c>
      <c r="BO600" s="97">
        <f t="shared" si="1323"/>
        <v>1424408.2501251928</v>
      </c>
      <c r="BP600" s="97">
        <f t="shared" si="1324"/>
        <v>1116758.5782598963</v>
      </c>
      <c r="BQ600" s="97">
        <f t="shared" si="1325"/>
        <v>5151419.8867014917</v>
      </c>
      <c r="BR600" s="97">
        <f t="shared" si="1326"/>
        <v>1495158.5937198917</v>
      </c>
      <c r="BS600" s="97">
        <f t="shared" si="1327"/>
        <v>1125292.5350576069</v>
      </c>
      <c r="BT600" s="97">
        <f t="shared" si="1328"/>
        <v>5342586.2391902599</v>
      </c>
      <c r="BU600" s="97">
        <f t="shared" si="1329"/>
        <v>1550643.1049886304</v>
      </c>
      <c r="BV600" s="97">
        <f t="shared" si="1330"/>
        <v>1135441.4586199645</v>
      </c>
      <c r="BW600" s="97">
        <f t="shared" si="1331"/>
        <v>5863522.15991659</v>
      </c>
      <c r="BX600" s="97">
        <f t="shared" si="1332"/>
        <v>1701840.6069942485</v>
      </c>
      <c r="BY600" s="469">
        <f t="shared" si="1333"/>
        <v>1148515.6697479007</v>
      </c>
      <c r="BZ600" s="470">
        <f t="shared" si="1334"/>
        <v>0.62812376881479259</v>
      </c>
      <c r="CA600" s="470">
        <f t="shared" si="1335"/>
        <v>2.025633992025469E-2</v>
      </c>
      <c r="CB600" s="470">
        <f t="shared" si="1336"/>
        <v>1.0308266670665825E-2</v>
      </c>
      <c r="CC600" s="470">
        <f t="shared" si="1337"/>
        <v>0.71860781488269221</v>
      </c>
      <c r="CD600" s="470">
        <f t="shared" si="1338"/>
        <v>2.3174356536581321E-2</v>
      </c>
      <c r="CE600" s="470">
        <f t="shared" si="1339"/>
        <v>1.0528442979496115E-2</v>
      </c>
      <c r="CF600" s="470">
        <f t="shared" si="1340"/>
        <v>0.79510438490699942</v>
      </c>
      <c r="CG600" s="470">
        <f t="shared" si="1341"/>
        <v>2.5641291561297557E-2</v>
      </c>
      <c r="CH600" s="470">
        <f t="shared" si="1342"/>
        <v>1.0794173141550163E-2</v>
      </c>
      <c r="CI600" s="470">
        <f t="shared" si="1343"/>
        <v>1.0294425170029717</v>
      </c>
      <c r="CJ600" s="470">
        <f t="shared" si="1344"/>
        <v>3.3198453215871289E-2</v>
      </c>
      <c r="CK600" s="472">
        <f t="shared" si="1345"/>
        <v>1.1142769894172276E-2</v>
      </c>
      <c r="CL600" s="470">
        <f t="shared" si="1346"/>
        <v>0</v>
      </c>
      <c r="CM600" s="116">
        <f t="shared" si="1347"/>
        <v>0</v>
      </c>
      <c r="CN600" s="116">
        <f t="shared" si="1348"/>
        <v>0</v>
      </c>
      <c r="CO600" s="116">
        <f t="shared" si="1349"/>
        <v>0</v>
      </c>
      <c r="CP600" s="116">
        <f t="shared" si="1350"/>
        <v>0</v>
      </c>
      <c r="CQ600" s="116">
        <f t="shared" si="1351"/>
        <v>0</v>
      </c>
      <c r="CR600" s="116">
        <f t="shared" si="1352"/>
        <v>0</v>
      </c>
      <c r="CS600" s="116">
        <f t="shared" si="1353"/>
        <v>0</v>
      </c>
      <c r="CT600" s="116">
        <f t="shared" si="1354"/>
        <v>0</v>
      </c>
      <c r="CU600" s="116">
        <f t="shared" si="1355"/>
        <v>0</v>
      </c>
      <c r="CV600" s="116">
        <f t="shared" si="1356"/>
        <v>0</v>
      </c>
      <c r="CW600" s="471">
        <f t="shared" si="1357"/>
        <v>0</v>
      </c>
      <c r="CX600" s="470">
        <f t="shared" si="1358"/>
        <v>0</v>
      </c>
      <c r="CY600" s="116">
        <f t="shared" si="1359"/>
        <v>0</v>
      </c>
      <c r="CZ600" s="116">
        <f t="shared" si="1360"/>
        <v>0</v>
      </c>
      <c r="DA600" s="116">
        <f t="shared" si="1361"/>
        <v>0</v>
      </c>
      <c r="DB600" s="116">
        <f t="shared" si="1362"/>
        <v>0</v>
      </c>
      <c r="DC600" s="116">
        <f t="shared" si="1363"/>
        <v>0</v>
      </c>
      <c r="DD600" s="116">
        <f t="shared" si="1364"/>
        <v>0</v>
      </c>
      <c r="DE600" s="116">
        <f t="shared" si="1365"/>
        <v>0</v>
      </c>
      <c r="DF600" s="116">
        <f t="shared" si="1366"/>
        <v>0</v>
      </c>
      <c r="DG600" s="116">
        <f t="shared" si="1367"/>
        <v>0</v>
      </c>
      <c r="DH600" s="116">
        <f t="shared" si="1368"/>
        <v>0</v>
      </c>
      <c r="DI600" s="471">
        <f t="shared" si="1369"/>
        <v>0</v>
      </c>
      <c r="DJ600" s="470">
        <f t="shared" si="1370"/>
        <v>0</v>
      </c>
      <c r="DK600" s="116">
        <f t="shared" si="1371"/>
        <v>0</v>
      </c>
      <c r="DL600" s="116">
        <f t="shared" si="1372"/>
        <v>5.4168106721465099</v>
      </c>
      <c r="DM600" s="116">
        <f t="shared" si="1373"/>
        <v>0</v>
      </c>
      <c r="DN600" s="116">
        <f t="shared" si="1374"/>
        <v>0</v>
      </c>
      <c r="DO600" s="116">
        <f t="shared" si="1375"/>
        <v>5.3440595976493697</v>
      </c>
      <c r="DP600" s="116">
        <f t="shared" si="1376"/>
        <v>0</v>
      </c>
      <c r="DQ600" s="116">
        <f t="shared" si="1377"/>
        <v>0</v>
      </c>
      <c r="DR600" s="116">
        <f t="shared" si="1378"/>
        <v>5.2595110516121597</v>
      </c>
      <c r="DS600" s="116">
        <f t="shared" si="1379"/>
        <v>0</v>
      </c>
      <c r="DT600" s="116">
        <f t="shared" si="1380"/>
        <v>0</v>
      </c>
      <c r="DU600" s="471">
        <f t="shared" si="1381"/>
        <v>5.1536363070217401</v>
      </c>
      <c r="DV600" s="470">
        <f t="shared" si="1382"/>
        <v>0</v>
      </c>
      <c r="DW600" s="470">
        <f t="shared" si="1383"/>
        <v>3.5159566232913102</v>
      </c>
      <c r="DX600" s="470">
        <f t="shared" si="1384"/>
        <v>0</v>
      </c>
      <c r="DY600" s="470">
        <f t="shared" si="1385"/>
        <v>0</v>
      </c>
      <c r="DZ600" s="470">
        <f t="shared" si="1386"/>
        <v>3.2258902018697801</v>
      </c>
      <c r="EA600" s="470">
        <f t="shared" si="1387"/>
        <v>0</v>
      </c>
      <c r="EB600" s="470">
        <f t="shared" si="1388"/>
        <v>0</v>
      </c>
      <c r="EC600" s="470">
        <f t="shared" si="1389"/>
        <v>3.0237226960305299</v>
      </c>
      <c r="ED600" s="470">
        <f t="shared" si="1390"/>
        <v>0</v>
      </c>
      <c r="EE600" s="470">
        <f t="shared" si="1391"/>
        <v>0</v>
      </c>
      <c r="EF600" s="470">
        <f t="shared" si="1392"/>
        <v>2.56313237837937</v>
      </c>
      <c r="EG600" s="470">
        <f t="shared" si="1393"/>
        <v>0</v>
      </c>
      <c r="EH600" s="466">
        <f t="shared" si="1394"/>
        <v>81.404189204883494</v>
      </c>
      <c r="EI600" s="122">
        <f t="shared" si="1395"/>
        <v>2.6252006520597915</v>
      </c>
      <c r="EJ600" s="122">
        <f t="shared" si="1396"/>
        <v>1.3359406729929071</v>
      </c>
      <c r="EK600" s="122">
        <f t="shared" si="1397"/>
        <v>93.130827762174818</v>
      </c>
      <c r="EL600" s="122">
        <f t="shared" si="1398"/>
        <v>3.0033725801602986</v>
      </c>
      <c r="EM600" s="122">
        <f t="shared" si="1399"/>
        <v>1.364475294340342</v>
      </c>
      <c r="EN600" s="122">
        <f t="shared" si="1400"/>
        <v>103.04470392631572</v>
      </c>
      <c r="EO600" s="122">
        <f t="shared" si="1401"/>
        <v>3.3230848016657508</v>
      </c>
      <c r="EP600" s="122">
        <f t="shared" si="1402"/>
        <v>1.3989136478357187</v>
      </c>
      <c r="EQ600" s="122">
        <f t="shared" si="1403"/>
        <v>133.41468288612205</v>
      </c>
      <c r="ER600" s="122">
        <f t="shared" si="1404"/>
        <v>4.3024851168959852</v>
      </c>
      <c r="ES600" s="469">
        <f t="shared" si="1405"/>
        <v>1.4440914255533226</v>
      </c>
      <c r="ET600" s="466">
        <f t="shared" si="1406"/>
        <v>0</v>
      </c>
      <c r="EU600" s="122">
        <f t="shared" si="1407"/>
        <v>0</v>
      </c>
      <c r="EV600" s="122">
        <f t="shared" si="1408"/>
        <v>0</v>
      </c>
      <c r="EW600" s="122">
        <f t="shared" si="1409"/>
        <v>0</v>
      </c>
      <c r="EX600" s="122">
        <f t="shared" si="1410"/>
        <v>0</v>
      </c>
      <c r="EY600" s="122">
        <f t="shared" si="1411"/>
        <v>0</v>
      </c>
      <c r="EZ600" s="122">
        <f t="shared" si="1412"/>
        <v>0</v>
      </c>
      <c r="FA600" s="122">
        <f t="shared" si="1413"/>
        <v>0</v>
      </c>
      <c r="FB600" s="122">
        <f t="shared" si="1414"/>
        <v>0</v>
      </c>
      <c r="FC600" s="122">
        <f t="shared" si="1415"/>
        <v>0</v>
      </c>
      <c r="FD600" s="122">
        <f t="shared" si="1416"/>
        <v>0</v>
      </c>
      <c r="FE600" s="469">
        <f t="shared" si="1417"/>
        <v>0</v>
      </c>
      <c r="FF600" s="466">
        <f t="shared" si="1418"/>
        <v>0</v>
      </c>
      <c r="FG600" s="466">
        <f t="shared" si="1419"/>
        <v>0</v>
      </c>
      <c r="FH600" s="466">
        <f t="shared" si="1420"/>
        <v>1.3359406729929071</v>
      </c>
      <c r="FI600" s="466">
        <f t="shared" si="1421"/>
        <v>0</v>
      </c>
      <c r="FJ600" s="466">
        <f t="shared" si="1422"/>
        <v>0</v>
      </c>
      <c r="FK600" s="466">
        <f t="shared" si="1423"/>
        <v>1.364475294340342</v>
      </c>
      <c r="FL600" s="466">
        <f t="shared" si="1424"/>
        <v>0</v>
      </c>
      <c r="FM600" s="466">
        <f t="shared" si="1425"/>
        <v>0</v>
      </c>
      <c r="FN600" s="466">
        <f t="shared" si="1426"/>
        <v>1.3989136478357187</v>
      </c>
      <c r="FO600" s="466">
        <f t="shared" si="1427"/>
        <v>0</v>
      </c>
      <c r="FP600" s="466">
        <f t="shared" si="1428"/>
        <v>0</v>
      </c>
      <c r="FQ600" s="468">
        <f t="shared" si="1429"/>
        <v>1.4440914255533226</v>
      </c>
      <c r="FR600" s="466">
        <f t="shared" si="1430"/>
        <v>0</v>
      </c>
      <c r="FS600" s="466">
        <f t="shared" si="1431"/>
        <v>2.6252006520597915</v>
      </c>
      <c r="FT600" s="466">
        <f t="shared" si="1432"/>
        <v>0</v>
      </c>
      <c r="FU600" s="466">
        <f t="shared" si="1433"/>
        <v>0</v>
      </c>
      <c r="FV600" s="466">
        <f t="shared" si="1434"/>
        <v>3.0033725801602986</v>
      </c>
      <c r="FW600" s="466">
        <f t="shared" si="1435"/>
        <v>0</v>
      </c>
      <c r="FX600" s="466">
        <f t="shared" si="1436"/>
        <v>0</v>
      </c>
      <c r="FY600" s="466">
        <f t="shared" si="1437"/>
        <v>3.3230848016657508</v>
      </c>
      <c r="FZ600" s="466">
        <f t="shared" si="1438"/>
        <v>0</v>
      </c>
      <c r="GA600" s="466">
        <f t="shared" si="1439"/>
        <v>0</v>
      </c>
      <c r="GB600" s="466">
        <f t="shared" si="1440"/>
        <v>4.3024851168959852</v>
      </c>
      <c r="GC600" s="468">
        <f t="shared" si="1441"/>
        <v>0</v>
      </c>
    </row>
    <row r="601" spans="1:185">
      <c r="A601" s="97">
        <v>598</v>
      </c>
      <c r="B601" s="97" t="s">
        <v>11</v>
      </c>
      <c r="C601" s="97" t="s">
        <v>213</v>
      </c>
      <c r="D601" s="97" t="s">
        <v>935</v>
      </c>
      <c r="E601" s="321">
        <v>0.39594256226455199</v>
      </c>
      <c r="F601" s="122">
        <v>3.5634999082837</v>
      </c>
      <c r="G601" s="122">
        <v>5.4900575864655501</v>
      </c>
      <c r="H601" s="122">
        <v>0.36327730087772597</v>
      </c>
      <c r="I601" s="122">
        <v>3.2695111658503002</v>
      </c>
      <c r="J601" s="122">
        <v>5.4163227611890603</v>
      </c>
      <c r="K601" s="122">
        <v>0.340510603547515</v>
      </c>
      <c r="L601" s="122">
        <v>3.0646099211239801</v>
      </c>
      <c r="M601" s="122">
        <v>5.3306309372190999</v>
      </c>
      <c r="N601" s="122">
        <v>0.28864212789085802</v>
      </c>
      <c r="O601" s="122">
        <v>2.5977914331388199</v>
      </c>
      <c r="P601" s="475">
        <v>5.2233245386878302</v>
      </c>
      <c r="Q601" s="474">
        <v>1</v>
      </c>
      <c r="R601" s="97">
        <v>0.39594256226455199</v>
      </c>
      <c r="S601" s="97">
        <v>3.5634999082837</v>
      </c>
      <c r="T601" s="97">
        <v>5.4900575864655501</v>
      </c>
      <c r="U601" s="97">
        <v>0.36327730087772597</v>
      </c>
      <c r="V601" s="97">
        <v>3.2695111658503002</v>
      </c>
      <c r="W601" s="97">
        <v>5.4163227611890603</v>
      </c>
      <c r="X601" s="97">
        <v>0.340510603547515</v>
      </c>
      <c r="Y601" s="97">
        <v>3.0646099211239801</v>
      </c>
      <c r="Z601" s="97">
        <v>5.3306309372190999</v>
      </c>
      <c r="AA601" s="97">
        <v>0.28864212789085802</v>
      </c>
      <c r="AB601" s="97">
        <v>2.5977914331388199</v>
      </c>
      <c r="AC601" s="97">
        <v>5.2233245386878302</v>
      </c>
      <c r="AD601" s="321">
        <v>33.590512304348202</v>
      </c>
      <c r="AE601" s="97">
        <v>302.31604006181402</v>
      </c>
      <c r="AF601" s="97">
        <v>465.759088527931</v>
      </c>
      <c r="AG601" s="97">
        <v>30.819295039239499</v>
      </c>
      <c r="AH601" s="97">
        <v>277.374966756714</v>
      </c>
      <c r="AI601" s="97">
        <v>459.50365960525397</v>
      </c>
      <c r="AJ601" s="97">
        <v>28.8878405817395</v>
      </c>
      <c r="AK601" s="97">
        <v>259.99179445316003</v>
      </c>
      <c r="AL601" s="97">
        <v>452.23382568359301</v>
      </c>
      <c r="AM601" s="97">
        <v>24.487483469869801</v>
      </c>
      <c r="AN601" s="97">
        <v>220.38839320506199</v>
      </c>
      <c r="AO601" s="97">
        <v>443.13030198851601</v>
      </c>
      <c r="AP601" s="466">
        <f t="shared" si="1298"/>
        <v>84.836831161143138</v>
      </c>
      <c r="AQ601" s="122">
        <f t="shared" si="1299"/>
        <v>84.836831161143337</v>
      </c>
      <c r="AR601" s="473">
        <f t="shared" si="1300"/>
        <v>84.836831161143166</v>
      </c>
      <c r="AS601" s="122">
        <f t="shared" si="1301"/>
        <v>84.836831161143323</v>
      </c>
      <c r="AT601" s="122">
        <f t="shared" si="1302"/>
        <v>84.836831161143081</v>
      </c>
      <c r="AU601" s="122">
        <f t="shared" si="1303"/>
        <v>84.836831161143337</v>
      </c>
      <c r="AV601" s="122">
        <f t="shared" si="1304"/>
        <v>84.836831161143209</v>
      </c>
      <c r="AW601" s="122">
        <f t="shared" si="1305"/>
        <v>84.83683116114338</v>
      </c>
      <c r="AX601" s="122">
        <f t="shared" si="1306"/>
        <v>84.836829075155549</v>
      </c>
      <c r="AY601" s="122">
        <f t="shared" si="1307"/>
        <v>84.836831161143124</v>
      </c>
      <c r="AZ601" s="122">
        <f t="shared" si="1308"/>
        <v>84.836831161143081</v>
      </c>
      <c r="BA601" s="469">
        <f t="shared" si="1309"/>
        <v>84.836831161143266</v>
      </c>
      <c r="BB601" s="97">
        <f t="shared" si="1310"/>
        <v>6.1102736081026246E-2</v>
      </c>
      <c r="BC601" s="97">
        <f t="shared" si="1311"/>
        <v>0.54992722473502564</v>
      </c>
      <c r="BD601" s="97">
        <f t="shared" si="1312"/>
        <v>0.8472378868713335</v>
      </c>
      <c r="BE601" s="97">
        <f t="shared" si="1313"/>
        <v>5.606176035434151E-2</v>
      </c>
      <c r="BF601" s="97">
        <f t="shared" si="1314"/>
        <v>0.50455822869438682</v>
      </c>
      <c r="BG601" s="97">
        <f t="shared" si="1315"/>
        <v>0.83585896477949839</v>
      </c>
      <c r="BH601" s="97">
        <f t="shared" si="1316"/>
        <v>5.2548353029682617E-2</v>
      </c>
      <c r="BI601" s="97">
        <f t="shared" si="1317"/>
        <v>0.47293741327212174</v>
      </c>
      <c r="BJ601" s="97">
        <f t="shared" si="1318"/>
        <v>0.82263481207817857</v>
      </c>
      <c r="BK601" s="97">
        <f t="shared" si="1319"/>
        <v>4.4543894603068075E-2</v>
      </c>
      <c r="BL601" s="97">
        <f t="shared" si="1320"/>
        <v>0.40089694683183408</v>
      </c>
      <c r="BM601" s="469">
        <f t="shared" si="1321"/>
        <v>0.80607505019816961</v>
      </c>
      <c r="BN601" s="467">
        <f t="shared" si="1322"/>
        <v>778226.07422086748</v>
      </c>
      <c r="BO601" s="97">
        <f t="shared" si="1323"/>
        <v>225873.91987440476</v>
      </c>
      <c r="BP601" s="97">
        <f t="shared" si="1324"/>
        <v>177088.72270485669</v>
      </c>
      <c r="BQ601" s="97">
        <f t="shared" si="1325"/>
        <v>816880.55557524832</v>
      </c>
      <c r="BR601" s="97">
        <f t="shared" si="1326"/>
        <v>237093.07522455932</v>
      </c>
      <c r="BS601" s="97">
        <f t="shared" si="1327"/>
        <v>178441.98520791216</v>
      </c>
      <c r="BT601" s="97">
        <f t="shared" si="1328"/>
        <v>847194.5427210913</v>
      </c>
      <c r="BU601" s="97">
        <f t="shared" si="1329"/>
        <v>245891.46855841202</v>
      </c>
      <c r="BV601" s="97">
        <f t="shared" si="1330"/>
        <v>180051.32800581359</v>
      </c>
      <c r="BW601" s="97">
        <f t="shared" si="1331"/>
        <v>929801.36447145604</v>
      </c>
      <c r="BX601" s="97">
        <f t="shared" si="1332"/>
        <v>269867.4406508411</v>
      </c>
      <c r="BY601" s="469">
        <f t="shared" si="1333"/>
        <v>182124.56740568249</v>
      </c>
      <c r="BZ601" s="470">
        <f t="shared" si="1334"/>
        <v>9.8275122251303942E-2</v>
      </c>
      <c r="CA601" s="470">
        <f t="shared" si="1335"/>
        <v>3.1692707406746241E-3</v>
      </c>
      <c r="CB601" s="470">
        <f t="shared" si="1336"/>
        <v>1.6128129797893871E-3</v>
      </c>
      <c r="CC601" s="470">
        <f t="shared" si="1337"/>
        <v>0.11243209438100825</v>
      </c>
      <c r="CD601" s="470">
        <f t="shared" si="1338"/>
        <v>3.6258184052247859E-3</v>
      </c>
      <c r="CE601" s="470">
        <f t="shared" si="1339"/>
        <v>1.6472613715577237E-3</v>
      </c>
      <c r="CF601" s="470">
        <f t="shared" si="1340"/>
        <v>0.12440061100811997</v>
      </c>
      <c r="CG601" s="470">
        <f t="shared" si="1341"/>
        <v>4.0117906501495066E-3</v>
      </c>
      <c r="CH601" s="470">
        <f t="shared" si="1342"/>
        <v>1.6888369324977442E-3</v>
      </c>
      <c r="CI601" s="470">
        <f t="shared" si="1343"/>
        <v>0.16106473633381652</v>
      </c>
      <c r="CJ601" s="470">
        <f t="shared" si="1344"/>
        <v>5.1941706560478139E-3</v>
      </c>
      <c r="CK601" s="472">
        <f t="shared" si="1345"/>
        <v>1.7433778626689991E-3</v>
      </c>
      <c r="CL601" s="470">
        <f t="shared" si="1346"/>
        <v>0</v>
      </c>
      <c r="CM601" s="116">
        <f t="shared" si="1347"/>
        <v>0</v>
      </c>
      <c r="CN601" s="116">
        <f t="shared" si="1348"/>
        <v>0</v>
      </c>
      <c r="CO601" s="116">
        <f t="shared" si="1349"/>
        <v>0</v>
      </c>
      <c r="CP601" s="116">
        <f t="shared" si="1350"/>
        <v>0</v>
      </c>
      <c r="CQ601" s="116">
        <f t="shared" si="1351"/>
        <v>0</v>
      </c>
      <c r="CR601" s="116">
        <f t="shared" si="1352"/>
        <v>0</v>
      </c>
      <c r="CS601" s="116">
        <f t="shared" si="1353"/>
        <v>0</v>
      </c>
      <c r="CT601" s="116">
        <f t="shared" si="1354"/>
        <v>0</v>
      </c>
      <c r="CU601" s="116">
        <f t="shared" si="1355"/>
        <v>0</v>
      </c>
      <c r="CV601" s="116">
        <f t="shared" si="1356"/>
        <v>0</v>
      </c>
      <c r="CW601" s="471">
        <f t="shared" si="1357"/>
        <v>0</v>
      </c>
      <c r="CX601" s="470">
        <f t="shared" si="1358"/>
        <v>0</v>
      </c>
      <c r="CY601" s="116">
        <f t="shared" si="1359"/>
        <v>3.5634999082837</v>
      </c>
      <c r="CZ601" s="116">
        <f t="shared" si="1360"/>
        <v>5.4900575864655501</v>
      </c>
      <c r="DA601" s="116">
        <f t="shared" si="1361"/>
        <v>0</v>
      </c>
      <c r="DB601" s="116">
        <f t="shared" si="1362"/>
        <v>3.2695111658503002</v>
      </c>
      <c r="DC601" s="116">
        <f t="shared" si="1363"/>
        <v>5.4163227611890603</v>
      </c>
      <c r="DD601" s="116">
        <f t="shared" si="1364"/>
        <v>0</v>
      </c>
      <c r="DE601" s="116">
        <f t="shared" si="1365"/>
        <v>3.0646099211239801</v>
      </c>
      <c r="DF601" s="116">
        <f t="shared" si="1366"/>
        <v>5.3306309372190999</v>
      </c>
      <c r="DG601" s="116">
        <f t="shared" si="1367"/>
        <v>0</v>
      </c>
      <c r="DH601" s="116">
        <f t="shared" si="1368"/>
        <v>0</v>
      </c>
      <c r="DI601" s="471">
        <f t="shared" si="1369"/>
        <v>5.2233245386878302</v>
      </c>
      <c r="DJ601" s="470">
        <f t="shared" si="1370"/>
        <v>0</v>
      </c>
      <c r="DK601" s="116">
        <f t="shared" si="1371"/>
        <v>0</v>
      </c>
      <c r="DL601" s="116">
        <f t="shared" si="1372"/>
        <v>0</v>
      </c>
      <c r="DM601" s="116">
        <f t="shared" si="1373"/>
        <v>0</v>
      </c>
      <c r="DN601" s="116">
        <f t="shared" si="1374"/>
        <v>0</v>
      </c>
      <c r="DO601" s="116">
        <f t="shared" si="1375"/>
        <v>0</v>
      </c>
      <c r="DP601" s="116">
        <f t="shared" si="1376"/>
        <v>0</v>
      </c>
      <c r="DQ601" s="116">
        <f t="shared" si="1377"/>
        <v>0</v>
      </c>
      <c r="DR601" s="116">
        <f t="shared" si="1378"/>
        <v>0</v>
      </c>
      <c r="DS601" s="116">
        <f t="shared" si="1379"/>
        <v>0</v>
      </c>
      <c r="DT601" s="116">
        <f t="shared" si="1380"/>
        <v>2.5977914331388199</v>
      </c>
      <c r="DU601" s="471">
        <f t="shared" si="1381"/>
        <v>0</v>
      </c>
      <c r="DV601" s="470">
        <f t="shared" si="1382"/>
        <v>0</v>
      </c>
      <c r="DW601" s="470">
        <f t="shared" si="1383"/>
        <v>0</v>
      </c>
      <c r="DX601" s="470">
        <f t="shared" si="1384"/>
        <v>0</v>
      </c>
      <c r="DY601" s="470">
        <f t="shared" si="1385"/>
        <v>0</v>
      </c>
      <c r="DZ601" s="470">
        <f t="shared" si="1386"/>
        <v>0</v>
      </c>
      <c r="EA601" s="470">
        <f t="shared" si="1387"/>
        <v>0</v>
      </c>
      <c r="EB601" s="470">
        <f t="shared" si="1388"/>
        <v>0</v>
      </c>
      <c r="EC601" s="470">
        <f t="shared" si="1389"/>
        <v>0</v>
      </c>
      <c r="ED601" s="470">
        <f t="shared" si="1390"/>
        <v>0</v>
      </c>
      <c r="EE601" s="470">
        <f t="shared" si="1391"/>
        <v>0</v>
      </c>
      <c r="EF601" s="470">
        <f t="shared" si="1392"/>
        <v>0</v>
      </c>
      <c r="EG601" s="470">
        <f t="shared" si="1393"/>
        <v>0</v>
      </c>
      <c r="EH601" s="466">
        <f t="shared" si="1394"/>
        <v>12.736353952937369</v>
      </c>
      <c r="EI601" s="122">
        <f t="shared" si="1395"/>
        <v>0.41073420211781436</v>
      </c>
      <c r="EJ601" s="122">
        <f t="shared" si="1396"/>
        <v>0.20901889002958435</v>
      </c>
      <c r="EK601" s="122">
        <f t="shared" si="1397"/>
        <v>14.571082863115764</v>
      </c>
      <c r="EL601" s="122">
        <f t="shared" si="1398"/>
        <v>0.46990230609868355</v>
      </c>
      <c r="EM601" s="122">
        <f t="shared" si="1399"/>
        <v>0.21348336588695388</v>
      </c>
      <c r="EN601" s="122">
        <f t="shared" si="1400"/>
        <v>16.122190209130675</v>
      </c>
      <c r="EO601" s="122">
        <f t="shared" si="1401"/>
        <v>0.51992390886810513</v>
      </c>
      <c r="EP601" s="122">
        <f t="shared" si="1402"/>
        <v>0.21887151547958381</v>
      </c>
      <c r="EQ601" s="122">
        <f t="shared" si="1403"/>
        <v>20.873822838279917</v>
      </c>
      <c r="ER601" s="122">
        <f t="shared" si="1404"/>
        <v>0.67315913175074282</v>
      </c>
      <c r="ES601" s="469">
        <f t="shared" si="1405"/>
        <v>0.22593996348219444</v>
      </c>
      <c r="ET601" s="466">
        <f t="shared" si="1406"/>
        <v>0</v>
      </c>
      <c r="EU601" s="122">
        <f t="shared" si="1407"/>
        <v>0.41073420211781436</v>
      </c>
      <c r="EV601" s="122">
        <f t="shared" si="1408"/>
        <v>0.20901889002958435</v>
      </c>
      <c r="EW601" s="122">
        <f t="shared" si="1409"/>
        <v>0</v>
      </c>
      <c r="EX601" s="122">
        <f t="shared" si="1410"/>
        <v>0.46990230609868355</v>
      </c>
      <c r="EY601" s="122">
        <f t="shared" si="1411"/>
        <v>0.21348336588695388</v>
      </c>
      <c r="EZ601" s="122">
        <f t="shared" si="1412"/>
        <v>0</v>
      </c>
      <c r="FA601" s="122">
        <f t="shared" si="1413"/>
        <v>0.51992390886810513</v>
      </c>
      <c r="FB601" s="122">
        <f t="shared" si="1414"/>
        <v>0.21887151547958381</v>
      </c>
      <c r="FC601" s="122">
        <f t="shared" si="1415"/>
        <v>0</v>
      </c>
      <c r="FD601" s="122">
        <f t="shared" si="1416"/>
        <v>0</v>
      </c>
      <c r="FE601" s="469">
        <f t="shared" si="1417"/>
        <v>0.22593996348219444</v>
      </c>
      <c r="FF601" s="466">
        <f t="shared" si="1418"/>
        <v>0</v>
      </c>
      <c r="FG601" s="466">
        <f t="shared" si="1419"/>
        <v>0</v>
      </c>
      <c r="FH601" s="466">
        <f t="shared" si="1420"/>
        <v>0</v>
      </c>
      <c r="FI601" s="466">
        <f t="shared" si="1421"/>
        <v>0</v>
      </c>
      <c r="FJ601" s="466">
        <f t="shared" si="1422"/>
        <v>0</v>
      </c>
      <c r="FK601" s="466">
        <f t="shared" si="1423"/>
        <v>0</v>
      </c>
      <c r="FL601" s="466">
        <f t="shared" si="1424"/>
        <v>0</v>
      </c>
      <c r="FM601" s="466">
        <f t="shared" si="1425"/>
        <v>0</v>
      </c>
      <c r="FN601" s="466">
        <f t="shared" si="1426"/>
        <v>0</v>
      </c>
      <c r="FO601" s="466">
        <f t="shared" si="1427"/>
        <v>0</v>
      </c>
      <c r="FP601" s="466">
        <f t="shared" si="1428"/>
        <v>0.67315913175074282</v>
      </c>
      <c r="FQ601" s="468">
        <f t="shared" si="1429"/>
        <v>0</v>
      </c>
      <c r="FR601" s="466">
        <f t="shared" si="1430"/>
        <v>0</v>
      </c>
      <c r="FS601" s="466">
        <f t="shared" si="1431"/>
        <v>0</v>
      </c>
      <c r="FT601" s="466">
        <f t="shared" si="1432"/>
        <v>0</v>
      </c>
      <c r="FU601" s="466">
        <f t="shared" si="1433"/>
        <v>0</v>
      </c>
      <c r="FV601" s="466">
        <f t="shared" si="1434"/>
        <v>0</v>
      </c>
      <c r="FW601" s="466">
        <f t="shared" si="1435"/>
        <v>0</v>
      </c>
      <c r="FX601" s="466">
        <f t="shared" si="1436"/>
        <v>0</v>
      </c>
      <c r="FY601" s="466">
        <f t="shared" si="1437"/>
        <v>0</v>
      </c>
      <c r="FZ601" s="466">
        <f t="shared" si="1438"/>
        <v>0</v>
      </c>
      <c r="GA601" s="466">
        <f t="shared" si="1439"/>
        <v>0</v>
      </c>
      <c r="GB601" s="466">
        <f t="shared" si="1440"/>
        <v>0</v>
      </c>
      <c r="GC601" s="468">
        <f t="shared" si="1441"/>
        <v>0</v>
      </c>
    </row>
    <row r="602" spans="1:185">
      <c r="A602" s="97">
        <v>599</v>
      </c>
      <c r="B602" s="97" t="s">
        <v>11</v>
      </c>
      <c r="C602" s="97" t="s">
        <v>213</v>
      </c>
      <c r="D602" s="97" t="s">
        <v>935</v>
      </c>
      <c r="E602" s="321">
        <v>0.43331765286475699</v>
      </c>
      <c r="F602" s="122">
        <v>3.8998773140472598</v>
      </c>
      <c r="G602" s="122">
        <v>6.0082928540278999</v>
      </c>
      <c r="H602" s="122">
        <v>0.39756894650341501</v>
      </c>
      <c r="I602" s="122">
        <v>3.57813743563836</v>
      </c>
      <c r="J602" s="122">
        <v>5.9275978127055904</v>
      </c>
      <c r="K602" s="122">
        <v>0.37265318146369097</v>
      </c>
      <c r="L602" s="122">
        <v>3.35389449008064</v>
      </c>
      <c r="M602" s="122">
        <v>5.8338170890066898</v>
      </c>
      <c r="N602" s="122">
        <v>0.315888568938408</v>
      </c>
      <c r="O602" s="122">
        <v>2.8430105619404502</v>
      </c>
      <c r="P602" s="475">
        <v>5.7163814779347302</v>
      </c>
      <c r="Q602" s="474">
        <v>1</v>
      </c>
      <c r="R602" s="97">
        <v>0.43331765286475699</v>
      </c>
      <c r="S602" s="97">
        <v>3.8998773140472598</v>
      </c>
      <c r="T602" s="97">
        <v>6.0082928540278999</v>
      </c>
      <c r="U602" s="97">
        <v>0.39756894650341501</v>
      </c>
      <c r="V602" s="97">
        <v>3.57813743563836</v>
      </c>
      <c r="W602" s="97">
        <v>5.9275978127055904</v>
      </c>
      <c r="X602" s="97">
        <v>0.37265318146369097</v>
      </c>
      <c r="Y602" s="97">
        <v>3.35389449008064</v>
      </c>
      <c r="Z602" s="97">
        <v>5.8338170890066898</v>
      </c>
      <c r="AA602" s="97">
        <v>0.315888568938408</v>
      </c>
      <c r="AB602" s="97">
        <v>2.8430105619404502</v>
      </c>
      <c r="AC602" s="97">
        <v>5.7163814779347302</v>
      </c>
      <c r="AD602" s="321">
        <v>3.89060211058024</v>
      </c>
      <c r="AE602" s="97">
        <v>35.015584545713999</v>
      </c>
      <c r="AF602" s="97">
        <v>53.946283296611902</v>
      </c>
      <c r="AG602" s="97">
        <v>3.5696274364573699</v>
      </c>
      <c r="AH602" s="97">
        <v>32.126798820692599</v>
      </c>
      <c r="AI602" s="97">
        <v>53.221751775667997</v>
      </c>
      <c r="AJ602" s="97">
        <v>3.3459178150989999</v>
      </c>
      <c r="AK602" s="97">
        <v>30.113402709314101</v>
      </c>
      <c r="AL602" s="97">
        <v>52.379730224609297</v>
      </c>
      <c r="AM602" s="97">
        <v>2.8362489386129899</v>
      </c>
      <c r="AN602" s="97">
        <v>25.5263611338255</v>
      </c>
      <c r="AO602" s="97">
        <v>51.325316879891901</v>
      </c>
      <c r="AP602" s="466">
        <f t="shared" si="1298"/>
        <v>8.9786374611295567</v>
      </c>
      <c r="AQ602" s="122">
        <f t="shared" si="1299"/>
        <v>8.9786374611295461</v>
      </c>
      <c r="AR602" s="473">
        <f t="shared" si="1300"/>
        <v>8.9786374611295532</v>
      </c>
      <c r="AS602" s="122">
        <f t="shared" si="1301"/>
        <v>8.9786374611295443</v>
      </c>
      <c r="AT602" s="122">
        <f t="shared" si="1302"/>
        <v>8.9786374611295496</v>
      </c>
      <c r="AU602" s="122">
        <f t="shared" si="1303"/>
        <v>8.9786374611295496</v>
      </c>
      <c r="AV602" s="122">
        <f t="shared" si="1304"/>
        <v>8.978637461129539</v>
      </c>
      <c r="AW602" s="122">
        <f t="shared" si="1305"/>
        <v>8.9786374611295727</v>
      </c>
      <c r="AX602" s="122">
        <f t="shared" si="1306"/>
        <v>8.9786377298860209</v>
      </c>
      <c r="AY602" s="122">
        <f t="shared" si="1307"/>
        <v>8.9786374611295354</v>
      </c>
      <c r="AZ602" s="122">
        <f t="shared" si="1308"/>
        <v>8.9786374611295496</v>
      </c>
      <c r="BA602" s="469">
        <f t="shared" si="1309"/>
        <v>8.978637461129555</v>
      </c>
      <c r="BB602" s="97">
        <f t="shared" si="1310"/>
        <v>6.6870543118206768E-2</v>
      </c>
      <c r="BC602" s="97">
        <f t="shared" si="1311"/>
        <v>0.60183773349780434</v>
      </c>
      <c r="BD602" s="97">
        <f t="shared" si="1312"/>
        <v>0.92721310499548326</v>
      </c>
      <c r="BE602" s="97">
        <f t="shared" si="1313"/>
        <v>6.1353723310954782E-2</v>
      </c>
      <c r="BF602" s="97">
        <f t="shared" si="1314"/>
        <v>0.55218612048423521</v>
      </c>
      <c r="BG602" s="97">
        <f t="shared" si="1315"/>
        <v>0.9147600668963104</v>
      </c>
      <c r="BH602" s="97">
        <f t="shared" si="1316"/>
        <v>5.7508667081657812E-2</v>
      </c>
      <c r="BI602" s="97">
        <f t="shared" si="1317"/>
        <v>0.51758045080811121</v>
      </c>
      <c r="BJ602" s="97">
        <f t="shared" si="1318"/>
        <v>0.90028761721348793</v>
      </c>
      <c r="BK602" s="97">
        <f t="shared" si="1319"/>
        <v>4.8748625933172751E-2</v>
      </c>
      <c r="BL602" s="97">
        <f t="shared" si="1320"/>
        <v>0.43873970771989901</v>
      </c>
      <c r="BM602" s="469">
        <f t="shared" si="1321"/>
        <v>0.88216469274483844</v>
      </c>
      <c r="BN602" s="467">
        <f t="shared" si="1322"/>
        <v>78284.666310005268</v>
      </c>
      <c r="BO602" s="97">
        <f t="shared" si="1323"/>
        <v>22721.500899598665</v>
      </c>
      <c r="BP602" s="97">
        <f t="shared" si="1324"/>
        <v>17814.015776963308</v>
      </c>
      <c r="BQ602" s="97">
        <f t="shared" si="1325"/>
        <v>82173.064905803141</v>
      </c>
      <c r="BR602" s="97">
        <f t="shared" si="1326"/>
        <v>23850.077622945224</v>
      </c>
      <c r="BS602" s="97">
        <f t="shared" si="1327"/>
        <v>17950.145504546083</v>
      </c>
      <c r="BT602" s="97">
        <f t="shared" si="1328"/>
        <v>85222.462049961003</v>
      </c>
      <c r="BU602" s="97">
        <f t="shared" si="1329"/>
        <v>24735.140857165919</v>
      </c>
      <c r="BV602" s="97">
        <f t="shared" si="1330"/>
        <v>18112.036292550638</v>
      </c>
      <c r="BW602" s="97">
        <f t="shared" si="1331"/>
        <v>93532.190662089153</v>
      </c>
      <c r="BX602" s="97">
        <f t="shared" si="1332"/>
        <v>27146.973404145258</v>
      </c>
      <c r="BY602" s="469">
        <f t="shared" si="1333"/>
        <v>18320.590196726636</v>
      </c>
      <c r="BZ602" s="470">
        <f t="shared" si="1334"/>
        <v>9.0331729843508984E-3</v>
      </c>
      <c r="CA602" s="470">
        <f t="shared" si="1335"/>
        <v>2.9131045761050469E-4</v>
      </c>
      <c r="CB602" s="470">
        <f t="shared" si="1336"/>
        <v>1.4824523545836293E-4</v>
      </c>
      <c r="CC602" s="470">
        <f t="shared" si="1337"/>
        <v>1.0334442067031172E-2</v>
      </c>
      <c r="CD602" s="470">
        <f t="shared" si="1338"/>
        <v>3.3327503557294515E-4</v>
      </c>
      <c r="CE602" s="470">
        <f t="shared" si="1339"/>
        <v>1.5141163479471059E-4</v>
      </c>
      <c r="CF602" s="470">
        <f t="shared" si="1340"/>
        <v>1.1434554471697776E-2</v>
      </c>
      <c r="CG602" s="470">
        <f t="shared" si="1341"/>
        <v>3.6875251935208008E-4</v>
      </c>
      <c r="CH602" s="470">
        <f t="shared" si="1342"/>
        <v>1.5523315195021422E-4</v>
      </c>
      <c r="CI602" s="470">
        <f t="shared" si="1343"/>
        <v>1.4804617808174955E-2</v>
      </c>
      <c r="CJ602" s="470">
        <f t="shared" si="1344"/>
        <v>4.774335658045628E-4</v>
      </c>
      <c r="CK602" s="472">
        <f t="shared" si="1345"/>
        <v>1.6024639247261781E-4</v>
      </c>
      <c r="CL602" s="470">
        <f t="shared" si="1346"/>
        <v>0</v>
      </c>
      <c r="CM602" s="116">
        <f t="shared" si="1347"/>
        <v>0</v>
      </c>
      <c r="CN602" s="116">
        <f t="shared" si="1348"/>
        <v>0</v>
      </c>
      <c r="CO602" s="116">
        <f t="shared" si="1349"/>
        <v>0</v>
      </c>
      <c r="CP602" s="116">
        <f t="shared" si="1350"/>
        <v>0</v>
      </c>
      <c r="CQ602" s="116">
        <f t="shared" si="1351"/>
        <v>0</v>
      </c>
      <c r="CR602" s="116">
        <f t="shared" si="1352"/>
        <v>0</v>
      </c>
      <c r="CS602" s="116">
        <f t="shared" si="1353"/>
        <v>0</v>
      </c>
      <c r="CT602" s="116">
        <f t="shared" si="1354"/>
        <v>0</v>
      </c>
      <c r="CU602" s="116">
        <f t="shared" si="1355"/>
        <v>0</v>
      </c>
      <c r="CV602" s="116">
        <f t="shared" si="1356"/>
        <v>0</v>
      </c>
      <c r="CW602" s="471">
        <f t="shared" si="1357"/>
        <v>0</v>
      </c>
      <c r="CX602" s="470">
        <f t="shared" si="1358"/>
        <v>0</v>
      </c>
      <c r="CY602" s="116">
        <f t="shared" si="1359"/>
        <v>3.8998773140472598</v>
      </c>
      <c r="CZ602" s="116">
        <f t="shared" si="1360"/>
        <v>6.0082928540278999</v>
      </c>
      <c r="DA602" s="116">
        <f t="shared" si="1361"/>
        <v>0</v>
      </c>
      <c r="DB602" s="116">
        <f t="shared" si="1362"/>
        <v>3.57813743563836</v>
      </c>
      <c r="DC602" s="116">
        <f t="shared" si="1363"/>
        <v>5.9275978127055904</v>
      </c>
      <c r="DD602" s="116">
        <f t="shared" si="1364"/>
        <v>0</v>
      </c>
      <c r="DE602" s="116">
        <f t="shared" si="1365"/>
        <v>3.35389449008064</v>
      </c>
      <c r="DF602" s="116">
        <f t="shared" si="1366"/>
        <v>5.8338170890066898</v>
      </c>
      <c r="DG602" s="116">
        <f t="shared" si="1367"/>
        <v>0</v>
      </c>
      <c r="DH602" s="116">
        <f t="shared" si="1368"/>
        <v>2.8430105619404502</v>
      </c>
      <c r="DI602" s="471">
        <f t="shared" si="1369"/>
        <v>5.7163814779347302</v>
      </c>
      <c r="DJ602" s="470">
        <f t="shared" si="1370"/>
        <v>0.43331765286475699</v>
      </c>
      <c r="DK602" s="116">
        <f t="shared" si="1371"/>
        <v>0</v>
      </c>
      <c r="DL602" s="116">
        <f t="shared" si="1372"/>
        <v>0</v>
      </c>
      <c r="DM602" s="116">
        <f t="shared" si="1373"/>
        <v>0.39756894650341501</v>
      </c>
      <c r="DN602" s="116">
        <f t="shared" si="1374"/>
        <v>0</v>
      </c>
      <c r="DO602" s="116">
        <f t="shared" si="1375"/>
        <v>0</v>
      </c>
      <c r="DP602" s="116">
        <f t="shared" si="1376"/>
        <v>0.37265318146369097</v>
      </c>
      <c r="DQ602" s="116">
        <f t="shared" si="1377"/>
        <v>0</v>
      </c>
      <c r="DR602" s="116">
        <f t="shared" si="1378"/>
        <v>0</v>
      </c>
      <c r="DS602" s="116">
        <f t="shared" si="1379"/>
        <v>0.315888568938408</v>
      </c>
      <c r="DT602" s="116">
        <f t="shared" si="1380"/>
        <v>0</v>
      </c>
      <c r="DU602" s="471">
        <f t="shared" si="1381"/>
        <v>0</v>
      </c>
      <c r="DV602" s="470">
        <f t="shared" si="1382"/>
        <v>0</v>
      </c>
      <c r="DW602" s="470">
        <f t="shared" si="1383"/>
        <v>0</v>
      </c>
      <c r="DX602" s="470">
        <f t="shared" si="1384"/>
        <v>0</v>
      </c>
      <c r="DY602" s="470">
        <f t="shared" si="1385"/>
        <v>0</v>
      </c>
      <c r="DZ602" s="470">
        <f t="shared" si="1386"/>
        <v>0</v>
      </c>
      <c r="EA602" s="470">
        <f t="shared" si="1387"/>
        <v>0</v>
      </c>
      <c r="EB602" s="470">
        <f t="shared" si="1388"/>
        <v>0</v>
      </c>
      <c r="EC602" s="470">
        <f t="shared" si="1389"/>
        <v>0</v>
      </c>
      <c r="ED602" s="470">
        <f t="shared" si="1390"/>
        <v>0</v>
      </c>
      <c r="EE602" s="470">
        <f t="shared" si="1391"/>
        <v>0</v>
      </c>
      <c r="EF602" s="470">
        <f t="shared" si="1392"/>
        <v>0</v>
      </c>
      <c r="EG602" s="470">
        <f t="shared" si="1393"/>
        <v>0</v>
      </c>
      <c r="EH602" s="466">
        <f t="shared" si="1394"/>
        <v>1.1706898532530505</v>
      </c>
      <c r="EI602" s="122">
        <f t="shared" si="1395"/>
        <v>3.7753533278055189E-2</v>
      </c>
      <c r="EJ602" s="122">
        <f t="shared" si="1396"/>
        <v>1.921242881597331E-2</v>
      </c>
      <c r="EK602" s="122">
        <f t="shared" si="1397"/>
        <v>1.3393329772234221</v>
      </c>
      <c r="EL602" s="122">
        <f t="shared" si="1398"/>
        <v>4.3192099073461117E-2</v>
      </c>
      <c r="EM602" s="122">
        <f t="shared" si="1399"/>
        <v>1.9622790887067396E-2</v>
      </c>
      <c r="EN602" s="122">
        <f t="shared" si="1400"/>
        <v>1.4819064042807977</v>
      </c>
      <c r="EO602" s="122">
        <f t="shared" si="1401"/>
        <v>4.7789944188476076E-2</v>
      </c>
      <c r="EP602" s="122">
        <f t="shared" si="1402"/>
        <v>2.0118055548303378E-2</v>
      </c>
      <c r="EQ602" s="122">
        <f t="shared" si="1403"/>
        <v>1.9186631186345258</v>
      </c>
      <c r="ER602" s="122">
        <f t="shared" si="1404"/>
        <v>6.1874895129110305E-2</v>
      </c>
      <c r="ES602" s="469">
        <f t="shared" si="1405"/>
        <v>2.0767766322320691E-2</v>
      </c>
      <c r="ET602" s="466">
        <f t="shared" si="1406"/>
        <v>0</v>
      </c>
      <c r="EU602" s="122">
        <f t="shared" si="1407"/>
        <v>3.7753533278055189E-2</v>
      </c>
      <c r="EV602" s="122">
        <f t="shared" si="1408"/>
        <v>1.921242881597331E-2</v>
      </c>
      <c r="EW602" s="122">
        <f t="shared" si="1409"/>
        <v>0</v>
      </c>
      <c r="EX602" s="122">
        <f t="shared" si="1410"/>
        <v>4.3192099073461117E-2</v>
      </c>
      <c r="EY602" s="122">
        <f t="shared" si="1411"/>
        <v>1.9622790887067396E-2</v>
      </c>
      <c r="EZ602" s="122">
        <f t="shared" si="1412"/>
        <v>0</v>
      </c>
      <c r="FA602" s="122">
        <f t="shared" si="1413"/>
        <v>4.7789944188476076E-2</v>
      </c>
      <c r="FB602" s="122">
        <f t="shared" si="1414"/>
        <v>2.0118055548303378E-2</v>
      </c>
      <c r="FC602" s="122">
        <f t="shared" si="1415"/>
        <v>0</v>
      </c>
      <c r="FD602" s="122">
        <f t="shared" si="1416"/>
        <v>6.1874895129110305E-2</v>
      </c>
      <c r="FE602" s="469">
        <f t="shared" si="1417"/>
        <v>2.0767766322320691E-2</v>
      </c>
      <c r="FF602" s="466">
        <f t="shared" si="1418"/>
        <v>1.1706898532530505</v>
      </c>
      <c r="FG602" s="466">
        <f t="shared" si="1419"/>
        <v>0</v>
      </c>
      <c r="FH602" s="466">
        <f t="shared" si="1420"/>
        <v>0</v>
      </c>
      <c r="FI602" s="466">
        <f t="shared" si="1421"/>
        <v>1.3393329772234221</v>
      </c>
      <c r="FJ602" s="466">
        <f t="shared" si="1422"/>
        <v>0</v>
      </c>
      <c r="FK602" s="466">
        <f t="shared" si="1423"/>
        <v>0</v>
      </c>
      <c r="FL602" s="466">
        <f t="shared" si="1424"/>
        <v>1.4819064042807977</v>
      </c>
      <c r="FM602" s="466">
        <f t="shared" si="1425"/>
        <v>0</v>
      </c>
      <c r="FN602" s="466">
        <f t="shared" si="1426"/>
        <v>0</v>
      </c>
      <c r="FO602" s="466">
        <f t="shared" si="1427"/>
        <v>1.9186631186345258</v>
      </c>
      <c r="FP602" s="466">
        <f t="shared" si="1428"/>
        <v>0</v>
      </c>
      <c r="FQ602" s="468">
        <f t="shared" si="1429"/>
        <v>0</v>
      </c>
      <c r="FR602" s="466">
        <f t="shared" si="1430"/>
        <v>0</v>
      </c>
      <c r="FS602" s="466">
        <f t="shared" si="1431"/>
        <v>0</v>
      </c>
      <c r="FT602" s="466">
        <f t="shared" si="1432"/>
        <v>0</v>
      </c>
      <c r="FU602" s="466">
        <f t="shared" si="1433"/>
        <v>0</v>
      </c>
      <c r="FV602" s="466">
        <f t="shared" si="1434"/>
        <v>0</v>
      </c>
      <c r="FW602" s="466">
        <f t="shared" si="1435"/>
        <v>0</v>
      </c>
      <c r="FX602" s="466">
        <f t="shared" si="1436"/>
        <v>0</v>
      </c>
      <c r="FY602" s="466">
        <f t="shared" si="1437"/>
        <v>0</v>
      </c>
      <c r="FZ602" s="466">
        <f t="shared" si="1438"/>
        <v>0</v>
      </c>
      <c r="GA602" s="466">
        <f t="shared" si="1439"/>
        <v>0</v>
      </c>
      <c r="GB602" s="466">
        <f t="shared" si="1440"/>
        <v>0</v>
      </c>
      <c r="GC602" s="468">
        <f t="shared" si="1441"/>
        <v>0</v>
      </c>
    </row>
    <row r="603" spans="1:185">
      <c r="A603" s="97">
        <v>600</v>
      </c>
      <c r="B603" s="97" t="s">
        <v>11</v>
      </c>
      <c r="C603" s="97" t="s">
        <v>213</v>
      </c>
      <c r="D603" s="97" t="s">
        <v>935</v>
      </c>
      <c r="E603" s="321">
        <v>0.43774228915100399</v>
      </c>
      <c r="F603" s="122">
        <v>0</v>
      </c>
      <c r="G603" s="122">
        <v>2.4034282628327999</v>
      </c>
      <c r="H603" s="122">
        <v>0.40593919606647599</v>
      </c>
      <c r="I603" s="122">
        <v>0</v>
      </c>
      <c r="J603" s="122">
        <v>2.3140581111551901</v>
      </c>
      <c r="K603" s="122">
        <v>0.38335540190255102</v>
      </c>
      <c r="L603" s="122">
        <v>0</v>
      </c>
      <c r="M603" s="122">
        <v>2.2315845867131801</v>
      </c>
      <c r="N603" s="122">
        <v>0.31359650220493102</v>
      </c>
      <c r="O603" s="122">
        <v>0</v>
      </c>
      <c r="P603" s="475">
        <v>2.0954283017680799</v>
      </c>
      <c r="Q603" s="474">
        <v>1</v>
      </c>
      <c r="R603" s="97">
        <v>0.43774228915100399</v>
      </c>
      <c r="S603" s="97">
        <v>0</v>
      </c>
      <c r="T603" s="97">
        <v>2.4034282628327999</v>
      </c>
      <c r="U603" s="97">
        <v>0.40593919606647599</v>
      </c>
      <c r="V603" s="97">
        <v>0</v>
      </c>
      <c r="W603" s="97">
        <v>2.3140581111551901</v>
      </c>
      <c r="X603" s="97">
        <v>0.38335540190255102</v>
      </c>
      <c r="Y603" s="97">
        <v>0</v>
      </c>
      <c r="Z603" s="97">
        <v>2.2315845867131801</v>
      </c>
      <c r="AA603" s="97">
        <v>0.31359650220493102</v>
      </c>
      <c r="AB603" s="97">
        <v>0</v>
      </c>
      <c r="AC603" s="97">
        <v>2.0954283017680799</v>
      </c>
      <c r="AD603" s="321">
        <v>2187.1426760877498</v>
      </c>
      <c r="AE603" s="97">
        <v>0</v>
      </c>
      <c r="AF603" s="97">
        <v>12008.5279691671</v>
      </c>
      <c r="AG603" s="97">
        <v>2028.2411857801301</v>
      </c>
      <c r="AH603" s="97">
        <v>0</v>
      </c>
      <c r="AI603" s="97">
        <v>11561.9974932525</v>
      </c>
      <c r="AJ603" s="97">
        <v>1915.4031501868601</v>
      </c>
      <c r="AK603" s="97">
        <v>0</v>
      </c>
      <c r="AL603" s="97">
        <v>11149.92578125</v>
      </c>
      <c r="AM603" s="97">
        <v>1566.8586518668501</v>
      </c>
      <c r="AN603" s="97">
        <v>0</v>
      </c>
      <c r="AO603" s="97">
        <v>10469.6319662597</v>
      </c>
      <c r="AP603" s="466">
        <f t="shared" si="1298"/>
        <v>4996.4162254683852</v>
      </c>
      <c r="AQ603" s="122">
        <f t="shared" si="1299"/>
        <v>0</v>
      </c>
      <c r="AR603" s="473">
        <f t="shared" si="1300"/>
        <v>4996.416225468387</v>
      </c>
      <c r="AS603" s="122">
        <f t="shared" si="1301"/>
        <v>4996.4162254683788</v>
      </c>
      <c r="AT603" s="122">
        <f t="shared" si="1302"/>
        <v>0</v>
      </c>
      <c r="AU603" s="122">
        <f t="shared" si="1303"/>
        <v>4996.4162254683788</v>
      </c>
      <c r="AV603" s="122">
        <f t="shared" si="1304"/>
        <v>4996.4162254683861</v>
      </c>
      <c r="AW603" s="122">
        <f t="shared" si="1305"/>
        <v>0</v>
      </c>
      <c r="AX603" s="122">
        <f t="shared" si="1306"/>
        <v>4996.4163794805199</v>
      </c>
      <c r="AY603" s="122">
        <f t="shared" si="1307"/>
        <v>4996.416225468387</v>
      </c>
      <c r="AZ603" s="122">
        <f t="shared" si="1308"/>
        <v>0</v>
      </c>
      <c r="BA603" s="469">
        <f t="shared" si="1309"/>
        <v>4996.4162254683861</v>
      </c>
      <c r="BB603" s="97">
        <f t="shared" si="1310"/>
        <v>6.7553362822425481E-2</v>
      </c>
      <c r="BC603" s="97">
        <f t="shared" si="1311"/>
        <v>0</v>
      </c>
      <c r="BD603" s="97">
        <f t="shared" si="1312"/>
        <v>0.37090239047205281</v>
      </c>
      <c r="BE603" s="97">
        <f t="shared" si="1313"/>
        <v>6.264543882408094E-2</v>
      </c>
      <c r="BF603" s="97">
        <f t="shared" si="1314"/>
        <v>0</v>
      </c>
      <c r="BG603" s="97">
        <f t="shared" si="1315"/>
        <v>0.35711059006482704</v>
      </c>
      <c r="BH603" s="97">
        <f t="shared" si="1316"/>
        <v>5.9160257522494784E-2</v>
      </c>
      <c r="BI603" s="97">
        <f t="shared" si="1317"/>
        <v>0</v>
      </c>
      <c r="BJ603" s="97">
        <f t="shared" si="1318"/>
        <v>0.34438309249843724</v>
      </c>
      <c r="BK603" s="97">
        <f t="shared" si="1319"/>
        <v>4.8394909101380959E-2</v>
      </c>
      <c r="BL603" s="97">
        <f t="shared" si="1320"/>
        <v>0</v>
      </c>
      <c r="BM603" s="469">
        <f t="shared" si="1321"/>
        <v>0.32337115203618733</v>
      </c>
      <c r="BN603" s="467">
        <f t="shared" si="1322"/>
        <v>43315252.829178378</v>
      </c>
      <c r="BO603" s="97">
        <f t="shared" si="1323"/>
        <v>0</v>
      </c>
      <c r="BP603" s="97">
        <f t="shared" si="1324"/>
        <v>16605001.783214107</v>
      </c>
      <c r="BQ603" s="97">
        <f t="shared" si="1325"/>
        <v>45194265.853496648</v>
      </c>
      <c r="BR603" s="97">
        <f t="shared" si="1326"/>
        <v>0</v>
      </c>
      <c r="BS603" s="97">
        <f t="shared" si="1327"/>
        <v>16963058.623518948</v>
      </c>
      <c r="BT603" s="97">
        <f t="shared" si="1328"/>
        <v>46674446.684618048</v>
      </c>
      <c r="BU603" s="97">
        <f t="shared" si="1329"/>
        <v>0</v>
      </c>
      <c r="BV603" s="97">
        <f t="shared" si="1330"/>
        <v>17313208.828148734</v>
      </c>
      <c r="BW603" s="97">
        <f t="shared" si="1331"/>
        <v>52262463.905587845</v>
      </c>
      <c r="BX603" s="97">
        <f t="shared" si="1332"/>
        <v>0</v>
      </c>
      <c r="BY603" s="469">
        <f t="shared" si="1333"/>
        <v>17937845.6376995</v>
      </c>
      <c r="BZ603" s="470">
        <f t="shared" si="1334"/>
        <v>4.947574623551656</v>
      </c>
      <c r="CA603" s="470">
        <f t="shared" si="1335"/>
        <v>0</v>
      </c>
      <c r="CB603" s="470">
        <f t="shared" si="1336"/>
        <v>0.34544409001087945</v>
      </c>
      <c r="CC603" s="470">
        <f t="shared" si="1337"/>
        <v>5.5666299647122148</v>
      </c>
      <c r="CD603" s="470">
        <f t="shared" si="1338"/>
        <v>0</v>
      </c>
      <c r="CE603" s="470">
        <f t="shared" si="1339"/>
        <v>0.36652188079777515</v>
      </c>
      <c r="CF603" s="470">
        <f t="shared" si="1340"/>
        <v>6.0876208412582509</v>
      </c>
      <c r="CG603" s="470">
        <f t="shared" si="1341"/>
        <v>0</v>
      </c>
      <c r="CH603" s="470">
        <f t="shared" si="1342"/>
        <v>0.38791289676473195</v>
      </c>
      <c r="CI603" s="470">
        <f t="shared" si="1343"/>
        <v>8.332756191176367</v>
      </c>
      <c r="CJ603" s="470">
        <f t="shared" si="1344"/>
        <v>0</v>
      </c>
      <c r="CK603" s="472">
        <f t="shared" si="1345"/>
        <v>0.42802336931700091</v>
      </c>
      <c r="CL603" s="470">
        <f t="shared" si="1346"/>
        <v>0</v>
      </c>
      <c r="CM603" s="116">
        <f t="shared" si="1347"/>
        <v>0</v>
      </c>
      <c r="CN603" s="116">
        <f t="shared" si="1348"/>
        <v>0</v>
      </c>
      <c r="CO603" s="116">
        <f t="shared" si="1349"/>
        <v>0</v>
      </c>
      <c r="CP603" s="116">
        <f t="shared" si="1350"/>
        <v>0</v>
      </c>
      <c r="CQ603" s="116">
        <f t="shared" si="1351"/>
        <v>0</v>
      </c>
      <c r="CR603" s="116">
        <f t="shared" si="1352"/>
        <v>0</v>
      </c>
      <c r="CS603" s="116">
        <f t="shared" si="1353"/>
        <v>0</v>
      </c>
      <c r="CT603" s="116">
        <f t="shared" si="1354"/>
        <v>0</v>
      </c>
      <c r="CU603" s="116">
        <f t="shared" si="1355"/>
        <v>0</v>
      </c>
      <c r="CV603" s="116">
        <f t="shared" si="1356"/>
        <v>0</v>
      </c>
      <c r="CW603" s="471">
        <f t="shared" si="1357"/>
        <v>0</v>
      </c>
      <c r="CX603" s="470">
        <f t="shared" si="1358"/>
        <v>0</v>
      </c>
      <c r="CY603" s="116">
        <f t="shared" si="1359"/>
        <v>0</v>
      </c>
      <c r="CZ603" s="116">
        <f t="shared" si="1360"/>
        <v>0</v>
      </c>
      <c r="DA603" s="116">
        <f t="shared" si="1361"/>
        <v>0</v>
      </c>
      <c r="DB603" s="116">
        <f t="shared" si="1362"/>
        <v>0</v>
      </c>
      <c r="DC603" s="116">
        <f t="shared" si="1363"/>
        <v>0</v>
      </c>
      <c r="DD603" s="116">
        <f t="shared" si="1364"/>
        <v>0</v>
      </c>
      <c r="DE603" s="116">
        <f t="shared" si="1365"/>
        <v>0</v>
      </c>
      <c r="DF603" s="116">
        <f t="shared" si="1366"/>
        <v>0</v>
      </c>
      <c r="DG603" s="116">
        <f t="shared" si="1367"/>
        <v>0</v>
      </c>
      <c r="DH603" s="116">
        <f t="shared" si="1368"/>
        <v>0</v>
      </c>
      <c r="DI603" s="471">
        <f t="shared" si="1369"/>
        <v>0</v>
      </c>
      <c r="DJ603" s="470">
        <f t="shared" si="1370"/>
        <v>0</v>
      </c>
      <c r="DK603" s="116">
        <f t="shared" si="1371"/>
        <v>0</v>
      </c>
      <c r="DL603" s="116">
        <f t="shared" si="1372"/>
        <v>0</v>
      </c>
      <c r="DM603" s="116">
        <f t="shared" si="1373"/>
        <v>0</v>
      </c>
      <c r="DN603" s="116">
        <f t="shared" si="1374"/>
        <v>0</v>
      </c>
      <c r="DO603" s="116">
        <f t="shared" si="1375"/>
        <v>0</v>
      </c>
      <c r="DP603" s="116">
        <f t="shared" si="1376"/>
        <v>0</v>
      </c>
      <c r="DQ603" s="116">
        <f t="shared" si="1377"/>
        <v>0</v>
      </c>
      <c r="DR603" s="116">
        <f t="shared" si="1378"/>
        <v>0</v>
      </c>
      <c r="DS603" s="116">
        <f t="shared" si="1379"/>
        <v>0</v>
      </c>
      <c r="DT603" s="116">
        <f t="shared" si="1380"/>
        <v>0</v>
      </c>
      <c r="DU603" s="471">
        <f t="shared" si="1381"/>
        <v>0</v>
      </c>
      <c r="DV603" s="470">
        <f t="shared" si="1382"/>
        <v>0</v>
      </c>
      <c r="DW603" s="470">
        <f t="shared" si="1383"/>
        <v>0</v>
      </c>
      <c r="DX603" s="470">
        <f t="shared" si="1384"/>
        <v>0</v>
      </c>
      <c r="DY603" s="470">
        <f t="shared" si="1385"/>
        <v>0</v>
      </c>
      <c r="DZ603" s="470">
        <f t="shared" si="1386"/>
        <v>0</v>
      </c>
      <c r="EA603" s="470">
        <f t="shared" si="1387"/>
        <v>0</v>
      </c>
      <c r="EB603" s="470">
        <f t="shared" si="1388"/>
        <v>0</v>
      </c>
      <c r="EC603" s="470">
        <f t="shared" si="1389"/>
        <v>0</v>
      </c>
      <c r="ED603" s="470">
        <f t="shared" si="1390"/>
        <v>0</v>
      </c>
      <c r="EE603" s="470">
        <f t="shared" si="1391"/>
        <v>0</v>
      </c>
      <c r="EF603" s="470">
        <f t="shared" si="1392"/>
        <v>0</v>
      </c>
      <c r="EG603" s="470">
        <f t="shared" si="1393"/>
        <v>0</v>
      </c>
      <c r="EH603" s="466">
        <f t="shared" si="1394"/>
        <v>641.2005416079619</v>
      </c>
      <c r="EI603" s="122">
        <f t="shared" si="1395"/>
        <v>0</v>
      </c>
      <c r="EJ603" s="122">
        <f t="shared" si="1396"/>
        <v>44.769195911842687</v>
      </c>
      <c r="EK603" s="122">
        <f t="shared" si="1397"/>
        <v>721.42947199092725</v>
      </c>
      <c r="EL603" s="122">
        <f t="shared" si="1398"/>
        <v>0</v>
      </c>
      <c r="EM603" s="122">
        <f t="shared" si="1399"/>
        <v>47.50085574454571</v>
      </c>
      <c r="EN603" s="122">
        <f t="shared" si="1400"/>
        <v>788.94934943227383</v>
      </c>
      <c r="EO603" s="122">
        <f t="shared" si="1401"/>
        <v>0</v>
      </c>
      <c r="EP603" s="122">
        <f t="shared" si="1402"/>
        <v>50.273109235835378</v>
      </c>
      <c r="EQ603" s="122">
        <f t="shared" si="1403"/>
        <v>1079.9165630439529</v>
      </c>
      <c r="ER603" s="122">
        <f t="shared" si="1404"/>
        <v>0</v>
      </c>
      <c r="ES603" s="469">
        <f t="shared" si="1405"/>
        <v>55.471384892404188</v>
      </c>
      <c r="ET603" s="466">
        <f t="shared" si="1406"/>
        <v>0</v>
      </c>
      <c r="EU603" s="122">
        <f t="shared" si="1407"/>
        <v>0</v>
      </c>
      <c r="EV603" s="122">
        <f t="shared" si="1408"/>
        <v>0</v>
      </c>
      <c r="EW603" s="122">
        <f t="shared" si="1409"/>
        <v>0</v>
      </c>
      <c r="EX603" s="122">
        <f t="shared" si="1410"/>
        <v>0</v>
      </c>
      <c r="EY603" s="122">
        <f t="shared" si="1411"/>
        <v>0</v>
      </c>
      <c r="EZ603" s="122">
        <f t="shared" si="1412"/>
        <v>0</v>
      </c>
      <c r="FA603" s="122">
        <f t="shared" si="1413"/>
        <v>0</v>
      </c>
      <c r="FB603" s="122">
        <f t="shared" si="1414"/>
        <v>0</v>
      </c>
      <c r="FC603" s="122">
        <f t="shared" si="1415"/>
        <v>0</v>
      </c>
      <c r="FD603" s="122">
        <f t="shared" si="1416"/>
        <v>0</v>
      </c>
      <c r="FE603" s="469">
        <f t="shared" si="1417"/>
        <v>0</v>
      </c>
      <c r="FF603" s="466">
        <f t="shared" si="1418"/>
        <v>0</v>
      </c>
      <c r="FG603" s="466">
        <f t="shared" si="1419"/>
        <v>0</v>
      </c>
      <c r="FH603" s="466">
        <f t="shared" si="1420"/>
        <v>0</v>
      </c>
      <c r="FI603" s="466">
        <f t="shared" si="1421"/>
        <v>0</v>
      </c>
      <c r="FJ603" s="466">
        <f t="shared" si="1422"/>
        <v>0</v>
      </c>
      <c r="FK603" s="466">
        <f t="shared" si="1423"/>
        <v>0</v>
      </c>
      <c r="FL603" s="466">
        <f t="shared" si="1424"/>
        <v>0</v>
      </c>
      <c r="FM603" s="466">
        <f t="shared" si="1425"/>
        <v>0</v>
      </c>
      <c r="FN603" s="466">
        <f t="shared" si="1426"/>
        <v>0</v>
      </c>
      <c r="FO603" s="466">
        <f t="shared" si="1427"/>
        <v>0</v>
      </c>
      <c r="FP603" s="466">
        <f t="shared" si="1428"/>
        <v>0</v>
      </c>
      <c r="FQ603" s="468">
        <f t="shared" si="1429"/>
        <v>0</v>
      </c>
      <c r="FR603" s="466">
        <f t="shared" si="1430"/>
        <v>0</v>
      </c>
      <c r="FS603" s="466">
        <f t="shared" si="1431"/>
        <v>0</v>
      </c>
      <c r="FT603" s="466">
        <f t="shared" si="1432"/>
        <v>0</v>
      </c>
      <c r="FU603" s="466">
        <f t="shared" si="1433"/>
        <v>0</v>
      </c>
      <c r="FV603" s="466">
        <f t="shared" si="1434"/>
        <v>0</v>
      </c>
      <c r="FW603" s="466">
        <f t="shared" si="1435"/>
        <v>0</v>
      </c>
      <c r="FX603" s="466">
        <f t="shared" si="1436"/>
        <v>0</v>
      </c>
      <c r="FY603" s="466">
        <f t="shared" si="1437"/>
        <v>0</v>
      </c>
      <c r="FZ603" s="466">
        <f t="shared" si="1438"/>
        <v>0</v>
      </c>
      <c r="GA603" s="466">
        <f t="shared" si="1439"/>
        <v>0</v>
      </c>
      <c r="GB603" s="466">
        <f t="shared" si="1440"/>
        <v>0</v>
      </c>
      <c r="GC603" s="468">
        <f t="shared" si="1441"/>
        <v>0</v>
      </c>
    </row>
    <row r="604" spans="1:185">
      <c r="A604" s="97">
        <v>601</v>
      </c>
      <c r="B604" s="97" t="s">
        <v>11</v>
      </c>
      <c r="C604" s="97" t="s">
        <v>213</v>
      </c>
      <c r="D604" s="97" t="s">
        <v>935</v>
      </c>
      <c r="E604" s="321">
        <v>0.44954480743248698</v>
      </c>
      <c r="F604" s="122">
        <v>0</v>
      </c>
      <c r="G604" s="122">
        <v>2.4682301033525502</v>
      </c>
      <c r="H604" s="122">
        <v>0.416884231310928</v>
      </c>
      <c r="I604" s="122">
        <v>0</v>
      </c>
      <c r="J604" s="122">
        <v>2.3764503310485199</v>
      </c>
      <c r="K604" s="122">
        <v>0.39369152717853301</v>
      </c>
      <c r="L604" s="122">
        <v>0</v>
      </c>
      <c r="M604" s="122">
        <v>2.2917531345874198</v>
      </c>
      <c r="N604" s="122">
        <v>0.32205177038900701</v>
      </c>
      <c r="O604" s="122">
        <v>0</v>
      </c>
      <c r="P604" s="475">
        <v>2.1519257694610499</v>
      </c>
      <c r="Q604" s="474">
        <v>1</v>
      </c>
      <c r="R604" s="97">
        <v>0.44954480743248698</v>
      </c>
      <c r="S604" s="97">
        <v>0</v>
      </c>
      <c r="T604" s="97">
        <v>2.4682301033525502</v>
      </c>
      <c r="U604" s="97">
        <v>0.416884231310928</v>
      </c>
      <c r="V604" s="97">
        <v>0</v>
      </c>
      <c r="W604" s="97">
        <v>2.3764503310485199</v>
      </c>
      <c r="X604" s="97">
        <v>0.39369152717853301</v>
      </c>
      <c r="Y604" s="97">
        <v>0</v>
      </c>
      <c r="Z604" s="97">
        <v>2.2917531345874198</v>
      </c>
      <c r="AA604" s="97">
        <v>0.32205177038900701</v>
      </c>
      <c r="AB604" s="97">
        <v>0</v>
      </c>
      <c r="AC604" s="97">
        <v>2.1519257694610499</v>
      </c>
      <c r="AD604" s="321">
        <v>56.819391567199901</v>
      </c>
      <c r="AE604" s="97">
        <v>0</v>
      </c>
      <c r="AF604" s="97">
        <v>311.96741771152801</v>
      </c>
      <c r="AG604" s="97">
        <v>52.691317940768599</v>
      </c>
      <c r="AH604" s="97">
        <v>0</v>
      </c>
      <c r="AI604" s="97">
        <v>300.36708169547001</v>
      </c>
      <c r="AJ604" s="97">
        <v>49.759918632372198</v>
      </c>
      <c r="AK604" s="97">
        <v>0</v>
      </c>
      <c r="AL604" s="97">
        <v>289.66192626953102</v>
      </c>
      <c r="AM604" s="97">
        <v>40.705142944824402</v>
      </c>
      <c r="AN604" s="97">
        <v>0</v>
      </c>
      <c r="AO604" s="97">
        <v>271.988711463247</v>
      </c>
      <c r="AP604" s="466">
        <f t="shared" si="1298"/>
        <v>126.39316621565712</v>
      </c>
      <c r="AQ604" s="122">
        <f t="shared" si="1299"/>
        <v>0</v>
      </c>
      <c r="AR604" s="473">
        <f t="shared" si="1300"/>
        <v>126.39316621565736</v>
      </c>
      <c r="AS604" s="122">
        <f t="shared" si="1301"/>
        <v>126.39316621565719</v>
      </c>
      <c r="AT604" s="122">
        <f t="shared" si="1302"/>
        <v>0</v>
      </c>
      <c r="AU604" s="122">
        <f t="shared" si="1303"/>
        <v>126.39316621565756</v>
      </c>
      <c r="AV604" s="122">
        <f t="shared" si="1304"/>
        <v>126.39316621565708</v>
      </c>
      <c r="AW604" s="122">
        <f t="shared" si="1305"/>
        <v>0</v>
      </c>
      <c r="AX604" s="122">
        <f t="shared" si="1306"/>
        <v>126.3931624649783</v>
      </c>
      <c r="AY604" s="122">
        <f t="shared" si="1307"/>
        <v>126.39316621565712</v>
      </c>
      <c r="AZ604" s="122">
        <f t="shared" si="1308"/>
        <v>0</v>
      </c>
      <c r="BA604" s="469">
        <f t="shared" si="1309"/>
        <v>126.39316621565743</v>
      </c>
      <c r="BB604" s="97">
        <f t="shared" si="1310"/>
        <v>6.9374753671442344E-2</v>
      </c>
      <c r="BC604" s="97">
        <f t="shared" si="1311"/>
        <v>0</v>
      </c>
      <c r="BD604" s="97">
        <f t="shared" si="1312"/>
        <v>0.38090275450515076</v>
      </c>
      <c r="BE604" s="97">
        <f t="shared" si="1313"/>
        <v>6.4334500985305312E-2</v>
      </c>
      <c r="BF604" s="97">
        <f t="shared" si="1314"/>
        <v>0</v>
      </c>
      <c r="BG604" s="97">
        <f t="shared" si="1315"/>
        <v>0.3667390960881432</v>
      </c>
      <c r="BH604" s="97">
        <f t="shared" si="1316"/>
        <v>6.0755351344251599E-2</v>
      </c>
      <c r="BI604" s="97">
        <f t="shared" si="1317"/>
        <v>0</v>
      </c>
      <c r="BJ604" s="97">
        <f t="shared" si="1318"/>
        <v>0.3536684365142741</v>
      </c>
      <c r="BK604" s="97">
        <f t="shared" si="1319"/>
        <v>4.9699744877032423E-2</v>
      </c>
      <c r="BL604" s="97">
        <f t="shared" si="1320"/>
        <v>0</v>
      </c>
      <c r="BM604" s="469">
        <f t="shared" si="1321"/>
        <v>0.33208996680049463</v>
      </c>
      <c r="BN604" s="467">
        <f t="shared" si="1322"/>
        <v>1079445.3608932134</v>
      </c>
      <c r="BO604" s="97">
        <f t="shared" si="1323"/>
        <v>0</v>
      </c>
      <c r="BP604" s="97">
        <f t="shared" si="1324"/>
        <v>413807.8614755267</v>
      </c>
      <c r="BQ604" s="97">
        <f t="shared" si="1325"/>
        <v>1126271.6347731641</v>
      </c>
      <c r="BR604" s="97">
        <f t="shared" si="1326"/>
        <v>0</v>
      </c>
      <c r="BS604" s="97">
        <f t="shared" si="1327"/>
        <v>422730.8798110644</v>
      </c>
      <c r="BT604" s="97">
        <f t="shared" si="1328"/>
        <v>1163158.7409788705</v>
      </c>
      <c r="BU604" s="97">
        <f t="shared" si="1329"/>
        <v>0</v>
      </c>
      <c r="BV604" s="97">
        <f t="shared" si="1330"/>
        <v>431456.8333416697</v>
      </c>
      <c r="BW604" s="97">
        <f t="shared" si="1331"/>
        <v>1302415.9049519238</v>
      </c>
      <c r="BX604" s="97">
        <f t="shared" si="1332"/>
        <v>0</v>
      </c>
      <c r="BY604" s="469">
        <f t="shared" si="1333"/>
        <v>447023.23069415201</v>
      </c>
      <c r="BZ604" s="470">
        <f t="shared" si="1334"/>
        <v>0.120059818626125</v>
      </c>
      <c r="CA604" s="470">
        <f t="shared" si="1335"/>
        <v>0</v>
      </c>
      <c r="CB604" s="470">
        <f t="shared" si="1336"/>
        <v>8.3826840316358533E-3</v>
      </c>
      <c r="CC604" s="470">
        <f t="shared" si="1337"/>
        <v>0.13508206237874565</v>
      </c>
      <c r="CD604" s="470">
        <f t="shared" si="1338"/>
        <v>0</v>
      </c>
      <c r="CE604" s="470">
        <f t="shared" si="1339"/>
        <v>8.8941661074934016E-3</v>
      </c>
      <c r="CF604" s="470">
        <f t="shared" si="1340"/>
        <v>0.14772463473050515</v>
      </c>
      <c r="CG604" s="470">
        <f t="shared" si="1341"/>
        <v>0</v>
      </c>
      <c r="CH604" s="470">
        <f t="shared" si="1342"/>
        <v>9.4132484609723045E-3</v>
      </c>
      <c r="CI604" s="470">
        <f t="shared" si="1343"/>
        <v>0.20220598436374573</v>
      </c>
      <c r="CJ604" s="470">
        <f t="shared" si="1344"/>
        <v>0</v>
      </c>
      <c r="CK604" s="472">
        <f t="shared" si="1345"/>
        <v>1.0386585751192268E-2</v>
      </c>
      <c r="CL604" s="470">
        <f t="shared" si="1346"/>
        <v>0</v>
      </c>
      <c r="CM604" s="116">
        <f t="shared" si="1347"/>
        <v>0</v>
      </c>
      <c r="CN604" s="116">
        <f t="shared" si="1348"/>
        <v>0</v>
      </c>
      <c r="CO604" s="116">
        <f t="shared" si="1349"/>
        <v>0</v>
      </c>
      <c r="CP604" s="116">
        <f t="shared" si="1350"/>
        <v>0</v>
      </c>
      <c r="CQ604" s="116">
        <f t="shared" si="1351"/>
        <v>0</v>
      </c>
      <c r="CR604" s="116">
        <f t="shared" si="1352"/>
        <v>0</v>
      </c>
      <c r="CS604" s="116">
        <f t="shared" si="1353"/>
        <v>0</v>
      </c>
      <c r="CT604" s="116">
        <f t="shared" si="1354"/>
        <v>0</v>
      </c>
      <c r="CU604" s="116">
        <f t="shared" si="1355"/>
        <v>0</v>
      </c>
      <c r="CV604" s="116">
        <f t="shared" si="1356"/>
        <v>0</v>
      </c>
      <c r="CW604" s="471">
        <f t="shared" si="1357"/>
        <v>0</v>
      </c>
      <c r="CX604" s="470">
        <f t="shared" si="1358"/>
        <v>0</v>
      </c>
      <c r="CY604" s="116">
        <f t="shared" si="1359"/>
        <v>0</v>
      </c>
      <c r="CZ604" s="116">
        <f t="shared" si="1360"/>
        <v>0</v>
      </c>
      <c r="DA604" s="116">
        <f t="shared" si="1361"/>
        <v>0</v>
      </c>
      <c r="DB604" s="116">
        <f t="shared" si="1362"/>
        <v>0</v>
      </c>
      <c r="DC604" s="116">
        <f t="shared" si="1363"/>
        <v>0</v>
      </c>
      <c r="DD604" s="116">
        <f t="shared" si="1364"/>
        <v>0</v>
      </c>
      <c r="DE604" s="116">
        <f t="shared" si="1365"/>
        <v>0</v>
      </c>
      <c r="DF604" s="116">
        <f t="shared" si="1366"/>
        <v>0</v>
      </c>
      <c r="DG604" s="116">
        <f t="shared" si="1367"/>
        <v>0</v>
      </c>
      <c r="DH604" s="116">
        <f t="shared" si="1368"/>
        <v>0</v>
      </c>
      <c r="DI604" s="471">
        <f t="shared" si="1369"/>
        <v>0</v>
      </c>
      <c r="DJ604" s="470">
        <f t="shared" si="1370"/>
        <v>0</v>
      </c>
      <c r="DK604" s="116">
        <f t="shared" si="1371"/>
        <v>0</v>
      </c>
      <c r="DL604" s="116">
        <f t="shared" si="1372"/>
        <v>2.4682301033525502</v>
      </c>
      <c r="DM604" s="116">
        <f t="shared" si="1373"/>
        <v>0</v>
      </c>
      <c r="DN604" s="116">
        <f t="shared" si="1374"/>
        <v>0</v>
      </c>
      <c r="DO604" s="116">
        <f t="shared" si="1375"/>
        <v>2.3764503310485199</v>
      </c>
      <c r="DP604" s="116">
        <f t="shared" si="1376"/>
        <v>0</v>
      </c>
      <c r="DQ604" s="116">
        <f t="shared" si="1377"/>
        <v>0</v>
      </c>
      <c r="DR604" s="116">
        <f t="shared" si="1378"/>
        <v>2.2917531345874198</v>
      </c>
      <c r="DS604" s="116">
        <f t="shared" si="1379"/>
        <v>0</v>
      </c>
      <c r="DT604" s="116">
        <f t="shared" si="1380"/>
        <v>0</v>
      </c>
      <c r="DU604" s="471">
        <f t="shared" si="1381"/>
        <v>2.1519257694610499</v>
      </c>
      <c r="DV604" s="470">
        <f t="shared" si="1382"/>
        <v>0</v>
      </c>
      <c r="DW604" s="470">
        <f t="shared" si="1383"/>
        <v>0</v>
      </c>
      <c r="DX604" s="470">
        <f t="shared" si="1384"/>
        <v>0</v>
      </c>
      <c r="DY604" s="470">
        <f t="shared" si="1385"/>
        <v>0</v>
      </c>
      <c r="DZ604" s="470">
        <f t="shared" si="1386"/>
        <v>0</v>
      </c>
      <c r="EA604" s="470">
        <f t="shared" si="1387"/>
        <v>0</v>
      </c>
      <c r="EB604" s="470">
        <f t="shared" si="1388"/>
        <v>0</v>
      </c>
      <c r="EC604" s="470">
        <f t="shared" si="1389"/>
        <v>0</v>
      </c>
      <c r="ED604" s="470">
        <f t="shared" si="1390"/>
        <v>0</v>
      </c>
      <c r="EE604" s="470">
        <f t="shared" si="1391"/>
        <v>0</v>
      </c>
      <c r="EF604" s="470">
        <f t="shared" si="1392"/>
        <v>0</v>
      </c>
      <c r="EG604" s="470">
        <f t="shared" si="1393"/>
        <v>0</v>
      </c>
      <c r="EH604" s="466">
        <f t="shared" si="1394"/>
        <v>15.559628016921666</v>
      </c>
      <c r="EI604" s="122">
        <f t="shared" si="1395"/>
        <v>0</v>
      </c>
      <c r="EJ604" s="122">
        <f t="shared" si="1396"/>
        <v>1.0863871594027315</v>
      </c>
      <c r="EK604" s="122">
        <f t="shared" si="1397"/>
        <v>17.50649523232358</v>
      </c>
      <c r="EL604" s="122">
        <f t="shared" si="1398"/>
        <v>0</v>
      </c>
      <c r="EM604" s="122">
        <f t="shared" si="1399"/>
        <v>1.1526747061334959</v>
      </c>
      <c r="EN604" s="122">
        <f t="shared" si="1400"/>
        <v>19.144959501397462</v>
      </c>
      <c r="EO604" s="122">
        <f t="shared" si="1401"/>
        <v>0</v>
      </c>
      <c r="EP604" s="122">
        <f t="shared" si="1402"/>
        <v>1.219947240964083</v>
      </c>
      <c r="EQ604" s="122">
        <f t="shared" si="1403"/>
        <v>26.205685928054027</v>
      </c>
      <c r="ER604" s="122">
        <f t="shared" si="1404"/>
        <v>0</v>
      </c>
      <c r="ES604" s="469">
        <f t="shared" si="1405"/>
        <v>1.3460907446285613</v>
      </c>
      <c r="ET604" s="466">
        <f t="shared" si="1406"/>
        <v>0</v>
      </c>
      <c r="EU604" s="122">
        <f t="shared" si="1407"/>
        <v>0</v>
      </c>
      <c r="EV604" s="122">
        <f t="shared" si="1408"/>
        <v>0</v>
      </c>
      <c r="EW604" s="122">
        <f t="shared" si="1409"/>
        <v>0</v>
      </c>
      <c r="EX604" s="122">
        <f t="shared" si="1410"/>
        <v>0</v>
      </c>
      <c r="EY604" s="122">
        <f t="shared" si="1411"/>
        <v>0</v>
      </c>
      <c r="EZ604" s="122">
        <f t="shared" si="1412"/>
        <v>0</v>
      </c>
      <c r="FA604" s="122">
        <f t="shared" si="1413"/>
        <v>0</v>
      </c>
      <c r="FB604" s="122">
        <f t="shared" si="1414"/>
        <v>0</v>
      </c>
      <c r="FC604" s="122">
        <f t="shared" si="1415"/>
        <v>0</v>
      </c>
      <c r="FD604" s="122">
        <f t="shared" si="1416"/>
        <v>0</v>
      </c>
      <c r="FE604" s="469">
        <f t="shared" si="1417"/>
        <v>0</v>
      </c>
      <c r="FF604" s="466">
        <f t="shared" si="1418"/>
        <v>0</v>
      </c>
      <c r="FG604" s="466">
        <f t="shared" si="1419"/>
        <v>0</v>
      </c>
      <c r="FH604" s="466">
        <f t="shared" si="1420"/>
        <v>1.0863871594027315</v>
      </c>
      <c r="FI604" s="466">
        <f t="shared" si="1421"/>
        <v>0</v>
      </c>
      <c r="FJ604" s="466">
        <f t="shared" si="1422"/>
        <v>0</v>
      </c>
      <c r="FK604" s="466">
        <f t="shared" si="1423"/>
        <v>1.1526747061334959</v>
      </c>
      <c r="FL604" s="466">
        <f t="shared" si="1424"/>
        <v>0</v>
      </c>
      <c r="FM604" s="466">
        <f t="shared" si="1425"/>
        <v>0</v>
      </c>
      <c r="FN604" s="466">
        <f t="shared" si="1426"/>
        <v>1.219947240964083</v>
      </c>
      <c r="FO604" s="466">
        <f t="shared" si="1427"/>
        <v>0</v>
      </c>
      <c r="FP604" s="466">
        <f t="shared" si="1428"/>
        <v>0</v>
      </c>
      <c r="FQ604" s="468">
        <f t="shared" si="1429"/>
        <v>1.3460907446285613</v>
      </c>
      <c r="FR604" s="466">
        <f t="shared" si="1430"/>
        <v>0</v>
      </c>
      <c r="FS604" s="466">
        <f t="shared" si="1431"/>
        <v>0</v>
      </c>
      <c r="FT604" s="466">
        <f t="shared" si="1432"/>
        <v>0</v>
      </c>
      <c r="FU604" s="466">
        <f t="shared" si="1433"/>
        <v>0</v>
      </c>
      <c r="FV604" s="466">
        <f t="shared" si="1434"/>
        <v>0</v>
      </c>
      <c r="FW604" s="466">
        <f t="shared" si="1435"/>
        <v>0</v>
      </c>
      <c r="FX604" s="466">
        <f t="shared" si="1436"/>
        <v>0</v>
      </c>
      <c r="FY604" s="466">
        <f t="shared" si="1437"/>
        <v>0</v>
      </c>
      <c r="FZ604" s="466">
        <f t="shared" si="1438"/>
        <v>0</v>
      </c>
      <c r="GA604" s="466">
        <f t="shared" si="1439"/>
        <v>0</v>
      </c>
      <c r="GB604" s="466">
        <f t="shared" si="1440"/>
        <v>0</v>
      </c>
      <c r="GC604" s="468">
        <f t="shared" si="1441"/>
        <v>0</v>
      </c>
    </row>
    <row r="605" spans="1:185">
      <c r="A605" s="97">
        <v>602</v>
      </c>
      <c r="B605" s="97" t="s">
        <v>11</v>
      </c>
      <c r="C605" s="97" t="s">
        <v>213</v>
      </c>
      <c r="D605" s="97" t="s">
        <v>935</v>
      </c>
      <c r="E605" s="321">
        <v>0.47205052229025801</v>
      </c>
      <c r="F605" s="122">
        <v>0.82174852289705103</v>
      </c>
      <c r="G605" s="122">
        <v>0.271568247004351</v>
      </c>
      <c r="H605" s="122">
        <v>0.47205052229025801</v>
      </c>
      <c r="I605" s="122">
        <v>0.76422612629425701</v>
      </c>
      <c r="J605" s="122">
        <v>0.265037030663896</v>
      </c>
      <c r="K605" s="122">
        <v>0.47205052229025801</v>
      </c>
      <c r="L605" s="122">
        <v>0.72313870014940496</v>
      </c>
      <c r="M605" s="122">
        <v>0.257446698160125</v>
      </c>
      <c r="N605" s="122">
        <v>0.47205052229025801</v>
      </c>
      <c r="O605" s="122">
        <v>0.58590669682559704</v>
      </c>
      <c r="P605" s="475">
        <v>0.24794180951497199</v>
      </c>
      <c r="Q605" s="474">
        <v>1</v>
      </c>
      <c r="R605" s="97">
        <v>0.47205052229025801</v>
      </c>
      <c r="S605" s="97">
        <v>0.82174852289705103</v>
      </c>
      <c r="T605" s="97">
        <v>0.271568247004351</v>
      </c>
      <c r="U605" s="97">
        <v>0.47205052229025801</v>
      </c>
      <c r="V605" s="97">
        <v>0.76422612629425701</v>
      </c>
      <c r="W605" s="97">
        <v>0.265037030663896</v>
      </c>
      <c r="X605" s="97">
        <v>0.47205052229025801</v>
      </c>
      <c r="Y605" s="97">
        <v>0.72313870014940496</v>
      </c>
      <c r="Z605" s="97">
        <v>0.257446698160125</v>
      </c>
      <c r="AA605" s="97">
        <v>0.47205052229025801</v>
      </c>
      <c r="AB605" s="97">
        <v>0.58590669682559704</v>
      </c>
      <c r="AC605" s="97">
        <v>0.24794180951497199</v>
      </c>
      <c r="AD605" s="321">
        <v>186.50623834426699</v>
      </c>
      <c r="AE605" s="97">
        <v>324.67123461045298</v>
      </c>
      <c r="AF605" s="97">
        <v>107.296083386991</v>
      </c>
      <c r="AG605" s="97">
        <v>186.50623834426699</v>
      </c>
      <c r="AH605" s="97">
        <v>301.94424818772097</v>
      </c>
      <c r="AI605" s="97">
        <v>104.715612581534</v>
      </c>
      <c r="AJ605" s="97">
        <v>186.50623834426699</v>
      </c>
      <c r="AK605" s="97">
        <v>285.71068645719799</v>
      </c>
      <c r="AL605" s="97">
        <v>101.71669006347599</v>
      </c>
      <c r="AM605" s="97">
        <v>186.50623834426699</v>
      </c>
      <c r="AN605" s="97">
        <v>231.49059027725301</v>
      </c>
      <c r="AO605" s="97">
        <v>97.961324132323199</v>
      </c>
      <c r="AP605" s="466">
        <f t="shared" si="1298"/>
        <v>395.09804467409657</v>
      </c>
      <c r="AQ605" s="122">
        <f t="shared" si="1299"/>
        <v>395.09804467409782</v>
      </c>
      <c r="AR605" s="473">
        <f t="shared" si="1300"/>
        <v>395.09804467409595</v>
      </c>
      <c r="AS605" s="122">
        <f t="shared" si="1301"/>
        <v>395.09804467409657</v>
      </c>
      <c r="AT605" s="122">
        <f t="shared" si="1302"/>
        <v>395.09804467409771</v>
      </c>
      <c r="AU605" s="122">
        <f t="shared" si="1303"/>
        <v>395.09804467409703</v>
      </c>
      <c r="AV605" s="122">
        <f t="shared" si="1304"/>
        <v>395.09804467409657</v>
      </c>
      <c r="AW605" s="122">
        <f t="shared" si="1305"/>
        <v>395.09804467409697</v>
      </c>
      <c r="AX605" s="122">
        <f t="shared" si="1306"/>
        <v>395.09805637596844</v>
      </c>
      <c r="AY605" s="122">
        <f t="shared" si="1307"/>
        <v>395.09804467409657</v>
      </c>
      <c r="AZ605" s="122">
        <f t="shared" si="1308"/>
        <v>395.09804467409811</v>
      </c>
      <c r="BA605" s="469">
        <f t="shared" si="1309"/>
        <v>395.09804467409839</v>
      </c>
      <c r="BB605" s="97">
        <f t="shared" si="1310"/>
        <v>7.2847885600993242E-2</v>
      </c>
      <c r="BC605" s="97">
        <f t="shared" si="1311"/>
        <v>0.12681405816130156</v>
      </c>
      <c r="BD605" s="97">
        <f t="shared" si="1312"/>
        <v>4.1909015362704784E-2</v>
      </c>
      <c r="BE605" s="97">
        <f t="shared" si="1313"/>
        <v>7.2847885600993242E-2</v>
      </c>
      <c r="BF605" s="97">
        <f t="shared" si="1314"/>
        <v>0.11793707409001038</v>
      </c>
      <c r="BG605" s="97">
        <f t="shared" si="1315"/>
        <v>4.0901103543231683E-2</v>
      </c>
      <c r="BH605" s="97">
        <f t="shared" si="1316"/>
        <v>7.2847885600993242E-2</v>
      </c>
      <c r="BI605" s="97">
        <f t="shared" si="1317"/>
        <v>0.11159637118194539</v>
      </c>
      <c r="BJ605" s="97">
        <f t="shared" si="1318"/>
        <v>3.9729746563844176E-2</v>
      </c>
      <c r="BK605" s="97">
        <f t="shared" si="1319"/>
        <v>7.2847885600993242E-2</v>
      </c>
      <c r="BL605" s="97">
        <f t="shared" si="1320"/>
        <v>9.0418423469007969E-2</v>
      </c>
      <c r="BM605" s="469">
        <f t="shared" si="1321"/>
        <v>3.8262931026149395E-2</v>
      </c>
      <c r="BN605" s="467">
        <f t="shared" si="1322"/>
        <v>3282748.6134102889</v>
      </c>
      <c r="BO605" s="97">
        <f t="shared" si="1323"/>
        <v>2402675.5194153017</v>
      </c>
      <c r="BP605" s="97">
        <f t="shared" si="1324"/>
        <v>4481457.3898113398</v>
      </c>
      <c r="BQ605" s="97">
        <f t="shared" si="1325"/>
        <v>3282748.6134102889</v>
      </c>
      <c r="BR605" s="97">
        <f t="shared" si="1326"/>
        <v>2502875.3632117249</v>
      </c>
      <c r="BS605" s="97">
        <f t="shared" si="1327"/>
        <v>4543301.4191580322</v>
      </c>
      <c r="BT605" s="97">
        <f t="shared" si="1328"/>
        <v>3282748.6134102889</v>
      </c>
      <c r="BU605" s="97">
        <f t="shared" si="1329"/>
        <v>2581971.112534055</v>
      </c>
      <c r="BV605" s="97">
        <f t="shared" si="1330"/>
        <v>4618236.7235161839</v>
      </c>
      <c r="BW605" s="97">
        <f t="shared" si="1331"/>
        <v>3282748.6134102889</v>
      </c>
      <c r="BX605" s="97">
        <f t="shared" si="1332"/>
        <v>2906736.8614893844</v>
      </c>
      <c r="BY605" s="469">
        <f t="shared" si="1333"/>
        <v>4717090.6651047291</v>
      </c>
      <c r="BZ605" s="470">
        <f t="shared" si="1334"/>
        <v>0.34771157518090484</v>
      </c>
      <c r="CA605" s="470">
        <f t="shared" si="1335"/>
        <v>0.14619287120497265</v>
      </c>
      <c r="CB605" s="470">
        <f t="shared" si="1336"/>
        <v>0.82510702912545197</v>
      </c>
      <c r="CC605" s="470">
        <f t="shared" si="1337"/>
        <v>0.34771157518090484</v>
      </c>
      <c r="CD605" s="470">
        <f t="shared" si="1338"/>
        <v>0.16375227678672816</v>
      </c>
      <c r="CE605" s="470">
        <f t="shared" si="1339"/>
        <v>0.85710691215062196</v>
      </c>
      <c r="CF605" s="470">
        <f t="shared" si="1340"/>
        <v>0.34771157518090484</v>
      </c>
      <c r="CG605" s="470">
        <f t="shared" si="1341"/>
        <v>0.17852530309888021</v>
      </c>
      <c r="CH605" s="470">
        <f t="shared" si="1342"/>
        <v>0.89693065720418841</v>
      </c>
      <c r="CI605" s="470">
        <f t="shared" si="1343"/>
        <v>0.34771157518090484</v>
      </c>
      <c r="CJ605" s="470">
        <f t="shared" si="1344"/>
        <v>0.2480545859296274</v>
      </c>
      <c r="CK605" s="472">
        <f t="shared" si="1345"/>
        <v>0.95124954406285556</v>
      </c>
      <c r="CL605" s="470">
        <f t="shared" si="1346"/>
        <v>0</v>
      </c>
      <c r="CM605" s="116">
        <f t="shared" si="1347"/>
        <v>0</v>
      </c>
      <c r="CN605" s="116">
        <f t="shared" si="1348"/>
        <v>0</v>
      </c>
      <c r="CO605" s="116">
        <f t="shared" si="1349"/>
        <v>0</v>
      </c>
      <c r="CP605" s="116">
        <f t="shared" si="1350"/>
        <v>0</v>
      </c>
      <c r="CQ605" s="116">
        <f t="shared" si="1351"/>
        <v>0</v>
      </c>
      <c r="CR605" s="116">
        <f t="shared" si="1352"/>
        <v>0</v>
      </c>
      <c r="CS605" s="116">
        <f t="shared" si="1353"/>
        <v>0</v>
      </c>
      <c r="CT605" s="116">
        <f t="shared" si="1354"/>
        <v>0</v>
      </c>
      <c r="CU605" s="116">
        <f t="shared" si="1355"/>
        <v>0</v>
      </c>
      <c r="CV605" s="116">
        <f t="shared" si="1356"/>
        <v>0</v>
      </c>
      <c r="CW605" s="471">
        <f t="shared" si="1357"/>
        <v>0</v>
      </c>
      <c r="CX605" s="470">
        <f t="shared" si="1358"/>
        <v>0</v>
      </c>
      <c r="CY605" s="116">
        <f t="shared" si="1359"/>
        <v>0</v>
      </c>
      <c r="CZ605" s="116">
        <f t="shared" si="1360"/>
        <v>0</v>
      </c>
      <c r="DA605" s="116">
        <f t="shared" si="1361"/>
        <v>0</v>
      </c>
      <c r="DB605" s="116">
        <f t="shared" si="1362"/>
        <v>0</v>
      </c>
      <c r="DC605" s="116">
        <f t="shared" si="1363"/>
        <v>0</v>
      </c>
      <c r="DD605" s="116">
        <f t="shared" si="1364"/>
        <v>0</v>
      </c>
      <c r="DE605" s="116">
        <f t="shared" si="1365"/>
        <v>0</v>
      </c>
      <c r="DF605" s="116">
        <f t="shared" si="1366"/>
        <v>0</v>
      </c>
      <c r="DG605" s="116">
        <f t="shared" si="1367"/>
        <v>0</v>
      </c>
      <c r="DH605" s="116">
        <f t="shared" si="1368"/>
        <v>0</v>
      </c>
      <c r="DI605" s="471">
        <f t="shared" si="1369"/>
        <v>0</v>
      </c>
      <c r="DJ605" s="470">
        <f t="shared" si="1370"/>
        <v>0</v>
      </c>
      <c r="DK605" s="116">
        <f t="shared" si="1371"/>
        <v>0</v>
      </c>
      <c r="DL605" s="116">
        <f t="shared" si="1372"/>
        <v>0</v>
      </c>
      <c r="DM605" s="116">
        <f t="shared" si="1373"/>
        <v>0</v>
      </c>
      <c r="DN605" s="116">
        <f t="shared" si="1374"/>
        <v>0</v>
      </c>
      <c r="DO605" s="116">
        <f t="shared" si="1375"/>
        <v>0</v>
      </c>
      <c r="DP605" s="116">
        <f t="shared" si="1376"/>
        <v>0</v>
      </c>
      <c r="DQ605" s="116">
        <f t="shared" si="1377"/>
        <v>0</v>
      </c>
      <c r="DR605" s="116">
        <f t="shared" si="1378"/>
        <v>0</v>
      </c>
      <c r="DS605" s="116">
        <f t="shared" si="1379"/>
        <v>0</v>
      </c>
      <c r="DT605" s="116">
        <f t="shared" si="1380"/>
        <v>0</v>
      </c>
      <c r="DU605" s="471">
        <f t="shared" si="1381"/>
        <v>0</v>
      </c>
      <c r="DV605" s="470">
        <f t="shared" si="1382"/>
        <v>0</v>
      </c>
      <c r="DW605" s="470">
        <f t="shared" si="1383"/>
        <v>0</v>
      </c>
      <c r="DX605" s="470">
        <f t="shared" si="1384"/>
        <v>0</v>
      </c>
      <c r="DY605" s="470">
        <f t="shared" si="1385"/>
        <v>0</v>
      </c>
      <c r="DZ605" s="470">
        <f t="shared" si="1386"/>
        <v>0</v>
      </c>
      <c r="EA605" s="470">
        <f t="shared" si="1387"/>
        <v>0</v>
      </c>
      <c r="EB605" s="470">
        <f t="shared" si="1388"/>
        <v>0</v>
      </c>
      <c r="EC605" s="470">
        <f t="shared" si="1389"/>
        <v>0</v>
      </c>
      <c r="ED605" s="470">
        <f t="shared" si="1390"/>
        <v>0</v>
      </c>
      <c r="EE605" s="470">
        <f t="shared" si="1391"/>
        <v>0</v>
      </c>
      <c r="EF605" s="470">
        <f t="shared" si="1392"/>
        <v>0</v>
      </c>
      <c r="EG605" s="470">
        <f t="shared" si="1393"/>
        <v>0</v>
      </c>
      <c r="EH605" s="466">
        <f t="shared" si="1394"/>
        <v>45.06305963896817</v>
      </c>
      <c r="EI605" s="122">
        <f t="shared" si="1395"/>
        <v>18.946444536608162</v>
      </c>
      <c r="EJ605" s="122">
        <f t="shared" si="1396"/>
        <v>106.9330155105345</v>
      </c>
      <c r="EK605" s="122">
        <f t="shared" si="1397"/>
        <v>45.06305963896817</v>
      </c>
      <c r="EL605" s="122">
        <f t="shared" si="1398"/>
        <v>21.222125294557618</v>
      </c>
      <c r="EM605" s="122">
        <f t="shared" si="1399"/>
        <v>111.08016717338323</v>
      </c>
      <c r="EN605" s="122">
        <f t="shared" si="1400"/>
        <v>45.06305963896817</v>
      </c>
      <c r="EO605" s="122">
        <f t="shared" si="1401"/>
        <v>23.136694188061369</v>
      </c>
      <c r="EP605" s="122">
        <f t="shared" si="1402"/>
        <v>116.24128324339686</v>
      </c>
      <c r="EQ605" s="122">
        <f t="shared" si="1403"/>
        <v>45.06305963896817</v>
      </c>
      <c r="ER605" s="122">
        <f t="shared" si="1404"/>
        <v>32.14761715554247</v>
      </c>
      <c r="ES605" s="469">
        <f t="shared" si="1405"/>
        <v>123.28095466290878</v>
      </c>
      <c r="ET605" s="466">
        <f t="shared" si="1406"/>
        <v>0</v>
      </c>
      <c r="EU605" s="122">
        <f t="shared" si="1407"/>
        <v>0</v>
      </c>
      <c r="EV605" s="122">
        <f t="shared" si="1408"/>
        <v>0</v>
      </c>
      <c r="EW605" s="122">
        <f t="shared" si="1409"/>
        <v>0</v>
      </c>
      <c r="EX605" s="122">
        <f t="shared" si="1410"/>
        <v>0</v>
      </c>
      <c r="EY605" s="122">
        <f t="shared" si="1411"/>
        <v>0</v>
      </c>
      <c r="EZ605" s="122">
        <f t="shared" si="1412"/>
        <v>0</v>
      </c>
      <c r="FA605" s="122">
        <f t="shared" si="1413"/>
        <v>0</v>
      </c>
      <c r="FB605" s="122">
        <f t="shared" si="1414"/>
        <v>0</v>
      </c>
      <c r="FC605" s="122">
        <f t="shared" si="1415"/>
        <v>0</v>
      </c>
      <c r="FD605" s="122">
        <f t="shared" si="1416"/>
        <v>0</v>
      </c>
      <c r="FE605" s="469">
        <f t="shared" si="1417"/>
        <v>0</v>
      </c>
      <c r="FF605" s="466">
        <f t="shared" si="1418"/>
        <v>0</v>
      </c>
      <c r="FG605" s="466">
        <f t="shared" si="1419"/>
        <v>0</v>
      </c>
      <c r="FH605" s="466">
        <f t="shared" si="1420"/>
        <v>0</v>
      </c>
      <c r="FI605" s="466">
        <f t="shared" si="1421"/>
        <v>0</v>
      </c>
      <c r="FJ605" s="466">
        <f t="shared" si="1422"/>
        <v>0</v>
      </c>
      <c r="FK605" s="466">
        <f t="shared" si="1423"/>
        <v>0</v>
      </c>
      <c r="FL605" s="466">
        <f t="shared" si="1424"/>
        <v>0</v>
      </c>
      <c r="FM605" s="466">
        <f t="shared" si="1425"/>
        <v>0</v>
      </c>
      <c r="FN605" s="466">
        <f t="shared" si="1426"/>
        <v>0</v>
      </c>
      <c r="FO605" s="466">
        <f t="shared" si="1427"/>
        <v>0</v>
      </c>
      <c r="FP605" s="466">
        <f t="shared" si="1428"/>
        <v>0</v>
      </c>
      <c r="FQ605" s="468">
        <f t="shared" si="1429"/>
        <v>0</v>
      </c>
      <c r="FR605" s="466">
        <f t="shared" si="1430"/>
        <v>0</v>
      </c>
      <c r="FS605" s="466">
        <f t="shared" si="1431"/>
        <v>0</v>
      </c>
      <c r="FT605" s="466">
        <f t="shared" si="1432"/>
        <v>0</v>
      </c>
      <c r="FU605" s="466">
        <f t="shared" si="1433"/>
        <v>0</v>
      </c>
      <c r="FV605" s="466">
        <f t="shared" si="1434"/>
        <v>0</v>
      </c>
      <c r="FW605" s="466">
        <f t="shared" si="1435"/>
        <v>0</v>
      </c>
      <c r="FX605" s="466">
        <f t="shared" si="1436"/>
        <v>0</v>
      </c>
      <c r="FY605" s="466">
        <f t="shared" si="1437"/>
        <v>0</v>
      </c>
      <c r="FZ605" s="466">
        <f t="shared" si="1438"/>
        <v>0</v>
      </c>
      <c r="GA605" s="466">
        <f t="shared" si="1439"/>
        <v>0</v>
      </c>
      <c r="GB605" s="466">
        <f t="shared" si="1440"/>
        <v>0</v>
      </c>
      <c r="GC605" s="468">
        <f t="shared" si="1441"/>
        <v>0</v>
      </c>
    </row>
    <row r="606" spans="1:185">
      <c r="A606" s="97">
        <v>603</v>
      </c>
      <c r="B606" s="97" t="s">
        <v>11</v>
      </c>
      <c r="C606" s="97" t="s">
        <v>213</v>
      </c>
      <c r="D606" s="97" t="s">
        <v>935</v>
      </c>
      <c r="E606" s="321">
        <v>0.51222929341636303</v>
      </c>
      <c r="F606" s="122">
        <v>0</v>
      </c>
      <c r="G606" s="122">
        <v>2.81239987855749</v>
      </c>
      <c r="H606" s="122">
        <v>0.47501452960924401</v>
      </c>
      <c r="I606" s="122">
        <v>0</v>
      </c>
      <c r="J606" s="122">
        <v>2.7078223433709301</v>
      </c>
      <c r="K606" s="122">
        <v>0.44858783697764099</v>
      </c>
      <c r="L606" s="122">
        <v>0</v>
      </c>
      <c r="M606" s="122">
        <v>2.61131497774167</v>
      </c>
      <c r="N606" s="122">
        <v>0.366958639188874</v>
      </c>
      <c r="O606" s="122">
        <v>0</v>
      </c>
      <c r="P606" s="475">
        <v>2.4519900978748201</v>
      </c>
      <c r="Q606" s="474">
        <v>1</v>
      </c>
      <c r="R606" s="97">
        <v>0.51222929341636303</v>
      </c>
      <c r="S606" s="97">
        <v>0</v>
      </c>
      <c r="T606" s="97">
        <v>2.81239987855749</v>
      </c>
      <c r="U606" s="97">
        <v>0.47501452960924401</v>
      </c>
      <c r="V606" s="97">
        <v>0</v>
      </c>
      <c r="W606" s="97">
        <v>2.7078223433709301</v>
      </c>
      <c r="X606" s="97">
        <v>0.44858783697764099</v>
      </c>
      <c r="Y606" s="97">
        <v>0</v>
      </c>
      <c r="Z606" s="97">
        <v>2.61131497774167</v>
      </c>
      <c r="AA606" s="97">
        <v>0.366958639188874</v>
      </c>
      <c r="AB606" s="97">
        <v>0</v>
      </c>
      <c r="AC606" s="97">
        <v>2.4519900978748201</v>
      </c>
      <c r="AD606" s="321">
        <v>184.68322513926</v>
      </c>
      <c r="AE606" s="97">
        <v>0</v>
      </c>
      <c r="AF606" s="97">
        <v>1014.0050298354701</v>
      </c>
      <c r="AG606" s="97">
        <v>171.26551808690601</v>
      </c>
      <c r="AH606" s="97">
        <v>0</v>
      </c>
      <c r="AI606" s="97">
        <v>976.299813199862</v>
      </c>
      <c r="AJ606" s="97">
        <v>161.73742805437999</v>
      </c>
      <c r="AK606" s="97">
        <v>0</v>
      </c>
      <c r="AL606" s="97">
        <v>941.50427246093705</v>
      </c>
      <c r="AM606" s="97">
        <v>132.30618757882701</v>
      </c>
      <c r="AN606" s="97">
        <v>0</v>
      </c>
      <c r="AO606" s="97">
        <v>884.06001981023303</v>
      </c>
      <c r="AP606" s="466">
        <f t="shared" si="1298"/>
        <v>360.54795677048708</v>
      </c>
      <c r="AQ606" s="122">
        <f t="shared" si="1299"/>
        <v>0</v>
      </c>
      <c r="AR606" s="473">
        <f t="shared" si="1300"/>
        <v>360.54795677048747</v>
      </c>
      <c r="AS606" s="122">
        <f t="shared" si="1301"/>
        <v>360.54795677048509</v>
      </c>
      <c r="AT606" s="122">
        <f t="shared" si="1302"/>
        <v>0</v>
      </c>
      <c r="AU606" s="122">
        <f t="shared" si="1303"/>
        <v>360.54795677048742</v>
      </c>
      <c r="AV606" s="122">
        <f t="shared" si="1304"/>
        <v>360.54795677048526</v>
      </c>
      <c r="AW606" s="122">
        <f t="shared" si="1305"/>
        <v>0</v>
      </c>
      <c r="AX606" s="122">
        <f t="shared" si="1306"/>
        <v>360.54795399487705</v>
      </c>
      <c r="AY606" s="122">
        <f t="shared" si="1307"/>
        <v>360.54795677048736</v>
      </c>
      <c r="AZ606" s="122">
        <f t="shared" si="1308"/>
        <v>0</v>
      </c>
      <c r="BA606" s="469">
        <f t="shared" si="1309"/>
        <v>360.54795677048708</v>
      </c>
      <c r="BB606" s="97">
        <f t="shared" si="1310"/>
        <v>7.9048362847331841E-2</v>
      </c>
      <c r="BC606" s="97">
        <f t="shared" si="1311"/>
        <v>0</v>
      </c>
      <c r="BD606" s="97">
        <f t="shared" si="1312"/>
        <v>0.43401579903649973</v>
      </c>
      <c r="BE606" s="97">
        <f t="shared" si="1313"/>
        <v>7.3305297797142108E-2</v>
      </c>
      <c r="BF606" s="97">
        <f t="shared" si="1314"/>
        <v>0</v>
      </c>
      <c r="BG606" s="97">
        <f t="shared" si="1315"/>
        <v>0.41787716141198711</v>
      </c>
      <c r="BH606" s="97">
        <f t="shared" si="1316"/>
        <v>6.9227071864249506E-2</v>
      </c>
      <c r="BI606" s="97">
        <f t="shared" si="1317"/>
        <v>0</v>
      </c>
      <c r="BJ606" s="97">
        <f t="shared" si="1318"/>
        <v>0.40298393028726726</v>
      </c>
      <c r="BK606" s="97">
        <f t="shared" si="1319"/>
        <v>5.6629872663269673E-2</v>
      </c>
      <c r="BL606" s="97">
        <f t="shared" si="1320"/>
        <v>0</v>
      </c>
      <c r="BM606" s="469">
        <f t="shared" si="1321"/>
        <v>0.37839656077092637</v>
      </c>
      <c r="BN606" s="467">
        <f t="shared" si="1322"/>
        <v>2861032.8016471239</v>
      </c>
      <c r="BO606" s="97">
        <f t="shared" si="1323"/>
        <v>0</v>
      </c>
      <c r="BP606" s="97">
        <f t="shared" si="1324"/>
        <v>1096783.5039665806</v>
      </c>
      <c r="BQ606" s="97">
        <f t="shared" si="1325"/>
        <v>2985144.2299815495</v>
      </c>
      <c r="BR606" s="97">
        <f t="shared" si="1326"/>
        <v>0</v>
      </c>
      <c r="BS606" s="97">
        <f t="shared" si="1327"/>
        <v>1120433.6571587203</v>
      </c>
      <c r="BT606" s="97">
        <f t="shared" si="1328"/>
        <v>3082912.2362519586</v>
      </c>
      <c r="BU606" s="97">
        <f t="shared" si="1329"/>
        <v>0</v>
      </c>
      <c r="BV606" s="97">
        <f t="shared" si="1330"/>
        <v>1143561.5219947663</v>
      </c>
      <c r="BW606" s="97">
        <f t="shared" si="1331"/>
        <v>3452008.5596282524</v>
      </c>
      <c r="BX606" s="97">
        <f t="shared" si="1332"/>
        <v>0</v>
      </c>
      <c r="BY606" s="469">
        <f t="shared" si="1333"/>
        <v>1184819.6976416998</v>
      </c>
      <c r="BZ606" s="470">
        <f t="shared" si="1334"/>
        <v>0.27927266542735069</v>
      </c>
      <c r="CA606" s="470">
        <f t="shared" si="1335"/>
        <v>0</v>
      </c>
      <c r="CB606" s="470">
        <f t="shared" si="1336"/>
        <v>1.9499067545990872E-2</v>
      </c>
      <c r="CC606" s="470">
        <f t="shared" si="1337"/>
        <v>0.31421609697256903</v>
      </c>
      <c r="CD606" s="470">
        <f t="shared" si="1338"/>
        <v>0</v>
      </c>
      <c r="CE606" s="470">
        <f t="shared" si="1339"/>
        <v>2.0688832483816279E-2</v>
      </c>
      <c r="CF606" s="470">
        <f t="shared" si="1340"/>
        <v>0.34362414471857611</v>
      </c>
      <c r="CG606" s="470">
        <f t="shared" si="1341"/>
        <v>0</v>
      </c>
      <c r="CH606" s="470">
        <f t="shared" si="1342"/>
        <v>2.1896277004923907E-2</v>
      </c>
      <c r="CI606" s="470">
        <f t="shared" si="1343"/>
        <v>0.47035390245322717</v>
      </c>
      <c r="CJ606" s="470">
        <f t="shared" si="1344"/>
        <v>0</v>
      </c>
      <c r="CK606" s="472">
        <f t="shared" si="1345"/>
        <v>2.4160368728010004E-2</v>
      </c>
      <c r="CL606" s="470">
        <f t="shared" si="1346"/>
        <v>0</v>
      </c>
      <c r="CM606" s="116">
        <f t="shared" si="1347"/>
        <v>0</v>
      </c>
      <c r="CN606" s="116">
        <f t="shared" si="1348"/>
        <v>0</v>
      </c>
      <c r="CO606" s="116">
        <f t="shared" si="1349"/>
        <v>0</v>
      </c>
      <c r="CP606" s="116">
        <f t="shared" si="1350"/>
        <v>0</v>
      </c>
      <c r="CQ606" s="116">
        <f t="shared" si="1351"/>
        <v>0</v>
      </c>
      <c r="CR606" s="116">
        <f t="shared" si="1352"/>
        <v>0</v>
      </c>
      <c r="CS606" s="116">
        <f t="shared" si="1353"/>
        <v>0</v>
      </c>
      <c r="CT606" s="116">
        <f t="shared" si="1354"/>
        <v>0</v>
      </c>
      <c r="CU606" s="116">
        <f t="shared" si="1355"/>
        <v>0</v>
      </c>
      <c r="CV606" s="116">
        <f t="shared" si="1356"/>
        <v>0</v>
      </c>
      <c r="CW606" s="471">
        <f t="shared" si="1357"/>
        <v>0</v>
      </c>
      <c r="CX606" s="470">
        <f t="shared" si="1358"/>
        <v>0</v>
      </c>
      <c r="CY606" s="116">
        <f t="shared" si="1359"/>
        <v>0</v>
      </c>
      <c r="CZ606" s="116">
        <f t="shared" si="1360"/>
        <v>0</v>
      </c>
      <c r="DA606" s="116">
        <f t="shared" si="1361"/>
        <v>0</v>
      </c>
      <c r="DB606" s="116">
        <f t="shared" si="1362"/>
        <v>0</v>
      </c>
      <c r="DC606" s="116">
        <f t="shared" si="1363"/>
        <v>0</v>
      </c>
      <c r="DD606" s="116">
        <f t="shared" si="1364"/>
        <v>0</v>
      </c>
      <c r="DE606" s="116">
        <f t="shared" si="1365"/>
        <v>0</v>
      </c>
      <c r="DF606" s="116">
        <f t="shared" si="1366"/>
        <v>0</v>
      </c>
      <c r="DG606" s="116">
        <f t="shared" si="1367"/>
        <v>0</v>
      </c>
      <c r="DH606" s="116">
        <f t="shared" si="1368"/>
        <v>0</v>
      </c>
      <c r="DI606" s="471">
        <f t="shared" si="1369"/>
        <v>0</v>
      </c>
      <c r="DJ606" s="470">
        <f t="shared" si="1370"/>
        <v>0</v>
      </c>
      <c r="DK606" s="116">
        <f t="shared" si="1371"/>
        <v>0</v>
      </c>
      <c r="DL606" s="116">
        <f t="shared" si="1372"/>
        <v>2.81239987855749</v>
      </c>
      <c r="DM606" s="116">
        <f t="shared" si="1373"/>
        <v>0</v>
      </c>
      <c r="DN606" s="116">
        <f t="shared" si="1374"/>
        <v>0</v>
      </c>
      <c r="DO606" s="116">
        <f t="shared" si="1375"/>
        <v>0</v>
      </c>
      <c r="DP606" s="116">
        <f t="shared" si="1376"/>
        <v>0</v>
      </c>
      <c r="DQ606" s="116">
        <f t="shared" si="1377"/>
        <v>0</v>
      </c>
      <c r="DR606" s="116">
        <f t="shared" si="1378"/>
        <v>0</v>
      </c>
      <c r="DS606" s="116">
        <f t="shared" si="1379"/>
        <v>0</v>
      </c>
      <c r="DT606" s="116">
        <f t="shared" si="1380"/>
        <v>0</v>
      </c>
      <c r="DU606" s="471">
        <f t="shared" si="1381"/>
        <v>0</v>
      </c>
      <c r="DV606" s="470">
        <f t="shared" si="1382"/>
        <v>0</v>
      </c>
      <c r="DW606" s="470">
        <f t="shared" si="1383"/>
        <v>0</v>
      </c>
      <c r="DX606" s="470">
        <f t="shared" si="1384"/>
        <v>0</v>
      </c>
      <c r="DY606" s="470">
        <f t="shared" si="1385"/>
        <v>0</v>
      </c>
      <c r="DZ606" s="470">
        <f t="shared" si="1386"/>
        <v>0</v>
      </c>
      <c r="EA606" s="470">
        <f t="shared" si="1387"/>
        <v>2.7078223433709301</v>
      </c>
      <c r="EB606" s="470">
        <f t="shared" si="1388"/>
        <v>0</v>
      </c>
      <c r="EC606" s="470">
        <f t="shared" si="1389"/>
        <v>0</v>
      </c>
      <c r="ED606" s="470">
        <f t="shared" si="1390"/>
        <v>2.61131497774167</v>
      </c>
      <c r="EE606" s="470">
        <f t="shared" si="1391"/>
        <v>0</v>
      </c>
      <c r="EF606" s="470">
        <f t="shared" si="1392"/>
        <v>0</v>
      </c>
      <c r="EG606" s="470">
        <f t="shared" si="1393"/>
        <v>2.4519900978748201</v>
      </c>
      <c r="EH606" s="466">
        <f t="shared" si="1394"/>
        <v>36.193447891801519</v>
      </c>
      <c r="EI606" s="122">
        <f t="shared" si="1395"/>
        <v>0</v>
      </c>
      <c r="EJ606" s="122">
        <f t="shared" si="1396"/>
        <v>2.5270589374889174</v>
      </c>
      <c r="EK606" s="122">
        <f t="shared" si="1397"/>
        <v>40.722080391001818</v>
      </c>
      <c r="EL606" s="122">
        <f t="shared" si="1398"/>
        <v>0</v>
      </c>
      <c r="EM606" s="122">
        <f t="shared" si="1399"/>
        <v>2.6812512398926711</v>
      </c>
      <c r="EN606" s="122">
        <f t="shared" si="1400"/>
        <v>44.533332888864358</v>
      </c>
      <c r="EO606" s="122">
        <f t="shared" si="1401"/>
        <v>0</v>
      </c>
      <c r="EP606" s="122">
        <f t="shared" si="1402"/>
        <v>2.8377347979597549</v>
      </c>
      <c r="EQ606" s="122">
        <f t="shared" si="1403"/>
        <v>60.957378098913452</v>
      </c>
      <c r="ER606" s="122">
        <f t="shared" si="1404"/>
        <v>0</v>
      </c>
      <c r="ES606" s="469">
        <f t="shared" si="1405"/>
        <v>3.1311587378801935</v>
      </c>
      <c r="ET606" s="466">
        <f t="shared" si="1406"/>
        <v>0</v>
      </c>
      <c r="EU606" s="122">
        <f t="shared" si="1407"/>
        <v>0</v>
      </c>
      <c r="EV606" s="122">
        <f t="shared" si="1408"/>
        <v>0</v>
      </c>
      <c r="EW606" s="122">
        <f t="shared" si="1409"/>
        <v>0</v>
      </c>
      <c r="EX606" s="122">
        <f t="shared" si="1410"/>
        <v>0</v>
      </c>
      <c r="EY606" s="122">
        <f t="shared" si="1411"/>
        <v>0</v>
      </c>
      <c r="EZ606" s="122">
        <f t="shared" si="1412"/>
        <v>0</v>
      </c>
      <c r="FA606" s="122">
        <f t="shared" si="1413"/>
        <v>0</v>
      </c>
      <c r="FB606" s="122">
        <f t="shared" si="1414"/>
        <v>0</v>
      </c>
      <c r="FC606" s="122">
        <f t="shared" si="1415"/>
        <v>0</v>
      </c>
      <c r="FD606" s="122">
        <f t="shared" si="1416"/>
        <v>0</v>
      </c>
      <c r="FE606" s="469">
        <f t="shared" si="1417"/>
        <v>0</v>
      </c>
      <c r="FF606" s="466">
        <f t="shared" si="1418"/>
        <v>0</v>
      </c>
      <c r="FG606" s="466">
        <f t="shared" si="1419"/>
        <v>0</v>
      </c>
      <c r="FH606" s="466">
        <f t="shared" si="1420"/>
        <v>2.5270589374889174</v>
      </c>
      <c r="FI606" s="466">
        <f t="shared" si="1421"/>
        <v>0</v>
      </c>
      <c r="FJ606" s="466">
        <f t="shared" si="1422"/>
        <v>0</v>
      </c>
      <c r="FK606" s="466">
        <f t="shared" si="1423"/>
        <v>0</v>
      </c>
      <c r="FL606" s="466">
        <f t="shared" si="1424"/>
        <v>0</v>
      </c>
      <c r="FM606" s="466">
        <f t="shared" si="1425"/>
        <v>0</v>
      </c>
      <c r="FN606" s="466">
        <f t="shared" si="1426"/>
        <v>0</v>
      </c>
      <c r="FO606" s="466">
        <f t="shared" si="1427"/>
        <v>0</v>
      </c>
      <c r="FP606" s="466">
        <f t="shared" si="1428"/>
        <v>0</v>
      </c>
      <c r="FQ606" s="468">
        <f t="shared" si="1429"/>
        <v>0</v>
      </c>
      <c r="FR606" s="466">
        <f t="shared" si="1430"/>
        <v>0</v>
      </c>
      <c r="FS606" s="466">
        <f t="shared" si="1431"/>
        <v>0</v>
      </c>
      <c r="FT606" s="466">
        <f t="shared" si="1432"/>
        <v>0</v>
      </c>
      <c r="FU606" s="466">
        <f t="shared" si="1433"/>
        <v>0</v>
      </c>
      <c r="FV606" s="466">
        <f t="shared" si="1434"/>
        <v>0</v>
      </c>
      <c r="FW606" s="466">
        <f t="shared" si="1435"/>
        <v>2.6812512398926711</v>
      </c>
      <c r="FX606" s="466">
        <f t="shared" si="1436"/>
        <v>0</v>
      </c>
      <c r="FY606" s="466">
        <f t="shared" si="1437"/>
        <v>0</v>
      </c>
      <c r="FZ606" s="466">
        <f t="shared" si="1438"/>
        <v>2.8377347979597549</v>
      </c>
      <c r="GA606" s="466">
        <f t="shared" si="1439"/>
        <v>0</v>
      </c>
      <c r="GB606" s="466">
        <f t="shared" si="1440"/>
        <v>0</v>
      </c>
      <c r="GC606" s="468">
        <f t="shared" si="1441"/>
        <v>3.1311587378801935</v>
      </c>
    </row>
    <row r="607" spans="1:185">
      <c r="A607" s="97">
        <v>604</v>
      </c>
      <c r="B607" s="97" t="s">
        <v>11</v>
      </c>
      <c r="C607" s="97" t="s">
        <v>213</v>
      </c>
      <c r="D607" s="97" t="s">
        <v>935</v>
      </c>
      <c r="E607" s="321">
        <v>0.52000620784706497</v>
      </c>
      <c r="F607" s="122">
        <v>4.6800779976057498</v>
      </c>
      <c r="G607" s="122">
        <v>7.2102984081121901</v>
      </c>
      <c r="H607" s="122">
        <v>0.47710569569968297</v>
      </c>
      <c r="I607" s="122">
        <v>4.2939715628032697</v>
      </c>
      <c r="J607" s="122">
        <v>7.1134596983281497</v>
      </c>
      <c r="K607" s="122">
        <v>0.44720533874847601</v>
      </c>
      <c r="L607" s="122">
        <v>4.0248670779409403</v>
      </c>
      <c r="M607" s="122">
        <v>7.0009174139845198</v>
      </c>
      <c r="N607" s="122">
        <v>0.37908452552051097</v>
      </c>
      <c r="O607" s="122">
        <v>3.4117768602545899</v>
      </c>
      <c r="P607" s="475">
        <v>6.8599878987062803</v>
      </c>
      <c r="Q607" s="474">
        <v>1</v>
      </c>
      <c r="R607" s="97">
        <v>0.52000620784706497</v>
      </c>
      <c r="S607" s="97">
        <v>4.6800779976057498</v>
      </c>
      <c r="T607" s="97">
        <v>7.2102984081121901</v>
      </c>
      <c r="U607" s="97">
        <v>0.47710569569968297</v>
      </c>
      <c r="V607" s="97">
        <v>4.2939715628032697</v>
      </c>
      <c r="W607" s="97">
        <v>7.1134596983281497</v>
      </c>
      <c r="X607" s="97">
        <v>0.44720533874847601</v>
      </c>
      <c r="Y607" s="97">
        <v>4.0248670779409403</v>
      </c>
      <c r="Z607" s="97">
        <v>7.0009174139845198</v>
      </c>
      <c r="AA607" s="97">
        <v>0.37908452552051097</v>
      </c>
      <c r="AB607" s="97">
        <v>3.4117768602545899</v>
      </c>
      <c r="AC607" s="97">
        <v>6.8599878987062803</v>
      </c>
      <c r="AD607" s="321">
        <v>1702.6288992350501</v>
      </c>
      <c r="AE607" s="97">
        <v>15323.732542326101</v>
      </c>
      <c r="AF607" s="97">
        <v>23608.299778934299</v>
      </c>
      <c r="AG607" s="97">
        <v>1562.1620150481599</v>
      </c>
      <c r="AH607" s="97">
        <v>14059.524607584201</v>
      </c>
      <c r="AI607" s="97">
        <v>23291.225899132802</v>
      </c>
      <c r="AJ607" s="97">
        <v>1464.2608533421501</v>
      </c>
      <c r="AK607" s="97">
        <v>13178.4099864005</v>
      </c>
      <c r="AL607" s="97">
        <v>22922.734375</v>
      </c>
      <c r="AM607" s="97">
        <v>1241.2164675423501</v>
      </c>
      <c r="AN607" s="97">
        <v>11171.0010233557</v>
      </c>
      <c r="AO607" s="97">
        <v>22461.2965547042</v>
      </c>
      <c r="AP607" s="466">
        <f t="shared" si="1298"/>
        <v>3274.2472561708287</v>
      </c>
      <c r="AQ607" s="122">
        <f t="shared" si="1299"/>
        <v>3274.2472561708305</v>
      </c>
      <c r="AR607" s="473">
        <f t="shared" si="1300"/>
        <v>3274.2472561708378</v>
      </c>
      <c r="AS607" s="122">
        <f t="shared" si="1301"/>
        <v>3274.2472561708255</v>
      </c>
      <c r="AT607" s="122">
        <f t="shared" si="1302"/>
        <v>3274.2472561708355</v>
      </c>
      <c r="AU607" s="122">
        <f t="shared" si="1303"/>
        <v>3274.247256170841</v>
      </c>
      <c r="AV607" s="122">
        <f t="shared" si="1304"/>
        <v>3274.2472561708432</v>
      </c>
      <c r="AW607" s="122">
        <f t="shared" si="1305"/>
        <v>3274.2472561708473</v>
      </c>
      <c r="AX607" s="122">
        <f t="shared" si="1306"/>
        <v>3274.2472192588966</v>
      </c>
      <c r="AY607" s="122">
        <f t="shared" si="1307"/>
        <v>3274.2472561708196</v>
      </c>
      <c r="AZ607" s="122">
        <f t="shared" si="1308"/>
        <v>3274.2472561708241</v>
      </c>
      <c r="BA607" s="469">
        <f t="shared" si="1309"/>
        <v>3274.2472561708396</v>
      </c>
      <c r="BB607" s="97">
        <f t="shared" si="1310"/>
        <v>8.0248513564309829E-2</v>
      </c>
      <c r="BC607" s="97">
        <f t="shared" si="1311"/>
        <v>0.72224003676384729</v>
      </c>
      <c r="BD607" s="97">
        <f t="shared" si="1312"/>
        <v>1.1127092732252244</v>
      </c>
      <c r="BE607" s="97">
        <f t="shared" si="1313"/>
        <v>7.3628011195254403E-2</v>
      </c>
      <c r="BF607" s="97">
        <f t="shared" si="1314"/>
        <v>0.66265523373082891</v>
      </c>
      <c r="BG607" s="97">
        <f t="shared" si="1315"/>
        <v>1.0977649083342185</v>
      </c>
      <c r="BH607" s="97">
        <f t="shared" si="1316"/>
        <v>6.9013721665306477E-2</v>
      </c>
      <c r="BI607" s="97">
        <f t="shared" si="1317"/>
        <v>0.62112643161690795</v>
      </c>
      <c r="BJ607" s="97">
        <f t="shared" si="1318"/>
        <v>1.0803971329203443</v>
      </c>
      <c r="BK607" s="97">
        <f t="shared" si="1319"/>
        <v>5.8501166388381966E-2</v>
      </c>
      <c r="BL607" s="97">
        <f t="shared" si="1320"/>
        <v>0.52651298680084435</v>
      </c>
      <c r="BM607" s="469">
        <f t="shared" si="1321"/>
        <v>1.0586485769459058</v>
      </c>
      <c r="BN607" s="467">
        <f t="shared" si="1322"/>
        <v>25762436.40034299</v>
      </c>
      <c r="BO607" s="97">
        <f t="shared" si="1323"/>
        <v>7477341.9807172939</v>
      </c>
      <c r="BP607" s="97">
        <f t="shared" si="1324"/>
        <v>5862354.2785679707</v>
      </c>
      <c r="BQ607" s="97">
        <f t="shared" si="1325"/>
        <v>27042056.359719675</v>
      </c>
      <c r="BR607" s="97">
        <f t="shared" si="1326"/>
        <v>7848741.4824152198</v>
      </c>
      <c r="BS607" s="97">
        <f t="shared" si="1327"/>
        <v>5907152.7507893359</v>
      </c>
      <c r="BT607" s="97">
        <f t="shared" si="1328"/>
        <v>28045572.165416185</v>
      </c>
      <c r="BU607" s="97">
        <f t="shared" si="1329"/>
        <v>8140003.9525342099</v>
      </c>
      <c r="BV607" s="97">
        <f t="shared" si="1330"/>
        <v>5960428.5977601539</v>
      </c>
      <c r="BW607" s="97">
        <f t="shared" si="1331"/>
        <v>30780192.685177986</v>
      </c>
      <c r="BX607" s="97">
        <f t="shared" si="1332"/>
        <v>8933705.778556915</v>
      </c>
      <c r="BY607" s="469">
        <f t="shared" si="1333"/>
        <v>6029061.1432241164</v>
      </c>
      <c r="BZ607" s="470">
        <f t="shared" si="1334"/>
        <v>2.47712777382071</v>
      </c>
      <c r="CA607" s="470">
        <f t="shared" si="1335"/>
        <v>7.9884800900140746E-2</v>
      </c>
      <c r="CB607" s="470">
        <f t="shared" si="1336"/>
        <v>4.0652646719672038E-2</v>
      </c>
      <c r="CC607" s="470">
        <f t="shared" si="1337"/>
        <v>2.8339691396957729</v>
      </c>
      <c r="CD607" s="470">
        <f t="shared" si="1338"/>
        <v>9.1392564757593081E-2</v>
      </c>
      <c r="CE607" s="470">
        <f t="shared" si="1339"/>
        <v>4.1520954650081675E-2</v>
      </c>
      <c r="CF607" s="470">
        <f t="shared" si="1340"/>
        <v>3.1356481838860608</v>
      </c>
      <c r="CG607" s="470">
        <f t="shared" si="1341"/>
        <v>0.10112140096684272</v>
      </c>
      <c r="CH607" s="470">
        <f t="shared" si="1342"/>
        <v>4.2568910939115197E-2</v>
      </c>
      <c r="CI607" s="470">
        <f t="shared" si="1343"/>
        <v>4.0598060080287528</v>
      </c>
      <c r="CJ607" s="470">
        <f t="shared" si="1344"/>
        <v>0.13092453206172272</v>
      </c>
      <c r="CK607" s="472">
        <f t="shared" si="1345"/>
        <v>4.3943671856630624E-2</v>
      </c>
      <c r="CL607" s="470">
        <f t="shared" si="1346"/>
        <v>0</v>
      </c>
      <c r="CM607" s="116">
        <f t="shared" si="1347"/>
        <v>0</v>
      </c>
      <c r="CN607" s="116">
        <f t="shared" si="1348"/>
        <v>0</v>
      </c>
      <c r="CO607" s="116">
        <f t="shared" si="1349"/>
        <v>0</v>
      </c>
      <c r="CP607" s="116">
        <f t="shared" si="1350"/>
        <v>0</v>
      </c>
      <c r="CQ607" s="116">
        <f t="shared" si="1351"/>
        <v>0</v>
      </c>
      <c r="CR607" s="116">
        <f t="shared" si="1352"/>
        <v>0</v>
      </c>
      <c r="CS607" s="116">
        <f t="shared" si="1353"/>
        <v>0</v>
      </c>
      <c r="CT607" s="116">
        <f t="shared" si="1354"/>
        <v>0</v>
      </c>
      <c r="CU607" s="116">
        <f t="shared" si="1355"/>
        <v>0</v>
      </c>
      <c r="CV607" s="116">
        <f t="shared" si="1356"/>
        <v>0</v>
      </c>
      <c r="CW607" s="471">
        <f t="shared" si="1357"/>
        <v>0</v>
      </c>
      <c r="CX607" s="470">
        <f t="shared" si="1358"/>
        <v>0</v>
      </c>
      <c r="CY607" s="116">
        <f t="shared" si="1359"/>
        <v>0</v>
      </c>
      <c r="CZ607" s="116">
        <f t="shared" si="1360"/>
        <v>0</v>
      </c>
      <c r="DA607" s="116">
        <f t="shared" si="1361"/>
        <v>0</v>
      </c>
      <c r="DB607" s="116">
        <f t="shared" si="1362"/>
        <v>0</v>
      </c>
      <c r="DC607" s="116">
        <f t="shared" si="1363"/>
        <v>0</v>
      </c>
      <c r="DD607" s="116">
        <f t="shared" si="1364"/>
        <v>0</v>
      </c>
      <c r="DE607" s="116">
        <f t="shared" si="1365"/>
        <v>0</v>
      </c>
      <c r="DF607" s="116">
        <f t="shared" si="1366"/>
        <v>0</v>
      </c>
      <c r="DG607" s="116">
        <f t="shared" si="1367"/>
        <v>0</v>
      </c>
      <c r="DH607" s="116">
        <f t="shared" si="1368"/>
        <v>0</v>
      </c>
      <c r="DI607" s="471">
        <f t="shared" si="1369"/>
        <v>0</v>
      </c>
      <c r="DJ607" s="470">
        <f t="shared" si="1370"/>
        <v>0</v>
      </c>
      <c r="DK607" s="116">
        <f t="shared" si="1371"/>
        <v>0</v>
      </c>
      <c r="DL607" s="116">
        <f t="shared" si="1372"/>
        <v>0</v>
      </c>
      <c r="DM607" s="116">
        <f t="shared" si="1373"/>
        <v>0</v>
      </c>
      <c r="DN607" s="116">
        <f t="shared" si="1374"/>
        <v>0</v>
      </c>
      <c r="DO607" s="116">
        <f t="shared" si="1375"/>
        <v>0</v>
      </c>
      <c r="DP607" s="116">
        <f t="shared" si="1376"/>
        <v>0</v>
      </c>
      <c r="DQ607" s="116">
        <f t="shared" si="1377"/>
        <v>0</v>
      </c>
      <c r="DR607" s="116">
        <f t="shared" si="1378"/>
        <v>0</v>
      </c>
      <c r="DS607" s="116">
        <f t="shared" si="1379"/>
        <v>0</v>
      </c>
      <c r="DT607" s="116">
        <f t="shared" si="1380"/>
        <v>0</v>
      </c>
      <c r="DU607" s="471">
        <f t="shared" si="1381"/>
        <v>0</v>
      </c>
      <c r="DV607" s="470">
        <f t="shared" si="1382"/>
        <v>0</v>
      </c>
      <c r="DW607" s="470">
        <f t="shared" si="1383"/>
        <v>0</v>
      </c>
      <c r="DX607" s="470">
        <f t="shared" si="1384"/>
        <v>7.2102984081121901</v>
      </c>
      <c r="DY607" s="470">
        <f t="shared" si="1385"/>
        <v>0</v>
      </c>
      <c r="DZ607" s="470">
        <f t="shared" si="1386"/>
        <v>0</v>
      </c>
      <c r="EA607" s="470">
        <f t="shared" si="1387"/>
        <v>7.1134596983281497</v>
      </c>
      <c r="EB607" s="470">
        <f t="shared" si="1388"/>
        <v>0</v>
      </c>
      <c r="EC607" s="470">
        <f t="shared" si="1389"/>
        <v>0</v>
      </c>
      <c r="ED607" s="470">
        <f t="shared" si="1390"/>
        <v>7.0009174139845198</v>
      </c>
      <c r="EE607" s="470">
        <f t="shared" si="1391"/>
        <v>0</v>
      </c>
      <c r="EF607" s="470">
        <f t="shared" si="1392"/>
        <v>0</v>
      </c>
      <c r="EG607" s="470">
        <f t="shared" si="1393"/>
        <v>6.8599878987062803</v>
      </c>
      <c r="EH607" s="466">
        <f t="shared" si="1394"/>
        <v>321.03319122163424</v>
      </c>
      <c r="EI607" s="122">
        <f t="shared" si="1395"/>
        <v>10.352987372759259</v>
      </c>
      <c r="EJ607" s="122">
        <f t="shared" si="1396"/>
        <v>5.2685408665425637</v>
      </c>
      <c r="EK607" s="122">
        <f t="shared" si="1397"/>
        <v>367.27946226887406</v>
      </c>
      <c r="EL607" s="122">
        <f t="shared" si="1398"/>
        <v>11.844381637530965</v>
      </c>
      <c r="EM607" s="122">
        <f t="shared" si="1399"/>
        <v>5.381072674069193</v>
      </c>
      <c r="EN607" s="122">
        <f t="shared" si="1400"/>
        <v>406.37675361760455</v>
      </c>
      <c r="EO607" s="122">
        <f t="shared" si="1401"/>
        <v>13.105228723473031</v>
      </c>
      <c r="EP607" s="122">
        <f t="shared" si="1402"/>
        <v>5.5168867226155482</v>
      </c>
      <c r="EQ607" s="122">
        <f t="shared" si="1403"/>
        <v>526.14664946733058</v>
      </c>
      <c r="ER607" s="122">
        <f t="shared" si="1404"/>
        <v>16.967683613730358</v>
      </c>
      <c r="ES607" s="469">
        <f t="shared" si="1405"/>
        <v>5.6950543121848325</v>
      </c>
      <c r="ET607" s="466">
        <f t="shared" si="1406"/>
        <v>0</v>
      </c>
      <c r="EU607" s="122">
        <f t="shared" si="1407"/>
        <v>0</v>
      </c>
      <c r="EV607" s="122">
        <f t="shared" si="1408"/>
        <v>0</v>
      </c>
      <c r="EW607" s="122">
        <f t="shared" si="1409"/>
        <v>0</v>
      </c>
      <c r="EX607" s="122">
        <f t="shared" si="1410"/>
        <v>0</v>
      </c>
      <c r="EY607" s="122">
        <f t="shared" si="1411"/>
        <v>0</v>
      </c>
      <c r="EZ607" s="122">
        <f t="shared" si="1412"/>
        <v>0</v>
      </c>
      <c r="FA607" s="122">
        <f t="shared" si="1413"/>
        <v>0</v>
      </c>
      <c r="FB607" s="122">
        <f t="shared" si="1414"/>
        <v>0</v>
      </c>
      <c r="FC607" s="122">
        <f t="shared" si="1415"/>
        <v>0</v>
      </c>
      <c r="FD607" s="122">
        <f t="shared" si="1416"/>
        <v>0</v>
      </c>
      <c r="FE607" s="469">
        <f t="shared" si="1417"/>
        <v>0</v>
      </c>
      <c r="FF607" s="466">
        <f t="shared" si="1418"/>
        <v>0</v>
      </c>
      <c r="FG607" s="466">
        <f t="shared" si="1419"/>
        <v>0</v>
      </c>
      <c r="FH607" s="466">
        <f t="shared" si="1420"/>
        <v>0</v>
      </c>
      <c r="FI607" s="466">
        <f t="shared" si="1421"/>
        <v>0</v>
      </c>
      <c r="FJ607" s="466">
        <f t="shared" si="1422"/>
        <v>0</v>
      </c>
      <c r="FK607" s="466">
        <f t="shared" si="1423"/>
        <v>0</v>
      </c>
      <c r="FL607" s="466">
        <f t="shared" si="1424"/>
        <v>0</v>
      </c>
      <c r="FM607" s="466">
        <f t="shared" si="1425"/>
        <v>0</v>
      </c>
      <c r="FN607" s="466">
        <f t="shared" si="1426"/>
        <v>0</v>
      </c>
      <c r="FO607" s="466">
        <f t="shared" si="1427"/>
        <v>0</v>
      </c>
      <c r="FP607" s="466">
        <f t="shared" si="1428"/>
        <v>0</v>
      </c>
      <c r="FQ607" s="468">
        <f t="shared" si="1429"/>
        <v>0</v>
      </c>
      <c r="FR607" s="466">
        <f t="shared" si="1430"/>
        <v>0</v>
      </c>
      <c r="FS607" s="466">
        <f t="shared" si="1431"/>
        <v>0</v>
      </c>
      <c r="FT607" s="466">
        <f t="shared" si="1432"/>
        <v>5.2685408665425637</v>
      </c>
      <c r="FU607" s="466">
        <f t="shared" si="1433"/>
        <v>0</v>
      </c>
      <c r="FV607" s="466">
        <f t="shared" si="1434"/>
        <v>0</v>
      </c>
      <c r="FW607" s="466">
        <f t="shared" si="1435"/>
        <v>5.381072674069193</v>
      </c>
      <c r="FX607" s="466">
        <f t="shared" si="1436"/>
        <v>0</v>
      </c>
      <c r="FY607" s="466">
        <f t="shared" si="1437"/>
        <v>0</v>
      </c>
      <c r="FZ607" s="466">
        <f t="shared" si="1438"/>
        <v>5.5168867226155482</v>
      </c>
      <c r="GA607" s="466">
        <f t="shared" si="1439"/>
        <v>0</v>
      </c>
      <c r="GB607" s="466">
        <f t="shared" si="1440"/>
        <v>0</v>
      </c>
      <c r="GC607" s="468">
        <f t="shared" si="1441"/>
        <v>5.6950543121848325</v>
      </c>
    </row>
    <row r="608" spans="1:185">
      <c r="A608" s="97">
        <v>605</v>
      </c>
      <c r="B608" s="97" t="s">
        <v>11</v>
      </c>
      <c r="C608" s="97" t="s">
        <v>213</v>
      </c>
      <c r="D608" s="97" t="s">
        <v>935</v>
      </c>
      <c r="E608" s="321">
        <v>0.62913934089157597</v>
      </c>
      <c r="F608" s="122">
        <v>0</v>
      </c>
      <c r="G608" s="122">
        <v>3.4542956224117498</v>
      </c>
      <c r="H608" s="122">
        <v>0.58343076413898498</v>
      </c>
      <c r="I608" s="122">
        <v>0</v>
      </c>
      <c r="J608" s="122">
        <v>3.3258495487393098</v>
      </c>
      <c r="K608" s="122">
        <v>0.55097250336029802</v>
      </c>
      <c r="L608" s="122">
        <v>0</v>
      </c>
      <c r="M608" s="122">
        <v>3.2073155617464599</v>
      </c>
      <c r="N608" s="122">
        <v>0.450712443355124</v>
      </c>
      <c r="O608" s="122">
        <v>0</v>
      </c>
      <c r="P608" s="475">
        <v>3.0116267341151501</v>
      </c>
      <c r="Q608" s="474">
        <v>3</v>
      </c>
      <c r="R608" s="97">
        <v>1.8874180226747199</v>
      </c>
      <c r="S608" s="97">
        <v>0</v>
      </c>
      <c r="T608" s="97">
        <v>10.362886867235201</v>
      </c>
      <c r="U608" s="97">
        <v>1.7502922924169499</v>
      </c>
      <c r="V608" s="97">
        <v>0</v>
      </c>
      <c r="W608" s="97">
        <v>9.9775486462179401</v>
      </c>
      <c r="X608" s="97">
        <v>1.6529175100808899</v>
      </c>
      <c r="Y608" s="97">
        <v>0</v>
      </c>
      <c r="Z608" s="97">
        <v>9.62194668523939</v>
      </c>
      <c r="AA608" s="97">
        <v>1.3521373300653701</v>
      </c>
      <c r="AB608" s="97">
        <v>0</v>
      </c>
      <c r="AC608" s="97">
        <v>9.03488020234545</v>
      </c>
      <c r="AD608" s="321">
        <v>4293.6602873994198</v>
      </c>
      <c r="AE608" s="97">
        <v>0</v>
      </c>
      <c r="AF608" s="97">
        <v>23574.383242142601</v>
      </c>
      <c r="AG608" s="97">
        <v>3981.7149232484098</v>
      </c>
      <c r="AH608" s="97">
        <v>0</v>
      </c>
      <c r="AI608" s="97">
        <v>22697.782829874301</v>
      </c>
      <c r="AJ608" s="97">
        <v>3760.1984224586099</v>
      </c>
      <c r="AK608" s="97">
        <v>0</v>
      </c>
      <c r="AL608" s="97">
        <v>21888.829689025799</v>
      </c>
      <c r="AM608" s="97">
        <v>3075.9578892780801</v>
      </c>
      <c r="AN608" s="97">
        <v>0</v>
      </c>
      <c r="AO608" s="97">
        <v>20553.319858230101</v>
      </c>
      <c r="AP608" s="466">
        <f t="shared" si="1298"/>
        <v>2274.8857093749361</v>
      </c>
      <c r="AQ608" s="122">
        <f t="shared" si="1299"/>
        <v>0</v>
      </c>
      <c r="AR608" s="473">
        <f t="shared" si="1300"/>
        <v>2274.8857093749402</v>
      </c>
      <c r="AS608" s="122">
        <f t="shared" si="1301"/>
        <v>2274.8857093749325</v>
      </c>
      <c r="AT608" s="122">
        <f t="shared" si="1302"/>
        <v>0</v>
      </c>
      <c r="AU608" s="122">
        <f t="shared" si="1303"/>
        <v>2274.885709374923</v>
      </c>
      <c r="AV608" s="122">
        <f t="shared" si="1304"/>
        <v>2274.8857093749311</v>
      </c>
      <c r="AW608" s="122">
        <f t="shared" si="1305"/>
        <v>0</v>
      </c>
      <c r="AX608" s="122">
        <f t="shared" si="1306"/>
        <v>2274.885779881165</v>
      </c>
      <c r="AY608" s="122">
        <f t="shared" si="1307"/>
        <v>2274.8857093749275</v>
      </c>
      <c r="AZ608" s="122">
        <f t="shared" si="1308"/>
        <v>0</v>
      </c>
      <c r="BA608" s="469">
        <f t="shared" si="1309"/>
        <v>2274.8857093749257</v>
      </c>
      <c r="BB608" s="97">
        <f t="shared" si="1310"/>
        <v>9.7090181173812198E-2</v>
      </c>
      <c r="BC608" s="97">
        <f t="shared" si="1311"/>
        <v>0</v>
      </c>
      <c r="BD608" s="97">
        <f t="shared" si="1312"/>
        <v>0.53307457666307545</v>
      </c>
      <c r="BE608" s="97">
        <f t="shared" si="1313"/>
        <v>9.0036332034737349E-2</v>
      </c>
      <c r="BF608" s="97">
        <f t="shared" si="1314"/>
        <v>0</v>
      </c>
      <c r="BG608" s="97">
        <f t="shared" si="1315"/>
        <v>0.51325249313822519</v>
      </c>
      <c r="BH608" s="97">
        <f t="shared" si="1316"/>
        <v>8.5027301101901986E-2</v>
      </c>
      <c r="BI608" s="97">
        <f t="shared" si="1317"/>
        <v>0</v>
      </c>
      <c r="BJ608" s="97">
        <f t="shared" si="1318"/>
        <v>0.49496006485662869</v>
      </c>
      <c r="BK608" s="97">
        <f t="shared" si="1319"/>
        <v>6.9554945841770188E-2</v>
      </c>
      <c r="BL608" s="97">
        <f t="shared" si="1320"/>
        <v>0</v>
      </c>
      <c r="BM608" s="469">
        <f t="shared" si="1321"/>
        <v>0.46476093011250352</v>
      </c>
      <c r="BN608" s="467">
        <f t="shared" si="1322"/>
        <v>16078790.320393454</v>
      </c>
      <c r="BO608" s="97">
        <f t="shared" si="1323"/>
        <v>0</v>
      </c>
      <c r="BP608" s="97">
        <f t="shared" si="1324"/>
        <v>6163841.2453686213</v>
      </c>
      <c r="BQ608" s="97">
        <f t="shared" si="1325"/>
        <v>16776287.263247492</v>
      </c>
      <c r="BR608" s="97">
        <f t="shared" si="1326"/>
        <v>0</v>
      </c>
      <c r="BS608" s="97">
        <f t="shared" si="1327"/>
        <v>6296753.3371148445</v>
      </c>
      <c r="BT608" s="97">
        <f t="shared" si="1328"/>
        <v>17325736.144770198</v>
      </c>
      <c r="BU608" s="97">
        <f t="shared" si="1329"/>
        <v>0</v>
      </c>
      <c r="BV608" s="97">
        <f t="shared" si="1330"/>
        <v>6426730.4560312312</v>
      </c>
      <c r="BW608" s="97">
        <f t="shared" si="1331"/>
        <v>19400029.871210005</v>
      </c>
      <c r="BX608" s="97">
        <f t="shared" si="1332"/>
        <v>0</v>
      </c>
      <c r="BY608" s="469">
        <f t="shared" si="1333"/>
        <v>6658598.0681120651</v>
      </c>
      <c r="BZ608" s="470">
        <f t="shared" si="1334"/>
        <v>0.42594671999602107</v>
      </c>
      <c r="CA608" s="470">
        <f t="shared" si="1335"/>
        <v>0</v>
      </c>
      <c r="CB608" s="470">
        <f t="shared" si="1336"/>
        <v>2.9739981360103002E-2</v>
      </c>
      <c r="CC608" s="470">
        <f t="shared" si="1337"/>
        <v>0.47924244813080313</v>
      </c>
      <c r="CD608" s="470">
        <f t="shared" si="1338"/>
        <v>0</v>
      </c>
      <c r="CE608" s="470">
        <f t="shared" si="1339"/>
        <v>3.155461105920878E-2</v>
      </c>
      <c r="CF608" s="470">
        <f t="shared" si="1340"/>
        <v>0.52409560789038756</v>
      </c>
      <c r="CG608" s="470">
        <f t="shared" si="1341"/>
        <v>0</v>
      </c>
      <c r="CH608" s="470">
        <f t="shared" si="1342"/>
        <v>3.3396206954099006E-2</v>
      </c>
      <c r="CI608" s="470">
        <f t="shared" si="1343"/>
        <v>0.71738385738792143</v>
      </c>
      <c r="CJ608" s="470">
        <f t="shared" si="1344"/>
        <v>0</v>
      </c>
      <c r="CK608" s="472">
        <f t="shared" si="1345"/>
        <v>3.6849398768915034E-2</v>
      </c>
      <c r="CL608" s="470">
        <f t="shared" si="1346"/>
        <v>0</v>
      </c>
      <c r="CM608" s="116">
        <f t="shared" si="1347"/>
        <v>0</v>
      </c>
      <c r="CN608" s="116">
        <f t="shared" si="1348"/>
        <v>0</v>
      </c>
      <c r="CO608" s="116">
        <f t="shared" si="1349"/>
        <v>0</v>
      </c>
      <c r="CP608" s="116">
        <f t="shared" si="1350"/>
        <v>0</v>
      </c>
      <c r="CQ608" s="116">
        <f t="shared" si="1351"/>
        <v>0</v>
      </c>
      <c r="CR608" s="116">
        <f t="shared" si="1352"/>
        <v>0</v>
      </c>
      <c r="CS608" s="116">
        <f t="shared" si="1353"/>
        <v>0</v>
      </c>
      <c r="CT608" s="116">
        <f t="shared" si="1354"/>
        <v>0</v>
      </c>
      <c r="CU608" s="116">
        <f t="shared" si="1355"/>
        <v>0</v>
      </c>
      <c r="CV608" s="116">
        <f t="shared" si="1356"/>
        <v>0</v>
      </c>
      <c r="CW608" s="471">
        <f t="shared" si="1357"/>
        <v>0</v>
      </c>
      <c r="CX608" s="470">
        <f t="shared" si="1358"/>
        <v>0</v>
      </c>
      <c r="CY608" s="116">
        <f t="shared" si="1359"/>
        <v>0</v>
      </c>
      <c r="CZ608" s="116">
        <f t="shared" si="1360"/>
        <v>0</v>
      </c>
      <c r="DA608" s="116">
        <f t="shared" si="1361"/>
        <v>0</v>
      </c>
      <c r="DB608" s="116">
        <f t="shared" si="1362"/>
        <v>0</v>
      </c>
      <c r="DC608" s="116">
        <f t="shared" si="1363"/>
        <v>0</v>
      </c>
      <c r="DD608" s="116">
        <f t="shared" si="1364"/>
        <v>0</v>
      </c>
      <c r="DE608" s="116">
        <f t="shared" si="1365"/>
        <v>0</v>
      </c>
      <c r="DF608" s="116">
        <f t="shared" si="1366"/>
        <v>0</v>
      </c>
      <c r="DG608" s="116">
        <f t="shared" si="1367"/>
        <v>0</v>
      </c>
      <c r="DH608" s="116">
        <f t="shared" si="1368"/>
        <v>0</v>
      </c>
      <c r="DI608" s="471">
        <f t="shared" si="1369"/>
        <v>0</v>
      </c>
      <c r="DJ608" s="470">
        <f t="shared" si="1370"/>
        <v>0</v>
      </c>
      <c r="DK608" s="116">
        <f t="shared" si="1371"/>
        <v>0</v>
      </c>
      <c r="DL608" s="116">
        <f t="shared" si="1372"/>
        <v>0</v>
      </c>
      <c r="DM608" s="116">
        <f t="shared" si="1373"/>
        <v>0</v>
      </c>
      <c r="DN608" s="116">
        <f t="shared" si="1374"/>
        <v>0</v>
      </c>
      <c r="DO608" s="116">
        <f t="shared" si="1375"/>
        <v>0</v>
      </c>
      <c r="DP608" s="116">
        <f t="shared" si="1376"/>
        <v>0</v>
      </c>
      <c r="DQ608" s="116">
        <f t="shared" si="1377"/>
        <v>0</v>
      </c>
      <c r="DR608" s="116">
        <f t="shared" si="1378"/>
        <v>0</v>
      </c>
      <c r="DS608" s="116">
        <f t="shared" si="1379"/>
        <v>0</v>
      </c>
      <c r="DT608" s="116">
        <f t="shared" si="1380"/>
        <v>0</v>
      </c>
      <c r="DU608" s="471">
        <f t="shared" si="1381"/>
        <v>0</v>
      </c>
      <c r="DV608" s="470">
        <f t="shared" si="1382"/>
        <v>0</v>
      </c>
      <c r="DW608" s="470">
        <f t="shared" si="1383"/>
        <v>0</v>
      </c>
      <c r="DX608" s="470">
        <f t="shared" si="1384"/>
        <v>10.362886867235201</v>
      </c>
      <c r="DY608" s="470">
        <f t="shared" si="1385"/>
        <v>0</v>
      </c>
      <c r="DZ608" s="470">
        <f t="shared" si="1386"/>
        <v>0</v>
      </c>
      <c r="EA608" s="470">
        <f t="shared" si="1387"/>
        <v>9.9775486462179401</v>
      </c>
      <c r="EB608" s="470">
        <f t="shared" si="1388"/>
        <v>0</v>
      </c>
      <c r="EC608" s="470">
        <f t="shared" si="1389"/>
        <v>0</v>
      </c>
      <c r="ED608" s="470">
        <f t="shared" si="1390"/>
        <v>9.62194668523939</v>
      </c>
      <c r="EE608" s="470">
        <f t="shared" si="1391"/>
        <v>0</v>
      </c>
      <c r="EF608" s="470">
        <f t="shared" si="1392"/>
        <v>0</v>
      </c>
      <c r="EG608" s="470">
        <f t="shared" si="1393"/>
        <v>9.03488020234545</v>
      </c>
      <c r="EH608" s="466">
        <f t="shared" si="1394"/>
        <v>165.60675988037329</v>
      </c>
      <c r="EI608" s="122">
        <f t="shared" si="1395"/>
        <v>0</v>
      </c>
      <c r="EJ608" s="122">
        <f t="shared" si="1396"/>
        <v>11.562812250309991</v>
      </c>
      <c r="EK608" s="122">
        <f t="shared" si="1397"/>
        <v>186.32797320947009</v>
      </c>
      <c r="EL608" s="122">
        <f t="shared" si="1398"/>
        <v>0</v>
      </c>
      <c r="EM608" s="122">
        <f t="shared" si="1399"/>
        <v>12.268334633143324</v>
      </c>
      <c r="EN608" s="122">
        <f t="shared" si="1400"/>
        <v>203.76674221384448</v>
      </c>
      <c r="EO608" s="122">
        <f t="shared" si="1401"/>
        <v>0</v>
      </c>
      <c r="EP608" s="122">
        <f t="shared" si="1402"/>
        <v>12.984341389022594</v>
      </c>
      <c r="EQ608" s="122">
        <f t="shared" si="1403"/>
        <v>278.91661241952409</v>
      </c>
      <c r="ER608" s="122">
        <f t="shared" si="1404"/>
        <v>0</v>
      </c>
      <c r="ES608" s="469">
        <f t="shared" si="1405"/>
        <v>14.326931625901159</v>
      </c>
      <c r="ET608" s="466">
        <f t="shared" si="1406"/>
        <v>0</v>
      </c>
      <c r="EU608" s="122">
        <f t="shared" si="1407"/>
        <v>0</v>
      </c>
      <c r="EV608" s="122">
        <f t="shared" si="1408"/>
        <v>0</v>
      </c>
      <c r="EW608" s="122">
        <f t="shared" si="1409"/>
        <v>0</v>
      </c>
      <c r="EX608" s="122">
        <f t="shared" si="1410"/>
        <v>0</v>
      </c>
      <c r="EY608" s="122">
        <f t="shared" si="1411"/>
        <v>0</v>
      </c>
      <c r="EZ608" s="122">
        <f t="shared" si="1412"/>
        <v>0</v>
      </c>
      <c r="FA608" s="122">
        <f t="shared" si="1413"/>
        <v>0</v>
      </c>
      <c r="FB608" s="122">
        <f t="shared" si="1414"/>
        <v>0</v>
      </c>
      <c r="FC608" s="122">
        <f t="shared" si="1415"/>
        <v>0</v>
      </c>
      <c r="FD608" s="122">
        <f t="shared" si="1416"/>
        <v>0</v>
      </c>
      <c r="FE608" s="469">
        <f t="shared" si="1417"/>
        <v>0</v>
      </c>
      <c r="FF608" s="466">
        <f t="shared" si="1418"/>
        <v>0</v>
      </c>
      <c r="FG608" s="466">
        <f t="shared" si="1419"/>
        <v>0</v>
      </c>
      <c r="FH608" s="466">
        <f t="shared" si="1420"/>
        <v>0</v>
      </c>
      <c r="FI608" s="466">
        <f t="shared" si="1421"/>
        <v>0</v>
      </c>
      <c r="FJ608" s="466">
        <f t="shared" si="1422"/>
        <v>0</v>
      </c>
      <c r="FK608" s="466">
        <f t="shared" si="1423"/>
        <v>0</v>
      </c>
      <c r="FL608" s="466">
        <f t="shared" si="1424"/>
        <v>0</v>
      </c>
      <c r="FM608" s="466">
        <f t="shared" si="1425"/>
        <v>0</v>
      </c>
      <c r="FN608" s="466">
        <f t="shared" si="1426"/>
        <v>0</v>
      </c>
      <c r="FO608" s="466">
        <f t="shared" si="1427"/>
        <v>0</v>
      </c>
      <c r="FP608" s="466">
        <f t="shared" si="1428"/>
        <v>0</v>
      </c>
      <c r="FQ608" s="468">
        <f t="shared" si="1429"/>
        <v>0</v>
      </c>
      <c r="FR608" s="466">
        <f t="shared" si="1430"/>
        <v>0</v>
      </c>
      <c r="FS608" s="466">
        <f t="shared" si="1431"/>
        <v>0</v>
      </c>
      <c r="FT608" s="466">
        <f t="shared" si="1432"/>
        <v>11.562812250309991</v>
      </c>
      <c r="FU608" s="466">
        <f t="shared" si="1433"/>
        <v>0</v>
      </c>
      <c r="FV608" s="466">
        <f t="shared" si="1434"/>
        <v>0</v>
      </c>
      <c r="FW608" s="466">
        <f t="shared" si="1435"/>
        <v>12.268334633143324</v>
      </c>
      <c r="FX608" s="466">
        <f t="shared" si="1436"/>
        <v>0</v>
      </c>
      <c r="FY608" s="466">
        <f t="shared" si="1437"/>
        <v>0</v>
      </c>
      <c r="FZ608" s="466">
        <f t="shared" si="1438"/>
        <v>12.984341389022594</v>
      </c>
      <c r="GA608" s="466">
        <f t="shared" si="1439"/>
        <v>0</v>
      </c>
      <c r="GB608" s="466">
        <f t="shared" si="1440"/>
        <v>0</v>
      </c>
      <c r="GC608" s="468">
        <f t="shared" si="1441"/>
        <v>14.326931625901159</v>
      </c>
    </row>
    <row r="609" spans="1:185">
      <c r="A609" s="97">
        <v>606</v>
      </c>
      <c r="B609" s="97" t="s">
        <v>11</v>
      </c>
      <c r="C609" s="97" t="s">
        <v>213</v>
      </c>
      <c r="D609" s="97" t="s">
        <v>935</v>
      </c>
      <c r="E609" s="321">
        <v>0.65880292543763497</v>
      </c>
      <c r="F609" s="122">
        <v>0</v>
      </c>
      <c r="G609" s="122">
        <v>1.02166815273865</v>
      </c>
      <c r="H609" s="122">
        <v>0.64450958244500201</v>
      </c>
      <c r="I609" s="122">
        <v>0</v>
      </c>
      <c r="J609" s="122">
        <v>0.99507853554715697</v>
      </c>
      <c r="K609" s="122">
        <v>0.63433255257606003</v>
      </c>
      <c r="L609" s="122">
        <v>0</v>
      </c>
      <c r="M609" s="122">
        <v>0.96802547690292595</v>
      </c>
      <c r="N609" s="122">
        <v>0.60173019621471602</v>
      </c>
      <c r="O609" s="122">
        <v>0</v>
      </c>
      <c r="P609" s="475">
        <v>0.92550829009130198</v>
      </c>
      <c r="Q609" s="474">
        <v>2</v>
      </c>
      <c r="R609" s="97">
        <v>1.3176058508752699</v>
      </c>
      <c r="S609" s="97">
        <v>0</v>
      </c>
      <c r="T609" s="97">
        <v>2.0433363054773102</v>
      </c>
      <c r="U609" s="97">
        <v>1.28901916489</v>
      </c>
      <c r="V609" s="97">
        <v>0</v>
      </c>
      <c r="W609" s="97">
        <v>1.9901570710943099</v>
      </c>
      <c r="X609" s="97">
        <v>1.2686651051521201</v>
      </c>
      <c r="Y609" s="97">
        <v>0</v>
      </c>
      <c r="Z609" s="97">
        <v>1.9360509538058499</v>
      </c>
      <c r="AA609" s="97">
        <v>1.20346039242943</v>
      </c>
      <c r="AB609" s="97">
        <v>0</v>
      </c>
      <c r="AC609" s="97">
        <v>1.8510165801826</v>
      </c>
      <c r="AD609" s="321">
        <v>633.20639967682496</v>
      </c>
      <c r="AE609" s="97">
        <v>0</v>
      </c>
      <c r="AF609" s="97">
        <v>981.97319362292399</v>
      </c>
      <c r="AG609" s="97">
        <v>619.46839714792202</v>
      </c>
      <c r="AH609" s="97">
        <v>0</v>
      </c>
      <c r="AI609" s="97">
        <v>956.41666507619402</v>
      </c>
      <c r="AJ609" s="97">
        <v>609.68677628089995</v>
      </c>
      <c r="AK609" s="97">
        <v>0</v>
      </c>
      <c r="AL609" s="97">
        <v>930.41468811035099</v>
      </c>
      <c r="AM609" s="97">
        <v>578.35112202764299</v>
      </c>
      <c r="AN609" s="97">
        <v>0</v>
      </c>
      <c r="AO609" s="97">
        <v>889.54943824888198</v>
      </c>
      <c r="AP609" s="466">
        <f t="shared" si="1298"/>
        <v>480.57345772728121</v>
      </c>
      <c r="AQ609" s="122">
        <f t="shared" si="1299"/>
        <v>0</v>
      </c>
      <c r="AR609" s="473">
        <f t="shared" si="1300"/>
        <v>480.5734577272836</v>
      </c>
      <c r="AS609" s="122">
        <f t="shared" si="1301"/>
        <v>480.57345772728297</v>
      </c>
      <c r="AT609" s="122">
        <f t="shared" si="1302"/>
        <v>0</v>
      </c>
      <c r="AU609" s="122">
        <f t="shared" si="1303"/>
        <v>480.57345772728263</v>
      </c>
      <c r="AV609" s="122">
        <f t="shared" si="1304"/>
        <v>480.57345772728183</v>
      </c>
      <c r="AW609" s="122">
        <f t="shared" si="1305"/>
        <v>0</v>
      </c>
      <c r="AX609" s="122">
        <f t="shared" si="1306"/>
        <v>480.57345096282751</v>
      </c>
      <c r="AY609" s="122">
        <f t="shared" si="1307"/>
        <v>480.57345772728206</v>
      </c>
      <c r="AZ609" s="122">
        <f t="shared" si="1308"/>
        <v>0</v>
      </c>
      <c r="BA609" s="469">
        <f t="shared" si="1309"/>
        <v>480.57345772728263</v>
      </c>
      <c r="BB609" s="97">
        <f t="shared" si="1310"/>
        <v>0.10166793146003679</v>
      </c>
      <c r="BC609" s="97">
        <f t="shared" si="1311"/>
        <v>0</v>
      </c>
      <c r="BD609" s="97">
        <f t="shared" si="1312"/>
        <v>0.1576660997043012</v>
      </c>
      <c r="BE609" s="97">
        <f t="shared" si="1313"/>
        <v>9.9462151006429245E-2</v>
      </c>
      <c r="BF609" s="97">
        <f t="shared" si="1314"/>
        <v>0</v>
      </c>
      <c r="BG609" s="97">
        <f t="shared" si="1315"/>
        <v>0.15356273089127181</v>
      </c>
      <c r="BH609" s="97">
        <f t="shared" si="1316"/>
        <v>9.789160914143219E-2</v>
      </c>
      <c r="BI609" s="97">
        <f t="shared" si="1317"/>
        <v>0</v>
      </c>
      <c r="BJ609" s="97">
        <f t="shared" si="1318"/>
        <v>0.14938784276338599</v>
      </c>
      <c r="BK609" s="97">
        <f t="shared" si="1319"/>
        <v>9.2860341058068771E-2</v>
      </c>
      <c r="BL609" s="97">
        <f t="shared" si="1320"/>
        <v>0</v>
      </c>
      <c r="BM609" s="469">
        <f t="shared" si="1321"/>
        <v>0.1428264960119788</v>
      </c>
      <c r="BN609" s="467">
        <f t="shared" si="1322"/>
        <v>3309700.4232396018</v>
      </c>
      <c r="BO609" s="97">
        <f t="shared" si="1323"/>
        <v>0</v>
      </c>
      <c r="BP609" s="97">
        <f t="shared" si="1324"/>
        <v>2585274.09123126</v>
      </c>
      <c r="BQ609" s="97">
        <f t="shared" si="1325"/>
        <v>3350826.1995225777</v>
      </c>
      <c r="BR609" s="97">
        <f t="shared" si="1326"/>
        <v>0</v>
      </c>
      <c r="BS609" s="97">
        <f t="shared" si="1327"/>
        <v>2623942.7180245891</v>
      </c>
      <c r="BT609" s="97">
        <f t="shared" si="1328"/>
        <v>3380987.5554264756</v>
      </c>
      <c r="BU609" s="97">
        <f t="shared" si="1329"/>
        <v>0</v>
      </c>
      <c r="BV609" s="97">
        <f t="shared" si="1330"/>
        <v>2664978.9025944895</v>
      </c>
      <c r="BW609" s="97">
        <f t="shared" si="1331"/>
        <v>3482930.6404399467</v>
      </c>
      <c r="BX609" s="97">
        <f t="shared" si="1332"/>
        <v>0</v>
      </c>
      <c r="BY609" s="469">
        <f t="shared" si="1333"/>
        <v>2733228.4104994885</v>
      </c>
      <c r="BZ609" s="470">
        <f t="shared" si="1334"/>
        <v>0.12559523855487614</v>
      </c>
      <c r="CA609" s="470">
        <f t="shared" si="1335"/>
        <v>0</v>
      </c>
      <c r="CB609" s="470">
        <f t="shared" si="1336"/>
        <v>6.3261101080161072E-2</v>
      </c>
      <c r="CC609" s="470">
        <f t="shared" si="1337"/>
        <v>0.12997580993330399</v>
      </c>
      <c r="CD609" s="470">
        <f t="shared" si="1338"/>
        <v>0</v>
      </c>
      <c r="CE609" s="470">
        <f t="shared" si="1339"/>
        <v>6.5923005679692032E-2</v>
      </c>
      <c r="CF609" s="470">
        <f t="shared" si="1340"/>
        <v>0.13324980492078231</v>
      </c>
      <c r="CG609" s="470">
        <f t="shared" si="1341"/>
        <v>0</v>
      </c>
      <c r="CH609" s="470">
        <f t="shared" si="1342"/>
        <v>6.8825123051532489E-2</v>
      </c>
      <c r="CI609" s="470">
        <f t="shared" si="1343"/>
        <v>0.14470483043521445</v>
      </c>
      <c r="CJ609" s="470">
        <f t="shared" si="1344"/>
        <v>0</v>
      </c>
      <c r="CK609" s="472">
        <f t="shared" si="1345"/>
        <v>7.3830468072572847E-2</v>
      </c>
      <c r="CL609" s="470">
        <f t="shared" si="1346"/>
        <v>0</v>
      </c>
      <c r="CM609" s="116">
        <f t="shared" si="1347"/>
        <v>0</v>
      </c>
      <c r="CN609" s="116">
        <f t="shared" si="1348"/>
        <v>0</v>
      </c>
      <c r="CO609" s="116">
        <f t="shared" si="1349"/>
        <v>0</v>
      </c>
      <c r="CP609" s="116">
        <f t="shared" si="1350"/>
        <v>0</v>
      </c>
      <c r="CQ609" s="116">
        <f t="shared" si="1351"/>
        <v>0</v>
      </c>
      <c r="CR609" s="116">
        <f t="shared" si="1352"/>
        <v>0</v>
      </c>
      <c r="CS609" s="116">
        <f t="shared" si="1353"/>
        <v>0</v>
      </c>
      <c r="CT609" s="116">
        <f t="shared" si="1354"/>
        <v>0</v>
      </c>
      <c r="CU609" s="116">
        <f t="shared" si="1355"/>
        <v>0</v>
      </c>
      <c r="CV609" s="116">
        <f t="shared" si="1356"/>
        <v>0</v>
      </c>
      <c r="CW609" s="471">
        <f t="shared" si="1357"/>
        <v>0</v>
      </c>
      <c r="CX609" s="470">
        <f t="shared" si="1358"/>
        <v>0</v>
      </c>
      <c r="CY609" s="116">
        <f t="shared" si="1359"/>
        <v>0</v>
      </c>
      <c r="CZ609" s="116">
        <f t="shared" si="1360"/>
        <v>0</v>
      </c>
      <c r="DA609" s="116">
        <f t="shared" si="1361"/>
        <v>0</v>
      </c>
      <c r="DB609" s="116">
        <f t="shared" si="1362"/>
        <v>0</v>
      </c>
      <c r="DC609" s="116">
        <f t="shared" si="1363"/>
        <v>0</v>
      </c>
      <c r="DD609" s="116">
        <f t="shared" si="1364"/>
        <v>0</v>
      </c>
      <c r="DE609" s="116">
        <f t="shared" si="1365"/>
        <v>0</v>
      </c>
      <c r="DF609" s="116">
        <f t="shared" si="1366"/>
        <v>0</v>
      </c>
      <c r="DG609" s="116">
        <f t="shared" si="1367"/>
        <v>0</v>
      </c>
      <c r="DH609" s="116">
        <f t="shared" si="1368"/>
        <v>0</v>
      </c>
      <c r="DI609" s="471">
        <f t="shared" si="1369"/>
        <v>0</v>
      </c>
      <c r="DJ609" s="470">
        <f t="shared" si="1370"/>
        <v>0</v>
      </c>
      <c r="DK609" s="116">
        <f t="shared" si="1371"/>
        <v>0</v>
      </c>
      <c r="DL609" s="116">
        <f t="shared" si="1372"/>
        <v>0</v>
      </c>
      <c r="DM609" s="116">
        <f t="shared" si="1373"/>
        <v>0</v>
      </c>
      <c r="DN609" s="116">
        <f t="shared" si="1374"/>
        <v>0</v>
      </c>
      <c r="DO609" s="116">
        <f t="shared" si="1375"/>
        <v>0</v>
      </c>
      <c r="DP609" s="116">
        <f t="shared" si="1376"/>
        <v>0</v>
      </c>
      <c r="DQ609" s="116">
        <f t="shared" si="1377"/>
        <v>0</v>
      </c>
      <c r="DR609" s="116">
        <f t="shared" si="1378"/>
        <v>0</v>
      </c>
      <c r="DS609" s="116">
        <f t="shared" si="1379"/>
        <v>0</v>
      </c>
      <c r="DT609" s="116">
        <f t="shared" si="1380"/>
        <v>0</v>
      </c>
      <c r="DU609" s="471">
        <f t="shared" si="1381"/>
        <v>0</v>
      </c>
      <c r="DV609" s="470">
        <f t="shared" si="1382"/>
        <v>0</v>
      </c>
      <c r="DW609" s="470">
        <f t="shared" si="1383"/>
        <v>0</v>
      </c>
      <c r="DX609" s="470">
        <f t="shared" si="1384"/>
        <v>0</v>
      </c>
      <c r="DY609" s="470">
        <f t="shared" si="1385"/>
        <v>0</v>
      </c>
      <c r="DZ609" s="470">
        <f t="shared" si="1386"/>
        <v>0</v>
      </c>
      <c r="EA609" s="470">
        <f t="shared" si="1387"/>
        <v>0</v>
      </c>
      <c r="EB609" s="470">
        <f t="shared" si="1388"/>
        <v>0</v>
      </c>
      <c r="EC609" s="470">
        <f t="shared" si="1389"/>
        <v>0</v>
      </c>
      <c r="ED609" s="470">
        <f t="shared" si="1390"/>
        <v>0</v>
      </c>
      <c r="EE609" s="470">
        <f t="shared" si="1391"/>
        <v>0</v>
      </c>
      <c r="EF609" s="470">
        <f t="shared" si="1392"/>
        <v>0</v>
      </c>
      <c r="EG609" s="470">
        <f t="shared" si="1393"/>
        <v>0</v>
      </c>
      <c r="EH609" s="466">
        <f t="shared" si="1394"/>
        <v>32.554025401220692</v>
      </c>
      <c r="EI609" s="122">
        <f t="shared" si="1395"/>
        <v>0</v>
      </c>
      <c r="EJ609" s="122">
        <f t="shared" si="1396"/>
        <v>16.39714622280805</v>
      </c>
      <c r="EK609" s="122">
        <f t="shared" si="1397"/>
        <v>33.68946041902894</v>
      </c>
      <c r="EL609" s="122">
        <f t="shared" si="1398"/>
        <v>0</v>
      </c>
      <c r="EM609" s="122">
        <f t="shared" si="1399"/>
        <v>17.087106375325138</v>
      </c>
      <c r="EN609" s="122">
        <f t="shared" si="1400"/>
        <v>34.538073130881735</v>
      </c>
      <c r="EO609" s="122">
        <f t="shared" si="1401"/>
        <v>0</v>
      </c>
      <c r="EP609" s="122">
        <f t="shared" si="1402"/>
        <v>17.839329180323762</v>
      </c>
      <c r="EQ609" s="122">
        <f t="shared" si="1403"/>
        <v>37.507191991271604</v>
      </c>
      <c r="ER609" s="122">
        <f t="shared" si="1404"/>
        <v>0</v>
      </c>
      <c r="ES609" s="469">
        <f t="shared" si="1405"/>
        <v>19.136704230776996</v>
      </c>
      <c r="ET609" s="466">
        <f t="shared" si="1406"/>
        <v>0</v>
      </c>
      <c r="EU609" s="122">
        <f t="shared" si="1407"/>
        <v>0</v>
      </c>
      <c r="EV609" s="122">
        <f t="shared" si="1408"/>
        <v>0</v>
      </c>
      <c r="EW609" s="122">
        <f t="shared" si="1409"/>
        <v>0</v>
      </c>
      <c r="EX609" s="122">
        <f t="shared" si="1410"/>
        <v>0</v>
      </c>
      <c r="EY609" s="122">
        <f t="shared" si="1411"/>
        <v>0</v>
      </c>
      <c r="EZ609" s="122">
        <f t="shared" si="1412"/>
        <v>0</v>
      </c>
      <c r="FA609" s="122">
        <f t="shared" si="1413"/>
        <v>0</v>
      </c>
      <c r="FB609" s="122">
        <f t="shared" si="1414"/>
        <v>0</v>
      </c>
      <c r="FC609" s="122">
        <f t="shared" si="1415"/>
        <v>0</v>
      </c>
      <c r="FD609" s="122">
        <f t="shared" si="1416"/>
        <v>0</v>
      </c>
      <c r="FE609" s="469">
        <f t="shared" si="1417"/>
        <v>0</v>
      </c>
      <c r="FF609" s="466">
        <f t="shared" si="1418"/>
        <v>0</v>
      </c>
      <c r="FG609" s="466">
        <f t="shared" si="1419"/>
        <v>0</v>
      </c>
      <c r="FH609" s="466">
        <f t="shared" si="1420"/>
        <v>0</v>
      </c>
      <c r="FI609" s="466">
        <f t="shared" si="1421"/>
        <v>0</v>
      </c>
      <c r="FJ609" s="466">
        <f t="shared" si="1422"/>
        <v>0</v>
      </c>
      <c r="FK609" s="466">
        <f t="shared" si="1423"/>
        <v>0</v>
      </c>
      <c r="FL609" s="466">
        <f t="shared" si="1424"/>
        <v>0</v>
      </c>
      <c r="FM609" s="466">
        <f t="shared" si="1425"/>
        <v>0</v>
      </c>
      <c r="FN609" s="466">
        <f t="shared" si="1426"/>
        <v>0</v>
      </c>
      <c r="FO609" s="466">
        <f t="shared" si="1427"/>
        <v>0</v>
      </c>
      <c r="FP609" s="466">
        <f t="shared" si="1428"/>
        <v>0</v>
      </c>
      <c r="FQ609" s="468">
        <f t="shared" si="1429"/>
        <v>0</v>
      </c>
      <c r="FR609" s="466">
        <f t="shared" si="1430"/>
        <v>0</v>
      </c>
      <c r="FS609" s="466">
        <f t="shared" si="1431"/>
        <v>0</v>
      </c>
      <c r="FT609" s="466">
        <f t="shared" si="1432"/>
        <v>0</v>
      </c>
      <c r="FU609" s="466">
        <f t="shared" si="1433"/>
        <v>0</v>
      </c>
      <c r="FV609" s="466">
        <f t="shared" si="1434"/>
        <v>0</v>
      </c>
      <c r="FW609" s="466">
        <f t="shared" si="1435"/>
        <v>0</v>
      </c>
      <c r="FX609" s="466">
        <f t="shared" si="1436"/>
        <v>0</v>
      </c>
      <c r="FY609" s="466">
        <f t="shared" si="1437"/>
        <v>0</v>
      </c>
      <c r="FZ609" s="466">
        <f t="shared" si="1438"/>
        <v>0</v>
      </c>
      <c r="GA609" s="466">
        <f t="shared" si="1439"/>
        <v>0</v>
      </c>
      <c r="GB609" s="466">
        <f t="shared" si="1440"/>
        <v>0</v>
      </c>
      <c r="GC609" s="468">
        <f t="shared" si="1441"/>
        <v>0</v>
      </c>
    </row>
    <row r="610" spans="1:185">
      <c r="A610" s="97">
        <v>607</v>
      </c>
      <c r="B610" s="97" t="s">
        <v>11</v>
      </c>
      <c r="C610" s="97" t="s">
        <v>213</v>
      </c>
      <c r="D610" s="97" t="s">
        <v>935</v>
      </c>
      <c r="E610" s="321">
        <v>0.70570996041212397</v>
      </c>
      <c r="F610" s="122">
        <v>5.1349975324662997E-2</v>
      </c>
      <c r="G610" s="122">
        <v>7.80625036413503</v>
      </c>
      <c r="H610" s="122">
        <v>0.69841213811688696</v>
      </c>
      <c r="I610" s="122">
        <v>4.7755477051937001E-2</v>
      </c>
      <c r="J610" s="122">
        <v>7.7302358430967999</v>
      </c>
      <c r="K610" s="122">
        <v>0.69319940790600298</v>
      </c>
      <c r="L610" s="122">
        <v>4.5187978285703999E-2</v>
      </c>
      <c r="M610" s="122">
        <v>7.6418946429712902</v>
      </c>
      <c r="N610" s="122">
        <v>0.67578888900165102</v>
      </c>
      <c r="O610" s="122">
        <v>3.6612532406485002E-2</v>
      </c>
      <c r="P610" s="475">
        <v>7.53127059988031</v>
      </c>
      <c r="Q610" s="474">
        <v>1</v>
      </c>
      <c r="R610" s="97">
        <v>0.70570996041212397</v>
      </c>
      <c r="S610" s="97">
        <v>5.1349975324662997E-2</v>
      </c>
      <c r="T610" s="97">
        <v>7.80625036413503</v>
      </c>
      <c r="U610" s="97">
        <v>0.69841213811688696</v>
      </c>
      <c r="V610" s="97">
        <v>4.7755477051937001E-2</v>
      </c>
      <c r="W610" s="97">
        <v>7.7302358430967999</v>
      </c>
      <c r="X610" s="97">
        <v>0.69319940790600298</v>
      </c>
      <c r="Y610" s="97">
        <v>4.5187978285703999E-2</v>
      </c>
      <c r="Z610" s="97">
        <v>7.6418946429712902</v>
      </c>
      <c r="AA610" s="97">
        <v>0.67578888900165102</v>
      </c>
      <c r="AB610" s="97">
        <v>3.6612532406485002E-2</v>
      </c>
      <c r="AC610" s="97">
        <v>7.53127059988031</v>
      </c>
      <c r="AD610" s="321">
        <v>589.13186338249204</v>
      </c>
      <c r="AE610" s="97">
        <v>42.867336929745498</v>
      </c>
      <c r="AF610" s="97">
        <v>6516.7151960947704</v>
      </c>
      <c r="AG610" s="97">
        <v>583.03958767631298</v>
      </c>
      <c r="AH610" s="97">
        <v>39.866623344663303</v>
      </c>
      <c r="AI610" s="97">
        <v>6453.2577150678198</v>
      </c>
      <c r="AJ610" s="97">
        <v>578.68796217189902</v>
      </c>
      <c r="AK610" s="97">
        <v>37.723256498175999</v>
      </c>
      <c r="AL610" s="97">
        <v>6379.509765625</v>
      </c>
      <c r="AM610" s="97">
        <v>564.15353298715695</v>
      </c>
      <c r="AN610" s="97">
        <v>30.564411230908501</v>
      </c>
      <c r="AO610" s="97">
        <v>6287.1600672239101</v>
      </c>
      <c r="AP610" s="466">
        <f t="shared" si="1298"/>
        <v>834.80735207201542</v>
      </c>
      <c r="AQ610" s="122">
        <f t="shared" si="1299"/>
        <v>834.80735207202031</v>
      </c>
      <c r="AR610" s="473">
        <f t="shared" si="1300"/>
        <v>834.80735207201542</v>
      </c>
      <c r="AS610" s="122">
        <f t="shared" si="1301"/>
        <v>834.80735207201519</v>
      </c>
      <c r="AT610" s="122">
        <f t="shared" si="1302"/>
        <v>834.80735207201292</v>
      </c>
      <c r="AU610" s="122">
        <f t="shared" si="1303"/>
        <v>834.80735207201496</v>
      </c>
      <c r="AV610" s="122">
        <f t="shared" si="1304"/>
        <v>834.80735207201508</v>
      </c>
      <c r="AW610" s="122">
        <f t="shared" si="1305"/>
        <v>834.80735207200905</v>
      </c>
      <c r="AX610" s="122">
        <f t="shared" si="1306"/>
        <v>834.80734342400524</v>
      </c>
      <c r="AY610" s="122">
        <f t="shared" si="1307"/>
        <v>834.80735207201474</v>
      </c>
      <c r="AZ610" s="122">
        <f t="shared" si="1308"/>
        <v>834.8073520720128</v>
      </c>
      <c r="BA610" s="469">
        <f t="shared" si="1309"/>
        <v>834.80735207201667</v>
      </c>
      <c r="BB610" s="97">
        <f t="shared" si="1310"/>
        <v>0.10890672933515542</v>
      </c>
      <c r="BC610" s="97">
        <f t="shared" si="1311"/>
        <v>7.9244423031582696E-3</v>
      </c>
      <c r="BD610" s="97">
        <f t="shared" si="1312"/>
        <v>1.2046779034163491</v>
      </c>
      <c r="BE610" s="97">
        <f t="shared" si="1313"/>
        <v>0.10778051318117157</v>
      </c>
      <c r="BF610" s="97">
        <f t="shared" si="1314"/>
        <v>7.3697313419372546E-3</v>
      </c>
      <c r="BG610" s="97">
        <f t="shared" si="1315"/>
        <v>1.1929471736085715</v>
      </c>
      <c r="BH610" s="97">
        <f t="shared" si="1316"/>
        <v>0.10697607307118305</v>
      </c>
      <c r="BI610" s="97">
        <f t="shared" si="1317"/>
        <v>6.9735092267793645E-3</v>
      </c>
      <c r="BJ610" s="97">
        <f t="shared" si="1318"/>
        <v>1.179314163291425</v>
      </c>
      <c r="BK610" s="97">
        <f t="shared" si="1319"/>
        <v>0.10428924310382146</v>
      </c>
      <c r="BL610" s="97">
        <f t="shared" si="1320"/>
        <v>5.6501273621518905E-3</v>
      </c>
      <c r="BM610" s="469">
        <f t="shared" si="1321"/>
        <v>1.1622424151304178</v>
      </c>
      <c r="BN610" s="467">
        <f t="shared" si="1322"/>
        <v>5530927.2983879931</v>
      </c>
      <c r="BO610" s="97">
        <f t="shared" si="1323"/>
        <v>24184681.500569437</v>
      </c>
      <c r="BP610" s="97">
        <f t="shared" si="1324"/>
        <v>1429319.8102997048</v>
      </c>
      <c r="BQ610" s="97">
        <f t="shared" si="1325"/>
        <v>5563391.1543762693</v>
      </c>
      <c r="BR610" s="97">
        <f t="shared" si="1326"/>
        <v>25193266.009397391</v>
      </c>
      <c r="BS610" s="97">
        <f t="shared" si="1327"/>
        <v>1437215.8964360475</v>
      </c>
      <c r="BT610" s="97">
        <f t="shared" si="1328"/>
        <v>5586906.0714398408</v>
      </c>
      <c r="BU610" s="97">
        <f t="shared" si="1329"/>
        <v>25989422.415017508</v>
      </c>
      <c r="BV610" s="97">
        <f t="shared" si="1330"/>
        <v>1446546.2830509655</v>
      </c>
      <c r="BW610" s="97">
        <f t="shared" si="1331"/>
        <v>5667491.8927202681</v>
      </c>
      <c r="BX610" s="97">
        <f t="shared" si="1332"/>
        <v>29258426.546998702</v>
      </c>
      <c r="BY610" s="469">
        <f t="shared" si="1333"/>
        <v>1458470.6741094198</v>
      </c>
      <c r="BZ610" s="470">
        <f t="shared" si="1334"/>
        <v>0.3918697204697249</v>
      </c>
      <c r="CA610" s="470">
        <f t="shared" si="1335"/>
        <v>23.548873536608809</v>
      </c>
      <c r="CB610" s="470">
        <f t="shared" si="1336"/>
        <v>9.1549703354798818E-3</v>
      </c>
      <c r="CC610" s="470">
        <f t="shared" si="1337"/>
        <v>0.39828854989381457</v>
      </c>
      <c r="CD610" s="470">
        <f t="shared" si="1338"/>
        <v>26.377357702864295</v>
      </c>
      <c r="CE610" s="470">
        <f t="shared" si="1339"/>
        <v>9.2960675819451222E-3</v>
      </c>
      <c r="CF610" s="470">
        <f t="shared" si="1340"/>
        <v>0.4029797203893038</v>
      </c>
      <c r="CG610" s="470">
        <f t="shared" si="1341"/>
        <v>28.757009497855442</v>
      </c>
      <c r="CH610" s="470">
        <f t="shared" si="1342"/>
        <v>9.4645788160756771E-3</v>
      </c>
      <c r="CI610" s="470">
        <f t="shared" si="1343"/>
        <v>0.4193241399021006</v>
      </c>
      <c r="CJ610" s="470">
        <f t="shared" si="1344"/>
        <v>39.956846227080838</v>
      </c>
      <c r="CK610" s="472">
        <f t="shared" si="1345"/>
        <v>9.6827663723342942E-3</v>
      </c>
      <c r="CL610" s="470">
        <f t="shared" si="1346"/>
        <v>0</v>
      </c>
      <c r="CM610" s="116">
        <f t="shared" si="1347"/>
        <v>0</v>
      </c>
      <c r="CN610" s="116">
        <f t="shared" si="1348"/>
        <v>0</v>
      </c>
      <c r="CO610" s="116">
        <f t="shared" si="1349"/>
        <v>0</v>
      </c>
      <c r="CP610" s="116">
        <f t="shared" si="1350"/>
        <v>0</v>
      </c>
      <c r="CQ610" s="116">
        <f t="shared" si="1351"/>
        <v>0</v>
      </c>
      <c r="CR610" s="116">
        <f t="shared" si="1352"/>
        <v>0</v>
      </c>
      <c r="CS610" s="116">
        <f t="shared" si="1353"/>
        <v>0</v>
      </c>
      <c r="CT610" s="116">
        <f t="shared" si="1354"/>
        <v>0</v>
      </c>
      <c r="CU610" s="116">
        <f t="shared" si="1355"/>
        <v>0</v>
      </c>
      <c r="CV610" s="116">
        <f t="shared" si="1356"/>
        <v>0</v>
      </c>
      <c r="CW610" s="471">
        <f t="shared" si="1357"/>
        <v>0</v>
      </c>
      <c r="CX610" s="470">
        <f t="shared" si="1358"/>
        <v>0</v>
      </c>
      <c r="CY610" s="116">
        <f t="shared" si="1359"/>
        <v>0</v>
      </c>
      <c r="CZ610" s="116">
        <f t="shared" si="1360"/>
        <v>0</v>
      </c>
      <c r="DA610" s="116">
        <f t="shared" si="1361"/>
        <v>0</v>
      </c>
      <c r="DB610" s="116">
        <f t="shared" si="1362"/>
        <v>0</v>
      </c>
      <c r="DC610" s="116">
        <f t="shared" si="1363"/>
        <v>0</v>
      </c>
      <c r="DD610" s="116">
        <f t="shared" si="1364"/>
        <v>0</v>
      </c>
      <c r="DE610" s="116">
        <f t="shared" si="1365"/>
        <v>0</v>
      </c>
      <c r="DF610" s="116">
        <f t="shared" si="1366"/>
        <v>0</v>
      </c>
      <c r="DG610" s="116">
        <f t="shared" si="1367"/>
        <v>0</v>
      </c>
      <c r="DH610" s="116">
        <f t="shared" si="1368"/>
        <v>0</v>
      </c>
      <c r="DI610" s="471">
        <f t="shared" si="1369"/>
        <v>0</v>
      </c>
      <c r="DJ610" s="470">
        <f t="shared" si="1370"/>
        <v>0</v>
      </c>
      <c r="DK610" s="116">
        <f t="shared" si="1371"/>
        <v>0</v>
      </c>
      <c r="DL610" s="116">
        <f t="shared" si="1372"/>
        <v>7.80625036413503</v>
      </c>
      <c r="DM610" s="116">
        <f t="shared" si="1373"/>
        <v>0</v>
      </c>
      <c r="DN610" s="116">
        <f t="shared" si="1374"/>
        <v>0</v>
      </c>
      <c r="DO610" s="116">
        <f t="shared" si="1375"/>
        <v>7.7302358430967999</v>
      </c>
      <c r="DP610" s="116">
        <f t="shared" si="1376"/>
        <v>0</v>
      </c>
      <c r="DQ610" s="116">
        <f t="shared" si="1377"/>
        <v>0</v>
      </c>
      <c r="DR610" s="116">
        <f t="shared" si="1378"/>
        <v>7.6418946429712902</v>
      </c>
      <c r="DS610" s="116">
        <f t="shared" si="1379"/>
        <v>0</v>
      </c>
      <c r="DT610" s="116">
        <f t="shared" si="1380"/>
        <v>0</v>
      </c>
      <c r="DU610" s="471">
        <f t="shared" si="1381"/>
        <v>7.53127059988031</v>
      </c>
      <c r="DV610" s="470">
        <f t="shared" si="1382"/>
        <v>0</v>
      </c>
      <c r="DW610" s="470">
        <f t="shared" si="1383"/>
        <v>0</v>
      </c>
      <c r="DX610" s="470">
        <f t="shared" si="1384"/>
        <v>0</v>
      </c>
      <c r="DY610" s="470">
        <f t="shared" si="1385"/>
        <v>0</v>
      </c>
      <c r="DZ610" s="470">
        <f t="shared" si="1386"/>
        <v>0</v>
      </c>
      <c r="EA610" s="470">
        <f t="shared" si="1387"/>
        <v>0</v>
      </c>
      <c r="EB610" s="470">
        <f t="shared" si="1388"/>
        <v>0</v>
      </c>
      <c r="EC610" s="470">
        <f t="shared" si="1389"/>
        <v>0</v>
      </c>
      <c r="ED610" s="470">
        <f t="shared" si="1390"/>
        <v>0</v>
      </c>
      <c r="EE610" s="470">
        <f t="shared" si="1391"/>
        <v>0</v>
      </c>
      <c r="EF610" s="470">
        <f t="shared" si="1392"/>
        <v>0</v>
      </c>
      <c r="EG610" s="470">
        <f t="shared" si="1393"/>
        <v>0</v>
      </c>
      <c r="EH610" s="466">
        <f t="shared" si="1394"/>
        <v>50.78590948560047</v>
      </c>
      <c r="EI610" s="122">
        <f t="shared" si="1395"/>
        <v>3051.9095950677415</v>
      </c>
      <c r="EJ610" s="122">
        <f t="shared" si="1396"/>
        <v>1.1864746636808836</v>
      </c>
      <c r="EK610" s="122">
        <f t="shared" si="1397"/>
        <v>51.617783123973389</v>
      </c>
      <c r="EL610" s="122">
        <f t="shared" si="1398"/>
        <v>3418.4782104655296</v>
      </c>
      <c r="EM610" s="122">
        <f t="shared" si="1399"/>
        <v>1.2047607205343236</v>
      </c>
      <c r="EN610" s="122">
        <f t="shared" si="1400"/>
        <v>52.225753956422125</v>
      </c>
      <c r="EO610" s="122">
        <f t="shared" si="1401"/>
        <v>3726.8786158931384</v>
      </c>
      <c r="EP610" s="122">
        <f t="shared" si="1402"/>
        <v>1.2265996017665937</v>
      </c>
      <c r="EQ610" s="122">
        <f t="shared" si="1403"/>
        <v>54.343973779521995</v>
      </c>
      <c r="ER610" s="122">
        <f t="shared" si="1404"/>
        <v>5178.3658441029238</v>
      </c>
      <c r="ES610" s="469">
        <f t="shared" si="1405"/>
        <v>1.254876482842662</v>
      </c>
      <c r="ET610" s="466">
        <f t="shared" si="1406"/>
        <v>0</v>
      </c>
      <c r="EU610" s="122">
        <f t="shared" si="1407"/>
        <v>0</v>
      </c>
      <c r="EV610" s="122">
        <f t="shared" si="1408"/>
        <v>0</v>
      </c>
      <c r="EW610" s="122">
        <f t="shared" si="1409"/>
        <v>0</v>
      </c>
      <c r="EX610" s="122">
        <f t="shared" si="1410"/>
        <v>0</v>
      </c>
      <c r="EY610" s="122">
        <f t="shared" si="1411"/>
        <v>0</v>
      </c>
      <c r="EZ610" s="122">
        <f t="shared" si="1412"/>
        <v>0</v>
      </c>
      <c r="FA610" s="122">
        <f t="shared" si="1413"/>
        <v>0</v>
      </c>
      <c r="FB610" s="122">
        <f t="shared" si="1414"/>
        <v>0</v>
      </c>
      <c r="FC610" s="122">
        <f t="shared" si="1415"/>
        <v>0</v>
      </c>
      <c r="FD610" s="122">
        <f t="shared" si="1416"/>
        <v>0</v>
      </c>
      <c r="FE610" s="469">
        <f t="shared" si="1417"/>
        <v>0</v>
      </c>
      <c r="FF610" s="466">
        <f t="shared" si="1418"/>
        <v>0</v>
      </c>
      <c r="FG610" s="466">
        <f t="shared" si="1419"/>
        <v>0</v>
      </c>
      <c r="FH610" s="466">
        <f t="shared" si="1420"/>
        <v>1.1864746636808836</v>
      </c>
      <c r="FI610" s="466">
        <f t="shared" si="1421"/>
        <v>0</v>
      </c>
      <c r="FJ610" s="466">
        <f t="shared" si="1422"/>
        <v>0</v>
      </c>
      <c r="FK610" s="466">
        <f t="shared" si="1423"/>
        <v>1.2047607205343236</v>
      </c>
      <c r="FL610" s="466">
        <f t="shared" si="1424"/>
        <v>0</v>
      </c>
      <c r="FM610" s="466">
        <f t="shared" si="1425"/>
        <v>0</v>
      </c>
      <c r="FN610" s="466">
        <f t="shared" si="1426"/>
        <v>1.2265996017665937</v>
      </c>
      <c r="FO610" s="466">
        <f t="shared" si="1427"/>
        <v>0</v>
      </c>
      <c r="FP610" s="466">
        <f t="shared" si="1428"/>
        <v>0</v>
      </c>
      <c r="FQ610" s="468">
        <f t="shared" si="1429"/>
        <v>1.254876482842662</v>
      </c>
      <c r="FR610" s="466">
        <f t="shared" si="1430"/>
        <v>0</v>
      </c>
      <c r="FS610" s="466">
        <f t="shared" si="1431"/>
        <v>0</v>
      </c>
      <c r="FT610" s="466">
        <f t="shared" si="1432"/>
        <v>0</v>
      </c>
      <c r="FU610" s="466">
        <f t="shared" si="1433"/>
        <v>0</v>
      </c>
      <c r="FV610" s="466">
        <f t="shared" si="1434"/>
        <v>0</v>
      </c>
      <c r="FW610" s="466">
        <f t="shared" si="1435"/>
        <v>0</v>
      </c>
      <c r="FX610" s="466">
        <f t="shared" si="1436"/>
        <v>0</v>
      </c>
      <c r="FY610" s="466">
        <f t="shared" si="1437"/>
        <v>0</v>
      </c>
      <c r="FZ610" s="466">
        <f t="shared" si="1438"/>
        <v>0</v>
      </c>
      <c r="GA610" s="466">
        <f t="shared" si="1439"/>
        <v>0</v>
      </c>
      <c r="GB610" s="466">
        <f t="shared" si="1440"/>
        <v>0</v>
      </c>
      <c r="GC610" s="468">
        <f t="shared" si="1441"/>
        <v>0</v>
      </c>
    </row>
    <row r="611" spans="1:185">
      <c r="A611" s="97">
        <v>608</v>
      </c>
      <c r="B611" s="97" t="s">
        <v>11</v>
      </c>
      <c r="C611" s="97" t="s">
        <v>213</v>
      </c>
      <c r="D611" s="97" t="s">
        <v>935</v>
      </c>
      <c r="E611" s="321">
        <v>0.75064016270232004</v>
      </c>
      <c r="F611" s="122">
        <v>0</v>
      </c>
      <c r="G611" s="122">
        <v>4.1213970570566003</v>
      </c>
      <c r="H611" s="122">
        <v>0.69610424154718498</v>
      </c>
      <c r="I611" s="122">
        <v>0</v>
      </c>
      <c r="J611" s="122">
        <v>3.9681451852163798</v>
      </c>
      <c r="K611" s="122">
        <v>0.657377567552486</v>
      </c>
      <c r="L611" s="122">
        <v>0</v>
      </c>
      <c r="M611" s="122">
        <v>3.8267196448011598</v>
      </c>
      <c r="N611" s="122">
        <v>0.53775505650719801</v>
      </c>
      <c r="O611" s="122">
        <v>0</v>
      </c>
      <c r="P611" s="475">
        <v>3.5932389452727702</v>
      </c>
      <c r="Q611" s="474">
        <v>1</v>
      </c>
      <c r="R611" s="97">
        <v>0.75064016270232004</v>
      </c>
      <c r="S611" s="97">
        <v>0</v>
      </c>
      <c r="T611" s="97">
        <v>4.1213970570566003</v>
      </c>
      <c r="U611" s="97">
        <v>0.69610424154718498</v>
      </c>
      <c r="V611" s="97">
        <v>0</v>
      </c>
      <c r="W611" s="97">
        <v>3.9681451852163798</v>
      </c>
      <c r="X611" s="97">
        <v>0.657377567552486</v>
      </c>
      <c r="Y611" s="97">
        <v>0</v>
      </c>
      <c r="Z611" s="97">
        <v>3.8267196448011598</v>
      </c>
      <c r="AA611" s="97">
        <v>0.53775505650719801</v>
      </c>
      <c r="AB611" s="97">
        <v>0</v>
      </c>
      <c r="AC611" s="97">
        <v>3.5932389452727702</v>
      </c>
      <c r="AD611" s="321">
        <v>1767.78233987204</v>
      </c>
      <c r="AE611" s="97">
        <v>0</v>
      </c>
      <c r="AF611" s="97">
        <v>9706.0259963129502</v>
      </c>
      <c r="AG611" s="97">
        <v>1639.34844691376</v>
      </c>
      <c r="AH611" s="97">
        <v>0</v>
      </c>
      <c r="AI611" s="97">
        <v>9345.1127837609201</v>
      </c>
      <c r="AJ611" s="97">
        <v>1548.1458524198099</v>
      </c>
      <c r="AK611" s="97">
        <v>0</v>
      </c>
      <c r="AL611" s="97">
        <v>9012.05078125</v>
      </c>
      <c r="AM611" s="97">
        <v>1266.4308936628399</v>
      </c>
      <c r="AN611" s="97">
        <v>0</v>
      </c>
      <c r="AO611" s="97">
        <v>8462.1962239884906</v>
      </c>
      <c r="AP611" s="466">
        <f t="shared" si="1298"/>
        <v>2355.0329807933367</v>
      </c>
      <c r="AQ611" s="122">
        <f t="shared" si="1299"/>
        <v>0</v>
      </c>
      <c r="AR611" s="473">
        <f t="shared" si="1300"/>
        <v>2355.0329807933513</v>
      </c>
      <c r="AS611" s="122">
        <f t="shared" si="1301"/>
        <v>2355.0329807933481</v>
      </c>
      <c r="AT611" s="122">
        <f t="shared" si="1302"/>
        <v>0</v>
      </c>
      <c r="AU611" s="122">
        <f t="shared" si="1303"/>
        <v>2355.0329807933522</v>
      </c>
      <c r="AV611" s="122">
        <f t="shared" si="1304"/>
        <v>2355.0329807933454</v>
      </c>
      <c r="AW611" s="122">
        <f t="shared" si="1305"/>
        <v>0</v>
      </c>
      <c r="AX611" s="122">
        <f t="shared" si="1306"/>
        <v>2355.0329310100988</v>
      </c>
      <c r="AY611" s="122">
        <f t="shared" si="1307"/>
        <v>2355.0329807933444</v>
      </c>
      <c r="AZ611" s="122">
        <f t="shared" si="1308"/>
        <v>0</v>
      </c>
      <c r="BA611" s="469">
        <f t="shared" si="1309"/>
        <v>2355.0329807933517</v>
      </c>
      <c r="BB611" s="97">
        <f t="shared" si="1310"/>
        <v>0.11584045799747247</v>
      </c>
      <c r="BC611" s="97">
        <f t="shared" si="1311"/>
        <v>0</v>
      </c>
      <c r="BD611" s="97">
        <f t="shared" si="1312"/>
        <v>0.63602315250510122</v>
      </c>
      <c r="BE611" s="97">
        <f t="shared" si="1313"/>
        <v>0.10742435345387613</v>
      </c>
      <c r="BF611" s="97">
        <f t="shared" si="1314"/>
        <v>0</v>
      </c>
      <c r="BG611" s="97">
        <f t="shared" si="1315"/>
        <v>0.61237298308300325</v>
      </c>
      <c r="BH611" s="97">
        <f t="shared" si="1316"/>
        <v>0.10144796706373864</v>
      </c>
      <c r="BI611" s="97">
        <f t="shared" si="1317"/>
        <v>0</v>
      </c>
      <c r="BJ611" s="97">
        <f t="shared" si="1318"/>
        <v>0.59054787940714781</v>
      </c>
      <c r="BK611" s="97">
        <f t="shared" si="1319"/>
        <v>8.2987555331427459E-2</v>
      </c>
      <c r="BL611" s="97">
        <f t="shared" si="1320"/>
        <v>0</v>
      </c>
      <c r="BM611" s="469">
        <f t="shared" si="1321"/>
        <v>0.55451661900992777</v>
      </c>
      <c r="BN611" s="467">
        <f t="shared" si="1322"/>
        <v>15070135.367923515</v>
      </c>
      <c r="BO611" s="97">
        <f t="shared" si="1323"/>
        <v>0</v>
      </c>
      <c r="BP611" s="97">
        <f t="shared" si="1324"/>
        <v>5777171.0497573484</v>
      </c>
      <c r="BQ611" s="97">
        <f t="shared" si="1325"/>
        <v>15723876.920494968</v>
      </c>
      <c r="BR611" s="97">
        <f t="shared" si="1326"/>
        <v>0</v>
      </c>
      <c r="BS611" s="97">
        <f t="shared" si="1327"/>
        <v>5901745.2978654122</v>
      </c>
      <c r="BT611" s="97">
        <f t="shared" si="1328"/>
        <v>16238857.76527898</v>
      </c>
      <c r="BU611" s="97">
        <f t="shared" si="1329"/>
        <v>0</v>
      </c>
      <c r="BV611" s="97">
        <f t="shared" si="1330"/>
        <v>6023568.3758868221</v>
      </c>
      <c r="BW611" s="97">
        <f t="shared" si="1331"/>
        <v>18183026.861795798</v>
      </c>
      <c r="BX611" s="97">
        <f t="shared" si="1332"/>
        <v>0</v>
      </c>
      <c r="BY611" s="469">
        <f t="shared" si="1333"/>
        <v>6240890.7789394213</v>
      </c>
      <c r="BZ611" s="470">
        <f t="shared" si="1334"/>
        <v>1.0038188813179618</v>
      </c>
      <c r="CA611" s="470">
        <f t="shared" si="1335"/>
        <v>0</v>
      </c>
      <c r="CB611" s="470">
        <f t="shared" si="1336"/>
        <v>7.0087533059521104E-2</v>
      </c>
      <c r="CC611" s="470">
        <f t="shared" si="1337"/>
        <v>1.1294197034015008</v>
      </c>
      <c r="CD611" s="470">
        <f t="shared" si="1338"/>
        <v>0</v>
      </c>
      <c r="CE611" s="470">
        <f t="shared" si="1339"/>
        <v>7.4364029318443339E-2</v>
      </c>
      <c r="CF611" s="470">
        <f t="shared" si="1340"/>
        <v>1.2351241179204404</v>
      </c>
      <c r="CG611" s="470">
        <f t="shared" si="1341"/>
        <v>0</v>
      </c>
      <c r="CH611" s="470">
        <f t="shared" si="1342"/>
        <v>7.8704072090442001E-2</v>
      </c>
      <c r="CI611" s="470">
        <f t="shared" si="1343"/>
        <v>1.6906421094296502</v>
      </c>
      <c r="CJ611" s="470">
        <f t="shared" si="1344"/>
        <v>0</v>
      </c>
      <c r="CK611" s="472">
        <f t="shared" si="1345"/>
        <v>8.6842134269276422E-2</v>
      </c>
      <c r="CL611" s="470">
        <f t="shared" si="1346"/>
        <v>0</v>
      </c>
      <c r="CM611" s="116">
        <f t="shared" si="1347"/>
        <v>0</v>
      </c>
      <c r="CN611" s="116">
        <f t="shared" si="1348"/>
        <v>0</v>
      </c>
      <c r="CO611" s="116">
        <f t="shared" si="1349"/>
        <v>0</v>
      </c>
      <c r="CP611" s="116">
        <f t="shared" si="1350"/>
        <v>0</v>
      </c>
      <c r="CQ611" s="116">
        <f t="shared" si="1351"/>
        <v>0</v>
      </c>
      <c r="CR611" s="116">
        <f t="shared" si="1352"/>
        <v>0</v>
      </c>
      <c r="CS611" s="116">
        <f t="shared" si="1353"/>
        <v>0</v>
      </c>
      <c r="CT611" s="116">
        <f t="shared" si="1354"/>
        <v>0</v>
      </c>
      <c r="CU611" s="116">
        <f t="shared" si="1355"/>
        <v>0</v>
      </c>
      <c r="CV611" s="116">
        <f t="shared" si="1356"/>
        <v>0</v>
      </c>
      <c r="CW611" s="471">
        <f t="shared" si="1357"/>
        <v>0</v>
      </c>
      <c r="CX611" s="470">
        <f t="shared" si="1358"/>
        <v>0</v>
      </c>
      <c r="CY611" s="116">
        <f t="shared" si="1359"/>
        <v>0</v>
      </c>
      <c r="CZ611" s="116">
        <f t="shared" si="1360"/>
        <v>0</v>
      </c>
      <c r="DA611" s="116">
        <f t="shared" si="1361"/>
        <v>0</v>
      </c>
      <c r="DB611" s="116">
        <f t="shared" si="1362"/>
        <v>0</v>
      </c>
      <c r="DC611" s="116">
        <f t="shared" si="1363"/>
        <v>0</v>
      </c>
      <c r="DD611" s="116">
        <f t="shared" si="1364"/>
        <v>0</v>
      </c>
      <c r="DE611" s="116">
        <f t="shared" si="1365"/>
        <v>0</v>
      </c>
      <c r="DF611" s="116">
        <f t="shared" si="1366"/>
        <v>0</v>
      </c>
      <c r="DG611" s="116">
        <f t="shared" si="1367"/>
        <v>0</v>
      </c>
      <c r="DH611" s="116">
        <f t="shared" si="1368"/>
        <v>0</v>
      </c>
      <c r="DI611" s="471">
        <f t="shared" si="1369"/>
        <v>0</v>
      </c>
      <c r="DJ611" s="470">
        <f t="shared" si="1370"/>
        <v>0</v>
      </c>
      <c r="DK611" s="116">
        <f t="shared" si="1371"/>
        <v>0</v>
      </c>
      <c r="DL611" s="116">
        <f t="shared" si="1372"/>
        <v>0</v>
      </c>
      <c r="DM611" s="116">
        <f t="shared" si="1373"/>
        <v>0</v>
      </c>
      <c r="DN611" s="116">
        <f t="shared" si="1374"/>
        <v>0</v>
      </c>
      <c r="DO611" s="116">
        <f t="shared" si="1375"/>
        <v>0</v>
      </c>
      <c r="DP611" s="116">
        <f t="shared" si="1376"/>
        <v>0</v>
      </c>
      <c r="DQ611" s="116">
        <f t="shared" si="1377"/>
        <v>0</v>
      </c>
      <c r="DR611" s="116">
        <f t="shared" si="1378"/>
        <v>0</v>
      </c>
      <c r="DS611" s="116">
        <f t="shared" si="1379"/>
        <v>0</v>
      </c>
      <c r="DT611" s="116">
        <f t="shared" si="1380"/>
        <v>0</v>
      </c>
      <c r="DU611" s="471">
        <f t="shared" si="1381"/>
        <v>0</v>
      </c>
      <c r="DV611" s="470">
        <f t="shared" si="1382"/>
        <v>0</v>
      </c>
      <c r="DW611" s="470">
        <f t="shared" si="1383"/>
        <v>0</v>
      </c>
      <c r="DX611" s="470">
        <f t="shared" si="1384"/>
        <v>0</v>
      </c>
      <c r="DY611" s="470">
        <f t="shared" si="1385"/>
        <v>0</v>
      </c>
      <c r="DZ611" s="470">
        <f t="shared" si="1386"/>
        <v>0</v>
      </c>
      <c r="EA611" s="470">
        <f t="shared" si="1387"/>
        <v>0</v>
      </c>
      <c r="EB611" s="470">
        <f t="shared" si="1388"/>
        <v>0</v>
      </c>
      <c r="EC611" s="470">
        <f t="shared" si="1389"/>
        <v>0</v>
      </c>
      <c r="ED611" s="470">
        <f t="shared" si="1390"/>
        <v>0</v>
      </c>
      <c r="EE611" s="470">
        <f t="shared" si="1391"/>
        <v>0</v>
      </c>
      <c r="EF611" s="470">
        <f t="shared" si="1392"/>
        <v>0</v>
      </c>
      <c r="EG611" s="470">
        <f t="shared" si="1393"/>
        <v>0</v>
      </c>
      <c r="EH611" s="466">
        <f t="shared" si="1394"/>
        <v>130.09388626771772</v>
      </c>
      <c r="EI611" s="122">
        <f t="shared" si="1395"/>
        <v>0</v>
      </c>
      <c r="EJ611" s="122">
        <f t="shared" si="1396"/>
        <v>9.083271618340989</v>
      </c>
      <c r="EK611" s="122">
        <f t="shared" si="1397"/>
        <v>146.37162258785381</v>
      </c>
      <c r="EL611" s="122">
        <f t="shared" si="1398"/>
        <v>0</v>
      </c>
      <c r="EM611" s="122">
        <f t="shared" si="1399"/>
        <v>9.6375010996614598</v>
      </c>
      <c r="EN611" s="122">
        <f t="shared" si="1400"/>
        <v>160.07080511604815</v>
      </c>
      <c r="EO611" s="122">
        <f t="shared" si="1401"/>
        <v>0</v>
      </c>
      <c r="EP611" s="122">
        <f t="shared" si="1402"/>
        <v>10.199966143192139</v>
      </c>
      <c r="EQ611" s="122">
        <f t="shared" si="1403"/>
        <v>219.10546453836639</v>
      </c>
      <c r="ER611" s="122">
        <f t="shared" si="1404"/>
        <v>0</v>
      </c>
      <c r="ES611" s="469">
        <f t="shared" si="1405"/>
        <v>11.254650564093712</v>
      </c>
      <c r="ET611" s="466">
        <f t="shared" si="1406"/>
        <v>0</v>
      </c>
      <c r="EU611" s="122">
        <f t="shared" si="1407"/>
        <v>0</v>
      </c>
      <c r="EV611" s="122">
        <f t="shared" si="1408"/>
        <v>0</v>
      </c>
      <c r="EW611" s="122">
        <f t="shared" si="1409"/>
        <v>0</v>
      </c>
      <c r="EX611" s="122">
        <f t="shared" si="1410"/>
        <v>0</v>
      </c>
      <c r="EY611" s="122">
        <f t="shared" si="1411"/>
        <v>0</v>
      </c>
      <c r="EZ611" s="122">
        <f t="shared" si="1412"/>
        <v>0</v>
      </c>
      <c r="FA611" s="122">
        <f t="shared" si="1413"/>
        <v>0</v>
      </c>
      <c r="FB611" s="122">
        <f t="shared" si="1414"/>
        <v>0</v>
      </c>
      <c r="FC611" s="122">
        <f t="shared" si="1415"/>
        <v>0</v>
      </c>
      <c r="FD611" s="122">
        <f t="shared" si="1416"/>
        <v>0</v>
      </c>
      <c r="FE611" s="469">
        <f t="shared" si="1417"/>
        <v>0</v>
      </c>
      <c r="FF611" s="466">
        <f t="shared" si="1418"/>
        <v>0</v>
      </c>
      <c r="FG611" s="466">
        <f t="shared" si="1419"/>
        <v>0</v>
      </c>
      <c r="FH611" s="466">
        <f t="shared" si="1420"/>
        <v>0</v>
      </c>
      <c r="FI611" s="466">
        <f t="shared" si="1421"/>
        <v>0</v>
      </c>
      <c r="FJ611" s="466">
        <f t="shared" si="1422"/>
        <v>0</v>
      </c>
      <c r="FK611" s="466">
        <f t="shared" si="1423"/>
        <v>0</v>
      </c>
      <c r="FL611" s="466">
        <f t="shared" si="1424"/>
        <v>0</v>
      </c>
      <c r="FM611" s="466">
        <f t="shared" si="1425"/>
        <v>0</v>
      </c>
      <c r="FN611" s="466">
        <f t="shared" si="1426"/>
        <v>0</v>
      </c>
      <c r="FO611" s="466">
        <f t="shared" si="1427"/>
        <v>0</v>
      </c>
      <c r="FP611" s="466">
        <f t="shared" si="1428"/>
        <v>0</v>
      </c>
      <c r="FQ611" s="468">
        <f t="shared" si="1429"/>
        <v>0</v>
      </c>
      <c r="FR611" s="466">
        <f t="shared" si="1430"/>
        <v>0</v>
      </c>
      <c r="FS611" s="466">
        <f t="shared" si="1431"/>
        <v>0</v>
      </c>
      <c r="FT611" s="466">
        <f t="shared" si="1432"/>
        <v>0</v>
      </c>
      <c r="FU611" s="466">
        <f t="shared" si="1433"/>
        <v>0</v>
      </c>
      <c r="FV611" s="466">
        <f t="shared" si="1434"/>
        <v>0</v>
      </c>
      <c r="FW611" s="466">
        <f t="shared" si="1435"/>
        <v>0</v>
      </c>
      <c r="FX611" s="466">
        <f t="shared" si="1436"/>
        <v>0</v>
      </c>
      <c r="FY611" s="466">
        <f t="shared" si="1437"/>
        <v>0</v>
      </c>
      <c r="FZ611" s="466">
        <f t="shared" si="1438"/>
        <v>0</v>
      </c>
      <c r="GA611" s="466">
        <f t="shared" si="1439"/>
        <v>0</v>
      </c>
      <c r="GB611" s="466">
        <f t="shared" si="1440"/>
        <v>0</v>
      </c>
      <c r="GC611" s="468">
        <f t="shared" si="1441"/>
        <v>0</v>
      </c>
    </row>
    <row r="612" spans="1:185">
      <c r="A612" s="97">
        <v>609</v>
      </c>
      <c r="B612" s="97" t="s">
        <v>11</v>
      </c>
      <c r="C612" s="97" t="s">
        <v>213</v>
      </c>
      <c r="D612" s="97" t="s">
        <v>935</v>
      </c>
      <c r="E612" s="321">
        <v>0.796309148264983</v>
      </c>
      <c r="F612" s="122">
        <v>0.47567823343848498</v>
      </c>
      <c r="G612" s="122">
        <v>2.5645583596214401</v>
      </c>
      <c r="H612" s="122">
        <v>0.73061364353312197</v>
      </c>
      <c r="I612" s="122">
        <v>0.45537594637223899</v>
      </c>
      <c r="J612" s="122">
        <v>2.5147930678233301</v>
      </c>
      <c r="K612" s="122">
        <v>0.68482586750788499</v>
      </c>
      <c r="L612" s="122">
        <v>0.441225867507886</v>
      </c>
      <c r="M612" s="122">
        <v>2.45695772870662</v>
      </c>
      <c r="N612" s="122">
        <v>0.58050936908517303</v>
      </c>
      <c r="O612" s="122">
        <v>0.40898829652996799</v>
      </c>
      <c r="P612" s="475">
        <v>2.3845342271293299</v>
      </c>
      <c r="Q612" s="474">
        <v>9</v>
      </c>
      <c r="R612" s="97">
        <v>7.1667823343848402</v>
      </c>
      <c r="S612" s="97">
        <v>4.2811041009463597</v>
      </c>
      <c r="T612" s="97">
        <v>23.081025236593</v>
      </c>
      <c r="U612" s="97">
        <v>6.5755227917980896</v>
      </c>
      <c r="V612" s="97">
        <v>4.0983835173501504</v>
      </c>
      <c r="W612" s="97">
        <v>22.633137610409999</v>
      </c>
      <c r="X612" s="97">
        <v>6.1634328075709597</v>
      </c>
      <c r="Y612" s="97">
        <v>3.9710328075709702</v>
      </c>
      <c r="Z612" s="97">
        <v>22.112619558359501</v>
      </c>
      <c r="AA612" s="97">
        <v>5.2245843217665504</v>
      </c>
      <c r="AB612" s="97">
        <v>3.6808946687697</v>
      </c>
      <c r="AC612" s="97">
        <v>21.460808044163901</v>
      </c>
      <c r="AD612" s="321">
        <v>25891.066472845101</v>
      </c>
      <c r="AE612" s="97">
        <v>15466.124919543299</v>
      </c>
      <c r="AF612" s="97">
        <v>83383.634493113103</v>
      </c>
      <c r="AG612" s="97">
        <v>23755.053488835401</v>
      </c>
      <c r="AH612" s="97">
        <v>14806.019651221</v>
      </c>
      <c r="AI612" s="97">
        <v>81765.573868300897</v>
      </c>
      <c r="AJ612" s="97">
        <v>22266.317166646801</v>
      </c>
      <c r="AK612" s="97">
        <v>14345.9462823903</v>
      </c>
      <c r="AL612" s="97">
        <v>79885.125534057603</v>
      </c>
      <c r="AM612" s="97">
        <v>18874.5874587041</v>
      </c>
      <c r="AN612" s="97">
        <v>13297.779129054201</v>
      </c>
      <c r="AO612" s="97">
        <v>77530.359052004394</v>
      </c>
      <c r="AP612" s="466">
        <f t="shared" si="1298"/>
        <v>3612.6486427004702</v>
      </c>
      <c r="AQ612" s="122">
        <f t="shared" si="1299"/>
        <v>3612.6486427004738</v>
      </c>
      <c r="AR612" s="473">
        <f t="shared" si="1300"/>
        <v>3612.6486427004747</v>
      </c>
      <c r="AS612" s="122">
        <f t="shared" si="1301"/>
        <v>3612.6486427004743</v>
      </c>
      <c r="AT612" s="122">
        <f t="shared" si="1302"/>
        <v>3612.6486427004702</v>
      </c>
      <c r="AU612" s="122">
        <f t="shared" si="1303"/>
        <v>3612.6486427004811</v>
      </c>
      <c r="AV612" s="122">
        <f t="shared" si="1304"/>
        <v>3612.6486427004743</v>
      </c>
      <c r="AW612" s="122">
        <f t="shared" si="1305"/>
        <v>3612.6486427004693</v>
      </c>
      <c r="AX612" s="122">
        <f t="shared" si="1306"/>
        <v>3612.648665311915</v>
      </c>
      <c r="AY612" s="122">
        <f t="shared" si="1307"/>
        <v>3612.6486427004729</v>
      </c>
      <c r="AZ612" s="122">
        <f t="shared" si="1308"/>
        <v>3612.6486427004561</v>
      </c>
      <c r="BA612" s="469">
        <f t="shared" si="1309"/>
        <v>3612.6486427004861</v>
      </c>
      <c r="BB612" s="97">
        <f t="shared" si="1310"/>
        <v>0.12288819733613719</v>
      </c>
      <c r="BC612" s="97">
        <f t="shared" si="1311"/>
        <v>7.3407722046967966E-2</v>
      </c>
      <c r="BD612" s="97">
        <f t="shared" si="1312"/>
        <v>0.39576834507535752</v>
      </c>
      <c r="BE612" s="97">
        <f t="shared" si="1313"/>
        <v>0.11274992105590589</v>
      </c>
      <c r="BF612" s="97">
        <f t="shared" si="1314"/>
        <v>7.0274627990711408E-2</v>
      </c>
      <c r="BG612" s="97">
        <f t="shared" si="1315"/>
        <v>0.38808845465553587</v>
      </c>
      <c r="BH612" s="97">
        <f t="shared" si="1316"/>
        <v>0.10568384970907793</v>
      </c>
      <c r="BI612" s="97">
        <f t="shared" si="1317"/>
        <v>6.8090956375744763E-2</v>
      </c>
      <c r="BJ612" s="97">
        <f t="shared" si="1318"/>
        <v>0.37916317660006932</v>
      </c>
      <c r="BK612" s="97">
        <f t="shared" si="1319"/>
        <v>8.9585495858044081E-2</v>
      </c>
      <c r="BL612" s="97">
        <f t="shared" si="1320"/>
        <v>6.3115982783385829E-2</v>
      </c>
      <c r="BM612" s="469">
        <f t="shared" si="1321"/>
        <v>0.36798662089554735</v>
      </c>
      <c r="BN612" s="467">
        <f t="shared" si="1322"/>
        <v>22361708.769132752</v>
      </c>
      <c r="BO612" s="97">
        <f t="shared" si="1323"/>
        <v>29887295.048128065</v>
      </c>
      <c r="BP612" s="97">
        <f t="shared" si="1324"/>
        <v>11575503.773661708</v>
      </c>
      <c r="BQ612" s="97">
        <f t="shared" si="1325"/>
        <v>23472414.620943088</v>
      </c>
      <c r="BR612" s="97">
        <f t="shared" si="1326"/>
        <v>30630326.642764997</v>
      </c>
      <c r="BS612" s="97">
        <f t="shared" si="1327"/>
        <v>11703916.581578024</v>
      </c>
      <c r="BT612" s="97">
        <f t="shared" si="1328"/>
        <v>24343462.989330504</v>
      </c>
      <c r="BU612" s="97">
        <f t="shared" si="1329"/>
        <v>31179551.467636835</v>
      </c>
      <c r="BV612" s="97">
        <f t="shared" si="1330"/>
        <v>11858236.108731013</v>
      </c>
      <c r="BW612" s="97">
        <f t="shared" si="1331"/>
        <v>26717104.468992665</v>
      </c>
      <c r="BX612" s="97">
        <f t="shared" si="1332"/>
        <v>32540240.714440644</v>
      </c>
      <c r="BY612" s="469">
        <f t="shared" si="1333"/>
        <v>12059679.953911548</v>
      </c>
      <c r="BZ612" s="470">
        <f t="shared" si="1334"/>
        <v>0.15600940370300898</v>
      </c>
      <c r="CA612" s="470">
        <f t="shared" si="1335"/>
        <v>0.34906059679232426</v>
      </c>
      <c r="CB612" s="470">
        <f t="shared" si="1336"/>
        <v>2.5075800695607171E-2</v>
      </c>
      <c r="CC612" s="470">
        <f t="shared" si="1337"/>
        <v>0.17848325801730291</v>
      </c>
      <c r="CD612" s="470">
        <f t="shared" si="1338"/>
        <v>0.37368790052339135</v>
      </c>
      <c r="CE612" s="470">
        <f t="shared" si="1339"/>
        <v>2.5855709409452067E-2</v>
      </c>
      <c r="CF612" s="470">
        <f t="shared" si="1340"/>
        <v>0.19748299161652083</v>
      </c>
      <c r="CG612" s="470">
        <f t="shared" si="1341"/>
        <v>0.39258743226940201</v>
      </c>
      <c r="CH612" s="470">
        <f t="shared" si="1342"/>
        <v>2.681327754370038E-2</v>
      </c>
      <c r="CI612" s="470">
        <f t="shared" si="1343"/>
        <v>0.25568641277052839</v>
      </c>
      <c r="CJ612" s="470">
        <f t="shared" si="1344"/>
        <v>0.44201537455725226</v>
      </c>
      <c r="CK612" s="472">
        <f t="shared" si="1345"/>
        <v>2.8096984813186204E-2</v>
      </c>
      <c r="CL612" s="470">
        <f t="shared" si="1346"/>
        <v>0</v>
      </c>
      <c r="CM612" s="116">
        <f t="shared" si="1347"/>
        <v>0</v>
      </c>
      <c r="CN612" s="116">
        <f t="shared" si="1348"/>
        <v>0</v>
      </c>
      <c r="CO612" s="116">
        <f t="shared" si="1349"/>
        <v>0</v>
      </c>
      <c r="CP612" s="116">
        <f t="shared" si="1350"/>
        <v>0</v>
      </c>
      <c r="CQ612" s="116">
        <f t="shared" si="1351"/>
        <v>0</v>
      </c>
      <c r="CR612" s="116">
        <f t="shared" si="1352"/>
        <v>0</v>
      </c>
      <c r="CS612" s="116">
        <f t="shared" si="1353"/>
        <v>0</v>
      </c>
      <c r="CT612" s="116">
        <f t="shared" si="1354"/>
        <v>0</v>
      </c>
      <c r="CU612" s="116">
        <f t="shared" si="1355"/>
        <v>0</v>
      </c>
      <c r="CV612" s="116">
        <f t="shared" si="1356"/>
        <v>0</v>
      </c>
      <c r="CW612" s="471">
        <f t="shared" si="1357"/>
        <v>0</v>
      </c>
      <c r="CX612" s="470">
        <f t="shared" si="1358"/>
        <v>0</v>
      </c>
      <c r="CY612" s="116">
        <f t="shared" si="1359"/>
        <v>0</v>
      </c>
      <c r="CZ612" s="116">
        <f t="shared" si="1360"/>
        <v>0</v>
      </c>
      <c r="DA612" s="116">
        <f t="shared" si="1361"/>
        <v>0</v>
      </c>
      <c r="DB612" s="116">
        <f t="shared" si="1362"/>
        <v>0</v>
      </c>
      <c r="DC612" s="116">
        <f t="shared" si="1363"/>
        <v>0</v>
      </c>
      <c r="DD612" s="116">
        <f t="shared" si="1364"/>
        <v>0</v>
      </c>
      <c r="DE612" s="116">
        <f t="shared" si="1365"/>
        <v>0</v>
      </c>
      <c r="DF612" s="116">
        <f t="shared" si="1366"/>
        <v>0</v>
      </c>
      <c r="DG612" s="116">
        <f t="shared" si="1367"/>
        <v>0</v>
      </c>
      <c r="DH612" s="116">
        <f t="shared" si="1368"/>
        <v>0</v>
      </c>
      <c r="DI612" s="471">
        <f t="shared" si="1369"/>
        <v>0</v>
      </c>
      <c r="DJ612" s="470">
        <f t="shared" si="1370"/>
        <v>0</v>
      </c>
      <c r="DK612" s="116">
        <f t="shared" si="1371"/>
        <v>0</v>
      </c>
      <c r="DL612" s="116">
        <f t="shared" si="1372"/>
        <v>0</v>
      </c>
      <c r="DM612" s="116">
        <f t="shared" si="1373"/>
        <v>0</v>
      </c>
      <c r="DN612" s="116">
        <f t="shared" si="1374"/>
        <v>0</v>
      </c>
      <c r="DO612" s="116">
        <f t="shared" si="1375"/>
        <v>0</v>
      </c>
      <c r="DP612" s="116">
        <f t="shared" si="1376"/>
        <v>0</v>
      </c>
      <c r="DQ612" s="116">
        <f t="shared" si="1377"/>
        <v>0</v>
      </c>
      <c r="DR612" s="116">
        <f t="shared" si="1378"/>
        <v>0</v>
      </c>
      <c r="DS612" s="116">
        <f t="shared" si="1379"/>
        <v>0</v>
      </c>
      <c r="DT612" s="116">
        <f t="shared" si="1380"/>
        <v>0</v>
      </c>
      <c r="DU612" s="471">
        <f t="shared" si="1381"/>
        <v>0</v>
      </c>
      <c r="DV612" s="470">
        <f t="shared" si="1382"/>
        <v>0</v>
      </c>
      <c r="DW612" s="470">
        <f t="shared" si="1383"/>
        <v>0</v>
      </c>
      <c r="DX612" s="470">
        <f t="shared" si="1384"/>
        <v>23.081025236593</v>
      </c>
      <c r="DY612" s="470">
        <f t="shared" si="1385"/>
        <v>0</v>
      </c>
      <c r="DZ612" s="470">
        <f t="shared" si="1386"/>
        <v>0</v>
      </c>
      <c r="EA612" s="470">
        <f t="shared" si="1387"/>
        <v>22.633137610409999</v>
      </c>
      <c r="EB612" s="470">
        <f t="shared" si="1388"/>
        <v>0</v>
      </c>
      <c r="EC612" s="470">
        <f t="shared" si="1389"/>
        <v>0</v>
      </c>
      <c r="ED612" s="470">
        <f t="shared" si="1390"/>
        <v>22.112619558359501</v>
      </c>
      <c r="EE612" s="470">
        <f t="shared" si="1391"/>
        <v>0</v>
      </c>
      <c r="EF612" s="470">
        <f t="shared" si="1392"/>
        <v>0</v>
      </c>
      <c r="EG612" s="470">
        <f t="shared" si="1393"/>
        <v>21.460808044163901</v>
      </c>
      <c r="EH612" s="466">
        <f t="shared" si="1394"/>
        <v>181.96791273588764</v>
      </c>
      <c r="EI612" s="122">
        <f t="shared" si="1395"/>
        <v>407.14102297038283</v>
      </c>
      <c r="EJ612" s="122">
        <f t="shared" si="1396"/>
        <v>29.248179945916689</v>
      </c>
      <c r="EK612" s="122">
        <f t="shared" si="1397"/>
        <v>208.18120670172826</v>
      </c>
      <c r="EL612" s="122">
        <f t="shared" si="1398"/>
        <v>435.8660802418417</v>
      </c>
      <c r="EM612" s="122">
        <f t="shared" si="1399"/>
        <v>30.157858192319388</v>
      </c>
      <c r="EN612" s="122">
        <f t="shared" si="1400"/>
        <v>230.34231868296024</v>
      </c>
      <c r="EO612" s="122">
        <f t="shared" si="1401"/>
        <v>457.91031771648835</v>
      </c>
      <c r="EP612" s="122">
        <f t="shared" si="1402"/>
        <v>31.274756728918188</v>
      </c>
      <c r="EQ612" s="122">
        <f t="shared" si="1403"/>
        <v>298.23024601357582</v>
      </c>
      <c r="ER612" s="122">
        <f t="shared" si="1404"/>
        <v>515.56260838271044</v>
      </c>
      <c r="ES612" s="469">
        <f t="shared" si="1405"/>
        <v>32.772060909613003</v>
      </c>
      <c r="ET612" s="466">
        <f t="shared" si="1406"/>
        <v>0</v>
      </c>
      <c r="EU612" s="122">
        <f t="shared" si="1407"/>
        <v>0</v>
      </c>
      <c r="EV612" s="122">
        <f t="shared" si="1408"/>
        <v>0</v>
      </c>
      <c r="EW612" s="122">
        <f t="shared" si="1409"/>
        <v>0</v>
      </c>
      <c r="EX612" s="122">
        <f t="shared" si="1410"/>
        <v>0</v>
      </c>
      <c r="EY612" s="122">
        <f t="shared" si="1411"/>
        <v>0</v>
      </c>
      <c r="EZ612" s="122">
        <f t="shared" si="1412"/>
        <v>0</v>
      </c>
      <c r="FA612" s="122">
        <f t="shared" si="1413"/>
        <v>0</v>
      </c>
      <c r="FB612" s="122">
        <f t="shared" si="1414"/>
        <v>0</v>
      </c>
      <c r="FC612" s="122">
        <f t="shared" si="1415"/>
        <v>0</v>
      </c>
      <c r="FD612" s="122">
        <f t="shared" si="1416"/>
        <v>0</v>
      </c>
      <c r="FE612" s="469">
        <f t="shared" si="1417"/>
        <v>0</v>
      </c>
      <c r="FF612" s="466">
        <f t="shared" si="1418"/>
        <v>0</v>
      </c>
      <c r="FG612" s="466">
        <f t="shared" si="1419"/>
        <v>0</v>
      </c>
      <c r="FH612" s="466">
        <f t="shared" si="1420"/>
        <v>0</v>
      </c>
      <c r="FI612" s="466">
        <f t="shared" si="1421"/>
        <v>0</v>
      </c>
      <c r="FJ612" s="466">
        <f t="shared" si="1422"/>
        <v>0</v>
      </c>
      <c r="FK612" s="466">
        <f t="shared" si="1423"/>
        <v>0</v>
      </c>
      <c r="FL612" s="466">
        <f t="shared" si="1424"/>
        <v>0</v>
      </c>
      <c r="FM612" s="466">
        <f t="shared" si="1425"/>
        <v>0</v>
      </c>
      <c r="FN612" s="466">
        <f t="shared" si="1426"/>
        <v>0</v>
      </c>
      <c r="FO612" s="466">
        <f t="shared" si="1427"/>
        <v>0</v>
      </c>
      <c r="FP612" s="466">
        <f t="shared" si="1428"/>
        <v>0</v>
      </c>
      <c r="FQ612" s="468">
        <f t="shared" si="1429"/>
        <v>0</v>
      </c>
      <c r="FR612" s="466">
        <f t="shared" si="1430"/>
        <v>0</v>
      </c>
      <c r="FS612" s="466">
        <f t="shared" si="1431"/>
        <v>0</v>
      </c>
      <c r="FT612" s="466">
        <f t="shared" si="1432"/>
        <v>29.248179945916689</v>
      </c>
      <c r="FU612" s="466">
        <f t="shared" si="1433"/>
        <v>0</v>
      </c>
      <c r="FV612" s="466">
        <f t="shared" si="1434"/>
        <v>0</v>
      </c>
      <c r="FW612" s="466">
        <f t="shared" si="1435"/>
        <v>30.157858192319388</v>
      </c>
      <c r="FX612" s="466">
        <f t="shared" si="1436"/>
        <v>0</v>
      </c>
      <c r="FY612" s="466">
        <f t="shared" si="1437"/>
        <v>0</v>
      </c>
      <c r="FZ612" s="466">
        <f t="shared" si="1438"/>
        <v>31.274756728918188</v>
      </c>
      <c r="GA612" s="466">
        <f t="shared" si="1439"/>
        <v>0</v>
      </c>
      <c r="GB612" s="466">
        <f t="shared" si="1440"/>
        <v>0</v>
      </c>
      <c r="GC612" s="468">
        <f t="shared" si="1441"/>
        <v>32.772060909613003</v>
      </c>
    </row>
    <row r="613" spans="1:185">
      <c r="A613" s="97">
        <v>610</v>
      </c>
      <c r="B613" s="97" t="s">
        <v>11</v>
      </c>
      <c r="C613" s="97" t="s">
        <v>213</v>
      </c>
      <c r="D613" s="97" t="s">
        <v>935</v>
      </c>
      <c r="E613" s="321">
        <v>0.81562258439500801</v>
      </c>
      <c r="F613" s="122">
        <v>7.34063796542224</v>
      </c>
      <c r="G613" s="122">
        <v>11.3092538764715</v>
      </c>
      <c r="H613" s="122">
        <v>0.74833372118242003</v>
      </c>
      <c r="I613" s="122">
        <v>6.7350353332749</v>
      </c>
      <c r="J613" s="122">
        <v>11.157363692178199</v>
      </c>
      <c r="K613" s="122">
        <v>0.70143542257970704</v>
      </c>
      <c r="L613" s="122">
        <v>6.3129486502631202</v>
      </c>
      <c r="M613" s="122">
        <v>10.9808426671887</v>
      </c>
      <c r="N613" s="122">
        <v>0.59458886402396105</v>
      </c>
      <c r="O613" s="122">
        <v>5.3513250767928104</v>
      </c>
      <c r="P613" s="475">
        <v>10.759796660940699</v>
      </c>
      <c r="Q613" s="474">
        <v>1</v>
      </c>
      <c r="R613" s="97">
        <v>0.81562258439500801</v>
      </c>
      <c r="S613" s="97">
        <v>7.34063796542224</v>
      </c>
      <c r="T613" s="97">
        <v>11.3092538764715</v>
      </c>
      <c r="U613" s="97">
        <v>0.74833372118242003</v>
      </c>
      <c r="V613" s="97">
        <v>6.7350353332749</v>
      </c>
      <c r="W613" s="97">
        <v>11.157363692178199</v>
      </c>
      <c r="X613" s="97">
        <v>0.70143542257970704</v>
      </c>
      <c r="Y613" s="97">
        <v>6.3129486502631202</v>
      </c>
      <c r="Z613" s="97">
        <v>10.9808426671887</v>
      </c>
      <c r="AA613" s="97">
        <v>0.59458886402396105</v>
      </c>
      <c r="AB613" s="97">
        <v>5.3513250767928104</v>
      </c>
      <c r="AC613" s="97">
        <v>10.759796660940699</v>
      </c>
      <c r="AD613" s="321">
        <v>1388.03570249376</v>
      </c>
      <c r="AE613" s="97">
        <v>12492.380385279601</v>
      </c>
      <c r="AF613" s="97">
        <v>19246.2156510198</v>
      </c>
      <c r="AG613" s="97">
        <v>1273.52275703802</v>
      </c>
      <c r="AH613" s="97">
        <v>11461.759003494</v>
      </c>
      <c r="AI613" s="97">
        <v>18987.727224275499</v>
      </c>
      <c r="AJ613" s="97">
        <v>1193.71070414463</v>
      </c>
      <c r="AK613" s="97">
        <v>10743.447131340399</v>
      </c>
      <c r="AL613" s="97">
        <v>18687.322265625</v>
      </c>
      <c r="AM613" s="97">
        <v>1011.87802711795</v>
      </c>
      <c r="AN613" s="97">
        <v>9106.9453008688306</v>
      </c>
      <c r="AO613" s="97">
        <v>18311.143171736701</v>
      </c>
      <c r="AP613" s="466">
        <f t="shared" si="1298"/>
        <v>1701.8112654682584</v>
      </c>
      <c r="AQ613" s="122">
        <f t="shared" si="1299"/>
        <v>1701.8112654682634</v>
      </c>
      <c r="AR613" s="473">
        <f t="shared" si="1300"/>
        <v>1701.8112654682611</v>
      </c>
      <c r="AS613" s="122">
        <f t="shared" si="1301"/>
        <v>1701.8112654682516</v>
      </c>
      <c r="AT613" s="122">
        <f t="shared" si="1302"/>
        <v>1701.8112654682598</v>
      </c>
      <c r="AU613" s="122">
        <f t="shared" si="1303"/>
        <v>1701.8112654682689</v>
      </c>
      <c r="AV613" s="122">
        <f t="shared" si="1304"/>
        <v>1701.8112654682529</v>
      </c>
      <c r="AW613" s="122">
        <f t="shared" si="1305"/>
        <v>1701.8112654682559</v>
      </c>
      <c r="AX613" s="122">
        <f t="shared" si="1306"/>
        <v>1701.8113119372561</v>
      </c>
      <c r="AY613" s="122">
        <f t="shared" si="1307"/>
        <v>1701.8112654682561</v>
      </c>
      <c r="AZ613" s="122">
        <f t="shared" si="1308"/>
        <v>1701.8112654682645</v>
      </c>
      <c r="BA613" s="469">
        <f t="shared" si="1309"/>
        <v>1701.8112654682648</v>
      </c>
      <c r="BB613" s="97">
        <f t="shared" si="1310"/>
        <v>0.12586868971846962</v>
      </c>
      <c r="BC613" s="97">
        <f t="shared" si="1311"/>
        <v>1.1328235633527719</v>
      </c>
      <c r="BD613" s="97">
        <f t="shared" si="1312"/>
        <v>1.7452691898923627</v>
      </c>
      <c r="BE613" s="97">
        <f t="shared" si="1313"/>
        <v>0.1154845228166959</v>
      </c>
      <c r="BF613" s="97">
        <f t="shared" si="1314"/>
        <v>1.0393656193761676</v>
      </c>
      <c r="BG613" s="97">
        <f t="shared" si="1315"/>
        <v>1.7218291591184778</v>
      </c>
      <c r="BH613" s="97">
        <f t="shared" si="1316"/>
        <v>0.10824707315788389</v>
      </c>
      <c r="BI613" s="97">
        <f t="shared" si="1317"/>
        <v>0.97422826448338296</v>
      </c>
      <c r="BJ613" s="97">
        <f t="shared" si="1318"/>
        <v>1.6945880422731536</v>
      </c>
      <c r="BK613" s="97">
        <f t="shared" si="1319"/>
        <v>9.1758274804764381E-2</v>
      </c>
      <c r="BL613" s="97">
        <f t="shared" si="1320"/>
        <v>0.82582837768417039</v>
      </c>
      <c r="BM613" s="469">
        <f t="shared" si="1321"/>
        <v>1.6604757313756151</v>
      </c>
      <c r="BN613" s="467">
        <f t="shared" si="1322"/>
        <v>10392767.517060904</v>
      </c>
      <c r="BO613" s="97">
        <f t="shared" si="1323"/>
        <v>3016417.9988085344</v>
      </c>
      <c r="BP613" s="97">
        <f t="shared" si="1324"/>
        <v>2364919.3800238967</v>
      </c>
      <c r="BQ613" s="97">
        <f t="shared" si="1325"/>
        <v>10908976.176107416</v>
      </c>
      <c r="BR613" s="97">
        <f t="shared" si="1326"/>
        <v>3166243.4507617932</v>
      </c>
      <c r="BS613" s="97">
        <f t="shared" si="1327"/>
        <v>2382991.432669905</v>
      </c>
      <c r="BT613" s="97">
        <f t="shared" si="1328"/>
        <v>11313802.268881759</v>
      </c>
      <c r="BU613" s="97">
        <f t="shared" si="1329"/>
        <v>3283740.999959073</v>
      </c>
      <c r="BV613" s="97">
        <f t="shared" si="1330"/>
        <v>2404483.4170858548</v>
      </c>
      <c r="BW613" s="97">
        <f t="shared" si="1331"/>
        <v>12416969.487526232</v>
      </c>
      <c r="BX613" s="97">
        <f t="shared" si="1332"/>
        <v>3603926.499014277</v>
      </c>
      <c r="BY613" s="469">
        <f t="shared" si="1333"/>
        <v>2432170.2277677255</v>
      </c>
      <c r="BZ613" s="470">
        <f t="shared" si="1334"/>
        <v>0.63710640901206705</v>
      </c>
      <c r="CA613" s="470">
        <f t="shared" si="1335"/>
        <v>2.0546020747905302E-2</v>
      </c>
      <c r="CB613" s="470">
        <f t="shared" si="1336"/>
        <v>1.0455682602298049E-2</v>
      </c>
      <c r="CC613" s="470">
        <f t="shared" si="1337"/>
        <v>0.72888444468802394</v>
      </c>
      <c r="CD613" s="470">
        <f t="shared" si="1338"/>
        <v>2.350576718668982E-2</v>
      </c>
      <c r="CE613" s="470">
        <f t="shared" si="1339"/>
        <v>1.0679007597200073E-2</v>
      </c>
      <c r="CF613" s="470">
        <f t="shared" si="1340"/>
        <v>0.80647497293994463</v>
      </c>
      <c r="CG613" s="470">
        <f t="shared" si="1341"/>
        <v>2.6007981229359507E-2</v>
      </c>
      <c r="CH613" s="470">
        <f t="shared" si="1342"/>
        <v>1.0948537785130871E-2</v>
      </c>
      <c r="CI613" s="470">
        <f t="shared" si="1343"/>
        <v>1.04416431578391</v>
      </c>
      <c r="CJ613" s="470">
        <f t="shared" si="1344"/>
        <v>3.3673215953965226E-2</v>
      </c>
      <c r="CK613" s="472">
        <f t="shared" si="1345"/>
        <v>1.1302119846728995E-2</v>
      </c>
      <c r="CL613" s="470">
        <f t="shared" si="1346"/>
        <v>0</v>
      </c>
      <c r="CM613" s="116">
        <f t="shared" si="1347"/>
        <v>0</v>
      </c>
      <c r="CN613" s="116">
        <f t="shared" si="1348"/>
        <v>0</v>
      </c>
      <c r="CO613" s="116">
        <f t="shared" si="1349"/>
        <v>0</v>
      </c>
      <c r="CP613" s="116">
        <f t="shared" si="1350"/>
        <v>0</v>
      </c>
      <c r="CQ613" s="116">
        <f t="shared" si="1351"/>
        <v>0</v>
      </c>
      <c r="CR613" s="116">
        <f t="shared" si="1352"/>
        <v>0</v>
      </c>
      <c r="CS613" s="116">
        <f t="shared" si="1353"/>
        <v>0</v>
      </c>
      <c r="CT613" s="116">
        <f t="shared" si="1354"/>
        <v>0</v>
      </c>
      <c r="CU613" s="116">
        <f t="shared" si="1355"/>
        <v>0</v>
      </c>
      <c r="CV613" s="116">
        <f t="shared" si="1356"/>
        <v>0</v>
      </c>
      <c r="CW613" s="471">
        <f t="shared" si="1357"/>
        <v>0</v>
      </c>
      <c r="CX613" s="470">
        <f t="shared" si="1358"/>
        <v>0</v>
      </c>
      <c r="CY613" s="116">
        <f t="shared" si="1359"/>
        <v>0</v>
      </c>
      <c r="CZ613" s="116">
        <f t="shared" si="1360"/>
        <v>0</v>
      </c>
      <c r="DA613" s="116">
        <f t="shared" si="1361"/>
        <v>0</v>
      </c>
      <c r="DB613" s="116">
        <f t="shared" si="1362"/>
        <v>0</v>
      </c>
      <c r="DC613" s="116">
        <f t="shared" si="1363"/>
        <v>0</v>
      </c>
      <c r="DD613" s="116">
        <f t="shared" si="1364"/>
        <v>0</v>
      </c>
      <c r="DE613" s="116">
        <f t="shared" si="1365"/>
        <v>0</v>
      </c>
      <c r="DF613" s="116">
        <f t="shared" si="1366"/>
        <v>0</v>
      </c>
      <c r="DG613" s="116">
        <f t="shared" si="1367"/>
        <v>0</v>
      </c>
      <c r="DH613" s="116">
        <f t="shared" si="1368"/>
        <v>0</v>
      </c>
      <c r="DI613" s="471">
        <f t="shared" si="1369"/>
        <v>0</v>
      </c>
      <c r="DJ613" s="470">
        <f t="shared" si="1370"/>
        <v>0</v>
      </c>
      <c r="DK613" s="116">
        <f t="shared" si="1371"/>
        <v>0</v>
      </c>
      <c r="DL613" s="116">
        <f t="shared" si="1372"/>
        <v>11.3092538764715</v>
      </c>
      <c r="DM613" s="116">
        <f t="shared" si="1373"/>
        <v>0</v>
      </c>
      <c r="DN613" s="116">
        <f t="shared" si="1374"/>
        <v>0</v>
      </c>
      <c r="DO613" s="116">
        <f t="shared" si="1375"/>
        <v>11.157363692178199</v>
      </c>
      <c r="DP613" s="116">
        <f t="shared" si="1376"/>
        <v>0</v>
      </c>
      <c r="DQ613" s="116">
        <f t="shared" si="1377"/>
        <v>0</v>
      </c>
      <c r="DR613" s="116">
        <f t="shared" si="1378"/>
        <v>10.9808426671887</v>
      </c>
      <c r="DS613" s="116">
        <f t="shared" si="1379"/>
        <v>0</v>
      </c>
      <c r="DT613" s="116">
        <f t="shared" si="1380"/>
        <v>0</v>
      </c>
      <c r="DU613" s="471">
        <f t="shared" si="1381"/>
        <v>10.759796660940699</v>
      </c>
      <c r="DV613" s="470">
        <f t="shared" si="1382"/>
        <v>0</v>
      </c>
      <c r="DW613" s="470">
        <f t="shared" si="1383"/>
        <v>7.34063796542224</v>
      </c>
      <c r="DX613" s="470">
        <f t="shared" si="1384"/>
        <v>0</v>
      </c>
      <c r="DY613" s="470">
        <f t="shared" si="1385"/>
        <v>0</v>
      </c>
      <c r="DZ613" s="470">
        <f t="shared" si="1386"/>
        <v>6.7350353332749</v>
      </c>
      <c r="EA613" s="470">
        <f t="shared" si="1387"/>
        <v>0</v>
      </c>
      <c r="EB613" s="470">
        <f t="shared" si="1388"/>
        <v>0</v>
      </c>
      <c r="EC613" s="470">
        <f t="shared" si="1389"/>
        <v>6.3129486502631202</v>
      </c>
      <c r="ED613" s="470">
        <f t="shared" si="1390"/>
        <v>0</v>
      </c>
      <c r="EE613" s="470">
        <f t="shared" si="1391"/>
        <v>0</v>
      </c>
      <c r="EF613" s="470">
        <f t="shared" si="1392"/>
        <v>5.3513250767928104</v>
      </c>
      <c r="EG613" s="470">
        <f t="shared" si="1393"/>
        <v>0</v>
      </c>
      <c r="EH613" s="466">
        <f t="shared" si="1394"/>
        <v>82.568330061323408</v>
      </c>
      <c r="EI613" s="122">
        <f t="shared" si="1395"/>
        <v>2.662742986984632</v>
      </c>
      <c r="EJ613" s="122">
        <f t="shared" si="1396"/>
        <v>1.3550456248928282</v>
      </c>
      <c r="EK613" s="122">
        <f t="shared" si="1397"/>
        <v>94.462668330221277</v>
      </c>
      <c r="EL613" s="122">
        <f t="shared" si="1398"/>
        <v>3.0463230568105462</v>
      </c>
      <c r="EM613" s="122">
        <f t="shared" si="1399"/>
        <v>1.3839883126906281</v>
      </c>
      <c r="EN613" s="122">
        <f t="shared" si="1400"/>
        <v>104.51832034645408</v>
      </c>
      <c r="EO613" s="122">
        <f t="shared" si="1401"/>
        <v>3.3706074024657728</v>
      </c>
      <c r="EP613" s="122">
        <f t="shared" si="1402"/>
        <v>1.4189191455997963</v>
      </c>
      <c r="EQ613" s="122">
        <f t="shared" si="1403"/>
        <v>135.3226127446928</v>
      </c>
      <c r="ER613" s="122">
        <f t="shared" si="1404"/>
        <v>4.3640138755228897</v>
      </c>
      <c r="ES613" s="469">
        <f t="shared" si="1405"/>
        <v>1.4647430141919646</v>
      </c>
      <c r="ET613" s="466">
        <f t="shared" si="1406"/>
        <v>0</v>
      </c>
      <c r="EU613" s="122">
        <f t="shared" si="1407"/>
        <v>0</v>
      </c>
      <c r="EV613" s="122">
        <f t="shared" si="1408"/>
        <v>0</v>
      </c>
      <c r="EW613" s="122">
        <f t="shared" si="1409"/>
        <v>0</v>
      </c>
      <c r="EX613" s="122">
        <f t="shared" si="1410"/>
        <v>0</v>
      </c>
      <c r="EY613" s="122">
        <f t="shared" si="1411"/>
        <v>0</v>
      </c>
      <c r="EZ613" s="122">
        <f t="shared" si="1412"/>
        <v>0</v>
      </c>
      <c r="FA613" s="122">
        <f t="shared" si="1413"/>
        <v>0</v>
      </c>
      <c r="FB613" s="122">
        <f t="shared" si="1414"/>
        <v>0</v>
      </c>
      <c r="FC613" s="122">
        <f t="shared" si="1415"/>
        <v>0</v>
      </c>
      <c r="FD613" s="122">
        <f t="shared" si="1416"/>
        <v>0</v>
      </c>
      <c r="FE613" s="469">
        <f t="shared" si="1417"/>
        <v>0</v>
      </c>
      <c r="FF613" s="466">
        <f t="shared" si="1418"/>
        <v>0</v>
      </c>
      <c r="FG613" s="466">
        <f t="shared" si="1419"/>
        <v>0</v>
      </c>
      <c r="FH613" s="466">
        <f t="shared" si="1420"/>
        <v>1.3550456248928282</v>
      </c>
      <c r="FI613" s="466">
        <f t="shared" si="1421"/>
        <v>0</v>
      </c>
      <c r="FJ613" s="466">
        <f t="shared" si="1422"/>
        <v>0</v>
      </c>
      <c r="FK613" s="466">
        <f t="shared" si="1423"/>
        <v>1.3839883126906281</v>
      </c>
      <c r="FL613" s="466">
        <f t="shared" si="1424"/>
        <v>0</v>
      </c>
      <c r="FM613" s="466">
        <f t="shared" si="1425"/>
        <v>0</v>
      </c>
      <c r="FN613" s="466">
        <f t="shared" si="1426"/>
        <v>1.4189191455997963</v>
      </c>
      <c r="FO613" s="466">
        <f t="shared" si="1427"/>
        <v>0</v>
      </c>
      <c r="FP613" s="466">
        <f t="shared" si="1428"/>
        <v>0</v>
      </c>
      <c r="FQ613" s="468">
        <f t="shared" si="1429"/>
        <v>1.4647430141919646</v>
      </c>
      <c r="FR613" s="466">
        <f t="shared" si="1430"/>
        <v>0</v>
      </c>
      <c r="FS613" s="466">
        <f t="shared" si="1431"/>
        <v>2.662742986984632</v>
      </c>
      <c r="FT613" s="466">
        <f t="shared" si="1432"/>
        <v>0</v>
      </c>
      <c r="FU613" s="466">
        <f t="shared" si="1433"/>
        <v>0</v>
      </c>
      <c r="FV613" s="466">
        <f t="shared" si="1434"/>
        <v>3.0463230568105462</v>
      </c>
      <c r="FW613" s="466">
        <f t="shared" si="1435"/>
        <v>0</v>
      </c>
      <c r="FX613" s="466">
        <f t="shared" si="1436"/>
        <v>0</v>
      </c>
      <c r="FY613" s="466">
        <f t="shared" si="1437"/>
        <v>3.3706074024657728</v>
      </c>
      <c r="FZ613" s="466">
        <f t="shared" si="1438"/>
        <v>0</v>
      </c>
      <c r="GA613" s="466">
        <f t="shared" si="1439"/>
        <v>0</v>
      </c>
      <c r="GB613" s="466">
        <f t="shared" si="1440"/>
        <v>4.3640138755228897</v>
      </c>
      <c r="GC613" s="468">
        <f t="shared" si="1441"/>
        <v>0</v>
      </c>
    </row>
    <row r="614" spans="1:185">
      <c r="A614" s="97">
        <v>611</v>
      </c>
      <c r="B614" s="97" t="s">
        <v>11</v>
      </c>
      <c r="C614" s="97" t="s">
        <v>213</v>
      </c>
      <c r="D614" s="97" t="s">
        <v>935</v>
      </c>
      <c r="E614" s="321">
        <v>0.89432112821398702</v>
      </c>
      <c r="F614" s="122">
        <v>7.6489875517581298</v>
      </c>
      <c r="G614" s="122">
        <v>7.2577369754504799</v>
      </c>
      <c r="H614" s="122">
        <v>0.82053963513633399</v>
      </c>
      <c r="I614" s="122">
        <v>6.93763170944462</v>
      </c>
      <c r="J614" s="122">
        <v>6.9984650042709902</v>
      </c>
      <c r="K614" s="122">
        <v>0.76911617026402901</v>
      </c>
      <c r="L614" s="122">
        <v>6.3218882115280897</v>
      </c>
      <c r="M614" s="122">
        <v>6.7732446501623702</v>
      </c>
      <c r="N614" s="122">
        <v>0.65196010246799696</v>
      </c>
      <c r="O614" s="122">
        <v>5.3542912862306897</v>
      </c>
      <c r="P614" s="475">
        <v>6.2316741047418001</v>
      </c>
      <c r="Q614" s="474">
        <v>3</v>
      </c>
      <c r="R614" s="97">
        <v>2.68296338464196</v>
      </c>
      <c r="S614" s="97">
        <v>22.946962655274401</v>
      </c>
      <c r="T614" s="97">
        <v>21.7732109263514</v>
      </c>
      <c r="U614" s="97">
        <v>2.4616189054089999</v>
      </c>
      <c r="V614" s="97">
        <v>20.8128951283338</v>
      </c>
      <c r="W614" s="97">
        <v>20.995395012812899</v>
      </c>
      <c r="X614" s="97">
        <v>2.3073485107920799</v>
      </c>
      <c r="Y614" s="97">
        <v>18.9656646345843</v>
      </c>
      <c r="Z614" s="97">
        <v>20.319733950487102</v>
      </c>
      <c r="AA614" s="97">
        <v>1.9558803074039901</v>
      </c>
      <c r="AB614" s="97">
        <v>16.062873858692001</v>
      </c>
      <c r="AC614" s="97">
        <v>18.695022314225401</v>
      </c>
      <c r="AD614" s="321">
        <v>7534.4790039224899</v>
      </c>
      <c r="AE614" s="97">
        <v>64441.210535950297</v>
      </c>
      <c r="AF614" s="97">
        <v>61145.0016469244</v>
      </c>
      <c r="AG614" s="97">
        <v>6912.8844860988802</v>
      </c>
      <c r="AH614" s="97">
        <v>58448.177956106898</v>
      </c>
      <c r="AI614" s="97">
        <v>58960.686459091703</v>
      </c>
      <c r="AJ614" s="97">
        <v>6479.6519433733401</v>
      </c>
      <c r="AK614" s="97">
        <v>53260.660507962901</v>
      </c>
      <c r="AL614" s="97">
        <v>57063.25</v>
      </c>
      <c r="AM614" s="97">
        <v>5492.6351938594898</v>
      </c>
      <c r="AN614" s="97">
        <v>45108.847375165198</v>
      </c>
      <c r="AO614" s="97">
        <v>52500.624462749103</v>
      </c>
      <c r="AP614" s="466">
        <f t="shared" si="1298"/>
        <v>2808.2675473888221</v>
      </c>
      <c r="AQ614" s="122">
        <f t="shared" si="1299"/>
        <v>2808.2675473888203</v>
      </c>
      <c r="AR614" s="473">
        <f t="shared" si="1300"/>
        <v>2808.2675473888244</v>
      </c>
      <c r="AS614" s="122">
        <f t="shared" si="1301"/>
        <v>2808.2675473888185</v>
      </c>
      <c r="AT614" s="122">
        <f t="shared" si="1302"/>
        <v>2808.2675473888303</v>
      </c>
      <c r="AU614" s="122">
        <f t="shared" si="1303"/>
        <v>2808.2675473888276</v>
      </c>
      <c r="AV614" s="122">
        <f t="shared" si="1304"/>
        <v>2808.2675473888285</v>
      </c>
      <c r="AW614" s="122">
        <f t="shared" si="1305"/>
        <v>2808.2675473888185</v>
      </c>
      <c r="AX614" s="122">
        <f t="shared" si="1306"/>
        <v>2808.2675756998328</v>
      </c>
      <c r="AY614" s="122">
        <f t="shared" si="1307"/>
        <v>2808.2675473888175</v>
      </c>
      <c r="AZ614" s="122">
        <f t="shared" si="1308"/>
        <v>2808.2675473888339</v>
      </c>
      <c r="BA614" s="469">
        <f t="shared" si="1309"/>
        <v>2808.2675473888239</v>
      </c>
      <c r="BB614" s="97">
        <f t="shared" si="1310"/>
        <v>0.13801362388626737</v>
      </c>
      <c r="BC614" s="97">
        <f t="shared" si="1311"/>
        <v>1.1804087567374295</v>
      </c>
      <c r="BD614" s="97">
        <f t="shared" si="1312"/>
        <v>1.1200300983559079</v>
      </c>
      <c r="BE614" s="97">
        <f t="shared" si="1313"/>
        <v>0.12662749991565045</v>
      </c>
      <c r="BF614" s="97">
        <f t="shared" si="1314"/>
        <v>1.0706307423608479</v>
      </c>
      <c r="BG614" s="97">
        <f t="shared" si="1315"/>
        <v>1.0800186716035531</v>
      </c>
      <c r="BH614" s="97">
        <f t="shared" si="1316"/>
        <v>0.11869171654218998</v>
      </c>
      <c r="BI614" s="97">
        <f t="shared" si="1317"/>
        <v>0.97560783744348478</v>
      </c>
      <c r="BJ614" s="97">
        <f t="shared" si="1318"/>
        <v>1.045262166067835</v>
      </c>
      <c r="BK614" s="97">
        <f t="shared" si="1319"/>
        <v>0.10061193181308899</v>
      </c>
      <c r="BL614" s="97">
        <f t="shared" si="1320"/>
        <v>0.82628612971620052</v>
      </c>
      <c r="BM614" s="469">
        <f t="shared" si="1321"/>
        <v>0.96168579600843174</v>
      </c>
      <c r="BN614" s="467">
        <f t="shared" si="1322"/>
        <v>16283055.667672345</v>
      </c>
      <c r="BO614" s="97">
        <f t="shared" si="1323"/>
        <v>4863598.5116621647</v>
      </c>
      <c r="BP614" s="97">
        <f t="shared" si="1324"/>
        <v>5009514.6770365033</v>
      </c>
      <c r="BQ614" s="97">
        <f t="shared" si="1325"/>
        <v>17091834.880484592</v>
      </c>
      <c r="BR614" s="97">
        <f t="shared" si="1326"/>
        <v>5138363.3844834073</v>
      </c>
      <c r="BS614" s="97">
        <f t="shared" si="1327"/>
        <v>5113169.2603090797</v>
      </c>
      <c r="BT614" s="97">
        <f t="shared" si="1328"/>
        <v>17726103.451733813</v>
      </c>
      <c r="BU614" s="97">
        <f t="shared" si="1329"/>
        <v>5414395.6472770525</v>
      </c>
      <c r="BV614" s="97">
        <f t="shared" si="1330"/>
        <v>5208206.1983812023</v>
      </c>
      <c r="BW614" s="97">
        <f t="shared" si="1331"/>
        <v>19454510.558161426</v>
      </c>
      <c r="BX614" s="97">
        <f t="shared" si="1332"/>
        <v>5945214.3907860974</v>
      </c>
      <c r="BY614" s="469">
        <f t="shared" si="1333"/>
        <v>5458386.4265729683</v>
      </c>
      <c r="BZ614" s="470">
        <f t="shared" si="1334"/>
        <v>0.30345281193327411</v>
      </c>
      <c r="CA614" s="470">
        <f t="shared" si="1335"/>
        <v>1.0597477724452254E-2</v>
      </c>
      <c r="CB614" s="470">
        <f t="shared" si="1336"/>
        <v>1.1503849142832794E-2</v>
      </c>
      <c r="CC614" s="470">
        <f t="shared" si="1337"/>
        <v>0.34716655049504441</v>
      </c>
      <c r="CD614" s="470">
        <f t="shared" si="1338"/>
        <v>1.2344182183208752E-2</v>
      </c>
      <c r="CE614" s="470">
        <f t="shared" si="1339"/>
        <v>1.2176882733543845E-2</v>
      </c>
      <c r="CF614" s="470">
        <f t="shared" si="1340"/>
        <v>0.38412280088647499</v>
      </c>
      <c r="CG614" s="470">
        <f t="shared" si="1341"/>
        <v>1.4274204863360774E-2</v>
      </c>
      <c r="CH614" s="470">
        <f t="shared" si="1342"/>
        <v>1.2815635802791483E-2</v>
      </c>
      <c r="CI614" s="470">
        <f t="shared" si="1343"/>
        <v>0.49733387274559504</v>
      </c>
      <c r="CJ614" s="470">
        <f t="shared" si="1344"/>
        <v>1.8506073206722599E-2</v>
      </c>
      <c r="CK614" s="472">
        <f t="shared" si="1345"/>
        <v>1.4598502036607832E-2</v>
      </c>
      <c r="CL614" s="470">
        <f t="shared" si="1346"/>
        <v>0</v>
      </c>
      <c r="CM614" s="116">
        <f t="shared" si="1347"/>
        <v>0</v>
      </c>
      <c r="CN614" s="116">
        <f t="shared" si="1348"/>
        <v>0</v>
      </c>
      <c r="CO614" s="116">
        <f t="shared" si="1349"/>
        <v>0</v>
      </c>
      <c r="CP614" s="116">
        <f t="shared" si="1350"/>
        <v>0</v>
      </c>
      <c r="CQ614" s="116">
        <f t="shared" si="1351"/>
        <v>0</v>
      </c>
      <c r="CR614" s="116">
        <f t="shared" si="1352"/>
        <v>0</v>
      </c>
      <c r="CS614" s="116">
        <f t="shared" si="1353"/>
        <v>0</v>
      </c>
      <c r="CT614" s="116">
        <f t="shared" si="1354"/>
        <v>0</v>
      </c>
      <c r="CU614" s="116">
        <f t="shared" si="1355"/>
        <v>0</v>
      </c>
      <c r="CV614" s="116">
        <f t="shared" si="1356"/>
        <v>0</v>
      </c>
      <c r="CW614" s="471">
        <f t="shared" si="1357"/>
        <v>0</v>
      </c>
      <c r="CX614" s="470">
        <f t="shared" si="1358"/>
        <v>0</v>
      </c>
      <c r="CY614" s="116">
        <f t="shared" si="1359"/>
        <v>0</v>
      </c>
      <c r="CZ614" s="116">
        <f t="shared" si="1360"/>
        <v>0</v>
      </c>
      <c r="DA614" s="116">
        <f t="shared" si="1361"/>
        <v>0</v>
      </c>
      <c r="DB614" s="116">
        <f t="shared" si="1362"/>
        <v>0</v>
      </c>
      <c r="DC614" s="116">
        <f t="shared" si="1363"/>
        <v>0</v>
      </c>
      <c r="DD614" s="116">
        <f t="shared" si="1364"/>
        <v>0</v>
      </c>
      <c r="DE614" s="116">
        <f t="shared" si="1365"/>
        <v>0</v>
      </c>
      <c r="DF614" s="116">
        <f t="shared" si="1366"/>
        <v>0</v>
      </c>
      <c r="DG614" s="116">
        <f t="shared" si="1367"/>
        <v>0</v>
      </c>
      <c r="DH614" s="116">
        <f t="shared" si="1368"/>
        <v>0</v>
      </c>
      <c r="DI614" s="471">
        <f t="shared" si="1369"/>
        <v>0</v>
      </c>
      <c r="DJ614" s="470">
        <f t="shared" si="1370"/>
        <v>0</v>
      </c>
      <c r="DK614" s="116">
        <f t="shared" si="1371"/>
        <v>22.946962655274401</v>
      </c>
      <c r="DL614" s="116">
        <f t="shared" si="1372"/>
        <v>21.7732109263514</v>
      </c>
      <c r="DM614" s="116">
        <f t="shared" si="1373"/>
        <v>0</v>
      </c>
      <c r="DN614" s="116">
        <f t="shared" si="1374"/>
        <v>20.8128951283338</v>
      </c>
      <c r="DO614" s="116">
        <f t="shared" si="1375"/>
        <v>20.995395012812899</v>
      </c>
      <c r="DP614" s="116">
        <f t="shared" si="1376"/>
        <v>0</v>
      </c>
      <c r="DQ614" s="116">
        <f t="shared" si="1377"/>
        <v>18.9656646345843</v>
      </c>
      <c r="DR614" s="116">
        <f t="shared" si="1378"/>
        <v>20.319733950487102</v>
      </c>
      <c r="DS614" s="116">
        <f t="shared" si="1379"/>
        <v>0</v>
      </c>
      <c r="DT614" s="116">
        <f t="shared" si="1380"/>
        <v>16.062873858692001</v>
      </c>
      <c r="DU614" s="471">
        <f t="shared" si="1381"/>
        <v>18.695022314225401</v>
      </c>
      <c r="DV614" s="470">
        <f t="shared" si="1382"/>
        <v>0</v>
      </c>
      <c r="DW614" s="470">
        <f t="shared" si="1383"/>
        <v>0</v>
      </c>
      <c r="DX614" s="470">
        <f t="shared" si="1384"/>
        <v>0</v>
      </c>
      <c r="DY614" s="470">
        <f t="shared" si="1385"/>
        <v>0</v>
      </c>
      <c r="DZ614" s="470">
        <f t="shared" si="1386"/>
        <v>0</v>
      </c>
      <c r="EA614" s="470">
        <f t="shared" si="1387"/>
        <v>0</v>
      </c>
      <c r="EB614" s="470">
        <f t="shared" si="1388"/>
        <v>0</v>
      </c>
      <c r="EC614" s="470">
        <f t="shared" si="1389"/>
        <v>0</v>
      </c>
      <c r="ED614" s="470">
        <f t="shared" si="1390"/>
        <v>0</v>
      </c>
      <c r="EE614" s="470">
        <f t="shared" si="1391"/>
        <v>0</v>
      </c>
      <c r="EF614" s="470">
        <f t="shared" si="1392"/>
        <v>0</v>
      </c>
      <c r="EG614" s="470">
        <f t="shared" si="1393"/>
        <v>0</v>
      </c>
      <c r="EH614" s="466">
        <f t="shared" si="1394"/>
        <v>117.98150942758154</v>
      </c>
      <c r="EI614" s="122">
        <f t="shared" si="1395"/>
        <v>4.120266377136022</v>
      </c>
      <c r="EJ614" s="122">
        <f t="shared" si="1396"/>
        <v>4.4726607654472588</v>
      </c>
      <c r="EK614" s="122">
        <f t="shared" si="1397"/>
        <v>134.97727501427306</v>
      </c>
      <c r="EL614" s="122">
        <f t="shared" si="1398"/>
        <v>4.7993796377944475</v>
      </c>
      <c r="EM614" s="122">
        <f t="shared" si="1399"/>
        <v>4.7343341321287742</v>
      </c>
      <c r="EN614" s="122">
        <f t="shared" si="1400"/>
        <v>149.34575021865928</v>
      </c>
      <c r="EO614" s="122">
        <f t="shared" si="1401"/>
        <v>5.5497664527430555</v>
      </c>
      <c r="EP614" s="122">
        <f t="shared" si="1402"/>
        <v>4.9826793386906179</v>
      </c>
      <c r="EQ614" s="122">
        <f t="shared" si="1403"/>
        <v>193.36186282858466</v>
      </c>
      <c r="ER614" s="122">
        <f t="shared" si="1404"/>
        <v>7.1951037019441006</v>
      </c>
      <c r="ES614" s="469">
        <f t="shared" si="1405"/>
        <v>5.6758521850156463</v>
      </c>
      <c r="ET614" s="466">
        <f t="shared" si="1406"/>
        <v>0</v>
      </c>
      <c r="EU614" s="122">
        <f t="shared" si="1407"/>
        <v>0</v>
      </c>
      <c r="EV614" s="122">
        <f t="shared" si="1408"/>
        <v>0</v>
      </c>
      <c r="EW614" s="122">
        <f t="shared" si="1409"/>
        <v>0</v>
      </c>
      <c r="EX614" s="122">
        <f t="shared" si="1410"/>
        <v>0</v>
      </c>
      <c r="EY614" s="122">
        <f t="shared" si="1411"/>
        <v>0</v>
      </c>
      <c r="EZ614" s="122">
        <f t="shared" si="1412"/>
        <v>0</v>
      </c>
      <c r="FA614" s="122">
        <f t="shared" si="1413"/>
        <v>0</v>
      </c>
      <c r="FB614" s="122">
        <f t="shared" si="1414"/>
        <v>0</v>
      </c>
      <c r="FC614" s="122">
        <f t="shared" si="1415"/>
        <v>0</v>
      </c>
      <c r="FD614" s="122">
        <f t="shared" si="1416"/>
        <v>0</v>
      </c>
      <c r="FE614" s="469">
        <f t="shared" si="1417"/>
        <v>0</v>
      </c>
      <c r="FF614" s="466">
        <f t="shared" si="1418"/>
        <v>0</v>
      </c>
      <c r="FG614" s="466">
        <f t="shared" si="1419"/>
        <v>4.120266377136022</v>
      </c>
      <c r="FH614" s="466">
        <f t="shared" si="1420"/>
        <v>4.4726607654472588</v>
      </c>
      <c r="FI614" s="466">
        <f t="shared" si="1421"/>
        <v>0</v>
      </c>
      <c r="FJ614" s="466">
        <f t="shared" si="1422"/>
        <v>4.7993796377944475</v>
      </c>
      <c r="FK614" s="466">
        <f t="shared" si="1423"/>
        <v>4.7343341321287742</v>
      </c>
      <c r="FL614" s="466">
        <f t="shared" si="1424"/>
        <v>0</v>
      </c>
      <c r="FM614" s="466">
        <f t="shared" si="1425"/>
        <v>5.5497664527430555</v>
      </c>
      <c r="FN614" s="466">
        <f t="shared" si="1426"/>
        <v>4.9826793386906179</v>
      </c>
      <c r="FO614" s="466">
        <f t="shared" si="1427"/>
        <v>0</v>
      </c>
      <c r="FP614" s="466">
        <f t="shared" si="1428"/>
        <v>7.1951037019441006</v>
      </c>
      <c r="FQ614" s="468">
        <f t="shared" si="1429"/>
        <v>5.6758521850156463</v>
      </c>
      <c r="FR614" s="466">
        <f t="shared" si="1430"/>
        <v>0</v>
      </c>
      <c r="FS614" s="466">
        <f t="shared" si="1431"/>
        <v>0</v>
      </c>
      <c r="FT614" s="466">
        <f t="shared" si="1432"/>
        <v>0</v>
      </c>
      <c r="FU614" s="466">
        <f t="shared" si="1433"/>
        <v>0</v>
      </c>
      <c r="FV614" s="466">
        <f t="shared" si="1434"/>
        <v>0</v>
      </c>
      <c r="FW614" s="466">
        <f t="shared" si="1435"/>
        <v>0</v>
      </c>
      <c r="FX614" s="466">
        <f t="shared" si="1436"/>
        <v>0</v>
      </c>
      <c r="FY614" s="466">
        <f t="shared" si="1437"/>
        <v>0</v>
      </c>
      <c r="FZ614" s="466">
        <f t="shared" si="1438"/>
        <v>0</v>
      </c>
      <c r="GA614" s="466">
        <f t="shared" si="1439"/>
        <v>0</v>
      </c>
      <c r="GB614" s="466">
        <f t="shared" si="1440"/>
        <v>0</v>
      </c>
      <c r="GC614" s="468">
        <f t="shared" si="1441"/>
        <v>0</v>
      </c>
    </row>
    <row r="615" spans="1:185">
      <c r="A615" s="97">
        <v>612</v>
      </c>
      <c r="B615" s="97" t="s">
        <v>11</v>
      </c>
      <c r="C615" s="97" t="s">
        <v>213</v>
      </c>
      <c r="D615" s="97" t="s">
        <v>935</v>
      </c>
      <c r="E615" s="321">
        <v>0.89515544210447795</v>
      </c>
      <c r="F615" s="122">
        <v>0</v>
      </c>
      <c r="G615" s="122">
        <v>4.9148595931985204</v>
      </c>
      <c r="H615" s="122">
        <v>0.83012011754037196</v>
      </c>
      <c r="I615" s="122">
        <v>0</v>
      </c>
      <c r="J615" s="122">
        <v>4.7321032554659404</v>
      </c>
      <c r="K615" s="122">
        <v>0.78393767926507196</v>
      </c>
      <c r="L615" s="122">
        <v>0</v>
      </c>
      <c r="M615" s="122">
        <v>4.5634500865500902</v>
      </c>
      <c r="N615" s="122">
        <v>0.641285118049988</v>
      </c>
      <c r="O615" s="122">
        <v>0</v>
      </c>
      <c r="P615" s="475">
        <v>4.28501904969111</v>
      </c>
      <c r="Q615" s="474">
        <v>1</v>
      </c>
      <c r="R615" s="97">
        <v>0.89515544210447795</v>
      </c>
      <c r="S615" s="97">
        <v>0</v>
      </c>
      <c r="T615" s="97">
        <v>4.9148595931985204</v>
      </c>
      <c r="U615" s="97">
        <v>0.83012011754037196</v>
      </c>
      <c r="V615" s="97">
        <v>0</v>
      </c>
      <c r="W615" s="97">
        <v>4.7321032554659404</v>
      </c>
      <c r="X615" s="97">
        <v>0.78393767926507196</v>
      </c>
      <c r="Y615" s="97">
        <v>0</v>
      </c>
      <c r="Z615" s="97">
        <v>4.5634500865500902</v>
      </c>
      <c r="AA615" s="97">
        <v>0.641285118049988</v>
      </c>
      <c r="AB615" s="97">
        <v>0</v>
      </c>
      <c r="AC615" s="97">
        <v>4.28501904969111</v>
      </c>
      <c r="AD615" s="321">
        <v>415.88524113284899</v>
      </c>
      <c r="AE615" s="97">
        <v>0</v>
      </c>
      <c r="AF615" s="97">
        <v>2283.4219297668001</v>
      </c>
      <c r="AG615" s="97">
        <v>385.67011829908802</v>
      </c>
      <c r="AH615" s="97">
        <v>0</v>
      </c>
      <c r="AI615" s="97">
        <v>2198.5141472616901</v>
      </c>
      <c r="AJ615" s="97">
        <v>364.21396266976802</v>
      </c>
      <c r="AK615" s="97">
        <v>0</v>
      </c>
      <c r="AL615" s="97">
        <v>2120.15869140625</v>
      </c>
      <c r="AM615" s="97">
        <v>297.93821654943201</v>
      </c>
      <c r="AN615" s="97">
        <v>0</v>
      </c>
      <c r="AO615" s="97">
        <v>1990.8008117004099</v>
      </c>
      <c r="AP615" s="466">
        <f t="shared" si="1298"/>
        <v>464.59555689581452</v>
      </c>
      <c r="AQ615" s="122">
        <f t="shared" si="1299"/>
        <v>0</v>
      </c>
      <c r="AR615" s="473">
        <f t="shared" si="1300"/>
        <v>464.5955568958139</v>
      </c>
      <c r="AS615" s="122">
        <f t="shared" si="1301"/>
        <v>464.59555689581441</v>
      </c>
      <c r="AT615" s="122">
        <f t="shared" si="1302"/>
        <v>0</v>
      </c>
      <c r="AU615" s="122">
        <f t="shared" si="1303"/>
        <v>464.59555689581339</v>
      </c>
      <c r="AV615" s="122">
        <f t="shared" si="1304"/>
        <v>464.59555689581384</v>
      </c>
      <c r="AW615" s="122">
        <f t="shared" si="1305"/>
        <v>0</v>
      </c>
      <c r="AX615" s="122">
        <f t="shared" si="1306"/>
        <v>464.59556940373216</v>
      </c>
      <c r="AY615" s="122">
        <f t="shared" si="1307"/>
        <v>464.59555689581401</v>
      </c>
      <c r="AZ615" s="122">
        <f t="shared" si="1308"/>
        <v>0</v>
      </c>
      <c r="BA615" s="469">
        <f t="shared" si="1309"/>
        <v>464.59555689581327</v>
      </c>
      <c r="BB615" s="97">
        <f t="shared" si="1310"/>
        <v>0.13814237705987881</v>
      </c>
      <c r="BC615" s="97">
        <f t="shared" si="1311"/>
        <v>0</v>
      </c>
      <c r="BD615" s="97">
        <f t="shared" si="1312"/>
        <v>0.75847205433260267</v>
      </c>
      <c r="BE615" s="97">
        <f t="shared" si="1313"/>
        <v>0.12810598125020251</v>
      </c>
      <c r="BF615" s="97">
        <f t="shared" si="1314"/>
        <v>0</v>
      </c>
      <c r="BG615" s="97">
        <f t="shared" si="1315"/>
        <v>0.73026869016851592</v>
      </c>
      <c r="BH615" s="97">
        <f t="shared" si="1316"/>
        <v>0.12097900474791759</v>
      </c>
      <c r="BI615" s="97">
        <f t="shared" si="1317"/>
        <v>0</v>
      </c>
      <c r="BJ615" s="97">
        <f t="shared" si="1318"/>
        <v>0.70424175835660219</v>
      </c>
      <c r="BK615" s="97">
        <f t="shared" si="1319"/>
        <v>9.8964544495514242E-2</v>
      </c>
      <c r="BL615" s="97">
        <f t="shared" si="1320"/>
        <v>0</v>
      </c>
      <c r="BM615" s="469">
        <f t="shared" si="1321"/>
        <v>0.66127366201288684</v>
      </c>
      <c r="BN615" s="467">
        <f t="shared" si="1322"/>
        <v>2692430.3850626564</v>
      </c>
      <c r="BO615" s="97">
        <f t="shared" si="1323"/>
        <v>0</v>
      </c>
      <c r="BP615" s="97">
        <f t="shared" si="1324"/>
        <v>1032149.3798375968</v>
      </c>
      <c r="BQ615" s="97">
        <f t="shared" si="1325"/>
        <v>2809227.8508550087</v>
      </c>
      <c r="BR615" s="97">
        <f t="shared" si="1326"/>
        <v>0</v>
      </c>
      <c r="BS615" s="97">
        <f t="shared" si="1327"/>
        <v>1054405.8150064773</v>
      </c>
      <c r="BT615" s="97">
        <f t="shared" si="1328"/>
        <v>2901234.3285919596</v>
      </c>
      <c r="BU615" s="97">
        <f t="shared" si="1329"/>
        <v>0</v>
      </c>
      <c r="BV615" s="97">
        <f t="shared" si="1330"/>
        <v>1076170.7778497555</v>
      </c>
      <c r="BW615" s="97">
        <f t="shared" si="1331"/>
        <v>3248579.5794052575</v>
      </c>
      <c r="BX615" s="97">
        <f t="shared" si="1332"/>
        <v>0</v>
      </c>
      <c r="BY615" s="469">
        <f t="shared" si="1333"/>
        <v>1114997.5466603239</v>
      </c>
      <c r="BZ615" s="470">
        <f t="shared" si="1334"/>
        <v>0.15038898600297007</v>
      </c>
      <c r="CA615" s="470">
        <f t="shared" si="1335"/>
        <v>0</v>
      </c>
      <c r="CB615" s="470">
        <f t="shared" si="1336"/>
        <v>1.0500293653006358E-2</v>
      </c>
      <c r="CC615" s="470">
        <f t="shared" si="1337"/>
        <v>0.16920610592950633</v>
      </c>
      <c r="CD615" s="470">
        <f t="shared" si="1338"/>
        <v>0</v>
      </c>
      <c r="CE615" s="470">
        <f t="shared" si="1339"/>
        <v>1.1140984865329788E-2</v>
      </c>
      <c r="CF615" s="470">
        <f t="shared" si="1340"/>
        <v>0.18504240868431127</v>
      </c>
      <c r="CG615" s="470">
        <f t="shared" si="1341"/>
        <v>0</v>
      </c>
      <c r="CH615" s="470">
        <f t="shared" si="1342"/>
        <v>1.1791196982975297E-2</v>
      </c>
      <c r="CI615" s="470">
        <f t="shared" si="1343"/>
        <v>0.25328668075781169</v>
      </c>
      <c r="CJ615" s="470">
        <f t="shared" si="1344"/>
        <v>0</v>
      </c>
      <c r="CK615" s="472">
        <f t="shared" si="1345"/>
        <v>1.3010415283226098E-2</v>
      </c>
      <c r="CL615" s="470">
        <f t="shared" si="1346"/>
        <v>0</v>
      </c>
      <c r="CM615" s="116">
        <f t="shared" si="1347"/>
        <v>0</v>
      </c>
      <c r="CN615" s="116">
        <f t="shared" si="1348"/>
        <v>0</v>
      </c>
      <c r="CO615" s="116">
        <f t="shared" si="1349"/>
        <v>0</v>
      </c>
      <c r="CP615" s="116">
        <f t="shared" si="1350"/>
        <v>0</v>
      </c>
      <c r="CQ615" s="116">
        <f t="shared" si="1351"/>
        <v>0</v>
      </c>
      <c r="CR615" s="116">
        <f t="shared" si="1352"/>
        <v>0</v>
      </c>
      <c r="CS615" s="116">
        <f t="shared" si="1353"/>
        <v>0</v>
      </c>
      <c r="CT615" s="116">
        <f t="shared" si="1354"/>
        <v>0</v>
      </c>
      <c r="CU615" s="116">
        <f t="shared" si="1355"/>
        <v>0</v>
      </c>
      <c r="CV615" s="116">
        <f t="shared" si="1356"/>
        <v>0</v>
      </c>
      <c r="CW615" s="471">
        <f t="shared" si="1357"/>
        <v>0</v>
      </c>
      <c r="CX615" s="470">
        <f t="shared" si="1358"/>
        <v>0</v>
      </c>
      <c r="CY615" s="116">
        <f t="shared" si="1359"/>
        <v>0</v>
      </c>
      <c r="CZ615" s="116">
        <f t="shared" si="1360"/>
        <v>0</v>
      </c>
      <c r="DA615" s="116">
        <f t="shared" si="1361"/>
        <v>0</v>
      </c>
      <c r="DB615" s="116">
        <f t="shared" si="1362"/>
        <v>0</v>
      </c>
      <c r="DC615" s="116">
        <f t="shared" si="1363"/>
        <v>0</v>
      </c>
      <c r="DD615" s="116">
        <f t="shared" si="1364"/>
        <v>0</v>
      </c>
      <c r="DE615" s="116">
        <f t="shared" si="1365"/>
        <v>0</v>
      </c>
      <c r="DF615" s="116">
        <f t="shared" si="1366"/>
        <v>0</v>
      </c>
      <c r="DG615" s="116">
        <f t="shared" si="1367"/>
        <v>0</v>
      </c>
      <c r="DH615" s="116">
        <f t="shared" si="1368"/>
        <v>0</v>
      </c>
      <c r="DI615" s="471">
        <f t="shared" si="1369"/>
        <v>0</v>
      </c>
      <c r="DJ615" s="470">
        <f t="shared" si="1370"/>
        <v>0</v>
      </c>
      <c r="DK615" s="116">
        <f t="shared" si="1371"/>
        <v>0</v>
      </c>
      <c r="DL615" s="116">
        <f t="shared" si="1372"/>
        <v>4.9148595931985204</v>
      </c>
      <c r="DM615" s="116">
        <f t="shared" si="1373"/>
        <v>0</v>
      </c>
      <c r="DN615" s="116">
        <f t="shared" si="1374"/>
        <v>0</v>
      </c>
      <c r="DO615" s="116">
        <f t="shared" si="1375"/>
        <v>4.7321032554659404</v>
      </c>
      <c r="DP615" s="116">
        <f t="shared" si="1376"/>
        <v>0</v>
      </c>
      <c r="DQ615" s="116">
        <f t="shared" si="1377"/>
        <v>0</v>
      </c>
      <c r="DR615" s="116">
        <f t="shared" si="1378"/>
        <v>4.5634500865500902</v>
      </c>
      <c r="DS615" s="116">
        <f t="shared" si="1379"/>
        <v>0</v>
      </c>
      <c r="DT615" s="116">
        <f t="shared" si="1380"/>
        <v>0</v>
      </c>
      <c r="DU615" s="471">
        <f t="shared" si="1381"/>
        <v>4.28501904969111</v>
      </c>
      <c r="DV615" s="470">
        <f t="shared" si="1382"/>
        <v>0</v>
      </c>
      <c r="DW615" s="470">
        <f t="shared" si="1383"/>
        <v>0</v>
      </c>
      <c r="DX615" s="470">
        <f t="shared" si="1384"/>
        <v>0</v>
      </c>
      <c r="DY615" s="470">
        <f t="shared" si="1385"/>
        <v>0</v>
      </c>
      <c r="DZ615" s="470">
        <f t="shared" si="1386"/>
        <v>0</v>
      </c>
      <c r="EA615" s="470">
        <f t="shared" si="1387"/>
        <v>0</v>
      </c>
      <c r="EB615" s="470">
        <f t="shared" si="1388"/>
        <v>0</v>
      </c>
      <c r="EC615" s="470">
        <f t="shared" si="1389"/>
        <v>0</v>
      </c>
      <c r="ED615" s="470">
        <f t="shared" si="1390"/>
        <v>0</v>
      </c>
      <c r="EE615" s="470">
        <f t="shared" si="1391"/>
        <v>0</v>
      </c>
      <c r="EF615" s="470">
        <f t="shared" si="1392"/>
        <v>0</v>
      </c>
      <c r="EG615" s="470">
        <f t="shared" si="1393"/>
        <v>0</v>
      </c>
      <c r="EH615" s="466">
        <f t="shared" si="1394"/>
        <v>19.490256663931611</v>
      </c>
      <c r="EI615" s="122">
        <f t="shared" si="1395"/>
        <v>0</v>
      </c>
      <c r="EJ615" s="122">
        <f t="shared" si="1396"/>
        <v>1.3608271708122577</v>
      </c>
      <c r="EK615" s="122">
        <f t="shared" si="1397"/>
        <v>21.928935896976846</v>
      </c>
      <c r="EL615" s="122">
        <f t="shared" si="1398"/>
        <v>0</v>
      </c>
      <c r="EM615" s="122">
        <f t="shared" si="1399"/>
        <v>1.4438600876660395</v>
      </c>
      <c r="EN615" s="122">
        <f t="shared" si="1400"/>
        <v>23.981304315052224</v>
      </c>
      <c r="EO615" s="122">
        <f t="shared" si="1401"/>
        <v>0</v>
      </c>
      <c r="EP615" s="122">
        <f t="shared" si="1402"/>
        <v>1.5281269039783667</v>
      </c>
      <c r="EQ615" s="122">
        <f t="shared" si="1403"/>
        <v>32.825691220682629</v>
      </c>
      <c r="ER615" s="122">
        <f t="shared" si="1404"/>
        <v>0</v>
      </c>
      <c r="ES615" s="469">
        <f t="shared" si="1405"/>
        <v>1.6861363316154498</v>
      </c>
      <c r="ET615" s="466">
        <f t="shared" si="1406"/>
        <v>0</v>
      </c>
      <c r="EU615" s="122">
        <f t="shared" si="1407"/>
        <v>0</v>
      </c>
      <c r="EV615" s="122">
        <f t="shared" si="1408"/>
        <v>0</v>
      </c>
      <c r="EW615" s="122">
        <f t="shared" si="1409"/>
        <v>0</v>
      </c>
      <c r="EX615" s="122">
        <f t="shared" si="1410"/>
        <v>0</v>
      </c>
      <c r="EY615" s="122">
        <f t="shared" si="1411"/>
        <v>0</v>
      </c>
      <c r="EZ615" s="122">
        <f t="shared" si="1412"/>
        <v>0</v>
      </c>
      <c r="FA615" s="122">
        <f t="shared" si="1413"/>
        <v>0</v>
      </c>
      <c r="FB615" s="122">
        <f t="shared" si="1414"/>
        <v>0</v>
      </c>
      <c r="FC615" s="122">
        <f t="shared" si="1415"/>
        <v>0</v>
      </c>
      <c r="FD615" s="122">
        <f t="shared" si="1416"/>
        <v>0</v>
      </c>
      <c r="FE615" s="469">
        <f t="shared" si="1417"/>
        <v>0</v>
      </c>
      <c r="FF615" s="466">
        <f t="shared" si="1418"/>
        <v>0</v>
      </c>
      <c r="FG615" s="466">
        <f t="shared" si="1419"/>
        <v>0</v>
      </c>
      <c r="FH615" s="466">
        <f t="shared" si="1420"/>
        <v>1.3608271708122577</v>
      </c>
      <c r="FI615" s="466">
        <f t="shared" si="1421"/>
        <v>0</v>
      </c>
      <c r="FJ615" s="466">
        <f t="shared" si="1422"/>
        <v>0</v>
      </c>
      <c r="FK615" s="466">
        <f t="shared" si="1423"/>
        <v>1.4438600876660395</v>
      </c>
      <c r="FL615" s="466">
        <f t="shared" si="1424"/>
        <v>0</v>
      </c>
      <c r="FM615" s="466">
        <f t="shared" si="1425"/>
        <v>0</v>
      </c>
      <c r="FN615" s="466">
        <f t="shared" si="1426"/>
        <v>1.5281269039783667</v>
      </c>
      <c r="FO615" s="466">
        <f t="shared" si="1427"/>
        <v>0</v>
      </c>
      <c r="FP615" s="466">
        <f t="shared" si="1428"/>
        <v>0</v>
      </c>
      <c r="FQ615" s="468">
        <f t="shared" si="1429"/>
        <v>1.6861363316154498</v>
      </c>
      <c r="FR615" s="466">
        <f t="shared" si="1430"/>
        <v>0</v>
      </c>
      <c r="FS615" s="466">
        <f t="shared" si="1431"/>
        <v>0</v>
      </c>
      <c r="FT615" s="466">
        <f t="shared" si="1432"/>
        <v>0</v>
      </c>
      <c r="FU615" s="466">
        <f t="shared" si="1433"/>
        <v>0</v>
      </c>
      <c r="FV615" s="466">
        <f t="shared" si="1434"/>
        <v>0</v>
      </c>
      <c r="FW615" s="466">
        <f t="shared" si="1435"/>
        <v>0</v>
      </c>
      <c r="FX615" s="466">
        <f t="shared" si="1436"/>
        <v>0</v>
      </c>
      <c r="FY615" s="466">
        <f t="shared" si="1437"/>
        <v>0</v>
      </c>
      <c r="FZ615" s="466">
        <f t="shared" si="1438"/>
        <v>0</v>
      </c>
      <c r="GA615" s="466">
        <f t="shared" si="1439"/>
        <v>0</v>
      </c>
      <c r="GB615" s="466">
        <f t="shared" si="1440"/>
        <v>0</v>
      </c>
      <c r="GC615" s="468">
        <f t="shared" si="1441"/>
        <v>0</v>
      </c>
    </row>
    <row r="616" spans="1:185">
      <c r="A616" s="97">
        <v>613</v>
      </c>
      <c r="B616" s="97" t="s">
        <v>11</v>
      </c>
      <c r="C616" s="97" t="s">
        <v>213</v>
      </c>
      <c r="D616" s="97" t="s">
        <v>935</v>
      </c>
      <c r="E616" s="321">
        <v>0.98564141559584895</v>
      </c>
      <c r="F616" s="122">
        <v>0</v>
      </c>
      <c r="G616" s="122">
        <v>5.4116737038500098</v>
      </c>
      <c r="H616" s="122">
        <v>0.91403205441450897</v>
      </c>
      <c r="I616" s="122">
        <v>0</v>
      </c>
      <c r="J616" s="122">
        <v>5.2104436079815404</v>
      </c>
      <c r="K616" s="122">
        <v>0.86318130638093804</v>
      </c>
      <c r="L616" s="122">
        <v>0</v>
      </c>
      <c r="M616" s="122">
        <v>5.02474228691921</v>
      </c>
      <c r="N616" s="122">
        <v>0.70610884079456704</v>
      </c>
      <c r="O616" s="122">
        <v>0</v>
      </c>
      <c r="P616" s="475">
        <v>4.71816630200387</v>
      </c>
      <c r="Q616" s="474">
        <v>1</v>
      </c>
      <c r="R616" s="97">
        <v>0.98564141559584895</v>
      </c>
      <c r="S616" s="97">
        <v>0</v>
      </c>
      <c r="T616" s="97">
        <v>5.4116737038500098</v>
      </c>
      <c r="U616" s="97">
        <v>0.91403205441450897</v>
      </c>
      <c r="V616" s="97">
        <v>0</v>
      </c>
      <c r="W616" s="97">
        <v>5.2104436079815404</v>
      </c>
      <c r="X616" s="97">
        <v>0.86318130638093804</v>
      </c>
      <c r="Y616" s="97">
        <v>0</v>
      </c>
      <c r="Z616" s="97">
        <v>5.02474228691921</v>
      </c>
      <c r="AA616" s="97">
        <v>0.70610884079456704</v>
      </c>
      <c r="AB616" s="97">
        <v>0</v>
      </c>
      <c r="AC616" s="97">
        <v>4.71816630200387</v>
      </c>
      <c r="AD616" s="321">
        <v>3055.1163028902902</v>
      </c>
      <c r="AE616" s="97">
        <v>0</v>
      </c>
      <c r="AF616" s="97">
        <v>16774.145543143601</v>
      </c>
      <c r="AG616" s="97">
        <v>2833.154316185</v>
      </c>
      <c r="AH616" s="97">
        <v>0</v>
      </c>
      <c r="AI616" s="97">
        <v>16150.408211501301</v>
      </c>
      <c r="AJ616" s="97">
        <v>2675.5361937387001</v>
      </c>
      <c r="AK616" s="97">
        <v>0</v>
      </c>
      <c r="AL616" s="97">
        <v>15574.8046875</v>
      </c>
      <c r="AM616" s="97">
        <v>2188.6708462045799</v>
      </c>
      <c r="AN616" s="97">
        <v>0</v>
      </c>
      <c r="AO616" s="97">
        <v>14624.534400561501</v>
      </c>
      <c r="AP616" s="466">
        <f t="shared" si="1298"/>
        <v>3099.6224940927259</v>
      </c>
      <c r="AQ616" s="122">
        <f t="shared" si="1299"/>
        <v>0</v>
      </c>
      <c r="AR616" s="473">
        <f t="shared" si="1300"/>
        <v>3099.6224940927286</v>
      </c>
      <c r="AS616" s="122">
        <f t="shared" si="1301"/>
        <v>3099.6224940927277</v>
      </c>
      <c r="AT616" s="122">
        <f t="shared" si="1302"/>
        <v>0</v>
      </c>
      <c r="AU616" s="122">
        <f t="shared" si="1303"/>
        <v>3099.6224940927368</v>
      </c>
      <c r="AV616" s="122">
        <f t="shared" si="1304"/>
        <v>3099.6224940927254</v>
      </c>
      <c r="AW616" s="122">
        <f t="shared" si="1305"/>
        <v>0</v>
      </c>
      <c r="AX616" s="122">
        <f t="shared" si="1306"/>
        <v>3099.6225872211421</v>
      </c>
      <c r="AY616" s="122">
        <f t="shared" si="1307"/>
        <v>3099.6224940927268</v>
      </c>
      <c r="AZ616" s="122">
        <f t="shared" si="1308"/>
        <v>0</v>
      </c>
      <c r="BA616" s="469">
        <f t="shared" si="1309"/>
        <v>3099.6224940927282</v>
      </c>
      <c r="BB616" s="97">
        <f t="shared" si="1310"/>
        <v>0.15210637356900827</v>
      </c>
      <c r="BC616" s="97">
        <f t="shared" si="1311"/>
        <v>0</v>
      </c>
      <c r="BD616" s="97">
        <f t="shared" si="1312"/>
        <v>0.83514151191969754</v>
      </c>
      <c r="BE616" s="97">
        <f t="shared" si="1313"/>
        <v>0.14105545781959014</v>
      </c>
      <c r="BF616" s="97">
        <f t="shared" si="1314"/>
        <v>0</v>
      </c>
      <c r="BG616" s="97">
        <f t="shared" si="1315"/>
        <v>0.80408723634728452</v>
      </c>
      <c r="BH616" s="97">
        <f t="shared" si="1316"/>
        <v>0.13320805738138719</v>
      </c>
      <c r="BI616" s="97">
        <f t="shared" si="1317"/>
        <v>0</v>
      </c>
      <c r="BJ616" s="97">
        <f t="shared" si="1318"/>
        <v>0.77542939581134329</v>
      </c>
      <c r="BK616" s="97">
        <f t="shared" si="1319"/>
        <v>0.10896828544217489</v>
      </c>
      <c r="BL616" s="97">
        <f t="shared" si="1320"/>
        <v>0</v>
      </c>
      <c r="BM616" s="469">
        <f t="shared" si="1321"/>
        <v>0.72811790853924152</v>
      </c>
      <c r="BN616" s="467">
        <f t="shared" si="1322"/>
        <v>17015052.772074994</v>
      </c>
      <c r="BO616" s="97">
        <f t="shared" si="1323"/>
        <v>0</v>
      </c>
      <c r="BP616" s="97">
        <f t="shared" si="1324"/>
        <v>6522759.6093232045</v>
      </c>
      <c r="BQ616" s="97">
        <f t="shared" si="1325"/>
        <v>17753164.722945482</v>
      </c>
      <c r="BR616" s="97">
        <f t="shared" si="1326"/>
        <v>0</v>
      </c>
      <c r="BS616" s="97">
        <f t="shared" si="1327"/>
        <v>6663411.1266355272</v>
      </c>
      <c r="BT616" s="97">
        <f t="shared" si="1328"/>
        <v>18334607.82459528</v>
      </c>
      <c r="BU616" s="97">
        <f t="shared" si="1329"/>
        <v>0</v>
      </c>
      <c r="BV616" s="97">
        <f t="shared" si="1330"/>
        <v>6800956.7622067109</v>
      </c>
      <c r="BW616" s="97">
        <f t="shared" si="1331"/>
        <v>20529686.96406218</v>
      </c>
      <c r="BX616" s="97">
        <f t="shared" si="1332"/>
        <v>0</v>
      </c>
      <c r="BY616" s="469">
        <f t="shared" si="1333"/>
        <v>7046325.952348859</v>
      </c>
      <c r="BZ616" s="470">
        <f t="shared" si="1334"/>
        <v>0.8631461961137713</v>
      </c>
      <c r="CA616" s="470">
        <f t="shared" si="1335"/>
        <v>0</v>
      </c>
      <c r="CB616" s="470">
        <f t="shared" si="1336"/>
        <v>6.0265640227742646E-2</v>
      </c>
      <c r="CC616" s="470">
        <f t="shared" si="1337"/>
        <v>0.97114563090007944</v>
      </c>
      <c r="CD616" s="470">
        <f t="shared" si="1338"/>
        <v>0</v>
      </c>
      <c r="CE616" s="470">
        <f t="shared" si="1339"/>
        <v>6.3942838920934483E-2</v>
      </c>
      <c r="CF616" s="470">
        <f t="shared" si="1340"/>
        <v>1.0620368912683493</v>
      </c>
      <c r="CG616" s="470">
        <f t="shared" si="1341"/>
        <v>0</v>
      </c>
      <c r="CH616" s="470">
        <f t="shared" si="1342"/>
        <v>6.7674682340539902E-2</v>
      </c>
      <c r="CI616" s="470">
        <f t="shared" si="1343"/>
        <v>1.4537197226535661</v>
      </c>
      <c r="CJ616" s="470">
        <f t="shared" si="1344"/>
        <v>0</v>
      </c>
      <c r="CK616" s="472">
        <f t="shared" si="1345"/>
        <v>7.4672293231336367E-2</v>
      </c>
      <c r="CL616" s="470">
        <f t="shared" si="1346"/>
        <v>0</v>
      </c>
      <c r="CM616" s="116">
        <f t="shared" si="1347"/>
        <v>0</v>
      </c>
      <c r="CN616" s="116">
        <f t="shared" si="1348"/>
        <v>0</v>
      </c>
      <c r="CO616" s="116">
        <f t="shared" si="1349"/>
        <v>0</v>
      </c>
      <c r="CP616" s="116">
        <f t="shared" si="1350"/>
        <v>0</v>
      </c>
      <c r="CQ616" s="116">
        <f t="shared" si="1351"/>
        <v>0</v>
      </c>
      <c r="CR616" s="116">
        <f t="shared" si="1352"/>
        <v>0</v>
      </c>
      <c r="CS616" s="116">
        <f t="shared" si="1353"/>
        <v>0</v>
      </c>
      <c r="CT616" s="116">
        <f t="shared" si="1354"/>
        <v>0</v>
      </c>
      <c r="CU616" s="116">
        <f t="shared" si="1355"/>
        <v>0</v>
      </c>
      <c r="CV616" s="116">
        <f t="shared" si="1356"/>
        <v>0</v>
      </c>
      <c r="CW616" s="471">
        <f t="shared" si="1357"/>
        <v>0</v>
      </c>
      <c r="CX616" s="470">
        <f t="shared" si="1358"/>
        <v>0</v>
      </c>
      <c r="CY616" s="116">
        <f t="shared" si="1359"/>
        <v>0</v>
      </c>
      <c r="CZ616" s="116">
        <f t="shared" si="1360"/>
        <v>0</v>
      </c>
      <c r="DA616" s="116">
        <f t="shared" si="1361"/>
        <v>0</v>
      </c>
      <c r="DB616" s="116">
        <f t="shared" si="1362"/>
        <v>0</v>
      </c>
      <c r="DC616" s="116">
        <f t="shared" si="1363"/>
        <v>0</v>
      </c>
      <c r="DD616" s="116">
        <f t="shared" si="1364"/>
        <v>0</v>
      </c>
      <c r="DE616" s="116">
        <f t="shared" si="1365"/>
        <v>0</v>
      </c>
      <c r="DF616" s="116">
        <f t="shared" si="1366"/>
        <v>0</v>
      </c>
      <c r="DG616" s="116">
        <f t="shared" si="1367"/>
        <v>0</v>
      </c>
      <c r="DH616" s="116">
        <f t="shared" si="1368"/>
        <v>0</v>
      </c>
      <c r="DI616" s="471">
        <f t="shared" si="1369"/>
        <v>0</v>
      </c>
      <c r="DJ616" s="470">
        <f t="shared" si="1370"/>
        <v>0</v>
      </c>
      <c r="DK616" s="116">
        <f t="shared" si="1371"/>
        <v>0</v>
      </c>
      <c r="DL616" s="116">
        <f t="shared" si="1372"/>
        <v>0</v>
      </c>
      <c r="DM616" s="116">
        <f t="shared" si="1373"/>
        <v>0</v>
      </c>
      <c r="DN616" s="116">
        <f t="shared" si="1374"/>
        <v>0</v>
      </c>
      <c r="DO616" s="116">
        <f t="shared" si="1375"/>
        <v>0</v>
      </c>
      <c r="DP616" s="116">
        <f t="shared" si="1376"/>
        <v>0</v>
      </c>
      <c r="DQ616" s="116">
        <f t="shared" si="1377"/>
        <v>0</v>
      </c>
      <c r="DR616" s="116">
        <f t="shared" si="1378"/>
        <v>0</v>
      </c>
      <c r="DS616" s="116">
        <f t="shared" si="1379"/>
        <v>0</v>
      </c>
      <c r="DT616" s="116">
        <f t="shared" si="1380"/>
        <v>0</v>
      </c>
      <c r="DU616" s="471">
        <f t="shared" si="1381"/>
        <v>0</v>
      </c>
      <c r="DV616" s="470">
        <f t="shared" si="1382"/>
        <v>0</v>
      </c>
      <c r="DW616" s="470">
        <f t="shared" si="1383"/>
        <v>0</v>
      </c>
      <c r="DX616" s="470">
        <f t="shared" si="1384"/>
        <v>0</v>
      </c>
      <c r="DY616" s="470">
        <f t="shared" si="1385"/>
        <v>0</v>
      </c>
      <c r="DZ616" s="470">
        <f t="shared" si="1386"/>
        <v>0</v>
      </c>
      <c r="EA616" s="470">
        <f t="shared" si="1387"/>
        <v>0</v>
      </c>
      <c r="EB616" s="470">
        <f t="shared" si="1388"/>
        <v>0</v>
      </c>
      <c r="EC616" s="470">
        <f t="shared" si="1389"/>
        <v>0</v>
      </c>
      <c r="ED616" s="470">
        <f t="shared" si="1390"/>
        <v>0</v>
      </c>
      <c r="EE616" s="470">
        <f t="shared" si="1391"/>
        <v>0</v>
      </c>
      <c r="EF616" s="470">
        <f t="shared" si="1392"/>
        <v>0</v>
      </c>
      <c r="EG616" s="470">
        <f t="shared" si="1393"/>
        <v>0</v>
      </c>
      <c r="EH616" s="466">
        <f t="shared" si="1394"/>
        <v>111.86285211352785</v>
      </c>
      <c r="EI616" s="122">
        <f t="shared" si="1395"/>
        <v>0</v>
      </c>
      <c r="EJ616" s="122">
        <f t="shared" si="1396"/>
        <v>7.8103644905995235</v>
      </c>
      <c r="EK616" s="122">
        <f t="shared" si="1397"/>
        <v>125.85946688891521</v>
      </c>
      <c r="EL616" s="122">
        <f t="shared" si="1398"/>
        <v>0</v>
      </c>
      <c r="EM616" s="122">
        <f t="shared" si="1399"/>
        <v>8.2869256287480795</v>
      </c>
      <c r="EN616" s="122">
        <f t="shared" si="1400"/>
        <v>137.63887999733811</v>
      </c>
      <c r="EO616" s="122">
        <f t="shared" si="1401"/>
        <v>0</v>
      </c>
      <c r="EP616" s="122">
        <f t="shared" si="1402"/>
        <v>8.770568666784639</v>
      </c>
      <c r="EQ616" s="122">
        <f t="shared" si="1403"/>
        <v>188.40056885135135</v>
      </c>
      <c r="ER616" s="122">
        <f t="shared" si="1404"/>
        <v>0</v>
      </c>
      <c r="ES616" s="469">
        <f t="shared" si="1405"/>
        <v>9.67745178316693</v>
      </c>
      <c r="ET616" s="466">
        <f t="shared" si="1406"/>
        <v>0</v>
      </c>
      <c r="EU616" s="122">
        <f t="shared" si="1407"/>
        <v>0</v>
      </c>
      <c r="EV616" s="122">
        <f t="shared" si="1408"/>
        <v>0</v>
      </c>
      <c r="EW616" s="122">
        <f t="shared" si="1409"/>
        <v>0</v>
      </c>
      <c r="EX616" s="122">
        <f t="shared" si="1410"/>
        <v>0</v>
      </c>
      <c r="EY616" s="122">
        <f t="shared" si="1411"/>
        <v>0</v>
      </c>
      <c r="EZ616" s="122">
        <f t="shared" si="1412"/>
        <v>0</v>
      </c>
      <c r="FA616" s="122">
        <f t="shared" si="1413"/>
        <v>0</v>
      </c>
      <c r="FB616" s="122">
        <f t="shared" si="1414"/>
        <v>0</v>
      </c>
      <c r="FC616" s="122">
        <f t="shared" si="1415"/>
        <v>0</v>
      </c>
      <c r="FD616" s="122">
        <f t="shared" si="1416"/>
        <v>0</v>
      </c>
      <c r="FE616" s="469">
        <f t="shared" si="1417"/>
        <v>0</v>
      </c>
      <c r="FF616" s="466">
        <f t="shared" si="1418"/>
        <v>0</v>
      </c>
      <c r="FG616" s="466">
        <f t="shared" si="1419"/>
        <v>0</v>
      </c>
      <c r="FH616" s="466">
        <f t="shared" si="1420"/>
        <v>0</v>
      </c>
      <c r="FI616" s="466">
        <f t="shared" si="1421"/>
        <v>0</v>
      </c>
      <c r="FJ616" s="466">
        <f t="shared" si="1422"/>
        <v>0</v>
      </c>
      <c r="FK616" s="466">
        <f t="shared" si="1423"/>
        <v>0</v>
      </c>
      <c r="FL616" s="466">
        <f t="shared" si="1424"/>
        <v>0</v>
      </c>
      <c r="FM616" s="466">
        <f t="shared" si="1425"/>
        <v>0</v>
      </c>
      <c r="FN616" s="466">
        <f t="shared" si="1426"/>
        <v>0</v>
      </c>
      <c r="FO616" s="466">
        <f t="shared" si="1427"/>
        <v>0</v>
      </c>
      <c r="FP616" s="466">
        <f t="shared" si="1428"/>
        <v>0</v>
      </c>
      <c r="FQ616" s="468">
        <f t="shared" si="1429"/>
        <v>0</v>
      </c>
      <c r="FR616" s="466">
        <f t="shared" si="1430"/>
        <v>0</v>
      </c>
      <c r="FS616" s="466">
        <f t="shared" si="1431"/>
        <v>0</v>
      </c>
      <c r="FT616" s="466">
        <f t="shared" si="1432"/>
        <v>0</v>
      </c>
      <c r="FU616" s="466">
        <f t="shared" si="1433"/>
        <v>0</v>
      </c>
      <c r="FV616" s="466">
        <f t="shared" si="1434"/>
        <v>0</v>
      </c>
      <c r="FW616" s="466">
        <f t="shared" si="1435"/>
        <v>0</v>
      </c>
      <c r="FX616" s="466">
        <f t="shared" si="1436"/>
        <v>0</v>
      </c>
      <c r="FY616" s="466">
        <f t="shared" si="1437"/>
        <v>0</v>
      </c>
      <c r="FZ616" s="466">
        <f t="shared" si="1438"/>
        <v>0</v>
      </c>
      <c r="GA616" s="466">
        <f t="shared" si="1439"/>
        <v>0</v>
      </c>
      <c r="GB616" s="466">
        <f t="shared" si="1440"/>
        <v>0</v>
      </c>
      <c r="GC616" s="468">
        <f t="shared" si="1441"/>
        <v>0</v>
      </c>
    </row>
    <row r="617" spans="1:185">
      <c r="A617" s="97">
        <v>614</v>
      </c>
      <c r="B617" s="97" t="s">
        <v>11</v>
      </c>
      <c r="C617" s="97" t="s">
        <v>213</v>
      </c>
      <c r="D617" s="97" t="s">
        <v>935</v>
      </c>
      <c r="E617" s="321">
        <v>1.08598904880685</v>
      </c>
      <c r="F617" s="122">
        <v>0</v>
      </c>
      <c r="G617" s="122">
        <v>5.962633352358</v>
      </c>
      <c r="H617" s="122">
        <v>1.0070891762929</v>
      </c>
      <c r="I617" s="122">
        <v>0</v>
      </c>
      <c r="J617" s="122">
        <v>5.74091612645248</v>
      </c>
      <c r="K617" s="122">
        <v>0.95106134039407098</v>
      </c>
      <c r="L617" s="122">
        <v>0</v>
      </c>
      <c r="M617" s="122">
        <v>5.5363086517343501</v>
      </c>
      <c r="N617" s="122">
        <v>0.77799740984406296</v>
      </c>
      <c r="O617" s="122">
        <v>0</v>
      </c>
      <c r="P617" s="475">
        <v>5.19852032732231</v>
      </c>
      <c r="Q617" s="474">
        <v>1</v>
      </c>
      <c r="R617" s="97">
        <v>1.08598904880685</v>
      </c>
      <c r="S617" s="97">
        <v>0</v>
      </c>
      <c r="T617" s="97">
        <v>5.962633352358</v>
      </c>
      <c r="U617" s="97">
        <v>1.0070891762929</v>
      </c>
      <c r="V617" s="97">
        <v>0</v>
      </c>
      <c r="W617" s="97">
        <v>5.74091612645248</v>
      </c>
      <c r="X617" s="97">
        <v>0.95106134039407098</v>
      </c>
      <c r="Y617" s="97">
        <v>0</v>
      </c>
      <c r="Z617" s="97">
        <v>5.5363086517343501</v>
      </c>
      <c r="AA617" s="97">
        <v>0.77799740984406296</v>
      </c>
      <c r="AB617" s="97">
        <v>0</v>
      </c>
      <c r="AC617" s="97">
        <v>5.19852032732231</v>
      </c>
      <c r="AD617" s="321">
        <v>8565.4506418135807</v>
      </c>
      <c r="AE617" s="97">
        <v>0</v>
      </c>
      <c r="AF617" s="97">
        <v>47028.689406183003</v>
      </c>
      <c r="AG617" s="97">
        <v>7943.1488198880397</v>
      </c>
      <c r="AH617" s="97">
        <v>0</v>
      </c>
      <c r="AI617" s="97">
        <v>45279.9535814341</v>
      </c>
      <c r="AJ617" s="97">
        <v>7501.2441215981999</v>
      </c>
      <c r="AK617" s="97">
        <v>0</v>
      </c>
      <c r="AL617" s="97">
        <v>43666.16796875</v>
      </c>
      <c r="AM617" s="97">
        <v>6136.2482621712797</v>
      </c>
      <c r="AN617" s="97">
        <v>0</v>
      </c>
      <c r="AO617" s="97">
        <v>41001.950547351204</v>
      </c>
      <c r="AP617" s="466">
        <f t="shared" si="1298"/>
        <v>7887.2348217730514</v>
      </c>
      <c r="AQ617" s="122">
        <f t="shared" si="1299"/>
        <v>0</v>
      </c>
      <c r="AR617" s="473">
        <f t="shared" si="1300"/>
        <v>7887.2348217729841</v>
      </c>
      <c r="AS617" s="122">
        <f t="shared" si="1301"/>
        <v>7887.2348217729914</v>
      </c>
      <c r="AT617" s="122">
        <f t="shared" si="1302"/>
        <v>0</v>
      </c>
      <c r="AU617" s="122">
        <f t="shared" si="1303"/>
        <v>7887.2348217729887</v>
      </c>
      <c r="AV617" s="122">
        <f t="shared" si="1304"/>
        <v>7887.2348217729777</v>
      </c>
      <c r="AW617" s="122">
        <f t="shared" si="1305"/>
        <v>0</v>
      </c>
      <c r="AX617" s="122">
        <f t="shared" si="1306"/>
        <v>7887.2351083732974</v>
      </c>
      <c r="AY617" s="122">
        <f t="shared" si="1307"/>
        <v>7887.2348217729823</v>
      </c>
      <c r="AZ617" s="122">
        <f t="shared" si="1308"/>
        <v>0</v>
      </c>
      <c r="BA617" s="469">
        <f t="shared" si="1309"/>
        <v>7887.2348217729823</v>
      </c>
      <c r="BB617" s="97">
        <f t="shared" si="1310"/>
        <v>0.16759224332087042</v>
      </c>
      <c r="BC617" s="97">
        <f t="shared" si="1311"/>
        <v>0</v>
      </c>
      <c r="BD617" s="97">
        <f t="shared" si="1312"/>
        <v>0.92016682923222493</v>
      </c>
      <c r="BE617" s="97">
        <f t="shared" si="1313"/>
        <v>0.15541623966146764</v>
      </c>
      <c r="BF617" s="97">
        <f t="shared" si="1314"/>
        <v>0</v>
      </c>
      <c r="BG617" s="97">
        <f t="shared" si="1315"/>
        <v>0.88595093422553872</v>
      </c>
      <c r="BH617" s="97">
        <f t="shared" si="1316"/>
        <v>0.14676989951925834</v>
      </c>
      <c r="BI617" s="97">
        <f t="shared" si="1317"/>
        <v>0</v>
      </c>
      <c r="BJ617" s="97">
        <f t="shared" si="1318"/>
        <v>0.8543754540437597</v>
      </c>
      <c r="BK617" s="97">
        <f t="shared" si="1319"/>
        <v>0.12006228917026877</v>
      </c>
      <c r="BL617" s="97">
        <f t="shared" si="1320"/>
        <v>0</v>
      </c>
      <c r="BM617" s="469">
        <f t="shared" si="1321"/>
        <v>0.80224720917977277</v>
      </c>
      <c r="BN617" s="467">
        <f t="shared" si="1322"/>
        <v>40996172.026207753</v>
      </c>
      <c r="BO617" s="97">
        <f t="shared" si="1323"/>
        <v>0</v>
      </c>
      <c r="BP617" s="97">
        <f t="shared" si="1324"/>
        <v>15715976.824255221</v>
      </c>
      <c r="BQ617" s="97">
        <f t="shared" si="1325"/>
        <v>42774583.46681986</v>
      </c>
      <c r="BR617" s="97">
        <f t="shared" si="1326"/>
        <v>0</v>
      </c>
      <c r="BS617" s="97">
        <f t="shared" si="1327"/>
        <v>16054863.448747246</v>
      </c>
      <c r="BT617" s="97">
        <f t="shared" si="1328"/>
        <v>44175516.025654264</v>
      </c>
      <c r="BU617" s="97">
        <f t="shared" si="1329"/>
        <v>0</v>
      </c>
      <c r="BV617" s="97">
        <f t="shared" si="1330"/>
        <v>16386266.845915718</v>
      </c>
      <c r="BW617" s="97">
        <f t="shared" si="1331"/>
        <v>49464353.10527914</v>
      </c>
      <c r="BX617" s="97">
        <f t="shared" si="1332"/>
        <v>0</v>
      </c>
      <c r="BY617" s="469">
        <f t="shared" si="1333"/>
        <v>16977460.767522138</v>
      </c>
      <c r="BZ617" s="470">
        <f t="shared" si="1334"/>
        <v>1.8875039334535306</v>
      </c>
      <c r="CA617" s="470">
        <f t="shared" si="1335"/>
        <v>0</v>
      </c>
      <c r="CB617" s="470">
        <f t="shared" si="1336"/>
        <v>0.13178721460409884</v>
      </c>
      <c r="CC617" s="470">
        <f t="shared" si="1337"/>
        <v>2.1236740734456756</v>
      </c>
      <c r="CD617" s="470">
        <f t="shared" si="1338"/>
        <v>0</v>
      </c>
      <c r="CE617" s="470">
        <f t="shared" si="1339"/>
        <v>0.13982840974431834</v>
      </c>
      <c r="CF617" s="470">
        <f t="shared" si="1340"/>
        <v>2.3224325366516423</v>
      </c>
      <c r="CG617" s="470">
        <f t="shared" si="1341"/>
        <v>0</v>
      </c>
      <c r="CH617" s="470">
        <f t="shared" si="1342"/>
        <v>0.14798910137337104</v>
      </c>
      <c r="CI617" s="470">
        <f t="shared" si="1343"/>
        <v>3.178953585153546</v>
      </c>
      <c r="CJ617" s="470">
        <f t="shared" si="1344"/>
        <v>0</v>
      </c>
      <c r="CK617" s="472">
        <f t="shared" si="1345"/>
        <v>0.16329128000416043</v>
      </c>
      <c r="CL617" s="470">
        <f t="shared" si="1346"/>
        <v>0</v>
      </c>
      <c r="CM617" s="116">
        <f t="shared" si="1347"/>
        <v>0</v>
      </c>
      <c r="CN617" s="116">
        <f t="shared" si="1348"/>
        <v>0</v>
      </c>
      <c r="CO617" s="116">
        <f t="shared" si="1349"/>
        <v>0</v>
      </c>
      <c r="CP617" s="116">
        <f t="shared" si="1350"/>
        <v>0</v>
      </c>
      <c r="CQ617" s="116">
        <f t="shared" si="1351"/>
        <v>0</v>
      </c>
      <c r="CR617" s="116">
        <f t="shared" si="1352"/>
        <v>0</v>
      </c>
      <c r="CS617" s="116">
        <f t="shared" si="1353"/>
        <v>0</v>
      </c>
      <c r="CT617" s="116">
        <f t="shared" si="1354"/>
        <v>0</v>
      </c>
      <c r="CU617" s="116">
        <f t="shared" si="1355"/>
        <v>0</v>
      </c>
      <c r="CV617" s="116">
        <f t="shared" si="1356"/>
        <v>0</v>
      </c>
      <c r="CW617" s="471">
        <f t="shared" si="1357"/>
        <v>0</v>
      </c>
      <c r="CX617" s="470">
        <f t="shared" si="1358"/>
        <v>0</v>
      </c>
      <c r="CY617" s="116">
        <f t="shared" si="1359"/>
        <v>0</v>
      </c>
      <c r="CZ617" s="116">
        <f t="shared" si="1360"/>
        <v>0</v>
      </c>
      <c r="DA617" s="116">
        <f t="shared" si="1361"/>
        <v>0</v>
      </c>
      <c r="DB617" s="116">
        <f t="shared" si="1362"/>
        <v>0</v>
      </c>
      <c r="DC617" s="116">
        <f t="shared" si="1363"/>
        <v>0</v>
      </c>
      <c r="DD617" s="116">
        <f t="shared" si="1364"/>
        <v>0</v>
      </c>
      <c r="DE617" s="116">
        <f t="shared" si="1365"/>
        <v>0</v>
      </c>
      <c r="DF617" s="116">
        <f t="shared" si="1366"/>
        <v>0</v>
      </c>
      <c r="DG617" s="116">
        <f t="shared" si="1367"/>
        <v>0</v>
      </c>
      <c r="DH617" s="116">
        <f t="shared" si="1368"/>
        <v>0</v>
      </c>
      <c r="DI617" s="471">
        <f t="shared" si="1369"/>
        <v>0</v>
      </c>
      <c r="DJ617" s="470">
        <f t="shared" si="1370"/>
        <v>0</v>
      </c>
      <c r="DK617" s="116">
        <f t="shared" si="1371"/>
        <v>0</v>
      </c>
      <c r="DL617" s="116">
        <f t="shared" si="1372"/>
        <v>0</v>
      </c>
      <c r="DM617" s="116">
        <f t="shared" si="1373"/>
        <v>0</v>
      </c>
      <c r="DN617" s="116">
        <f t="shared" si="1374"/>
        <v>0</v>
      </c>
      <c r="DO617" s="116">
        <f t="shared" si="1375"/>
        <v>0</v>
      </c>
      <c r="DP617" s="116">
        <f t="shared" si="1376"/>
        <v>0</v>
      </c>
      <c r="DQ617" s="116">
        <f t="shared" si="1377"/>
        <v>0</v>
      </c>
      <c r="DR617" s="116">
        <f t="shared" si="1378"/>
        <v>0</v>
      </c>
      <c r="DS617" s="116">
        <f t="shared" si="1379"/>
        <v>0</v>
      </c>
      <c r="DT617" s="116">
        <f t="shared" si="1380"/>
        <v>0</v>
      </c>
      <c r="DU617" s="471">
        <f t="shared" si="1381"/>
        <v>0</v>
      </c>
      <c r="DV617" s="470">
        <f t="shared" si="1382"/>
        <v>0</v>
      </c>
      <c r="DW617" s="470">
        <f t="shared" si="1383"/>
        <v>0</v>
      </c>
      <c r="DX617" s="470">
        <f t="shared" si="1384"/>
        <v>0</v>
      </c>
      <c r="DY617" s="470">
        <f t="shared" si="1385"/>
        <v>0</v>
      </c>
      <c r="DZ617" s="470">
        <f t="shared" si="1386"/>
        <v>0</v>
      </c>
      <c r="EA617" s="470">
        <f t="shared" si="1387"/>
        <v>0</v>
      </c>
      <c r="EB617" s="470">
        <f t="shared" si="1388"/>
        <v>0</v>
      </c>
      <c r="EC617" s="470">
        <f t="shared" si="1389"/>
        <v>0</v>
      </c>
      <c r="ED617" s="470">
        <f t="shared" si="1390"/>
        <v>0</v>
      </c>
      <c r="EE617" s="470">
        <f t="shared" si="1391"/>
        <v>0</v>
      </c>
      <c r="EF617" s="470">
        <f t="shared" si="1392"/>
        <v>0</v>
      </c>
      <c r="EG617" s="470">
        <f t="shared" si="1393"/>
        <v>0</v>
      </c>
      <c r="EH617" s="466">
        <f t="shared" si="1394"/>
        <v>244.61855282715499</v>
      </c>
      <c r="EI617" s="122">
        <f t="shared" si="1395"/>
        <v>0</v>
      </c>
      <c r="EJ617" s="122">
        <f t="shared" si="1396"/>
        <v>17.079486376800197</v>
      </c>
      <c r="EK617" s="122">
        <f t="shared" si="1397"/>
        <v>275.22595811089468</v>
      </c>
      <c r="EL617" s="122">
        <f t="shared" si="1398"/>
        <v>0</v>
      </c>
      <c r="EM617" s="122">
        <f t="shared" si="1399"/>
        <v>18.121616929928219</v>
      </c>
      <c r="EN617" s="122">
        <f t="shared" si="1400"/>
        <v>300.98484887126187</v>
      </c>
      <c r="EO617" s="122">
        <f t="shared" si="1401"/>
        <v>0</v>
      </c>
      <c r="EP617" s="122">
        <f t="shared" si="1402"/>
        <v>19.179234104116055</v>
      </c>
      <c r="EQ617" s="122">
        <f t="shared" si="1403"/>
        <v>411.98908872318987</v>
      </c>
      <c r="ER617" s="122">
        <f t="shared" si="1404"/>
        <v>0</v>
      </c>
      <c r="ES617" s="469">
        <f t="shared" si="1405"/>
        <v>21.162380589494479</v>
      </c>
      <c r="ET617" s="466">
        <f t="shared" si="1406"/>
        <v>0</v>
      </c>
      <c r="EU617" s="122">
        <f t="shared" si="1407"/>
        <v>0</v>
      </c>
      <c r="EV617" s="122">
        <f t="shared" si="1408"/>
        <v>0</v>
      </c>
      <c r="EW617" s="122">
        <f t="shared" si="1409"/>
        <v>0</v>
      </c>
      <c r="EX617" s="122">
        <f t="shared" si="1410"/>
        <v>0</v>
      </c>
      <c r="EY617" s="122">
        <f t="shared" si="1411"/>
        <v>0</v>
      </c>
      <c r="EZ617" s="122">
        <f t="shared" si="1412"/>
        <v>0</v>
      </c>
      <c r="FA617" s="122">
        <f t="shared" si="1413"/>
        <v>0</v>
      </c>
      <c r="FB617" s="122">
        <f t="shared" si="1414"/>
        <v>0</v>
      </c>
      <c r="FC617" s="122">
        <f t="shared" si="1415"/>
        <v>0</v>
      </c>
      <c r="FD617" s="122">
        <f t="shared" si="1416"/>
        <v>0</v>
      </c>
      <c r="FE617" s="469">
        <f t="shared" si="1417"/>
        <v>0</v>
      </c>
      <c r="FF617" s="466">
        <f t="shared" si="1418"/>
        <v>0</v>
      </c>
      <c r="FG617" s="466">
        <f t="shared" si="1419"/>
        <v>0</v>
      </c>
      <c r="FH617" s="466">
        <f t="shared" si="1420"/>
        <v>0</v>
      </c>
      <c r="FI617" s="466">
        <f t="shared" si="1421"/>
        <v>0</v>
      </c>
      <c r="FJ617" s="466">
        <f t="shared" si="1422"/>
        <v>0</v>
      </c>
      <c r="FK617" s="466">
        <f t="shared" si="1423"/>
        <v>0</v>
      </c>
      <c r="FL617" s="466">
        <f t="shared" si="1424"/>
        <v>0</v>
      </c>
      <c r="FM617" s="466">
        <f t="shared" si="1425"/>
        <v>0</v>
      </c>
      <c r="FN617" s="466">
        <f t="shared" si="1426"/>
        <v>0</v>
      </c>
      <c r="FO617" s="466">
        <f t="shared" si="1427"/>
        <v>0</v>
      </c>
      <c r="FP617" s="466">
        <f t="shared" si="1428"/>
        <v>0</v>
      </c>
      <c r="FQ617" s="468">
        <f t="shared" si="1429"/>
        <v>0</v>
      </c>
      <c r="FR617" s="466">
        <f t="shared" si="1430"/>
        <v>0</v>
      </c>
      <c r="FS617" s="466">
        <f t="shared" si="1431"/>
        <v>0</v>
      </c>
      <c r="FT617" s="466">
        <f t="shared" si="1432"/>
        <v>0</v>
      </c>
      <c r="FU617" s="466">
        <f t="shared" si="1433"/>
        <v>0</v>
      </c>
      <c r="FV617" s="466">
        <f t="shared" si="1434"/>
        <v>0</v>
      </c>
      <c r="FW617" s="466">
        <f t="shared" si="1435"/>
        <v>0</v>
      </c>
      <c r="FX617" s="466">
        <f t="shared" si="1436"/>
        <v>0</v>
      </c>
      <c r="FY617" s="466">
        <f t="shared" si="1437"/>
        <v>0</v>
      </c>
      <c r="FZ617" s="466">
        <f t="shared" si="1438"/>
        <v>0</v>
      </c>
      <c r="GA617" s="466">
        <f t="shared" si="1439"/>
        <v>0</v>
      </c>
      <c r="GB617" s="466">
        <f t="shared" si="1440"/>
        <v>0</v>
      </c>
      <c r="GC617" s="468">
        <f t="shared" si="1441"/>
        <v>0</v>
      </c>
    </row>
    <row r="618" spans="1:185">
      <c r="A618" s="97">
        <v>615</v>
      </c>
      <c r="B618" s="97" t="s">
        <v>11</v>
      </c>
      <c r="C618" s="97" t="s">
        <v>213</v>
      </c>
      <c r="D618" s="97" t="s">
        <v>935</v>
      </c>
      <c r="E618" s="321">
        <v>1.1433849382146299</v>
      </c>
      <c r="F618" s="122">
        <v>0</v>
      </c>
      <c r="G618" s="122">
        <v>12.7054495407084</v>
      </c>
      <c r="H618" s="122">
        <v>1.04905568081192</v>
      </c>
      <c r="I618" s="122">
        <v>0</v>
      </c>
      <c r="J618" s="122">
        <v>11.9989020636137</v>
      </c>
      <c r="K618" s="122">
        <v>0.98331104686458404</v>
      </c>
      <c r="L618" s="122">
        <v>0</v>
      </c>
      <c r="M618" s="122">
        <v>11.441064460975101</v>
      </c>
      <c r="N618" s="122">
        <v>0.83352761995846703</v>
      </c>
      <c r="O618" s="122">
        <v>0</v>
      </c>
      <c r="P618" s="475">
        <v>10.337790050377899</v>
      </c>
      <c r="Q618" s="474">
        <v>1</v>
      </c>
      <c r="R618" s="97">
        <v>1.1433849382146299</v>
      </c>
      <c r="S618" s="97">
        <v>0</v>
      </c>
      <c r="T618" s="97">
        <v>12.7054495407084</v>
      </c>
      <c r="U618" s="97">
        <v>1.04905568081192</v>
      </c>
      <c r="V618" s="97">
        <v>0</v>
      </c>
      <c r="W618" s="97">
        <v>11.9989020636137</v>
      </c>
      <c r="X618" s="97">
        <v>0.98331104686458404</v>
      </c>
      <c r="Y618" s="97">
        <v>0</v>
      </c>
      <c r="Z618" s="97">
        <v>11.441064460975101</v>
      </c>
      <c r="AA618" s="97">
        <v>0.83352761995846703</v>
      </c>
      <c r="AB618" s="97">
        <v>0</v>
      </c>
      <c r="AC618" s="97">
        <v>10.337790050377899</v>
      </c>
      <c r="AD618" s="321">
        <v>1946.49853822727</v>
      </c>
      <c r="AE618" s="97">
        <v>0</v>
      </c>
      <c r="AF618" s="97">
        <v>21629.757513796201</v>
      </c>
      <c r="AG618" s="97">
        <v>1785.9124088235201</v>
      </c>
      <c r="AH618" s="97">
        <v>0</v>
      </c>
      <c r="AI618" s="97">
        <v>20426.931076795401</v>
      </c>
      <c r="AJ618" s="97">
        <v>1673.98874287546</v>
      </c>
      <c r="AK618" s="97">
        <v>0</v>
      </c>
      <c r="AL618" s="97">
        <v>19477.267578125</v>
      </c>
      <c r="AM618" s="97">
        <v>1418.9974343676799</v>
      </c>
      <c r="AN618" s="97">
        <v>0</v>
      </c>
      <c r="AO618" s="97">
        <v>17599.053957262899</v>
      </c>
      <c r="AP618" s="466">
        <f t="shared" si="1298"/>
        <v>1702.4000169765084</v>
      </c>
      <c r="AQ618" s="122">
        <f t="shared" si="1299"/>
        <v>0</v>
      </c>
      <c r="AR618" s="473">
        <f t="shared" si="1300"/>
        <v>1702.4000169765122</v>
      </c>
      <c r="AS618" s="122">
        <f t="shared" si="1301"/>
        <v>1702.4000169765131</v>
      </c>
      <c r="AT618" s="122">
        <f t="shared" si="1302"/>
        <v>0</v>
      </c>
      <c r="AU618" s="122">
        <f t="shared" si="1303"/>
        <v>1702.4000169765063</v>
      </c>
      <c r="AV618" s="122">
        <f t="shared" si="1304"/>
        <v>1702.4000169765125</v>
      </c>
      <c r="AW618" s="122">
        <f t="shared" si="1305"/>
        <v>0</v>
      </c>
      <c r="AX618" s="122">
        <f t="shared" si="1306"/>
        <v>1702.3999510326148</v>
      </c>
      <c r="AY618" s="122">
        <f t="shared" si="1307"/>
        <v>1702.400016976505</v>
      </c>
      <c r="AZ618" s="122">
        <f t="shared" si="1308"/>
        <v>0</v>
      </c>
      <c r="BA618" s="469">
        <f t="shared" si="1309"/>
        <v>1702.4000169765068</v>
      </c>
      <c r="BB618" s="97">
        <f t="shared" si="1310"/>
        <v>0.17644970452069991</v>
      </c>
      <c r="BC618" s="97">
        <f t="shared" si="1311"/>
        <v>0</v>
      </c>
      <c r="BD618" s="97">
        <f t="shared" si="1312"/>
        <v>1.9607332074544328</v>
      </c>
      <c r="BE618" s="97">
        <f t="shared" si="1313"/>
        <v>0.16189260389774174</v>
      </c>
      <c r="BF618" s="97">
        <f t="shared" si="1314"/>
        <v>0</v>
      </c>
      <c r="BG618" s="97">
        <f t="shared" si="1315"/>
        <v>1.8516972306836741</v>
      </c>
      <c r="BH618" s="97">
        <f t="shared" si="1316"/>
        <v>0.15174674588780229</v>
      </c>
      <c r="BI618" s="97">
        <f t="shared" si="1317"/>
        <v>0</v>
      </c>
      <c r="BJ618" s="97">
        <f t="shared" si="1318"/>
        <v>1.7656104922053684</v>
      </c>
      <c r="BK618" s="97">
        <f t="shared" si="1319"/>
        <v>0.12863183459559052</v>
      </c>
      <c r="BL618" s="97">
        <f t="shared" si="1320"/>
        <v>0</v>
      </c>
      <c r="BM618" s="469">
        <f t="shared" si="1321"/>
        <v>1.5953507334410959</v>
      </c>
      <c r="BN618" s="467">
        <f t="shared" si="1322"/>
        <v>8595824.0626265984</v>
      </c>
      <c r="BO618" s="97">
        <f t="shared" si="1323"/>
        <v>0</v>
      </c>
      <c r="BP618" s="97">
        <f t="shared" si="1324"/>
        <v>2215661.8842353104</v>
      </c>
      <c r="BQ618" s="97">
        <f t="shared" si="1325"/>
        <v>9022778.5581914</v>
      </c>
      <c r="BR618" s="97">
        <f t="shared" si="1326"/>
        <v>0</v>
      </c>
      <c r="BS618" s="97">
        <f t="shared" si="1327"/>
        <v>2288195.9228657614</v>
      </c>
      <c r="BT618" s="97">
        <f t="shared" si="1328"/>
        <v>9357608.8970531058</v>
      </c>
      <c r="BU618" s="97">
        <f t="shared" si="1329"/>
        <v>0</v>
      </c>
      <c r="BV618" s="97">
        <f t="shared" si="1330"/>
        <v>2350353.8902648902</v>
      </c>
      <c r="BW618" s="97">
        <f t="shared" si="1331"/>
        <v>10270034.899805272</v>
      </c>
      <c r="BX618" s="97">
        <f t="shared" si="1332"/>
        <v>0</v>
      </c>
      <c r="BY618" s="469">
        <f t="shared" si="1333"/>
        <v>2488439.447229099</v>
      </c>
      <c r="BZ618" s="470">
        <f t="shared" si="1334"/>
        <v>0.37589370715556147</v>
      </c>
      <c r="CA618" s="470">
        <f t="shared" si="1335"/>
        <v>0</v>
      </c>
      <c r="CB618" s="470">
        <f t="shared" si="1336"/>
        <v>8.7193368370646982E-3</v>
      </c>
      <c r="CC618" s="470">
        <f t="shared" si="1337"/>
        <v>0.43004288157556092</v>
      </c>
      <c r="CD618" s="470">
        <f t="shared" si="1338"/>
        <v>0</v>
      </c>
      <c r="CE618" s="470">
        <f t="shared" si="1339"/>
        <v>9.5350220825813937E-3</v>
      </c>
      <c r="CF618" s="470">
        <f t="shared" si="1340"/>
        <v>0.47582140599818679</v>
      </c>
      <c r="CG618" s="470">
        <f t="shared" si="1341"/>
        <v>0</v>
      </c>
      <c r="CH618" s="470">
        <f t="shared" si="1342"/>
        <v>1.0271570002432158E-2</v>
      </c>
      <c r="CI618" s="470">
        <f t="shared" si="1343"/>
        <v>0.61605846368456318</v>
      </c>
      <c r="CJ618" s="470">
        <f t="shared" si="1344"/>
        <v>0</v>
      </c>
      <c r="CK618" s="472">
        <f t="shared" si="1345"/>
        <v>1.2035645119036511E-2</v>
      </c>
      <c r="CL618" s="470">
        <f t="shared" si="1346"/>
        <v>0</v>
      </c>
      <c r="CM618" s="116">
        <f t="shared" si="1347"/>
        <v>0</v>
      </c>
      <c r="CN618" s="116">
        <f t="shared" si="1348"/>
        <v>0</v>
      </c>
      <c r="CO618" s="116">
        <f t="shared" si="1349"/>
        <v>0</v>
      </c>
      <c r="CP618" s="116">
        <f t="shared" si="1350"/>
        <v>0</v>
      </c>
      <c r="CQ618" s="116">
        <f t="shared" si="1351"/>
        <v>0</v>
      </c>
      <c r="CR618" s="116">
        <f t="shared" si="1352"/>
        <v>0</v>
      </c>
      <c r="CS618" s="116">
        <f t="shared" si="1353"/>
        <v>0</v>
      </c>
      <c r="CT618" s="116">
        <f t="shared" si="1354"/>
        <v>0</v>
      </c>
      <c r="CU618" s="116">
        <f t="shared" si="1355"/>
        <v>0</v>
      </c>
      <c r="CV618" s="116">
        <f t="shared" si="1356"/>
        <v>0</v>
      </c>
      <c r="CW618" s="471">
        <f t="shared" si="1357"/>
        <v>0</v>
      </c>
      <c r="CX618" s="470">
        <f t="shared" si="1358"/>
        <v>0</v>
      </c>
      <c r="CY618" s="116">
        <f t="shared" si="1359"/>
        <v>0</v>
      </c>
      <c r="CZ618" s="116">
        <f t="shared" si="1360"/>
        <v>0</v>
      </c>
      <c r="DA618" s="116">
        <f t="shared" si="1361"/>
        <v>0</v>
      </c>
      <c r="DB618" s="116">
        <f t="shared" si="1362"/>
        <v>0</v>
      </c>
      <c r="DC618" s="116">
        <f t="shared" si="1363"/>
        <v>0</v>
      </c>
      <c r="DD618" s="116">
        <f t="shared" si="1364"/>
        <v>0</v>
      </c>
      <c r="DE618" s="116">
        <f t="shared" si="1365"/>
        <v>0</v>
      </c>
      <c r="DF618" s="116">
        <f t="shared" si="1366"/>
        <v>0</v>
      </c>
      <c r="DG618" s="116">
        <f t="shared" si="1367"/>
        <v>0</v>
      </c>
      <c r="DH618" s="116">
        <f t="shared" si="1368"/>
        <v>0</v>
      </c>
      <c r="DI618" s="471">
        <f t="shared" si="1369"/>
        <v>0</v>
      </c>
      <c r="DJ618" s="470">
        <f t="shared" si="1370"/>
        <v>0</v>
      </c>
      <c r="DK618" s="116">
        <f t="shared" si="1371"/>
        <v>0</v>
      </c>
      <c r="DL618" s="116">
        <f t="shared" si="1372"/>
        <v>12.7054495407084</v>
      </c>
      <c r="DM618" s="116">
        <f t="shared" si="1373"/>
        <v>0</v>
      </c>
      <c r="DN618" s="116">
        <f t="shared" si="1374"/>
        <v>0</v>
      </c>
      <c r="DO618" s="116">
        <f t="shared" si="1375"/>
        <v>11.9989020636137</v>
      </c>
      <c r="DP618" s="116">
        <f t="shared" si="1376"/>
        <v>0</v>
      </c>
      <c r="DQ618" s="116">
        <f t="shared" si="1377"/>
        <v>0</v>
      </c>
      <c r="DR618" s="116">
        <f t="shared" si="1378"/>
        <v>11.441064460975101</v>
      </c>
      <c r="DS618" s="116">
        <f t="shared" si="1379"/>
        <v>0</v>
      </c>
      <c r="DT618" s="116">
        <f t="shared" si="1380"/>
        <v>0</v>
      </c>
      <c r="DU618" s="471">
        <f t="shared" si="1381"/>
        <v>10.337790050377899</v>
      </c>
      <c r="DV618" s="470">
        <f t="shared" si="1382"/>
        <v>0</v>
      </c>
      <c r="DW618" s="470">
        <f t="shared" si="1383"/>
        <v>0</v>
      </c>
      <c r="DX618" s="470">
        <f t="shared" si="1384"/>
        <v>0</v>
      </c>
      <c r="DY618" s="470">
        <f t="shared" si="1385"/>
        <v>0</v>
      </c>
      <c r="DZ618" s="470">
        <f t="shared" si="1386"/>
        <v>0</v>
      </c>
      <c r="EA618" s="470">
        <f t="shared" si="1387"/>
        <v>0</v>
      </c>
      <c r="EB618" s="470">
        <f t="shared" si="1388"/>
        <v>0</v>
      </c>
      <c r="EC618" s="470">
        <f t="shared" si="1389"/>
        <v>0</v>
      </c>
      <c r="ED618" s="470">
        <f t="shared" si="1390"/>
        <v>0</v>
      </c>
      <c r="EE618" s="470">
        <f t="shared" si="1391"/>
        <v>0</v>
      </c>
      <c r="EF618" s="470">
        <f t="shared" si="1392"/>
        <v>0</v>
      </c>
      <c r="EG618" s="470">
        <f t="shared" si="1393"/>
        <v>0</v>
      </c>
      <c r="EH618" s="466">
        <f t="shared" si="1394"/>
        <v>48.715434723882986</v>
      </c>
      <c r="EI618" s="122">
        <f t="shared" si="1395"/>
        <v>0</v>
      </c>
      <c r="EJ618" s="122">
        <f t="shared" si="1396"/>
        <v>1.1300170139474734</v>
      </c>
      <c r="EK618" s="122">
        <f t="shared" si="1397"/>
        <v>55.733111587300002</v>
      </c>
      <c r="EL618" s="122">
        <f t="shared" si="1398"/>
        <v>0</v>
      </c>
      <c r="EM618" s="122">
        <f t="shared" si="1399"/>
        <v>1.2357289760707402</v>
      </c>
      <c r="EN618" s="122">
        <f t="shared" si="1400"/>
        <v>61.665960889677898</v>
      </c>
      <c r="EO618" s="122">
        <f t="shared" si="1401"/>
        <v>0</v>
      </c>
      <c r="EP618" s="122">
        <f t="shared" si="1402"/>
        <v>1.3311848228366252</v>
      </c>
      <c r="EQ618" s="122">
        <f t="shared" si="1403"/>
        <v>79.840538169214042</v>
      </c>
      <c r="ER618" s="122">
        <f t="shared" si="1404"/>
        <v>0</v>
      </c>
      <c r="ES618" s="469">
        <f t="shared" si="1405"/>
        <v>1.5598071289701001</v>
      </c>
      <c r="ET618" s="466">
        <f t="shared" si="1406"/>
        <v>0</v>
      </c>
      <c r="EU618" s="122">
        <f t="shared" si="1407"/>
        <v>0</v>
      </c>
      <c r="EV618" s="122">
        <f t="shared" si="1408"/>
        <v>0</v>
      </c>
      <c r="EW618" s="122">
        <f t="shared" si="1409"/>
        <v>0</v>
      </c>
      <c r="EX618" s="122">
        <f t="shared" si="1410"/>
        <v>0</v>
      </c>
      <c r="EY618" s="122">
        <f t="shared" si="1411"/>
        <v>0</v>
      </c>
      <c r="EZ618" s="122">
        <f t="shared" si="1412"/>
        <v>0</v>
      </c>
      <c r="FA618" s="122">
        <f t="shared" si="1413"/>
        <v>0</v>
      </c>
      <c r="FB618" s="122">
        <f t="shared" si="1414"/>
        <v>0</v>
      </c>
      <c r="FC618" s="122">
        <f t="shared" si="1415"/>
        <v>0</v>
      </c>
      <c r="FD618" s="122">
        <f t="shared" si="1416"/>
        <v>0</v>
      </c>
      <c r="FE618" s="469">
        <f t="shared" si="1417"/>
        <v>0</v>
      </c>
      <c r="FF618" s="466">
        <f t="shared" si="1418"/>
        <v>0</v>
      </c>
      <c r="FG618" s="466">
        <f t="shared" si="1419"/>
        <v>0</v>
      </c>
      <c r="FH618" s="466">
        <f t="shared" si="1420"/>
        <v>1.1300170139474734</v>
      </c>
      <c r="FI618" s="466">
        <f t="shared" si="1421"/>
        <v>0</v>
      </c>
      <c r="FJ618" s="466">
        <f t="shared" si="1422"/>
        <v>0</v>
      </c>
      <c r="FK618" s="466">
        <f t="shared" si="1423"/>
        <v>1.2357289760707402</v>
      </c>
      <c r="FL618" s="466">
        <f t="shared" si="1424"/>
        <v>0</v>
      </c>
      <c r="FM618" s="466">
        <f t="shared" si="1425"/>
        <v>0</v>
      </c>
      <c r="FN618" s="466">
        <f t="shared" si="1426"/>
        <v>1.3311848228366252</v>
      </c>
      <c r="FO618" s="466">
        <f t="shared" si="1427"/>
        <v>0</v>
      </c>
      <c r="FP618" s="466">
        <f t="shared" si="1428"/>
        <v>0</v>
      </c>
      <c r="FQ618" s="468">
        <f t="shared" si="1429"/>
        <v>1.5598071289701001</v>
      </c>
      <c r="FR618" s="466">
        <f t="shared" si="1430"/>
        <v>0</v>
      </c>
      <c r="FS618" s="466">
        <f t="shared" si="1431"/>
        <v>0</v>
      </c>
      <c r="FT618" s="466">
        <f t="shared" si="1432"/>
        <v>0</v>
      </c>
      <c r="FU618" s="466">
        <f t="shared" si="1433"/>
        <v>0</v>
      </c>
      <c r="FV618" s="466">
        <f t="shared" si="1434"/>
        <v>0</v>
      </c>
      <c r="FW618" s="466">
        <f t="shared" si="1435"/>
        <v>0</v>
      </c>
      <c r="FX618" s="466">
        <f t="shared" si="1436"/>
        <v>0</v>
      </c>
      <c r="FY618" s="466">
        <f t="shared" si="1437"/>
        <v>0</v>
      </c>
      <c r="FZ618" s="466">
        <f t="shared" si="1438"/>
        <v>0</v>
      </c>
      <c r="GA618" s="466">
        <f t="shared" si="1439"/>
        <v>0</v>
      </c>
      <c r="GB618" s="466">
        <f t="shared" si="1440"/>
        <v>0</v>
      </c>
      <c r="GC618" s="468">
        <f t="shared" si="1441"/>
        <v>0</v>
      </c>
    </row>
    <row r="619" spans="1:185">
      <c r="A619" s="97">
        <v>616</v>
      </c>
      <c r="B619" s="97" t="s">
        <v>11</v>
      </c>
      <c r="C619" s="97" t="s">
        <v>213</v>
      </c>
      <c r="D619" s="97" t="s">
        <v>935</v>
      </c>
      <c r="E619" s="321">
        <v>1.41172055450921</v>
      </c>
      <c r="F619" s="122">
        <v>0</v>
      </c>
      <c r="G619" s="122">
        <v>2.1892888987256902</v>
      </c>
      <c r="H619" s="122">
        <v>1.38109196238214</v>
      </c>
      <c r="I619" s="122">
        <v>0</v>
      </c>
      <c r="J619" s="122">
        <v>2.1323111476010501</v>
      </c>
      <c r="K619" s="122">
        <v>1.35928404123441</v>
      </c>
      <c r="L619" s="122">
        <v>0</v>
      </c>
      <c r="M619" s="122">
        <v>2.0743403076491198</v>
      </c>
      <c r="N619" s="122">
        <v>1.2894218490315299</v>
      </c>
      <c r="O619" s="122">
        <v>0</v>
      </c>
      <c r="P619" s="475">
        <v>1.98323205019564</v>
      </c>
      <c r="Q619" s="474">
        <v>1</v>
      </c>
      <c r="R619" s="97">
        <v>1.41172055450921</v>
      </c>
      <c r="S619" s="97">
        <v>0</v>
      </c>
      <c r="T619" s="97">
        <v>2.1892888987256902</v>
      </c>
      <c r="U619" s="97">
        <v>1.38109196238214</v>
      </c>
      <c r="V619" s="97">
        <v>0</v>
      </c>
      <c r="W619" s="97">
        <v>2.1323111476010501</v>
      </c>
      <c r="X619" s="97">
        <v>1.35928404123441</v>
      </c>
      <c r="Y619" s="97">
        <v>0</v>
      </c>
      <c r="Z619" s="97">
        <v>2.0743403076491198</v>
      </c>
      <c r="AA619" s="97">
        <v>1.2894218490315299</v>
      </c>
      <c r="AB619" s="97">
        <v>0</v>
      </c>
      <c r="AC619" s="97">
        <v>1.98323205019564</v>
      </c>
      <c r="AD619" s="321">
        <v>890.98749308385902</v>
      </c>
      <c r="AE619" s="97">
        <v>0</v>
      </c>
      <c r="AF619" s="97">
        <v>1381.7387734997301</v>
      </c>
      <c r="AG619" s="97">
        <v>871.65668966896203</v>
      </c>
      <c r="AH619" s="97">
        <v>0</v>
      </c>
      <c r="AI619" s="97">
        <v>1345.7780704597801</v>
      </c>
      <c r="AJ619" s="97">
        <v>857.89292818605099</v>
      </c>
      <c r="AK619" s="97">
        <v>0</v>
      </c>
      <c r="AL619" s="97">
        <v>1309.19055175781</v>
      </c>
      <c r="AM619" s="97">
        <v>813.800392100659</v>
      </c>
      <c r="AN619" s="97">
        <v>0</v>
      </c>
      <c r="AO619" s="97">
        <v>1251.6889032771001</v>
      </c>
      <c r="AP619" s="466">
        <f t="shared" si="1298"/>
        <v>631.13587900801951</v>
      </c>
      <c r="AQ619" s="122">
        <f t="shared" si="1299"/>
        <v>0</v>
      </c>
      <c r="AR619" s="473">
        <f t="shared" si="1300"/>
        <v>631.1358790080161</v>
      </c>
      <c r="AS619" s="122">
        <f t="shared" si="1301"/>
        <v>631.13587900801906</v>
      </c>
      <c r="AT619" s="122">
        <f t="shared" si="1302"/>
        <v>0</v>
      </c>
      <c r="AU619" s="122">
        <f t="shared" si="1303"/>
        <v>631.13587900801599</v>
      </c>
      <c r="AV619" s="122">
        <f t="shared" si="1304"/>
        <v>631.13587900801849</v>
      </c>
      <c r="AW619" s="122">
        <f t="shared" si="1305"/>
        <v>0</v>
      </c>
      <c r="AX619" s="122">
        <f t="shared" si="1306"/>
        <v>631.13585891870116</v>
      </c>
      <c r="AY619" s="122">
        <f t="shared" si="1307"/>
        <v>631.13587900801838</v>
      </c>
      <c r="AZ619" s="122">
        <f t="shared" si="1308"/>
        <v>0</v>
      </c>
      <c r="BA619" s="469">
        <f t="shared" si="1309"/>
        <v>631.13587900801861</v>
      </c>
      <c r="BB619" s="97">
        <f t="shared" si="1310"/>
        <v>0.21785985312864906</v>
      </c>
      <c r="BC619" s="97">
        <f t="shared" si="1311"/>
        <v>0</v>
      </c>
      <c r="BD619" s="97">
        <f t="shared" si="1312"/>
        <v>0.33785592793779012</v>
      </c>
      <c r="BE619" s="97">
        <f t="shared" si="1313"/>
        <v>0.21313318072806156</v>
      </c>
      <c r="BF619" s="97">
        <f t="shared" si="1314"/>
        <v>0</v>
      </c>
      <c r="BG619" s="97">
        <f t="shared" si="1315"/>
        <v>0.3290629947670109</v>
      </c>
      <c r="BH619" s="97">
        <f t="shared" si="1316"/>
        <v>0.20976773387449688</v>
      </c>
      <c r="BI619" s="97">
        <f t="shared" si="1317"/>
        <v>0</v>
      </c>
      <c r="BJ619" s="97">
        <f t="shared" si="1318"/>
        <v>0.32011680592154024</v>
      </c>
      <c r="BK619" s="97">
        <f t="shared" si="1319"/>
        <v>0.19898644512443242</v>
      </c>
      <c r="BL619" s="97">
        <f t="shared" si="1320"/>
        <v>0</v>
      </c>
      <c r="BM619" s="469">
        <f t="shared" si="1321"/>
        <v>0.30605677716852492</v>
      </c>
      <c r="BN619" s="467">
        <f t="shared" si="1322"/>
        <v>2830105.2832428603</v>
      </c>
      <c r="BO619" s="97">
        <f t="shared" si="1323"/>
        <v>0</v>
      </c>
      <c r="BP619" s="97">
        <f t="shared" si="1324"/>
        <v>2210652.6055499362</v>
      </c>
      <c r="BQ619" s="97">
        <f t="shared" si="1325"/>
        <v>2865271.6916339695</v>
      </c>
      <c r="BR619" s="97">
        <f t="shared" si="1326"/>
        <v>0</v>
      </c>
      <c r="BS619" s="97">
        <f t="shared" si="1327"/>
        <v>2243717.9199255691</v>
      </c>
      <c r="BT619" s="97">
        <f t="shared" si="1328"/>
        <v>2891062.4889200386</v>
      </c>
      <c r="BU619" s="97">
        <f t="shared" si="1329"/>
        <v>0</v>
      </c>
      <c r="BV619" s="97">
        <f t="shared" si="1330"/>
        <v>2278807.6785126659</v>
      </c>
      <c r="BW619" s="97">
        <f t="shared" si="1331"/>
        <v>2978233.4187905723</v>
      </c>
      <c r="BX619" s="97">
        <f t="shared" si="1332"/>
        <v>0</v>
      </c>
      <c r="BY619" s="469">
        <f t="shared" si="1333"/>
        <v>2337167.4700674433</v>
      </c>
      <c r="BZ619" s="470">
        <f t="shared" si="1334"/>
        <v>0.10023603021869854</v>
      </c>
      <c r="CA619" s="470">
        <f t="shared" si="1335"/>
        <v>0</v>
      </c>
      <c r="CB619" s="470">
        <f t="shared" si="1336"/>
        <v>5.048791429118106E-2</v>
      </c>
      <c r="CC619" s="470">
        <f t="shared" si="1337"/>
        <v>0.1037321108831841</v>
      </c>
      <c r="CD619" s="470">
        <f t="shared" si="1338"/>
        <v>0</v>
      </c>
      <c r="CE619" s="470">
        <f t="shared" si="1339"/>
        <v>5.2612347931723216E-2</v>
      </c>
      <c r="CF619" s="470">
        <f t="shared" si="1340"/>
        <v>0.10634504640746649</v>
      </c>
      <c r="CG619" s="470">
        <f t="shared" si="1341"/>
        <v>0</v>
      </c>
      <c r="CH619" s="470">
        <f t="shared" si="1342"/>
        <v>5.4928491484969311E-2</v>
      </c>
      <c r="CI619" s="470">
        <f t="shared" si="1343"/>
        <v>0.11548716275544306</v>
      </c>
      <c r="CJ619" s="470">
        <f t="shared" si="1344"/>
        <v>0</v>
      </c>
      <c r="CK619" s="472">
        <f t="shared" si="1345"/>
        <v>5.8923197359504367E-2</v>
      </c>
      <c r="CL619" s="470">
        <f t="shared" si="1346"/>
        <v>0</v>
      </c>
      <c r="CM619" s="116">
        <f t="shared" si="1347"/>
        <v>0</v>
      </c>
      <c r="CN619" s="116">
        <f t="shared" si="1348"/>
        <v>0</v>
      </c>
      <c r="CO619" s="116">
        <f t="shared" si="1349"/>
        <v>0</v>
      </c>
      <c r="CP619" s="116">
        <f t="shared" si="1350"/>
        <v>0</v>
      </c>
      <c r="CQ619" s="116">
        <f t="shared" si="1351"/>
        <v>0</v>
      </c>
      <c r="CR619" s="116">
        <f t="shared" si="1352"/>
        <v>0</v>
      </c>
      <c r="CS619" s="116">
        <f t="shared" si="1353"/>
        <v>0</v>
      </c>
      <c r="CT619" s="116">
        <f t="shared" si="1354"/>
        <v>0</v>
      </c>
      <c r="CU619" s="116">
        <f t="shared" si="1355"/>
        <v>0</v>
      </c>
      <c r="CV619" s="116">
        <f t="shared" si="1356"/>
        <v>0</v>
      </c>
      <c r="CW619" s="471">
        <f t="shared" si="1357"/>
        <v>0</v>
      </c>
      <c r="CX619" s="470">
        <f t="shared" si="1358"/>
        <v>0</v>
      </c>
      <c r="CY619" s="116">
        <f t="shared" si="1359"/>
        <v>0</v>
      </c>
      <c r="CZ619" s="116">
        <f t="shared" si="1360"/>
        <v>0</v>
      </c>
      <c r="DA619" s="116">
        <f t="shared" si="1361"/>
        <v>0</v>
      </c>
      <c r="DB619" s="116">
        <f t="shared" si="1362"/>
        <v>0</v>
      </c>
      <c r="DC619" s="116">
        <f t="shared" si="1363"/>
        <v>0</v>
      </c>
      <c r="DD619" s="116">
        <f t="shared" si="1364"/>
        <v>0</v>
      </c>
      <c r="DE619" s="116">
        <f t="shared" si="1365"/>
        <v>0</v>
      </c>
      <c r="DF619" s="116">
        <f t="shared" si="1366"/>
        <v>0</v>
      </c>
      <c r="DG619" s="116">
        <f t="shared" si="1367"/>
        <v>0</v>
      </c>
      <c r="DH619" s="116">
        <f t="shared" si="1368"/>
        <v>0</v>
      </c>
      <c r="DI619" s="471">
        <f t="shared" si="1369"/>
        <v>0</v>
      </c>
      <c r="DJ619" s="470">
        <f t="shared" si="1370"/>
        <v>0</v>
      </c>
      <c r="DK619" s="116">
        <f t="shared" si="1371"/>
        <v>0</v>
      </c>
      <c r="DL619" s="116">
        <f t="shared" si="1372"/>
        <v>0</v>
      </c>
      <c r="DM619" s="116">
        <f t="shared" si="1373"/>
        <v>0</v>
      </c>
      <c r="DN619" s="116">
        <f t="shared" si="1374"/>
        <v>0</v>
      </c>
      <c r="DO619" s="116">
        <f t="shared" si="1375"/>
        <v>0</v>
      </c>
      <c r="DP619" s="116">
        <f t="shared" si="1376"/>
        <v>0</v>
      </c>
      <c r="DQ619" s="116">
        <f t="shared" si="1377"/>
        <v>0</v>
      </c>
      <c r="DR619" s="116">
        <f t="shared" si="1378"/>
        <v>0</v>
      </c>
      <c r="DS619" s="116">
        <f t="shared" si="1379"/>
        <v>0</v>
      </c>
      <c r="DT619" s="116">
        <f t="shared" si="1380"/>
        <v>0</v>
      </c>
      <c r="DU619" s="471">
        <f t="shared" si="1381"/>
        <v>0</v>
      </c>
      <c r="DV619" s="470">
        <f t="shared" si="1382"/>
        <v>0</v>
      </c>
      <c r="DW619" s="470">
        <f t="shared" si="1383"/>
        <v>0</v>
      </c>
      <c r="DX619" s="470">
        <f t="shared" si="1384"/>
        <v>0</v>
      </c>
      <c r="DY619" s="470">
        <f t="shared" si="1385"/>
        <v>0</v>
      </c>
      <c r="DZ619" s="470">
        <f t="shared" si="1386"/>
        <v>0</v>
      </c>
      <c r="EA619" s="470">
        <f t="shared" si="1387"/>
        <v>0</v>
      </c>
      <c r="EB619" s="470">
        <f t="shared" si="1388"/>
        <v>0</v>
      </c>
      <c r="EC619" s="470">
        <f t="shared" si="1389"/>
        <v>0</v>
      </c>
      <c r="ED619" s="470">
        <f t="shared" si="1390"/>
        <v>0</v>
      </c>
      <c r="EE619" s="470">
        <f t="shared" si="1391"/>
        <v>0</v>
      </c>
      <c r="EF619" s="470">
        <f t="shared" si="1392"/>
        <v>0</v>
      </c>
      <c r="EG619" s="470">
        <f t="shared" si="1393"/>
        <v>0</v>
      </c>
      <c r="EH619" s="466">
        <f t="shared" si="1394"/>
        <v>12.990485592458592</v>
      </c>
      <c r="EI619" s="122">
        <f t="shared" si="1395"/>
        <v>0</v>
      </c>
      <c r="EJ619" s="122">
        <f t="shared" si="1396"/>
        <v>6.5431813466862909</v>
      </c>
      <c r="EK619" s="122">
        <f t="shared" si="1397"/>
        <v>13.443574021868486</v>
      </c>
      <c r="EL619" s="122">
        <f t="shared" si="1398"/>
        <v>0</v>
      </c>
      <c r="EM619" s="122">
        <f t="shared" si="1399"/>
        <v>6.8185057439053782</v>
      </c>
      <c r="EN619" s="122">
        <f t="shared" si="1400"/>
        <v>13.782207756745604</v>
      </c>
      <c r="EO619" s="122">
        <f t="shared" si="1401"/>
        <v>0</v>
      </c>
      <c r="EP619" s="122">
        <f t="shared" si="1402"/>
        <v>7.1186755470476477</v>
      </c>
      <c r="EQ619" s="122">
        <f t="shared" si="1403"/>
        <v>14.967016556972965</v>
      </c>
      <c r="ER619" s="122">
        <f t="shared" si="1404"/>
        <v>0</v>
      </c>
      <c r="ES619" s="469">
        <f t="shared" si="1405"/>
        <v>7.6363852867094719</v>
      </c>
      <c r="ET619" s="466">
        <f t="shared" si="1406"/>
        <v>0</v>
      </c>
      <c r="EU619" s="122">
        <f t="shared" si="1407"/>
        <v>0</v>
      </c>
      <c r="EV619" s="122">
        <f t="shared" si="1408"/>
        <v>0</v>
      </c>
      <c r="EW619" s="122">
        <f t="shared" si="1409"/>
        <v>0</v>
      </c>
      <c r="EX619" s="122">
        <f t="shared" si="1410"/>
        <v>0</v>
      </c>
      <c r="EY619" s="122">
        <f t="shared" si="1411"/>
        <v>0</v>
      </c>
      <c r="EZ619" s="122">
        <f t="shared" si="1412"/>
        <v>0</v>
      </c>
      <c r="FA619" s="122">
        <f t="shared" si="1413"/>
        <v>0</v>
      </c>
      <c r="FB619" s="122">
        <f t="shared" si="1414"/>
        <v>0</v>
      </c>
      <c r="FC619" s="122">
        <f t="shared" si="1415"/>
        <v>0</v>
      </c>
      <c r="FD619" s="122">
        <f t="shared" si="1416"/>
        <v>0</v>
      </c>
      <c r="FE619" s="469">
        <f t="shared" si="1417"/>
        <v>0</v>
      </c>
      <c r="FF619" s="466">
        <f t="shared" si="1418"/>
        <v>0</v>
      </c>
      <c r="FG619" s="466">
        <f t="shared" si="1419"/>
        <v>0</v>
      </c>
      <c r="FH619" s="466">
        <f t="shared" si="1420"/>
        <v>0</v>
      </c>
      <c r="FI619" s="466">
        <f t="shared" si="1421"/>
        <v>0</v>
      </c>
      <c r="FJ619" s="466">
        <f t="shared" si="1422"/>
        <v>0</v>
      </c>
      <c r="FK619" s="466">
        <f t="shared" si="1423"/>
        <v>0</v>
      </c>
      <c r="FL619" s="466">
        <f t="shared" si="1424"/>
        <v>0</v>
      </c>
      <c r="FM619" s="466">
        <f t="shared" si="1425"/>
        <v>0</v>
      </c>
      <c r="FN619" s="466">
        <f t="shared" si="1426"/>
        <v>0</v>
      </c>
      <c r="FO619" s="466">
        <f t="shared" si="1427"/>
        <v>0</v>
      </c>
      <c r="FP619" s="466">
        <f t="shared" si="1428"/>
        <v>0</v>
      </c>
      <c r="FQ619" s="468">
        <f t="shared" si="1429"/>
        <v>0</v>
      </c>
      <c r="FR619" s="466">
        <f t="shared" si="1430"/>
        <v>0</v>
      </c>
      <c r="FS619" s="466">
        <f t="shared" si="1431"/>
        <v>0</v>
      </c>
      <c r="FT619" s="466">
        <f t="shared" si="1432"/>
        <v>0</v>
      </c>
      <c r="FU619" s="466">
        <f t="shared" si="1433"/>
        <v>0</v>
      </c>
      <c r="FV619" s="466">
        <f t="shared" si="1434"/>
        <v>0</v>
      </c>
      <c r="FW619" s="466">
        <f t="shared" si="1435"/>
        <v>0</v>
      </c>
      <c r="FX619" s="466">
        <f t="shared" si="1436"/>
        <v>0</v>
      </c>
      <c r="FY619" s="466">
        <f t="shared" si="1437"/>
        <v>0</v>
      </c>
      <c r="FZ619" s="466">
        <f t="shared" si="1438"/>
        <v>0</v>
      </c>
      <c r="GA619" s="466">
        <f t="shared" si="1439"/>
        <v>0</v>
      </c>
      <c r="GB619" s="466">
        <f t="shared" si="1440"/>
        <v>0</v>
      </c>
      <c r="GC619" s="468">
        <f t="shared" si="1441"/>
        <v>0</v>
      </c>
    </row>
    <row r="620" spans="1:185">
      <c r="A620" s="97">
        <v>617</v>
      </c>
      <c r="B620" s="97" t="s">
        <v>11</v>
      </c>
      <c r="C620" s="97" t="s">
        <v>213</v>
      </c>
      <c r="D620" s="97" t="s">
        <v>935</v>
      </c>
      <c r="E620" s="321">
        <v>1.5367972203812399</v>
      </c>
      <c r="F620" s="122">
        <v>13.1439842327642</v>
      </c>
      <c r="G620" s="122">
        <v>12.4716610826415</v>
      </c>
      <c r="H620" s="122">
        <v>1.41001144969978</v>
      </c>
      <c r="I620" s="122">
        <v>11.921593699117199</v>
      </c>
      <c r="J620" s="122">
        <v>12.026129346824</v>
      </c>
      <c r="K620" s="122">
        <v>1.3216456095278599</v>
      </c>
      <c r="L620" s="122">
        <v>10.863502968379599</v>
      </c>
      <c r="M620" s="122">
        <v>11.639111749623099</v>
      </c>
      <c r="N620" s="122">
        <v>1.1203251736579201</v>
      </c>
      <c r="O620" s="122">
        <v>9.2007889629349897</v>
      </c>
      <c r="P620" s="475">
        <v>10.7084794715903</v>
      </c>
      <c r="Q620" s="474">
        <v>1</v>
      </c>
      <c r="R620" s="97">
        <v>1.5367972203812399</v>
      </c>
      <c r="S620" s="97">
        <v>13.1439842327642</v>
      </c>
      <c r="T620" s="97">
        <v>12.4716610826415</v>
      </c>
      <c r="U620" s="97">
        <v>1.41001144969978</v>
      </c>
      <c r="V620" s="97">
        <v>11.921593699117199</v>
      </c>
      <c r="W620" s="97">
        <v>12.026129346824</v>
      </c>
      <c r="X620" s="97">
        <v>1.3216456095278599</v>
      </c>
      <c r="Y620" s="97">
        <v>10.863502968379599</v>
      </c>
      <c r="Z620" s="97">
        <v>11.639111749623099</v>
      </c>
      <c r="AA620" s="97">
        <v>1.1203251736579201</v>
      </c>
      <c r="AB620" s="97">
        <v>9.2007889629349897</v>
      </c>
      <c r="AC620" s="97">
        <v>10.7084794715903</v>
      </c>
      <c r="AD620" s="321">
        <v>12097.970784753799</v>
      </c>
      <c r="AE620" s="97">
        <v>103472.03595527</v>
      </c>
      <c r="AF620" s="97">
        <v>98179.375531222497</v>
      </c>
      <c r="AG620" s="97">
        <v>11099.888195011599</v>
      </c>
      <c r="AH620" s="97">
        <v>93849.136611430295</v>
      </c>
      <c r="AI620" s="97">
        <v>94672.061845254793</v>
      </c>
      <c r="AJ620" s="97">
        <v>10404.2548748883</v>
      </c>
      <c r="AK620" s="97">
        <v>85519.637717031001</v>
      </c>
      <c r="AL620" s="97">
        <v>91625.3828125</v>
      </c>
      <c r="AM620" s="97">
        <v>8819.4207020855501</v>
      </c>
      <c r="AN620" s="97">
        <v>72430.425168689297</v>
      </c>
      <c r="AO620" s="97">
        <v>84299.262178713107</v>
      </c>
      <c r="AP620" s="466">
        <f t="shared" si="1298"/>
        <v>7872.1972061822207</v>
      </c>
      <c r="AQ620" s="122">
        <f t="shared" si="1299"/>
        <v>7872.1972061822589</v>
      </c>
      <c r="AR620" s="473">
        <f t="shared" si="1300"/>
        <v>7872.1972061822653</v>
      </c>
      <c r="AS620" s="122">
        <f t="shared" si="1301"/>
        <v>7872.1972061822553</v>
      </c>
      <c r="AT620" s="122">
        <f t="shared" si="1302"/>
        <v>7872.1972061822471</v>
      </c>
      <c r="AU620" s="122">
        <f t="shared" si="1303"/>
        <v>7872.1972061822944</v>
      </c>
      <c r="AV620" s="122">
        <f t="shared" si="1304"/>
        <v>7872.1972061822835</v>
      </c>
      <c r="AW620" s="122">
        <f t="shared" si="1305"/>
        <v>7872.1972061822999</v>
      </c>
      <c r="AX620" s="122">
        <f t="shared" si="1306"/>
        <v>7872.1971902595606</v>
      </c>
      <c r="AY620" s="122">
        <f t="shared" si="1307"/>
        <v>7872.1972061822744</v>
      </c>
      <c r="AZ620" s="122">
        <f t="shared" si="1308"/>
        <v>7872.1972061822489</v>
      </c>
      <c r="BA620" s="469">
        <f t="shared" si="1309"/>
        <v>7872.1972061822471</v>
      </c>
      <c r="BB620" s="97">
        <f t="shared" si="1310"/>
        <v>0.2371619621541671</v>
      </c>
      <c r="BC620" s="97">
        <f t="shared" si="1311"/>
        <v>2.0284088556540216</v>
      </c>
      <c r="BD620" s="97">
        <f t="shared" si="1312"/>
        <v>1.924654453075642</v>
      </c>
      <c r="BE620" s="97">
        <f t="shared" si="1313"/>
        <v>0.21759610027644713</v>
      </c>
      <c r="BF620" s="97">
        <f t="shared" si="1314"/>
        <v>1.8397668320782083</v>
      </c>
      <c r="BG620" s="97">
        <f t="shared" si="1315"/>
        <v>1.8558990055337614</v>
      </c>
      <c r="BH620" s="97">
        <f t="shared" si="1316"/>
        <v>0.20395928745258274</v>
      </c>
      <c r="BI620" s="97">
        <f t="shared" si="1317"/>
        <v>1.6764799191980471</v>
      </c>
      <c r="BJ620" s="97">
        <f t="shared" si="1318"/>
        <v>1.7961735898946134</v>
      </c>
      <c r="BK620" s="97">
        <f t="shared" si="1319"/>
        <v>0.17289107041038723</v>
      </c>
      <c r="BL620" s="97">
        <f t="shared" si="1320"/>
        <v>1.4198861989578229</v>
      </c>
      <c r="BM620" s="469">
        <f t="shared" si="1321"/>
        <v>1.6525563486768629</v>
      </c>
      <c r="BN620" s="467">
        <f t="shared" si="1322"/>
        <v>33652636.929426074</v>
      </c>
      <c r="BO620" s="97">
        <f t="shared" si="1323"/>
        <v>10051732.194738744</v>
      </c>
      <c r="BP620" s="97">
        <f t="shared" si="1324"/>
        <v>10353301.128463227</v>
      </c>
      <c r="BQ620" s="97">
        <f t="shared" si="1325"/>
        <v>35324163.070485674</v>
      </c>
      <c r="BR620" s="97">
        <f t="shared" si="1326"/>
        <v>10619596.279633418</v>
      </c>
      <c r="BS620" s="97">
        <f t="shared" si="1327"/>
        <v>10567526.893463172</v>
      </c>
      <c r="BT620" s="97">
        <f t="shared" si="1328"/>
        <v>36635023.291050576</v>
      </c>
      <c r="BU620" s="97">
        <f t="shared" si="1329"/>
        <v>11190079.714081628</v>
      </c>
      <c r="BV620" s="97">
        <f t="shared" si="1330"/>
        <v>10763942.204915756</v>
      </c>
      <c r="BW620" s="97">
        <f t="shared" si="1331"/>
        <v>40207169.576488234</v>
      </c>
      <c r="BX620" s="97">
        <f t="shared" si="1332"/>
        <v>12287137.343510885</v>
      </c>
      <c r="BY620" s="469">
        <f t="shared" si="1333"/>
        <v>11280996.661987472</v>
      </c>
      <c r="BZ620" s="470">
        <f t="shared" si="1334"/>
        <v>1.0948951651889935</v>
      </c>
      <c r="CA620" s="470">
        <f t="shared" si="1335"/>
        <v>3.8237006438590529E-2</v>
      </c>
      <c r="CB620" s="470">
        <f t="shared" si="1336"/>
        <v>4.1507306283656634E-2</v>
      </c>
      <c r="CC620" s="470">
        <f t="shared" si="1337"/>
        <v>1.2526197244003552</v>
      </c>
      <c r="CD620" s="470">
        <f t="shared" si="1338"/>
        <v>4.4539331517479096E-2</v>
      </c>
      <c r="CE620" s="470">
        <f t="shared" si="1339"/>
        <v>4.3935694472860332E-2</v>
      </c>
      <c r="CF620" s="470">
        <f t="shared" si="1340"/>
        <v>1.3859624330056959</v>
      </c>
      <c r="CG620" s="470">
        <f t="shared" si="1341"/>
        <v>5.1503091344719087E-2</v>
      </c>
      <c r="CH620" s="470">
        <f t="shared" si="1342"/>
        <v>4.6240393753691364E-2</v>
      </c>
      <c r="CI620" s="470">
        <f t="shared" si="1343"/>
        <v>1.7944419406916357</v>
      </c>
      <c r="CJ620" s="470">
        <f t="shared" si="1344"/>
        <v>6.6772194172745006E-2</v>
      </c>
      <c r="CK620" s="472">
        <f t="shared" si="1345"/>
        <v>5.2673195535911835E-2</v>
      </c>
      <c r="CL620" s="470">
        <f t="shared" si="1346"/>
        <v>0</v>
      </c>
      <c r="CM620" s="116">
        <f t="shared" si="1347"/>
        <v>0</v>
      </c>
      <c r="CN620" s="116">
        <f t="shared" si="1348"/>
        <v>0</v>
      </c>
      <c r="CO620" s="116">
        <f t="shared" si="1349"/>
        <v>0</v>
      </c>
      <c r="CP620" s="116">
        <f t="shared" si="1350"/>
        <v>0</v>
      </c>
      <c r="CQ620" s="116">
        <f t="shared" si="1351"/>
        <v>0</v>
      </c>
      <c r="CR620" s="116">
        <f t="shared" si="1352"/>
        <v>0</v>
      </c>
      <c r="CS620" s="116">
        <f t="shared" si="1353"/>
        <v>0</v>
      </c>
      <c r="CT620" s="116">
        <f t="shared" si="1354"/>
        <v>0</v>
      </c>
      <c r="CU620" s="116">
        <f t="shared" si="1355"/>
        <v>0</v>
      </c>
      <c r="CV620" s="116">
        <f t="shared" si="1356"/>
        <v>0</v>
      </c>
      <c r="CW620" s="471">
        <f t="shared" si="1357"/>
        <v>0</v>
      </c>
      <c r="CX620" s="470">
        <f t="shared" si="1358"/>
        <v>0</v>
      </c>
      <c r="CY620" s="116">
        <f t="shared" si="1359"/>
        <v>0</v>
      </c>
      <c r="CZ620" s="116">
        <f t="shared" si="1360"/>
        <v>0</v>
      </c>
      <c r="DA620" s="116">
        <f t="shared" si="1361"/>
        <v>0</v>
      </c>
      <c r="DB620" s="116">
        <f t="shared" si="1362"/>
        <v>0</v>
      </c>
      <c r="DC620" s="116">
        <f t="shared" si="1363"/>
        <v>0</v>
      </c>
      <c r="DD620" s="116">
        <f t="shared" si="1364"/>
        <v>0</v>
      </c>
      <c r="DE620" s="116">
        <f t="shared" si="1365"/>
        <v>0</v>
      </c>
      <c r="DF620" s="116">
        <f t="shared" si="1366"/>
        <v>0</v>
      </c>
      <c r="DG620" s="116">
        <f t="shared" si="1367"/>
        <v>0</v>
      </c>
      <c r="DH620" s="116">
        <f t="shared" si="1368"/>
        <v>0</v>
      </c>
      <c r="DI620" s="471">
        <f t="shared" si="1369"/>
        <v>0</v>
      </c>
      <c r="DJ620" s="470">
        <f t="shared" si="1370"/>
        <v>0</v>
      </c>
      <c r="DK620" s="116">
        <f t="shared" si="1371"/>
        <v>0</v>
      </c>
      <c r="DL620" s="116">
        <f t="shared" si="1372"/>
        <v>0</v>
      </c>
      <c r="DM620" s="116">
        <f t="shared" si="1373"/>
        <v>0</v>
      </c>
      <c r="DN620" s="116">
        <f t="shared" si="1374"/>
        <v>0</v>
      </c>
      <c r="DO620" s="116">
        <f t="shared" si="1375"/>
        <v>0</v>
      </c>
      <c r="DP620" s="116">
        <f t="shared" si="1376"/>
        <v>0</v>
      </c>
      <c r="DQ620" s="116">
        <f t="shared" si="1377"/>
        <v>0</v>
      </c>
      <c r="DR620" s="116">
        <f t="shared" si="1378"/>
        <v>0</v>
      </c>
      <c r="DS620" s="116">
        <f t="shared" si="1379"/>
        <v>0</v>
      </c>
      <c r="DT620" s="116">
        <f t="shared" si="1380"/>
        <v>0</v>
      </c>
      <c r="DU620" s="471">
        <f t="shared" si="1381"/>
        <v>0</v>
      </c>
      <c r="DV620" s="470">
        <f t="shared" si="1382"/>
        <v>0</v>
      </c>
      <c r="DW620" s="470">
        <f t="shared" si="1383"/>
        <v>13.1439842327642</v>
      </c>
      <c r="DX620" s="470">
        <f t="shared" si="1384"/>
        <v>12.4716610826415</v>
      </c>
      <c r="DY620" s="470">
        <f t="shared" si="1385"/>
        <v>0</v>
      </c>
      <c r="DZ620" s="470">
        <f t="shared" si="1386"/>
        <v>11.921593699117199</v>
      </c>
      <c r="EA620" s="470">
        <f t="shared" si="1387"/>
        <v>12.026129346824</v>
      </c>
      <c r="EB620" s="470">
        <f t="shared" si="1388"/>
        <v>0</v>
      </c>
      <c r="EC620" s="470">
        <f t="shared" si="1389"/>
        <v>0</v>
      </c>
      <c r="ED620" s="470">
        <f t="shared" si="1390"/>
        <v>11.639111749623099</v>
      </c>
      <c r="EE620" s="470">
        <f t="shared" si="1391"/>
        <v>0</v>
      </c>
      <c r="EF620" s="470">
        <f t="shared" si="1392"/>
        <v>0</v>
      </c>
      <c r="EG620" s="470">
        <f t="shared" si="1393"/>
        <v>0</v>
      </c>
      <c r="EH620" s="466">
        <f t="shared" si="1394"/>
        <v>141.89727823026772</v>
      </c>
      <c r="EI620" s="122">
        <f t="shared" si="1395"/>
        <v>4.9554763906302091</v>
      </c>
      <c r="EJ620" s="122">
        <f t="shared" si="1396"/>
        <v>5.3793038599310199</v>
      </c>
      <c r="EK620" s="122">
        <f t="shared" si="1397"/>
        <v>162.33821757654545</v>
      </c>
      <c r="EL620" s="122">
        <f t="shared" si="1398"/>
        <v>5.7722511866557991</v>
      </c>
      <c r="EM620" s="122">
        <f t="shared" si="1399"/>
        <v>5.6940204515190871</v>
      </c>
      <c r="EN620" s="122">
        <f t="shared" si="1400"/>
        <v>179.61929436318329</v>
      </c>
      <c r="EO620" s="122">
        <f t="shared" si="1401"/>
        <v>6.6747472402976715</v>
      </c>
      <c r="EP620" s="122">
        <f t="shared" si="1402"/>
        <v>5.9927070888216916</v>
      </c>
      <c r="EQ620" s="122">
        <f t="shared" si="1403"/>
        <v>232.55781505111557</v>
      </c>
      <c r="ER620" s="122">
        <f t="shared" si="1404"/>
        <v>8.653607135930665</v>
      </c>
      <c r="ES620" s="469">
        <f t="shared" si="1405"/>
        <v>6.8263915303219314</v>
      </c>
      <c r="ET620" s="466">
        <f t="shared" si="1406"/>
        <v>0</v>
      </c>
      <c r="EU620" s="122">
        <f t="shared" si="1407"/>
        <v>0</v>
      </c>
      <c r="EV620" s="122">
        <f t="shared" si="1408"/>
        <v>0</v>
      </c>
      <c r="EW620" s="122">
        <f t="shared" si="1409"/>
        <v>0</v>
      </c>
      <c r="EX620" s="122">
        <f t="shared" si="1410"/>
        <v>0</v>
      </c>
      <c r="EY620" s="122">
        <f t="shared" si="1411"/>
        <v>0</v>
      </c>
      <c r="EZ620" s="122">
        <f t="shared" si="1412"/>
        <v>0</v>
      </c>
      <c r="FA620" s="122">
        <f t="shared" si="1413"/>
        <v>0</v>
      </c>
      <c r="FB620" s="122">
        <f t="shared" si="1414"/>
        <v>0</v>
      </c>
      <c r="FC620" s="122">
        <f t="shared" si="1415"/>
        <v>0</v>
      </c>
      <c r="FD620" s="122">
        <f t="shared" si="1416"/>
        <v>0</v>
      </c>
      <c r="FE620" s="469">
        <f t="shared" si="1417"/>
        <v>0</v>
      </c>
      <c r="FF620" s="466">
        <f t="shared" si="1418"/>
        <v>0</v>
      </c>
      <c r="FG620" s="466">
        <f t="shared" si="1419"/>
        <v>0</v>
      </c>
      <c r="FH620" s="466">
        <f t="shared" si="1420"/>
        <v>0</v>
      </c>
      <c r="FI620" s="466">
        <f t="shared" si="1421"/>
        <v>0</v>
      </c>
      <c r="FJ620" s="466">
        <f t="shared" si="1422"/>
        <v>0</v>
      </c>
      <c r="FK620" s="466">
        <f t="shared" si="1423"/>
        <v>0</v>
      </c>
      <c r="FL620" s="466">
        <f t="shared" si="1424"/>
        <v>0</v>
      </c>
      <c r="FM620" s="466">
        <f t="shared" si="1425"/>
        <v>0</v>
      </c>
      <c r="FN620" s="466">
        <f t="shared" si="1426"/>
        <v>0</v>
      </c>
      <c r="FO620" s="466">
        <f t="shared" si="1427"/>
        <v>0</v>
      </c>
      <c r="FP620" s="466">
        <f t="shared" si="1428"/>
        <v>0</v>
      </c>
      <c r="FQ620" s="468">
        <f t="shared" si="1429"/>
        <v>0</v>
      </c>
      <c r="FR620" s="466">
        <f t="shared" si="1430"/>
        <v>0</v>
      </c>
      <c r="FS620" s="466">
        <f t="shared" si="1431"/>
        <v>4.9554763906302091</v>
      </c>
      <c r="FT620" s="466">
        <f t="shared" si="1432"/>
        <v>5.3793038599310199</v>
      </c>
      <c r="FU620" s="466">
        <f t="shared" si="1433"/>
        <v>0</v>
      </c>
      <c r="FV620" s="466">
        <f t="shared" si="1434"/>
        <v>5.7722511866557991</v>
      </c>
      <c r="FW620" s="466">
        <f t="shared" si="1435"/>
        <v>5.6940204515190871</v>
      </c>
      <c r="FX620" s="466">
        <f t="shared" si="1436"/>
        <v>0</v>
      </c>
      <c r="FY620" s="466">
        <f t="shared" si="1437"/>
        <v>0</v>
      </c>
      <c r="FZ620" s="466">
        <f t="shared" si="1438"/>
        <v>5.9927070888216916</v>
      </c>
      <c r="GA620" s="466">
        <f t="shared" si="1439"/>
        <v>0</v>
      </c>
      <c r="GB620" s="466">
        <f t="shared" si="1440"/>
        <v>0</v>
      </c>
      <c r="GC620" s="468">
        <f t="shared" si="1441"/>
        <v>0</v>
      </c>
    </row>
    <row r="621" spans="1:185">
      <c r="A621" s="97">
        <v>618</v>
      </c>
      <c r="B621" s="97" t="s">
        <v>11</v>
      </c>
      <c r="C621" s="97" t="s">
        <v>213</v>
      </c>
      <c r="D621" s="97" t="s">
        <v>935</v>
      </c>
      <c r="E621" s="321">
        <v>1.59261829652996</v>
      </c>
      <c r="F621" s="122">
        <v>0.95135646687697095</v>
      </c>
      <c r="G621" s="122">
        <v>5.1291167192428899</v>
      </c>
      <c r="H621" s="122">
        <v>1.4612272870662399</v>
      </c>
      <c r="I621" s="122">
        <v>0.91075189274447899</v>
      </c>
      <c r="J621" s="122">
        <v>5.0295861356466798</v>
      </c>
      <c r="K621" s="122">
        <v>1.36965173501577</v>
      </c>
      <c r="L621" s="122">
        <v>0.88245173501577201</v>
      </c>
      <c r="M621" s="122">
        <v>4.91391545741324</v>
      </c>
      <c r="N621" s="122">
        <v>1.1610187381703401</v>
      </c>
      <c r="O621" s="122">
        <v>0.81797659305993597</v>
      </c>
      <c r="P621" s="475">
        <v>4.7690684542586697</v>
      </c>
      <c r="Q621" s="474">
        <v>5</v>
      </c>
      <c r="R621" s="97">
        <v>7.9630914826498298</v>
      </c>
      <c r="S621" s="97">
        <v>4.7567823343848499</v>
      </c>
      <c r="T621" s="97">
        <v>25.645583596214401</v>
      </c>
      <c r="U621" s="97">
        <v>7.3061364353312204</v>
      </c>
      <c r="V621" s="97">
        <v>4.5537594637223897</v>
      </c>
      <c r="W621" s="97">
        <v>25.147930678233401</v>
      </c>
      <c r="X621" s="97">
        <v>6.8482586750788501</v>
      </c>
      <c r="Y621" s="97">
        <v>4.4122586750788599</v>
      </c>
      <c r="Z621" s="97">
        <v>24.569577287066199</v>
      </c>
      <c r="AA621" s="97">
        <v>5.8050936908517299</v>
      </c>
      <c r="AB621" s="97">
        <v>4.0898829652996804</v>
      </c>
      <c r="AC621" s="97">
        <v>23.845342271293301</v>
      </c>
      <c r="AD621" s="321">
        <v>2562.8608507199401</v>
      </c>
      <c r="AE621" s="97">
        <v>1530.9344676942501</v>
      </c>
      <c r="AF621" s="97">
        <v>8253.83738662418</v>
      </c>
      <c r="AG621" s="97">
        <v>2351.42483053555</v>
      </c>
      <c r="AH621" s="97">
        <v>1465.59309014568</v>
      </c>
      <c r="AI621" s="97">
        <v>8093.6715536032798</v>
      </c>
      <c r="AJ621" s="97">
        <v>2204.06033161915</v>
      </c>
      <c r="AK621" s="97">
        <v>1420.0521300360799</v>
      </c>
      <c r="AL621" s="97">
        <v>7907.5328063964798</v>
      </c>
      <c r="AM621" s="97">
        <v>1868.3255601748399</v>
      </c>
      <c r="AN621" s="97">
        <v>1316.29794265593</v>
      </c>
      <c r="AO621" s="97">
        <v>7674.4433129103199</v>
      </c>
      <c r="AP621" s="466">
        <f t="shared" si="1298"/>
        <v>321.84244728369146</v>
      </c>
      <c r="AQ621" s="122">
        <f t="shared" si="1299"/>
        <v>321.84244728369129</v>
      </c>
      <c r="AR621" s="473">
        <f t="shared" si="1300"/>
        <v>321.84244728369316</v>
      </c>
      <c r="AS621" s="122">
        <f t="shared" si="1301"/>
        <v>321.84244728369202</v>
      </c>
      <c r="AT621" s="122">
        <f t="shared" si="1302"/>
        <v>321.84244728369049</v>
      </c>
      <c r="AU621" s="122">
        <f t="shared" si="1303"/>
        <v>321.84244728369225</v>
      </c>
      <c r="AV621" s="122">
        <f t="shared" si="1304"/>
        <v>321.8424472836918</v>
      </c>
      <c r="AW621" s="122">
        <f t="shared" si="1305"/>
        <v>321.8424472836918</v>
      </c>
      <c r="AX621" s="122">
        <f t="shared" si="1306"/>
        <v>321.84244417420751</v>
      </c>
      <c r="AY621" s="122">
        <f t="shared" si="1307"/>
        <v>321.84244728369185</v>
      </c>
      <c r="AZ621" s="122">
        <f t="shared" si="1308"/>
        <v>321.84244728369146</v>
      </c>
      <c r="BA621" s="469">
        <f t="shared" si="1309"/>
        <v>321.84244728369254</v>
      </c>
      <c r="BB621" s="97">
        <f t="shared" si="1310"/>
        <v>0.24577639467227347</v>
      </c>
      <c r="BC621" s="97">
        <f t="shared" si="1311"/>
        <v>0.1468154440939361</v>
      </c>
      <c r="BD621" s="97">
        <f t="shared" si="1312"/>
        <v>0.79153669015071648</v>
      </c>
      <c r="BE621" s="97">
        <f t="shared" si="1313"/>
        <v>0.22549984211181115</v>
      </c>
      <c r="BF621" s="97">
        <f t="shared" si="1314"/>
        <v>0.14054925598142295</v>
      </c>
      <c r="BG621" s="97">
        <f t="shared" si="1315"/>
        <v>0.77617690931107475</v>
      </c>
      <c r="BH621" s="97">
        <f t="shared" si="1316"/>
        <v>0.21136769941815586</v>
      </c>
      <c r="BI621" s="97">
        <f t="shared" si="1317"/>
        <v>0.13618191275148953</v>
      </c>
      <c r="BJ621" s="97">
        <f t="shared" si="1318"/>
        <v>0.75832635320013864</v>
      </c>
      <c r="BK621" s="97">
        <f t="shared" si="1319"/>
        <v>0.17917099171608722</v>
      </c>
      <c r="BL621" s="97">
        <f t="shared" si="1320"/>
        <v>0.12623196556677166</v>
      </c>
      <c r="BM621" s="469">
        <f t="shared" si="1321"/>
        <v>0.73597324179109613</v>
      </c>
      <c r="BN621" s="467">
        <f t="shared" si="1322"/>
        <v>1348474.3696068733</v>
      </c>
      <c r="BO621" s="97">
        <f t="shared" si="1323"/>
        <v>1802288.5355215173</v>
      </c>
      <c r="BP621" s="97">
        <f t="shared" si="1324"/>
        <v>698035.66065652855</v>
      </c>
      <c r="BQ621" s="97">
        <f t="shared" si="1325"/>
        <v>1415453.0781126409</v>
      </c>
      <c r="BR621" s="97">
        <f t="shared" si="1326"/>
        <v>1847095.4450256347</v>
      </c>
      <c r="BS621" s="97">
        <f t="shared" si="1327"/>
        <v>705779.31665312813</v>
      </c>
      <c r="BT621" s="97">
        <f t="shared" si="1328"/>
        <v>1467979.7616315496</v>
      </c>
      <c r="BU621" s="97">
        <f t="shared" si="1329"/>
        <v>1880215.2574307588</v>
      </c>
      <c r="BV621" s="97">
        <f t="shared" si="1330"/>
        <v>715085.20980589755</v>
      </c>
      <c r="BW621" s="97">
        <f t="shared" si="1331"/>
        <v>1611117.0652699252</v>
      </c>
      <c r="BX621" s="97">
        <f t="shared" si="1332"/>
        <v>1962268.6726352128</v>
      </c>
      <c r="BY621" s="469">
        <f t="shared" si="1333"/>
        <v>727232.85556598997</v>
      </c>
      <c r="BZ621" s="470">
        <f t="shared" si="1334"/>
        <v>8.4670279912328079E-3</v>
      </c>
      <c r="CA621" s="470">
        <f t="shared" si="1335"/>
        <v>1.8944408308253925E-2</v>
      </c>
      <c r="CB621" s="470">
        <f t="shared" si="1336"/>
        <v>1.3609276194431524E-3</v>
      </c>
      <c r="CC621" s="470">
        <f t="shared" si="1337"/>
        <v>9.6867413484625943E-3</v>
      </c>
      <c r="CD621" s="470">
        <f t="shared" si="1338"/>
        <v>2.0280994854257842E-2</v>
      </c>
      <c r="CE621" s="470">
        <f t="shared" si="1339"/>
        <v>1.4032552532523284E-3</v>
      </c>
      <c r="CF621" s="470">
        <f t="shared" si="1340"/>
        <v>1.0717905319301096E-2</v>
      </c>
      <c r="CG621" s="470">
        <f t="shared" si="1341"/>
        <v>2.1306720615118447E-2</v>
      </c>
      <c r="CH621" s="470">
        <f t="shared" si="1342"/>
        <v>1.4552248934749262E-3</v>
      </c>
      <c r="CI621" s="470">
        <f t="shared" si="1343"/>
        <v>1.3876753339992522E-2</v>
      </c>
      <c r="CJ621" s="470">
        <f t="shared" si="1344"/>
        <v>2.3989301029930944E-2</v>
      </c>
      <c r="CK621" s="472">
        <f t="shared" si="1345"/>
        <v>1.5248949821984395E-3</v>
      </c>
      <c r="CL621" s="470">
        <f t="shared" si="1346"/>
        <v>0</v>
      </c>
      <c r="CM621" s="116">
        <f t="shared" si="1347"/>
        <v>0</v>
      </c>
      <c r="CN621" s="116">
        <f t="shared" si="1348"/>
        <v>0</v>
      </c>
      <c r="CO621" s="116">
        <f t="shared" si="1349"/>
        <v>0</v>
      </c>
      <c r="CP621" s="116">
        <f t="shared" si="1350"/>
        <v>0</v>
      </c>
      <c r="CQ621" s="116">
        <f t="shared" si="1351"/>
        <v>0</v>
      </c>
      <c r="CR621" s="116">
        <f t="shared" si="1352"/>
        <v>0</v>
      </c>
      <c r="CS621" s="116">
        <f t="shared" si="1353"/>
        <v>0</v>
      </c>
      <c r="CT621" s="116">
        <f t="shared" si="1354"/>
        <v>0</v>
      </c>
      <c r="CU621" s="116">
        <f t="shared" si="1355"/>
        <v>0</v>
      </c>
      <c r="CV621" s="116">
        <f t="shared" si="1356"/>
        <v>0</v>
      </c>
      <c r="CW621" s="471">
        <f t="shared" si="1357"/>
        <v>0</v>
      </c>
      <c r="CX621" s="470">
        <f t="shared" si="1358"/>
        <v>0</v>
      </c>
      <c r="CY621" s="116">
        <f t="shared" si="1359"/>
        <v>0</v>
      </c>
      <c r="CZ621" s="116">
        <f t="shared" si="1360"/>
        <v>25.645583596214401</v>
      </c>
      <c r="DA621" s="116">
        <f t="shared" si="1361"/>
        <v>0</v>
      </c>
      <c r="DB621" s="116">
        <f t="shared" si="1362"/>
        <v>0</v>
      </c>
      <c r="DC621" s="116">
        <f t="shared" si="1363"/>
        <v>25.147930678233401</v>
      </c>
      <c r="DD621" s="116">
        <f t="shared" si="1364"/>
        <v>0</v>
      </c>
      <c r="DE621" s="116">
        <f t="shared" si="1365"/>
        <v>0</v>
      </c>
      <c r="DF621" s="116">
        <f t="shared" si="1366"/>
        <v>24.569577287066199</v>
      </c>
      <c r="DG621" s="116">
        <f t="shared" si="1367"/>
        <v>0</v>
      </c>
      <c r="DH621" s="116">
        <f t="shared" si="1368"/>
        <v>0</v>
      </c>
      <c r="DI621" s="471">
        <f t="shared" si="1369"/>
        <v>23.845342271293301</v>
      </c>
      <c r="DJ621" s="470">
        <f t="shared" si="1370"/>
        <v>7.9630914826498298</v>
      </c>
      <c r="DK621" s="116">
        <f t="shared" si="1371"/>
        <v>4.7567823343848499</v>
      </c>
      <c r="DL621" s="116">
        <f t="shared" si="1372"/>
        <v>0</v>
      </c>
      <c r="DM621" s="116">
        <f t="shared" si="1373"/>
        <v>7.3061364353312204</v>
      </c>
      <c r="DN621" s="116">
        <f t="shared" si="1374"/>
        <v>0</v>
      </c>
      <c r="DO621" s="116">
        <f t="shared" si="1375"/>
        <v>0</v>
      </c>
      <c r="DP621" s="116">
        <f t="shared" si="1376"/>
        <v>6.8482586750788501</v>
      </c>
      <c r="DQ621" s="116">
        <f t="shared" si="1377"/>
        <v>0</v>
      </c>
      <c r="DR621" s="116">
        <f t="shared" si="1378"/>
        <v>0</v>
      </c>
      <c r="DS621" s="116">
        <f t="shared" si="1379"/>
        <v>5.8050936908517299</v>
      </c>
      <c r="DT621" s="116">
        <f t="shared" si="1380"/>
        <v>0</v>
      </c>
      <c r="DU621" s="471">
        <f t="shared" si="1381"/>
        <v>0</v>
      </c>
      <c r="DV621" s="470">
        <f t="shared" si="1382"/>
        <v>0</v>
      </c>
      <c r="DW621" s="470">
        <f t="shared" si="1383"/>
        <v>0</v>
      </c>
      <c r="DX621" s="470">
        <f t="shared" si="1384"/>
        <v>0</v>
      </c>
      <c r="DY621" s="470">
        <f t="shared" si="1385"/>
        <v>0</v>
      </c>
      <c r="DZ621" s="470">
        <f t="shared" si="1386"/>
        <v>4.5537594637223897</v>
      </c>
      <c r="EA621" s="470">
        <f t="shared" si="1387"/>
        <v>0</v>
      </c>
      <c r="EB621" s="470">
        <f t="shared" si="1388"/>
        <v>0</v>
      </c>
      <c r="EC621" s="470">
        <f t="shared" si="1389"/>
        <v>4.4122586750788599</v>
      </c>
      <c r="ED621" s="470">
        <f t="shared" si="1390"/>
        <v>0</v>
      </c>
      <c r="EE621" s="470">
        <f t="shared" si="1391"/>
        <v>0</v>
      </c>
      <c r="EF621" s="470">
        <f t="shared" si="1392"/>
        <v>4.0898829652996804</v>
      </c>
      <c r="EG621" s="470">
        <f t="shared" si="1393"/>
        <v>0</v>
      </c>
      <c r="EH621" s="466">
        <f t="shared" si="1394"/>
        <v>5.4865902455969149</v>
      </c>
      <c r="EI621" s="122">
        <f t="shared" si="1395"/>
        <v>12.275878376721518</v>
      </c>
      <c r="EJ621" s="122">
        <f t="shared" si="1396"/>
        <v>0.8818740424068221</v>
      </c>
      <c r="EK621" s="122">
        <f t="shared" si="1397"/>
        <v>6.2769581781383552</v>
      </c>
      <c r="EL621" s="122">
        <f t="shared" si="1398"/>
        <v>13.141979529722832</v>
      </c>
      <c r="EM621" s="122">
        <f t="shared" si="1399"/>
        <v>0.90930212969047131</v>
      </c>
      <c r="EN621" s="122">
        <f t="shared" si="1400"/>
        <v>6.9451470857304241</v>
      </c>
      <c r="EO621" s="122">
        <f t="shared" si="1401"/>
        <v>13.806644505440708</v>
      </c>
      <c r="EP621" s="122">
        <f t="shared" si="1402"/>
        <v>0.94297818714625514</v>
      </c>
      <c r="EQ621" s="122">
        <f t="shared" si="1403"/>
        <v>8.9920642278013787</v>
      </c>
      <c r="ER621" s="122">
        <f t="shared" si="1404"/>
        <v>15.544942707853592</v>
      </c>
      <c r="ES621" s="469">
        <f t="shared" si="1405"/>
        <v>0.98812404347223926</v>
      </c>
      <c r="ET621" s="466">
        <f t="shared" si="1406"/>
        <v>0</v>
      </c>
      <c r="EU621" s="122">
        <f t="shared" si="1407"/>
        <v>0</v>
      </c>
      <c r="EV621" s="122">
        <f t="shared" si="1408"/>
        <v>0.8818740424068221</v>
      </c>
      <c r="EW621" s="122">
        <f t="shared" si="1409"/>
        <v>0</v>
      </c>
      <c r="EX621" s="122">
        <f t="shared" si="1410"/>
        <v>0</v>
      </c>
      <c r="EY621" s="122">
        <f t="shared" si="1411"/>
        <v>0.90930212969047131</v>
      </c>
      <c r="EZ621" s="122">
        <f t="shared" si="1412"/>
        <v>0</v>
      </c>
      <c r="FA621" s="122">
        <f t="shared" si="1413"/>
        <v>0</v>
      </c>
      <c r="FB621" s="122">
        <f t="shared" si="1414"/>
        <v>0.94297818714625514</v>
      </c>
      <c r="FC621" s="122">
        <f t="shared" si="1415"/>
        <v>0</v>
      </c>
      <c r="FD621" s="122">
        <f t="shared" si="1416"/>
        <v>0</v>
      </c>
      <c r="FE621" s="469">
        <f t="shared" si="1417"/>
        <v>0.98812404347223926</v>
      </c>
      <c r="FF621" s="466">
        <f t="shared" si="1418"/>
        <v>5.4865902455969149</v>
      </c>
      <c r="FG621" s="466">
        <f t="shared" si="1419"/>
        <v>12.275878376721518</v>
      </c>
      <c r="FH621" s="466">
        <f t="shared" si="1420"/>
        <v>0</v>
      </c>
      <c r="FI621" s="466">
        <f t="shared" si="1421"/>
        <v>6.2769581781383552</v>
      </c>
      <c r="FJ621" s="466">
        <f t="shared" si="1422"/>
        <v>0</v>
      </c>
      <c r="FK621" s="466">
        <f t="shared" si="1423"/>
        <v>0</v>
      </c>
      <c r="FL621" s="466">
        <f t="shared" si="1424"/>
        <v>6.9451470857304241</v>
      </c>
      <c r="FM621" s="466">
        <f t="shared" si="1425"/>
        <v>0</v>
      </c>
      <c r="FN621" s="466">
        <f t="shared" si="1426"/>
        <v>0</v>
      </c>
      <c r="FO621" s="466">
        <f t="shared" si="1427"/>
        <v>8.9920642278013787</v>
      </c>
      <c r="FP621" s="466">
        <f t="shared" si="1428"/>
        <v>0</v>
      </c>
      <c r="FQ621" s="468">
        <f t="shared" si="1429"/>
        <v>0</v>
      </c>
      <c r="FR621" s="466">
        <f t="shared" si="1430"/>
        <v>0</v>
      </c>
      <c r="FS621" s="466">
        <f t="shared" si="1431"/>
        <v>0</v>
      </c>
      <c r="FT621" s="466">
        <f t="shared" si="1432"/>
        <v>0</v>
      </c>
      <c r="FU621" s="466">
        <f t="shared" si="1433"/>
        <v>0</v>
      </c>
      <c r="FV621" s="466">
        <f t="shared" si="1434"/>
        <v>13.141979529722832</v>
      </c>
      <c r="FW621" s="466">
        <f t="shared" si="1435"/>
        <v>0</v>
      </c>
      <c r="FX621" s="466">
        <f t="shared" si="1436"/>
        <v>0</v>
      </c>
      <c r="FY621" s="466">
        <f t="shared" si="1437"/>
        <v>13.806644505440708</v>
      </c>
      <c r="FZ621" s="466">
        <f t="shared" si="1438"/>
        <v>0</v>
      </c>
      <c r="GA621" s="466">
        <f t="shared" si="1439"/>
        <v>0</v>
      </c>
      <c r="GB621" s="466">
        <f t="shared" si="1440"/>
        <v>15.544942707853592</v>
      </c>
      <c r="GC621" s="468">
        <f t="shared" si="1441"/>
        <v>0</v>
      </c>
    </row>
    <row r="622" spans="1:185">
      <c r="A622" s="97">
        <v>619</v>
      </c>
      <c r="B622" s="97" t="s">
        <v>11</v>
      </c>
      <c r="C622" s="97" t="s">
        <v>213</v>
      </c>
      <c r="D622" s="97" t="s">
        <v>935</v>
      </c>
      <c r="E622" s="321">
        <v>1.6596431724762399</v>
      </c>
      <c r="F622" s="122">
        <v>0</v>
      </c>
      <c r="G622" s="122">
        <v>12.136481685848199</v>
      </c>
      <c r="H622" s="122">
        <v>1.6596431724762399</v>
      </c>
      <c r="I622" s="122">
        <v>0</v>
      </c>
      <c r="J622" s="122">
        <v>12.135091613712</v>
      </c>
      <c r="K622" s="122">
        <v>1.6596431724762399</v>
      </c>
      <c r="L622" s="122">
        <v>0</v>
      </c>
      <c r="M622" s="122">
        <v>12.133476124472599</v>
      </c>
      <c r="N622" s="122">
        <v>1.6596431724762399</v>
      </c>
      <c r="O622" s="122">
        <v>0</v>
      </c>
      <c r="P622" s="475">
        <v>12.131453150469801</v>
      </c>
      <c r="Q622" s="474">
        <v>3</v>
      </c>
      <c r="R622" s="97">
        <v>4.9789295174287203</v>
      </c>
      <c r="S622" s="97">
        <v>0</v>
      </c>
      <c r="T622" s="97">
        <v>36.409445057544701</v>
      </c>
      <c r="U622" s="97">
        <v>4.9789295174287203</v>
      </c>
      <c r="V622" s="97">
        <v>0</v>
      </c>
      <c r="W622" s="97">
        <v>36.405274841136098</v>
      </c>
      <c r="X622" s="97">
        <v>4.9789295174287203</v>
      </c>
      <c r="Y622" s="97">
        <v>0</v>
      </c>
      <c r="Z622" s="97">
        <v>36.400428373418002</v>
      </c>
      <c r="AA622" s="97">
        <v>4.9789295174287203</v>
      </c>
      <c r="AB622" s="97">
        <v>0</v>
      </c>
      <c r="AC622" s="97">
        <v>36.394359451409599</v>
      </c>
      <c r="AD622" s="321">
        <v>3592.3187685562102</v>
      </c>
      <c r="AE622" s="97">
        <v>0</v>
      </c>
      <c r="AF622" s="97">
        <v>26269.569066018899</v>
      </c>
      <c r="AG622" s="97">
        <v>3592.3187685562102</v>
      </c>
      <c r="AH622" s="97">
        <v>0</v>
      </c>
      <c r="AI622" s="97">
        <v>26266.560237189198</v>
      </c>
      <c r="AJ622" s="97">
        <v>3592.3187685562102</v>
      </c>
      <c r="AK622" s="97">
        <v>0</v>
      </c>
      <c r="AL622" s="97">
        <v>26263.0643310546</v>
      </c>
      <c r="AM622" s="97">
        <v>3592.3187685562102</v>
      </c>
      <c r="AN622" s="97">
        <v>0</v>
      </c>
      <c r="AO622" s="97">
        <v>26258.684737195999</v>
      </c>
      <c r="AP622" s="466">
        <f t="shared" si="1298"/>
        <v>721.50424222341667</v>
      </c>
      <c r="AQ622" s="122">
        <f t="shared" si="1299"/>
        <v>0</v>
      </c>
      <c r="AR622" s="473">
        <f t="shared" si="1300"/>
        <v>721.50424222341633</v>
      </c>
      <c r="AS622" s="122">
        <f t="shared" si="1301"/>
        <v>721.50424222341667</v>
      </c>
      <c r="AT622" s="122">
        <f t="shared" si="1302"/>
        <v>0</v>
      </c>
      <c r="AU622" s="122">
        <f t="shared" si="1303"/>
        <v>721.50424222341894</v>
      </c>
      <c r="AV622" s="122">
        <f t="shared" si="1304"/>
        <v>721.50424222341667</v>
      </c>
      <c r="AW622" s="122">
        <f t="shared" si="1305"/>
        <v>0</v>
      </c>
      <c r="AX622" s="122">
        <f t="shared" si="1306"/>
        <v>721.50426532435051</v>
      </c>
      <c r="AY622" s="122">
        <f t="shared" si="1307"/>
        <v>721.50424222341667</v>
      </c>
      <c r="AZ622" s="122">
        <f t="shared" si="1308"/>
        <v>0</v>
      </c>
      <c r="BA622" s="469">
        <f t="shared" si="1309"/>
        <v>721.50424222341871</v>
      </c>
      <c r="BB622" s="97">
        <f t="shared" si="1310"/>
        <v>0.25611982247247217</v>
      </c>
      <c r="BC622" s="97">
        <f t="shared" si="1311"/>
        <v>0</v>
      </c>
      <c r="BD622" s="97">
        <f t="shared" si="1312"/>
        <v>1.872928823719396</v>
      </c>
      <c r="BE622" s="97">
        <f t="shared" si="1313"/>
        <v>0.25611982247247217</v>
      </c>
      <c r="BF622" s="97">
        <f t="shared" si="1314"/>
        <v>0</v>
      </c>
      <c r="BG622" s="97">
        <f t="shared" si="1315"/>
        <v>1.8727143046982884</v>
      </c>
      <c r="BH622" s="97">
        <f t="shared" si="1316"/>
        <v>0.25611982247247217</v>
      </c>
      <c r="BI622" s="97">
        <f t="shared" si="1317"/>
        <v>0</v>
      </c>
      <c r="BJ622" s="97">
        <f t="shared" si="1318"/>
        <v>1.8724649988088879</v>
      </c>
      <c r="BK622" s="97">
        <f t="shared" si="1319"/>
        <v>0.25611982247247217</v>
      </c>
      <c r="BL622" s="97">
        <f t="shared" si="1320"/>
        <v>0</v>
      </c>
      <c r="BM622" s="469">
        <f t="shared" si="1321"/>
        <v>1.8721528089652784</v>
      </c>
      <c r="BN622" s="467">
        <f t="shared" si="1322"/>
        <v>2953648.8446960151</v>
      </c>
      <c r="BO622" s="97">
        <f t="shared" si="1323"/>
        <v>0</v>
      </c>
      <c r="BP622" s="97">
        <f t="shared" si="1324"/>
        <v>963569.18245376949</v>
      </c>
      <c r="BQ622" s="97">
        <f t="shared" si="1325"/>
        <v>2953648.8446960151</v>
      </c>
      <c r="BR622" s="97">
        <f t="shared" si="1326"/>
        <v>0</v>
      </c>
      <c r="BS622" s="97">
        <f t="shared" si="1327"/>
        <v>963631.32294836722</v>
      </c>
      <c r="BT622" s="97">
        <f t="shared" si="1328"/>
        <v>2953648.8446960151</v>
      </c>
      <c r="BU622" s="97">
        <f t="shared" si="1329"/>
        <v>0</v>
      </c>
      <c r="BV622" s="97">
        <f t="shared" si="1330"/>
        <v>963703.58511525765</v>
      </c>
      <c r="BW622" s="97">
        <f t="shared" si="1331"/>
        <v>2953648.8446960151</v>
      </c>
      <c r="BX622" s="97">
        <f t="shared" si="1332"/>
        <v>0</v>
      </c>
      <c r="BY622" s="469">
        <f t="shared" si="1333"/>
        <v>963794.02611755894</v>
      </c>
      <c r="BZ622" s="470">
        <f t="shared" si="1334"/>
        <v>2.9661484806691684E-2</v>
      </c>
      <c r="CA622" s="470">
        <f t="shared" si="1335"/>
        <v>0</v>
      </c>
      <c r="CB622" s="470">
        <f t="shared" si="1336"/>
        <v>1.3232406878639041E-3</v>
      </c>
      <c r="CC622" s="470">
        <f t="shared" si="1337"/>
        <v>2.9661484806691684E-2</v>
      </c>
      <c r="CD622" s="470">
        <f t="shared" si="1338"/>
        <v>0</v>
      </c>
      <c r="CE622" s="470">
        <f t="shared" si="1339"/>
        <v>1.3234776102548649E-3</v>
      </c>
      <c r="CF622" s="470">
        <f t="shared" si="1340"/>
        <v>2.9661484806691684E-2</v>
      </c>
      <c r="CG622" s="470">
        <f t="shared" si="1341"/>
        <v>0</v>
      </c>
      <c r="CH622" s="470">
        <f t="shared" si="1342"/>
        <v>1.323753082283803E-3</v>
      </c>
      <c r="CI622" s="470">
        <f t="shared" si="1343"/>
        <v>2.9661484806691684E-2</v>
      </c>
      <c r="CJ622" s="470">
        <f t="shared" si="1344"/>
        <v>0</v>
      </c>
      <c r="CK622" s="472">
        <f t="shared" si="1345"/>
        <v>1.3240980754233745E-3</v>
      </c>
      <c r="CL622" s="470">
        <f t="shared" si="1346"/>
        <v>0</v>
      </c>
      <c r="CM622" s="116">
        <f t="shared" si="1347"/>
        <v>0</v>
      </c>
      <c r="CN622" s="116">
        <f t="shared" si="1348"/>
        <v>0</v>
      </c>
      <c r="CO622" s="116">
        <f t="shared" si="1349"/>
        <v>0</v>
      </c>
      <c r="CP622" s="116">
        <f t="shared" si="1350"/>
        <v>0</v>
      </c>
      <c r="CQ622" s="116">
        <f t="shared" si="1351"/>
        <v>0</v>
      </c>
      <c r="CR622" s="116">
        <f t="shared" si="1352"/>
        <v>0</v>
      </c>
      <c r="CS622" s="116">
        <f t="shared" si="1353"/>
        <v>0</v>
      </c>
      <c r="CT622" s="116">
        <f t="shared" si="1354"/>
        <v>0</v>
      </c>
      <c r="CU622" s="116">
        <f t="shared" si="1355"/>
        <v>0</v>
      </c>
      <c r="CV622" s="116">
        <f t="shared" si="1356"/>
        <v>0</v>
      </c>
      <c r="CW622" s="471">
        <f t="shared" si="1357"/>
        <v>0</v>
      </c>
      <c r="CX622" s="470">
        <f t="shared" si="1358"/>
        <v>0</v>
      </c>
      <c r="CY622" s="116">
        <f t="shared" si="1359"/>
        <v>0</v>
      </c>
      <c r="CZ622" s="116">
        <f t="shared" si="1360"/>
        <v>36.409445057544701</v>
      </c>
      <c r="DA622" s="116">
        <f t="shared" si="1361"/>
        <v>0</v>
      </c>
      <c r="DB622" s="116">
        <f t="shared" si="1362"/>
        <v>0</v>
      </c>
      <c r="DC622" s="116">
        <f t="shared" si="1363"/>
        <v>36.405274841136098</v>
      </c>
      <c r="DD622" s="116">
        <f t="shared" si="1364"/>
        <v>0</v>
      </c>
      <c r="DE622" s="116">
        <f t="shared" si="1365"/>
        <v>0</v>
      </c>
      <c r="DF622" s="116">
        <f t="shared" si="1366"/>
        <v>36.400428373418002</v>
      </c>
      <c r="DG622" s="116">
        <f t="shared" si="1367"/>
        <v>0</v>
      </c>
      <c r="DH622" s="116">
        <f t="shared" si="1368"/>
        <v>0</v>
      </c>
      <c r="DI622" s="471">
        <f t="shared" si="1369"/>
        <v>36.394359451409599</v>
      </c>
      <c r="DJ622" s="470">
        <f t="shared" si="1370"/>
        <v>0</v>
      </c>
      <c r="DK622" s="116">
        <f t="shared" si="1371"/>
        <v>0</v>
      </c>
      <c r="DL622" s="116">
        <f t="shared" si="1372"/>
        <v>0</v>
      </c>
      <c r="DM622" s="116">
        <f t="shared" si="1373"/>
        <v>0</v>
      </c>
      <c r="DN622" s="116">
        <f t="shared" si="1374"/>
        <v>0</v>
      </c>
      <c r="DO622" s="116">
        <f t="shared" si="1375"/>
        <v>0</v>
      </c>
      <c r="DP622" s="116">
        <f t="shared" si="1376"/>
        <v>0</v>
      </c>
      <c r="DQ622" s="116">
        <f t="shared" si="1377"/>
        <v>0</v>
      </c>
      <c r="DR622" s="116">
        <f t="shared" si="1378"/>
        <v>0</v>
      </c>
      <c r="DS622" s="116">
        <f t="shared" si="1379"/>
        <v>0</v>
      </c>
      <c r="DT622" s="116">
        <f t="shared" si="1380"/>
        <v>0</v>
      </c>
      <c r="DU622" s="471">
        <f t="shared" si="1381"/>
        <v>0</v>
      </c>
      <c r="DV622" s="470">
        <f t="shared" si="1382"/>
        <v>4.9789295174287203</v>
      </c>
      <c r="DW622" s="470">
        <f t="shared" si="1383"/>
        <v>0</v>
      </c>
      <c r="DX622" s="470">
        <f t="shared" si="1384"/>
        <v>0</v>
      </c>
      <c r="DY622" s="470">
        <f t="shared" si="1385"/>
        <v>4.9789295174287203</v>
      </c>
      <c r="DZ622" s="470">
        <f t="shared" si="1386"/>
        <v>0</v>
      </c>
      <c r="EA622" s="470">
        <f t="shared" si="1387"/>
        <v>0</v>
      </c>
      <c r="EB622" s="470">
        <f t="shared" si="1388"/>
        <v>4.9789295174287203</v>
      </c>
      <c r="EC622" s="470">
        <f t="shared" si="1389"/>
        <v>0</v>
      </c>
      <c r="ED622" s="470">
        <f t="shared" si="1390"/>
        <v>0</v>
      </c>
      <c r="EE622" s="470">
        <f t="shared" si="1391"/>
        <v>4.9789295174287203</v>
      </c>
      <c r="EF622" s="470">
        <f t="shared" si="1392"/>
        <v>0</v>
      </c>
      <c r="EG622" s="470">
        <f t="shared" si="1393"/>
        <v>0</v>
      </c>
      <c r="EH622" s="466">
        <f t="shared" si="1394"/>
        <v>11.532293034497453</v>
      </c>
      <c r="EI622" s="122">
        <f t="shared" si="1395"/>
        <v>0</v>
      </c>
      <c r="EJ622" s="122">
        <f t="shared" si="1396"/>
        <v>0.51447186366657804</v>
      </c>
      <c r="EK622" s="122">
        <f t="shared" si="1397"/>
        <v>11.532293034497453</v>
      </c>
      <c r="EL622" s="122">
        <f t="shared" si="1398"/>
        <v>0</v>
      </c>
      <c r="EM622" s="122">
        <f t="shared" si="1399"/>
        <v>0.51456397835526602</v>
      </c>
      <c r="EN622" s="122">
        <f t="shared" si="1400"/>
        <v>11.532293034497453</v>
      </c>
      <c r="EO622" s="122">
        <f t="shared" si="1401"/>
        <v>0</v>
      </c>
      <c r="EP622" s="122">
        <f t="shared" si="1402"/>
        <v>0.51467108102329739</v>
      </c>
      <c r="EQ622" s="122">
        <f t="shared" si="1403"/>
        <v>11.532293034497453</v>
      </c>
      <c r="ER622" s="122">
        <f t="shared" si="1404"/>
        <v>0</v>
      </c>
      <c r="ES622" s="469">
        <f t="shared" si="1405"/>
        <v>0.51480521328290452</v>
      </c>
      <c r="ET622" s="466">
        <f t="shared" si="1406"/>
        <v>0</v>
      </c>
      <c r="EU622" s="122">
        <f t="shared" si="1407"/>
        <v>0</v>
      </c>
      <c r="EV622" s="122">
        <f t="shared" si="1408"/>
        <v>0.51447186366657804</v>
      </c>
      <c r="EW622" s="122">
        <f t="shared" si="1409"/>
        <v>0</v>
      </c>
      <c r="EX622" s="122">
        <f t="shared" si="1410"/>
        <v>0</v>
      </c>
      <c r="EY622" s="122">
        <f t="shared" si="1411"/>
        <v>0.51456397835526602</v>
      </c>
      <c r="EZ622" s="122">
        <f t="shared" si="1412"/>
        <v>0</v>
      </c>
      <c r="FA622" s="122">
        <f t="shared" si="1413"/>
        <v>0</v>
      </c>
      <c r="FB622" s="122">
        <f t="shared" si="1414"/>
        <v>0.51467108102329739</v>
      </c>
      <c r="FC622" s="122">
        <f t="shared" si="1415"/>
        <v>0</v>
      </c>
      <c r="FD622" s="122">
        <f t="shared" si="1416"/>
        <v>0</v>
      </c>
      <c r="FE622" s="469">
        <f t="shared" si="1417"/>
        <v>0.51480521328290452</v>
      </c>
      <c r="FF622" s="466">
        <f t="shared" si="1418"/>
        <v>0</v>
      </c>
      <c r="FG622" s="466">
        <f t="shared" si="1419"/>
        <v>0</v>
      </c>
      <c r="FH622" s="466">
        <f t="shared" si="1420"/>
        <v>0</v>
      </c>
      <c r="FI622" s="466">
        <f t="shared" si="1421"/>
        <v>0</v>
      </c>
      <c r="FJ622" s="466">
        <f t="shared" si="1422"/>
        <v>0</v>
      </c>
      <c r="FK622" s="466">
        <f t="shared" si="1423"/>
        <v>0</v>
      </c>
      <c r="FL622" s="466">
        <f t="shared" si="1424"/>
        <v>0</v>
      </c>
      <c r="FM622" s="466">
        <f t="shared" si="1425"/>
        <v>0</v>
      </c>
      <c r="FN622" s="466">
        <f t="shared" si="1426"/>
        <v>0</v>
      </c>
      <c r="FO622" s="466">
        <f t="shared" si="1427"/>
        <v>0</v>
      </c>
      <c r="FP622" s="466">
        <f t="shared" si="1428"/>
        <v>0</v>
      </c>
      <c r="FQ622" s="468">
        <f t="shared" si="1429"/>
        <v>0</v>
      </c>
      <c r="FR622" s="466">
        <f t="shared" si="1430"/>
        <v>11.532293034497453</v>
      </c>
      <c r="FS622" s="466">
        <f t="shared" si="1431"/>
        <v>0</v>
      </c>
      <c r="FT622" s="466">
        <f t="shared" si="1432"/>
        <v>0</v>
      </c>
      <c r="FU622" s="466">
        <f t="shared" si="1433"/>
        <v>11.532293034497453</v>
      </c>
      <c r="FV622" s="466">
        <f t="shared" si="1434"/>
        <v>0</v>
      </c>
      <c r="FW622" s="466">
        <f t="shared" si="1435"/>
        <v>0</v>
      </c>
      <c r="FX622" s="466">
        <f t="shared" si="1436"/>
        <v>11.532293034497453</v>
      </c>
      <c r="FY622" s="466">
        <f t="shared" si="1437"/>
        <v>0</v>
      </c>
      <c r="FZ622" s="466">
        <f t="shared" si="1438"/>
        <v>0</v>
      </c>
      <c r="GA622" s="466">
        <f t="shared" si="1439"/>
        <v>11.532293034497453</v>
      </c>
      <c r="GB622" s="466">
        <f t="shared" si="1440"/>
        <v>0</v>
      </c>
      <c r="GC622" s="468">
        <f t="shared" si="1441"/>
        <v>0</v>
      </c>
    </row>
    <row r="623" spans="1:185">
      <c r="A623" s="97">
        <v>620</v>
      </c>
      <c r="B623" s="97" t="s">
        <v>11</v>
      </c>
      <c r="C623" s="97" t="s">
        <v>213</v>
      </c>
      <c r="D623" s="97" t="s">
        <v>935</v>
      </c>
      <c r="E623" s="321">
        <v>1.7934430672328101</v>
      </c>
      <c r="F623" s="122">
        <v>0</v>
      </c>
      <c r="G623" s="122">
        <v>25.475964233606501</v>
      </c>
      <c r="H623" s="122">
        <v>1.7934430672328101</v>
      </c>
      <c r="I623" s="122">
        <v>0</v>
      </c>
      <c r="J623" s="122">
        <v>25.4618123461983</v>
      </c>
      <c r="K623" s="122">
        <v>1.7934430672328101</v>
      </c>
      <c r="L623" s="122">
        <v>0</v>
      </c>
      <c r="M623" s="122">
        <v>25.4453655581292</v>
      </c>
      <c r="N623" s="122">
        <v>1.7934430672328101</v>
      </c>
      <c r="O623" s="122">
        <v>0</v>
      </c>
      <c r="P623" s="475">
        <v>25.4247702957888</v>
      </c>
      <c r="Q623" s="474">
        <v>3</v>
      </c>
      <c r="R623" s="97">
        <v>5.3803292016984399</v>
      </c>
      <c r="S623" s="97">
        <v>0</v>
      </c>
      <c r="T623" s="97">
        <v>76.427892700819598</v>
      </c>
      <c r="U623" s="97">
        <v>5.3803292016984399</v>
      </c>
      <c r="V623" s="97">
        <v>0</v>
      </c>
      <c r="W623" s="97">
        <v>76.385437038594901</v>
      </c>
      <c r="X623" s="97">
        <v>5.3803292016984399</v>
      </c>
      <c r="Y623" s="97">
        <v>0</v>
      </c>
      <c r="Z623" s="97">
        <v>76.336096674387804</v>
      </c>
      <c r="AA623" s="97">
        <v>5.3803292016984399</v>
      </c>
      <c r="AB623" s="97">
        <v>0</v>
      </c>
      <c r="AC623" s="97">
        <v>76.274310887366397</v>
      </c>
      <c r="AD623" s="321">
        <v>91139.614680928105</v>
      </c>
      <c r="AE623" s="97">
        <v>0</v>
      </c>
      <c r="AF623" s="97">
        <v>1294643.58601498</v>
      </c>
      <c r="AG623" s="97">
        <v>91139.614680928105</v>
      </c>
      <c r="AH623" s="97">
        <v>0</v>
      </c>
      <c r="AI623" s="97">
        <v>1293924.4120479</v>
      </c>
      <c r="AJ623" s="97">
        <v>91139.614680928105</v>
      </c>
      <c r="AK623" s="97">
        <v>0</v>
      </c>
      <c r="AL623" s="97">
        <v>1293088.64599609</v>
      </c>
      <c r="AM623" s="97">
        <v>91139.614680928105</v>
      </c>
      <c r="AN623" s="97">
        <v>0</v>
      </c>
      <c r="AO623" s="97">
        <v>1292042.00035444</v>
      </c>
      <c r="AP623" s="466">
        <f t="shared" si="1298"/>
        <v>16939.412304391622</v>
      </c>
      <c r="AQ623" s="122">
        <f t="shared" si="1299"/>
        <v>0</v>
      </c>
      <c r="AR623" s="473">
        <f t="shared" si="1300"/>
        <v>16939.412304391542</v>
      </c>
      <c r="AS623" s="122">
        <f t="shared" si="1301"/>
        <v>16939.412304391622</v>
      </c>
      <c r="AT623" s="122">
        <f t="shared" si="1302"/>
        <v>0</v>
      </c>
      <c r="AU623" s="122">
        <f t="shared" si="1303"/>
        <v>16939.412304391542</v>
      </c>
      <c r="AV623" s="122">
        <f t="shared" si="1304"/>
        <v>16939.412304391622</v>
      </c>
      <c r="AW623" s="122">
        <f t="shared" si="1305"/>
        <v>0</v>
      </c>
      <c r="AX623" s="122">
        <f t="shared" si="1306"/>
        <v>16939.412706832121</v>
      </c>
      <c r="AY623" s="122">
        <f t="shared" si="1307"/>
        <v>16939.412304391622</v>
      </c>
      <c r="AZ623" s="122">
        <f t="shared" si="1308"/>
        <v>0</v>
      </c>
      <c r="BA623" s="469">
        <f t="shared" si="1309"/>
        <v>16939.412304391539</v>
      </c>
      <c r="BB623" s="97">
        <f t="shared" si="1310"/>
        <v>0.27676811956440556</v>
      </c>
      <c r="BC623" s="97">
        <f t="shared" si="1311"/>
        <v>0</v>
      </c>
      <c r="BD623" s="97">
        <f t="shared" si="1312"/>
        <v>3.9315074137840069</v>
      </c>
      <c r="BE623" s="97">
        <f t="shared" si="1313"/>
        <v>0.27676811956440556</v>
      </c>
      <c r="BF623" s="97">
        <f t="shared" si="1314"/>
        <v>0</v>
      </c>
      <c r="BG623" s="97">
        <f t="shared" si="1315"/>
        <v>3.9293234630705349</v>
      </c>
      <c r="BH623" s="97">
        <f t="shared" si="1316"/>
        <v>0.27676811956440556</v>
      </c>
      <c r="BI623" s="97">
        <f t="shared" si="1317"/>
        <v>0</v>
      </c>
      <c r="BJ623" s="97">
        <f t="shared" si="1318"/>
        <v>3.9267853581872938</v>
      </c>
      <c r="BK623" s="97">
        <f t="shared" si="1319"/>
        <v>0.27676811956440556</v>
      </c>
      <c r="BL623" s="97">
        <f t="shared" si="1320"/>
        <v>0</v>
      </c>
      <c r="BM623" s="469">
        <f t="shared" si="1321"/>
        <v>3.9236070515356731</v>
      </c>
      <c r="BN623" s="467">
        <f t="shared" si="1322"/>
        <v>66383551.746821776</v>
      </c>
      <c r="BO623" s="97">
        <f t="shared" si="1323"/>
        <v>0</v>
      </c>
      <c r="BP623" s="97">
        <f t="shared" si="1324"/>
        <v>14901673.913817963</v>
      </c>
      <c r="BQ623" s="97">
        <f t="shared" si="1325"/>
        <v>66383551.746821776</v>
      </c>
      <c r="BR623" s="97">
        <f t="shared" si="1326"/>
        <v>0</v>
      </c>
      <c r="BS623" s="97">
        <f t="shared" si="1327"/>
        <v>14906336.380812915</v>
      </c>
      <c r="BT623" s="97">
        <f t="shared" si="1328"/>
        <v>66383551.746821776</v>
      </c>
      <c r="BU623" s="97">
        <f t="shared" si="1329"/>
        <v>0</v>
      </c>
      <c r="BV623" s="97">
        <f t="shared" si="1330"/>
        <v>14911760.369319282</v>
      </c>
      <c r="BW623" s="97">
        <f t="shared" si="1331"/>
        <v>66383551.746821776</v>
      </c>
      <c r="BX623" s="97">
        <f t="shared" si="1332"/>
        <v>0</v>
      </c>
      <c r="BY623" s="469">
        <f t="shared" si="1333"/>
        <v>14918559.417477051</v>
      </c>
      <c r="BZ623" s="470">
        <f t="shared" si="1334"/>
        <v>0.61690975829012562</v>
      </c>
      <c r="CA623" s="470">
        <f t="shared" si="1335"/>
        <v>0</v>
      </c>
      <c r="CB623" s="470">
        <f t="shared" si="1336"/>
        <v>9.74884521031558E-3</v>
      </c>
      <c r="CC623" s="470">
        <f t="shared" si="1337"/>
        <v>0.61690975829012562</v>
      </c>
      <c r="CD623" s="470">
        <f t="shared" si="1338"/>
        <v>0</v>
      </c>
      <c r="CE623" s="470">
        <f t="shared" si="1339"/>
        <v>9.7573156341838191E-3</v>
      </c>
      <c r="CF623" s="470">
        <f t="shared" si="1340"/>
        <v>0.61690975829012562</v>
      </c>
      <c r="CG623" s="470">
        <f t="shared" si="1341"/>
        <v>0</v>
      </c>
      <c r="CH623" s="470">
        <f t="shared" si="1342"/>
        <v>9.7671750449368055E-3</v>
      </c>
      <c r="CI623" s="470">
        <f t="shared" si="1343"/>
        <v>0.61690975829012562</v>
      </c>
      <c r="CJ623" s="470">
        <f t="shared" si="1344"/>
        <v>0</v>
      </c>
      <c r="CK623" s="472">
        <f t="shared" si="1345"/>
        <v>9.7795438883132978E-3</v>
      </c>
      <c r="CL623" s="470">
        <f t="shared" si="1346"/>
        <v>0</v>
      </c>
      <c r="CM623" s="116">
        <f t="shared" si="1347"/>
        <v>0</v>
      </c>
      <c r="CN623" s="116">
        <f t="shared" si="1348"/>
        <v>0</v>
      </c>
      <c r="CO623" s="116">
        <f t="shared" si="1349"/>
        <v>0</v>
      </c>
      <c r="CP623" s="116">
        <f t="shared" si="1350"/>
        <v>0</v>
      </c>
      <c r="CQ623" s="116">
        <f t="shared" si="1351"/>
        <v>0</v>
      </c>
      <c r="CR623" s="116">
        <f t="shared" si="1352"/>
        <v>0</v>
      </c>
      <c r="CS623" s="116">
        <f t="shared" si="1353"/>
        <v>0</v>
      </c>
      <c r="CT623" s="116">
        <f t="shared" si="1354"/>
        <v>0</v>
      </c>
      <c r="CU623" s="116">
        <f t="shared" si="1355"/>
        <v>0</v>
      </c>
      <c r="CV623" s="116">
        <f t="shared" si="1356"/>
        <v>0</v>
      </c>
      <c r="CW623" s="471">
        <f t="shared" si="1357"/>
        <v>0</v>
      </c>
      <c r="CX623" s="470">
        <f t="shared" si="1358"/>
        <v>0</v>
      </c>
      <c r="CY623" s="116">
        <f t="shared" si="1359"/>
        <v>0</v>
      </c>
      <c r="CZ623" s="116">
        <f t="shared" si="1360"/>
        <v>0</v>
      </c>
      <c r="DA623" s="116">
        <f t="shared" si="1361"/>
        <v>0</v>
      </c>
      <c r="DB623" s="116">
        <f t="shared" si="1362"/>
        <v>0</v>
      </c>
      <c r="DC623" s="116">
        <f t="shared" si="1363"/>
        <v>0</v>
      </c>
      <c r="DD623" s="116">
        <f t="shared" si="1364"/>
        <v>0</v>
      </c>
      <c r="DE623" s="116">
        <f t="shared" si="1365"/>
        <v>0</v>
      </c>
      <c r="DF623" s="116">
        <f t="shared" si="1366"/>
        <v>0</v>
      </c>
      <c r="DG623" s="116">
        <f t="shared" si="1367"/>
        <v>0</v>
      </c>
      <c r="DH623" s="116">
        <f t="shared" si="1368"/>
        <v>0</v>
      </c>
      <c r="DI623" s="471">
        <f t="shared" si="1369"/>
        <v>0</v>
      </c>
      <c r="DJ623" s="470">
        <f t="shared" si="1370"/>
        <v>0</v>
      </c>
      <c r="DK623" s="116">
        <f t="shared" si="1371"/>
        <v>0</v>
      </c>
      <c r="DL623" s="116">
        <f t="shared" si="1372"/>
        <v>76.427892700819598</v>
      </c>
      <c r="DM623" s="116">
        <f t="shared" si="1373"/>
        <v>0</v>
      </c>
      <c r="DN623" s="116">
        <f t="shared" si="1374"/>
        <v>0</v>
      </c>
      <c r="DO623" s="116">
        <f t="shared" si="1375"/>
        <v>76.385437038594901</v>
      </c>
      <c r="DP623" s="116">
        <f t="shared" si="1376"/>
        <v>0</v>
      </c>
      <c r="DQ623" s="116">
        <f t="shared" si="1377"/>
        <v>0</v>
      </c>
      <c r="DR623" s="116">
        <f t="shared" si="1378"/>
        <v>76.336096674387804</v>
      </c>
      <c r="DS623" s="116">
        <f t="shared" si="1379"/>
        <v>0</v>
      </c>
      <c r="DT623" s="116">
        <f t="shared" si="1380"/>
        <v>0</v>
      </c>
      <c r="DU623" s="471">
        <f t="shared" si="1381"/>
        <v>76.274310887366397</v>
      </c>
      <c r="DV623" s="470">
        <f t="shared" si="1382"/>
        <v>0</v>
      </c>
      <c r="DW623" s="470">
        <f t="shared" si="1383"/>
        <v>0</v>
      </c>
      <c r="DX623" s="470">
        <f t="shared" si="1384"/>
        <v>0</v>
      </c>
      <c r="DY623" s="470">
        <f t="shared" si="1385"/>
        <v>0</v>
      </c>
      <c r="DZ623" s="470">
        <f t="shared" si="1386"/>
        <v>0</v>
      </c>
      <c r="EA623" s="470">
        <f t="shared" si="1387"/>
        <v>0</v>
      </c>
      <c r="EB623" s="470">
        <f t="shared" si="1388"/>
        <v>0</v>
      </c>
      <c r="EC623" s="470">
        <f t="shared" si="1389"/>
        <v>0</v>
      </c>
      <c r="ED623" s="470">
        <f t="shared" si="1390"/>
        <v>0</v>
      </c>
      <c r="EE623" s="470">
        <f t="shared" si="1391"/>
        <v>0</v>
      </c>
      <c r="EF623" s="470">
        <f t="shared" si="1392"/>
        <v>0</v>
      </c>
      <c r="EG623" s="470">
        <f t="shared" si="1393"/>
        <v>0</v>
      </c>
      <c r="EH623" s="466">
        <f t="shared" si="1394"/>
        <v>239.85259520243963</v>
      </c>
      <c r="EI623" s="122">
        <f t="shared" si="1395"/>
        <v>0</v>
      </c>
      <c r="EJ623" s="122">
        <f t="shared" si="1396"/>
        <v>3.7903206952051409</v>
      </c>
      <c r="EK623" s="122">
        <f t="shared" si="1397"/>
        <v>239.85259520243963</v>
      </c>
      <c r="EL623" s="122">
        <f t="shared" si="1398"/>
        <v>0</v>
      </c>
      <c r="EM623" s="122">
        <f t="shared" si="1399"/>
        <v>3.793613969658912</v>
      </c>
      <c r="EN623" s="122">
        <f t="shared" si="1400"/>
        <v>239.85259520243963</v>
      </c>
      <c r="EO623" s="122">
        <f t="shared" si="1401"/>
        <v>0</v>
      </c>
      <c r="EP623" s="122">
        <f t="shared" si="1402"/>
        <v>3.7974472778932173</v>
      </c>
      <c r="EQ623" s="122">
        <f t="shared" si="1403"/>
        <v>239.85259520243963</v>
      </c>
      <c r="ER623" s="122">
        <f t="shared" si="1404"/>
        <v>0</v>
      </c>
      <c r="ES623" s="469">
        <f t="shared" si="1405"/>
        <v>3.802256245726245</v>
      </c>
      <c r="ET623" s="466">
        <f t="shared" si="1406"/>
        <v>0</v>
      </c>
      <c r="EU623" s="122">
        <f t="shared" si="1407"/>
        <v>0</v>
      </c>
      <c r="EV623" s="122">
        <f t="shared" si="1408"/>
        <v>0</v>
      </c>
      <c r="EW623" s="122">
        <f t="shared" si="1409"/>
        <v>0</v>
      </c>
      <c r="EX623" s="122">
        <f t="shared" si="1410"/>
        <v>0</v>
      </c>
      <c r="EY623" s="122">
        <f t="shared" si="1411"/>
        <v>0</v>
      </c>
      <c r="EZ623" s="122">
        <f t="shared" si="1412"/>
        <v>0</v>
      </c>
      <c r="FA623" s="122">
        <f t="shared" si="1413"/>
        <v>0</v>
      </c>
      <c r="FB623" s="122">
        <f t="shared" si="1414"/>
        <v>0</v>
      </c>
      <c r="FC623" s="122">
        <f t="shared" si="1415"/>
        <v>0</v>
      </c>
      <c r="FD623" s="122">
        <f t="shared" si="1416"/>
        <v>0</v>
      </c>
      <c r="FE623" s="469">
        <f t="shared" si="1417"/>
        <v>0</v>
      </c>
      <c r="FF623" s="466">
        <f t="shared" si="1418"/>
        <v>0</v>
      </c>
      <c r="FG623" s="466">
        <f t="shared" si="1419"/>
        <v>0</v>
      </c>
      <c r="FH623" s="466">
        <f t="shared" si="1420"/>
        <v>3.7903206952051409</v>
      </c>
      <c r="FI623" s="466">
        <f t="shared" si="1421"/>
        <v>0</v>
      </c>
      <c r="FJ623" s="466">
        <f t="shared" si="1422"/>
        <v>0</v>
      </c>
      <c r="FK623" s="466">
        <f t="shared" si="1423"/>
        <v>3.793613969658912</v>
      </c>
      <c r="FL623" s="466">
        <f t="shared" si="1424"/>
        <v>0</v>
      </c>
      <c r="FM623" s="466">
        <f t="shared" si="1425"/>
        <v>0</v>
      </c>
      <c r="FN623" s="466">
        <f t="shared" si="1426"/>
        <v>3.7974472778932173</v>
      </c>
      <c r="FO623" s="466">
        <f t="shared" si="1427"/>
        <v>0</v>
      </c>
      <c r="FP623" s="466">
        <f t="shared" si="1428"/>
        <v>0</v>
      </c>
      <c r="FQ623" s="468">
        <f t="shared" si="1429"/>
        <v>3.802256245726245</v>
      </c>
      <c r="FR623" s="466">
        <f t="shared" si="1430"/>
        <v>0</v>
      </c>
      <c r="FS623" s="466">
        <f t="shared" si="1431"/>
        <v>0</v>
      </c>
      <c r="FT623" s="466">
        <f t="shared" si="1432"/>
        <v>0</v>
      </c>
      <c r="FU623" s="466">
        <f t="shared" si="1433"/>
        <v>0</v>
      </c>
      <c r="FV623" s="466">
        <f t="shared" si="1434"/>
        <v>0</v>
      </c>
      <c r="FW623" s="466">
        <f t="shared" si="1435"/>
        <v>0</v>
      </c>
      <c r="FX623" s="466">
        <f t="shared" si="1436"/>
        <v>0</v>
      </c>
      <c r="FY623" s="466">
        <f t="shared" si="1437"/>
        <v>0</v>
      </c>
      <c r="FZ623" s="466">
        <f t="shared" si="1438"/>
        <v>0</v>
      </c>
      <c r="GA623" s="466">
        <f t="shared" si="1439"/>
        <v>0</v>
      </c>
      <c r="GB623" s="466">
        <f t="shared" si="1440"/>
        <v>0</v>
      </c>
      <c r="GC623" s="468">
        <f t="shared" si="1441"/>
        <v>0</v>
      </c>
    </row>
    <row r="624" spans="1:185">
      <c r="A624" s="97">
        <v>621</v>
      </c>
      <c r="B624" s="97" t="s">
        <v>11</v>
      </c>
      <c r="C624" s="97" t="s">
        <v>213</v>
      </c>
      <c r="D624" s="97" t="s">
        <v>935</v>
      </c>
      <c r="E624" s="321">
        <v>1.8933862105339001</v>
      </c>
      <c r="F624" s="122">
        <v>0</v>
      </c>
      <c r="G624" s="122">
        <v>10.395655260269599</v>
      </c>
      <c r="H624" s="122">
        <v>1.7558268762156299</v>
      </c>
      <c r="I624" s="122">
        <v>0</v>
      </c>
      <c r="J624" s="122">
        <v>10.009098564666999</v>
      </c>
      <c r="K624" s="122">
        <v>1.65814418594039</v>
      </c>
      <c r="L624" s="122">
        <v>0</v>
      </c>
      <c r="M624" s="122">
        <v>9.6523721578684807</v>
      </c>
      <c r="N624" s="122">
        <v>1.3564129115742301</v>
      </c>
      <c r="O624" s="122">
        <v>0</v>
      </c>
      <c r="P624" s="475">
        <v>9.0634493172341504</v>
      </c>
      <c r="Q624" s="474">
        <v>1</v>
      </c>
      <c r="R624" s="97">
        <v>1.8933862105339001</v>
      </c>
      <c r="S624" s="97">
        <v>0</v>
      </c>
      <c r="T624" s="97">
        <v>10.395655260269599</v>
      </c>
      <c r="U624" s="97">
        <v>1.7558268762156299</v>
      </c>
      <c r="V624" s="97">
        <v>0</v>
      </c>
      <c r="W624" s="97">
        <v>10.009098564666999</v>
      </c>
      <c r="X624" s="97">
        <v>1.65814418594039</v>
      </c>
      <c r="Y624" s="97">
        <v>0</v>
      </c>
      <c r="Z624" s="97">
        <v>9.6523721578684807</v>
      </c>
      <c r="AA624" s="97">
        <v>1.3564129115742301</v>
      </c>
      <c r="AB624" s="97">
        <v>0</v>
      </c>
      <c r="AC624" s="97">
        <v>9.0634493172341504</v>
      </c>
      <c r="AD624" s="321">
        <v>8292.9436466487095</v>
      </c>
      <c r="AE624" s="97">
        <v>0</v>
      </c>
      <c r="AF624" s="97">
        <v>45532.487119515303</v>
      </c>
      <c r="AG624" s="97">
        <v>7690.4401525251797</v>
      </c>
      <c r="AH624" s="97">
        <v>0</v>
      </c>
      <c r="AI624" s="97">
        <v>43839.386749906698</v>
      </c>
      <c r="AJ624" s="97">
        <v>7262.5945068778701</v>
      </c>
      <c r="AK624" s="97">
        <v>0</v>
      </c>
      <c r="AL624" s="97">
        <v>42276.94140625</v>
      </c>
      <c r="AM624" s="97">
        <v>5941.0255417989301</v>
      </c>
      <c r="AN624" s="97">
        <v>0</v>
      </c>
      <c r="AO624" s="97">
        <v>39697.486975404099</v>
      </c>
      <c r="AP624" s="466">
        <f t="shared" si="1298"/>
        <v>4379.9535459330573</v>
      </c>
      <c r="AQ624" s="122">
        <f t="shared" si="1299"/>
        <v>0</v>
      </c>
      <c r="AR624" s="473">
        <f t="shared" si="1300"/>
        <v>4379.9535459330409</v>
      </c>
      <c r="AS624" s="122">
        <f t="shared" si="1301"/>
        <v>4379.9535459330391</v>
      </c>
      <c r="AT624" s="122">
        <f t="shared" si="1302"/>
        <v>0</v>
      </c>
      <c r="AU624" s="122">
        <f t="shared" si="1303"/>
        <v>4379.9535459330573</v>
      </c>
      <c r="AV624" s="122">
        <f t="shared" si="1304"/>
        <v>4379.9535459330427</v>
      </c>
      <c r="AW624" s="122">
        <f t="shared" si="1305"/>
        <v>0</v>
      </c>
      <c r="AX624" s="122">
        <f t="shared" si="1306"/>
        <v>4379.9535196937495</v>
      </c>
      <c r="AY624" s="122">
        <f t="shared" si="1307"/>
        <v>4379.9535459330564</v>
      </c>
      <c r="AZ624" s="122">
        <f t="shared" si="1308"/>
        <v>0</v>
      </c>
      <c r="BA624" s="469">
        <f t="shared" si="1309"/>
        <v>4379.9535459330391</v>
      </c>
      <c r="BB624" s="97">
        <f t="shared" si="1310"/>
        <v>0.29219156753450376</v>
      </c>
      <c r="BC624" s="97">
        <f t="shared" si="1311"/>
        <v>0</v>
      </c>
      <c r="BD624" s="97">
        <f t="shared" si="1312"/>
        <v>1.6042806212209384</v>
      </c>
      <c r="BE624" s="97">
        <f t="shared" si="1313"/>
        <v>0.27096310537509871</v>
      </c>
      <c r="BF624" s="97">
        <f t="shared" si="1314"/>
        <v>0</v>
      </c>
      <c r="BG624" s="97">
        <f t="shared" si="1315"/>
        <v>1.544626332940666</v>
      </c>
      <c r="BH624" s="97">
        <f t="shared" si="1316"/>
        <v>0.25588849553917864</v>
      </c>
      <c r="BI624" s="97">
        <f t="shared" si="1317"/>
        <v>0</v>
      </c>
      <c r="BJ624" s="97">
        <f t="shared" si="1318"/>
        <v>1.4895755211181703</v>
      </c>
      <c r="BK624" s="97">
        <f t="shared" si="1319"/>
        <v>0.20932465476504977</v>
      </c>
      <c r="BL624" s="97">
        <f t="shared" si="1320"/>
        <v>0</v>
      </c>
      <c r="BM624" s="469">
        <f t="shared" si="1321"/>
        <v>1.3986916396340567</v>
      </c>
      <c r="BN624" s="467">
        <f t="shared" si="1322"/>
        <v>16648384.253202965</v>
      </c>
      <c r="BO624" s="97">
        <f t="shared" si="1323"/>
        <v>0</v>
      </c>
      <c r="BP624" s="97">
        <f t="shared" si="1324"/>
        <v>6382196.3893939191</v>
      </c>
      <c r="BQ624" s="97">
        <f t="shared" si="1325"/>
        <v>17370590.146101423</v>
      </c>
      <c r="BR624" s="97">
        <f t="shared" si="1326"/>
        <v>0</v>
      </c>
      <c r="BS624" s="97">
        <f t="shared" si="1327"/>
        <v>6519816.9150178479</v>
      </c>
      <c r="BT624" s="97">
        <f t="shared" si="1328"/>
        <v>17939503.34944614</v>
      </c>
      <c r="BU624" s="97">
        <f t="shared" si="1329"/>
        <v>0</v>
      </c>
      <c r="BV624" s="97">
        <f t="shared" si="1330"/>
        <v>6654398.2497840133</v>
      </c>
      <c r="BW624" s="97">
        <f t="shared" si="1331"/>
        <v>20087279.290524207</v>
      </c>
      <c r="BX624" s="97">
        <f t="shared" si="1332"/>
        <v>0</v>
      </c>
      <c r="BY624" s="469">
        <f t="shared" si="1333"/>
        <v>6894480.0583015289</v>
      </c>
      <c r="BZ624" s="470">
        <f t="shared" si="1334"/>
        <v>0.43964575638555087</v>
      </c>
      <c r="CA624" s="470">
        <f t="shared" si="1335"/>
        <v>0</v>
      </c>
      <c r="CB624" s="470">
        <f t="shared" si="1336"/>
        <v>3.0696460346206229E-2</v>
      </c>
      <c r="CC624" s="470">
        <f t="shared" si="1337"/>
        <v>0.49465554894400005</v>
      </c>
      <c r="CD624" s="470">
        <f t="shared" si="1338"/>
        <v>0</v>
      </c>
      <c r="CE624" s="470">
        <f t="shared" si="1339"/>
        <v>3.2569451049435046E-2</v>
      </c>
      <c r="CF624" s="470">
        <f t="shared" si="1340"/>
        <v>0.54095124843657794</v>
      </c>
      <c r="CG624" s="470">
        <f t="shared" si="1341"/>
        <v>0</v>
      </c>
      <c r="CH624" s="470">
        <f t="shared" si="1342"/>
        <v>3.4470273943796495E-2</v>
      </c>
      <c r="CI624" s="470">
        <f t="shared" si="1343"/>
        <v>0.74045591571416292</v>
      </c>
      <c r="CJ624" s="470">
        <f t="shared" si="1344"/>
        <v>0</v>
      </c>
      <c r="CK624" s="472">
        <f t="shared" si="1345"/>
        <v>3.8034526464398463E-2</v>
      </c>
      <c r="CL624" s="470">
        <f t="shared" si="1346"/>
        <v>0</v>
      </c>
      <c r="CM624" s="116">
        <f t="shared" si="1347"/>
        <v>0</v>
      </c>
      <c r="CN624" s="116">
        <f t="shared" si="1348"/>
        <v>0</v>
      </c>
      <c r="CO624" s="116">
        <f t="shared" si="1349"/>
        <v>0</v>
      </c>
      <c r="CP624" s="116">
        <f t="shared" si="1350"/>
        <v>0</v>
      </c>
      <c r="CQ624" s="116">
        <f t="shared" si="1351"/>
        <v>0</v>
      </c>
      <c r="CR624" s="116">
        <f t="shared" si="1352"/>
        <v>0</v>
      </c>
      <c r="CS624" s="116">
        <f t="shared" si="1353"/>
        <v>0</v>
      </c>
      <c r="CT624" s="116">
        <f t="shared" si="1354"/>
        <v>0</v>
      </c>
      <c r="CU624" s="116">
        <f t="shared" si="1355"/>
        <v>0</v>
      </c>
      <c r="CV624" s="116">
        <f t="shared" si="1356"/>
        <v>0</v>
      </c>
      <c r="CW624" s="471">
        <f t="shared" si="1357"/>
        <v>0</v>
      </c>
      <c r="CX624" s="470">
        <f t="shared" si="1358"/>
        <v>0</v>
      </c>
      <c r="CY624" s="116">
        <f t="shared" si="1359"/>
        <v>0</v>
      </c>
      <c r="CZ624" s="116">
        <f t="shared" si="1360"/>
        <v>0</v>
      </c>
      <c r="DA624" s="116">
        <f t="shared" si="1361"/>
        <v>0</v>
      </c>
      <c r="DB624" s="116">
        <f t="shared" si="1362"/>
        <v>0</v>
      </c>
      <c r="DC624" s="116">
        <f t="shared" si="1363"/>
        <v>0</v>
      </c>
      <c r="DD624" s="116">
        <f t="shared" si="1364"/>
        <v>0</v>
      </c>
      <c r="DE624" s="116">
        <f t="shared" si="1365"/>
        <v>0</v>
      </c>
      <c r="DF624" s="116">
        <f t="shared" si="1366"/>
        <v>0</v>
      </c>
      <c r="DG624" s="116">
        <f t="shared" si="1367"/>
        <v>0</v>
      </c>
      <c r="DH624" s="116">
        <f t="shared" si="1368"/>
        <v>0</v>
      </c>
      <c r="DI624" s="471">
        <f t="shared" si="1369"/>
        <v>0</v>
      </c>
      <c r="DJ624" s="470">
        <f t="shared" si="1370"/>
        <v>0</v>
      </c>
      <c r="DK624" s="116">
        <f t="shared" si="1371"/>
        <v>0</v>
      </c>
      <c r="DL624" s="116">
        <f t="shared" si="1372"/>
        <v>0</v>
      </c>
      <c r="DM624" s="116">
        <f t="shared" si="1373"/>
        <v>0</v>
      </c>
      <c r="DN624" s="116">
        <f t="shared" si="1374"/>
        <v>0</v>
      </c>
      <c r="DO624" s="116">
        <f t="shared" si="1375"/>
        <v>0</v>
      </c>
      <c r="DP624" s="116">
        <f t="shared" si="1376"/>
        <v>0</v>
      </c>
      <c r="DQ624" s="116">
        <f t="shared" si="1377"/>
        <v>0</v>
      </c>
      <c r="DR624" s="116">
        <f t="shared" si="1378"/>
        <v>0</v>
      </c>
      <c r="DS624" s="116">
        <f t="shared" si="1379"/>
        <v>0</v>
      </c>
      <c r="DT624" s="116">
        <f t="shared" si="1380"/>
        <v>0</v>
      </c>
      <c r="DU624" s="471">
        <f t="shared" si="1381"/>
        <v>0</v>
      </c>
      <c r="DV624" s="470">
        <f t="shared" si="1382"/>
        <v>0</v>
      </c>
      <c r="DW624" s="470">
        <f t="shared" si="1383"/>
        <v>0</v>
      </c>
      <c r="DX624" s="470">
        <f t="shared" si="1384"/>
        <v>10.395655260269599</v>
      </c>
      <c r="DY624" s="470">
        <f t="shared" si="1385"/>
        <v>0</v>
      </c>
      <c r="DZ624" s="470">
        <f t="shared" si="1386"/>
        <v>0</v>
      </c>
      <c r="EA624" s="470">
        <f t="shared" si="1387"/>
        <v>10.009098564666999</v>
      </c>
      <c r="EB624" s="470">
        <f t="shared" si="1388"/>
        <v>0</v>
      </c>
      <c r="EC624" s="470">
        <f t="shared" si="1389"/>
        <v>0</v>
      </c>
      <c r="ED624" s="470">
        <f t="shared" si="1390"/>
        <v>9.6523721578684807</v>
      </c>
      <c r="EE624" s="470">
        <f t="shared" si="1391"/>
        <v>0</v>
      </c>
      <c r="EF624" s="470">
        <f t="shared" si="1392"/>
        <v>0</v>
      </c>
      <c r="EG624" s="470">
        <f t="shared" si="1393"/>
        <v>9.0634493172341504</v>
      </c>
      <c r="EH624" s="466">
        <f t="shared" si="1394"/>
        <v>56.97763420649374</v>
      </c>
      <c r="EI624" s="122">
        <f t="shared" si="1395"/>
        <v>0</v>
      </c>
      <c r="EJ624" s="122">
        <f t="shared" si="1396"/>
        <v>3.9782294350328473</v>
      </c>
      <c r="EK624" s="122">
        <f t="shared" si="1397"/>
        <v>64.106846288372097</v>
      </c>
      <c r="EL624" s="122">
        <f t="shared" si="1398"/>
        <v>0</v>
      </c>
      <c r="EM624" s="122">
        <f t="shared" si="1399"/>
        <v>4.2209670882700756</v>
      </c>
      <c r="EN624" s="122">
        <f t="shared" si="1400"/>
        <v>70.106720943612942</v>
      </c>
      <c r="EO624" s="122">
        <f t="shared" si="1401"/>
        <v>0</v>
      </c>
      <c r="EP624" s="122">
        <f t="shared" si="1402"/>
        <v>4.4673117646219094</v>
      </c>
      <c r="EQ624" s="122">
        <f t="shared" si="1403"/>
        <v>95.962318978003694</v>
      </c>
      <c r="ER624" s="122">
        <f t="shared" si="1404"/>
        <v>0</v>
      </c>
      <c r="ES624" s="469">
        <f t="shared" si="1405"/>
        <v>4.9292351959044733</v>
      </c>
      <c r="ET624" s="466">
        <f t="shared" si="1406"/>
        <v>0</v>
      </c>
      <c r="EU624" s="122">
        <f t="shared" si="1407"/>
        <v>0</v>
      </c>
      <c r="EV624" s="122">
        <f t="shared" si="1408"/>
        <v>0</v>
      </c>
      <c r="EW624" s="122">
        <f t="shared" si="1409"/>
        <v>0</v>
      </c>
      <c r="EX624" s="122">
        <f t="shared" si="1410"/>
        <v>0</v>
      </c>
      <c r="EY624" s="122">
        <f t="shared" si="1411"/>
        <v>0</v>
      </c>
      <c r="EZ624" s="122">
        <f t="shared" si="1412"/>
        <v>0</v>
      </c>
      <c r="FA624" s="122">
        <f t="shared" si="1413"/>
        <v>0</v>
      </c>
      <c r="FB624" s="122">
        <f t="shared" si="1414"/>
        <v>0</v>
      </c>
      <c r="FC624" s="122">
        <f t="shared" si="1415"/>
        <v>0</v>
      </c>
      <c r="FD624" s="122">
        <f t="shared" si="1416"/>
        <v>0</v>
      </c>
      <c r="FE624" s="469">
        <f t="shared" si="1417"/>
        <v>0</v>
      </c>
      <c r="FF624" s="466">
        <f t="shared" si="1418"/>
        <v>0</v>
      </c>
      <c r="FG624" s="466">
        <f t="shared" si="1419"/>
        <v>0</v>
      </c>
      <c r="FH624" s="466">
        <f t="shared" si="1420"/>
        <v>0</v>
      </c>
      <c r="FI624" s="466">
        <f t="shared" si="1421"/>
        <v>0</v>
      </c>
      <c r="FJ624" s="466">
        <f t="shared" si="1422"/>
        <v>0</v>
      </c>
      <c r="FK624" s="466">
        <f t="shared" si="1423"/>
        <v>0</v>
      </c>
      <c r="FL624" s="466">
        <f t="shared" si="1424"/>
        <v>0</v>
      </c>
      <c r="FM624" s="466">
        <f t="shared" si="1425"/>
        <v>0</v>
      </c>
      <c r="FN624" s="466">
        <f t="shared" si="1426"/>
        <v>0</v>
      </c>
      <c r="FO624" s="466">
        <f t="shared" si="1427"/>
        <v>0</v>
      </c>
      <c r="FP624" s="466">
        <f t="shared" si="1428"/>
        <v>0</v>
      </c>
      <c r="FQ624" s="468">
        <f t="shared" si="1429"/>
        <v>0</v>
      </c>
      <c r="FR624" s="466">
        <f t="shared" si="1430"/>
        <v>0</v>
      </c>
      <c r="FS624" s="466">
        <f t="shared" si="1431"/>
        <v>0</v>
      </c>
      <c r="FT624" s="466">
        <f t="shared" si="1432"/>
        <v>3.9782294350328473</v>
      </c>
      <c r="FU624" s="466">
        <f t="shared" si="1433"/>
        <v>0</v>
      </c>
      <c r="FV624" s="466">
        <f t="shared" si="1434"/>
        <v>0</v>
      </c>
      <c r="FW624" s="466">
        <f t="shared" si="1435"/>
        <v>4.2209670882700756</v>
      </c>
      <c r="FX624" s="466">
        <f t="shared" si="1436"/>
        <v>0</v>
      </c>
      <c r="FY624" s="466">
        <f t="shared" si="1437"/>
        <v>0</v>
      </c>
      <c r="FZ624" s="466">
        <f t="shared" si="1438"/>
        <v>4.4673117646219094</v>
      </c>
      <c r="GA624" s="466">
        <f t="shared" si="1439"/>
        <v>0</v>
      </c>
      <c r="GB624" s="466">
        <f t="shared" si="1440"/>
        <v>0</v>
      </c>
      <c r="GC624" s="468">
        <f t="shared" si="1441"/>
        <v>4.9292351959044733</v>
      </c>
    </row>
    <row r="625" spans="1:185">
      <c r="A625" s="97">
        <v>622</v>
      </c>
      <c r="B625" s="97" t="s">
        <v>11</v>
      </c>
      <c r="C625" s="97" t="s">
        <v>213</v>
      </c>
      <c r="D625" s="97" t="s">
        <v>935</v>
      </c>
      <c r="E625" s="321">
        <v>2.6920232809142601</v>
      </c>
      <c r="F625" s="122">
        <v>0</v>
      </c>
      <c r="G625" s="122">
        <v>14.7805798021065</v>
      </c>
      <c r="H625" s="122">
        <v>2.4964409277569199</v>
      </c>
      <c r="I625" s="122">
        <v>0</v>
      </c>
      <c r="J625" s="122">
        <v>14.230972110783</v>
      </c>
      <c r="K625" s="122">
        <v>2.3575553296152001</v>
      </c>
      <c r="L625" s="122">
        <v>0</v>
      </c>
      <c r="M625" s="122">
        <v>13.7237772306915</v>
      </c>
      <c r="N625" s="122">
        <v>1.9285527253633401</v>
      </c>
      <c r="O625" s="122">
        <v>0</v>
      </c>
      <c r="P625" s="475">
        <v>12.886444631125</v>
      </c>
      <c r="Q625" s="474">
        <v>1</v>
      </c>
      <c r="R625" s="97">
        <v>2.6920232809142601</v>
      </c>
      <c r="S625" s="97">
        <v>0</v>
      </c>
      <c r="T625" s="97">
        <v>14.7805798021065</v>
      </c>
      <c r="U625" s="97">
        <v>2.4964409277569199</v>
      </c>
      <c r="V625" s="97">
        <v>0</v>
      </c>
      <c r="W625" s="97">
        <v>14.230972110783</v>
      </c>
      <c r="X625" s="97">
        <v>2.3575553296152001</v>
      </c>
      <c r="Y625" s="97">
        <v>0</v>
      </c>
      <c r="Z625" s="97">
        <v>13.7237772306915</v>
      </c>
      <c r="AA625" s="97">
        <v>1.9285527253633401</v>
      </c>
      <c r="AB625" s="97">
        <v>0</v>
      </c>
      <c r="AC625" s="97">
        <v>12.886444631125</v>
      </c>
      <c r="AD625" s="321">
        <v>657.18475255976603</v>
      </c>
      <c r="AE625" s="97">
        <v>0</v>
      </c>
      <c r="AF625" s="97">
        <v>3608.27922581649</v>
      </c>
      <c r="AG625" s="97">
        <v>609.43860516348104</v>
      </c>
      <c r="AH625" s="97">
        <v>0</v>
      </c>
      <c r="AI625" s="97">
        <v>3474.1073569518398</v>
      </c>
      <c r="AJ625" s="97">
        <v>575.53343870523304</v>
      </c>
      <c r="AK625" s="97">
        <v>0</v>
      </c>
      <c r="AL625" s="97">
        <v>3350.28955078125</v>
      </c>
      <c r="AM625" s="97">
        <v>470.80404341300198</v>
      </c>
      <c r="AN625" s="97">
        <v>0</v>
      </c>
      <c r="AO625" s="97">
        <v>3145.8772984328898</v>
      </c>
      <c r="AP625" s="466">
        <f t="shared" si="1298"/>
        <v>244.12298259789719</v>
      </c>
      <c r="AQ625" s="122">
        <f t="shared" si="1299"/>
        <v>0</v>
      </c>
      <c r="AR625" s="473">
        <f t="shared" si="1300"/>
        <v>244.12298259789816</v>
      </c>
      <c r="AS625" s="122">
        <f t="shared" si="1301"/>
        <v>244.12298259789725</v>
      </c>
      <c r="AT625" s="122">
        <f t="shared" si="1302"/>
        <v>0</v>
      </c>
      <c r="AU625" s="122">
        <f t="shared" si="1303"/>
        <v>244.12298259789728</v>
      </c>
      <c r="AV625" s="122">
        <f t="shared" si="1304"/>
        <v>244.12298259789793</v>
      </c>
      <c r="AW625" s="122">
        <f t="shared" si="1305"/>
        <v>0</v>
      </c>
      <c r="AX625" s="122">
        <f t="shared" si="1306"/>
        <v>244.12299139399823</v>
      </c>
      <c r="AY625" s="122">
        <f t="shared" si="1307"/>
        <v>244.12298259789725</v>
      </c>
      <c r="AZ625" s="122">
        <f t="shared" si="1308"/>
        <v>0</v>
      </c>
      <c r="BA625" s="469">
        <f t="shared" si="1309"/>
        <v>244.12298259789685</v>
      </c>
      <c r="BB625" s="97">
        <f t="shared" si="1310"/>
        <v>0.41543901498464619</v>
      </c>
      <c r="BC625" s="97">
        <f t="shared" si="1311"/>
        <v>0</v>
      </c>
      <c r="BD625" s="97">
        <f t="shared" si="1312"/>
        <v>2.2809719207939683</v>
      </c>
      <c r="BE625" s="97">
        <f t="shared" si="1313"/>
        <v>0.38525631161795393</v>
      </c>
      <c r="BF625" s="97">
        <f t="shared" si="1314"/>
        <v>0</v>
      </c>
      <c r="BG625" s="97">
        <f t="shared" si="1315"/>
        <v>2.1961552405185008</v>
      </c>
      <c r="BH625" s="97">
        <f t="shared" si="1316"/>
        <v>0.36382317747806125</v>
      </c>
      <c r="BI625" s="97">
        <f t="shared" si="1317"/>
        <v>0</v>
      </c>
      <c r="BJ625" s="97">
        <f t="shared" si="1318"/>
        <v>2.1178837995230468</v>
      </c>
      <c r="BK625" s="97">
        <f t="shared" si="1319"/>
        <v>0.29761854225079365</v>
      </c>
      <c r="BL625" s="97">
        <f t="shared" si="1320"/>
        <v>0</v>
      </c>
      <c r="BM625" s="469">
        <f t="shared" si="1321"/>
        <v>1.9886647720188344</v>
      </c>
      <c r="BN625" s="467">
        <f t="shared" si="1322"/>
        <v>761136.51665520854</v>
      </c>
      <c r="BO625" s="97">
        <f t="shared" si="1323"/>
        <v>0</v>
      </c>
      <c r="BP625" s="97">
        <f t="shared" si="1324"/>
        <v>291783.4340289344</v>
      </c>
      <c r="BQ625" s="97">
        <f t="shared" si="1325"/>
        <v>794154.57229763211</v>
      </c>
      <c r="BR625" s="97">
        <f t="shared" si="1326"/>
        <v>0</v>
      </c>
      <c r="BS625" s="97">
        <f t="shared" si="1327"/>
        <v>298075.21621635288</v>
      </c>
      <c r="BT625" s="97">
        <f t="shared" si="1328"/>
        <v>820164.34041009494</v>
      </c>
      <c r="BU625" s="97">
        <f t="shared" si="1329"/>
        <v>0</v>
      </c>
      <c r="BV625" s="97">
        <f t="shared" si="1330"/>
        <v>304228.06442260108</v>
      </c>
      <c r="BW625" s="97">
        <f t="shared" si="1331"/>
        <v>918357.09434256109</v>
      </c>
      <c r="BX625" s="97">
        <f t="shared" si="1332"/>
        <v>0</v>
      </c>
      <c r="BY625" s="469">
        <f t="shared" si="1333"/>
        <v>315204.19374720188</v>
      </c>
      <c r="BZ625" s="470">
        <f t="shared" si="1334"/>
        <v>1.4136885851832467E-2</v>
      </c>
      <c r="CA625" s="470">
        <f t="shared" si="1335"/>
        <v>0</v>
      </c>
      <c r="CB625" s="470">
        <f t="shared" si="1336"/>
        <v>9.8705002758873507E-4</v>
      </c>
      <c r="CC625" s="470">
        <f t="shared" si="1337"/>
        <v>1.5905735310372211E-2</v>
      </c>
      <c r="CD625" s="470">
        <f t="shared" si="1338"/>
        <v>0</v>
      </c>
      <c r="CE625" s="470">
        <f t="shared" si="1339"/>
        <v>1.0472763697938008E-3</v>
      </c>
      <c r="CF625" s="470">
        <f t="shared" si="1340"/>
        <v>1.7394381588998847E-2</v>
      </c>
      <c r="CG625" s="470">
        <f t="shared" si="1341"/>
        <v>0</v>
      </c>
      <c r="CH625" s="470">
        <f t="shared" si="1342"/>
        <v>1.1083977075284832E-3</v>
      </c>
      <c r="CI625" s="470">
        <f t="shared" si="1343"/>
        <v>2.3809488904938864E-2</v>
      </c>
      <c r="CJ625" s="470">
        <f t="shared" si="1344"/>
        <v>0</v>
      </c>
      <c r="CK625" s="472">
        <f t="shared" si="1345"/>
        <v>1.2230068213923029E-3</v>
      </c>
      <c r="CL625" s="470">
        <f t="shared" si="1346"/>
        <v>0</v>
      </c>
      <c r="CM625" s="116">
        <f t="shared" si="1347"/>
        <v>0</v>
      </c>
      <c r="CN625" s="116">
        <f t="shared" si="1348"/>
        <v>0</v>
      </c>
      <c r="CO625" s="116">
        <f t="shared" si="1349"/>
        <v>0</v>
      </c>
      <c r="CP625" s="116">
        <f t="shared" si="1350"/>
        <v>0</v>
      </c>
      <c r="CQ625" s="116">
        <f t="shared" si="1351"/>
        <v>0</v>
      </c>
      <c r="CR625" s="116">
        <f t="shared" si="1352"/>
        <v>0</v>
      </c>
      <c r="CS625" s="116">
        <f t="shared" si="1353"/>
        <v>0</v>
      </c>
      <c r="CT625" s="116">
        <f t="shared" si="1354"/>
        <v>0</v>
      </c>
      <c r="CU625" s="116">
        <f t="shared" si="1355"/>
        <v>0</v>
      </c>
      <c r="CV625" s="116">
        <f t="shared" si="1356"/>
        <v>0</v>
      </c>
      <c r="CW625" s="471">
        <f t="shared" si="1357"/>
        <v>0</v>
      </c>
      <c r="CX625" s="470">
        <f t="shared" si="1358"/>
        <v>0</v>
      </c>
      <c r="CY625" s="116">
        <f t="shared" si="1359"/>
        <v>0</v>
      </c>
      <c r="CZ625" s="116">
        <f t="shared" si="1360"/>
        <v>14.7805798021065</v>
      </c>
      <c r="DA625" s="116">
        <f t="shared" si="1361"/>
        <v>0</v>
      </c>
      <c r="DB625" s="116">
        <f t="shared" si="1362"/>
        <v>0</v>
      </c>
      <c r="DC625" s="116">
        <f t="shared" si="1363"/>
        <v>14.230972110783</v>
      </c>
      <c r="DD625" s="116">
        <f t="shared" si="1364"/>
        <v>0</v>
      </c>
      <c r="DE625" s="116">
        <f t="shared" si="1365"/>
        <v>0</v>
      </c>
      <c r="DF625" s="116">
        <f t="shared" si="1366"/>
        <v>13.7237772306915</v>
      </c>
      <c r="DG625" s="116">
        <f t="shared" si="1367"/>
        <v>0</v>
      </c>
      <c r="DH625" s="116">
        <f t="shared" si="1368"/>
        <v>0</v>
      </c>
      <c r="DI625" s="471">
        <f t="shared" si="1369"/>
        <v>12.886444631125</v>
      </c>
      <c r="DJ625" s="470">
        <f t="shared" si="1370"/>
        <v>2.6920232809142601</v>
      </c>
      <c r="DK625" s="116">
        <f t="shared" si="1371"/>
        <v>0</v>
      </c>
      <c r="DL625" s="116">
        <f t="shared" si="1372"/>
        <v>0</v>
      </c>
      <c r="DM625" s="116">
        <f t="shared" si="1373"/>
        <v>2.4964409277569199</v>
      </c>
      <c r="DN625" s="116">
        <f t="shared" si="1374"/>
        <v>0</v>
      </c>
      <c r="DO625" s="116">
        <f t="shared" si="1375"/>
        <v>0</v>
      </c>
      <c r="DP625" s="116">
        <f t="shared" si="1376"/>
        <v>2.3575553296152001</v>
      </c>
      <c r="DQ625" s="116">
        <f t="shared" si="1377"/>
        <v>0</v>
      </c>
      <c r="DR625" s="116">
        <f t="shared" si="1378"/>
        <v>0</v>
      </c>
      <c r="DS625" s="116">
        <f t="shared" si="1379"/>
        <v>0</v>
      </c>
      <c r="DT625" s="116">
        <f t="shared" si="1380"/>
        <v>0</v>
      </c>
      <c r="DU625" s="471">
        <f t="shared" si="1381"/>
        <v>0</v>
      </c>
      <c r="DV625" s="470">
        <f t="shared" si="1382"/>
        <v>0</v>
      </c>
      <c r="DW625" s="470">
        <f t="shared" si="1383"/>
        <v>0</v>
      </c>
      <c r="DX625" s="470">
        <f t="shared" si="1384"/>
        <v>0</v>
      </c>
      <c r="DY625" s="470">
        <f t="shared" si="1385"/>
        <v>0</v>
      </c>
      <c r="DZ625" s="470">
        <f t="shared" si="1386"/>
        <v>0</v>
      </c>
      <c r="EA625" s="470">
        <f t="shared" si="1387"/>
        <v>0</v>
      </c>
      <c r="EB625" s="470">
        <f t="shared" si="1388"/>
        <v>0</v>
      </c>
      <c r="EC625" s="470">
        <f t="shared" si="1389"/>
        <v>0</v>
      </c>
      <c r="ED625" s="470">
        <f t="shared" si="1390"/>
        <v>0</v>
      </c>
      <c r="EE625" s="470">
        <f t="shared" si="1391"/>
        <v>1.9285527253633401</v>
      </c>
      <c r="EF625" s="470">
        <f t="shared" si="1392"/>
        <v>0</v>
      </c>
      <c r="EG625" s="470">
        <f t="shared" si="1393"/>
        <v>0</v>
      </c>
      <c r="EH625" s="466">
        <f t="shared" si="1394"/>
        <v>1.8321257493914929</v>
      </c>
      <c r="EI625" s="122">
        <f t="shared" si="1395"/>
        <v>0</v>
      </c>
      <c r="EJ625" s="122">
        <f t="shared" si="1396"/>
        <v>0.12792066021021839</v>
      </c>
      <c r="EK625" s="122">
        <f t="shared" si="1397"/>
        <v>2.0613668052897967</v>
      </c>
      <c r="EL625" s="122">
        <f t="shared" si="1398"/>
        <v>0</v>
      </c>
      <c r="EM625" s="122">
        <f t="shared" si="1399"/>
        <v>0.13572593171782288</v>
      </c>
      <c r="EN625" s="122">
        <f t="shared" si="1400"/>
        <v>2.2542938195836939</v>
      </c>
      <c r="EO625" s="122">
        <f t="shared" si="1401"/>
        <v>0</v>
      </c>
      <c r="EP625" s="122">
        <f t="shared" si="1402"/>
        <v>0.14364719371814169</v>
      </c>
      <c r="EQ625" s="122">
        <f t="shared" si="1403"/>
        <v>3.0856850765994643</v>
      </c>
      <c r="ER625" s="122">
        <f t="shared" si="1404"/>
        <v>0</v>
      </c>
      <c r="ES625" s="469">
        <f t="shared" si="1405"/>
        <v>0.15850041604911408</v>
      </c>
      <c r="ET625" s="466">
        <f t="shared" si="1406"/>
        <v>0</v>
      </c>
      <c r="EU625" s="122">
        <f t="shared" si="1407"/>
        <v>0</v>
      </c>
      <c r="EV625" s="122">
        <f t="shared" si="1408"/>
        <v>0.12792066021021839</v>
      </c>
      <c r="EW625" s="122">
        <f t="shared" si="1409"/>
        <v>0</v>
      </c>
      <c r="EX625" s="122">
        <f t="shared" si="1410"/>
        <v>0</v>
      </c>
      <c r="EY625" s="122">
        <f t="shared" si="1411"/>
        <v>0.13572593171782288</v>
      </c>
      <c r="EZ625" s="122">
        <f t="shared" si="1412"/>
        <v>0</v>
      </c>
      <c r="FA625" s="122">
        <f t="shared" si="1413"/>
        <v>0</v>
      </c>
      <c r="FB625" s="122">
        <f t="shared" si="1414"/>
        <v>0.14364719371814169</v>
      </c>
      <c r="FC625" s="122">
        <f t="shared" si="1415"/>
        <v>0</v>
      </c>
      <c r="FD625" s="122">
        <f t="shared" si="1416"/>
        <v>0</v>
      </c>
      <c r="FE625" s="469">
        <f t="shared" si="1417"/>
        <v>0.15850041604911408</v>
      </c>
      <c r="FF625" s="466">
        <f t="shared" si="1418"/>
        <v>1.8321257493914929</v>
      </c>
      <c r="FG625" s="466">
        <f t="shared" si="1419"/>
        <v>0</v>
      </c>
      <c r="FH625" s="466">
        <f t="shared" si="1420"/>
        <v>0</v>
      </c>
      <c r="FI625" s="466">
        <f t="shared" si="1421"/>
        <v>2.0613668052897967</v>
      </c>
      <c r="FJ625" s="466">
        <f t="shared" si="1422"/>
        <v>0</v>
      </c>
      <c r="FK625" s="466">
        <f t="shared" si="1423"/>
        <v>0</v>
      </c>
      <c r="FL625" s="466">
        <f t="shared" si="1424"/>
        <v>2.2542938195836939</v>
      </c>
      <c r="FM625" s="466">
        <f t="shared" si="1425"/>
        <v>0</v>
      </c>
      <c r="FN625" s="466">
        <f t="shared" si="1426"/>
        <v>0</v>
      </c>
      <c r="FO625" s="466">
        <f t="shared" si="1427"/>
        <v>0</v>
      </c>
      <c r="FP625" s="466">
        <f t="shared" si="1428"/>
        <v>0</v>
      </c>
      <c r="FQ625" s="468">
        <f t="shared" si="1429"/>
        <v>0</v>
      </c>
      <c r="FR625" s="466">
        <f t="shared" si="1430"/>
        <v>0</v>
      </c>
      <c r="FS625" s="466">
        <f t="shared" si="1431"/>
        <v>0</v>
      </c>
      <c r="FT625" s="466">
        <f t="shared" si="1432"/>
        <v>0</v>
      </c>
      <c r="FU625" s="466">
        <f t="shared" si="1433"/>
        <v>0</v>
      </c>
      <c r="FV625" s="466">
        <f t="shared" si="1434"/>
        <v>0</v>
      </c>
      <c r="FW625" s="466">
        <f t="shared" si="1435"/>
        <v>0</v>
      </c>
      <c r="FX625" s="466">
        <f t="shared" si="1436"/>
        <v>0</v>
      </c>
      <c r="FY625" s="466">
        <f t="shared" si="1437"/>
        <v>0</v>
      </c>
      <c r="FZ625" s="466">
        <f t="shared" si="1438"/>
        <v>0</v>
      </c>
      <c r="GA625" s="466">
        <f t="shared" si="1439"/>
        <v>3.0856850765994643</v>
      </c>
      <c r="GB625" s="466">
        <f t="shared" si="1440"/>
        <v>0</v>
      </c>
      <c r="GC625" s="468">
        <f t="shared" si="1441"/>
        <v>0</v>
      </c>
    </row>
    <row r="626" spans="1:185">
      <c r="A626" s="97">
        <v>623</v>
      </c>
      <c r="B626" s="97" t="s">
        <v>11</v>
      </c>
      <c r="C626" s="97" t="s">
        <v>213</v>
      </c>
      <c r="D626" s="97" t="s">
        <v>935</v>
      </c>
      <c r="E626" s="321">
        <v>2.8234411090184302</v>
      </c>
      <c r="F626" s="122">
        <v>0</v>
      </c>
      <c r="G626" s="122">
        <v>4.3785777974513902</v>
      </c>
      <c r="H626" s="122">
        <v>2.7621839247642899</v>
      </c>
      <c r="I626" s="122">
        <v>0</v>
      </c>
      <c r="J626" s="122">
        <v>4.2646222952021002</v>
      </c>
      <c r="K626" s="122">
        <v>2.7185680824688299</v>
      </c>
      <c r="L626" s="122">
        <v>0</v>
      </c>
      <c r="M626" s="122">
        <v>4.1486806152982503</v>
      </c>
      <c r="N626" s="122">
        <v>2.57884369806307</v>
      </c>
      <c r="O626" s="122">
        <v>0</v>
      </c>
      <c r="P626" s="475">
        <v>3.9664641003912902</v>
      </c>
      <c r="Q626" s="474">
        <v>2</v>
      </c>
      <c r="R626" s="97">
        <v>5.6468822180368701</v>
      </c>
      <c r="S626" s="97">
        <v>0</v>
      </c>
      <c r="T626" s="97">
        <v>8.7571555949027893</v>
      </c>
      <c r="U626" s="97">
        <v>5.5243678495285797</v>
      </c>
      <c r="V626" s="97">
        <v>0</v>
      </c>
      <c r="W626" s="97">
        <v>8.5292445904042005</v>
      </c>
      <c r="X626" s="97">
        <v>5.4371361649376597</v>
      </c>
      <c r="Y626" s="97">
        <v>0</v>
      </c>
      <c r="Z626" s="97">
        <v>8.2973612305965094</v>
      </c>
      <c r="AA626" s="97">
        <v>5.1576873961261303</v>
      </c>
      <c r="AB626" s="97">
        <v>0</v>
      </c>
      <c r="AC626" s="97">
        <v>7.9329282007825901</v>
      </c>
      <c r="AD626" s="321">
        <v>3827.4497334748598</v>
      </c>
      <c r="AE626" s="97">
        <v>0</v>
      </c>
      <c r="AF626" s="97">
        <v>5935.58915407321</v>
      </c>
      <c r="AG626" s="97">
        <v>3744.4096471071798</v>
      </c>
      <c r="AH626" s="97">
        <v>0</v>
      </c>
      <c r="AI626" s="97">
        <v>5781.1113591162302</v>
      </c>
      <c r="AJ626" s="97">
        <v>3685.2841199496102</v>
      </c>
      <c r="AK626" s="97">
        <v>0</v>
      </c>
      <c r="AL626" s="97">
        <v>5623.9411621093705</v>
      </c>
      <c r="AM626" s="97">
        <v>3495.8740925381699</v>
      </c>
      <c r="AN626" s="97">
        <v>0</v>
      </c>
      <c r="AO626" s="97">
        <v>5376.9288530186705</v>
      </c>
      <c r="AP626" s="466">
        <f t="shared" si="1298"/>
        <v>677.79875437272119</v>
      </c>
      <c r="AQ626" s="122">
        <f t="shared" si="1299"/>
        <v>0</v>
      </c>
      <c r="AR626" s="473">
        <f t="shared" si="1300"/>
        <v>677.7987543727204</v>
      </c>
      <c r="AS626" s="122">
        <f t="shared" si="1301"/>
        <v>677.79875437272119</v>
      </c>
      <c r="AT626" s="122">
        <f t="shared" si="1302"/>
        <v>0</v>
      </c>
      <c r="AU626" s="122">
        <f t="shared" si="1303"/>
        <v>677.79875437272028</v>
      </c>
      <c r="AV626" s="122">
        <f t="shared" si="1304"/>
        <v>677.79875437271937</v>
      </c>
      <c r="AW626" s="122">
        <f t="shared" si="1305"/>
        <v>0</v>
      </c>
      <c r="AX626" s="122">
        <f t="shared" si="1306"/>
        <v>677.79876105322433</v>
      </c>
      <c r="AY626" s="122">
        <f t="shared" si="1307"/>
        <v>677.79875437272017</v>
      </c>
      <c r="AZ626" s="122">
        <f t="shared" si="1308"/>
        <v>0</v>
      </c>
      <c r="BA626" s="469">
        <f t="shared" si="1309"/>
        <v>677.79875437272096</v>
      </c>
      <c r="BB626" s="97">
        <f t="shared" si="1310"/>
        <v>0.43571970625729972</v>
      </c>
      <c r="BC626" s="97">
        <f t="shared" si="1311"/>
        <v>0</v>
      </c>
      <c r="BD626" s="97">
        <f t="shared" si="1312"/>
        <v>0.67571185587558169</v>
      </c>
      <c r="BE626" s="97">
        <f t="shared" si="1313"/>
        <v>0.42626636145612462</v>
      </c>
      <c r="BF626" s="97">
        <f t="shared" si="1314"/>
        <v>0</v>
      </c>
      <c r="BG626" s="97">
        <f t="shared" si="1315"/>
        <v>0.65812598953402179</v>
      </c>
      <c r="BH626" s="97">
        <f t="shared" si="1316"/>
        <v>0.41953546774899525</v>
      </c>
      <c r="BI626" s="97">
        <f t="shared" si="1317"/>
        <v>0</v>
      </c>
      <c r="BJ626" s="97">
        <f t="shared" si="1318"/>
        <v>0.64023361184308214</v>
      </c>
      <c r="BK626" s="97">
        <f t="shared" si="1319"/>
        <v>0.3979728902488664</v>
      </c>
      <c r="BL626" s="97">
        <f t="shared" si="1320"/>
        <v>0</v>
      </c>
      <c r="BM626" s="469">
        <f t="shared" si="1321"/>
        <v>0.61211355433705139</v>
      </c>
      <c r="BN626" s="467">
        <f t="shared" si="1322"/>
        <v>2057314.0931168704</v>
      </c>
      <c r="BO626" s="97">
        <f t="shared" si="1323"/>
        <v>0</v>
      </c>
      <c r="BP626" s="97">
        <f t="shared" si="1324"/>
        <v>1607009.7417620202</v>
      </c>
      <c r="BQ626" s="97">
        <f t="shared" si="1325"/>
        <v>2082877.9292100768</v>
      </c>
      <c r="BR626" s="97">
        <f t="shared" si="1326"/>
        <v>0</v>
      </c>
      <c r="BS626" s="97">
        <f t="shared" si="1327"/>
        <v>1631046.210532676</v>
      </c>
      <c r="BT626" s="97">
        <f t="shared" si="1328"/>
        <v>2101626.2673173225</v>
      </c>
      <c r="BU626" s="97">
        <f t="shared" si="1329"/>
        <v>0</v>
      </c>
      <c r="BV626" s="97">
        <f t="shared" si="1330"/>
        <v>1656554.3959449905</v>
      </c>
      <c r="BW626" s="97">
        <f t="shared" si="1331"/>
        <v>2164994.2217162722</v>
      </c>
      <c r="BX626" s="97">
        <f t="shared" si="1332"/>
        <v>0</v>
      </c>
      <c r="BY626" s="469">
        <f t="shared" si="1333"/>
        <v>1698978.339291502</v>
      </c>
      <c r="BZ626" s="470">
        <f t="shared" si="1334"/>
        <v>1.8216371562926742E-2</v>
      </c>
      <c r="CA626" s="470">
        <f t="shared" si="1335"/>
        <v>0</v>
      </c>
      <c r="CB626" s="470">
        <f t="shared" si="1336"/>
        <v>9.1754093229621282E-3</v>
      </c>
      <c r="CC626" s="470">
        <f t="shared" si="1337"/>
        <v>1.8851730966718831E-2</v>
      </c>
      <c r="CD626" s="470">
        <f t="shared" si="1338"/>
        <v>0</v>
      </c>
      <c r="CE626" s="470">
        <f t="shared" si="1339"/>
        <v>9.5614927749151403E-3</v>
      </c>
      <c r="CF626" s="470">
        <f t="shared" si="1340"/>
        <v>1.9326592194527273E-2</v>
      </c>
      <c r="CG626" s="470">
        <f t="shared" si="1341"/>
        <v>0</v>
      </c>
      <c r="CH626" s="470">
        <f t="shared" si="1342"/>
        <v>9.9824169992530163E-3</v>
      </c>
      <c r="CI626" s="470">
        <f t="shared" si="1343"/>
        <v>2.0988032575824295E-2</v>
      </c>
      <c r="CJ626" s="470">
        <f t="shared" si="1344"/>
        <v>0</v>
      </c>
      <c r="CK626" s="472">
        <f t="shared" si="1345"/>
        <v>1.0708393523112288E-2</v>
      </c>
      <c r="CL626" s="470">
        <f t="shared" si="1346"/>
        <v>0</v>
      </c>
      <c r="CM626" s="116">
        <f t="shared" si="1347"/>
        <v>0</v>
      </c>
      <c r="CN626" s="116">
        <f t="shared" si="1348"/>
        <v>0</v>
      </c>
      <c r="CO626" s="116">
        <f t="shared" si="1349"/>
        <v>0</v>
      </c>
      <c r="CP626" s="116">
        <f t="shared" si="1350"/>
        <v>0</v>
      </c>
      <c r="CQ626" s="116">
        <f t="shared" si="1351"/>
        <v>0</v>
      </c>
      <c r="CR626" s="116">
        <f t="shared" si="1352"/>
        <v>0</v>
      </c>
      <c r="CS626" s="116">
        <f t="shared" si="1353"/>
        <v>0</v>
      </c>
      <c r="CT626" s="116">
        <f t="shared" si="1354"/>
        <v>0</v>
      </c>
      <c r="CU626" s="116">
        <f t="shared" si="1355"/>
        <v>0</v>
      </c>
      <c r="CV626" s="116">
        <f t="shared" si="1356"/>
        <v>0</v>
      </c>
      <c r="CW626" s="471">
        <f t="shared" si="1357"/>
        <v>0</v>
      </c>
      <c r="CX626" s="470">
        <f t="shared" si="1358"/>
        <v>0</v>
      </c>
      <c r="CY626" s="116">
        <f t="shared" si="1359"/>
        <v>0</v>
      </c>
      <c r="CZ626" s="116">
        <f t="shared" si="1360"/>
        <v>0</v>
      </c>
      <c r="DA626" s="116">
        <f t="shared" si="1361"/>
        <v>0</v>
      </c>
      <c r="DB626" s="116">
        <f t="shared" si="1362"/>
        <v>0</v>
      </c>
      <c r="DC626" s="116">
        <f t="shared" si="1363"/>
        <v>0</v>
      </c>
      <c r="DD626" s="116">
        <f t="shared" si="1364"/>
        <v>0</v>
      </c>
      <c r="DE626" s="116">
        <f t="shared" si="1365"/>
        <v>0</v>
      </c>
      <c r="DF626" s="116">
        <f t="shared" si="1366"/>
        <v>0</v>
      </c>
      <c r="DG626" s="116">
        <f t="shared" si="1367"/>
        <v>0</v>
      </c>
      <c r="DH626" s="116">
        <f t="shared" si="1368"/>
        <v>0</v>
      </c>
      <c r="DI626" s="471">
        <f t="shared" si="1369"/>
        <v>0</v>
      </c>
      <c r="DJ626" s="470">
        <f t="shared" si="1370"/>
        <v>5.6468822180368701</v>
      </c>
      <c r="DK626" s="116">
        <f t="shared" si="1371"/>
        <v>0</v>
      </c>
      <c r="DL626" s="116">
        <f t="shared" si="1372"/>
        <v>8.7571555949027893</v>
      </c>
      <c r="DM626" s="116">
        <f t="shared" si="1373"/>
        <v>5.5243678495285797</v>
      </c>
      <c r="DN626" s="116">
        <f t="shared" si="1374"/>
        <v>0</v>
      </c>
      <c r="DO626" s="116">
        <f t="shared" si="1375"/>
        <v>8.5292445904042005</v>
      </c>
      <c r="DP626" s="116">
        <f t="shared" si="1376"/>
        <v>5.4371361649376597</v>
      </c>
      <c r="DQ626" s="116">
        <f t="shared" si="1377"/>
        <v>0</v>
      </c>
      <c r="DR626" s="116">
        <f t="shared" si="1378"/>
        <v>8.2973612305965094</v>
      </c>
      <c r="DS626" s="116">
        <f t="shared" si="1379"/>
        <v>0</v>
      </c>
      <c r="DT626" s="116">
        <f t="shared" si="1380"/>
        <v>0</v>
      </c>
      <c r="DU626" s="471">
        <f t="shared" si="1381"/>
        <v>7.9329282007825901</v>
      </c>
      <c r="DV626" s="470">
        <f t="shared" si="1382"/>
        <v>0</v>
      </c>
      <c r="DW626" s="470">
        <f t="shared" si="1383"/>
        <v>0</v>
      </c>
      <c r="DX626" s="470">
        <f t="shared" si="1384"/>
        <v>0</v>
      </c>
      <c r="DY626" s="470">
        <f t="shared" si="1385"/>
        <v>0</v>
      </c>
      <c r="DZ626" s="470">
        <f t="shared" si="1386"/>
        <v>0</v>
      </c>
      <c r="EA626" s="470">
        <f t="shared" si="1387"/>
        <v>0</v>
      </c>
      <c r="EB626" s="470">
        <f t="shared" si="1388"/>
        <v>0</v>
      </c>
      <c r="EC626" s="470">
        <f t="shared" si="1389"/>
        <v>0</v>
      </c>
      <c r="ED626" s="470">
        <f t="shared" si="1390"/>
        <v>0</v>
      </c>
      <c r="EE626" s="470">
        <f t="shared" si="1391"/>
        <v>5.1576873961261303</v>
      </c>
      <c r="EF626" s="470">
        <f t="shared" si="1392"/>
        <v>0</v>
      </c>
      <c r="EG626" s="470">
        <f t="shared" si="1393"/>
        <v>0</v>
      </c>
      <c r="EH626" s="466">
        <f t="shared" si="1394"/>
        <v>4.7216457359447324</v>
      </c>
      <c r="EI626" s="122">
        <f t="shared" si="1395"/>
        <v>0</v>
      </c>
      <c r="EJ626" s="122">
        <f t="shared" si="1396"/>
        <v>2.3782470705352217</v>
      </c>
      <c r="EK626" s="122">
        <f t="shared" si="1397"/>
        <v>4.8863295759369141</v>
      </c>
      <c r="EL626" s="122">
        <f t="shared" si="1398"/>
        <v>0</v>
      </c>
      <c r="EM626" s="122">
        <f t="shared" si="1399"/>
        <v>2.4783191007051988</v>
      </c>
      <c r="EN626" s="122">
        <f t="shared" si="1400"/>
        <v>5.0094126215204975</v>
      </c>
      <c r="EO626" s="122">
        <f t="shared" si="1401"/>
        <v>0</v>
      </c>
      <c r="EP626" s="122">
        <f t="shared" si="1402"/>
        <v>2.5874217868320901</v>
      </c>
      <c r="EQ626" s="122">
        <f t="shared" si="1403"/>
        <v>5.4400545232174613</v>
      </c>
      <c r="ER626" s="122">
        <f t="shared" si="1404"/>
        <v>0</v>
      </c>
      <c r="ES626" s="469">
        <f t="shared" si="1405"/>
        <v>2.7755933964435373</v>
      </c>
      <c r="ET626" s="466">
        <f t="shared" si="1406"/>
        <v>0</v>
      </c>
      <c r="EU626" s="122">
        <f t="shared" si="1407"/>
        <v>0</v>
      </c>
      <c r="EV626" s="122">
        <f t="shared" si="1408"/>
        <v>0</v>
      </c>
      <c r="EW626" s="122">
        <f t="shared" si="1409"/>
        <v>0</v>
      </c>
      <c r="EX626" s="122">
        <f t="shared" si="1410"/>
        <v>0</v>
      </c>
      <c r="EY626" s="122">
        <f t="shared" si="1411"/>
        <v>0</v>
      </c>
      <c r="EZ626" s="122">
        <f t="shared" si="1412"/>
        <v>0</v>
      </c>
      <c r="FA626" s="122">
        <f t="shared" si="1413"/>
        <v>0</v>
      </c>
      <c r="FB626" s="122">
        <f t="shared" si="1414"/>
        <v>0</v>
      </c>
      <c r="FC626" s="122">
        <f t="shared" si="1415"/>
        <v>0</v>
      </c>
      <c r="FD626" s="122">
        <f t="shared" si="1416"/>
        <v>0</v>
      </c>
      <c r="FE626" s="469">
        <f t="shared" si="1417"/>
        <v>0</v>
      </c>
      <c r="FF626" s="466">
        <f t="shared" si="1418"/>
        <v>4.7216457359447324</v>
      </c>
      <c r="FG626" s="466">
        <f t="shared" si="1419"/>
        <v>0</v>
      </c>
      <c r="FH626" s="466">
        <f t="shared" si="1420"/>
        <v>2.3782470705352217</v>
      </c>
      <c r="FI626" s="466">
        <f t="shared" si="1421"/>
        <v>4.8863295759369141</v>
      </c>
      <c r="FJ626" s="466">
        <f t="shared" si="1422"/>
        <v>0</v>
      </c>
      <c r="FK626" s="466">
        <f t="shared" si="1423"/>
        <v>2.4783191007051988</v>
      </c>
      <c r="FL626" s="466">
        <f t="shared" si="1424"/>
        <v>5.0094126215204975</v>
      </c>
      <c r="FM626" s="466">
        <f t="shared" si="1425"/>
        <v>0</v>
      </c>
      <c r="FN626" s="466">
        <f t="shared" si="1426"/>
        <v>2.5874217868320901</v>
      </c>
      <c r="FO626" s="466">
        <f t="shared" si="1427"/>
        <v>0</v>
      </c>
      <c r="FP626" s="466">
        <f t="shared" si="1428"/>
        <v>0</v>
      </c>
      <c r="FQ626" s="468">
        <f t="shared" si="1429"/>
        <v>2.7755933964435373</v>
      </c>
      <c r="FR626" s="466">
        <f t="shared" si="1430"/>
        <v>0</v>
      </c>
      <c r="FS626" s="466">
        <f t="shared" si="1431"/>
        <v>0</v>
      </c>
      <c r="FT626" s="466">
        <f t="shared" si="1432"/>
        <v>0</v>
      </c>
      <c r="FU626" s="466">
        <f t="shared" si="1433"/>
        <v>0</v>
      </c>
      <c r="FV626" s="466">
        <f t="shared" si="1434"/>
        <v>0</v>
      </c>
      <c r="FW626" s="466">
        <f t="shared" si="1435"/>
        <v>0</v>
      </c>
      <c r="FX626" s="466">
        <f t="shared" si="1436"/>
        <v>0</v>
      </c>
      <c r="FY626" s="466">
        <f t="shared" si="1437"/>
        <v>0</v>
      </c>
      <c r="FZ626" s="466">
        <f t="shared" si="1438"/>
        <v>0</v>
      </c>
      <c r="GA626" s="466">
        <f t="shared" si="1439"/>
        <v>5.4400545232174613</v>
      </c>
      <c r="GB626" s="466">
        <f t="shared" si="1440"/>
        <v>0</v>
      </c>
      <c r="GC626" s="468">
        <f t="shared" si="1441"/>
        <v>0</v>
      </c>
    </row>
    <row r="627" spans="1:185">
      <c r="A627" s="97">
        <v>624</v>
      </c>
      <c r="B627" s="97" t="s">
        <v>11</v>
      </c>
      <c r="C627" s="97" t="s">
        <v>213</v>
      </c>
      <c r="D627" s="97" t="s">
        <v>935</v>
      </c>
      <c r="E627" s="321">
        <v>2.8773844331382001</v>
      </c>
      <c r="F627" s="122">
        <v>24.6098152177732</v>
      </c>
      <c r="G627" s="122">
        <v>23.351007523078302</v>
      </c>
      <c r="H627" s="122">
        <v>2.6400002174043</v>
      </c>
      <c r="I627" s="122">
        <v>22.3211024025203</v>
      </c>
      <c r="J627" s="122">
        <v>22.5168271483948</v>
      </c>
      <c r="K627" s="122">
        <v>2.4745506124988501</v>
      </c>
      <c r="L627" s="122">
        <v>20.340012277489599</v>
      </c>
      <c r="M627" s="122">
        <v>21.792204280284601</v>
      </c>
      <c r="N627" s="122">
        <v>2.0976132517577502</v>
      </c>
      <c r="O627" s="122">
        <v>17.226870652441299</v>
      </c>
      <c r="P627" s="475">
        <v>20.049757850609701</v>
      </c>
      <c r="Q627" s="474">
        <v>1</v>
      </c>
      <c r="R627" s="97">
        <v>2.8773844331382001</v>
      </c>
      <c r="S627" s="97">
        <v>24.6098152177732</v>
      </c>
      <c r="T627" s="97">
        <v>23.351007523078302</v>
      </c>
      <c r="U627" s="97">
        <v>2.6400002174043</v>
      </c>
      <c r="V627" s="97">
        <v>22.3211024025203</v>
      </c>
      <c r="W627" s="97">
        <v>22.5168271483948</v>
      </c>
      <c r="X627" s="97">
        <v>2.4745506124988501</v>
      </c>
      <c r="Y627" s="97">
        <v>20.340012277489599</v>
      </c>
      <c r="Z627" s="97">
        <v>21.792204280284601</v>
      </c>
      <c r="AA627" s="97">
        <v>2.0976132517577502</v>
      </c>
      <c r="AB627" s="97">
        <v>17.226870652441299</v>
      </c>
      <c r="AC627" s="97">
        <v>20.049757850609701</v>
      </c>
      <c r="AD627" s="321">
        <v>7251.1350548258797</v>
      </c>
      <c r="AE627" s="97">
        <v>62017.814430086</v>
      </c>
      <c r="AF627" s="97">
        <v>58845.563792609799</v>
      </c>
      <c r="AG627" s="97">
        <v>6652.9164128027496</v>
      </c>
      <c r="AH627" s="97">
        <v>56250.157688088002</v>
      </c>
      <c r="AI627" s="97">
        <v>56743.392637705001</v>
      </c>
      <c r="AJ627" s="97">
        <v>6235.9761471502597</v>
      </c>
      <c r="AK627" s="97">
        <v>51257.723626466097</v>
      </c>
      <c r="AL627" s="97">
        <v>54917.3125</v>
      </c>
      <c r="AM627" s="97">
        <v>5286.07745496807</v>
      </c>
      <c r="AN627" s="97">
        <v>43412.4701010602</v>
      </c>
      <c r="AO627" s="97">
        <v>50526.269731974899</v>
      </c>
      <c r="AP627" s="466">
        <f t="shared" si="1298"/>
        <v>2520.0438882327162</v>
      </c>
      <c r="AQ627" s="122">
        <f t="shared" si="1299"/>
        <v>2520.0438882327226</v>
      </c>
      <c r="AR627" s="473">
        <f t="shared" si="1300"/>
        <v>2520.0438882327226</v>
      </c>
      <c r="AS627" s="122">
        <f t="shared" si="1301"/>
        <v>2520.0438882327167</v>
      </c>
      <c r="AT627" s="122">
        <f t="shared" si="1302"/>
        <v>2520.0438882327217</v>
      </c>
      <c r="AU627" s="122">
        <f t="shared" si="1303"/>
        <v>2520.0438882327244</v>
      </c>
      <c r="AV627" s="122">
        <f t="shared" si="1304"/>
        <v>2520.0438882327194</v>
      </c>
      <c r="AW627" s="122">
        <f t="shared" si="1305"/>
        <v>2520.0438882327171</v>
      </c>
      <c r="AX627" s="122">
        <f t="shared" si="1306"/>
        <v>2520.0439475360313</v>
      </c>
      <c r="AY627" s="122">
        <f t="shared" si="1307"/>
        <v>2520.0438882327153</v>
      </c>
      <c r="AZ627" s="122">
        <f t="shared" si="1308"/>
        <v>2520.0438882327139</v>
      </c>
      <c r="BA627" s="469">
        <f t="shared" si="1309"/>
        <v>2520.0438882327162</v>
      </c>
      <c r="BB627" s="97">
        <f t="shared" si="1310"/>
        <v>0.44404435990951624</v>
      </c>
      <c r="BC627" s="97">
        <f t="shared" si="1311"/>
        <v>3.7978413728850211</v>
      </c>
      <c r="BD627" s="97">
        <f t="shared" si="1312"/>
        <v>3.6035793720892721</v>
      </c>
      <c r="BE627" s="97">
        <f t="shared" si="1313"/>
        <v>0.40741070021698134</v>
      </c>
      <c r="BF627" s="97">
        <f t="shared" si="1314"/>
        <v>3.4446421252067156</v>
      </c>
      <c r="BG627" s="97">
        <f t="shared" si="1315"/>
        <v>3.4748468029339481</v>
      </c>
      <c r="BH627" s="97">
        <f t="shared" si="1316"/>
        <v>0.38187814952218363</v>
      </c>
      <c r="BI627" s="97">
        <f t="shared" si="1317"/>
        <v>3.138915894689478</v>
      </c>
      <c r="BJ627" s="97">
        <f t="shared" si="1318"/>
        <v>3.3630213916541418</v>
      </c>
      <c r="BK627" s="97">
        <f t="shared" si="1319"/>
        <v>0.32370833837403767</v>
      </c>
      <c r="BL627" s="97">
        <f t="shared" si="1320"/>
        <v>2.6584889610195241</v>
      </c>
      <c r="BM627" s="469">
        <f t="shared" si="1321"/>
        <v>3.0941231865235346</v>
      </c>
      <c r="BN627" s="467">
        <f t="shared" si="1322"/>
        <v>7567990.0828466481</v>
      </c>
      <c r="BO627" s="97">
        <f t="shared" si="1323"/>
        <v>2260488.8206753144</v>
      </c>
      <c r="BP627" s="97">
        <f t="shared" si="1324"/>
        <v>2328307.3011262766</v>
      </c>
      <c r="BQ627" s="97">
        <f t="shared" si="1325"/>
        <v>7943892.0748743434</v>
      </c>
      <c r="BR627" s="97">
        <f t="shared" si="1326"/>
        <v>2388193.219349944</v>
      </c>
      <c r="BS627" s="97">
        <f t="shared" si="1327"/>
        <v>2376483.5694053238</v>
      </c>
      <c r="BT627" s="97">
        <f t="shared" si="1328"/>
        <v>8238685.531031657</v>
      </c>
      <c r="BU627" s="97">
        <f t="shared" si="1329"/>
        <v>2516486.6717586033</v>
      </c>
      <c r="BV627" s="97">
        <f t="shared" si="1330"/>
        <v>2420654.5867933715</v>
      </c>
      <c r="BW627" s="97">
        <f t="shared" si="1331"/>
        <v>9042009.4345748778</v>
      </c>
      <c r="BX627" s="97">
        <f t="shared" si="1332"/>
        <v>2763199.0253029619</v>
      </c>
      <c r="BY627" s="469">
        <f t="shared" si="1333"/>
        <v>2536932.5750486748</v>
      </c>
      <c r="BZ627" s="470">
        <f t="shared" si="1334"/>
        <v>0.13150815017430031</v>
      </c>
      <c r="CA627" s="470">
        <f t="shared" si="1335"/>
        <v>4.5926570367801674E-3</v>
      </c>
      <c r="CB627" s="470">
        <f t="shared" si="1336"/>
        <v>4.9854536229864185E-3</v>
      </c>
      <c r="CC627" s="470">
        <f t="shared" si="1337"/>
        <v>0.15045248902829511</v>
      </c>
      <c r="CD627" s="470">
        <f t="shared" si="1338"/>
        <v>5.3496309821155852E-3</v>
      </c>
      <c r="CE627" s="470">
        <f t="shared" si="1339"/>
        <v>5.277127975765317E-3</v>
      </c>
      <c r="CF627" s="470">
        <f t="shared" si="1340"/>
        <v>0.16646831730614856</v>
      </c>
      <c r="CG627" s="470">
        <f t="shared" si="1341"/>
        <v>6.186050031404388E-3</v>
      </c>
      <c r="CH627" s="470">
        <f t="shared" si="1342"/>
        <v>5.553946162718695E-3</v>
      </c>
      <c r="CI627" s="470">
        <f t="shared" si="1343"/>
        <v>0.21553089986912241</v>
      </c>
      <c r="CJ627" s="470">
        <f t="shared" si="1344"/>
        <v>8.0200260426039026E-3</v>
      </c>
      <c r="CK627" s="472">
        <f t="shared" si="1345"/>
        <v>6.3265915577417507E-3</v>
      </c>
      <c r="CL627" s="470">
        <f t="shared" si="1346"/>
        <v>0</v>
      </c>
      <c r="CM627" s="116">
        <f t="shared" si="1347"/>
        <v>0</v>
      </c>
      <c r="CN627" s="116">
        <f t="shared" si="1348"/>
        <v>0</v>
      </c>
      <c r="CO627" s="116">
        <f t="shared" si="1349"/>
        <v>0</v>
      </c>
      <c r="CP627" s="116">
        <f t="shared" si="1350"/>
        <v>0</v>
      </c>
      <c r="CQ627" s="116">
        <f t="shared" si="1351"/>
        <v>0</v>
      </c>
      <c r="CR627" s="116">
        <f t="shared" si="1352"/>
        <v>0</v>
      </c>
      <c r="CS627" s="116">
        <f t="shared" si="1353"/>
        <v>0</v>
      </c>
      <c r="CT627" s="116">
        <f t="shared" si="1354"/>
        <v>0</v>
      </c>
      <c r="CU627" s="116">
        <f t="shared" si="1355"/>
        <v>0</v>
      </c>
      <c r="CV627" s="116">
        <f t="shared" si="1356"/>
        <v>0</v>
      </c>
      <c r="CW627" s="471">
        <f t="shared" si="1357"/>
        <v>0</v>
      </c>
      <c r="CX627" s="470">
        <f t="shared" si="1358"/>
        <v>0</v>
      </c>
      <c r="CY627" s="116">
        <f t="shared" si="1359"/>
        <v>24.6098152177732</v>
      </c>
      <c r="CZ627" s="116">
        <f t="shared" si="1360"/>
        <v>23.351007523078302</v>
      </c>
      <c r="DA627" s="116">
        <f t="shared" si="1361"/>
        <v>0</v>
      </c>
      <c r="DB627" s="116">
        <f t="shared" si="1362"/>
        <v>0</v>
      </c>
      <c r="DC627" s="116">
        <f t="shared" si="1363"/>
        <v>0</v>
      </c>
      <c r="DD627" s="116">
        <f t="shared" si="1364"/>
        <v>0</v>
      </c>
      <c r="DE627" s="116">
        <f t="shared" si="1365"/>
        <v>0</v>
      </c>
      <c r="DF627" s="116">
        <f t="shared" si="1366"/>
        <v>0</v>
      </c>
      <c r="DG627" s="116">
        <f t="shared" si="1367"/>
        <v>0</v>
      </c>
      <c r="DH627" s="116">
        <f t="shared" si="1368"/>
        <v>0</v>
      </c>
      <c r="DI627" s="471">
        <f t="shared" si="1369"/>
        <v>0</v>
      </c>
      <c r="DJ627" s="470">
        <f t="shared" si="1370"/>
        <v>0</v>
      </c>
      <c r="DK627" s="116">
        <f t="shared" si="1371"/>
        <v>0</v>
      </c>
      <c r="DL627" s="116">
        <f t="shared" si="1372"/>
        <v>0</v>
      </c>
      <c r="DM627" s="116">
        <f t="shared" si="1373"/>
        <v>0</v>
      </c>
      <c r="DN627" s="116">
        <f t="shared" si="1374"/>
        <v>22.3211024025203</v>
      </c>
      <c r="DO627" s="116">
        <f t="shared" si="1375"/>
        <v>22.5168271483948</v>
      </c>
      <c r="DP627" s="116">
        <f t="shared" si="1376"/>
        <v>0</v>
      </c>
      <c r="DQ627" s="116">
        <f t="shared" si="1377"/>
        <v>20.340012277489599</v>
      </c>
      <c r="DR627" s="116">
        <f t="shared" si="1378"/>
        <v>21.792204280284601</v>
      </c>
      <c r="DS627" s="116">
        <f t="shared" si="1379"/>
        <v>0</v>
      </c>
      <c r="DT627" s="116">
        <f t="shared" si="1380"/>
        <v>17.226870652441299</v>
      </c>
      <c r="DU627" s="471">
        <f t="shared" si="1381"/>
        <v>20.049757850609701</v>
      </c>
      <c r="DV627" s="470">
        <f t="shared" si="1382"/>
        <v>0</v>
      </c>
      <c r="DW627" s="470">
        <f t="shared" si="1383"/>
        <v>0</v>
      </c>
      <c r="DX627" s="470">
        <f t="shared" si="1384"/>
        <v>0</v>
      </c>
      <c r="DY627" s="470">
        <f t="shared" si="1385"/>
        <v>0</v>
      </c>
      <c r="DZ627" s="470">
        <f t="shared" si="1386"/>
        <v>0</v>
      </c>
      <c r="EA627" s="470">
        <f t="shared" si="1387"/>
        <v>0</v>
      </c>
      <c r="EB627" s="470">
        <f t="shared" si="1388"/>
        <v>0</v>
      </c>
      <c r="EC627" s="470">
        <f t="shared" si="1389"/>
        <v>0</v>
      </c>
      <c r="ED627" s="470">
        <f t="shared" si="1390"/>
        <v>0</v>
      </c>
      <c r="EE627" s="470">
        <f t="shared" si="1391"/>
        <v>0</v>
      </c>
      <c r="EF627" s="470">
        <f t="shared" si="1392"/>
        <v>0</v>
      </c>
      <c r="EG627" s="470">
        <f t="shared" si="1393"/>
        <v>0</v>
      </c>
      <c r="EH627" s="466">
        <f t="shared" si="1394"/>
        <v>17.043319916029994</v>
      </c>
      <c r="EI627" s="122">
        <f t="shared" si="1395"/>
        <v>0.59520359033798709</v>
      </c>
      <c r="EJ627" s="122">
        <f t="shared" si="1396"/>
        <v>0.64610962066207456</v>
      </c>
      <c r="EK627" s="122">
        <f t="shared" si="1397"/>
        <v>19.498486590174327</v>
      </c>
      <c r="EL627" s="122">
        <f t="shared" si="1398"/>
        <v>0.69330662882914929</v>
      </c>
      <c r="EM627" s="122">
        <f t="shared" si="1399"/>
        <v>0.68391031437667016</v>
      </c>
      <c r="EN627" s="122">
        <f t="shared" si="1400"/>
        <v>21.574121329906212</v>
      </c>
      <c r="EO627" s="122">
        <f t="shared" si="1401"/>
        <v>0.80170567042464536</v>
      </c>
      <c r="EP627" s="122">
        <f t="shared" si="1402"/>
        <v>0.71978566440302771</v>
      </c>
      <c r="EQ627" s="122">
        <f t="shared" si="1403"/>
        <v>27.932581162388963</v>
      </c>
      <c r="ER627" s="122">
        <f t="shared" si="1404"/>
        <v>1.0393870600249857</v>
      </c>
      <c r="ES627" s="469">
        <f t="shared" si="1405"/>
        <v>0.8199197065256788</v>
      </c>
      <c r="ET627" s="466">
        <f t="shared" si="1406"/>
        <v>0</v>
      </c>
      <c r="EU627" s="122">
        <f t="shared" si="1407"/>
        <v>0.59520359033798709</v>
      </c>
      <c r="EV627" s="122">
        <f t="shared" si="1408"/>
        <v>0.64610962066207456</v>
      </c>
      <c r="EW627" s="122">
        <f t="shared" si="1409"/>
        <v>0</v>
      </c>
      <c r="EX627" s="122">
        <f t="shared" si="1410"/>
        <v>0</v>
      </c>
      <c r="EY627" s="122">
        <f t="shared" si="1411"/>
        <v>0</v>
      </c>
      <c r="EZ627" s="122">
        <f t="shared" si="1412"/>
        <v>0</v>
      </c>
      <c r="FA627" s="122">
        <f t="shared" si="1413"/>
        <v>0</v>
      </c>
      <c r="FB627" s="122">
        <f t="shared" si="1414"/>
        <v>0</v>
      </c>
      <c r="FC627" s="122">
        <f t="shared" si="1415"/>
        <v>0</v>
      </c>
      <c r="FD627" s="122">
        <f t="shared" si="1416"/>
        <v>0</v>
      </c>
      <c r="FE627" s="469">
        <f t="shared" si="1417"/>
        <v>0</v>
      </c>
      <c r="FF627" s="466">
        <f t="shared" si="1418"/>
        <v>0</v>
      </c>
      <c r="FG627" s="466">
        <f t="shared" si="1419"/>
        <v>0</v>
      </c>
      <c r="FH627" s="466">
        <f t="shared" si="1420"/>
        <v>0</v>
      </c>
      <c r="FI627" s="466">
        <f t="shared" si="1421"/>
        <v>0</v>
      </c>
      <c r="FJ627" s="466">
        <f t="shared" si="1422"/>
        <v>0.69330662882914929</v>
      </c>
      <c r="FK627" s="466">
        <f t="shared" si="1423"/>
        <v>0.68391031437667016</v>
      </c>
      <c r="FL627" s="466">
        <f t="shared" si="1424"/>
        <v>0</v>
      </c>
      <c r="FM627" s="466">
        <f t="shared" si="1425"/>
        <v>0.80170567042464536</v>
      </c>
      <c r="FN627" s="466">
        <f t="shared" si="1426"/>
        <v>0.71978566440302771</v>
      </c>
      <c r="FO627" s="466">
        <f t="shared" si="1427"/>
        <v>0</v>
      </c>
      <c r="FP627" s="466">
        <f t="shared" si="1428"/>
        <v>1.0393870600249857</v>
      </c>
      <c r="FQ627" s="468">
        <f t="shared" si="1429"/>
        <v>0.8199197065256788</v>
      </c>
      <c r="FR627" s="466">
        <f t="shared" si="1430"/>
        <v>0</v>
      </c>
      <c r="FS627" s="466">
        <f t="shared" si="1431"/>
        <v>0</v>
      </c>
      <c r="FT627" s="466">
        <f t="shared" si="1432"/>
        <v>0</v>
      </c>
      <c r="FU627" s="466">
        <f t="shared" si="1433"/>
        <v>0</v>
      </c>
      <c r="FV627" s="466">
        <f t="shared" si="1434"/>
        <v>0</v>
      </c>
      <c r="FW627" s="466">
        <f t="shared" si="1435"/>
        <v>0</v>
      </c>
      <c r="FX627" s="466">
        <f t="shared" si="1436"/>
        <v>0</v>
      </c>
      <c r="FY627" s="466">
        <f t="shared" si="1437"/>
        <v>0</v>
      </c>
      <c r="FZ627" s="466">
        <f t="shared" si="1438"/>
        <v>0</v>
      </c>
      <c r="GA627" s="466">
        <f t="shared" si="1439"/>
        <v>0</v>
      </c>
      <c r="GB627" s="466">
        <f t="shared" si="1440"/>
        <v>0</v>
      </c>
      <c r="GC627" s="468">
        <f t="shared" si="1441"/>
        <v>0</v>
      </c>
    </row>
    <row r="628" spans="1:185">
      <c r="A628" s="97">
        <v>625</v>
      </c>
      <c r="B628" s="97" t="s">
        <v>11</v>
      </c>
      <c r="C628" s="97" t="s">
        <v>213</v>
      </c>
      <c r="D628" s="97" t="s">
        <v>935</v>
      </c>
      <c r="E628" s="321">
        <v>2.8934714496262699</v>
      </c>
      <c r="F628" s="122">
        <v>1.4244257653947401</v>
      </c>
      <c r="G628" s="122">
        <v>24.286425720872199</v>
      </c>
      <c r="H628" s="122">
        <v>2.6304545563778299</v>
      </c>
      <c r="I628" s="122">
        <v>1.3069106397496699</v>
      </c>
      <c r="J628" s="122">
        <v>23.702337182285198</v>
      </c>
      <c r="K628" s="122">
        <v>2.4108393319244898</v>
      </c>
      <c r="L628" s="122">
        <v>1.22500615823947</v>
      </c>
      <c r="M628" s="122">
        <v>23.023531583386902</v>
      </c>
      <c r="N628" s="122">
        <v>2.0422112143038502</v>
      </c>
      <c r="O628" s="122">
        <v>1.0384063829727599</v>
      </c>
      <c r="P628" s="475">
        <v>22.173506683156301</v>
      </c>
      <c r="Q628" s="474">
        <v>1</v>
      </c>
      <c r="R628" s="97">
        <v>2.8934714496262699</v>
      </c>
      <c r="S628" s="97">
        <v>1.4244257653947401</v>
      </c>
      <c r="T628" s="97">
        <v>24.286425720872199</v>
      </c>
      <c r="U628" s="97">
        <v>2.6304545563778299</v>
      </c>
      <c r="V628" s="97">
        <v>1.3069106397496699</v>
      </c>
      <c r="W628" s="97">
        <v>23.702337182285198</v>
      </c>
      <c r="X628" s="97">
        <v>2.4108393319244898</v>
      </c>
      <c r="Y628" s="97">
        <v>1.22500615823947</v>
      </c>
      <c r="Z628" s="97">
        <v>23.023531583386902</v>
      </c>
      <c r="AA628" s="97">
        <v>2.0422112143038502</v>
      </c>
      <c r="AB628" s="97">
        <v>1.0384063829727599</v>
      </c>
      <c r="AC628" s="97">
        <v>22.173506683156301</v>
      </c>
      <c r="AD628" s="321">
        <v>10461.604388961499</v>
      </c>
      <c r="AE628" s="97">
        <v>5150.1385441105003</v>
      </c>
      <c r="AF628" s="97">
        <v>87809.740768820295</v>
      </c>
      <c r="AG628" s="97">
        <v>9510.6433262096398</v>
      </c>
      <c r="AH628" s="97">
        <v>4725.25211422138</v>
      </c>
      <c r="AI628" s="97">
        <v>85697.916503330198</v>
      </c>
      <c r="AJ628" s="97">
        <v>8716.6048723929998</v>
      </c>
      <c r="AK628" s="97">
        <v>4429.11914793503</v>
      </c>
      <c r="AL628" s="97">
        <v>83243.6328125</v>
      </c>
      <c r="AM628" s="97">
        <v>7383.7969977229995</v>
      </c>
      <c r="AN628" s="97">
        <v>3754.4509986565499</v>
      </c>
      <c r="AO628" s="97">
        <v>80170.293321933001</v>
      </c>
      <c r="AP628" s="466">
        <f t="shared" si="1298"/>
        <v>3615.5892916492244</v>
      </c>
      <c r="AQ628" s="122">
        <f t="shared" si="1299"/>
        <v>3615.5892916492439</v>
      </c>
      <c r="AR628" s="473">
        <f t="shared" si="1300"/>
        <v>3615.5892916492439</v>
      </c>
      <c r="AS628" s="122">
        <f t="shared" si="1301"/>
        <v>3615.5892916492421</v>
      </c>
      <c r="AT628" s="122">
        <f t="shared" si="1302"/>
        <v>3615.5892916492521</v>
      </c>
      <c r="AU628" s="122">
        <f t="shared" si="1303"/>
        <v>3615.5892916492489</v>
      </c>
      <c r="AV628" s="122">
        <f t="shared" si="1304"/>
        <v>3615.5892916492426</v>
      </c>
      <c r="AW628" s="122">
        <f t="shared" si="1305"/>
        <v>3615.5892916492626</v>
      </c>
      <c r="AX628" s="122">
        <f t="shared" si="1306"/>
        <v>3615.5892292634262</v>
      </c>
      <c r="AY628" s="122">
        <f t="shared" si="1307"/>
        <v>3615.5892916492435</v>
      </c>
      <c r="AZ628" s="122">
        <f t="shared" si="1308"/>
        <v>3615.5892916492589</v>
      </c>
      <c r="BA628" s="469">
        <f t="shared" si="1309"/>
        <v>3615.5892916492498</v>
      </c>
      <c r="BB628" s="97">
        <f t="shared" si="1310"/>
        <v>0.44652694404288062</v>
      </c>
      <c r="BC628" s="97">
        <f t="shared" si="1311"/>
        <v>0.21982054950630603</v>
      </c>
      <c r="BD628" s="97">
        <f t="shared" si="1312"/>
        <v>3.7479351870799329</v>
      </c>
      <c r="BE628" s="97">
        <f t="shared" si="1313"/>
        <v>0.40593759259479639</v>
      </c>
      <c r="BF628" s="97">
        <f t="shared" si="1314"/>
        <v>0.20168535417203515</v>
      </c>
      <c r="BG628" s="97">
        <f t="shared" si="1315"/>
        <v>3.6577973458306565</v>
      </c>
      <c r="BH628" s="97">
        <f t="shared" si="1316"/>
        <v>0.37204608312332482</v>
      </c>
      <c r="BI628" s="97">
        <f t="shared" si="1317"/>
        <v>0.18904567257542221</v>
      </c>
      <c r="BJ628" s="97">
        <f t="shared" si="1318"/>
        <v>3.5530425573517848</v>
      </c>
      <c r="BK628" s="97">
        <f t="shared" si="1319"/>
        <v>0.31515857283851301</v>
      </c>
      <c r="BL628" s="97">
        <f t="shared" si="1320"/>
        <v>0.16024918059009621</v>
      </c>
      <c r="BM628" s="469">
        <f t="shared" si="1321"/>
        <v>3.4218648258039761</v>
      </c>
      <c r="BN628" s="467">
        <f t="shared" si="1322"/>
        <v>10824013.938966906</v>
      </c>
      <c r="BO628" s="97">
        <f t="shared" si="1323"/>
        <v>16131254.172845121</v>
      </c>
      <c r="BP628" s="97">
        <f t="shared" si="1324"/>
        <v>3267440.1738284524</v>
      </c>
      <c r="BQ628" s="97">
        <f t="shared" si="1325"/>
        <v>11420628.66690146</v>
      </c>
      <c r="BR628" s="97">
        <f t="shared" si="1326"/>
        <v>16932493.406921551</v>
      </c>
      <c r="BS628" s="97">
        <f t="shared" si="1327"/>
        <v>3312530.7879795986</v>
      </c>
      <c r="BT628" s="97">
        <f t="shared" si="1328"/>
        <v>11995175.826757301</v>
      </c>
      <c r="BU628" s="97">
        <f t="shared" si="1329"/>
        <v>17560848.903917223</v>
      </c>
      <c r="BV628" s="97">
        <f t="shared" si="1330"/>
        <v>3367166.1209318023</v>
      </c>
      <c r="BW628" s="97">
        <f t="shared" si="1331"/>
        <v>13169845.604421571</v>
      </c>
      <c r="BX628" s="97">
        <f t="shared" si="1332"/>
        <v>19273142.647608791</v>
      </c>
      <c r="BY628" s="469">
        <f t="shared" si="1333"/>
        <v>3439240.8991315058</v>
      </c>
      <c r="BZ628" s="470">
        <f t="shared" si="1334"/>
        <v>0.18704200347933225</v>
      </c>
      <c r="CA628" s="470">
        <f t="shared" si="1335"/>
        <v>0.56623709584383963</v>
      </c>
      <c r="CB628" s="470">
        <f t="shared" si="1336"/>
        <v>6.7268856508192433E-3</v>
      </c>
      <c r="CC628" s="470">
        <f t="shared" si="1337"/>
        <v>0.21708469814106604</v>
      </c>
      <c r="CD628" s="470">
        <f t="shared" si="1338"/>
        <v>0.64780608910509974</v>
      </c>
      <c r="CE628" s="470">
        <f t="shared" si="1339"/>
        <v>6.9877724768326616E-3</v>
      </c>
      <c r="CF628" s="470">
        <f t="shared" si="1340"/>
        <v>0.2487759277011207</v>
      </c>
      <c r="CG628" s="470">
        <f t="shared" si="1341"/>
        <v>0.71676573973942193</v>
      </c>
      <c r="CH628" s="470">
        <f t="shared" si="1342"/>
        <v>7.3124448973793613E-3</v>
      </c>
      <c r="CI628" s="470">
        <f t="shared" si="1343"/>
        <v>0.32244083060994533</v>
      </c>
      <c r="CJ628" s="470">
        <f t="shared" si="1344"/>
        <v>0.92801541687530131</v>
      </c>
      <c r="CK628" s="472">
        <f t="shared" si="1345"/>
        <v>7.7552931709806237E-3</v>
      </c>
      <c r="CL628" s="470">
        <f t="shared" si="1346"/>
        <v>0</v>
      </c>
      <c r="CM628" s="116">
        <f t="shared" si="1347"/>
        <v>0</v>
      </c>
      <c r="CN628" s="116">
        <f t="shared" si="1348"/>
        <v>0</v>
      </c>
      <c r="CO628" s="116">
        <f t="shared" si="1349"/>
        <v>0</v>
      </c>
      <c r="CP628" s="116">
        <f t="shared" si="1350"/>
        <v>0</v>
      </c>
      <c r="CQ628" s="116">
        <f t="shared" si="1351"/>
        <v>0</v>
      </c>
      <c r="CR628" s="116">
        <f t="shared" si="1352"/>
        <v>0</v>
      </c>
      <c r="CS628" s="116">
        <f t="shared" si="1353"/>
        <v>0</v>
      </c>
      <c r="CT628" s="116">
        <f t="shared" si="1354"/>
        <v>0</v>
      </c>
      <c r="CU628" s="116">
        <f t="shared" si="1355"/>
        <v>0</v>
      </c>
      <c r="CV628" s="116">
        <f t="shared" si="1356"/>
        <v>0</v>
      </c>
      <c r="CW628" s="471">
        <f t="shared" si="1357"/>
        <v>0</v>
      </c>
      <c r="CX628" s="470">
        <f t="shared" si="1358"/>
        <v>0</v>
      </c>
      <c r="CY628" s="116">
        <f t="shared" si="1359"/>
        <v>0</v>
      </c>
      <c r="CZ628" s="116">
        <f t="shared" si="1360"/>
        <v>0</v>
      </c>
      <c r="DA628" s="116">
        <f t="shared" si="1361"/>
        <v>0</v>
      </c>
      <c r="DB628" s="116">
        <f t="shared" si="1362"/>
        <v>0</v>
      </c>
      <c r="DC628" s="116">
        <f t="shared" si="1363"/>
        <v>0</v>
      </c>
      <c r="DD628" s="116">
        <f t="shared" si="1364"/>
        <v>0</v>
      </c>
      <c r="DE628" s="116">
        <f t="shared" si="1365"/>
        <v>0</v>
      </c>
      <c r="DF628" s="116">
        <f t="shared" si="1366"/>
        <v>0</v>
      </c>
      <c r="DG628" s="116">
        <f t="shared" si="1367"/>
        <v>0</v>
      </c>
      <c r="DH628" s="116">
        <f t="shared" si="1368"/>
        <v>0</v>
      </c>
      <c r="DI628" s="471">
        <f t="shared" si="1369"/>
        <v>0</v>
      </c>
      <c r="DJ628" s="470">
        <f t="shared" si="1370"/>
        <v>0</v>
      </c>
      <c r="DK628" s="116">
        <f t="shared" si="1371"/>
        <v>0</v>
      </c>
      <c r="DL628" s="116">
        <f t="shared" si="1372"/>
        <v>24.286425720872199</v>
      </c>
      <c r="DM628" s="116">
        <f t="shared" si="1373"/>
        <v>0</v>
      </c>
      <c r="DN628" s="116">
        <f t="shared" si="1374"/>
        <v>0</v>
      </c>
      <c r="DO628" s="116">
        <f t="shared" si="1375"/>
        <v>23.702337182285198</v>
      </c>
      <c r="DP628" s="116">
        <f t="shared" si="1376"/>
        <v>0</v>
      </c>
      <c r="DQ628" s="116">
        <f t="shared" si="1377"/>
        <v>0</v>
      </c>
      <c r="DR628" s="116">
        <f t="shared" si="1378"/>
        <v>23.023531583386902</v>
      </c>
      <c r="DS628" s="116">
        <f t="shared" si="1379"/>
        <v>0</v>
      </c>
      <c r="DT628" s="116">
        <f t="shared" si="1380"/>
        <v>0</v>
      </c>
      <c r="DU628" s="471">
        <f t="shared" si="1381"/>
        <v>22.173506683156301</v>
      </c>
      <c r="DV628" s="470">
        <f t="shared" si="1382"/>
        <v>0</v>
      </c>
      <c r="DW628" s="470">
        <f t="shared" si="1383"/>
        <v>0</v>
      </c>
      <c r="DX628" s="470">
        <f t="shared" si="1384"/>
        <v>0</v>
      </c>
      <c r="DY628" s="470">
        <f t="shared" si="1385"/>
        <v>0</v>
      </c>
      <c r="DZ628" s="470">
        <f t="shared" si="1386"/>
        <v>0</v>
      </c>
      <c r="EA628" s="470">
        <f t="shared" si="1387"/>
        <v>0</v>
      </c>
      <c r="EB628" s="470">
        <f t="shared" si="1388"/>
        <v>0</v>
      </c>
      <c r="EC628" s="470">
        <f t="shared" si="1389"/>
        <v>0</v>
      </c>
      <c r="ED628" s="470">
        <f t="shared" si="1390"/>
        <v>0</v>
      </c>
      <c r="EE628" s="470">
        <f t="shared" si="1391"/>
        <v>0</v>
      </c>
      <c r="EF628" s="470">
        <f t="shared" si="1392"/>
        <v>0</v>
      </c>
      <c r="EG628" s="470">
        <f t="shared" si="1393"/>
        <v>0</v>
      </c>
      <c r="EH628" s="466">
        <f t="shared" si="1394"/>
        <v>24.240449727323643</v>
      </c>
      <c r="EI628" s="122">
        <f t="shared" si="1395"/>
        <v>73.383740551437214</v>
      </c>
      <c r="EJ628" s="122">
        <f t="shared" si="1396"/>
        <v>0.87179740596692634</v>
      </c>
      <c r="EK628" s="122">
        <f t="shared" si="1397"/>
        <v>28.1339518074677</v>
      </c>
      <c r="EL628" s="122">
        <f t="shared" si="1398"/>
        <v>83.954997508040876</v>
      </c>
      <c r="EM628" s="122">
        <f t="shared" si="1399"/>
        <v>0.90560806813296801</v>
      </c>
      <c r="EN628" s="122">
        <f t="shared" si="1400"/>
        <v>32.241102301246841</v>
      </c>
      <c r="EO628" s="122">
        <f t="shared" si="1401"/>
        <v>92.892096733455219</v>
      </c>
      <c r="EP628" s="122">
        <f t="shared" si="1402"/>
        <v>0.94768527721814766</v>
      </c>
      <c r="EQ628" s="122">
        <f t="shared" si="1403"/>
        <v>41.787997343070181</v>
      </c>
      <c r="ER628" s="122">
        <f t="shared" si="1404"/>
        <v>120.26983586835212</v>
      </c>
      <c r="ES628" s="469">
        <f t="shared" si="1405"/>
        <v>1.0050779543354542</v>
      </c>
      <c r="ET628" s="466">
        <f t="shared" si="1406"/>
        <v>0</v>
      </c>
      <c r="EU628" s="122">
        <f t="shared" si="1407"/>
        <v>0</v>
      </c>
      <c r="EV628" s="122">
        <f t="shared" si="1408"/>
        <v>0</v>
      </c>
      <c r="EW628" s="122">
        <f t="shared" si="1409"/>
        <v>0</v>
      </c>
      <c r="EX628" s="122">
        <f t="shared" si="1410"/>
        <v>0</v>
      </c>
      <c r="EY628" s="122">
        <f t="shared" si="1411"/>
        <v>0</v>
      </c>
      <c r="EZ628" s="122">
        <f t="shared" si="1412"/>
        <v>0</v>
      </c>
      <c r="FA628" s="122">
        <f t="shared" si="1413"/>
        <v>0</v>
      </c>
      <c r="FB628" s="122">
        <f t="shared" si="1414"/>
        <v>0</v>
      </c>
      <c r="FC628" s="122">
        <f t="shared" si="1415"/>
        <v>0</v>
      </c>
      <c r="FD628" s="122">
        <f t="shared" si="1416"/>
        <v>0</v>
      </c>
      <c r="FE628" s="469">
        <f t="shared" si="1417"/>
        <v>0</v>
      </c>
      <c r="FF628" s="466">
        <f t="shared" si="1418"/>
        <v>0</v>
      </c>
      <c r="FG628" s="466">
        <f t="shared" si="1419"/>
        <v>0</v>
      </c>
      <c r="FH628" s="466">
        <f t="shared" si="1420"/>
        <v>0.87179740596692634</v>
      </c>
      <c r="FI628" s="466">
        <f t="shared" si="1421"/>
        <v>0</v>
      </c>
      <c r="FJ628" s="466">
        <f t="shared" si="1422"/>
        <v>0</v>
      </c>
      <c r="FK628" s="466">
        <f t="shared" si="1423"/>
        <v>0.90560806813296801</v>
      </c>
      <c r="FL628" s="466">
        <f t="shared" si="1424"/>
        <v>0</v>
      </c>
      <c r="FM628" s="466">
        <f t="shared" si="1425"/>
        <v>0</v>
      </c>
      <c r="FN628" s="466">
        <f t="shared" si="1426"/>
        <v>0.94768527721814766</v>
      </c>
      <c r="FO628" s="466">
        <f t="shared" si="1427"/>
        <v>0</v>
      </c>
      <c r="FP628" s="466">
        <f t="shared" si="1428"/>
        <v>0</v>
      </c>
      <c r="FQ628" s="468">
        <f t="shared" si="1429"/>
        <v>1.0050779543354542</v>
      </c>
      <c r="FR628" s="466">
        <f t="shared" si="1430"/>
        <v>0</v>
      </c>
      <c r="FS628" s="466">
        <f t="shared" si="1431"/>
        <v>0</v>
      </c>
      <c r="FT628" s="466">
        <f t="shared" si="1432"/>
        <v>0</v>
      </c>
      <c r="FU628" s="466">
        <f t="shared" si="1433"/>
        <v>0</v>
      </c>
      <c r="FV628" s="466">
        <f t="shared" si="1434"/>
        <v>0</v>
      </c>
      <c r="FW628" s="466">
        <f t="shared" si="1435"/>
        <v>0</v>
      </c>
      <c r="FX628" s="466">
        <f t="shared" si="1436"/>
        <v>0</v>
      </c>
      <c r="FY628" s="466">
        <f t="shared" si="1437"/>
        <v>0</v>
      </c>
      <c r="FZ628" s="466">
        <f t="shared" si="1438"/>
        <v>0</v>
      </c>
      <c r="GA628" s="466">
        <f t="shared" si="1439"/>
        <v>0</v>
      </c>
      <c r="GB628" s="466">
        <f t="shared" si="1440"/>
        <v>0</v>
      </c>
      <c r="GC628" s="468">
        <f t="shared" si="1441"/>
        <v>0</v>
      </c>
    </row>
    <row r="629" spans="1:185">
      <c r="A629" s="97">
        <v>626</v>
      </c>
      <c r="B629" s="97" t="s">
        <v>11</v>
      </c>
      <c r="C629" s="97" t="s">
        <v>213</v>
      </c>
      <c r="D629" s="97" t="s">
        <v>935</v>
      </c>
      <c r="E629" s="321">
        <v>3.5563782267347901</v>
      </c>
      <c r="F629" s="122">
        <v>0</v>
      </c>
      <c r="G629" s="122">
        <v>26.006746469674798</v>
      </c>
      <c r="H629" s="122">
        <v>3.5563782267347901</v>
      </c>
      <c r="I629" s="122">
        <v>0</v>
      </c>
      <c r="J629" s="122">
        <v>26.0037677436686</v>
      </c>
      <c r="K629" s="122">
        <v>3.5563782267347901</v>
      </c>
      <c r="L629" s="122">
        <v>0</v>
      </c>
      <c r="M629" s="122">
        <v>26.000305981012801</v>
      </c>
      <c r="N629" s="122">
        <v>3.5563782267347901</v>
      </c>
      <c r="O629" s="122">
        <v>0</v>
      </c>
      <c r="P629" s="475">
        <v>25.995971036721102</v>
      </c>
      <c r="Q629" s="474">
        <v>1</v>
      </c>
      <c r="R629" s="97">
        <v>3.5563782267347901</v>
      </c>
      <c r="S629" s="97">
        <v>0</v>
      </c>
      <c r="T629" s="97">
        <v>26.006746469674798</v>
      </c>
      <c r="U629" s="97">
        <v>3.5563782267347901</v>
      </c>
      <c r="V629" s="97">
        <v>0</v>
      </c>
      <c r="W629" s="97">
        <v>26.0037677436686</v>
      </c>
      <c r="X629" s="97">
        <v>3.5563782267347901</v>
      </c>
      <c r="Y629" s="97">
        <v>0</v>
      </c>
      <c r="Z629" s="97">
        <v>26.000305981012801</v>
      </c>
      <c r="AA629" s="97">
        <v>3.5563782267347901</v>
      </c>
      <c r="AB629" s="97">
        <v>0</v>
      </c>
      <c r="AC629" s="97">
        <v>25.995971036721102</v>
      </c>
      <c r="AD629" s="321">
        <v>14572.5995476561</v>
      </c>
      <c r="AE629" s="97">
        <v>0</v>
      </c>
      <c r="AF629" s="97">
        <v>106565.1282507</v>
      </c>
      <c r="AG629" s="97">
        <v>14572.5995476561</v>
      </c>
      <c r="AH629" s="97">
        <v>0</v>
      </c>
      <c r="AI629" s="97">
        <v>106552.922636313</v>
      </c>
      <c r="AJ629" s="97">
        <v>14572.5995476561</v>
      </c>
      <c r="AK629" s="97">
        <v>0</v>
      </c>
      <c r="AL629" s="97">
        <v>106538.734375</v>
      </c>
      <c r="AM629" s="97">
        <v>14572.5995476561</v>
      </c>
      <c r="AN629" s="97">
        <v>0</v>
      </c>
      <c r="AO629" s="97">
        <v>106520.97488472601</v>
      </c>
      <c r="AP629" s="466">
        <f t="shared" si="1298"/>
        <v>4097.5955364105384</v>
      </c>
      <c r="AQ629" s="122">
        <f t="shared" si="1299"/>
        <v>0</v>
      </c>
      <c r="AR629" s="473">
        <f t="shared" si="1300"/>
        <v>4097.5955364105394</v>
      </c>
      <c r="AS629" s="122">
        <f t="shared" si="1301"/>
        <v>4097.5955364105384</v>
      </c>
      <c r="AT629" s="122">
        <f t="shared" si="1302"/>
        <v>0</v>
      </c>
      <c r="AU629" s="122">
        <f t="shared" si="1303"/>
        <v>4097.5955364105466</v>
      </c>
      <c r="AV629" s="122">
        <f t="shared" si="1304"/>
        <v>4097.5955364105384</v>
      </c>
      <c r="AW629" s="122">
        <f t="shared" si="1305"/>
        <v>0</v>
      </c>
      <c r="AX629" s="122">
        <f t="shared" si="1306"/>
        <v>4097.5954072541244</v>
      </c>
      <c r="AY629" s="122">
        <f t="shared" si="1307"/>
        <v>4097.5955364105384</v>
      </c>
      <c r="AZ629" s="122">
        <f t="shared" si="1308"/>
        <v>0</v>
      </c>
      <c r="BA629" s="469">
        <f t="shared" si="1309"/>
        <v>4097.5955364105375</v>
      </c>
      <c r="BB629" s="97">
        <f t="shared" si="1310"/>
        <v>0.54882819101243885</v>
      </c>
      <c r="BC629" s="97">
        <f t="shared" si="1311"/>
        <v>0</v>
      </c>
      <c r="BD629" s="97">
        <f t="shared" si="1312"/>
        <v>4.0134189079701468</v>
      </c>
      <c r="BE629" s="97">
        <f t="shared" si="1313"/>
        <v>0.54882819101243885</v>
      </c>
      <c r="BF629" s="97">
        <f t="shared" si="1314"/>
        <v>0</v>
      </c>
      <c r="BG629" s="97">
        <f t="shared" si="1315"/>
        <v>4.0129592243534802</v>
      </c>
      <c r="BH629" s="97">
        <f t="shared" si="1316"/>
        <v>0.54882819101243885</v>
      </c>
      <c r="BI629" s="97">
        <f t="shared" si="1317"/>
        <v>0</v>
      </c>
      <c r="BJ629" s="97">
        <f t="shared" si="1318"/>
        <v>4.0124249974476305</v>
      </c>
      <c r="BK629" s="97">
        <f t="shared" si="1319"/>
        <v>0.54882819101243885</v>
      </c>
      <c r="BL629" s="97">
        <f t="shared" si="1320"/>
        <v>0</v>
      </c>
      <c r="BM629" s="469">
        <f t="shared" si="1321"/>
        <v>4.011756019211326</v>
      </c>
      <c r="BN629" s="467">
        <f t="shared" si="1322"/>
        <v>10921942.306901127</v>
      </c>
      <c r="BO629" s="97">
        <f t="shared" si="1323"/>
        <v>0</v>
      </c>
      <c r="BP629" s="97">
        <f t="shared" si="1324"/>
        <v>3563066.4215099155</v>
      </c>
      <c r="BQ629" s="97">
        <f t="shared" si="1325"/>
        <v>10921942.306901127</v>
      </c>
      <c r="BR629" s="97">
        <f t="shared" si="1326"/>
        <v>0</v>
      </c>
      <c r="BS629" s="97">
        <f t="shared" si="1327"/>
        <v>3563296.2033602968</v>
      </c>
      <c r="BT629" s="97">
        <f t="shared" si="1328"/>
        <v>10921942.306901127</v>
      </c>
      <c r="BU629" s="97">
        <f t="shared" si="1329"/>
        <v>0</v>
      </c>
      <c r="BV629" s="97">
        <f t="shared" si="1330"/>
        <v>3563563.1865026071</v>
      </c>
      <c r="BW629" s="97">
        <f t="shared" si="1331"/>
        <v>10921942.306901127</v>
      </c>
      <c r="BX629" s="97">
        <f t="shared" si="1332"/>
        <v>0</v>
      </c>
      <c r="BY629" s="469">
        <f t="shared" si="1333"/>
        <v>3563897.8438126538</v>
      </c>
      <c r="BZ629" s="470">
        <f t="shared" si="1334"/>
        <v>0.15355428487324962</v>
      </c>
      <c r="CA629" s="470">
        <f t="shared" si="1335"/>
        <v>0</v>
      </c>
      <c r="CB629" s="470">
        <f t="shared" si="1336"/>
        <v>6.8502733043993682E-3</v>
      </c>
      <c r="CC629" s="470">
        <f t="shared" si="1337"/>
        <v>0.15355428487324962</v>
      </c>
      <c r="CD629" s="470">
        <f t="shared" si="1338"/>
        <v>0</v>
      </c>
      <c r="CE629" s="470">
        <f t="shared" si="1339"/>
        <v>6.8514998258817489E-3</v>
      </c>
      <c r="CF629" s="470">
        <f t="shared" si="1340"/>
        <v>0.15355428487324962</v>
      </c>
      <c r="CG629" s="470">
        <f t="shared" si="1341"/>
        <v>0</v>
      </c>
      <c r="CH629" s="470">
        <f t="shared" si="1342"/>
        <v>6.8529254792327517E-3</v>
      </c>
      <c r="CI629" s="470">
        <f t="shared" si="1343"/>
        <v>0.15355428487324962</v>
      </c>
      <c r="CJ629" s="470">
        <f t="shared" si="1344"/>
        <v>0</v>
      </c>
      <c r="CK629" s="472">
        <f t="shared" si="1345"/>
        <v>6.8547119066612334E-3</v>
      </c>
      <c r="CL629" s="470">
        <f t="shared" si="1346"/>
        <v>0</v>
      </c>
      <c r="CM629" s="116">
        <f t="shared" si="1347"/>
        <v>0</v>
      </c>
      <c r="CN629" s="116">
        <f t="shared" si="1348"/>
        <v>0</v>
      </c>
      <c r="CO629" s="116">
        <f t="shared" si="1349"/>
        <v>0</v>
      </c>
      <c r="CP629" s="116">
        <f t="shared" si="1350"/>
        <v>0</v>
      </c>
      <c r="CQ629" s="116">
        <f t="shared" si="1351"/>
        <v>0</v>
      </c>
      <c r="CR629" s="116">
        <f t="shared" si="1352"/>
        <v>0</v>
      </c>
      <c r="CS629" s="116">
        <f t="shared" si="1353"/>
        <v>0</v>
      </c>
      <c r="CT629" s="116">
        <f t="shared" si="1354"/>
        <v>0</v>
      </c>
      <c r="CU629" s="116">
        <f t="shared" si="1355"/>
        <v>0</v>
      </c>
      <c r="CV629" s="116">
        <f t="shared" si="1356"/>
        <v>0</v>
      </c>
      <c r="CW629" s="471">
        <f t="shared" si="1357"/>
        <v>0</v>
      </c>
      <c r="CX629" s="470">
        <f t="shared" si="1358"/>
        <v>0</v>
      </c>
      <c r="CY629" s="116">
        <f t="shared" si="1359"/>
        <v>0</v>
      </c>
      <c r="CZ629" s="116">
        <f t="shared" si="1360"/>
        <v>0</v>
      </c>
      <c r="DA629" s="116">
        <f t="shared" si="1361"/>
        <v>0</v>
      </c>
      <c r="DB629" s="116">
        <f t="shared" si="1362"/>
        <v>0</v>
      </c>
      <c r="DC629" s="116">
        <f t="shared" si="1363"/>
        <v>0</v>
      </c>
      <c r="DD629" s="116">
        <f t="shared" si="1364"/>
        <v>0</v>
      </c>
      <c r="DE629" s="116">
        <f t="shared" si="1365"/>
        <v>0</v>
      </c>
      <c r="DF629" s="116">
        <f t="shared" si="1366"/>
        <v>0</v>
      </c>
      <c r="DG629" s="116">
        <f t="shared" si="1367"/>
        <v>0</v>
      </c>
      <c r="DH629" s="116">
        <f t="shared" si="1368"/>
        <v>0</v>
      </c>
      <c r="DI629" s="471">
        <f t="shared" si="1369"/>
        <v>0</v>
      </c>
      <c r="DJ629" s="470">
        <f t="shared" si="1370"/>
        <v>0</v>
      </c>
      <c r="DK629" s="116">
        <f t="shared" si="1371"/>
        <v>0</v>
      </c>
      <c r="DL629" s="116">
        <f t="shared" si="1372"/>
        <v>26.006746469674798</v>
      </c>
      <c r="DM629" s="116">
        <f t="shared" si="1373"/>
        <v>0</v>
      </c>
      <c r="DN629" s="116">
        <f t="shared" si="1374"/>
        <v>0</v>
      </c>
      <c r="DO629" s="116">
        <f t="shared" si="1375"/>
        <v>26.0037677436686</v>
      </c>
      <c r="DP629" s="116">
        <f t="shared" si="1376"/>
        <v>0</v>
      </c>
      <c r="DQ629" s="116">
        <f t="shared" si="1377"/>
        <v>0</v>
      </c>
      <c r="DR629" s="116">
        <f t="shared" si="1378"/>
        <v>26.000305981012801</v>
      </c>
      <c r="DS629" s="116">
        <f t="shared" si="1379"/>
        <v>0</v>
      </c>
      <c r="DT629" s="116">
        <f t="shared" si="1380"/>
        <v>0</v>
      </c>
      <c r="DU629" s="471">
        <f t="shared" si="1381"/>
        <v>25.995971036721102</v>
      </c>
      <c r="DV629" s="470">
        <f t="shared" si="1382"/>
        <v>0</v>
      </c>
      <c r="DW629" s="470">
        <f t="shared" si="1383"/>
        <v>0</v>
      </c>
      <c r="DX629" s="470">
        <f t="shared" si="1384"/>
        <v>0</v>
      </c>
      <c r="DY629" s="470">
        <f t="shared" si="1385"/>
        <v>0</v>
      </c>
      <c r="DZ629" s="470">
        <f t="shared" si="1386"/>
        <v>0</v>
      </c>
      <c r="EA629" s="470">
        <f t="shared" si="1387"/>
        <v>0</v>
      </c>
      <c r="EB629" s="470">
        <f t="shared" si="1388"/>
        <v>0</v>
      </c>
      <c r="EC629" s="470">
        <f t="shared" si="1389"/>
        <v>0</v>
      </c>
      <c r="ED629" s="470">
        <f t="shared" si="1390"/>
        <v>0</v>
      </c>
      <c r="EE629" s="470">
        <f t="shared" si="1391"/>
        <v>0</v>
      </c>
      <c r="EF629" s="470">
        <f t="shared" si="1392"/>
        <v>0</v>
      </c>
      <c r="EG629" s="470">
        <f t="shared" si="1393"/>
        <v>0</v>
      </c>
      <c r="EH629" s="466">
        <f t="shared" si="1394"/>
        <v>19.900476115764228</v>
      </c>
      <c r="EI629" s="122">
        <f t="shared" si="1395"/>
        <v>0</v>
      </c>
      <c r="EJ629" s="122">
        <f t="shared" si="1396"/>
        <v>0.88778831794361468</v>
      </c>
      <c r="EK629" s="122">
        <f t="shared" si="1397"/>
        <v>19.900476115764228</v>
      </c>
      <c r="EL629" s="122">
        <f t="shared" si="1398"/>
        <v>0</v>
      </c>
      <c r="EM629" s="122">
        <f t="shared" si="1399"/>
        <v>0.88794727385608374</v>
      </c>
      <c r="EN629" s="122">
        <f t="shared" si="1400"/>
        <v>19.900476115764228</v>
      </c>
      <c r="EO629" s="122">
        <f t="shared" si="1401"/>
        <v>0</v>
      </c>
      <c r="EP629" s="122">
        <f t="shared" si="1402"/>
        <v>0.8881320370522684</v>
      </c>
      <c r="EQ629" s="122">
        <f t="shared" si="1403"/>
        <v>19.900476115764228</v>
      </c>
      <c r="ER629" s="122">
        <f t="shared" si="1404"/>
        <v>0</v>
      </c>
      <c r="ES629" s="469">
        <f t="shared" si="1405"/>
        <v>0.8883635561948463</v>
      </c>
      <c r="ET629" s="466">
        <f t="shared" si="1406"/>
        <v>0</v>
      </c>
      <c r="EU629" s="122">
        <f t="shared" si="1407"/>
        <v>0</v>
      </c>
      <c r="EV629" s="122">
        <f t="shared" si="1408"/>
        <v>0</v>
      </c>
      <c r="EW629" s="122">
        <f t="shared" si="1409"/>
        <v>0</v>
      </c>
      <c r="EX629" s="122">
        <f t="shared" si="1410"/>
        <v>0</v>
      </c>
      <c r="EY629" s="122">
        <f t="shared" si="1411"/>
        <v>0</v>
      </c>
      <c r="EZ629" s="122">
        <f t="shared" si="1412"/>
        <v>0</v>
      </c>
      <c r="FA629" s="122">
        <f t="shared" si="1413"/>
        <v>0</v>
      </c>
      <c r="FB629" s="122">
        <f t="shared" si="1414"/>
        <v>0</v>
      </c>
      <c r="FC629" s="122">
        <f t="shared" si="1415"/>
        <v>0</v>
      </c>
      <c r="FD629" s="122">
        <f t="shared" si="1416"/>
        <v>0</v>
      </c>
      <c r="FE629" s="469">
        <f t="shared" si="1417"/>
        <v>0</v>
      </c>
      <c r="FF629" s="466">
        <f t="shared" si="1418"/>
        <v>0</v>
      </c>
      <c r="FG629" s="466">
        <f t="shared" si="1419"/>
        <v>0</v>
      </c>
      <c r="FH629" s="466">
        <f t="shared" si="1420"/>
        <v>0.88778831794361468</v>
      </c>
      <c r="FI629" s="466">
        <f t="shared" si="1421"/>
        <v>0</v>
      </c>
      <c r="FJ629" s="466">
        <f t="shared" si="1422"/>
        <v>0</v>
      </c>
      <c r="FK629" s="466">
        <f t="shared" si="1423"/>
        <v>0.88794727385608374</v>
      </c>
      <c r="FL629" s="466">
        <f t="shared" si="1424"/>
        <v>0</v>
      </c>
      <c r="FM629" s="466">
        <f t="shared" si="1425"/>
        <v>0</v>
      </c>
      <c r="FN629" s="466">
        <f t="shared" si="1426"/>
        <v>0.8881320370522684</v>
      </c>
      <c r="FO629" s="466">
        <f t="shared" si="1427"/>
        <v>0</v>
      </c>
      <c r="FP629" s="466">
        <f t="shared" si="1428"/>
        <v>0</v>
      </c>
      <c r="FQ629" s="468">
        <f t="shared" si="1429"/>
        <v>0.8883635561948463</v>
      </c>
      <c r="FR629" s="466">
        <f t="shared" si="1430"/>
        <v>0</v>
      </c>
      <c r="FS629" s="466">
        <f t="shared" si="1431"/>
        <v>0</v>
      </c>
      <c r="FT629" s="466">
        <f t="shared" si="1432"/>
        <v>0</v>
      </c>
      <c r="FU629" s="466">
        <f t="shared" si="1433"/>
        <v>0</v>
      </c>
      <c r="FV629" s="466">
        <f t="shared" si="1434"/>
        <v>0</v>
      </c>
      <c r="FW629" s="466">
        <f t="shared" si="1435"/>
        <v>0</v>
      </c>
      <c r="FX629" s="466">
        <f t="shared" si="1436"/>
        <v>0</v>
      </c>
      <c r="FY629" s="466">
        <f t="shared" si="1437"/>
        <v>0</v>
      </c>
      <c r="FZ629" s="466">
        <f t="shared" si="1438"/>
        <v>0</v>
      </c>
      <c r="GA629" s="466">
        <f t="shared" si="1439"/>
        <v>0</v>
      </c>
      <c r="GB629" s="466">
        <f t="shared" si="1440"/>
        <v>0</v>
      </c>
      <c r="GC629" s="468">
        <f t="shared" si="1441"/>
        <v>0</v>
      </c>
    </row>
    <row r="630" spans="1:185">
      <c r="A630" s="97">
        <v>627</v>
      </c>
      <c r="B630" s="97" t="s">
        <v>11</v>
      </c>
      <c r="C630" s="97" t="s">
        <v>213</v>
      </c>
      <c r="D630" s="97" t="s">
        <v>935</v>
      </c>
      <c r="E630" s="321">
        <v>3.7161093585699199</v>
      </c>
      <c r="F630" s="122">
        <v>2.2198317560462599</v>
      </c>
      <c r="G630" s="122">
        <v>11.967939011566701</v>
      </c>
      <c r="H630" s="122">
        <v>3.4095303364878999</v>
      </c>
      <c r="I630" s="122">
        <v>2.1250877497371099</v>
      </c>
      <c r="J630" s="122">
        <v>11.7357009831755</v>
      </c>
      <c r="K630" s="122">
        <v>3.1958540483701299</v>
      </c>
      <c r="L630" s="122">
        <v>2.0590540483701298</v>
      </c>
      <c r="M630" s="122">
        <v>11.4658027339642</v>
      </c>
      <c r="N630" s="122">
        <v>2.7090437223974702</v>
      </c>
      <c r="O630" s="122">
        <v>1.9086120504731801</v>
      </c>
      <c r="P630" s="475">
        <v>11.127826393270199</v>
      </c>
      <c r="Q630" s="474">
        <v>2</v>
      </c>
      <c r="R630" s="97">
        <v>7.4322187171398504</v>
      </c>
      <c r="S630" s="97">
        <v>4.4396635120925296</v>
      </c>
      <c r="T630" s="97">
        <v>23.935878023133501</v>
      </c>
      <c r="U630" s="97">
        <v>6.8190606729758096</v>
      </c>
      <c r="V630" s="97">
        <v>4.2501754994742296</v>
      </c>
      <c r="W630" s="97">
        <v>23.471401966351099</v>
      </c>
      <c r="X630" s="97">
        <v>6.3917080967402704</v>
      </c>
      <c r="Y630" s="97">
        <v>4.1181080967402703</v>
      </c>
      <c r="Z630" s="97">
        <v>22.931605467928399</v>
      </c>
      <c r="AA630" s="97">
        <v>5.4180874447949501</v>
      </c>
      <c r="AB630" s="97">
        <v>3.8172241009463699</v>
      </c>
      <c r="AC630" s="97">
        <v>22.255652786540399</v>
      </c>
      <c r="AD630" s="321">
        <v>1149.61663117745</v>
      </c>
      <c r="AE630" s="97">
        <v>686.727773304474</v>
      </c>
      <c r="AF630" s="97">
        <v>3702.4049620297801</v>
      </c>
      <c r="AG630" s="97">
        <v>1054.77325910531</v>
      </c>
      <c r="AH630" s="97">
        <v>657.41774099711097</v>
      </c>
      <c r="AI630" s="97">
        <v>3630.5597405713102</v>
      </c>
      <c r="AJ630" s="97">
        <v>988.670302812611</v>
      </c>
      <c r="AK630" s="97">
        <v>636.98953666167597</v>
      </c>
      <c r="AL630" s="97">
        <v>3547.0640563964798</v>
      </c>
      <c r="AM630" s="97">
        <v>838.07052412836401</v>
      </c>
      <c r="AN630" s="97">
        <v>590.44875808877202</v>
      </c>
      <c r="AO630" s="97">
        <v>3442.5074873151498</v>
      </c>
      <c r="AP630" s="466">
        <f t="shared" si="1298"/>
        <v>154.68013993267658</v>
      </c>
      <c r="AQ630" s="122">
        <f t="shared" si="1299"/>
        <v>154.68013993267729</v>
      </c>
      <c r="AR630" s="473">
        <f t="shared" si="1300"/>
        <v>154.68013993267709</v>
      </c>
      <c r="AS630" s="122">
        <f t="shared" si="1301"/>
        <v>154.68013993267658</v>
      </c>
      <c r="AT630" s="122">
        <f t="shared" si="1302"/>
        <v>154.68013993267741</v>
      </c>
      <c r="AU630" s="122">
        <f t="shared" si="1303"/>
        <v>154.68013993267752</v>
      </c>
      <c r="AV630" s="122">
        <f t="shared" si="1304"/>
        <v>154.68013993267721</v>
      </c>
      <c r="AW630" s="122">
        <f t="shared" si="1305"/>
        <v>154.68013993267721</v>
      </c>
      <c r="AX630" s="122">
        <f t="shared" si="1306"/>
        <v>154.6801448924856</v>
      </c>
      <c r="AY630" s="122">
        <f t="shared" si="1307"/>
        <v>154.68013993267715</v>
      </c>
      <c r="AZ630" s="122">
        <f t="shared" si="1308"/>
        <v>154.68013993267709</v>
      </c>
      <c r="BA630" s="469">
        <f t="shared" si="1309"/>
        <v>154.68013993267738</v>
      </c>
      <c r="BB630" s="97">
        <f t="shared" si="1310"/>
        <v>0.57347825423530685</v>
      </c>
      <c r="BC630" s="97">
        <f t="shared" si="1311"/>
        <v>0.34256936955251666</v>
      </c>
      <c r="BD630" s="97">
        <f t="shared" si="1312"/>
        <v>1.8469189436849989</v>
      </c>
      <c r="BE630" s="97">
        <f t="shared" si="1313"/>
        <v>0.52616629826089378</v>
      </c>
      <c r="BF630" s="97">
        <f t="shared" si="1314"/>
        <v>0.32794826395665244</v>
      </c>
      <c r="BG630" s="97">
        <f t="shared" si="1315"/>
        <v>1.8110794550591611</v>
      </c>
      <c r="BH630" s="97">
        <f t="shared" si="1316"/>
        <v>0.49319129864236366</v>
      </c>
      <c r="BI630" s="97">
        <f t="shared" si="1317"/>
        <v>0.31775779642014146</v>
      </c>
      <c r="BJ630" s="97">
        <f t="shared" si="1318"/>
        <v>1.7694281574669861</v>
      </c>
      <c r="BK630" s="97">
        <f t="shared" si="1319"/>
        <v>0.41806564733753843</v>
      </c>
      <c r="BL630" s="97">
        <f t="shared" si="1320"/>
        <v>0.29454125298913331</v>
      </c>
      <c r="BM630" s="469">
        <f t="shared" si="1321"/>
        <v>1.717270897512553</v>
      </c>
      <c r="BN630" s="467">
        <f t="shared" si="1322"/>
        <v>402219.38763932732</v>
      </c>
      <c r="BO630" s="97">
        <f t="shared" si="1323"/>
        <v>537581.88323459844</v>
      </c>
      <c r="BP630" s="97">
        <f t="shared" si="1324"/>
        <v>208208.24059231841</v>
      </c>
      <c r="BQ630" s="97">
        <f t="shared" si="1325"/>
        <v>422197.62061673001</v>
      </c>
      <c r="BR630" s="97">
        <f t="shared" si="1326"/>
        <v>550946.77033142466</v>
      </c>
      <c r="BS630" s="97">
        <f t="shared" si="1327"/>
        <v>210517.99793235012</v>
      </c>
      <c r="BT630" s="97">
        <f t="shared" si="1328"/>
        <v>437865.14159887732</v>
      </c>
      <c r="BU630" s="97">
        <f t="shared" si="1329"/>
        <v>560825.66084989859</v>
      </c>
      <c r="BV630" s="97">
        <f t="shared" si="1330"/>
        <v>213293.74416165485</v>
      </c>
      <c r="BW630" s="97">
        <f t="shared" si="1331"/>
        <v>480559.75998792012</v>
      </c>
      <c r="BX630" s="97">
        <f t="shared" si="1332"/>
        <v>585300.33768552332</v>
      </c>
      <c r="BY630" s="469">
        <f t="shared" si="1333"/>
        <v>216917.10308311562</v>
      </c>
      <c r="BZ630" s="470">
        <f t="shared" si="1334"/>
        <v>2.7059173239328046E-3</v>
      </c>
      <c r="CA630" s="470">
        <f t="shared" si="1335"/>
        <v>6.0543088656421851E-3</v>
      </c>
      <c r="CB630" s="470">
        <f t="shared" si="1336"/>
        <v>4.3492918954360002E-4</v>
      </c>
      <c r="CC630" s="470">
        <f t="shared" si="1337"/>
        <v>3.0957168506354168E-3</v>
      </c>
      <c r="CD630" s="470">
        <f t="shared" si="1338"/>
        <v>6.4814590644501607E-3</v>
      </c>
      <c r="CE630" s="470">
        <f t="shared" si="1339"/>
        <v>4.4845637732707959E-4</v>
      </c>
      <c r="CF630" s="470">
        <f t="shared" si="1340"/>
        <v>3.4252592184410438E-3</v>
      </c>
      <c r="CG630" s="470">
        <f t="shared" si="1341"/>
        <v>6.8092634733632387E-3</v>
      </c>
      <c r="CH630" s="470">
        <f t="shared" si="1342"/>
        <v>4.6506500484661315E-4</v>
      </c>
      <c r="CI630" s="470">
        <f t="shared" si="1343"/>
        <v>4.4347730161644434E-3</v>
      </c>
      <c r="CJ630" s="470">
        <f t="shared" si="1344"/>
        <v>7.6665702904424081E-3</v>
      </c>
      <c r="CK630" s="472">
        <f t="shared" si="1345"/>
        <v>4.8733035414333267E-4</v>
      </c>
      <c r="CL630" s="470">
        <f t="shared" si="1346"/>
        <v>0</v>
      </c>
      <c r="CM630" s="116">
        <f t="shared" si="1347"/>
        <v>0</v>
      </c>
      <c r="CN630" s="116">
        <f t="shared" si="1348"/>
        <v>0</v>
      </c>
      <c r="CO630" s="116">
        <f t="shared" si="1349"/>
        <v>0</v>
      </c>
      <c r="CP630" s="116">
        <f t="shared" si="1350"/>
        <v>0</v>
      </c>
      <c r="CQ630" s="116">
        <f t="shared" si="1351"/>
        <v>0</v>
      </c>
      <c r="CR630" s="116">
        <f t="shared" si="1352"/>
        <v>0</v>
      </c>
      <c r="CS630" s="116">
        <f t="shared" si="1353"/>
        <v>0</v>
      </c>
      <c r="CT630" s="116">
        <f t="shared" si="1354"/>
        <v>0</v>
      </c>
      <c r="CU630" s="116">
        <f t="shared" si="1355"/>
        <v>0</v>
      </c>
      <c r="CV630" s="116">
        <f t="shared" si="1356"/>
        <v>0</v>
      </c>
      <c r="CW630" s="471">
        <f t="shared" si="1357"/>
        <v>0</v>
      </c>
      <c r="CX630" s="470">
        <f t="shared" si="1358"/>
        <v>7.4322187171398504</v>
      </c>
      <c r="CY630" s="116">
        <f t="shared" si="1359"/>
        <v>0</v>
      </c>
      <c r="CZ630" s="116">
        <f t="shared" si="1360"/>
        <v>23.935878023133501</v>
      </c>
      <c r="DA630" s="116">
        <f t="shared" si="1361"/>
        <v>6.8190606729758096</v>
      </c>
      <c r="DB630" s="116">
        <f t="shared" si="1362"/>
        <v>0</v>
      </c>
      <c r="DC630" s="116">
        <f t="shared" si="1363"/>
        <v>23.471401966351099</v>
      </c>
      <c r="DD630" s="116">
        <f t="shared" si="1364"/>
        <v>6.3917080967402704</v>
      </c>
      <c r="DE630" s="116">
        <f t="shared" si="1365"/>
        <v>0</v>
      </c>
      <c r="DF630" s="116">
        <f t="shared" si="1366"/>
        <v>22.931605467928399</v>
      </c>
      <c r="DG630" s="116">
        <f t="shared" si="1367"/>
        <v>5.4180874447949501</v>
      </c>
      <c r="DH630" s="116">
        <f t="shared" si="1368"/>
        <v>0</v>
      </c>
      <c r="DI630" s="471">
        <f t="shared" si="1369"/>
        <v>22.255652786540399</v>
      </c>
      <c r="DJ630" s="470">
        <f t="shared" si="1370"/>
        <v>0</v>
      </c>
      <c r="DK630" s="116">
        <f t="shared" si="1371"/>
        <v>4.4396635120925296</v>
      </c>
      <c r="DL630" s="116">
        <f t="shared" si="1372"/>
        <v>0</v>
      </c>
      <c r="DM630" s="116">
        <f t="shared" si="1373"/>
        <v>0</v>
      </c>
      <c r="DN630" s="116">
        <f t="shared" si="1374"/>
        <v>4.2501754994742296</v>
      </c>
      <c r="DO630" s="116">
        <f t="shared" si="1375"/>
        <v>0</v>
      </c>
      <c r="DP630" s="116">
        <f t="shared" si="1376"/>
        <v>0</v>
      </c>
      <c r="DQ630" s="116">
        <f t="shared" si="1377"/>
        <v>4.1181080967402703</v>
      </c>
      <c r="DR630" s="116">
        <f t="shared" si="1378"/>
        <v>0</v>
      </c>
      <c r="DS630" s="116">
        <f t="shared" si="1379"/>
        <v>0</v>
      </c>
      <c r="DT630" s="116">
        <f t="shared" si="1380"/>
        <v>3.8172241009463699</v>
      </c>
      <c r="DU630" s="471">
        <f t="shared" si="1381"/>
        <v>0</v>
      </c>
      <c r="DV630" s="470">
        <f t="shared" si="1382"/>
        <v>0</v>
      </c>
      <c r="DW630" s="470">
        <f t="shared" si="1383"/>
        <v>0</v>
      </c>
      <c r="DX630" s="470">
        <f t="shared" si="1384"/>
        <v>0</v>
      </c>
      <c r="DY630" s="470">
        <f t="shared" si="1385"/>
        <v>0</v>
      </c>
      <c r="DZ630" s="470">
        <f t="shared" si="1386"/>
        <v>0</v>
      </c>
      <c r="EA630" s="470">
        <f t="shared" si="1387"/>
        <v>0</v>
      </c>
      <c r="EB630" s="470">
        <f t="shared" si="1388"/>
        <v>0</v>
      </c>
      <c r="EC630" s="470">
        <f t="shared" si="1389"/>
        <v>0</v>
      </c>
      <c r="ED630" s="470">
        <f t="shared" si="1390"/>
        <v>0</v>
      </c>
      <c r="EE630" s="470">
        <f t="shared" si="1391"/>
        <v>0</v>
      </c>
      <c r="EF630" s="470">
        <f t="shared" si="1392"/>
        <v>0</v>
      </c>
      <c r="EG630" s="470">
        <f t="shared" si="1393"/>
        <v>0</v>
      </c>
      <c r="EH630" s="466">
        <f t="shared" si="1394"/>
        <v>0.70136815941810859</v>
      </c>
      <c r="EI630" s="122">
        <f t="shared" si="1395"/>
        <v>1.5692643038600271</v>
      </c>
      <c r="EJ630" s="122">
        <f t="shared" si="1396"/>
        <v>0.11273274406774905</v>
      </c>
      <c r="EK630" s="122">
        <f t="shared" si="1397"/>
        <v>0.80240338845759362</v>
      </c>
      <c r="EL630" s="122">
        <f t="shared" si="1398"/>
        <v>1.6799807496594883</v>
      </c>
      <c r="EM630" s="122">
        <f t="shared" si="1399"/>
        <v>0.1162389630914748</v>
      </c>
      <c r="EN630" s="122">
        <f t="shared" si="1400"/>
        <v>0.88782008685922509</v>
      </c>
      <c r="EO630" s="122">
        <f t="shared" si="1401"/>
        <v>1.7649469727199745</v>
      </c>
      <c r="EP630" s="122">
        <f t="shared" si="1402"/>
        <v>0.12054388490516291</v>
      </c>
      <c r="EQ630" s="122">
        <f t="shared" si="1403"/>
        <v>1.1494839699180668</v>
      </c>
      <c r="ER630" s="122">
        <f t="shared" si="1404"/>
        <v>1.9871591220097009</v>
      </c>
      <c r="ES630" s="469">
        <f t="shared" si="1405"/>
        <v>0.12631501727381367</v>
      </c>
      <c r="ET630" s="466">
        <f t="shared" si="1406"/>
        <v>0.70136815941810859</v>
      </c>
      <c r="EU630" s="122">
        <f t="shared" si="1407"/>
        <v>0</v>
      </c>
      <c r="EV630" s="122">
        <f t="shared" si="1408"/>
        <v>0.11273274406774905</v>
      </c>
      <c r="EW630" s="122">
        <f t="shared" si="1409"/>
        <v>0.80240338845759362</v>
      </c>
      <c r="EX630" s="122">
        <f t="shared" si="1410"/>
        <v>0</v>
      </c>
      <c r="EY630" s="122">
        <f t="shared" si="1411"/>
        <v>0.1162389630914748</v>
      </c>
      <c r="EZ630" s="122">
        <f t="shared" si="1412"/>
        <v>0.88782008685922509</v>
      </c>
      <c r="FA630" s="122">
        <f t="shared" si="1413"/>
        <v>0</v>
      </c>
      <c r="FB630" s="122">
        <f t="shared" si="1414"/>
        <v>0.12054388490516291</v>
      </c>
      <c r="FC630" s="122">
        <f t="shared" si="1415"/>
        <v>1.1494839699180668</v>
      </c>
      <c r="FD630" s="122">
        <f t="shared" si="1416"/>
        <v>0</v>
      </c>
      <c r="FE630" s="469">
        <f t="shared" si="1417"/>
        <v>0.12631501727381367</v>
      </c>
      <c r="FF630" s="466">
        <f t="shared" si="1418"/>
        <v>0</v>
      </c>
      <c r="FG630" s="466">
        <f t="shared" si="1419"/>
        <v>1.5692643038600271</v>
      </c>
      <c r="FH630" s="466">
        <f t="shared" si="1420"/>
        <v>0</v>
      </c>
      <c r="FI630" s="466">
        <f t="shared" si="1421"/>
        <v>0</v>
      </c>
      <c r="FJ630" s="466">
        <f t="shared" si="1422"/>
        <v>1.6799807496594883</v>
      </c>
      <c r="FK630" s="466">
        <f t="shared" si="1423"/>
        <v>0</v>
      </c>
      <c r="FL630" s="466">
        <f t="shared" si="1424"/>
        <v>0</v>
      </c>
      <c r="FM630" s="466">
        <f t="shared" si="1425"/>
        <v>1.7649469727199745</v>
      </c>
      <c r="FN630" s="466">
        <f t="shared" si="1426"/>
        <v>0</v>
      </c>
      <c r="FO630" s="466">
        <f t="shared" si="1427"/>
        <v>0</v>
      </c>
      <c r="FP630" s="466">
        <f t="shared" si="1428"/>
        <v>1.9871591220097009</v>
      </c>
      <c r="FQ630" s="468">
        <f t="shared" si="1429"/>
        <v>0</v>
      </c>
      <c r="FR630" s="466">
        <f t="shared" si="1430"/>
        <v>0</v>
      </c>
      <c r="FS630" s="466">
        <f t="shared" si="1431"/>
        <v>0</v>
      </c>
      <c r="FT630" s="466">
        <f t="shared" si="1432"/>
        <v>0</v>
      </c>
      <c r="FU630" s="466">
        <f t="shared" si="1433"/>
        <v>0</v>
      </c>
      <c r="FV630" s="466">
        <f t="shared" si="1434"/>
        <v>0</v>
      </c>
      <c r="FW630" s="466">
        <f t="shared" si="1435"/>
        <v>0</v>
      </c>
      <c r="FX630" s="466">
        <f t="shared" si="1436"/>
        <v>0</v>
      </c>
      <c r="FY630" s="466">
        <f t="shared" si="1437"/>
        <v>0</v>
      </c>
      <c r="FZ630" s="466">
        <f t="shared" si="1438"/>
        <v>0</v>
      </c>
      <c r="GA630" s="466">
        <f t="shared" si="1439"/>
        <v>0</v>
      </c>
      <c r="GB630" s="466">
        <f t="shared" si="1440"/>
        <v>0</v>
      </c>
      <c r="GC630" s="468">
        <f t="shared" si="1441"/>
        <v>0</v>
      </c>
    </row>
    <row r="631" spans="1:185">
      <c r="A631" s="97">
        <v>628</v>
      </c>
      <c r="B631" s="97" t="s">
        <v>11</v>
      </c>
      <c r="C631" s="97" t="s">
        <v>213</v>
      </c>
      <c r="D631" s="97" t="s">
        <v>935</v>
      </c>
      <c r="E631" s="321">
        <v>7.3485101602353602</v>
      </c>
      <c r="F631" s="122">
        <v>0</v>
      </c>
      <c r="G631" s="122">
        <v>40.347065948501701</v>
      </c>
      <c r="H631" s="122">
        <v>6.8146221662016204</v>
      </c>
      <c r="I631" s="122">
        <v>0</v>
      </c>
      <c r="J631" s="122">
        <v>38.846782599368503</v>
      </c>
      <c r="K631" s="122">
        <v>6.4355012884995002</v>
      </c>
      <c r="L631" s="122">
        <v>0</v>
      </c>
      <c r="M631" s="122">
        <v>37.462274985338503</v>
      </c>
      <c r="N631" s="122">
        <v>5.2644378662538998</v>
      </c>
      <c r="O631" s="122">
        <v>0</v>
      </c>
      <c r="P631" s="475">
        <v>35.176578884923998</v>
      </c>
      <c r="Q631" s="474">
        <v>1</v>
      </c>
      <c r="R631" s="97">
        <v>7.3485101602353602</v>
      </c>
      <c r="S631" s="97">
        <v>0</v>
      </c>
      <c r="T631" s="97">
        <v>40.347065948501701</v>
      </c>
      <c r="U631" s="97">
        <v>6.8146221662016204</v>
      </c>
      <c r="V631" s="97">
        <v>0</v>
      </c>
      <c r="W631" s="97">
        <v>38.846782599368503</v>
      </c>
      <c r="X631" s="97">
        <v>6.4355012884995002</v>
      </c>
      <c r="Y631" s="97">
        <v>0</v>
      </c>
      <c r="Z631" s="97">
        <v>37.462274985338503</v>
      </c>
      <c r="AA631" s="97">
        <v>5.2644378662538998</v>
      </c>
      <c r="AB631" s="97">
        <v>0</v>
      </c>
      <c r="AC631" s="97">
        <v>35.176578884923998</v>
      </c>
      <c r="AD631" s="321">
        <v>32922.394024099201</v>
      </c>
      <c r="AE631" s="97">
        <v>0</v>
      </c>
      <c r="AF631" s="97">
        <v>180760.72209313599</v>
      </c>
      <c r="AG631" s="97">
        <v>30530.4981811258</v>
      </c>
      <c r="AH631" s="97">
        <v>0</v>
      </c>
      <c r="AI631" s="97">
        <v>174039.23454111</v>
      </c>
      <c r="AJ631" s="97">
        <v>28831.981523148999</v>
      </c>
      <c r="AK631" s="97">
        <v>0</v>
      </c>
      <c r="AL631" s="97">
        <v>167836.4375</v>
      </c>
      <c r="AM631" s="97">
        <v>23585.4471136293</v>
      </c>
      <c r="AN631" s="97">
        <v>0</v>
      </c>
      <c r="AO631" s="97">
        <v>157596.188236363</v>
      </c>
      <c r="AP631" s="466">
        <f t="shared" si="1298"/>
        <v>4480.1454044726743</v>
      </c>
      <c r="AQ631" s="122">
        <f t="shared" si="1299"/>
        <v>0</v>
      </c>
      <c r="AR631" s="473">
        <f t="shared" si="1300"/>
        <v>4480.1454044726788</v>
      </c>
      <c r="AS631" s="122">
        <f t="shared" si="1301"/>
        <v>4480.1454044726725</v>
      </c>
      <c r="AT631" s="122">
        <f t="shared" si="1302"/>
        <v>0</v>
      </c>
      <c r="AU631" s="122">
        <f t="shared" si="1303"/>
        <v>4480.1454044726779</v>
      </c>
      <c r="AV631" s="122">
        <f t="shared" si="1304"/>
        <v>4480.1454044726725</v>
      </c>
      <c r="AW631" s="122">
        <f t="shared" si="1305"/>
        <v>0</v>
      </c>
      <c r="AX631" s="122">
        <f t="shared" si="1306"/>
        <v>4480.1453613184367</v>
      </c>
      <c r="AY631" s="122">
        <f t="shared" si="1307"/>
        <v>4480.145404472667</v>
      </c>
      <c r="AZ631" s="122">
        <f t="shared" si="1308"/>
        <v>0</v>
      </c>
      <c r="BA631" s="469">
        <f t="shared" si="1309"/>
        <v>4480.1454044726815</v>
      </c>
      <c r="BB631" s="97">
        <f t="shared" si="1310"/>
        <v>1.1340384179500991</v>
      </c>
      <c r="BC631" s="97">
        <f t="shared" si="1311"/>
        <v>0</v>
      </c>
      <c r="BD631" s="97">
        <f t="shared" si="1312"/>
        <v>6.2264488773193341</v>
      </c>
      <c r="BE631" s="97">
        <f t="shared" si="1313"/>
        <v>1.0516476362930478</v>
      </c>
      <c r="BF631" s="97">
        <f t="shared" si="1314"/>
        <v>0</v>
      </c>
      <c r="BG631" s="97">
        <f t="shared" si="1315"/>
        <v>5.9949218169181009</v>
      </c>
      <c r="BH631" s="97">
        <f t="shared" si="1316"/>
        <v>0.99314085995521728</v>
      </c>
      <c r="BI631" s="97">
        <f t="shared" si="1317"/>
        <v>0</v>
      </c>
      <c r="BJ631" s="97">
        <f t="shared" si="1318"/>
        <v>5.7812615252374044</v>
      </c>
      <c r="BK631" s="97">
        <f t="shared" si="1319"/>
        <v>0.81241975027111557</v>
      </c>
      <c r="BL631" s="97">
        <f t="shared" si="1320"/>
        <v>0</v>
      </c>
      <c r="BM631" s="469">
        <f t="shared" si="1321"/>
        <v>5.4285278236967711</v>
      </c>
      <c r="BN631" s="467">
        <f t="shared" si="1322"/>
        <v>7936155.4478428839</v>
      </c>
      <c r="BO631" s="97">
        <f t="shared" si="1323"/>
        <v>0</v>
      </c>
      <c r="BP631" s="97">
        <f t="shared" si="1324"/>
        <v>3042343.4415353299</v>
      </c>
      <c r="BQ631" s="97">
        <f t="shared" si="1325"/>
        <v>8280425.3868484432</v>
      </c>
      <c r="BR631" s="97">
        <f t="shared" si="1326"/>
        <v>0</v>
      </c>
      <c r="BS631" s="97">
        <f t="shared" si="1327"/>
        <v>3107946.0770556456</v>
      </c>
      <c r="BT631" s="97">
        <f t="shared" si="1328"/>
        <v>8551621.8915305752</v>
      </c>
      <c r="BU631" s="97">
        <f t="shared" si="1329"/>
        <v>0</v>
      </c>
      <c r="BV631" s="97">
        <f t="shared" si="1330"/>
        <v>3172099.9423513301</v>
      </c>
      <c r="BW631" s="97">
        <f t="shared" si="1331"/>
        <v>9575449.9985886235</v>
      </c>
      <c r="BX631" s="97">
        <f t="shared" si="1332"/>
        <v>0</v>
      </c>
      <c r="BY631" s="469">
        <f t="shared" si="1333"/>
        <v>3286545.0870529725</v>
      </c>
      <c r="BZ631" s="470">
        <f t="shared" si="1334"/>
        <v>5.3998397462845057E-2</v>
      </c>
      <c r="CA631" s="470">
        <f t="shared" si="1335"/>
        <v>0</v>
      </c>
      <c r="CB631" s="470">
        <f t="shared" si="1336"/>
        <v>3.7702164581416208E-3</v>
      </c>
      <c r="CC631" s="470">
        <f t="shared" si="1337"/>
        <v>6.0754838528809009E-2</v>
      </c>
      <c r="CD631" s="470">
        <f t="shared" si="1338"/>
        <v>0</v>
      </c>
      <c r="CE631" s="470">
        <f t="shared" si="1339"/>
        <v>4.0002618866899018E-3</v>
      </c>
      <c r="CF631" s="470">
        <f t="shared" si="1340"/>
        <v>6.6440992769379648E-2</v>
      </c>
      <c r="CG631" s="470">
        <f t="shared" si="1341"/>
        <v>0</v>
      </c>
      <c r="CH631" s="470">
        <f t="shared" si="1342"/>
        <v>4.2337257195308956E-3</v>
      </c>
      <c r="CI631" s="470">
        <f t="shared" si="1343"/>
        <v>9.0944657738000617E-2</v>
      </c>
      <c r="CJ631" s="470">
        <f t="shared" si="1344"/>
        <v>0</v>
      </c>
      <c r="CK631" s="472">
        <f t="shared" si="1345"/>
        <v>4.6714961932547714E-3</v>
      </c>
      <c r="CL631" s="470">
        <f t="shared" si="1346"/>
        <v>0</v>
      </c>
      <c r="CM631" s="116">
        <f t="shared" si="1347"/>
        <v>0</v>
      </c>
      <c r="CN631" s="116">
        <f t="shared" si="1348"/>
        <v>0</v>
      </c>
      <c r="CO631" s="116">
        <f t="shared" si="1349"/>
        <v>0</v>
      </c>
      <c r="CP631" s="116">
        <f t="shared" si="1350"/>
        <v>0</v>
      </c>
      <c r="CQ631" s="116">
        <f t="shared" si="1351"/>
        <v>0</v>
      </c>
      <c r="CR631" s="116">
        <f t="shared" si="1352"/>
        <v>0</v>
      </c>
      <c r="CS631" s="116">
        <f t="shared" si="1353"/>
        <v>0</v>
      </c>
      <c r="CT631" s="116">
        <f t="shared" si="1354"/>
        <v>0</v>
      </c>
      <c r="CU631" s="116">
        <f t="shared" si="1355"/>
        <v>0</v>
      </c>
      <c r="CV631" s="116">
        <f t="shared" si="1356"/>
        <v>0</v>
      </c>
      <c r="CW631" s="471">
        <f t="shared" si="1357"/>
        <v>0</v>
      </c>
      <c r="CX631" s="470">
        <f t="shared" si="1358"/>
        <v>0</v>
      </c>
      <c r="CY631" s="116">
        <f t="shared" si="1359"/>
        <v>0</v>
      </c>
      <c r="CZ631" s="116">
        <f t="shared" si="1360"/>
        <v>40.347065948501701</v>
      </c>
      <c r="DA631" s="116">
        <f t="shared" si="1361"/>
        <v>0</v>
      </c>
      <c r="DB631" s="116">
        <f t="shared" si="1362"/>
        <v>0</v>
      </c>
      <c r="DC631" s="116">
        <f t="shared" si="1363"/>
        <v>38.846782599368503</v>
      </c>
      <c r="DD631" s="116">
        <f t="shared" si="1364"/>
        <v>0</v>
      </c>
      <c r="DE631" s="116">
        <f t="shared" si="1365"/>
        <v>0</v>
      </c>
      <c r="DF631" s="116">
        <f t="shared" si="1366"/>
        <v>37.462274985338503</v>
      </c>
      <c r="DG631" s="116">
        <f t="shared" si="1367"/>
        <v>0</v>
      </c>
      <c r="DH631" s="116">
        <f t="shared" si="1368"/>
        <v>0</v>
      </c>
      <c r="DI631" s="471">
        <f t="shared" si="1369"/>
        <v>35.176578884923998</v>
      </c>
      <c r="DJ631" s="470">
        <f t="shared" si="1370"/>
        <v>0</v>
      </c>
      <c r="DK631" s="116">
        <f t="shared" si="1371"/>
        <v>0</v>
      </c>
      <c r="DL631" s="116">
        <f t="shared" si="1372"/>
        <v>0</v>
      </c>
      <c r="DM631" s="116">
        <f t="shared" si="1373"/>
        <v>0</v>
      </c>
      <c r="DN631" s="116">
        <f t="shared" si="1374"/>
        <v>0</v>
      </c>
      <c r="DO631" s="116">
        <f t="shared" si="1375"/>
        <v>0</v>
      </c>
      <c r="DP631" s="116">
        <f t="shared" si="1376"/>
        <v>0</v>
      </c>
      <c r="DQ631" s="116">
        <f t="shared" si="1377"/>
        <v>0</v>
      </c>
      <c r="DR631" s="116">
        <f t="shared" si="1378"/>
        <v>0</v>
      </c>
      <c r="DS631" s="116">
        <f t="shared" si="1379"/>
        <v>0</v>
      </c>
      <c r="DT631" s="116">
        <f t="shared" si="1380"/>
        <v>0</v>
      </c>
      <c r="DU631" s="471">
        <f t="shared" si="1381"/>
        <v>0</v>
      </c>
      <c r="DV631" s="470">
        <f t="shared" si="1382"/>
        <v>0</v>
      </c>
      <c r="DW631" s="470">
        <f t="shared" si="1383"/>
        <v>0</v>
      </c>
      <c r="DX631" s="470">
        <f t="shared" si="1384"/>
        <v>0</v>
      </c>
      <c r="DY631" s="470">
        <f t="shared" si="1385"/>
        <v>0</v>
      </c>
      <c r="DZ631" s="470">
        <f t="shared" si="1386"/>
        <v>0</v>
      </c>
      <c r="EA631" s="470">
        <f t="shared" si="1387"/>
        <v>0</v>
      </c>
      <c r="EB631" s="470">
        <f t="shared" si="1388"/>
        <v>0</v>
      </c>
      <c r="EC631" s="470">
        <f t="shared" si="1389"/>
        <v>0</v>
      </c>
      <c r="ED631" s="470">
        <f t="shared" si="1390"/>
        <v>0</v>
      </c>
      <c r="EE631" s="470">
        <f t="shared" si="1391"/>
        <v>0</v>
      </c>
      <c r="EF631" s="470">
        <f t="shared" si="1392"/>
        <v>0</v>
      </c>
      <c r="EG631" s="470">
        <f t="shared" si="1393"/>
        <v>0</v>
      </c>
      <c r="EH631" s="466">
        <f t="shared" si="1394"/>
        <v>6.9981363260941105</v>
      </c>
      <c r="EI631" s="122">
        <f t="shared" si="1395"/>
        <v>0</v>
      </c>
      <c r="EJ631" s="122">
        <f t="shared" si="1396"/>
        <v>0.48861614404600179</v>
      </c>
      <c r="EK631" s="122">
        <f t="shared" si="1397"/>
        <v>7.8737640832209816</v>
      </c>
      <c r="EL631" s="122">
        <f t="shared" si="1398"/>
        <v>0</v>
      </c>
      <c r="EM631" s="122">
        <f t="shared" si="1399"/>
        <v>0.5184297930766667</v>
      </c>
      <c r="EN631" s="122">
        <f t="shared" si="1400"/>
        <v>8.610683777441384</v>
      </c>
      <c r="EO631" s="122">
        <f t="shared" si="1401"/>
        <v>0</v>
      </c>
      <c r="EP631" s="122">
        <f t="shared" si="1402"/>
        <v>0.54868646375949404</v>
      </c>
      <c r="EQ631" s="122">
        <f t="shared" si="1403"/>
        <v>11.786333352178065</v>
      </c>
      <c r="ER631" s="122">
        <f t="shared" si="1404"/>
        <v>0</v>
      </c>
      <c r="ES631" s="469">
        <f t="shared" si="1405"/>
        <v>0.60542106327731215</v>
      </c>
      <c r="ET631" s="466">
        <f t="shared" si="1406"/>
        <v>0</v>
      </c>
      <c r="EU631" s="122">
        <f t="shared" si="1407"/>
        <v>0</v>
      </c>
      <c r="EV631" s="122">
        <f t="shared" si="1408"/>
        <v>0.48861614404600179</v>
      </c>
      <c r="EW631" s="122">
        <f t="shared" si="1409"/>
        <v>0</v>
      </c>
      <c r="EX631" s="122">
        <f t="shared" si="1410"/>
        <v>0</v>
      </c>
      <c r="EY631" s="122">
        <f t="shared" si="1411"/>
        <v>0.5184297930766667</v>
      </c>
      <c r="EZ631" s="122">
        <f t="shared" si="1412"/>
        <v>0</v>
      </c>
      <c r="FA631" s="122">
        <f t="shared" si="1413"/>
        <v>0</v>
      </c>
      <c r="FB631" s="122">
        <f t="shared" si="1414"/>
        <v>0.54868646375949404</v>
      </c>
      <c r="FC631" s="122">
        <f t="shared" si="1415"/>
        <v>0</v>
      </c>
      <c r="FD631" s="122">
        <f t="shared" si="1416"/>
        <v>0</v>
      </c>
      <c r="FE631" s="469">
        <f t="shared" si="1417"/>
        <v>0.60542106327731215</v>
      </c>
      <c r="FF631" s="466">
        <f t="shared" si="1418"/>
        <v>0</v>
      </c>
      <c r="FG631" s="466">
        <f t="shared" si="1419"/>
        <v>0</v>
      </c>
      <c r="FH631" s="466">
        <f t="shared" si="1420"/>
        <v>0</v>
      </c>
      <c r="FI631" s="466">
        <f t="shared" si="1421"/>
        <v>0</v>
      </c>
      <c r="FJ631" s="466">
        <f t="shared" si="1422"/>
        <v>0</v>
      </c>
      <c r="FK631" s="466">
        <f t="shared" si="1423"/>
        <v>0</v>
      </c>
      <c r="FL631" s="466">
        <f t="shared" si="1424"/>
        <v>0</v>
      </c>
      <c r="FM631" s="466">
        <f t="shared" si="1425"/>
        <v>0</v>
      </c>
      <c r="FN631" s="466">
        <f t="shared" si="1426"/>
        <v>0</v>
      </c>
      <c r="FO631" s="466">
        <f t="shared" si="1427"/>
        <v>0</v>
      </c>
      <c r="FP631" s="466">
        <f t="shared" si="1428"/>
        <v>0</v>
      </c>
      <c r="FQ631" s="468">
        <f t="shared" si="1429"/>
        <v>0</v>
      </c>
      <c r="FR631" s="466">
        <f t="shared" si="1430"/>
        <v>0</v>
      </c>
      <c r="FS631" s="466">
        <f t="shared" si="1431"/>
        <v>0</v>
      </c>
      <c r="FT631" s="466">
        <f t="shared" si="1432"/>
        <v>0</v>
      </c>
      <c r="FU631" s="466">
        <f t="shared" si="1433"/>
        <v>0</v>
      </c>
      <c r="FV631" s="466">
        <f t="shared" si="1434"/>
        <v>0</v>
      </c>
      <c r="FW631" s="466">
        <f t="shared" si="1435"/>
        <v>0</v>
      </c>
      <c r="FX631" s="466">
        <f t="shared" si="1436"/>
        <v>0</v>
      </c>
      <c r="FY631" s="466">
        <f t="shared" si="1437"/>
        <v>0</v>
      </c>
      <c r="FZ631" s="466">
        <f t="shared" si="1438"/>
        <v>0</v>
      </c>
      <c r="GA631" s="466">
        <f t="shared" si="1439"/>
        <v>0</v>
      </c>
      <c r="GB631" s="466">
        <f t="shared" si="1440"/>
        <v>0</v>
      </c>
      <c r="GC631" s="468">
        <f t="shared" si="1441"/>
        <v>0</v>
      </c>
    </row>
    <row r="632" spans="1:185">
      <c r="A632" s="97">
        <v>629</v>
      </c>
      <c r="B632" s="97" t="s">
        <v>11</v>
      </c>
      <c r="C632" s="97" t="s">
        <v>213</v>
      </c>
      <c r="D632" s="97" t="s">
        <v>935</v>
      </c>
      <c r="E632" s="321">
        <v>11.2788903551443</v>
      </c>
      <c r="F632" s="122">
        <v>0</v>
      </c>
      <c r="G632" s="122">
        <v>82.479203061259099</v>
      </c>
      <c r="H632" s="122">
        <v>11.2788903551443</v>
      </c>
      <c r="I632" s="122">
        <v>0</v>
      </c>
      <c r="J632" s="122">
        <v>82.469756168414904</v>
      </c>
      <c r="K632" s="122">
        <v>11.2788903551443</v>
      </c>
      <c r="L632" s="122">
        <v>0</v>
      </c>
      <c r="M632" s="122">
        <v>82.458777347001401</v>
      </c>
      <c r="N632" s="122">
        <v>11.2788903551443</v>
      </c>
      <c r="O632" s="122">
        <v>0</v>
      </c>
      <c r="P632" s="475">
        <v>82.445029270097194</v>
      </c>
      <c r="Q632" s="474">
        <v>1</v>
      </c>
      <c r="R632" s="97">
        <v>11.2788903551443</v>
      </c>
      <c r="S632" s="97">
        <v>0</v>
      </c>
      <c r="T632" s="97">
        <v>82.479203061259099</v>
      </c>
      <c r="U632" s="97">
        <v>11.2788903551443</v>
      </c>
      <c r="V632" s="97">
        <v>0</v>
      </c>
      <c r="W632" s="97">
        <v>82.469756168414904</v>
      </c>
      <c r="X632" s="97">
        <v>11.2788903551443</v>
      </c>
      <c r="Y632" s="97">
        <v>0</v>
      </c>
      <c r="Z632" s="97">
        <v>82.458777347001401</v>
      </c>
      <c r="AA632" s="97">
        <v>11.2788903551443</v>
      </c>
      <c r="AB632" s="97">
        <v>0</v>
      </c>
      <c r="AC632" s="97">
        <v>82.445029270097194</v>
      </c>
      <c r="AD632" s="321">
        <v>50852.894869388503</v>
      </c>
      <c r="AE632" s="97">
        <v>0</v>
      </c>
      <c r="AF632" s="97">
        <v>371872.241871037</v>
      </c>
      <c r="AG632" s="97">
        <v>50852.894869388503</v>
      </c>
      <c r="AH632" s="97">
        <v>0</v>
      </c>
      <c r="AI632" s="97">
        <v>371829.64886467502</v>
      </c>
      <c r="AJ632" s="97">
        <v>50852.894869388503</v>
      </c>
      <c r="AK632" s="97">
        <v>0</v>
      </c>
      <c r="AL632" s="97">
        <v>371780.15625</v>
      </c>
      <c r="AM632" s="97">
        <v>50852.894869388503</v>
      </c>
      <c r="AN632" s="97">
        <v>0</v>
      </c>
      <c r="AO632" s="97">
        <v>371718.163220166</v>
      </c>
      <c r="AP632" s="466">
        <f t="shared" si="1298"/>
        <v>4508.678891997075</v>
      </c>
      <c r="AQ632" s="122">
        <f t="shared" si="1299"/>
        <v>0</v>
      </c>
      <c r="AR632" s="473">
        <f t="shared" si="1300"/>
        <v>4508.6788919970459</v>
      </c>
      <c r="AS632" s="122">
        <f t="shared" si="1301"/>
        <v>4508.678891997075</v>
      </c>
      <c r="AT632" s="122">
        <f t="shared" si="1302"/>
        <v>0</v>
      </c>
      <c r="AU632" s="122">
        <f t="shared" si="1303"/>
        <v>4508.6788919970404</v>
      </c>
      <c r="AV632" s="122">
        <f t="shared" si="1304"/>
        <v>4508.678891997075</v>
      </c>
      <c r="AW632" s="122">
        <f t="shared" si="1305"/>
        <v>0</v>
      </c>
      <c r="AX632" s="122">
        <f t="shared" si="1306"/>
        <v>4508.6789813227779</v>
      </c>
      <c r="AY632" s="122">
        <f t="shared" si="1307"/>
        <v>4508.678891997075</v>
      </c>
      <c r="AZ632" s="122">
        <f t="shared" si="1308"/>
        <v>0</v>
      </c>
      <c r="BA632" s="469">
        <f t="shared" si="1309"/>
        <v>4508.6788919970477</v>
      </c>
      <c r="BB632" s="97">
        <f t="shared" si="1310"/>
        <v>1.7405834238066573</v>
      </c>
      <c r="BC632" s="97">
        <f t="shared" si="1311"/>
        <v>0</v>
      </c>
      <c r="BD632" s="97">
        <f t="shared" si="1312"/>
        <v>12.728373903531416</v>
      </c>
      <c r="BE632" s="97">
        <f t="shared" si="1313"/>
        <v>1.7405834238066573</v>
      </c>
      <c r="BF632" s="97">
        <f t="shared" si="1314"/>
        <v>0</v>
      </c>
      <c r="BG632" s="97">
        <f t="shared" si="1315"/>
        <v>12.726916038034604</v>
      </c>
      <c r="BH632" s="97">
        <f t="shared" si="1316"/>
        <v>1.7405834238066573</v>
      </c>
      <c r="BI632" s="97">
        <f t="shared" si="1317"/>
        <v>0</v>
      </c>
      <c r="BJ632" s="97">
        <f t="shared" si="1318"/>
        <v>12.725221761916693</v>
      </c>
      <c r="BK632" s="97">
        <f t="shared" si="1319"/>
        <v>1.7405834238066573</v>
      </c>
      <c r="BL632" s="97">
        <f t="shared" si="1320"/>
        <v>0</v>
      </c>
      <c r="BM632" s="469">
        <f t="shared" si="1321"/>
        <v>12.723100128137553</v>
      </c>
      <c r="BN632" s="467">
        <f t="shared" si="1322"/>
        <v>6274969.2044703588</v>
      </c>
      <c r="BO632" s="97">
        <f t="shared" si="1323"/>
        <v>0</v>
      </c>
      <c r="BP632" s="97">
        <f t="shared" si="1324"/>
        <v>2047083.8830864117</v>
      </c>
      <c r="BQ632" s="97">
        <f t="shared" si="1325"/>
        <v>6274969.2044703588</v>
      </c>
      <c r="BR632" s="97">
        <f t="shared" si="1326"/>
        <v>0</v>
      </c>
      <c r="BS632" s="97">
        <f t="shared" si="1327"/>
        <v>2047215.8993518611</v>
      </c>
      <c r="BT632" s="97">
        <f t="shared" si="1328"/>
        <v>6274969.2044703588</v>
      </c>
      <c r="BU632" s="97">
        <f t="shared" si="1329"/>
        <v>0</v>
      </c>
      <c r="BV632" s="97">
        <f t="shared" si="1330"/>
        <v>2047369.3939224046</v>
      </c>
      <c r="BW632" s="97">
        <f t="shared" si="1331"/>
        <v>6274969.2044703588</v>
      </c>
      <c r="BX632" s="97">
        <f t="shared" si="1332"/>
        <v>0</v>
      </c>
      <c r="BY632" s="469">
        <f t="shared" si="1333"/>
        <v>2047561.559052736</v>
      </c>
      <c r="BZ632" s="470">
        <f t="shared" si="1334"/>
        <v>2.7817316273530162E-2</v>
      </c>
      <c r="CA632" s="470">
        <f t="shared" si="1335"/>
        <v>0</v>
      </c>
      <c r="CB632" s="470">
        <f t="shared" si="1336"/>
        <v>1.240969727584539E-3</v>
      </c>
      <c r="CC632" s="470">
        <f t="shared" si="1337"/>
        <v>2.7817316273530162E-2</v>
      </c>
      <c r="CD632" s="470">
        <f t="shared" si="1338"/>
        <v>0</v>
      </c>
      <c r="CE632" s="470">
        <f t="shared" si="1339"/>
        <v>1.2411919195996874E-3</v>
      </c>
      <c r="CF632" s="470">
        <f t="shared" si="1340"/>
        <v>2.7817316273530162E-2</v>
      </c>
      <c r="CG632" s="470">
        <f t="shared" si="1341"/>
        <v>0</v>
      </c>
      <c r="CH632" s="470">
        <f t="shared" si="1342"/>
        <v>1.2414502493207637E-3</v>
      </c>
      <c r="CI632" s="470">
        <f t="shared" si="1343"/>
        <v>2.7817316273530162E-2</v>
      </c>
      <c r="CJ632" s="470">
        <f t="shared" si="1344"/>
        <v>0</v>
      </c>
      <c r="CK632" s="472">
        <f t="shared" si="1345"/>
        <v>1.2417738080635181E-3</v>
      </c>
      <c r="CL632" s="470">
        <f t="shared" si="1346"/>
        <v>0</v>
      </c>
      <c r="CM632" s="116">
        <f t="shared" si="1347"/>
        <v>0</v>
      </c>
      <c r="CN632" s="116">
        <f t="shared" si="1348"/>
        <v>0</v>
      </c>
      <c r="CO632" s="116">
        <f t="shared" si="1349"/>
        <v>0</v>
      </c>
      <c r="CP632" s="116">
        <f t="shared" si="1350"/>
        <v>0</v>
      </c>
      <c r="CQ632" s="116">
        <f t="shared" si="1351"/>
        <v>0</v>
      </c>
      <c r="CR632" s="116">
        <f t="shared" si="1352"/>
        <v>0</v>
      </c>
      <c r="CS632" s="116">
        <f t="shared" si="1353"/>
        <v>0</v>
      </c>
      <c r="CT632" s="116">
        <f t="shared" si="1354"/>
        <v>0</v>
      </c>
      <c r="CU632" s="116">
        <f t="shared" si="1355"/>
        <v>0</v>
      </c>
      <c r="CV632" s="116">
        <f t="shared" si="1356"/>
        <v>0</v>
      </c>
      <c r="CW632" s="471">
        <f t="shared" si="1357"/>
        <v>0</v>
      </c>
      <c r="CX632" s="470">
        <f t="shared" si="1358"/>
        <v>0</v>
      </c>
      <c r="CY632" s="116">
        <f t="shared" si="1359"/>
        <v>0</v>
      </c>
      <c r="CZ632" s="116">
        <f t="shared" si="1360"/>
        <v>82.479203061259099</v>
      </c>
      <c r="DA632" s="116">
        <f t="shared" si="1361"/>
        <v>0</v>
      </c>
      <c r="DB632" s="116">
        <f t="shared" si="1362"/>
        <v>0</v>
      </c>
      <c r="DC632" s="116">
        <f t="shared" si="1363"/>
        <v>82.469756168414904</v>
      </c>
      <c r="DD632" s="116">
        <f t="shared" si="1364"/>
        <v>0</v>
      </c>
      <c r="DE632" s="116">
        <f t="shared" si="1365"/>
        <v>0</v>
      </c>
      <c r="DF632" s="116">
        <f t="shared" si="1366"/>
        <v>82.458777347001401</v>
      </c>
      <c r="DG632" s="116">
        <f t="shared" si="1367"/>
        <v>0</v>
      </c>
      <c r="DH632" s="116">
        <f t="shared" si="1368"/>
        <v>0</v>
      </c>
      <c r="DI632" s="471">
        <f t="shared" si="1369"/>
        <v>82.445029270097194</v>
      </c>
      <c r="DJ632" s="470">
        <f t="shared" si="1370"/>
        <v>0</v>
      </c>
      <c r="DK632" s="116">
        <f t="shared" si="1371"/>
        <v>0</v>
      </c>
      <c r="DL632" s="116">
        <f t="shared" si="1372"/>
        <v>0</v>
      </c>
      <c r="DM632" s="116">
        <f t="shared" si="1373"/>
        <v>0</v>
      </c>
      <c r="DN632" s="116">
        <f t="shared" si="1374"/>
        <v>0</v>
      </c>
      <c r="DO632" s="116">
        <f t="shared" si="1375"/>
        <v>0</v>
      </c>
      <c r="DP632" s="116">
        <f t="shared" si="1376"/>
        <v>0</v>
      </c>
      <c r="DQ632" s="116">
        <f t="shared" si="1377"/>
        <v>0</v>
      </c>
      <c r="DR632" s="116">
        <f t="shared" si="1378"/>
        <v>0</v>
      </c>
      <c r="DS632" s="116">
        <f t="shared" si="1379"/>
        <v>0</v>
      </c>
      <c r="DT632" s="116">
        <f t="shared" si="1380"/>
        <v>0</v>
      </c>
      <c r="DU632" s="471">
        <f t="shared" si="1381"/>
        <v>0</v>
      </c>
      <c r="DV632" s="470">
        <f t="shared" si="1382"/>
        <v>11.2788903551443</v>
      </c>
      <c r="DW632" s="470">
        <f t="shared" si="1383"/>
        <v>0</v>
      </c>
      <c r="DX632" s="470">
        <f t="shared" si="1384"/>
        <v>0</v>
      </c>
      <c r="DY632" s="470">
        <f t="shared" si="1385"/>
        <v>11.2788903551443</v>
      </c>
      <c r="DZ632" s="470">
        <f t="shared" si="1386"/>
        <v>0</v>
      </c>
      <c r="EA632" s="470">
        <f t="shared" si="1387"/>
        <v>0</v>
      </c>
      <c r="EB632" s="470">
        <f t="shared" si="1388"/>
        <v>11.2788903551443</v>
      </c>
      <c r="EC632" s="470">
        <f t="shared" si="1389"/>
        <v>0</v>
      </c>
      <c r="ED632" s="470">
        <f t="shared" si="1390"/>
        <v>0</v>
      </c>
      <c r="EE632" s="470">
        <f t="shared" si="1391"/>
        <v>11.2788903551443</v>
      </c>
      <c r="EF632" s="470">
        <f t="shared" si="1392"/>
        <v>0</v>
      </c>
      <c r="EG632" s="470">
        <f t="shared" si="1393"/>
        <v>0</v>
      </c>
      <c r="EH632" s="466">
        <f t="shared" si="1394"/>
        <v>3.6050953482867234</v>
      </c>
      <c r="EI632" s="122">
        <f t="shared" si="1395"/>
        <v>0</v>
      </c>
      <c r="EJ632" s="122">
        <f t="shared" si="1396"/>
        <v>0.16082839006783575</v>
      </c>
      <c r="EK632" s="122">
        <f t="shared" si="1397"/>
        <v>3.6050953482867234</v>
      </c>
      <c r="EL632" s="122">
        <f t="shared" si="1398"/>
        <v>0</v>
      </c>
      <c r="EM632" s="122">
        <f t="shared" si="1399"/>
        <v>0.16085718592263212</v>
      </c>
      <c r="EN632" s="122">
        <f t="shared" si="1400"/>
        <v>3.6050953482867234</v>
      </c>
      <c r="EO632" s="122">
        <f t="shared" si="1401"/>
        <v>0</v>
      </c>
      <c r="EP632" s="122">
        <f t="shared" si="1402"/>
        <v>0.16089066518664949</v>
      </c>
      <c r="EQ632" s="122">
        <f t="shared" si="1403"/>
        <v>3.6050953482867234</v>
      </c>
      <c r="ER632" s="122">
        <f t="shared" si="1404"/>
        <v>0</v>
      </c>
      <c r="ES632" s="469">
        <f t="shared" si="1405"/>
        <v>0.16093259806424745</v>
      </c>
      <c r="ET632" s="466">
        <f t="shared" si="1406"/>
        <v>0</v>
      </c>
      <c r="EU632" s="122">
        <f t="shared" si="1407"/>
        <v>0</v>
      </c>
      <c r="EV632" s="122">
        <f t="shared" si="1408"/>
        <v>0.16082839006783575</v>
      </c>
      <c r="EW632" s="122">
        <f t="shared" si="1409"/>
        <v>0</v>
      </c>
      <c r="EX632" s="122">
        <f t="shared" si="1410"/>
        <v>0</v>
      </c>
      <c r="EY632" s="122">
        <f t="shared" si="1411"/>
        <v>0.16085718592263212</v>
      </c>
      <c r="EZ632" s="122">
        <f t="shared" si="1412"/>
        <v>0</v>
      </c>
      <c r="FA632" s="122">
        <f t="shared" si="1413"/>
        <v>0</v>
      </c>
      <c r="FB632" s="122">
        <f t="shared" si="1414"/>
        <v>0.16089066518664949</v>
      </c>
      <c r="FC632" s="122">
        <f t="shared" si="1415"/>
        <v>0</v>
      </c>
      <c r="FD632" s="122">
        <f t="shared" si="1416"/>
        <v>0</v>
      </c>
      <c r="FE632" s="469">
        <f t="shared" si="1417"/>
        <v>0.16093259806424745</v>
      </c>
      <c r="FF632" s="466">
        <f t="shared" si="1418"/>
        <v>0</v>
      </c>
      <c r="FG632" s="466">
        <f t="shared" si="1419"/>
        <v>0</v>
      </c>
      <c r="FH632" s="466">
        <f t="shared" si="1420"/>
        <v>0</v>
      </c>
      <c r="FI632" s="466">
        <f t="shared" si="1421"/>
        <v>0</v>
      </c>
      <c r="FJ632" s="466">
        <f t="shared" si="1422"/>
        <v>0</v>
      </c>
      <c r="FK632" s="466">
        <f t="shared" si="1423"/>
        <v>0</v>
      </c>
      <c r="FL632" s="466">
        <f t="shared" si="1424"/>
        <v>0</v>
      </c>
      <c r="FM632" s="466">
        <f t="shared" si="1425"/>
        <v>0</v>
      </c>
      <c r="FN632" s="466">
        <f t="shared" si="1426"/>
        <v>0</v>
      </c>
      <c r="FO632" s="466">
        <f t="shared" si="1427"/>
        <v>0</v>
      </c>
      <c r="FP632" s="466">
        <f t="shared" si="1428"/>
        <v>0</v>
      </c>
      <c r="FQ632" s="468">
        <f t="shared" si="1429"/>
        <v>0</v>
      </c>
      <c r="FR632" s="466">
        <f t="shared" si="1430"/>
        <v>3.6050953482867234</v>
      </c>
      <c r="FS632" s="466">
        <f t="shared" si="1431"/>
        <v>0</v>
      </c>
      <c r="FT632" s="466">
        <f t="shared" si="1432"/>
        <v>0</v>
      </c>
      <c r="FU632" s="466">
        <f t="shared" si="1433"/>
        <v>3.6050953482867234</v>
      </c>
      <c r="FV632" s="466">
        <f t="shared" si="1434"/>
        <v>0</v>
      </c>
      <c r="FW632" s="466">
        <f t="shared" si="1435"/>
        <v>0</v>
      </c>
      <c r="FX632" s="466">
        <f t="shared" si="1436"/>
        <v>3.6050953482867234</v>
      </c>
      <c r="FY632" s="466">
        <f t="shared" si="1437"/>
        <v>0</v>
      </c>
      <c r="FZ632" s="466">
        <f t="shared" si="1438"/>
        <v>0</v>
      </c>
      <c r="GA632" s="466">
        <f t="shared" si="1439"/>
        <v>3.6050953482867234</v>
      </c>
      <c r="GB632" s="466">
        <f t="shared" si="1440"/>
        <v>0</v>
      </c>
      <c r="GC632" s="468">
        <f t="shared" si="1441"/>
        <v>0</v>
      </c>
    </row>
    <row r="633" spans="1:185">
      <c r="A633" s="97">
        <v>630</v>
      </c>
      <c r="B633" s="97" t="s">
        <v>11</v>
      </c>
      <c r="C633" s="97" t="s">
        <v>213</v>
      </c>
      <c r="D633" s="97" t="s">
        <v>935</v>
      </c>
      <c r="E633" s="321">
        <v>16.5964317247624</v>
      </c>
      <c r="F633" s="122">
        <v>0</v>
      </c>
      <c r="G633" s="122">
        <v>121.364816858482</v>
      </c>
      <c r="H633" s="122">
        <v>16.5964317247624</v>
      </c>
      <c r="I633" s="122">
        <v>0</v>
      </c>
      <c r="J633" s="122">
        <v>121.35091613712</v>
      </c>
      <c r="K633" s="122">
        <v>16.5964317247624</v>
      </c>
      <c r="L633" s="122">
        <v>0</v>
      </c>
      <c r="M633" s="122">
        <v>121.334761244726</v>
      </c>
      <c r="N633" s="122">
        <v>16.5964317247624</v>
      </c>
      <c r="O633" s="122">
        <v>0</v>
      </c>
      <c r="P633" s="475">
        <v>121.314531504698</v>
      </c>
      <c r="Q633" s="474">
        <v>1</v>
      </c>
      <c r="R633" s="97">
        <v>16.5964317247624</v>
      </c>
      <c r="S633" s="97">
        <v>0</v>
      </c>
      <c r="T633" s="97">
        <v>121.364816858482</v>
      </c>
      <c r="U633" s="97">
        <v>16.5964317247624</v>
      </c>
      <c r="V633" s="97">
        <v>0</v>
      </c>
      <c r="W633" s="97">
        <v>121.35091613712</v>
      </c>
      <c r="X633" s="97">
        <v>16.5964317247624</v>
      </c>
      <c r="Y633" s="97">
        <v>0</v>
      </c>
      <c r="Z633" s="97">
        <v>121.334761244726</v>
      </c>
      <c r="AA633" s="97">
        <v>16.5964317247624</v>
      </c>
      <c r="AB633" s="97">
        <v>0</v>
      </c>
      <c r="AC633" s="97">
        <v>121.314531504698</v>
      </c>
      <c r="AD633" s="321">
        <v>4679.8240956233803</v>
      </c>
      <c r="AE633" s="97">
        <v>0</v>
      </c>
      <c r="AF633" s="97">
        <v>34222.175206964603</v>
      </c>
      <c r="AG633" s="97">
        <v>4679.8240956233803</v>
      </c>
      <c r="AH633" s="97">
        <v>0</v>
      </c>
      <c r="AI633" s="97">
        <v>34218.255513149998</v>
      </c>
      <c r="AJ633" s="97">
        <v>4679.8240956233803</v>
      </c>
      <c r="AK633" s="97">
        <v>0</v>
      </c>
      <c r="AL633" s="97">
        <v>34213.69921875</v>
      </c>
      <c r="AM633" s="97">
        <v>4679.8240956233803</v>
      </c>
      <c r="AN633" s="97">
        <v>0</v>
      </c>
      <c r="AO633" s="97">
        <v>34207.995857198599</v>
      </c>
      <c r="AP633" s="466">
        <f t="shared" si="1298"/>
        <v>281.97772709424851</v>
      </c>
      <c r="AQ633" s="122">
        <f t="shared" si="1299"/>
        <v>0</v>
      </c>
      <c r="AR633" s="473">
        <f t="shared" si="1300"/>
        <v>281.97772709424947</v>
      </c>
      <c r="AS633" s="122">
        <f t="shared" si="1301"/>
        <v>281.97772709424851</v>
      </c>
      <c r="AT633" s="122">
        <f t="shared" si="1302"/>
        <v>0</v>
      </c>
      <c r="AU633" s="122">
        <f t="shared" si="1303"/>
        <v>281.97772709424964</v>
      </c>
      <c r="AV633" s="122">
        <f t="shared" si="1304"/>
        <v>281.97772709424851</v>
      </c>
      <c r="AW633" s="122">
        <f t="shared" si="1305"/>
        <v>0</v>
      </c>
      <c r="AX633" s="122">
        <f t="shared" si="1306"/>
        <v>281.97771906224568</v>
      </c>
      <c r="AY633" s="122">
        <f t="shared" si="1307"/>
        <v>281.97772709424851</v>
      </c>
      <c r="AZ633" s="122">
        <f t="shared" si="1308"/>
        <v>0</v>
      </c>
      <c r="BA633" s="469">
        <f t="shared" si="1309"/>
        <v>281.97772709425061</v>
      </c>
      <c r="BB633" s="97">
        <f t="shared" si="1310"/>
        <v>2.5611982247247216</v>
      </c>
      <c r="BC633" s="97">
        <f t="shared" si="1311"/>
        <v>0</v>
      </c>
      <c r="BD633" s="97">
        <f t="shared" si="1312"/>
        <v>18.729288237193959</v>
      </c>
      <c r="BE633" s="97">
        <f t="shared" si="1313"/>
        <v>2.5611982247247216</v>
      </c>
      <c r="BF633" s="97">
        <f t="shared" si="1314"/>
        <v>0</v>
      </c>
      <c r="BG633" s="97">
        <f t="shared" si="1315"/>
        <v>18.727143046982885</v>
      </c>
      <c r="BH633" s="97">
        <f t="shared" si="1316"/>
        <v>2.5611982247247216</v>
      </c>
      <c r="BI633" s="97">
        <f t="shared" si="1317"/>
        <v>0</v>
      </c>
      <c r="BJ633" s="97">
        <f t="shared" si="1318"/>
        <v>18.724649988088878</v>
      </c>
      <c r="BK633" s="97">
        <f t="shared" si="1319"/>
        <v>2.5611982247247216</v>
      </c>
      <c r="BL633" s="97">
        <f t="shared" si="1320"/>
        <v>0</v>
      </c>
      <c r="BM633" s="469">
        <f t="shared" si="1321"/>
        <v>18.721528089652779</v>
      </c>
      <c r="BN633" s="467">
        <f t="shared" si="1322"/>
        <v>315743.76112198102</v>
      </c>
      <c r="BO633" s="97">
        <f t="shared" si="1323"/>
        <v>0</v>
      </c>
      <c r="BP633" s="97">
        <f t="shared" si="1324"/>
        <v>103005.12138249754</v>
      </c>
      <c r="BQ633" s="97">
        <f t="shared" si="1325"/>
        <v>315743.76112198102</v>
      </c>
      <c r="BR633" s="97">
        <f t="shared" si="1326"/>
        <v>0</v>
      </c>
      <c r="BS633" s="97">
        <f t="shared" si="1327"/>
        <v>103011.76417401173</v>
      </c>
      <c r="BT633" s="97">
        <f t="shared" si="1328"/>
        <v>315743.76112198102</v>
      </c>
      <c r="BU633" s="97">
        <f t="shared" si="1329"/>
        <v>0</v>
      </c>
      <c r="BV633" s="97">
        <f t="shared" si="1330"/>
        <v>103019.48273492555</v>
      </c>
      <c r="BW633" s="97">
        <f t="shared" si="1331"/>
        <v>315743.76112198102</v>
      </c>
      <c r="BX633" s="97">
        <f t="shared" si="1332"/>
        <v>0</v>
      </c>
      <c r="BY633" s="469">
        <f t="shared" si="1333"/>
        <v>103029.15707116685</v>
      </c>
      <c r="BZ633" s="470">
        <f t="shared" si="1334"/>
        <v>9.5123990011323155E-4</v>
      </c>
      <c r="CA633" s="470">
        <f t="shared" si="1335"/>
        <v>0</v>
      </c>
      <c r="CB633" s="470">
        <f t="shared" si="1336"/>
        <v>4.2436154088465001E-5</v>
      </c>
      <c r="CC633" s="470">
        <f t="shared" si="1337"/>
        <v>9.5123990011323155E-4</v>
      </c>
      <c r="CD633" s="470">
        <f t="shared" si="1338"/>
        <v>0</v>
      </c>
      <c r="CE633" s="470">
        <f t="shared" si="1339"/>
        <v>4.2443752158250702E-5</v>
      </c>
      <c r="CF633" s="470">
        <f t="shared" si="1340"/>
        <v>9.5123990011323155E-4</v>
      </c>
      <c r="CG633" s="470">
        <f t="shared" si="1341"/>
        <v>0</v>
      </c>
      <c r="CH633" s="470">
        <f t="shared" si="1342"/>
        <v>4.2452583941357304E-5</v>
      </c>
      <c r="CI633" s="470">
        <f t="shared" si="1343"/>
        <v>9.5123990011323155E-4</v>
      </c>
      <c r="CJ633" s="470">
        <f t="shared" si="1344"/>
        <v>0</v>
      </c>
      <c r="CK633" s="472">
        <f t="shared" si="1345"/>
        <v>4.2463650394255105E-5</v>
      </c>
      <c r="CL633" s="470">
        <f t="shared" si="1346"/>
        <v>0</v>
      </c>
      <c r="CM633" s="116">
        <f t="shared" si="1347"/>
        <v>0</v>
      </c>
      <c r="CN633" s="116">
        <f t="shared" si="1348"/>
        <v>0</v>
      </c>
      <c r="CO633" s="116">
        <f t="shared" si="1349"/>
        <v>0</v>
      </c>
      <c r="CP633" s="116">
        <f t="shared" si="1350"/>
        <v>0</v>
      </c>
      <c r="CQ633" s="116">
        <f t="shared" si="1351"/>
        <v>0</v>
      </c>
      <c r="CR633" s="116">
        <f t="shared" si="1352"/>
        <v>0</v>
      </c>
      <c r="CS633" s="116">
        <f t="shared" si="1353"/>
        <v>0</v>
      </c>
      <c r="CT633" s="116">
        <f t="shared" si="1354"/>
        <v>0</v>
      </c>
      <c r="CU633" s="116">
        <f t="shared" si="1355"/>
        <v>0</v>
      </c>
      <c r="CV633" s="116">
        <f t="shared" si="1356"/>
        <v>0</v>
      </c>
      <c r="CW633" s="471">
        <f t="shared" si="1357"/>
        <v>0</v>
      </c>
      <c r="CX633" s="470">
        <f t="shared" si="1358"/>
        <v>16.5964317247624</v>
      </c>
      <c r="CY633" s="116">
        <f t="shared" si="1359"/>
        <v>0</v>
      </c>
      <c r="CZ633" s="116">
        <f t="shared" si="1360"/>
        <v>121.364816858482</v>
      </c>
      <c r="DA633" s="116">
        <f t="shared" si="1361"/>
        <v>16.5964317247624</v>
      </c>
      <c r="DB633" s="116">
        <f t="shared" si="1362"/>
        <v>0</v>
      </c>
      <c r="DC633" s="116">
        <f t="shared" si="1363"/>
        <v>121.35091613712</v>
      </c>
      <c r="DD633" s="116">
        <f t="shared" si="1364"/>
        <v>16.5964317247624</v>
      </c>
      <c r="DE633" s="116">
        <f t="shared" si="1365"/>
        <v>0</v>
      </c>
      <c r="DF633" s="116">
        <f t="shared" si="1366"/>
        <v>121.334761244726</v>
      </c>
      <c r="DG633" s="116">
        <f t="shared" si="1367"/>
        <v>16.5964317247624</v>
      </c>
      <c r="DH633" s="116">
        <f t="shared" si="1368"/>
        <v>0</v>
      </c>
      <c r="DI633" s="471">
        <f t="shared" si="1369"/>
        <v>121.314531504698</v>
      </c>
      <c r="DJ633" s="470">
        <f t="shared" si="1370"/>
        <v>0</v>
      </c>
      <c r="DK633" s="116">
        <f t="shared" si="1371"/>
        <v>0</v>
      </c>
      <c r="DL633" s="116">
        <f t="shared" si="1372"/>
        <v>0</v>
      </c>
      <c r="DM633" s="116">
        <f t="shared" si="1373"/>
        <v>0</v>
      </c>
      <c r="DN633" s="116">
        <f t="shared" si="1374"/>
        <v>0</v>
      </c>
      <c r="DO633" s="116">
        <f t="shared" si="1375"/>
        <v>0</v>
      </c>
      <c r="DP633" s="116">
        <f t="shared" si="1376"/>
        <v>0</v>
      </c>
      <c r="DQ633" s="116">
        <f t="shared" si="1377"/>
        <v>0</v>
      </c>
      <c r="DR633" s="116">
        <f t="shared" si="1378"/>
        <v>0</v>
      </c>
      <c r="DS633" s="116">
        <f t="shared" si="1379"/>
        <v>0</v>
      </c>
      <c r="DT633" s="116">
        <f t="shared" si="1380"/>
        <v>0</v>
      </c>
      <c r="DU633" s="471">
        <f t="shared" si="1381"/>
        <v>0</v>
      </c>
      <c r="DV633" s="470">
        <f t="shared" si="1382"/>
        <v>0</v>
      </c>
      <c r="DW633" s="470">
        <f t="shared" si="1383"/>
        <v>0</v>
      </c>
      <c r="DX633" s="470">
        <f t="shared" si="1384"/>
        <v>0</v>
      </c>
      <c r="DY633" s="470">
        <f t="shared" si="1385"/>
        <v>0</v>
      </c>
      <c r="DZ633" s="470">
        <f t="shared" si="1386"/>
        <v>0</v>
      </c>
      <c r="EA633" s="470">
        <f t="shared" si="1387"/>
        <v>0</v>
      </c>
      <c r="EB633" s="470">
        <f t="shared" si="1388"/>
        <v>0</v>
      </c>
      <c r="EC633" s="470">
        <f t="shared" si="1389"/>
        <v>0</v>
      </c>
      <c r="ED633" s="470">
        <f t="shared" si="1390"/>
        <v>0</v>
      </c>
      <c r="EE633" s="470">
        <f t="shared" si="1391"/>
        <v>0</v>
      </c>
      <c r="EF633" s="470">
        <f t="shared" si="1392"/>
        <v>0</v>
      </c>
      <c r="EG633" s="470">
        <f t="shared" si="1393"/>
        <v>0</v>
      </c>
      <c r="EH633" s="466">
        <f t="shared" si="1394"/>
        <v>0.12327970481703629</v>
      </c>
      <c r="EI633" s="122">
        <f t="shared" si="1395"/>
        <v>0</v>
      </c>
      <c r="EJ633" s="122">
        <f t="shared" si="1396"/>
        <v>5.4996815724124857E-3</v>
      </c>
      <c r="EK633" s="122">
        <f t="shared" si="1397"/>
        <v>0.12327970481703629</v>
      </c>
      <c r="EL633" s="122">
        <f t="shared" si="1398"/>
        <v>0</v>
      </c>
      <c r="EM633" s="122">
        <f t="shared" si="1399"/>
        <v>5.5006662743790954E-3</v>
      </c>
      <c r="EN633" s="122">
        <f t="shared" si="1400"/>
        <v>0.12327970481703629</v>
      </c>
      <c r="EO633" s="122">
        <f t="shared" si="1401"/>
        <v>0</v>
      </c>
      <c r="EP633" s="122">
        <f t="shared" si="1402"/>
        <v>5.5018108643129929E-3</v>
      </c>
      <c r="EQ633" s="122">
        <f t="shared" si="1403"/>
        <v>0.12327970481703629</v>
      </c>
      <c r="ER633" s="122">
        <f t="shared" si="1404"/>
        <v>0</v>
      </c>
      <c r="ES633" s="469">
        <f t="shared" si="1405"/>
        <v>5.5032450651349421E-3</v>
      </c>
      <c r="ET633" s="466">
        <f t="shared" si="1406"/>
        <v>0.12327970481703629</v>
      </c>
      <c r="EU633" s="122">
        <f t="shared" si="1407"/>
        <v>0</v>
      </c>
      <c r="EV633" s="122">
        <f t="shared" si="1408"/>
        <v>5.4996815724124857E-3</v>
      </c>
      <c r="EW633" s="122">
        <f t="shared" si="1409"/>
        <v>0.12327970481703629</v>
      </c>
      <c r="EX633" s="122">
        <f t="shared" si="1410"/>
        <v>0</v>
      </c>
      <c r="EY633" s="122">
        <f t="shared" si="1411"/>
        <v>5.5006662743790954E-3</v>
      </c>
      <c r="EZ633" s="122">
        <f t="shared" si="1412"/>
        <v>0.12327970481703629</v>
      </c>
      <c r="FA633" s="122">
        <f t="shared" si="1413"/>
        <v>0</v>
      </c>
      <c r="FB633" s="122">
        <f t="shared" si="1414"/>
        <v>5.5018108643129929E-3</v>
      </c>
      <c r="FC633" s="122">
        <f t="shared" si="1415"/>
        <v>0.12327970481703629</v>
      </c>
      <c r="FD633" s="122">
        <f t="shared" si="1416"/>
        <v>0</v>
      </c>
      <c r="FE633" s="469">
        <f t="shared" si="1417"/>
        <v>5.5032450651349421E-3</v>
      </c>
      <c r="FF633" s="466">
        <f t="shared" si="1418"/>
        <v>0</v>
      </c>
      <c r="FG633" s="466">
        <f t="shared" si="1419"/>
        <v>0</v>
      </c>
      <c r="FH633" s="466">
        <f t="shared" si="1420"/>
        <v>0</v>
      </c>
      <c r="FI633" s="466">
        <f t="shared" si="1421"/>
        <v>0</v>
      </c>
      <c r="FJ633" s="466">
        <f t="shared" si="1422"/>
        <v>0</v>
      </c>
      <c r="FK633" s="466">
        <f t="shared" si="1423"/>
        <v>0</v>
      </c>
      <c r="FL633" s="466">
        <f t="shared" si="1424"/>
        <v>0</v>
      </c>
      <c r="FM633" s="466">
        <f t="shared" si="1425"/>
        <v>0</v>
      </c>
      <c r="FN633" s="466">
        <f t="shared" si="1426"/>
        <v>0</v>
      </c>
      <c r="FO633" s="466">
        <f t="shared" si="1427"/>
        <v>0</v>
      </c>
      <c r="FP633" s="466">
        <f t="shared" si="1428"/>
        <v>0</v>
      </c>
      <c r="FQ633" s="468">
        <f t="shared" si="1429"/>
        <v>0</v>
      </c>
      <c r="FR633" s="466">
        <f t="shared" si="1430"/>
        <v>0</v>
      </c>
      <c r="FS633" s="466">
        <f t="shared" si="1431"/>
        <v>0</v>
      </c>
      <c r="FT633" s="466">
        <f t="shared" si="1432"/>
        <v>0</v>
      </c>
      <c r="FU633" s="466">
        <f t="shared" si="1433"/>
        <v>0</v>
      </c>
      <c r="FV633" s="466">
        <f t="shared" si="1434"/>
        <v>0</v>
      </c>
      <c r="FW633" s="466">
        <f t="shared" si="1435"/>
        <v>0</v>
      </c>
      <c r="FX633" s="466">
        <f t="shared" si="1436"/>
        <v>0</v>
      </c>
      <c r="FY633" s="466">
        <f t="shared" si="1437"/>
        <v>0</v>
      </c>
      <c r="FZ633" s="466">
        <f t="shared" si="1438"/>
        <v>0</v>
      </c>
      <c r="GA633" s="466">
        <f t="shared" si="1439"/>
        <v>0</v>
      </c>
      <c r="GB633" s="466">
        <f t="shared" si="1440"/>
        <v>0</v>
      </c>
      <c r="GC633" s="468">
        <f t="shared" si="1441"/>
        <v>0</v>
      </c>
    </row>
    <row r="634" spans="1:185">
      <c r="AP634" s="466"/>
      <c r="AR634" s="465"/>
      <c r="BA634" s="122"/>
      <c r="BB634" s="467"/>
    </row>
    <row r="635" spans="1:185">
      <c r="AP635" s="466"/>
      <c r="AR635" s="465"/>
      <c r="BA635" s="122"/>
      <c r="BB635" s="122"/>
    </row>
    <row r="636" spans="1:185">
      <c r="AP636" s="466"/>
      <c r="AR636" s="465"/>
    </row>
    <row r="637" spans="1:185">
      <c r="AP637" s="466"/>
      <c r="AR637" s="465"/>
    </row>
  </sheetData>
  <mergeCells count="19">
    <mergeCell ref="ET1:FB1"/>
    <mergeCell ref="FF1:FN1"/>
    <mergeCell ref="FR1:FZ1"/>
    <mergeCell ref="BN2:BY2"/>
    <mergeCell ref="CL1:CW1"/>
    <mergeCell ref="CX1:DI1"/>
    <mergeCell ref="DJ1:DU1"/>
    <mergeCell ref="DV1:EG1"/>
    <mergeCell ref="BZ2:CK2"/>
    <mergeCell ref="CL2:CR2"/>
    <mergeCell ref="EH1:ES1"/>
    <mergeCell ref="CX2:DD2"/>
    <mergeCell ref="DJ2:DP2"/>
    <mergeCell ref="DV2:EB2"/>
    <mergeCell ref="E2:P2"/>
    <mergeCell ref="R2:AC2"/>
    <mergeCell ref="AD2:AO2"/>
    <mergeCell ref="AP2:BA2"/>
    <mergeCell ref="BB2:BM2"/>
  </mergeCells>
  <pageMargins left="0.7" right="0.7" top="0.75" bottom="0.75" header="0.3" footer="0.3"/>
  <pageSetup orientation="portrait" horizontalDpi="1200" verticalDpi="1200"/>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70C0"/>
  </sheetPr>
  <dimension ref="C2:O44"/>
  <sheetViews>
    <sheetView workbookViewId="0">
      <selection activeCell="M18" sqref="M18"/>
    </sheetView>
  </sheetViews>
  <sheetFormatPr defaultColWidth="9.109375" defaultRowHeight="14.4"/>
  <cols>
    <col min="1" max="13" width="9.109375" style="86"/>
    <col min="14" max="14" width="64" style="86" bestFit="1" customWidth="1"/>
    <col min="15" max="16384" width="9.109375" style="86"/>
  </cols>
  <sheetData>
    <row r="2" spans="3:15">
      <c r="E2" s="86" t="s">
        <v>274</v>
      </c>
      <c r="N2" s="362" t="s">
        <v>273</v>
      </c>
    </row>
    <row r="3" spans="3:15">
      <c r="C3" s="91"/>
      <c r="D3" s="91"/>
      <c r="E3" s="91"/>
      <c r="F3" s="91"/>
      <c r="G3" s="91"/>
      <c r="H3" s="91"/>
      <c r="I3" s="91"/>
      <c r="N3" s="86" t="s">
        <v>272</v>
      </c>
      <c r="O3" s="86" t="s">
        <v>271</v>
      </c>
    </row>
    <row r="4" spans="3:15" ht="18">
      <c r="C4" s="352"/>
      <c r="D4" s="351"/>
      <c r="E4" s="91"/>
      <c r="F4" s="91"/>
      <c r="G4" s="91"/>
      <c r="H4" s="91"/>
      <c r="I4" s="91"/>
    </row>
    <row r="5" spans="3:15" ht="18">
      <c r="C5" s="566" t="s">
        <v>270</v>
      </c>
      <c r="D5" s="570" t="s">
        <v>214</v>
      </c>
      <c r="E5" s="568"/>
      <c r="F5" s="568" t="s">
        <v>213</v>
      </c>
      <c r="G5" s="569"/>
      <c r="I5" s="566" t="s">
        <v>216</v>
      </c>
      <c r="J5" s="570" t="s">
        <v>214</v>
      </c>
      <c r="K5" s="568"/>
      <c r="L5" s="568" t="s">
        <v>213</v>
      </c>
      <c r="M5" s="569"/>
    </row>
    <row r="6" spans="3:15" ht="18">
      <c r="C6" s="567"/>
      <c r="D6" s="351" t="s">
        <v>12</v>
      </c>
      <c r="E6" s="351" t="s">
        <v>11</v>
      </c>
      <c r="F6" s="351" t="s">
        <v>12</v>
      </c>
      <c r="G6" s="361" t="s">
        <v>11</v>
      </c>
      <c r="I6" s="567"/>
      <c r="J6" s="351" t="s">
        <v>12</v>
      </c>
      <c r="K6" s="351" t="s">
        <v>11</v>
      </c>
      <c r="L6" s="351" t="s">
        <v>12</v>
      </c>
      <c r="M6" s="361" t="s">
        <v>11</v>
      </c>
    </row>
    <row r="7" spans="3:15">
      <c r="C7" s="357" t="s">
        <v>269</v>
      </c>
      <c r="D7" s="360">
        <v>0.97173019883777501</v>
      </c>
      <c r="E7" s="359">
        <v>0.97033251542905608</v>
      </c>
      <c r="F7" s="359">
        <v>0.97081884644007022</v>
      </c>
      <c r="G7" s="358">
        <v>0.97145865780861973</v>
      </c>
      <c r="I7" s="357" t="s">
        <v>269</v>
      </c>
      <c r="J7" s="360">
        <v>0.96677656846000681</v>
      </c>
      <c r="K7" s="359">
        <v>0.9490699567675408</v>
      </c>
      <c r="L7" s="359">
        <v>0.96499660964718459</v>
      </c>
      <c r="M7" s="358">
        <v>0.95405195980088187</v>
      </c>
    </row>
    <row r="8" spans="3:15">
      <c r="C8" s="357" t="s">
        <v>268</v>
      </c>
      <c r="D8" s="357">
        <v>1.0495933883561406</v>
      </c>
      <c r="E8" s="91">
        <v>1.0739580837089902</v>
      </c>
      <c r="F8" s="91">
        <v>1.063310578652207</v>
      </c>
      <c r="G8" s="356">
        <v>1.0572070140026226</v>
      </c>
      <c r="I8" s="357" t="s">
        <v>268</v>
      </c>
      <c r="J8" s="357">
        <v>1.1160673919649846</v>
      </c>
      <c r="K8" s="91">
        <v>1.2464759690481166</v>
      </c>
      <c r="L8" s="91">
        <v>1.1309228490979208</v>
      </c>
      <c r="M8" s="356">
        <v>1.2173006662465666</v>
      </c>
    </row>
    <row r="9" spans="3:15">
      <c r="C9" s="357" t="s">
        <v>267</v>
      </c>
      <c r="D9" s="357">
        <v>0.97173019883777501</v>
      </c>
      <c r="E9" s="91">
        <v>0.97033251542905608</v>
      </c>
      <c r="F9" s="91">
        <v>0.97081884644007022</v>
      </c>
      <c r="G9" s="356">
        <v>0.97145865780861973</v>
      </c>
      <c r="I9" s="357" t="s">
        <v>267</v>
      </c>
      <c r="J9" s="357">
        <v>0.96677656846000681</v>
      </c>
      <c r="K9" s="91">
        <v>0.9490699567675408</v>
      </c>
      <c r="L9" s="91">
        <v>0.96499660964718459</v>
      </c>
      <c r="M9" s="356">
        <v>0.95405195980088187</v>
      </c>
    </row>
    <row r="10" spans="3:15">
      <c r="C10" s="355" t="s">
        <v>266</v>
      </c>
      <c r="D10" s="355">
        <v>1.0069462139683094</v>
      </c>
      <c r="E10" s="354">
        <v>0.98537688543289781</v>
      </c>
      <c r="F10" s="354">
        <v>0.99505172846765211</v>
      </c>
      <c r="G10" s="353">
        <v>0.99987567038013803</v>
      </c>
      <c r="I10" s="355" t="s">
        <v>266</v>
      </c>
      <c r="J10" s="355">
        <v>0.95037947111500165</v>
      </c>
      <c r="K10" s="354">
        <v>0.8553841174168012</v>
      </c>
      <c r="L10" s="354">
        <v>0.93908393160770975</v>
      </c>
      <c r="M10" s="353">
        <v>0.87459541415166886</v>
      </c>
    </row>
    <row r="11" spans="3:15" ht="18">
      <c r="C11" s="352"/>
      <c r="D11" s="351"/>
      <c r="E11" s="91"/>
      <c r="F11" s="91"/>
      <c r="G11" s="91"/>
      <c r="H11" s="91"/>
      <c r="I11" s="91"/>
    </row>
    <row r="12" spans="3:15" ht="18">
      <c r="C12" s="352"/>
      <c r="D12" s="351"/>
      <c r="E12" s="91"/>
      <c r="F12" s="91"/>
      <c r="G12" s="91"/>
      <c r="H12" s="91"/>
      <c r="I12" s="91"/>
    </row>
    <row r="13" spans="3:15" ht="18">
      <c r="C13" s="352"/>
      <c r="D13" s="351"/>
      <c r="E13" s="91"/>
      <c r="F13" s="91"/>
      <c r="G13" s="91"/>
      <c r="H13" s="91"/>
      <c r="I13" s="91"/>
    </row>
    <row r="14" spans="3:15" ht="18">
      <c r="C14" s="352"/>
      <c r="D14" s="351"/>
      <c r="E14" s="91"/>
      <c r="F14" s="91"/>
      <c r="G14" s="91"/>
      <c r="H14" s="91"/>
      <c r="I14" s="91"/>
    </row>
    <row r="15" spans="3:15">
      <c r="C15" s="86" t="s">
        <v>265</v>
      </c>
    </row>
    <row r="17" spans="3:11" ht="43.2">
      <c r="C17" s="348" t="s">
        <v>264</v>
      </c>
      <c r="D17" s="348" t="s">
        <v>263</v>
      </c>
      <c r="E17" s="348" t="s">
        <v>262</v>
      </c>
      <c r="F17" s="350" t="s">
        <v>261</v>
      </c>
      <c r="G17" s="350" t="s">
        <v>260</v>
      </c>
      <c r="H17" s="348" t="s">
        <v>1</v>
      </c>
      <c r="I17" s="348" t="s">
        <v>259</v>
      </c>
      <c r="J17" s="349" t="s">
        <v>258</v>
      </c>
      <c r="K17" s="348" t="s">
        <v>257</v>
      </c>
    </row>
    <row r="18" spans="3:11" ht="129.6">
      <c r="C18" s="93" t="s">
        <v>256</v>
      </c>
      <c r="D18" s="93"/>
      <c r="E18" s="93" t="s">
        <v>255</v>
      </c>
      <c r="F18" s="347" t="s">
        <v>254</v>
      </c>
      <c r="G18" s="347" t="s">
        <v>254</v>
      </c>
      <c r="H18" s="93"/>
      <c r="I18" s="93" t="s">
        <v>253</v>
      </c>
      <c r="J18" s="93" t="s">
        <v>252</v>
      </c>
      <c r="K18" s="93" t="s">
        <v>251</v>
      </c>
    </row>
    <row r="19" spans="3:11" ht="15" thickBot="1">
      <c r="C19" s="346" t="s">
        <v>250</v>
      </c>
      <c r="D19" s="344"/>
      <c r="E19" s="344"/>
      <c r="F19" s="345"/>
      <c r="G19" s="345" t="s">
        <v>249</v>
      </c>
      <c r="H19" s="344"/>
      <c r="I19" s="344"/>
      <c r="J19" s="344" t="s">
        <v>248</v>
      </c>
      <c r="K19" s="344"/>
    </row>
    <row r="20" spans="3:11">
      <c r="C20" s="342" t="s">
        <v>247</v>
      </c>
      <c r="D20" s="339" t="s">
        <v>246</v>
      </c>
      <c r="E20" s="110" t="s">
        <v>245</v>
      </c>
      <c r="F20" s="343" t="s">
        <v>238</v>
      </c>
      <c r="G20" s="340" t="s">
        <v>232</v>
      </c>
      <c r="H20" s="339">
        <v>2015</v>
      </c>
      <c r="I20" s="339">
        <v>2015</v>
      </c>
      <c r="J20" s="339">
        <v>4</v>
      </c>
      <c r="K20" s="338">
        <v>0.14285714285714299</v>
      </c>
    </row>
    <row r="21" spans="3:11">
      <c r="C21" s="339"/>
      <c r="D21" s="339"/>
      <c r="E21" s="341" t="s">
        <v>233</v>
      </c>
      <c r="F21" s="343"/>
      <c r="G21" s="340" t="s">
        <v>232</v>
      </c>
      <c r="H21" s="339">
        <v>2020</v>
      </c>
      <c r="I21" s="339"/>
      <c r="J21" s="339">
        <v>4</v>
      </c>
      <c r="K21" s="338">
        <v>0.1111111111111111</v>
      </c>
    </row>
    <row r="22" spans="3:11">
      <c r="C22" s="339"/>
      <c r="D22" s="339"/>
      <c r="E22" s="341"/>
      <c r="F22" s="343"/>
      <c r="G22" s="340" t="s">
        <v>232</v>
      </c>
      <c r="H22" s="339">
        <v>2030</v>
      </c>
      <c r="I22" s="339"/>
      <c r="J22" s="339">
        <v>4</v>
      </c>
      <c r="K22" s="338">
        <v>8.3333333333333329E-2</v>
      </c>
    </row>
    <row r="23" spans="3:11">
      <c r="C23" s="339"/>
      <c r="D23" s="339"/>
      <c r="E23" s="341"/>
      <c r="F23" s="343"/>
      <c r="G23" s="340" t="s">
        <v>232</v>
      </c>
      <c r="H23" s="339">
        <v>2050</v>
      </c>
      <c r="I23" s="339"/>
      <c r="J23" s="339">
        <v>4</v>
      </c>
      <c r="K23" s="338">
        <v>5.5555555555555552E-2</v>
      </c>
    </row>
    <row r="24" spans="3:11">
      <c r="C24" s="342" t="s">
        <v>244</v>
      </c>
      <c r="D24" s="339" t="s">
        <v>243</v>
      </c>
      <c r="E24" s="110" t="s">
        <v>242</v>
      </c>
      <c r="F24" s="343" t="s">
        <v>234</v>
      </c>
      <c r="G24" s="340" t="s">
        <v>232</v>
      </c>
      <c r="H24" s="339">
        <v>2015</v>
      </c>
      <c r="I24" s="339">
        <v>2015</v>
      </c>
      <c r="J24" s="339">
        <v>4</v>
      </c>
      <c r="K24" s="338">
        <v>0.14285714285714285</v>
      </c>
    </row>
    <row r="25" spans="3:11">
      <c r="C25" s="339"/>
      <c r="D25" s="339"/>
      <c r="E25" s="341" t="s">
        <v>233</v>
      </c>
      <c r="F25" s="343"/>
      <c r="G25" s="340" t="s">
        <v>232</v>
      </c>
      <c r="H25" s="339">
        <v>2020</v>
      </c>
      <c r="I25" s="339"/>
      <c r="J25" s="339">
        <v>4</v>
      </c>
      <c r="K25" s="338">
        <v>0.1111111111111111</v>
      </c>
    </row>
    <row r="26" spans="3:11">
      <c r="C26" s="339"/>
      <c r="D26" s="339"/>
      <c r="E26" s="341"/>
      <c r="F26" s="343"/>
      <c r="G26" s="340" t="s">
        <v>232</v>
      </c>
      <c r="H26" s="339">
        <v>2030</v>
      </c>
      <c r="I26" s="339"/>
      <c r="J26" s="339">
        <v>4</v>
      </c>
      <c r="K26" s="338">
        <v>8.3333333333333329E-2</v>
      </c>
    </row>
    <row r="27" spans="3:11">
      <c r="C27" s="339"/>
      <c r="D27" s="339"/>
      <c r="E27" s="341"/>
      <c r="F27" s="343"/>
      <c r="G27" s="340" t="s">
        <v>232</v>
      </c>
      <c r="H27" s="339">
        <v>2050</v>
      </c>
      <c r="I27" s="339"/>
      <c r="J27" s="339">
        <v>4</v>
      </c>
      <c r="K27" s="338">
        <v>5.5555555555555552E-2</v>
      </c>
    </row>
    <row r="28" spans="3:11">
      <c r="C28" s="342" t="s">
        <v>241</v>
      </c>
      <c r="D28" s="339" t="s">
        <v>240</v>
      </c>
      <c r="E28" s="110" t="s">
        <v>239</v>
      </c>
      <c r="F28" s="343" t="s">
        <v>238</v>
      </c>
      <c r="G28" s="340" t="s">
        <v>232</v>
      </c>
      <c r="H28" s="339">
        <v>2015</v>
      </c>
      <c r="I28" s="339">
        <v>2015</v>
      </c>
      <c r="J28" s="339">
        <v>4</v>
      </c>
      <c r="K28" s="338">
        <v>7.1428571428571425E-2</v>
      </c>
    </row>
    <row r="29" spans="3:11">
      <c r="C29" s="339"/>
      <c r="D29" s="339"/>
      <c r="E29" s="341" t="s">
        <v>233</v>
      </c>
      <c r="F29" s="343"/>
      <c r="G29" s="340" t="s">
        <v>232</v>
      </c>
      <c r="H29" s="339">
        <v>2020</v>
      </c>
      <c r="I29" s="339"/>
      <c r="J29" s="339">
        <v>4</v>
      </c>
      <c r="K29" s="338">
        <v>5.5555555555555552E-2</v>
      </c>
    </row>
    <row r="30" spans="3:11">
      <c r="C30" s="339"/>
      <c r="D30" s="339"/>
      <c r="E30" s="341"/>
      <c r="F30" s="343"/>
      <c r="G30" s="340" t="s">
        <v>232</v>
      </c>
      <c r="H30" s="339">
        <v>2030</v>
      </c>
      <c r="I30" s="339"/>
      <c r="J30" s="339">
        <v>4</v>
      </c>
      <c r="K30" s="338">
        <v>4.1666666666666664E-2</v>
      </c>
    </row>
    <row r="31" spans="3:11">
      <c r="C31" s="339"/>
      <c r="D31" s="339"/>
      <c r="E31" s="341"/>
      <c r="F31" s="343"/>
      <c r="G31" s="340" t="s">
        <v>232</v>
      </c>
      <c r="H31" s="339">
        <v>2050</v>
      </c>
      <c r="I31" s="339"/>
      <c r="J31" s="339">
        <v>4</v>
      </c>
      <c r="K31" s="338">
        <v>2.7777777777777776E-2</v>
      </c>
    </row>
    <row r="32" spans="3:11">
      <c r="C32" s="342" t="s">
        <v>237</v>
      </c>
      <c r="D32" s="339" t="s">
        <v>236</v>
      </c>
      <c r="E32" s="110" t="s">
        <v>235</v>
      </c>
      <c r="F32" s="343" t="s">
        <v>234</v>
      </c>
      <c r="G32" s="340" t="s">
        <v>232</v>
      </c>
      <c r="H32" s="339">
        <v>2015</v>
      </c>
      <c r="I32" s="339">
        <v>2015</v>
      </c>
      <c r="J32" s="339">
        <v>4</v>
      </c>
      <c r="K32" s="338">
        <v>7.1428571428571425E-2</v>
      </c>
    </row>
    <row r="33" spans="3:11">
      <c r="C33" s="339"/>
      <c r="D33" s="339"/>
      <c r="E33" s="341" t="s">
        <v>233</v>
      </c>
      <c r="F33" s="343"/>
      <c r="G33" s="340" t="s">
        <v>232</v>
      </c>
      <c r="H33" s="339">
        <v>2020</v>
      </c>
      <c r="I33" s="339"/>
      <c r="J33" s="339">
        <v>4</v>
      </c>
      <c r="K33" s="338">
        <v>5.5555555555555552E-2</v>
      </c>
    </row>
    <row r="34" spans="3:11">
      <c r="C34" s="339"/>
      <c r="D34" s="339"/>
      <c r="E34" s="341"/>
      <c r="F34" s="343"/>
      <c r="G34" s="340" t="s">
        <v>232</v>
      </c>
      <c r="H34" s="339">
        <v>2030</v>
      </c>
      <c r="I34" s="339"/>
      <c r="J34" s="339">
        <v>4</v>
      </c>
      <c r="K34" s="338">
        <v>4.1666666666666664E-2</v>
      </c>
    </row>
    <row r="35" spans="3:11">
      <c r="C35" s="339"/>
      <c r="D35" s="339"/>
      <c r="E35" s="341"/>
      <c r="F35" s="343"/>
      <c r="G35" s="340" t="s">
        <v>232</v>
      </c>
      <c r="H35" s="339">
        <v>2050</v>
      </c>
      <c r="I35" s="339"/>
      <c r="J35" s="339">
        <v>4</v>
      </c>
      <c r="K35" s="338">
        <v>2.7777777777777776E-2</v>
      </c>
    </row>
    <row r="36" spans="3:11">
      <c r="C36" s="342"/>
      <c r="D36" s="339"/>
      <c r="E36" s="110"/>
      <c r="F36" s="341"/>
      <c r="G36" s="340"/>
      <c r="H36" s="339"/>
      <c r="I36" s="339"/>
      <c r="J36" s="339"/>
      <c r="K36" s="338"/>
    </row>
    <row r="37" spans="3:11">
      <c r="C37" s="339"/>
      <c r="D37" s="339"/>
      <c r="E37" s="341"/>
      <c r="F37" s="341"/>
      <c r="G37" s="340"/>
      <c r="H37" s="339"/>
      <c r="I37" s="339"/>
      <c r="J37" s="339"/>
      <c r="K37" s="338"/>
    </row>
    <row r="38" spans="3:11">
      <c r="C38" s="339"/>
      <c r="D38" s="339"/>
      <c r="E38" s="341"/>
      <c r="F38" s="341"/>
      <c r="G38" s="340"/>
      <c r="H38" s="339"/>
      <c r="I38" s="339"/>
      <c r="J38" s="339"/>
      <c r="K38" s="338"/>
    </row>
    <row r="39" spans="3:11">
      <c r="C39" s="339"/>
      <c r="D39" s="339"/>
      <c r="E39" s="341"/>
      <c r="F39" s="341"/>
      <c r="G39" s="340"/>
      <c r="H39" s="339"/>
      <c r="I39" s="339"/>
      <c r="J39" s="339"/>
      <c r="K39" s="338"/>
    </row>
    <row r="40" spans="3:11">
      <c r="C40" s="342"/>
      <c r="D40" s="339"/>
      <c r="E40" s="110"/>
      <c r="F40" s="341"/>
      <c r="G40" s="340"/>
      <c r="H40" s="339"/>
      <c r="I40" s="339"/>
      <c r="J40" s="339"/>
      <c r="K40" s="338"/>
    </row>
    <row r="41" spans="3:11">
      <c r="C41" s="339"/>
      <c r="D41" s="339"/>
      <c r="E41" s="341"/>
      <c r="F41" s="341"/>
      <c r="G41" s="340"/>
      <c r="H41" s="339"/>
      <c r="I41" s="339"/>
      <c r="J41" s="339"/>
      <c r="K41" s="338"/>
    </row>
    <row r="42" spans="3:11">
      <c r="C42" s="339"/>
      <c r="D42" s="339"/>
      <c r="E42" s="341"/>
      <c r="F42" s="341"/>
      <c r="G42" s="340"/>
      <c r="H42" s="339"/>
      <c r="I42" s="339"/>
      <c r="J42" s="339"/>
      <c r="K42" s="338"/>
    </row>
    <row r="43" spans="3:11">
      <c r="C43" s="339"/>
      <c r="D43" s="339"/>
      <c r="E43" s="341"/>
      <c r="F43" s="341"/>
      <c r="G43" s="340"/>
      <c r="H43" s="339"/>
      <c r="I43" s="339"/>
      <c r="J43" s="339"/>
      <c r="K43" s="338"/>
    </row>
    <row r="44" spans="3:11">
      <c r="F44" s="91"/>
      <c r="G44" s="91"/>
    </row>
  </sheetData>
  <mergeCells count="6">
    <mergeCell ref="C5:C6"/>
    <mergeCell ref="F5:G5"/>
    <mergeCell ref="L5:M5"/>
    <mergeCell ref="D5:E5"/>
    <mergeCell ref="I5:I6"/>
    <mergeCell ref="J5:K5"/>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70C0"/>
  </sheetPr>
  <dimension ref="B3:F35"/>
  <sheetViews>
    <sheetView workbookViewId="0">
      <selection activeCell="J20" sqref="J20"/>
    </sheetView>
  </sheetViews>
  <sheetFormatPr defaultColWidth="9.109375" defaultRowHeight="14.4"/>
  <cols>
    <col min="1" max="16384" width="9.109375" style="86"/>
  </cols>
  <sheetData>
    <row r="3" spans="2:6">
      <c r="B3" s="368" t="s">
        <v>151</v>
      </c>
      <c r="C3" s="368" t="s">
        <v>6</v>
      </c>
      <c r="D3" s="369" t="s">
        <v>12</v>
      </c>
      <c r="E3" s="369" t="s">
        <v>11</v>
      </c>
      <c r="F3" s="368" t="s">
        <v>3</v>
      </c>
    </row>
    <row r="4" spans="2:6">
      <c r="B4" s="90" t="s">
        <v>147</v>
      </c>
      <c r="C4" s="90" t="s">
        <v>275</v>
      </c>
      <c r="D4" s="364">
        <v>4.10958904109589E-3</v>
      </c>
      <c r="E4" s="364">
        <v>4.10958904109589E-3</v>
      </c>
      <c r="F4" s="367"/>
    </row>
    <row r="5" spans="2:6">
      <c r="B5" s="89" t="s">
        <v>146</v>
      </c>
      <c r="C5" s="89" t="s">
        <v>275</v>
      </c>
      <c r="D5" s="364">
        <v>6.6552511415525109E-2</v>
      </c>
      <c r="E5" s="364">
        <v>6.6552511415525109E-2</v>
      </c>
      <c r="F5" s="367"/>
    </row>
    <row r="6" spans="2:6">
      <c r="B6" s="89" t="s">
        <v>145</v>
      </c>
      <c r="C6" s="89" t="s">
        <v>275</v>
      </c>
      <c r="D6" s="364">
        <v>8.0821917808219179E-2</v>
      </c>
      <c r="E6" s="364">
        <v>8.0821917808219179E-2</v>
      </c>
      <c r="F6" s="367"/>
    </row>
    <row r="7" spans="2:6">
      <c r="B7" s="89" t="s">
        <v>144</v>
      </c>
      <c r="C7" s="89" t="s">
        <v>275</v>
      </c>
      <c r="D7" s="364">
        <v>1.8378995433789954E-2</v>
      </c>
      <c r="E7" s="364">
        <v>1.8378995433789954E-2</v>
      </c>
      <c r="F7" s="367"/>
    </row>
    <row r="8" spans="2:6">
      <c r="B8" s="89" t="s">
        <v>143</v>
      </c>
      <c r="C8" s="89" t="s">
        <v>275</v>
      </c>
      <c r="D8" s="364">
        <v>9.1324200913242006E-4</v>
      </c>
      <c r="E8" s="364">
        <v>9.1324200913242006E-4</v>
      </c>
      <c r="F8" s="367"/>
    </row>
    <row r="9" spans="2:6">
      <c r="B9" s="89" t="s">
        <v>142</v>
      </c>
      <c r="C9" s="89" t="s">
        <v>275</v>
      </c>
      <c r="D9" s="364">
        <v>3.276255707762557E-2</v>
      </c>
      <c r="E9" s="364">
        <v>3.276255707762557E-2</v>
      </c>
      <c r="F9" s="367"/>
    </row>
    <row r="10" spans="2:6">
      <c r="B10" s="89" t="s">
        <v>141</v>
      </c>
      <c r="C10" s="89" t="s">
        <v>275</v>
      </c>
      <c r="D10" s="364">
        <v>4.8059360730593609E-2</v>
      </c>
      <c r="E10" s="364">
        <v>4.8059360730593609E-2</v>
      </c>
      <c r="F10" s="367"/>
    </row>
    <row r="11" spans="2:6">
      <c r="B11" s="89" t="s">
        <v>140</v>
      </c>
      <c r="C11" s="89" t="s">
        <v>275</v>
      </c>
      <c r="D11" s="364">
        <v>4.5662100456621003E-4</v>
      </c>
      <c r="E11" s="364">
        <v>4.5662100456621003E-4</v>
      </c>
      <c r="F11" s="367"/>
    </row>
    <row r="12" spans="2:6">
      <c r="B12" s="89" t="s">
        <v>139</v>
      </c>
      <c r="C12" s="89" t="s">
        <v>275</v>
      </c>
      <c r="D12" s="364">
        <v>1.9406392694063927E-3</v>
      </c>
      <c r="E12" s="364">
        <v>1.9406392694063927E-3</v>
      </c>
      <c r="F12" s="367"/>
    </row>
    <row r="13" spans="2:6">
      <c r="B13" s="89" t="s">
        <v>138</v>
      </c>
      <c r="C13" s="89" t="s">
        <v>275</v>
      </c>
      <c r="D13" s="364">
        <v>5.422374429223744E-2</v>
      </c>
      <c r="E13" s="364">
        <v>5.422374429223744E-2</v>
      </c>
      <c r="F13" s="367"/>
    </row>
    <row r="14" spans="2:6">
      <c r="B14" s="89" t="s">
        <v>137</v>
      </c>
      <c r="C14" s="89" t="s">
        <v>275</v>
      </c>
      <c r="D14" s="364">
        <v>7.6826484018264835E-2</v>
      </c>
      <c r="E14" s="364">
        <v>7.6826484018264835E-2</v>
      </c>
      <c r="F14" s="367"/>
    </row>
    <row r="15" spans="2:6">
      <c r="B15" s="89" t="s">
        <v>136</v>
      </c>
      <c r="C15" s="89" t="s">
        <v>275</v>
      </c>
      <c r="D15" s="364">
        <v>3.9611872146118721E-2</v>
      </c>
      <c r="E15" s="364">
        <v>3.9611872146118721E-2</v>
      </c>
      <c r="F15" s="367"/>
    </row>
    <row r="16" spans="2:6">
      <c r="B16" s="89" t="s">
        <v>135</v>
      </c>
      <c r="C16" s="89" t="s">
        <v>275</v>
      </c>
      <c r="D16" s="364">
        <v>1.1415525114155251E-4</v>
      </c>
      <c r="E16" s="364">
        <v>1.1415525114155251E-4</v>
      </c>
      <c r="F16" s="367"/>
    </row>
    <row r="17" spans="2:6">
      <c r="B17" s="89" t="s">
        <v>134</v>
      </c>
      <c r="C17" s="89" t="s">
        <v>275</v>
      </c>
      <c r="D17" s="364">
        <v>2.6712328767123289E-2</v>
      </c>
      <c r="E17" s="364">
        <v>2.6712328767123289E-2</v>
      </c>
      <c r="F17" s="367"/>
    </row>
    <row r="18" spans="2:6">
      <c r="B18" s="89" t="s">
        <v>133</v>
      </c>
      <c r="C18" s="89" t="s">
        <v>275</v>
      </c>
      <c r="D18" s="364">
        <v>5.1484018264840184E-2</v>
      </c>
      <c r="E18" s="364">
        <v>5.1484018264840184E-2</v>
      </c>
      <c r="F18" s="367"/>
    </row>
    <row r="19" spans="2:6">
      <c r="B19" s="89" t="s">
        <v>132</v>
      </c>
      <c r="C19" s="89" t="s">
        <v>275</v>
      </c>
      <c r="D19" s="364">
        <v>1.1415525114155251E-3</v>
      </c>
      <c r="E19" s="364">
        <v>1.1415525114155251E-3</v>
      </c>
      <c r="F19" s="367"/>
    </row>
    <row r="20" spans="2:6">
      <c r="B20" s="89" t="s">
        <v>131</v>
      </c>
      <c r="C20" s="89" t="s">
        <v>275</v>
      </c>
      <c r="D20" s="364">
        <v>7.3059360730593605E-3</v>
      </c>
      <c r="E20" s="364">
        <v>7.3059360730593605E-3</v>
      </c>
      <c r="F20" s="367"/>
    </row>
    <row r="21" spans="2:6">
      <c r="B21" s="89" t="s">
        <v>130</v>
      </c>
      <c r="C21" s="89" t="s">
        <v>275</v>
      </c>
      <c r="D21" s="364">
        <v>9.0753424657534248E-2</v>
      </c>
      <c r="E21" s="364">
        <v>9.0753424657534248E-2</v>
      </c>
      <c r="F21" s="367"/>
    </row>
    <row r="22" spans="2:6">
      <c r="B22" s="89" t="s">
        <v>129</v>
      </c>
      <c r="C22" s="89" t="s">
        <v>275</v>
      </c>
      <c r="D22" s="364">
        <v>6.1643835616438353E-2</v>
      </c>
      <c r="E22" s="364">
        <v>6.1643835616438353E-2</v>
      </c>
      <c r="F22" s="367"/>
    </row>
    <row r="23" spans="2:6">
      <c r="B23" s="89" t="s">
        <v>128</v>
      </c>
      <c r="C23" s="89" t="s">
        <v>275</v>
      </c>
      <c r="D23" s="364">
        <v>1.8378995433789954E-2</v>
      </c>
      <c r="E23" s="364">
        <v>1.8378995433789954E-2</v>
      </c>
      <c r="F23" s="367"/>
    </row>
    <row r="24" spans="2:6">
      <c r="B24" s="89" t="s">
        <v>127</v>
      </c>
      <c r="C24" s="89" t="s">
        <v>275</v>
      </c>
      <c r="D24" s="364">
        <v>2.1689497716894978E-3</v>
      </c>
      <c r="E24" s="364">
        <v>2.1689497716894978E-3</v>
      </c>
      <c r="F24" s="367"/>
    </row>
    <row r="25" spans="2:6">
      <c r="B25" s="89" t="s">
        <v>126</v>
      </c>
      <c r="C25" s="89" t="s">
        <v>275</v>
      </c>
      <c r="D25" s="364">
        <v>3.8127853881278539E-2</v>
      </c>
      <c r="E25" s="364">
        <v>3.8127853881278539E-2</v>
      </c>
      <c r="F25" s="367"/>
    </row>
    <row r="26" spans="2:6">
      <c r="B26" s="89" t="s">
        <v>125</v>
      </c>
      <c r="C26" s="89" t="s">
        <v>275</v>
      </c>
      <c r="D26" s="364">
        <v>2.9794520547945205E-2</v>
      </c>
      <c r="E26" s="364">
        <v>2.9794520547945205E-2</v>
      </c>
      <c r="F26" s="367"/>
    </row>
    <row r="27" spans="2:6">
      <c r="B27" s="89" t="s">
        <v>124</v>
      </c>
      <c r="C27" s="89" t="s">
        <v>275</v>
      </c>
      <c r="D27" s="364">
        <v>1.1415525114155251E-3</v>
      </c>
      <c r="E27" s="364">
        <v>1.1415525114155251E-3</v>
      </c>
      <c r="F27" s="367"/>
    </row>
    <row r="28" spans="2:6">
      <c r="B28" s="89" t="s">
        <v>123</v>
      </c>
      <c r="C28" s="89" t="s">
        <v>275</v>
      </c>
      <c r="D28" s="364">
        <v>9.3607305936073051E-3</v>
      </c>
      <c r="E28" s="364">
        <v>9.3607305936073051E-3</v>
      </c>
      <c r="F28" s="367"/>
    </row>
    <row r="29" spans="2:6">
      <c r="B29" s="89" t="s">
        <v>122</v>
      </c>
      <c r="C29" s="89" t="s">
        <v>275</v>
      </c>
      <c r="D29" s="364">
        <v>8.995433789954338E-2</v>
      </c>
      <c r="E29" s="364">
        <v>8.995433789954338E-2</v>
      </c>
      <c r="F29" s="367"/>
    </row>
    <row r="30" spans="2:6">
      <c r="B30" s="89" t="s">
        <v>121</v>
      </c>
      <c r="C30" s="89" t="s">
        <v>275</v>
      </c>
      <c r="D30" s="364">
        <v>4.2465753424657533E-2</v>
      </c>
      <c r="E30" s="364">
        <v>4.2465753424657533E-2</v>
      </c>
      <c r="F30" s="367"/>
    </row>
    <row r="31" spans="2:6">
      <c r="B31" s="89" t="s">
        <v>120</v>
      </c>
      <c r="C31" s="89" t="s">
        <v>275</v>
      </c>
      <c r="D31" s="364">
        <v>1.4383561643835616E-2</v>
      </c>
      <c r="E31" s="364">
        <v>1.4383561643835616E-2</v>
      </c>
      <c r="F31" s="367"/>
    </row>
    <row r="32" spans="2:6">
      <c r="B32" s="89" t="s">
        <v>119</v>
      </c>
      <c r="C32" s="89" t="s">
        <v>275</v>
      </c>
      <c r="D32" s="364">
        <v>1.0730593607305937E-2</v>
      </c>
      <c r="E32" s="364">
        <v>1.0730593607305937E-2</v>
      </c>
      <c r="F32" s="367"/>
    </row>
    <row r="33" spans="2:6">
      <c r="B33" s="89" t="s">
        <v>118</v>
      </c>
      <c r="C33" s="89" t="s">
        <v>275</v>
      </c>
      <c r="D33" s="364">
        <v>5.182648401826484E-2</v>
      </c>
      <c r="E33" s="364">
        <v>5.182648401826484E-2</v>
      </c>
      <c r="F33" s="367"/>
    </row>
    <row r="34" spans="2:6">
      <c r="B34" s="89" t="s">
        <v>117</v>
      </c>
      <c r="C34" s="89" t="s">
        <v>275</v>
      </c>
      <c r="D34" s="364">
        <v>2.7739726027397261E-2</v>
      </c>
      <c r="E34" s="364">
        <v>2.7739726027397261E-2</v>
      </c>
      <c r="F34" s="367"/>
    </row>
    <row r="35" spans="2:6">
      <c r="B35" s="366" t="s">
        <v>115</v>
      </c>
      <c r="C35" s="366" t="s">
        <v>275</v>
      </c>
      <c r="D35" s="365">
        <v>1.1415525114155251E-4</v>
      </c>
      <c r="E35" s="364">
        <v>1.1415525114155251E-4</v>
      </c>
      <c r="F35" s="363"/>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70C0"/>
  </sheetPr>
  <dimension ref="A1:CD444"/>
  <sheetViews>
    <sheetView zoomScale="90" zoomScaleNormal="90" workbookViewId="0">
      <pane xSplit="4" topLeftCell="AT1" activePane="topRight" state="frozen"/>
      <selection pane="topRight" activeCell="BB23" sqref="BB23"/>
    </sheetView>
  </sheetViews>
  <sheetFormatPr defaultColWidth="9.109375" defaultRowHeight="14.4"/>
  <cols>
    <col min="1" max="1" width="12.6640625" style="370" bestFit="1" customWidth="1"/>
    <col min="2" max="2" width="76.6640625" style="370" bestFit="1" customWidth="1"/>
    <col min="3" max="3" width="14" style="370" bestFit="1" customWidth="1"/>
    <col min="4" max="4" width="10.5546875" style="370" bestFit="1" customWidth="1"/>
    <col min="5" max="5" width="11.44140625" style="370" bestFit="1" customWidth="1"/>
    <col min="6" max="6" width="16.33203125" style="371" bestFit="1" customWidth="1"/>
    <col min="7" max="7" width="17.88671875" style="370" bestFit="1" customWidth="1"/>
    <col min="8" max="9" width="16.33203125" style="370" bestFit="1" customWidth="1"/>
    <col min="10" max="10" width="16.5546875" style="370" bestFit="1" customWidth="1"/>
    <col min="11" max="11" width="9.44140625" style="370" customWidth="1"/>
    <col min="12" max="12" width="16.33203125" style="370" customWidth="1"/>
    <col min="13" max="13" width="9.109375" style="370"/>
    <col min="14" max="14" width="59.6640625" style="370" bestFit="1" customWidth="1"/>
    <col min="15" max="26" width="9.109375" style="370"/>
    <col min="27" max="27" width="12.44140625" style="370" bestFit="1" customWidth="1"/>
    <col min="28" max="28" width="9.109375" style="370"/>
    <col min="29" max="29" width="19.33203125" style="370" customWidth="1"/>
    <col min="30" max="30" width="17.88671875" style="370" customWidth="1"/>
    <col min="31" max="31" width="19.33203125" style="370" bestFit="1" customWidth="1"/>
    <col min="32" max="32" width="17.88671875" style="370" bestFit="1" customWidth="1"/>
    <col min="33" max="33" width="16.6640625" style="370" bestFit="1" customWidth="1"/>
    <col min="34" max="34" width="15" style="370" bestFit="1" customWidth="1"/>
    <col min="35" max="35" width="17.6640625" style="370" bestFit="1" customWidth="1"/>
    <col min="36" max="36" width="17.88671875" style="370" bestFit="1" customWidth="1"/>
    <col min="37" max="37" width="9.109375" style="370"/>
    <col min="38" max="38" width="11.109375" style="370" bestFit="1" customWidth="1"/>
    <col min="39" max="39" width="10.33203125" style="370" bestFit="1" customWidth="1"/>
    <col min="40" max="46" width="9.109375" style="370"/>
    <col min="47" max="47" width="12.44140625" style="370" bestFit="1" customWidth="1"/>
    <col min="48" max="48" width="9.109375" style="370"/>
    <col min="49" max="49" width="19.33203125" style="370" customWidth="1"/>
    <col min="50" max="50" width="17.88671875" style="370" customWidth="1"/>
    <col min="51" max="51" width="19.33203125" style="370" bestFit="1" customWidth="1"/>
    <col min="52" max="52" width="17.88671875" style="370" bestFit="1" customWidth="1"/>
    <col min="53" max="53" width="16.6640625" style="370" bestFit="1" customWidth="1"/>
    <col min="54" max="54" width="15" style="370" bestFit="1" customWidth="1"/>
    <col min="55" max="55" width="17.6640625" style="370" bestFit="1" customWidth="1"/>
    <col min="56" max="56" width="17.88671875" style="370" bestFit="1" customWidth="1"/>
    <col min="57" max="57" width="9.109375" style="370"/>
    <col min="58" max="58" width="11.109375" style="370" bestFit="1" customWidth="1"/>
    <col min="59" max="60" width="11.109375" style="370" customWidth="1"/>
    <col min="61" max="61" width="10.33203125" style="370" bestFit="1" customWidth="1"/>
    <col min="62" max="68" width="9.109375" style="370"/>
    <col min="69" max="69" width="21.109375" style="370" bestFit="1" customWidth="1"/>
    <col min="70" max="16384" width="9.109375" style="370"/>
  </cols>
  <sheetData>
    <row r="1" spans="1:82">
      <c r="A1" s="370" t="s">
        <v>934</v>
      </c>
      <c r="B1" s="370" t="s">
        <v>933</v>
      </c>
      <c r="C1" s="370" t="s">
        <v>932</v>
      </c>
      <c r="D1" s="370" t="s">
        <v>931</v>
      </c>
      <c r="E1" s="370" t="s">
        <v>930</v>
      </c>
      <c r="F1" s="371" t="s">
        <v>929</v>
      </c>
      <c r="G1" s="370" t="s">
        <v>860</v>
      </c>
      <c r="H1" s="370" t="s">
        <v>859</v>
      </c>
      <c r="I1" s="370" t="s">
        <v>856</v>
      </c>
      <c r="J1" s="370" t="s">
        <v>855</v>
      </c>
      <c r="K1" s="370" t="s">
        <v>928</v>
      </c>
      <c r="L1" s="464" t="s">
        <v>927</v>
      </c>
    </row>
    <row r="2" spans="1:82">
      <c r="A2" s="370">
        <v>1</v>
      </c>
      <c r="B2" s="370" t="s">
        <v>926</v>
      </c>
      <c r="C2" s="377">
        <v>29189</v>
      </c>
      <c r="D2" s="370" t="s">
        <v>213</v>
      </c>
      <c r="E2" s="370" t="s">
        <v>11</v>
      </c>
      <c r="F2" s="376"/>
      <c r="G2" s="375"/>
      <c r="H2" s="375"/>
      <c r="I2" s="375"/>
      <c r="J2" s="374"/>
      <c r="K2" s="373"/>
      <c r="L2" s="372"/>
      <c r="N2" s="463" t="s">
        <v>925</v>
      </c>
      <c r="O2" s="462"/>
      <c r="P2" s="399">
        <v>75</v>
      </c>
      <c r="Q2" s="375">
        <v>46</v>
      </c>
      <c r="R2" s="375">
        <v>81</v>
      </c>
      <c r="S2" s="374">
        <v>42</v>
      </c>
      <c r="T2" s="373">
        <v>27.491034722222221</v>
      </c>
      <c r="U2" s="398">
        <v>0.21000010862127022</v>
      </c>
      <c r="V2" s="370">
        <v>1818.2439999999999</v>
      </c>
      <c r="X2" s="370">
        <v>1</v>
      </c>
      <c r="AA2" s="370" t="s">
        <v>924</v>
      </c>
      <c r="AU2" s="503" t="s">
        <v>1002</v>
      </c>
    </row>
    <row r="3" spans="1:82" ht="15" thickBot="1">
      <c r="A3" s="370">
        <v>2</v>
      </c>
      <c r="B3" s="370" t="s">
        <v>923</v>
      </c>
      <c r="C3" s="377">
        <v>60183</v>
      </c>
      <c r="D3" s="370" t="s">
        <v>213</v>
      </c>
      <c r="E3" s="370" t="s">
        <v>12</v>
      </c>
      <c r="F3" s="376"/>
      <c r="H3" s="375"/>
      <c r="I3" s="375"/>
      <c r="J3" s="374"/>
      <c r="K3" s="373"/>
      <c r="L3" s="372"/>
      <c r="N3" s="394" t="s">
        <v>922</v>
      </c>
      <c r="O3" s="393"/>
      <c r="P3" s="392">
        <v>75</v>
      </c>
      <c r="Q3" s="391">
        <v>37</v>
      </c>
      <c r="R3" s="391">
        <v>83</v>
      </c>
      <c r="S3" s="390">
        <v>37</v>
      </c>
      <c r="T3" s="389"/>
      <c r="U3" s="388">
        <v>0.27873918417799753</v>
      </c>
      <c r="V3" s="370">
        <v>11.67</v>
      </c>
      <c r="X3" s="370">
        <v>2</v>
      </c>
      <c r="AC3" s="574" t="s">
        <v>868</v>
      </c>
      <c r="AD3" s="574"/>
      <c r="AE3" s="575" t="s">
        <v>867</v>
      </c>
      <c r="AF3" s="575"/>
      <c r="AG3" s="576" t="s">
        <v>866</v>
      </c>
      <c r="AH3" s="576"/>
      <c r="AI3" s="571" t="s">
        <v>865</v>
      </c>
      <c r="AJ3" s="571"/>
      <c r="AL3" s="370" t="s">
        <v>25</v>
      </c>
      <c r="AV3" s="504"/>
      <c r="AW3" s="574" t="s">
        <v>868</v>
      </c>
      <c r="AX3" s="574"/>
      <c r="AY3" s="575" t="s">
        <v>867</v>
      </c>
      <c r="AZ3" s="575"/>
      <c r="BA3" s="576" t="s">
        <v>866</v>
      </c>
      <c r="BB3" s="576"/>
      <c r="BC3" s="571" t="s">
        <v>865</v>
      </c>
      <c r="BD3" s="571"/>
      <c r="BF3" s="370" t="s">
        <v>25</v>
      </c>
    </row>
    <row r="4" spans="1:82" ht="15.6">
      <c r="A4" s="370">
        <v>3</v>
      </c>
      <c r="B4" s="370" t="s">
        <v>921</v>
      </c>
      <c r="C4" s="377">
        <v>29189</v>
      </c>
      <c r="D4" s="370" t="s">
        <v>213</v>
      </c>
      <c r="E4" s="370" t="s">
        <v>11</v>
      </c>
      <c r="F4" s="376">
        <f t="shared" ref="F4:L5" si="0">O3</f>
        <v>0</v>
      </c>
      <c r="G4" s="375">
        <f t="shared" si="0"/>
        <v>75</v>
      </c>
      <c r="H4" s="375">
        <f t="shared" si="0"/>
        <v>37</v>
      </c>
      <c r="I4" s="375">
        <f t="shared" si="0"/>
        <v>83</v>
      </c>
      <c r="J4" s="374">
        <f t="shared" si="0"/>
        <v>37</v>
      </c>
      <c r="K4" s="373">
        <f t="shared" si="0"/>
        <v>0</v>
      </c>
      <c r="L4" s="372">
        <f t="shared" si="0"/>
        <v>0.27873918417799753</v>
      </c>
      <c r="N4" s="394" t="s">
        <v>920</v>
      </c>
      <c r="O4" s="393"/>
      <c r="P4" s="392">
        <v>75</v>
      </c>
      <c r="Q4" s="391">
        <v>35</v>
      </c>
      <c r="R4" s="391">
        <v>82</v>
      </c>
      <c r="S4" s="390">
        <v>38</v>
      </c>
      <c r="T4" s="389">
        <v>28.778797668068407</v>
      </c>
      <c r="U4" s="388">
        <v>0.15252544113528155</v>
      </c>
      <c r="V4" s="370">
        <v>9.0772999999999993</v>
      </c>
      <c r="X4" s="370">
        <v>3</v>
      </c>
      <c r="AA4" s="442"/>
      <c r="AB4" s="461"/>
      <c r="AC4" s="441" t="s">
        <v>862</v>
      </c>
      <c r="AD4" s="441" t="s">
        <v>861</v>
      </c>
      <c r="AE4" s="440" t="s">
        <v>860</v>
      </c>
      <c r="AF4" s="440" t="s">
        <v>859</v>
      </c>
      <c r="AG4" s="439" t="s">
        <v>858</v>
      </c>
      <c r="AH4" s="439" t="s">
        <v>857</v>
      </c>
      <c r="AI4" s="438" t="s">
        <v>856</v>
      </c>
      <c r="AJ4" s="437" t="s">
        <v>855</v>
      </c>
      <c r="AK4" s="460"/>
      <c r="AL4" s="459"/>
      <c r="AM4" s="458" t="s">
        <v>919</v>
      </c>
      <c r="AN4" s="458"/>
      <c r="AO4" s="458" t="s">
        <v>918</v>
      </c>
      <c r="AP4" s="458"/>
      <c r="AQ4" s="458" t="s">
        <v>917</v>
      </c>
      <c r="AR4" s="457"/>
      <c r="AU4" s="510" t="s">
        <v>1004</v>
      </c>
      <c r="AV4" s="461"/>
      <c r="AW4" s="441" t="s">
        <v>862</v>
      </c>
      <c r="AX4" s="441" t="s">
        <v>861</v>
      </c>
      <c r="AY4" s="440" t="s">
        <v>860</v>
      </c>
      <c r="AZ4" s="440" t="s">
        <v>859</v>
      </c>
      <c r="BA4" s="439" t="s">
        <v>858</v>
      </c>
      <c r="BB4" s="439" t="s">
        <v>857</v>
      </c>
      <c r="BC4" s="438" t="s">
        <v>856</v>
      </c>
      <c r="BD4" s="437" t="s">
        <v>855</v>
      </c>
      <c r="BE4" s="460"/>
      <c r="BF4" s="459"/>
      <c r="BG4" s="505"/>
      <c r="BH4" s="505"/>
      <c r="BI4" s="458" t="s">
        <v>919</v>
      </c>
      <c r="BJ4" s="458"/>
      <c r="BK4" s="458" t="s">
        <v>918</v>
      </c>
      <c r="BL4" s="458"/>
      <c r="BM4" s="458" t="s">
        <v>917</v>
      </c>
      <c r="BN4" s="457"/>
      <c r="BR4" s="503" t="s">
        <v>1006</v>
      </c>
    </row>
    <row r="5" spans="1:82" ht="21">
      <c r="A5" s="370">
        <v>4</v>
      </c>
      <c r="B5" s="370" t="s">
        <v>916</v>
      </c>
      <c r="C5" s="377">
        <v>29189</v>
      </c>
      <c r="D5" s="370" t="s">
        <v>213</v>
      </c>
      <c r="E5" s="370" t="s">
        <v>11</v>
      </c>
      <c r="F5" s="376">
        <f t="shared" si="0"/>
        <v>0</v>
      </c>
      <c r="G5" s="375">
        <f t="shared" si="0"/>
        <v>75</v>
      </c>
      <c r="H5" s="375">
        <f t="shared" si="0"/>
        <v>35</v>
      </c>
      <c r="I5" s="375">
        <f t="shared" si="0"/>
        <v>82</v>
      </c>
      <c r="J5" s="374">
        <f t="shared" si="0"/>
        <v>38</v>
      </c>
      <c r="K5" s="373">
        <f t="shared" si="0"/>
        <v>28.778797668068407</v>
      </c>
      <c r="L5" s="372">
        <f t="shared" si="0"/>
        <v>0.15252544113528155</v>
      </c>
      <c r="N5" s="394" t="s">
        <v>915</v>
      </c>
      <c r="O5" s="393">
        <v>2.6848387184879734E-2</v>
      </c>
      <c r="P5" s="392">
        <v>76</v>
      </c>
      <c r="Q5" s="391">
        <v>38</v>
      </c>
      <c r="R5" s="391">
        <v>76</v>
      </c>
      <c r="S5" s="390">
        <v>34</v>
      </c>
      <c r="T5" s="389">
        <v>41.416233020206796</v>
      </c>
      <c r="U5" s="388">
        <v>0.24038731406118438</v>
      </c>
      <c r="V5" s="370">
        <v>10.826000000000001</v>
      </c>
      <c r="X5" s="370">
        <v>4</v>
      </c>
      <c r="AA5" s="422" t="s">
        <v>214</v>
      </c>
      <c r="AB5" s="446" t="s">
        <v>12</v>
      </c>
      <c r="AC5" s="436">
        <f t="shared" ref="AC5:AD8" si="1">AG5</f>
        <v>81.850000000000009</v>
      </c>
      <c r="AD5" s="436">
        <f t="shared" si="1"/>
        <v>48.903125000000003</v>
      </c>
      <c r="AE5" s="456">
        <f>AVERAGEIFS(G$2:G$439,$E$2:$E$439,"=DKE",$D$2:$D$439,"=Central",G$2:G$439,"&gt;0",G$2:G$439,"&lt;140")</f>
        <v>77.835294117647067</v>
      </c>
      <c r="AF5" s="456">
        <f>AVERAGEIFS(H$2:H$439,$E$2:$E$439,"=DKE",$D$2:$D$439,"=Central",H$2:H$439,"&gt;0",H$2:H$439,"&lt;60")</f>
        <v>49.1875</v>
      </c>
      <c r="AG5" s="434">
        <f t="shared" ref="AG5:AH8" si="2">AVERAGE(AE5,AI5)</f>
        <v>81.850000000000009</v>
      </c>
      <c r="AH5" s="434">
        <f t="shared" si="2"/>
        <v>48.903125000000003</v>
      </c>
      <c r="AI5" s="433">
        <f>AVERAGEIFS(I$2:I$439,$E$2:$E$439,"=DKE",$D$2:$D$439,"=Central",I$2:I$439,"&gt;0",I$2:I$439,"&lt;140")</f>
        <v>85.864705882352951</v>
      </c>
      <c r="AJ5" s="432">
        <f>AVERAGEIFS(J$2:J$439,$E$2:$E$439,"=DKE",$D$2:$D$439,"=Central",J$2:J$439,"&gt;0",J$2:J$439,"&lt;60")</f>
        <v>48.618750000000006</v>
      </c>
      <c r="AL5" s="415" t="s">
        <v>217</v>
      </c>
      <c r="AM5" s="414">
        <v>47</v>
      </c>
      <c r="AN5" s="455" t="s">
        <v>911</v>
      </c>
      <c r="AO5" s="414">
        <v>5</v>
      </c>
      <c r="AP5" s="414"/>
      <c r="AQ5" s="414">
        <f>AM5-AO5-5</f>
        <v>37</v>
      </c>
      <c r="AR5" s="413"/>
      <c r="AU5" s="422" t="s">
        <v>214</v>
      </c>
      <c r="AV5" s="446" t="s">
        <v>12</v>
      </c>
      <c r="AW5" s="436">
        <f>AC5</f>
        <v>81.850000000000009</v>
      </c>
      <c r="AX5" s="436">
        <f t="shared" ref="AX5:BD8" si="3">AD5</f>
        <v>48.903125000000003</v>
      </c>
      <c r="AY5" s="456">
        <f t="shared" si="3"/>
        <v>77.835294117647067</v>
      </c>
      <c r="AZ5" s="456">
        <f t="shared" si="3"/>
        <v>49.1875</v>
      </c>
      <c r="BA5" s="434">
        <f t="shared" si="3"/>
        <v>81.850000000000009</v>
      </c>
      <c r="BB5" s="434">
        <f t="shared" si="3"/>
        <v>48.903125000000003</v>
      </c>
      <c r="BC5" s="433">
        <f t="shared" si="3"/>
        <v>85.864705882352951</v>
      </c>
      <c r="BD5" s="432">
        <f t="shared" si="3"/>
        <v>48.618750000000006</v>
      </c>
      <c r="BF5" s="415" t="s">
        <v>217</v>
      </c>
      <c r="BG5" s="414">
        <v>47</v>
      </c>
      <c r="BH5" s="504" t="s">
        <v>1004</v>
      </c>
      <c r="BI5" s="414">
        <f>BG5+273.15</f>
        <v>320.14999999999998</v>
      </c>
      <c r="BJ5" s="504" t="s">
        <v>1003</v>
      </c>
      <c r="BK5" s="414">
        <v>5</v>
      </c>
      <c r="BL5" s="414"/>
      <c r="BM5" s="414">
        <f>293.15</f>
        <v>293.14999999999998</v>
      </c>
      <c r="BN5" s="504" t="s">
        <v>1003</v>
      </c>
    </row>
    <row r="6" spans="1:82" ht="21">
      <c r="A6" s="370">
        <v>5</v>
      </c>
      <c r="B6" s="370" t="s">
        <v>913</v>
      </c>
      <c r="C6" s="377">
        <v>29189</v>
      </c>
      <c r="D6" s="370" t="s">
        <v>214</v>
      </c>
      <c r="E6" s="370" t="s">
        <v>11</v>
      </c>
      <c r="F6" s="376">
        <f t="shared" ref="F6:L6" si="4">O137</f>
        <v>0</v>
      </c>
      <c r="G6" s="375">
        <f t="shared" si="4"/>
        <v>63</v>
      </c>
      <c r="H6" s="375">
        <f t="shared" si="4"/>
        <v>63</v>
      </c>
      <c r="I6" s="375">
        <f t="shared" si="4"/>
        <v>73</v>
      </c>
      <c r="J6" s="374">
        <f t="shared" si="4"/>
        <v>73</v>
      </c>
      <c r="K6" s="373">
        <f t="shared" si="4"/>
        <v>20.783333333333335</v>
      </c>
      <c r="L6" s="372">
        <f t="shared" si="4"/>
        <v>0.21572413793103448</v>
      </c>
      <c r="N6" s="394" t="s">
        <v>914</v>
      </c>
      <c r="O6" s="393">
        <v>7.0248372927870801E-3</v>
      </c>
      <c r="P6" s="392">
        <v>75</v>
      </c>
      <c r="Q6" s="391">
        <v>43</v>
      </c>
      <c r="R6" s="391">
        <v>75</v>
      </c>
      <c r="S6" s="390">
        <v>38</v>
      </c>
      <c r="T6" s="389">
        <v>36.218348662556075</v>
      </c>
      <c r="U6" s="388">
        <v>0.24022658750966139</v>
      </c>
      <c r="V6" s="370">
        <v>66.662000000000006</v>
      </c>
      <c r="X6" s="370">
        <v>5</v>
      </c>
      <c r="AA6" s="422" t="s">
        <v>214</v>
      </c>
      <c r="AB6" s="446" t="s">
        <v>11</v>
      </c>
      <c r="AC6" s="436">
        <f t="shared" si="1"/>
        <v>74.086206896551715</v>
      </c>
      <c r="AD6" s="436">
        <f t="shared" si="1"/>
        <v>41.023807692307699</v>
      </c>
      <c r="AE6" s="456">
        <f>AVERAGEIFS(G$2:G$439,$E$2:$E$439,"=DKW",$D$2:$D$439,"=Central",G$2:G$439,"&gt;0",G$2:G$439,"&lt;140")</f>
        <v>70.565862068965515</v>
      </c>
      <c r="AF6" s="456">
        <f>AVERAGEIFS(H$2:H$439,$E$2:$E$439,"=DKW",$D$2:$D$439,"=Central",H$2:H$439,"&gt;0",H$2:H$439,"&lt;60")</f>
        <v>42.59961538461539</v>
      </c>
      <c r="AG6" s="434">
        <f t="shared" si="2"/>
        <v>74.086206896551715</v>
      </c>
      <c r="AH6" s="434">
        <f t="shared" si="2"/>
        <v>41.023807692307699</v>
      </c>
      <c r="AI6" s="433">
        <f>AVERAGEIFS(I$2:I$439,$E$2:$E$439,"=DKW",$D$2:$D$439,"=Central",I$2:I$439,"&gt;0",I$2:I$439,"&lt;140")</f>
        <v>77.60655172413793</v>
      </c>
      <c r="AJ6" s="432">
        <f>AVERAGEIFS(J$2:J$439,$E$2:$E$439,"=DKW",$D$2:$D$439,"=Central",J$2:J$439,"&gt;0",J$2:J$439,"&lt;60")</f>
        <v>39.448</v>
      </c>
      <c r="AL6" s="415" t="s">
        <v>216</v>
      </c>
      <c r="AM6" s="414">
        <v>70</v>
      </c>
      <c r="AN6" s="455" t="s">
        <v>911</v>
      </c>
      <c r="AO6" s="414">
        <v>10</v>
      </c>
      <c r="AP6" s="414"/>
      <c r="AQ6" s="414">
        <v>10</v>
      </c>
      <c r="AR6" s="413"/>
      <c r="AU6" s="422" t="s">
        <v>214</v>
      </c>
      <c r="AV6" s="446" t="s">
        <v>11</v>
      </c>
      <c r="AW6" s="436">
        <f t="shared" ref="AW6:AW8" si="5">AC6</f>
        <v>74.086206896551715</v>
      </c>
      <c r="AX6" s="436">
        <f t="shared" si="3"/>
        <v>41.023807692307699</v>
      </c>
      <c r="AY6" s="456">
        <f t="shared" si="3"/>
        <v>70.565862068965515</v>
      </c>
      <c r="AZ6" s="456">
        <f t="shared" si="3"/>
        <v>42.59961538461539</v>
      </c>
      <c r="BA6" s="434">
        <f t="shared" si="3"/>
        <v>74.086206896551715</v>
      </c>
      <c r="BB6" s="434">
        <f t="shared" si="3"/>
        <v>41.023807692307699</v>
      </c>
      <c r="BC6" s="433">
        <f t="shared" si="3"/>
        <v>77.60655172413793</v>
      </c>
      <c r="BD6" s="432">
        <f t="shared" si="3"/>
        <v>39.448</v>
      </c>
      <c r="BF6" s="415" t="s">
        <v>216</v>
      </c>
      <c r="BG6" s="414">
        <v>70</v>
      </c>
      <c r="BH6" s="504" t="s">
        <v>1004</v>
      </c>
      <c r="BI6" s="414">
        <f>BG6+273.15</f>
        <v>343.15</v>
      </c>
      <c r="BJ6" s="504" t="s">
        <v>1003</v>
      </c>
      <c r="BK6" s="414">
        <v>10</v>
      </c>
      <c r="BL6" s="414"/>
      <c r="BM6" s="414">
        <f>293.15</f>
        <v>293.14999999999998</v>
      </c>
      <c r="BN6" s="504" t="s">
        <v>1003</v>
      </c>
      <c r="BQ6" s="503" t="s">
        <v>1007</v>
      </c>
      <c r="BR6" s="503" t="s">
        <v>1</v>
      </c>
      <c r="BS6" s="503" t="s">
        <v>1009</v>
      </c>
      <c r="BT6" s="503" t="s">
        <v>1010</v>
      </c>
      <c r="BU6" s="503" t="s">
        <v>1011</v>
      </c>
      <c r="BV6" s="503" t="s">
        <v>1013</v>
      </c>
      <c r="BW6" s="503" t="s">
        <v>1014</v>
      </c>
      <c r="BX6" s="503" t="s">
        <v>1015</v>
      </c>
      <c r="BY6" s="503" t="s">
        <v>1016</v>
      </c>
      <c r="BZ6" s="503" t="s">
        <v>1019</v>
      </c>
      <c r="CA6" s="503" t="s">
        <v>1020</v>
      </c>
      <c r="CB6" s="503" t="s">
        <v>1022</v>
      </c>
      <c r="CC6" s="503" t="s">
        <v>1023</v>
      </c>
      <c r="CD6" s="503" t="s">
        <v>1024</v>
      </c>
    </row>
    <row r="7" spans="1:82" ht="21">
      <c r="A7" s="370">
        <v>6</v>
      </c>
      <c r="B7" s="370" t="s">
        <v>913</v>
      </c>
      <c r="C7" s="377">
        <v>29189</v>
      </c>
      <c r="D7" s="370" t="s">
        <v>213</v>
      </c>
      <c r="E7" s="370" t="s">
        <v>11</v>
      </c>
      <c r="F7" s="376">
        <f t="shared" ref="F7:L7" si="6">F6</f>
        <v>0</v>
      </c>
      <c r="G7" s="375">
        <f t="shared" si="6"/>
        <v>63</v>
      </c>
      <c r="H7" s="375">
        <f t="shared" si="6"/>
        <v>63</v>
      </c>
      <c r="I7" s="375">
        <f t="shared" si="6"/>
        <v>73</v>
      </c>
      <c r="J7" s="374">
        <f t="shared" si="6"/>
        <v>73</v>
      </c>
      <c r="K7" s="373">
        <f t="shared" si="6"/>
        <v>20.783333333333335</v>
      </c>
      <c r="L7" s="372">
        <f t="shared" si="6"/>
        <v>0.21572413793103448</v>
      </c>
      <c r="N7" s="394" t="s">
        <v>912</v>
      </c>
      <c r="O7" s="393"/>
      <c r="P7" s="392">
        <v>67</v>
      </c>
      <c r="Q7" s="391">
        <v>38</v>
      </c>
      <c r="R7" s="391">
        <v>67</v>
      </c>
      <c r="S7" s="390">
        <v>34</v>
      </c>
      <c r="T7" s="389">
        <v>32.944934232948974</v>
      </c>
      <c r="U7" s="388">
        <v>0.25541295960947957</v>
      </c>
      <c r="V7" s="370">
        <v>9.4570000000000007</v>
      </c>
      <c r="X7" s="370">
        <v>6</v>
      </c>
      <c r="AA7" s="422" t="s">
        <v>213</v>
      </c>
      <c r="AB7" s="446" t="s">
        <v>12</v>
      </c>
      <c r="AC7" s="436">
        <f t="shared" si="1"/>
        <v>78.112857142857138</v>
      </c>
      <c r="AD7" s="436">
        <f t="shared" si="1"/>
        <v>44.137931034482762</v>
      </c>
      <c r="AE7" s="456">
        <f>AVERAGEIFS(G$2:G$439,$E$2:$E$439,"=DKE",$D$2:$D$439,"=Decentral",G$2:G$439,"&gt;0",G$2:G$439,"&lt;140")</f>
        <v>74.52</v>
      </c>
      <c r="AF7" s="456">
        <f>AVERAGEIFS(H$2:H$439,$E$2:$E$439,"=DKE",$D$2:$D$439,"=Decentral",H$2:H$439,"&gt;0",H$2:H$439,"&lt;60")</f>
        <v>45.817241379310346</v>
      </c>
      <c r="AG7" s="434">
        <f t="shared" si="2"/>
        <v>78.112857142857138</v>
      </c>
      <c r="AH7" s="434">
        <f t="shared" si="2"/>
        <v>44.137931034482762</v>
      </c>
      <c r="AI7" s="433">
        <f>AVERAGEIFS(I$2:I$439,$E$2:$E$439,"=DKE",$D$2:$D$439,"=Decentral",I$2:I$439,"&gt;0",I$2:I$439,"&lt;140")</f>
        <v>81.705714285714279</v>
      </c>
      <c r="AJ7" s="432">
        <f>AVERAGEIFS(J$2:J$439,$E$2:$E$439,"=DKE",$D$2:$D$439,"=Decentral",J$2:J$439,"&gt;0",J$2:J$439,"&lt;60")</f>
        <v>42.45862068965517</v>
      </c>
      <c r="AL7" s="415" t="s">
        <v>215</v>
      </c>
      <c r="AM7" s="414">
        <v>100</v>
      </c>
      <c r="AN7" s="455" t="s">
        <v>911</v>
      </c>
      <c r="AO7" s="414">
        <v>5</v>
      </c>
      <c r="AP7" s="414"/>
      <c r="AQ7" s="414"/>
      <c r="AR7" s="413"/>
      <c r="AU7" s="422" t="s">
        <v>213</v>
      </c>
      <c r="AV7" s="446" t="s">
        <v>12</v>
      </c>
      <c r="AW7" s="436">
        <f t="shared" si="5"/>
        <v>78.112857142857138</v>
      </c>
      <c r="AX7" s="436">
        <f t="shared" si="3"/>
        <v>44.137931034482762</v>
      </c>
      <c r="AY7" s="456">
        <f t="shared" si="3"/>
        <v>74.52</v>
      </c>
      <c r="AZ7" s="456">
        <f t="shared" si="3"/>
        <v>45.817241379310346</v>
      </c>
      <c r="BA7" s="434">
        <f t="shared" si="3"/>
        <v>78.112857142857138</v>
      </c>
      <c r="BB7" s="434">
        <f t="shared" si="3"/>
        <v>44.137931034482762</v>
      </c>
      <c r="BC7" s="433">
        <f t="shared" si="3"/>
        <v>81.705714285714279</v>
      </c>
      <c r="BD7" s="432">
        <f t="shared" si="3"/>
        <v>42.45862068965517</v>
      </c>
      <c r="BF7" s="415" t="s">
        <v>215</v>
      </c>
      <c r="BG7" s="414">
        <v>100</v>
      </c>
      <c r="BH7" s="504" t="s">
        <v>1004</v>
      </c>
      <c r="BI7" s="414">
        <f>BG7+273.15</f>
        <v>373.15</v>
      </c>
      <c r="BJ7" s="504" t="s">
        <v>1003</v>
      </c>
      <c r="BK7" s="414">
        <v>5</v>
      </c>
      <c r="BL7" s="414"/>
      <c r="BM7" s="414"/>
      <c r="BN7" s="504"/>
      <c r="BQ7" s="503" t="s">
        <v>1012</v>
      </c>
      <c r="BR7" s="370">
        <v>2015</v>
      </c>
      <c r="BS7" s="370">
        <v>3.5</v>
      </c>
      <c r="BV7" s="370">
        <f>40+273.15</f>
        <v>313.14999999999998</v>
      </c>
      <c r="BW7" s="370">
        <f>80+273.15</f>
        <v>353.15</v>
      </c>
      <c r="BX7" s="370">
        <f>10+273.15</f>
        <v>283.14999999999998</v>
      </c>
      <c r="BY7" s="370">
        <f>5+273.15</f>
        <v>278.14999999999998</v>
      </c>
      <c r="BZ7" s="503" t="s">
        <v>1018</v>
      </c>
      <c r="CA7" s="516" t="s">
        <v>1021</v>
      </c>
      <c r="CB7" s="370">
        <f>BS7/((($BV7-$BW7)/LN($BV7/$BW7))/(($BV7-$BW7)/LN($BV7/$BW7)-($BX7-$BY7)/LN($BX7/$BY7)))</f>
        <v>0.54808172671901834</v>
      </c>
    </row>
    <row r="8" spans="1:82" ht="21.6" thickBot="1">
      <c r="A8" s="370">
        <v>7</v>
      </c>
      <c r="B8" s="370" t="s">
        <v>910</v>
      </c>
      <c r="C8" s="377">
        <v>29189</v>
      </c>
      <c r="D8" s="370" t="s">
        <v>213</v>
      </c>
      <c r="E8" s="370" t="s">
        <v>11</v>
      </c>
      <c r="F8" s="376">
        <f t="shared" ref="F8:L8" si="7">O152</f>
        <v>3.2552457602759412E-2</v>
      </c>
      <c r="G8" s="375">
        <f t="shared" si="7"/>
        <v>71.3</v>
      </c>
      <c r="H8" s="375">
        <f t="shared" si="7"/>
        <v>34.6</v>
      </c>
      <c r="I8" s="375">
        <f t="shared" si="7"/>
        <v>69.5</v>
      </c>
      <c r="J8" s="374">
        <f t="shared" si="7"/>
        <v>32.6</v>
      </c>
      <c r="K8" s="373">
        <f t="shared" si="7"/>
        <v>35.553078526925404</v>
      </c>
      <c r="L8" s="372">
        <f t="shared" si="7"/>
        <v>0.17525811483324669</v>
      </c>
      <c r="N8" s="394" t="s">
        <v>909</v>
      </c>
      <c r="O8" s="393">
        <v>9.2234454031538231E-3</v>
      </c>
      <c r="P8" s="392">
        <v>72</v>
      </c>
      <c r="Q8" s="391">
        <v>36.799999999999997</v>
      </c>
      <c r="R8" s="391">
        <v>72</v>
      </c>
      <c r="S8" s="390">
        <v>33.299999999999997</v>
      </c>
      <c r="T8" s="389">
        <v>36.219113113587859</v>
      </c>
      <c r="U8" s="388">
        <v>0.25401651651651652</v>
      </c>
      <c r="V8" s="370">
        <v>19.873000000000001</v>
      </c>
      <c r="X8" s="370">
        <v>7</v>
      </c>
      <c r="AA8" s="419" t="s">
        <v>213</v>
      </c>
      <c r="AB8" s="445" t="s">
        <v>11</v>
      </c>
      <c r="AC8" s="431">
        <f t="shared" si="1"/>
        <v>72.672803468208087</v>
      </c>
      <c r="AD8" s="431">
        <f t="shared" si="1"/>
        <v>38.255032467532459</v>
      </c>
      <c r="AE8" s="454">
        <f>AVERAGEIFS(G$2:G$439,$E$2:$E$439,"=DKW",$D$2:$D$439,"=Decentral",G$2:G$439,"&gt;0",G$2:G$439,"&lt;140")</f>
        <v>70.699017341040459</v>
      </c>
      <c r="AF8" s="454">
        <f>AVERAGEIFS(H$2:H$439,$E$2:$E$439,"=DKW",$D$2:$D$439,"=Decentral",H$2:H$439,"&gt;0",H$2:H$439,"&lt;60")</f>
        <v>39.665064935064933</v>
      </c>
      <c r="AG8" s="428">
        <f t="shared" si="2"/>
        <v>72.672803468208087</v>
      </c>
      <c r="AH8" s="428">
        <f t="shared" si="2"/>
        <v>38.255032467532459</v>
      </c>
      <c r="AI8" s="427">
        <f>AVERAGEIFS(I$2:I$439,$E$2:$E$439,"=DKW",$D$2:$D$439,"=Decentral",I$2:I$439,"&gt;0",I$2:I$439,"&lt;140")</f>
        <v>74.64658959537573</v>
      </c>
      <c r="AJ8" s="426">
        <f>AVERAGEIFS(J$2:J$439,$E$2:$E$439,"=DKW",$D$2:$D$439,"=Decentral",J$2:J$439,"&gt;0",J$2:J$439,"&lt;60")</f>
        <v>36.844999999999992</v>
      </c>
      <c r="AL8" s="453" t="s">
        <v>908</v>
      </c>
      <c r="AM8" s="452">
        <v>0.55000000000000004</v>
      </c>
      <c r="AN8" s="414"/>
      <c r="AO8" s="414"/>
      <c r="AP8" s="414"/>
      <c r="AQ8" s="414"/>
      <c r="AR8" s="413"/>
      <c r="AU8" s="419" t="s">
        <v>213</v>
      </c>
      <c r="AV8" s="507" t="s">
        <v>11</v>
      </c>
      <c r="AW8" s="511">
        <f t="shared" si="5"/>
        <v>72.672803468208087</v>
      </c>
      <c r="AX8" s="511">
        <f t="shared" si="3"/>
        <v>38.255032467532459</v>
      </c>
      <c r="AY8" s="512">
        <f t="shared" si="3"/>
        <v>70.699017341040459</v>
      </c>
      <c r="AZ8" s="512">
        <f t="shared" si="3"/>
        <v>39.665064935064933</v>
      </c>
      <c r="BA8" s="513">
        <f t="shared" si="3"/>
        <v>72.672803468208087</v>
      </c>
      <c r="BB8" s="513">
        <f t="shared" si="3"/>
        <v>38.255032467532459</v>
      </c>
      <c r="BC8" s="514">
        <f t="shared" si="3"/>
        <v>74.64658959537573</v>
      </c>
      <c r="BD8" s="515">
        <f t="shared" si="3"/>
        <v>36.844999999999992</v>
      </c>
      <c r="BF8" s="506" t="s">
        <v>1005</v>
      </c>
      <c r="BG8" s="452"/>
      <c r="BH8" s="452"/>
      <c r="BI8" s="452">
        <v>0.45</v>
      </c>
      <c r="BJ8" s="414"/>
      <c r="BK8" s="414"/>
      <c r="BL8" s="414"/>
      <c r="BM8" s="414"/>
      <c r="BN8" s="413"/>
      <c r="BQ8" s="503" t="s">
        <v>1012</v>
      </c>
      <c r="BR8" s="370">
        <v>2020</v>
      </c>
      <c r="BS8" s="370">
        <v>3.6</v>
      </c>
      <c r="BT8" s="370">
        <v>3.5</v>
      </c>
      <c r="BU8" s="370">
        <v>3.8</v>
      </c>
      <c r="BV8" s="370">
        <f t="shared" ref="BV8:BV12" si="8">40+273.15</f>
        <v>313.14999999999998</v>
      </c>
      <c r="BW8" s="370">
        <f t="shared" ref="BW8:BW11" si="9">80+273.15</f>
        <v>353.15</v>
      </c>
      <c r="BX8" s="370">
        <f t="shared" ref="BX8:BX14" si="10">10+273.15</f>
        <v>283.14999999999998</v>
      </c>
      <c r="BY8" s="370">
        <f t="shared" ref="BY8:BY14" si="11">5+273.15</f>
        <v>278.14999999999998</v>
      </c>
      <c r="BZ8" s="503" t="s">
        <v>1018</v>
      </c>
      <c r="CA8" s="516" t="s">
        <v>1021</v>
      </c>
      <c r="CB8" s="370">
        <f t="shared" ref="CB8:CB22" si="12">BS8/((($BV8-$BW8)/LN($BV8/$BW8))/(($BV8-$BW8)/LN($BV8/$BW8)-($BX8-$BY8)/LN($BX8/$BY8)))</f>
        <v>0.56374120462527599</v>
      </c>
      <c r="CC8" s="370">
        <f t="shared" ref="CC8:CD22" si="13">BT8/((($BV8-$BW8)/LN($BV8/$BW8))/(($BV8-$BW8)/LN($BV8/$BW8)-($BX8-$BY8)/LN($BX8/$BY8)))</f>
        <v>0.54808172671901834</v>
      </c>
      <c r="CD8" s="370">
        <f t="shared" si="13"/>
        <v>0.59506016043779131</v>
      </c>
    </row>
    <row r="9" spans="1:82" ht="21">
      <c r="A9" s="370">
        <v>8</v>
      </c>
      <c r="B9" s="370" t="s">
        <v>907</v>
      </c>
      <c r="C9" s="377">
        <v>29189</v>
      </c>
      <c r="D9" s="370" t="s">
        <v>213</v>
      </c>
      <c r="E9" s="370" t="s">
        <v>11</v>
      </c>
      <c r="F9" s="376"/>
      <c r="G9" s="375"/>
      <c r="H9" s="375"/>
      <c r="I9" s="375"/>
      <c r="J9" s="374"/>
      <c r="K9" s="373"/>
      <c r="L9" s="372"/>
      <c r="N9" s="394" t="s">
        <v>906</v>
      </c>
      <c r="O9" s="393">
        <v>1.8127714881827821E-3</v>
      </c>
      <c r="P9" s="392">
        <v>72</v>
      </c>
      <c r="Q9" s="391">
        <v>35</v>
      </c>
      <c r="R9" s="391">
        <v>72</v>
      </c>
      <c r="S9" s="390">
        <v>32</v>
      </c>
      <c r="T9" s="389" t="s">
        <v>444</v>
      </c>
      <c r="U9" s="388">
        <v>0.28255208333333331</v>
      </c>
      <c r="V9" s="370">
        <v>20.937999999999999</v>
      </c>
      <c r="X9" s="370">
        <v>8</v>
      </c>
      <c r="AL9" s="451" t="s">
        <v>905</v>
      </c>
      <c r="AM9" s="450">
        <v>1</v>
      </c>
      <c r="AN9" s="449"/>
      <c r="AO9" s="449"/>
      <c r="AP9" s="449"/>
      <c r="AQ9" s="449"/>
      <c r="AR9" s="448"/>
      <c r="AU9" s="509"/>
      <c r="AV9" s="446"/>
      <c r="AW9" s="436"/>
      <c r="AX9" s="436"/>
      <c r="AY9" s="456"/>
      <c r="AZ9" s="456"/>
      <c r="BA9" s="434"/>
      <c r="BB9" s="434"/>
      <c r="BC9" s="433"/>
      <c r="BD9" s="433"/>
      <c r="BF9" s="451" t="s">
        <v>905</v>
      </c>
      <c r="BG9" s="450"/>
      <c r="BH9" s="450"/>
      <c r="BI9" s="450">
        <v>1</v>
      </c>
      <c r="BJ9" s="449"/>
      <c r="BK9" s="449"/>
      <c r="BL9" s="449"/>
      <c r="BM9" s="449"/>
      <c r="BN9" s="448"/>
      <c r="BQ9" s="503" t="s">
        <v>1012</v>
      </c>
      <c r="BR9" s="370">
        <v>2030</v>
      </c>
      <c r="BS9" s="370">
        <v>3.8</v>
      </c>
      <c r="BV9" s="370">
        <f t="shared" si="8"/>
        <v>313.14999999999998</v>
      </c>
      <c r="BW9" s="370">
        <f t="shared" si="9"/>
        <v>353.15</v>
      </c>
      <c r="BX9" s="370">
        <f t="shared" si="10"/>
        <v>283.14999999999998</v>
      </c>
      <c r="BY9" s="370">
        <f t="shared" si="11"/>
        <v>278.14999999999998</v>
      </c>
      <c r="BZ9" s="503" t="s">
        <v>1018</v>
      </c>
      <c r="CA9" s="516" t="s">
        <v>1021</v>
      </c>
      <c r="CB9" s="370">
        <f t="shared" si="12"/>
        <v>0.59506016043779131</v>
      </c>
    </row>
    <row r="10" spans="1:82" ht="15" thickBot="1">
      <c r="A10" s="370">
        <v>9</v>
      </c>
      <c r="B10" s="370" t="s">
        <v>904</v>
      </c>
      <c r="C10" s="377">
        <v>29189</v>
      </c>
      <c r="D10" s="370" t="s">
        <v>213</v>
      </c>
      <c r="E10" s="370" t="s">
        <v>11</v>
      </c>
      <c r="F10" s="376">
        <f t="shared" ref="F10:L10" si="14">O5</f>
        <v>2.6848387184879734E-2</v>
      </c>
      <c r="G10" s="375">
        <f t="shared" si="14"/>
        <v>76</v>
      </c>
      <c r="H10" s="375">
        <f t="shared" si="14"/>
        <v>38</v>
      </c>
      <c r="I10" s="375">
        <f t="shared" si="14"/>
        <v>76</v>
      </c>
      <c r="J10" s="374">
        <f t="shared" si="14"/>
        <v>34</v>
      </c>
      <c r="K10" s="373">
        <f t="shared" si="14"/>
        <v>41.416233020206796</v>
      </c>
      <c r="L10" s="372">
        <f t="shared" si="14"/>
        <v>0.24038731406118438</v>
      </c>
      <c r="N10" s="394" t="s">
        <v>903</v>
      </c>
      <c r="O10" s="393"/>
      <c r="P10" s="392">
        <v>71</v>
      </c>
      <c r="Q10" s="391">
        <v>39</v>
      </c>
      <c r="R10" s="391">
        <v>74</v>
      </c>
      <c r="S10" s="390">
        <v>36</v>
      </c>
      <c r="T10" s="389">
        <v>36.171486224056316</v>
      </c>
      <c r="U10" s="388">
        <v>0.28352421318423665</v>
      </c>
      <c r="V10" s="370">
        <v>7.9450000000000003</v>
      </c>
      <c r="X10" s="370">
        <v>9</v>
      </c>
      <c r="AA10" s="370" t="s">
        <v>270</v>
      </c>
      <c r="AC10" s="370" t="s">
        <v>269</v>
      </c>
      <c r="AD10" s="370" t="s">
        <v>268</v>
      </c>
      <c r="AE10" s="370" t="s">
        <v>267</v>
      </c>
      <c r="AF10" s="370" t="s">
        <v>266</v>
      </c>
      <c r="AH10" s="414"/>
      <c r="AI10" s="414"/>
      <c r="AJ10" s="414"/>
      <c r="AW10" s="574" t="s">
        <v>868</v>
      </c>
      <c r="AX10" s="574"/>
      <c r="AY10" s="575" t="s">
        <v>867</v>
      </c>
      <c r="AZ10" s="575"/>
      <c r="BA10" s="576" t="s">
        <v>866</v>
      </c>
      <c r="BB10" s="576"/>
      <c r="BC10" s="571" t="s">
        <v>865</v>
      </c>
      <c r="BD10" s="571"/>
      <c r="BQ10" s="503" t="s">
        <v>1012</v>
      </c>
      <c r="BR10" s="370">
        <v>2050</v>
      </c>
      <c r="BS10" s="370">
        <v>4.0999999999999996</v>
      </c>
      <c r="BT10" s="370">
        <v>3.5</v>
      </c>
      <c r="BU10" s="370">
        <v>4.5</v>
      </c>
      <c r="BV10" s="370">
        <f t="shared" si="8"/>
        <v>313.14999999999998</v>
      </c>
      <c r="BW10" s="370">
        <f t="shared" si="9"/>
        <v>353.15</v>
      </c>
      <c r="BX10" s="370">
        <f t="shared" si="10"/>
        <v>283.14999999999998</v>
      </c>
      <c r="BY10" s="370">
        <f t="shared" si="11"/>
        <v>278.14999999999998</v>
      </c>
      <c r="BZ10" s="503" t="s">
        <v>1018</v>
      </c>
      <c r="CA10" s="516" t="s">
        <v>1021</v>
      </c>
      <c r="CB10" s="370">
        <f t="shared" si="12"/>
        <v>0.64203859415656428</v>
      </c>
      <c r="CC10" s="370">
        <f t="shared" si="13"/>
        <v>0.54808172671901834</v>
      </c>
      <c r="CD10" s="370">
        <f t="shared" si="13"/>
        <v>0.70467650578159502</v>
      </c>
    </row>
    <row r="11" spans="1:82" ht="18">
      <c r="A11" s="370">
        <v>10</v>
      </c>
      <c r="B11" s="370" t="s">
        <v>902</v>
      </c>
      <c r="C11" s="377">
        <v>29189</v>
      </c>
      <c r="D11" s="370" t="s">
        <v>213</v>
      </c>
      <c r="E11" s="370" t="s">
        <v>11</v>
      </c>
      <c r="F11" s="376"/>
      <c r="G11" s="375"/>
      <c r="H11" s="375"/>
      <c r="I11" s="375"/>
      <c r="J11" s="374"/>
      <c r="K11" s="373"/>
      <c r="L11" s="372"/>
      <c r="N11" s="394" t="s">
        <v>901</v>
      </c>
      <c r="O11" s="393"/>
      <c r="P11" s="392">
        <v>67</v>
      </c>
      <c r="Q11" s="391">
        <v>39</v>
      </c>
      <c r="R11" s="391">
        <v>68</v>
      </c>
      <c r="S11" s="390">
        <v>39</v>
      </c>
      <c r="T11" s="389" t="s">
        <v>444</v>
      </c>
      <c r="U11" s="388">
        <v>0.13224844990753837</v>
      </c>
      <c r="V11" s="370">
        <v>7.9772400000000001</v>
      </c>
      <c r="X11" s="370">
        <v>10</v>
      </c>
      <c r="AA11" s="577" t="s">
        <v>214</v>
      </c>
      <c r="AB11" s="447" t="s">
        <v>12</v>
      </c>
      <c r="AC11" s="424">
        <f>(AC5+273.15+$AO$5)/((AC5+273.15+$AO$5)-($AM$5+273.15-$AO$5))*$AM$8*$AM$9</f>
        <v>4.414715719063544</v>
      </c>
      <c r="AD11" s="424">
        <f>(AE5+273.15+$AO$5)/((AE5+273.15+$AO$5)-($AM$5+273.15-$AO$5))*$AM$8*$AM$9</f>
        <v>4.7946737251512497</v>
      </c>
      <c r="AE11" s="424">
        <f>(AG5+273.15+$AO$5)/((AG5+273.15+$AO$5)-($AM$5+273.15-$AO$5))*$AM$8*$AM$9</f>
        <v>4.414715719063544</v>
      </c>
      <c r="AF11" s="423">
        <f>(AI5+273.15+$AO$5)/((AI5+273.15+$AO$5)-($AM$5+273.15-$AO$5))*$AM$8</f>
        <v>4.097192127121704</v>
      </c>
      <c r="AH11" s="91"/>
      <c r="AI11" s="502"/>
      <c r="AJ11" s="502"/>
      <c r="AK11" s="502"/>
      <c r="AL11" s="502"/>
      <c r="AU11" s="510" t="s">
        <v>1003</v>
      </c>
      <c r="AV11" s="461"/>
      <c r="AW11" s="441" t="s">
        <v>862</v>
      </c>
      <c r="AX11" s="441" t="s">
        <v>861</v>
      </c>
      <c r="AY11" s="440" t="s">
        <v>860</v>
      </c>
      <c r="AZ11" s="440" t="s">
        <v>859</v>
      </c>
      <c r="BA11" s="439" t="s">
        <v>858</v>
      </c>
      <c r="BB11" s="439" t="s">
        <v>857</v>
      </c>
      <c r="BC11" s="438" t="s">
        <v>856</v>
      </c>
      <c r="BD11" s="437" t="s">
        <v>855</v>
      </c>
      <c r="BE11" s="502"/>
      <c r="BF11" s="502"/>
      <c r="BG11" s="502"/>
      <c r="BH11" s="502"/>
      <c r="BQ11" s="503" t="s">
        <v>1012</v>
      </c>
      <c r="BR11" s="370">
        <v>2015</v>
      </c>
      <c r="BS11" s="370">
        <v>3.5</v>
      </c>
      <c r="BV11" s="370">
        <f t="shared" si="8"/>
        <v>313.14999999999998</v>
      </c>
      <c r="BW11" s="370">
        <f t="shared" si="9"/>
        <v>353.15</v>
      </c>
      <c r="BX11" s="370">
        <f t="shared" si="10"/>
        <v>283.14999999999998</v>
      </c>
      <c r="BY11" s="370">
        <f t="shared" si="11"/>
        <v>278.14999999999998</v>
      </c>
      <c r="BZ11" s="503" t="s">
        <v>1018</v>
      </c>
      <c r="CA11" s="516" t="s">
        <v>1021</v>
      </c>
      <c r="CB11" s="370">
        <f t="shared" si="12"/>
        <v>0.54808172671901834</v>
      </c>
    </row>
    <row r="12" spans="1:82" ht="21">
      <c r="A12" s="370">
        <v>11</v>
      </c>
      <c r="B12" s="370" t="s">
        <v>900</v>
      </c>
      <c r="C12" s="377">
        <v>29189</v>
      </c>
      <c r="D12" s="370" t="s">
        <v>213</v>
      </c>
      <c r="E12" s="370" t="s">
        <v>11</v>
      </c>
      <c r="F12" s="376">
        <f t="shared" ref="F12:L12" si="15">O6</f>
        <v>7.0248372927870801E-3</v>
      </c>
      <c r="G12" s="375">
        <f t="shared" si="15"/>
        <v>75</v>
      </c>
      <c r="H12" s="375">
        <f t="shared" si="15"/>
        <v>43</v>
      </c>
      <c r="I12" s="375">
        <f t="shared" si="15"/>
        <v>75</v>
      </c>
      <c r="J12" s="374">
        <f t="shared" si="15"/>
        <v>38</v>
      </c>
      <c r="K12" s="373">
        <f t="shared" si="15"/>
        <v>36.218348662556075</v>
      </c>
      <c r="L12" s="372">
        <f t="shared" si="15"/>
        <v>0.24022658750966139</v>
      </c>
      <c r="N12" s="394" t="s">
        <v>899</v>
      </c>
      <c r="O12" s="393"/>
      <c r="P12" s="392">
        <v>72</v>
      </c>
      <c r="Q12" s="391">
        <v>42</v>
      </c>
      <c r="R12" s="391">
        <v>85</v>
      </c>
      <c r="S12" s="390">
        <v>45</v>
      </c>
      <c r="T12" s="389">
        <v>32.071334210213017</v>
      </c>
      <c r="U12" s="388">
        <v>0.16574868264164008</v>
      </c>
      <c r="V12" s="370">
        <v>65.069099999999992</v>
      </c>
      <c r="X12" s="370">
        <v>11</v>
      </c>
      <c r="AA12" s="578"/>
      <c r="AB12" s="446" t="s">
        <v>11</v>
      </c>
      <c r="AC12" s="421">
        <f>(AC6+273.15+$AO$5)/((AC6+273.15+$AO$5)-($AM$5+273.15-$AO$5))*$AM$8*$AM$9</f>
        <v>5.2237726638772637</v>
      </c>
      <c r="AD12" s="421">
        <f>(AE6+273.15+$AO$5)/((AE6+273.15+$AO$5)-($AM$5+273.15-$AO$5))*$AM$8*$AM$9</f>
        <v>5.7139519832341934</v>
      </c>
      <c r="AE12" s="421">
        <f>(AG6+273.15+$AO$5)/((AG6+273.15+$AO$5)-($AM$5+273.15-$AO$5))*$AM$8*$AM$9</f>
        <v>5.2237726638772637</v>
      </c>
      <c r="AF12" s="420">
        <f>(AI6+273.15+$AO$5)/((AI6+273.15+$AO$5)-($AM$5+273.15-$AO$5))*$AM$8</f>
        <v>4.8185845667847031</v>
      </c>
      <c r="AH12" s="91"/>
      <c r="AI12" s="502"/>
      <c r="AJ12" s="502"/>
      <c r="AK12" s="502"/>
      <c r="AL12" s="502"/>
      <c r="AU12" s="422" t="s">
        <v>214</v>
      </c>
      <c r="AV12" s="446" t="s">
        <v>12</v>
      </c>
      <c r="AW12" s="436">
        <f>AC5+273.15</f>
        <v>355</v>
      </c>
      <c r="AX12" s="436">
        <f t="shared" ref="AX12:BD15" si="16">AD5+273.15</f>
        <v>322.05312499999997</v>
      </c>
      <c r="AY12" s="456">
        <f t="shared" si="16"/>
        <v>350.98529411764707</v>
      </c>
      <c r="AZ12" s="456">
        <f t="shared" si="16"/>
        <v>322.33749999999998</v>
      </c>
      <c r="BA12" s="434">
        <f t="shared" si="16"/>
        <v>355</v>
      </c>
      <c r="BB12" s="434">
        <f t="shared" si="16"/>
        <v>322.05312499999997</v>
      </c>
      <c r="BC12" s="433">
        <f t="shared" si="16"/>
        <v>359.01470588235293</v>
      </c>
      <c r="BD12" s="432">
        <f t="shared" si="16"/>
        <v>321.76874999999995</v>
      </c>
      <c r="BE12" s="502"/>
      <c r="BF12" s="502"/>
      <c r="BG12" s="502"/>
      <c r="BH12" s="502"/>
      <c r="BQ12" s="503" t="s">
        <v>1012</v>
      </c>
      <c r="BR12" s="370">
        <v>2020</v>
      </c>
      <c r="BS12" s="370">
        <v>4</v>
      </c>
      <c r="BT12" s="370">
        <v>3.5</v>
      </c>
      <c r="BU12" s="370">
        <v>4.5</v>
      </c>
      <c r="BV12" s="370">
        <f t="shared" si="8"/>
        <v>313.14999999999998</v>
      </c>
      <c r="BW12" s="370">
        <f>75+273.15</f>
        <v>348.15</v>
      </c>
      <c r="BX12" s="370">
        <f t="shared" si="10"/>
        <v>283.14999999999998</v>
      </c>
      <c r="BY12" s="370">
        <f t="shared" si="11"/>
        <v>278.14999999999998</v>
      </c>
      <c r="BZ12" s="503" t="s">
        <v>1018</v>
      </c>
      <c r="CA12" s="516" t="s">
        <v>1021</v>
      </c>
      <c r="CB12" s="370">
        <f t="shared" si="12"/>
        <v>0.60178363630834308</v>
      </c>
      <c r="CC12" s="370">
        <f t="shared" si="13"/>
        <v>0.5265606817698002</v>
      </c>
      <c r="CD12" s="370">
        <f t="shared" si="13"/>
        <v>0.67700659084688597</v>
      </c>
    </row>
    <row r="13" spans="1:82" ht="21">
      <c r="A13" s="370">
        <v>12</v>
      </c>
      <c r="B13" s="370" t="s">
        <v>898</v>
      </c>
      <c r="C13" s="377">
        <v>29189</v>
      </c>
      <c r="D13" s="370" t="s">
        <v>213</v>
      </c>
      <c r="E13" s="370" t="s">
        <v>11</v>
      </c>
      <c r="F13" s="376"/>
      <c r="G13" s="375"/>
      <c r="H13" s="375"/>
      <c r="I13" s="375"/>
      <c r="J13" s="374"/>
      <c r="K13" s="373"/>
      <c r="L13" s="372"/>
      <c r="N13" s="394" t="s">
        <v>897</v>
      </c>
      <c r="O13" s="393">
        <v>7.1007682553889756E-2</v>
      </c>
      <c r="P13" s="392">
        <v>68</v>
      </c>
      <c r="Q13" s="391">
        <v>38</v>
      </c>
      <c r="R13" s="391">
        <v>72</v>
      </c>
      <c r="S13" s="390">
        <v>33</v>
      </c>
      <c r="T13" s="389">
        <v>35.785327457812848</v>
      </c>
      <c r="U13" s="388">
        <v>0.28133279807306305</v>
      </c>
      <c r="V13" s="370">
        <v>8.9510000000000005</v>
      </c>
      <c r="X13" s="370">
        <v>12</v>
      </c>
      <c r="AA13" s="578" t="s">
        <v>213</v>
      </c>
      <c r="AB13" s="446" t="s">
        <v>12</v>
      </c>
      <c r="AC13" s="421">
        <f>(AC7+273.15+$AO$5)/((AC7+273.15+$AO$5)-($AM$5+273.15-$AO$5))*$AM$8*$AM$9</f>
        <v>4.7660168873136666</v>
      </c>
      <c r="AD13" s="421">
        <f>(AE7+273.15+$AO$5)/((AE7+273.15+$AO$5)-($AM$5+273.15-$AO$5))*$AM$8*$AM$9</f>
        <v>5.1697361407249485</v>
      </c>
      <c r="AE13" s="421">
        <f>(AG7+273.15+$AO$5)/((AG7+273.15+$AO$5)-($AM$5+273.15-$AO$5))*$AM$8*$AM$9</f>
        <v>4.7660168873136666</v>
      </c>
      <c r="AF13" s="420">
        <f>(AI7+273.15+$AO$5)/((AI7+273.15+$AO$5)-($AM$5+273.15-$AO$5))*$AM$8</f>
        <v>4.4271889180034503</v>
      </c>
      <c r="AH13" s="91"/>
      <c r="AI13" s="91"/>
      <c r="AJ13" s="91"/>
      <c r="AK13" s="91"/>
      <c r="AL13" s="91"/>
      <c r="AU13" s="422" t="s">
        <v>214</v>
      </c>
      <c r="AV13" s="446" t="s">
        <v>11</v>
      </c>
      <c r="AW13" s="436">
        <f t="shared" ref="AW13:AW15" si="17">AC6+273.15</f>
        <v>347.23620689655172</v>
      </c>
      <c r="AX13" s="436">
        <f t="shared" si="16"/>
        <v>314.17380769230766</v>
      </c>
      <c r="AY13" s="456">
        <f t="shared" si="16"/>
        <v>343.71586206896552</v>
      </c>
      <c r="AZ13" s="456">
        <f t="shared" si="16"/>
        <v>315.74961538461537</v>
      </c>
      <c r="BA13" s="434">
        <f t="shared" si="16"/>
        <v>347.23620689655172</v>
      </c>
      <c r="BB13" s="434">
        <f t="shared" si="16"/>
        <v>314.17380769230766</v>
      </c>
      <c r="BC13" s="433">
        <f t="shared" si="16"/>
        <v>350.75655172413792</v>
      </c>
      <c r="BD13" s="432">
        <f t="shared" si="16"/>
        <v>312.59799999999996</v>
      </c>
      <c r="BE13" s="91"/>
      <c r="BF13" s="91"/>
      <c r="BG13" s="91"/>
      <c r="BH13" s="91"/>
      <c r="BQ13" s="503" t="s">
        <v>1012</v>
      </c>
      <c r="BR13" s="370">
        <v>2030</v>
      </c>
      <c r="BS13" s="370">
        <v>4.8</v>
      </c>
      <c r="BV13" s="370">
        <f>35+273.15</f>
        <v>308.14999999999998</v>
      </c>
      <c r="BW13" s="370">
        <f>70+273.15</f>
        <v>343.15</v>
      </c>
      <c r="BX13" s="370">
        <f t="shared" si="10"/>
        <v>283.14999999999998</v>
      </c>
      <c r="BY13" s="370">
        <f t="shared" si="11"/>
        <v>278.14999999999998</v>
      </c>
      <c r="BZ13" s="503" t="s">
        <v>1018</v>
      </c>
      <c r="CA13" s="516" t="s">
        <v>1021</v>
      </c>
      <c r="CB13" s="370">
        <f t="shared" si="12"/>
        <v>0.659409356854046</v>
      </c>
    </row>
    <row r="14" spans="1:82" ht="21.6" thickBot="1">
      <c r="A14" s="370">
        <v>13</v>
      </c>
      <c r="B14" s="370" t="s">
        <v>896</v>
      </c>
      <c r="C14" s="377">
        <v>29189</v>
      </c>
      <c r="D14" s="370" t="s">
        <v>213</v>
      </c>
      <c r="E14" s="370" t="s">
        <v>11</v>
      </c>
      <c r="F14" s="376">
        <f t="shared" ref="F14:L16" si="18">O7</f>
        <v>0</v>
      </c>
      <c r="G14" s="375">
        <f t="shared" si="18"/>
        <v>67</v>
      </c>
      <c r="H14" s="375">
        <f t="shared" si="18"/>
        <v>38</v>
      </c>
      <c r="I14" s="375">
        <f t="shared" si="18"/>
        <v>67</v>
      </c>
      <c r="J14" s="374">
        <f t="shared" si="18"/>
        <v>34</v>
      </c>
      <c r="K14" s="373">
        <f t="shared" si="18"/>
        <v>32.944934232948974</v>
      </c>
      <c r="L14" s="372">
        <f t="shared" si="18"/>
        <v>0.25541295960947957</v>
      </c>
      <c r="N14" s="394" t="s">
        <v>895</v>
      </c>
      <c r="O14" s="393"/>
      <c r="P14" s="392">
        <v>69</v>
      </c>
      <c r="Q14" s="391">
        <v>41</v>
      </c>
      <c r="R14" s="391">
        <v>72</v>
      </c>
      <c r="S14" s="390">
        <v>36</v>
      </c>
      <c r="T14" s="389">
        <v>34.4</v>
      </c>
      <c r="U14" s="388">
        <v>0.18216666666666667</v>
      </c>
      <c r="V14" s="370">
        <v>63.790999999999997</v>
      </c>
      <c r="X14" s="370">
        <v>13</v>
      </c>
      <c r="AA14" s="579"/>
      <c r="AB14" s="445" t="s">
        <v>11</v>
      </c>
      <c r="AC14" s="418">
        <f>(AC8+273.15+$AO$5)/((AC8+273.15+$AO$5)-($AM$5+273.15-$AO$5))*$AM$8*$AM$9</f>
        <v>5.4089536887527059</v>
      </c>
      <c r="AD14" s="418">
        <f>(AE8+273.15+$AO$5)/((AE8+273.15+$AO$5)-($AM$5+273.15-$AO$5))*$AM$8*$AM$9</f>
        <v>5.6935476069180924</v>
      </c>
      <c r="AE14" s="418">
        <f>(AG8+273.15+$AO$5)/((AG8+273.15+$AO$5)-($AM$5+273.15-$AO$5))*$AM$8*$AM$9</f>
        <v>5.4089536887527059</v>
      </c>
      <c r="AF14" s="417">
        <f>(AI8+273.15+$AO$5)/((AI8+273.15+$AO$5)-($AM$5+273.15-$AO$5))*$AM$8</f>
        <v>5.1542019174371889</v>
      </c>
      <c r="AH14" s="91"/>
      <c r="AI14" s="91"/>
      <c r="AJ14" s="91"/>
      <c r="AU14" s="422" t="s">
        <v>213</v>
      </c>
      <c r="AV14" s="446" t="s">
        <v>12</v>
      </c>
      <c r="AW14" s="436">
        <f t="shared" si="17"/>
        <v>351.26285714285711</v>
      </c>
      <c r="AX14" s="436">
        <f t="shared" si="16"/>
        <v>317.28793103448277</v>
      </c>
      <c r="AY14" s="456">
        <f t="shared" si="16"/>
        <v>347.66999999999996</v>
      </c>
      <c r="AZ14" s="456">
        <f t="shared" si="16"/>
        <v>318.96724137931034</v>
      </c>
      <c r="BA14" s="434">
        <f t="shared" si="16"/>
        <v>351.26285714285711</v>
      </c>
      <c r="BB14" s="434">
        <f t="shared" si="16"/>
        <v>317.28793103448277</v>
      </c>
      <c r="BC14" s="433">
        <f t="shared" si="16"/>
        <v>354.85571428571427</v>
      </c>
      <c r="BD14" s="432">
        <f t="shared" si="16"/>
        <v>315.60862068965514</v>
      </c>
      <c r="BQ14" s="503" t="s">
        <v>1012</v>
      </c>
      <c r="BR14" s="370">
        <v>2050</v>
      </c>
      <c r="BS14" s="370">
        <v>6</v>
      </c>
      <c r="BT14" s="370">
        <v>3.5</v>
      </c>
      <c r="BU14" s="370">
        <v>7</v>
      </c>
      <c r="BV14" s="370">
        <f>30+273.15</f>
        <v>303.14999999999998</v>
      </c>
      <c r="BW14" s="370">
        <f>60+273.15</f>
        <v>333.15</v>
      </c>
      <c r="BX14" s="370">
        <f t="shared" si="10"/>
        <v>283.14999999999998</v>
      </c>
      <c r="BY14" s="370">
        <f t="shared" si="11"/>
        <v>278.14999999999998</v>
      </c>
      <c r="BZ14" s="503" t="s">
        <v>1018</v>
      </c>
      <c r="CA14" s="516" t="s">
        <v>1021</v>
      </c>
      <c r="CB14" s="370">
        <f t="shared" si="12"/>
        <v>0.70342667467136644</v>
      </c>
      <c r="CC14" s="370">
        <f t="shared" si="13"/>
        <v>0.41033222689163046</v>
      </c>
      <c r="CD14" s="370">
        <f t="shared" si="13"/>
        <v>0.82066445378326092</v>
      </c>
    </row>
    <row r="15" spans="1:82" ht="21.6" thickBot="1">
      <c r="A15" s="370">
        <v>14</v>
      </c>
      <c r="B15" s="370" t="s">
        <v>894</v>
      </c>
      <c r="C15" s="377">
        <v>29189</v>
      </c>
      <c r="D15" s="370" t="s">
        <v>213</v>
      </c>
      <c r="E15" s="370" t="s">
        <v>11</v>
      </c>
      <c r="F15" s="376">
        <f t="shared" si="18"/>
        <v>9.2234454031538231E-3</v>
      </c>
      <c r="G15" s="375">
        <f t="shared" si="18"/>
        <v>72</v>
      </c>
      <c r="H15" s="375">
        <f t="shared" si="18"/>
        <v>36.799999999999997</v>
      </c>
      <c r="I15" s="375">
        <f t="shared" si="18"/>
        <v>72</v>
      </c>
      <c r="J15" s="374">
        <f t="shared" si="18"/>
        <v>33.299999999999997</v>
      </c>
      <c r="K15" s="373">
        <f t="shared" si="18"/>
        <v>36.219113113587859</v>
      </c>
      <c r="L15" s="372">
        <f t="shared" si="18"/>
        <v>0.25401651651651652</v>
      </c>
      <c r="N15" s="394" t="s">
        <v>893</v>
      </c>
      <c r="O15" s="393"/>
      <c r="P15" s="392">
        <v>68</v>
      </c>
      <c r="Q15" s="391">
        <v>38</v>
      </c>
      <c r="R15" s="391">
        <v>66</v>
      </c>
      <c r="S15" s="390">
        <v>35</v>
      </c>
      <c r="T15" s="389" t="s">
        <v>444</v>
      </c>
      <c r="U15" s="388">
        <v>0.20638929769658007</v>
      </c>
      <c r="V15" s="370">
        <v>28.148578000000001</v>
      </c>
      <c r="X15" s="370">
        <v>14</v>
      </c>
      <c r="AI15" s="375"/>
      <c r="AU15" s="419" t="s">
        <v>213</v>
      </c>
      <c r="AV15" s="507" t="s">
        <v>11</v>
      </c>
      <c r="AW15" s="511">
        <f t="shared" si="17"/>
        <v>345.82280346820806</v>
      </c>
      <c r="AX15" s="511">
        <f t="shared" si="16"/>
        <v>311.40503246753246</v>
      </c>
      <c r="AY15" s="512">
        <f t="shared" si="16"/>
        <v>343.84901734104045</v>
      </c>
      <c r="AZ15" s="512">
        <f t="shared" si="16"/>
        <v>312.81506493506492</v>
      </c>
      <c r="BA15" s="513">
        <f t="shared" si="16"/>
        <v>345.82280346820806</v>
      </c>
      <c r="BB15" s="513">
        <f t="shared" si="16"/>
        <v>311.40503246753246</v>
      </c>
      <c r="BC15" s="514">
        <f t="shared" si="16"/>
        <v>347.79658959537574</v>
      </c>
      <c r="BD15" s="515">
        <f t="shared" si="16"/>
        <v>309.99499999999995</v>
      </c>
      <c r="BQ15" s="503" t="s">
        <v>1008</v>
      </c>
      <c r="BR15" s="370">
        <v>2015</v>
      </c>
      <c r="BS15" s="370">
        <v>4.4000000000000004</v>
      </c>
      <c r="BV15" s="370">
        <f t="shared" ref="BV15:BV16" si="19">40+273.15</f>
        <v>313.14999999999998</v>
      </c>
      <c r="BW15" s="370">
        <f t="shared" ref="BW15" si="20">80+273.15</f>
        <v>353.15</v>
      </c>
      <c r="BX15" s="370">
        <f>20+273.15</f>
        <v>293.14999999999998</v>
      </c>
      <c r="BY15" s="370">
        <f>15+273.15</f>
        <v>288.14999999999998</v>
      </c>
      <c r="CB15" s="370">
        <f t="shared" si="12"/>
        <v>0.55678200488073171</v>
      </c>
    </row>
    <row r="16" spans="1:82">
      <c r="A16" s="370">
        <v>15</v>
      </c>
      <c r="B16" s="370" t="s">
        <v>892</v>
      </c>
      <c r="C16" s="377">
        <v>29189</v>
      </c>
      <c r="D16" s="370" t="s">
        <v>213</v>
      </c>
      <c r="E16" s="370" t="s">
        <v>11</v>
      </c>
      <c r="F16" s="376">
        <f t="shared" si="18"/>
        <v>1.8127714881827821E-3</v>
      </c>
      <c r="G16" s="375">
        <f t="shared" si="18"/>
        <v>72</v>
      </c>
      <c r="H16" s="375">
        <f t="shared" si="18"/>
        <v>35</v>
      </c>
      <c r="I16" s="375">
        <f t="shared" si="18"/>
        <v>72</v>
      </c>
      <c r="J16" s="374">
        <f t="shared" si="18"/>
        <v>32</v>
      </c>
      <c r="K16" s="373" t="str">
        <f t="shared" si="18"/>
        <v/>
      </c>
      <c r="L16" s="372">
        <f t="shared" si="18"/>
        <v>0.28255208333333331</v>
      </c>
      <c r="N16" s="394" t="s">
        <v>891</v>
      </c>
      <c r="O16" s="393"/>
      <c r="P16" s="392">
        <v>75</v>
      </c>
      <c r="Q16" s="391">
        <v>45</v>
      </c>
      <c r="R16" s="391">
        <v>80</v>
      </c>
      <c r="S16" s="390">
        <v>42</v>
      </c>
      <c r="T16" s="389" t="s">
        <v>444</v>
      </c>
      <c r="U16" s="388">
        <v>0.23425876726886291</v>
      </c>
      <c r="V16" s="370">
        <v>23.058</v>
      </c>
      <c r="X16" s="370">
        <v>15</v>
      </c>
      <c r="BQ16" s="503" t="s">
        <v>1008</v>
      </c>
      <c r="BR16" s="370">
        <v>2020</v>
      </c>
      <c r="BS16" s="370">
        <v>5</v>
      </c>
      <c r="BT16" s="370">
        <v>4.4000000000000004</v>
      </c>
      <c r="BU16" s="370">
        <v>6</v>
      </c>
      <c r="BV16" s="370">
        <f t="shared" si="19"/>
        <v>313.14999999999998</v>
      </c>
      <c r="BW16" s="370">
        <f>75+273.15</f>
        <v>348.15</v>
      </c>
      <c r="BX16" s="370">
        <f>20+273.15</f>
        <v>293.14999999999998</v>
      </c>
      <c r="BY16" s="370">
        <f>15+273.15</f>
        <v>288.14999999999998</v>
      </c>
      <c r="CB16" s="370">
        <f t="shared" si="12"/>
        <v>0.60086694739965307</v>
      </c>
      <c r="CC16" s="370">
        <f t="shared" si="13"/>
        <v>0.52876291371169482</v>
      </c>
      <c r="CD16" s="370">
        <f t="shared" si="13"/>
        <v>0.7210403368795838</v>
      </c>
    </row>
    <row r="17" spans="1:82" ht="15" thickBot="1">
      <c r="A17" s="370">
        <v>16</v>
      </c>
      <c r="B17" s="370" t="s">
        <v>890</v>
      </c>
      <c r="C17" s="377">
        <v>29189</v>
      </c>
      <c r="D17" s="370" t="s">
        <v>213</v>
      </c>
      <c r="E17" s="370" t="s">
        <v>11</v>
      </c>
      <c r="F17" s="376"/>
      <c r="G17" s="375"/>
      <c r="H17" s="375"/>
      <c r="I17" s="375"/>
      <c r="J17" s="374"/>
      <c r="K17" s="373"/>
      <c r="L17" s="372"/>
      <c r="N17" s="394" t="s">
        <v>889</v>
      </c>
      <c r="O17" s="393"/>
      <c r="P17" s="392">
        <v>68</v>
      </c>
      <c r="Q17" s="391">
        <v>42</v>
      </c>
      <c r="R17" s="391">
        <v>71</v>
      </c>
      <c r="S17" s="390">
        <v>39</v>
      </c>
      <c r="T17" s="389"/>
      <c r="U17" s="388">
        <v>0.36491505815015529</v>
      </c>
      <c r="V17" s="370">
        <v>10.43</v>
      </c>
      <c r="X17" s="370">
        <v>16</v>
      </c>
      <c r="AA17" s="370" t="s">
        <v>216</v>
      </c>
      <c r="AC17" s="370" t="s">
        <v>269</v>
      </c>
      <c r="AD17" s="370" t="s">
        <v>268</v>
      </c>
      <c r="AE17" s="370" t="s">
        <v>267</v>
      </c>
      <c r="AF17" s="370" t="s">
        <v>266</v>
      </c>
      <c r="AU17" s="370" t="s">
        <v>270</v>
      </c>
      <c r="AW17" s="370" t="s">
        <v>269</v>
      </c>
      <c r="AX17" s="370" t="s">
        <v>268</v>
      </c>
      <c r="AY17" s="370" t="s">
        <v>267</v>
      </c>
      <c r="AZ17" s="370" t="s">
        <v>266</v>
      </c>
      <c r="BB17" s="414"/>
      <c r="BC17" s="414"/>
      <c r="BD17" s="414"/>
      <c r="BQ17" s="503" t="s">
        <v>1008</v>
      </c>
      <c r="BR17" s="370">
        <v>2030</v>
      </c>
      <c r="BS17" s="370">
        <v>6</v>
      </c>
      <c r="BV17" s="370">
        <f>35+273.15</f>
        <v>308.14999999999998</v>
      </c>
      <c r="BW17" s="370">
        <f>70+273.15</f>
        <v>343.15</v>
      </c>
      <c r="BX17" s="370">
        <f>20+273.15</f>
        <v>293.14999999999998</v>
      </c>
      <c r="BY17" s="370">
        <f>15+273.15</f>
        <v>288.14999999999998</v>
      </c>
      <c r="CB17" s="370">
        <f t="shared" si="12"/>
        <v>0.63983242792604467</v>
      </c>
    </row>
    <row r="18" spans="1:82" ht="18">
      <c r="A18" s="370">
        <v>17</v>
      </c>
      <c r="B18" s="370" t="s">
        <v>888</v>
      </c>
      <c r="C18" s="377">
        <v>55606</v>
      </c>
      <c r="D18" s="370" t="s">
        <v>214</v>
      </c>
      <c r="E18" s="370" t="s">
        <v>12</v>
      </c>
      <c r="F18" s="376">
        <f t="shared" ref="F18:L18" si="21">O47</f>
        <v>0</v>
      </c>
      <c r="G18" s="375">
        <f t="shared" si="21"/>
        <v>165</v>
      </c>
      <c r="H18" s="375">
        <f t="shared" si="21"/>
        <v>100</v>
      </c>
      <c r="I18" s="375">
        <f t="shared" si="21"/>
        <v>165</v>
      </c>
      <c r="J18" s="374">
        <f t="shared" si="21"/>
        <v>70</v>
      </c>
      <c r="K18" s="373" t="str">
        <f t="shared" si="21"/>
        <v/>
      </c>
      <c r="L18" s="372">
        <f t="shared" si="21"/>
        <v>0.2390308275898915</v>
      </c>
      <c r="N18" s="401" t="s">
        <v>887</v>
      </c>
      <c r="O18" s="400"/>
      <c r="P18" s="399">
        <v>68</v>
      </c>
      <c r="Q18" s="375">
        <v>0</v>
      </c>
      <c r="R18" s="375">
        <v>68</v>
      </c>
      <c r="S18" s="374">
        <v>0</v>
      </c>
      <c r="T18" s="373" t="s">
        <v>444</v>
      </c>
      <c r="U18" s="398"/>
      <c r="V18" s="370" t="s">
        <v>444</v>
      </c>
      <c r="X18" s="370">
        <v>17</v>
      </c>
      <c r="AA18" s="577" t="s">
        <v>214</v>
      </c>
      <c r="AB18" s="447" t="s">
        <v>12</v>
      </c>
      <c r="AC18" s="424">
        <f>(AC5+273.15+$AO$6)/((AC5+273.15+$AO$6)-($AM$6+273.15-$AO$6))*$AM$8*$AM$9</f>
        <v>6.302982731554156</v>
      </c>
      <c r="AD18" s="424">
        <f>(AE5+273.15+$AO$6)/((AE5+273.15+$AO$6)-($AM$6+273.15-$AO$6))*$AM$8*$AM$9</f>
        <v>7.1327398562975395</v>
      </c>
      <c r="AE18" s="424">
        <f>(AG5+273.15+$AO$6)/((AG5+273.15+$AO$6)-($AM$6+273.15-$AO$6))*$AM$8*$AM$9</f>
        <v>6.302982731554156</v>
      </c>
      <c r="AF18" s="423">
        <f>(AI5+273.15+$AO$6)/((AI5+273.15+$AO$6)-($AM$6+273.15-$AO$6))*$AM$8</f>
        <v>5.6589921272757078</v>
      </c>
      <c r="AU18" s="577" t="s">
        <v>214</v>
      </c>
      <c r="AV18" s="447" t="s">
        <v>12</v>
      </c>
      <c r="AW18" s="424">
        <f>((AX12-AW12)/LN(AX12/AW12))/((AX12-AW12)/LN(AX12/AW12)-($BI$5-$BK$5-$BM$5)/LN(($BI$5-$BK$5)/$BM$5))*$BI$8</f>
        <v>4.4453404836102832</v>
      </c>
      <c r="AX18" s="424">
        <f>((AZ12-AY12)/LN(AZ12/AY12))/((AZ12-AY12)/LN(AZ12/AY12)-($BI$5-$BK$5-$BM$5)/LN(($BI$5-$BK$5)/$BM$5))*$BI$8</f>
        <v>4.6671513949474885</v>
      </c>
      <c r="AY18" s="424">
        <f>((BB12-BA12)/LN(BB12/BA12))/((BB12-BA12)/LN(BB12/BA12)-($BI$5-$BK$5-$BM$5)/LN(($BI$5-$BK$5)/$BM$5))*$BI$8</f>
        <v>4.4453404836102832</v>
      </c>
      <c r="AZ18" s="424">
        <f>((BD12-BC12)/LN(BD12/BC12))/((BD12-BC12)/LN(BD12/BC12)-($BI$5-$BK$5-$BM$5)/LN(($BI$5-$BK$5)/$BM$5))*$BI$8</f>
        <v>4.2465795667267114</v>
      </c>
      <c r="BB18" s="91"/>
      <c r="BC18" s="502"/>
      <c r="BD18" s="502"/>
      <c r="BQ18" s="503" t="s">
        <v>1008</v>
      </c>
      <c r="BR18" s="370">
        <v>2050</v>
      </c>
      <c r="BS18" s="370">
        <v>7.4</v>
      </c>
      <c r="BT18" s="370">
        <v>4.4000000000000004</v>
      </c>
      <c r="BU18" s="370">
        <v>8.5</v>
      </c>
      <c r="BV18" s="370">
        <f>30+273.15</f>
        <v>303.14999999999998</v>
      </c>
      <c r="BW18" s="370">
        <f>60+273.15</f>
        <v>333.15</v>
      </c>
      <c r="BX18" s="370">
        <f>20+273.15</f>
        <v>293.14999999999998</v>
      </c>
      <c r="BY18" s="370">
        <f>15+273.15</f>
        <v>288.14999999999998</v>
      </c>
      <c r="CB18" s="370">
        <f t="shared" si="12"/>
        <v>0.63478635747606904</v>
      </c>
      <c r="CC18" s="370">
        <f t="shared" si="13"/>
        <v>0.37744053687766266</v>
      </c>
      <c r="CD18" s="370">
        <f t="shared" si="13"/>
        <v>0.72914649169548462</v>
      </c>
    </row>
    <row r="19" spans="1:82" ht="18">
      <c r="A19" s="370">
        <v>18</v>
      </c>
      <c r="B19" s="370" t="s">
        <v>886</v>
      </c>
      <c r="C19" s="377">
        <v>23795</v>
      </c>
      <c r="D19" s="370" t="s">
        <v>213</v>
      </c>
      <c r="E19" s="370" t="s">
        <v>11</v>
      </c>
      <c r="F19" s="376"/>
      <c r="G19" s="375"/>
      <c r="H19" s="375"/>
      <c r="I19" s="375"/>
      <c r="J19" s="374"/>
      <c r="K19" s="373"/>
      <c r="L19" s="372"/>
      <c r="N19" s="394" t="s">
        <v>885</v>
      </c>
      <c r="O19" s="393"/>
      <c r="P19" s="392">
        <v>70</v>
      </c>
      <c r="Q19" s="391">
        <v>0</v>
      </c>
      <c r="R19" s="391">
        <v>75</v>
      </c>
      <c r="S19" s="390">
        <v>0</v>
      </c>
      <c r="T19" s="389" t="s">
        <v>444</v>
      </c>
      <c r="U19" s="388"/>
      <c r="V19" s="370" t="s">
        <v>444</v>
      </c>
      <c r="X19" s="370">
        <v>18</v>
      </c>
      <c r="AA19" s="578"/>
      <c r="AB19" s="446" t="s">
        <v>11</v>
      </c>
      <c r="AC19" s="421">
        <f>(AC6+273.15+$AO$6)/((AC6+273.15+$AO$6)-($AM$6+273.15-$AO$6))*$AM$8*$AM$9</f>
        <v>8.1573622047244037</v>
      </c>
      <c r="AD19" s="421">
        <f>(AE6+273.15+$AO$6)/((AE6+273.15+$AO$6)-($AM$6+273.15-$AO$6))*$AM$8*$AM$9</f>
        <v>9.459546285273543</v>
      </c>
      <c r="AE19" s="421">
        <f>(AG6+273.15+$AO$6)/((AG6+273.15+$AO$6)-($AM$6+273.15-$AO$6))*$AM$8*$AM$9</f>
        <v>8.1573622047244037</v>
      </c>
      <c r="AF19" s="420">
        <f>(AI6+273.15+$AO$6)/((AI6+273.15+$AO$6)-($AM$6+273.15-$AO$6))*$AM$8</f>
        <v>7.1872831286925862</v>
      </c>
      <c r="AU19" s="578"/>
      <c r="AV19" s="446" t="s">
        <v>11</v>
      </c>
      <c r="AW19" s="421">
        <f t="shared" ref="AW19:AW21" si="22">((AX13-AW13)/LN(AX13/AW13))/((AX13-AW13)/LN(AX13/AW13)-($BI$5-$BK$5-$BM$5)/LN(($BI$5-$BK$5)/$BM$5))*$BI$8</f>
        <v>5.6297540224519276</v>
      </c>
      <c r="AX19" s="421">
        <f>((AZ13-AY13)/LN(AZ13/AY13))/((AZ13-AY13)/LN(AZ13/AY13)-($BI$5-$BK$5-$BM$5)/LN(($BI$5-$BK$5)/$BM$5))*$BI$8</f>
        <v>5.8113037575589779</v>
      </c>
      <c r="AY19" s="421">
        <f>((BB13-BA13)/LN(BB13/BA13))/((BB13-BA13)/LN(BB13/BA13)-($BI$5-$BK$5-$BM$5)/LN(($BI$5-$BK$5)/$BM$5))*$BI$8</f>
        <v>5.6297540224519276</v>
      </c>
      <c r="AZ19" s="421">
        <f>((BD13-BC13)/LN(BD13/BC13))/((BD13-BC13)/LN(BD13/BC13)-($BI$5-$BK$5-$BM$5)/LN(($BI$5-$BK$5)/$BM$5))*$BI$8</f>
        <v>5.4624183009138836</v>
      </c>
      <c r="BB19" s="91"/>
      <c r="BC19" s="502"/>
      <c r="BD19" s="502"/>
      <c r="BQ19" s="503" t="s">
        <v>1017</v>
      </c>
      <c r="BR19" s="370">
        <v>2015</v>
      </c>
      <c r="BS19" s="370">
        <v>7</v>
      </c>
      <c r="BV19" s="370">
        <f t="shared" ref="BV19:BV20" si="23">40+273.15</f>
        <v>313.14999999999998</v>
      </c>
      <c r="BW19" s="370">
        <f t="shared" ref="BW19" si="24">80+273.15</f>
        <v>353.15</v>
      </c>
      <c r="BX19" s="370">
        <f>40+273.15</f>
        <v>313.14999999999998</v>
      </c>
      <c r="BY19" s="370">
        <f>35+273.15</f>
        <v>308.14999999999998</v>
      </c>
      <c r="CB19" s="370">
        <f t="shared" si="12"/>
        <v>0.46504279063176729</v>
      </c>
    </row>
    <row r="20" spans="1:82" ht="18">
      <c r="A20" s="370">
        <v>19</v>
      </c>
      <c r="B20" s="370" t="s">
        <v>884</v>
      </c>
      <c r="C20" s="377">
        <v>29189</v>
      </c>
      <c r="D20" s="370" t="s">
        <v>213</v>
      </c>
      <c r="E20" s="370" t="s">
        <v>11</v>
      </c>
      <c r="F20" s="376">
        <f t="shared" ref="F20:L24" si="25">O10</f>
        <v>0</v>
      </c>
      <c r="G20" s="375">
        <f t="shared" si="25"/>
        <v>71</v>
      </c>
      <c r="H20" s="375">
        <f t="shared" si="25"/>
        <v>39</v>
      </c>
      <c r="I20" s="375">
        <f t="shared" si="25"/>
        <v>74</v>
      </c>
      <c r="J20" s="374">
        <f t="shared" si="25"/>
        <v>36</v>
      </c>
      <c r="K20" s="373">
        <f t="shared" si="25"/>
        <v>36.171486224056316</v>
      </c>
      <c r="L20" s="372">
        <f t="shared" si="25"/>
        <v>0.28352421318423665</v>
      </c>
      <c r="N20" s="401" t="s">
        <v>883</v>
      </c>
      <c r="O20" s="400">
        <v>1.9270222743259086E-2</v>
      </c>
      <c r="P20" s="399">
        <v>65</v>
      </c>
      <c r="Q20" s="375">
        <v>65</v>
      </c>
      <c r="R20" s="375">
        <v>72</v>
      </c>
      <c r="S20" s="374">
        <v>72</v>
      </c>
      <c r="T20" s="373">
        <v>37.546684236792231</v>
      </c>
      <c r="U20" s="398"/>
      <c r="V20" s="370">
        <v>9.9410000000000002E-3</v>
      </c>
      <c r="X20" s="370">
        <v>19</v>
      </c>
      <c r="AA20" s="578" t="s">
        <v>213</v>
      </c>
      <c r="AB20" s="446" t="s">
        <v>12</v>
      </c>
      <c r="AC20" s="421">
        <f>(AC7+273.15+$AO$6)/((AC7+273.15+$AO$6)-($AM$6+273.15-$AO$6))*$AM$8*$AM$9</f>
        <v>7.0677473448854125</v>
      </c>
      <c r="AD20" s="421">
        <f>(AE7+273.15+$AO$6)/((AE7+273.15+$AO$6)-($AM$6+273.15-$AO$6))*$AM$8*$AM$9</f>
        <v>8.0227773246329583</v>
      </c>
      <c r="AE20" s="421">
        <f>(AG7+273.15+$AO$6)/((AG7+273.15+$AO$6)-($AM$6+273.15-$AO$6))*$AM$8*$AM$9</f>
        <v>7.0677473448854125</v>
      </c>
      <c r="AF20" s="420">
        <f>(AI7+273.15+$AO$6)/((AI7+273.15+$AO$6)-($AM$6+273.15-$AO$6))*$AM$8</f>
        <v>6.329163287374965</v>
      </c>
      <c r="AU20" s="578" t="s">
        <v>213</v>
      </c>
      <c r="AV20" s="446" t="s">
        <v>12</v>
      </c>
      <c r="AW20" s="421">
        <f t="shared" si="22"/>
        <v>5.014811074342556</v>
      </c>
      <c r="AX20" s="421">
        <f>((AZ14-AY14)/LN(AZ14/AY14))/((AZ14-AY14)/LN(AZ14/AY14)-($BI$5-$BK$5-$BM$5)/LN(($BI$5-$BK$5)/$BM$5))*$BI$8</f>
        <v>5.1520741021924179</v>
      </c>
      <c r="AY20" s="421">
        <f>((BB14-BA14)/LN(BB14/BA14))/((BB14-BA14)/LN(BB14/BA14)-($BI$5-$BK$5-$BM$5)/LN(($BI$5-$BK$5)/$BM$5))*$BI$8</f>
        <v>5.014811074342556</v>
      </c>
      <c r="AZ20" s="421">
        <f>((BD14-BC14)/LN(BD14/BC14))/((BD14-BC14)/LN(BD14/BC14)-($BI$5-$BK$5-$BM$5)/LN(($BI$5-$BK$5)/$BM$5))*$BI$8</f>
        <v>4.8872635172818084</v>
      </c>
      <c r="BB20" s="91"/>
      <c r="BC20" s="91"/>
      <c r="BD20" s="91"/>
      <c r="BQ20" s="503" t="s">
        <v>1017</v>
      </c>
      <c r="BR20" s="370">
        <v>2020</v>
      </c>
      <c r="BS20" s="370">
        <v>9</v>
      </c>
      <c r="BT20" s="370">
        <v>7</v>
      </c>
      <c r="BU20" s="370">
        <v>12</v>
      </c>
      <c r="BV20" s="370">
        <f t="shared" si="23"/>
        <v>313.14999999999998</v>
      </c>
      <c r="BW20" s="370">
        <f>75+273.15</f>
        <v>348.15</v>
      </c>
      <c r="BX20" s="370">
        <f>40+273.15</f>
        <v>313.14999999999998</v>
      </c>
      <c r="BY20" s="370">
        <f>35+273.15</f>
        <v>308.14999999999998</v>
      </c>
      <c r="CB20" s="370">
        <f t="shared" si="12"/>
        <v>0.53665649667722481</v>
      </c>
      <c r="CC20" s="370">
        <f t="shared" si="13"/>
        <v>0.41739949741561932</v>
      </c>
      <c r="CD20" s="370">
        <f t="shared" si="13"/>
        <v>0.71554199556963305</v>
      </c>
    </row>
    <row r="21" spans="1:82" ht="18.600000000000001" thickBot="1">
      <c r="A21" s="370">
        <v>20</v>
      </c>
      <c r="B21" s="370" t="s">
        <v>882</v>
      </c>
      <c r="C21" s="377">
        <v>29189</v>
      </c>
      <c r="D21" s="370" t="s">
        <v>213</v>
      </c>
      <c r="E21" s="370" t="s">
        <v>11</v>
      </c>
      <c r="F21" s="376">
        <f t="shared" si="25"/>
        <v>0</v>
      </c>
      <c r="G21" s="375">
        <f t="shared" si="25"/>
        <v>67</v>
      </c>
      <c r="H21" s="375">
        <f t="shared" si="25"/>
        <v>39</v>
      </c>
      <c r="I21" s="375">
        <f t="shared" si="25"/>
        <v>68</v>
      </c>
      <c r="J21" s="374">
        <f t="shared" si="25"/>
        <v>39</v>
      </c>
      <c r="K21" s="373" t="str">
        <f t="shared" si="25"/>
        <v/>
      </c>
      <c r="L21" s="372">
        <f t="shared" si="25"/>
        <v>0.13224844990753837</v>
      </c>
      <c r="N21" s="394" t="s">
        <v>881</v>
      </c>
      <c r="O21" s="393"/>
      <c r="P21" s="392">
        <v>72</v>
      </c>
      <c r="Q21" s="391">
        <v>42</v>
      </c>
      <c r="R21" s="391">
        <v>74</v>
      </c>
      <c r="S21" s="390">
        <v>40</v>
      </c>
      <c r="T21" s="389">
        <v>32.595774946199725</v>
      </c>
      <c r="U21" s="388">
        <v>0.25657123145912386</v>
      </c>
      <c r="V21" s="370">
        <v>10.776</v>
      </c>
      <c r="X21" s="370">
        <v>20</v>
      </c>
      <c r="AA21" s="579"/>
      <c r="AB21" s="445" t="s">
        <v>11</v>
      </c>
      <c r="AC21" s="418">
        <f>(AC8+273.15+$AO$6)/((AC8+273.15+$AO$6)-($AM$6+273.15-$AO$6))*$AM$8*$AM$9</f>
        <v>8.6315987426049663</v>
      </c>
      <c r="AD21" s="418">
        <f>(AE8+273.15+$AO$6)/((AE8+273.15+$AO$6)-($AM$6+273.15-$AO$6))*$AM$8*$AM$9</f>
        <v>9.4022318224595232</v>
      </c>
      <c r="AE21" s="418">
        <f>(AG8+273.15+$AO$6)/((AG8+273.15+$AO$6)-($AM$6+273.15-$AO$6))*$AM$8*$AM$9</f>
        <v>8.6315987426049663</v>
      </c>
      <c r="AF21" s="417">
        <f>(AI8+273.15+$AO$6)/((AI8+273.15+$AO$6)-($AM$6+273.15-$AO$6))*$AM$8</f>
        <v>7.9843957118667017</v>
      </c>
      <c r="AU21" s="579"/>
      <c r="AV21" s="507" t="s">
        <v>11</v>
      </c>
      <c r="AW21" s="508">
        <f t="shared" si="22"/>
        <v>6.0808880399447229</v>
      </c>
      <c r="AX21" s="508">
        <f>((AZ15-AY15)/LN(AZ15/AY15))/((AZ15-AY15)/LN(AZ15/AY15)-($BI$5-$BK$5-$BM$5)/LN(($BI$5-$BK$5)/$BM$5))*$BI$8</f>
        <v>6.1337222112192666</v>
      </c>
      <c r="AY21" s="508">
        <f>((BB15-BA15)/LN(BB15/BA15))/((BB15-BA15)/LN(BB15/BA15)-($BI$5-$BK$5-$BM$5)/LN(($BI$5-$BK$5)/$BM$5))*$BI$8</f>
        <v>6.0808880399447229</v>
      </c>
      <c r="AZ21" s="508">
        <f>((BD15-BC15)/LN(BD15/BC15))/((BD15-BC15)/LN(BD15/BC15)-($BI$5-$BK$5-$BM$5)/LN(($BI$5-$BK$5)/$BM$5))*$BI$8</f>
        <v>6.0303314043953096</v>
      </c>
      <c r="BB21" s="91"/>
      <c r="BC21" s="91"/>
      <c r="BD21" s="91"/>
      <c r="BQ21" s="503" t="s">
        <v>1017</v>
      </c>
      <c r="BR21" s="370">
        <v>2030</v>
      </c>
      <c r="BS21" s="370">
        <v>12</v>
      </c>
      <c r="BV21" s="370">
        <f>35+273.15</f>
        <v>308.14999999999998</v>
      </c>
      <c r="BW21" s="370">
        <f>70+273.15</f>
        <v>343.15</v>
      </c>
      <c r="BX21" s="370">
        <f>40+273.15</f>
        <v>313.14999999999998</v>
      </c>
      <c r="BY21" s="370">
        <f>35+273.15</f>
        <v>308.14999999999998</v>
      </c>
      <c r="CB21" s="370">
        <f t="shared" si="12"/>
        <v>0.54194960299731798</v>
      </c>
    </row>
    <row r="22" spans="1:82">
      <c r="A22" s="370">
        <v>21</v>
      </c>
      <c r="B22" s="370" t="s">
        <v>880</v>
      </c>
      <c r="C22" s="377">
        <v>29189</v>
      </c>
      <c r="D22" s="370" t="s">
        <v>213</v>
      </c>
      <c r="E22" s="370" t="s">
        <v>11</v>
      </c>
      <c r="F22" s="376">
        <f t="shared" si="25"/>
        <v>0</v>
      </c>
      <c r="G22" s="375">
        <f t="shared" si="25"/>
        <v>72</v>
      </c>
      <c r="H22" s="375">
        <f t="shared" si="25"/>
        <v>42</v>
      </c>
      <c r="I22" s="375">
        <f t="shared" si="25"/>
        <v>85</v>
      </c>
      <c r="J22" s="374">
        <f t="shared" si="25"/>
        <v>45</v>
      </c>
      <c r="K22" s="373">
        <f t="shared" si="25"/>
        <v>32.071334210213017</v>
      </c>
      <c r="L22" s="372">
        <f t="shared" si="25"/>
        <v>0.16574868264164008</v>
      </c>
      <c r="N22" s="394" t="s">
        <v>879</v>
      </c>
      <c r="O22" s="393">
        <v>5.0035402407363698E-2</v>
      </c>
      <c r="P22" s="392">
        <v>72</v>
      </c>
      <c r="Q22" s="391">
        <v>38</v>
      </c>
      <c r="R22" s="391">
        <v>76</v>
      </c>
      <c r="S22" s="390">
        <v>33</v>
      </c>
      <c r="T22" s="389">
        <v>40.247738014723978</v>
      </c>
      <c r="U22" s="388">
        <v>0.2653447329192547</v>
      </c>
      <c r="V22" s="370">
        <v>17.736999999999998</v>
      </c>
      <c r="X22" s="370">
        <v>21</v>
      </c>
      <c r="BC22" s="375"/>
      <c r="BQ22" s="503" t="s">
        <v>1017</v>
      </c>
      <c r="BR22" s="370">
        <v>2050</v>
      </c>
      <c r="BS22" s="370">
        <v>18</v>
      </c>
      <c r="BT22" s="370">
        <v>7</v>
      </c>
      <c r="BU22" s="370">
        <v>20</v>
      </c>
      <c r="BV22" s="370">
        <f>30+273.15</f>
        <v>303.14999999999998</v>
      </c>
      <c r="BW22" s="370">
        <f>60+273.15</f>
        <v>333.15</v>
      </c>
      <c r="BX22" s="370">
        <f>40+273.15</f>
        <v>313.14999999999998</v>
      </c>
      <c r="BY22" s="370">
        <f>35+273.15</f>
        <v>308.14999999999998</v>
      </c>
      <c r="CB22" s="370">
        <f t="shared" si="12"/>
        <v>0.41166751603568441</v>
      </c>
      <c r="CC22" s="370">
        <f t="shared" si="13"/>
        <v>0.16009292290276614</v>
      </c>
      <c r="CD22" s="370">
        <f t="shared" si="13"/>
        <v>0.45740835115076045</v>
      </c>
    </row>
    <row r="23" spans="1:82">
      <c r="A23" s="370">
        <v>22</v>
      </c>
      <c r="B23" s="370" t="s">
        <v>878</v>
      </c>
      <c r="C23" s="377">
        <v>29189</v>
      </c>
      <c r="D23" s="370" t="s">
        <v>213</v>
      </c>
      <c r="E23" s="370" t="s">
        <v>11</v>
      </c>
      <c r="F23" s="376">
        <f t="shared" si="25"/>
        <v>7.1007682553889756E-2</v>
      </c>
      <c r="G23" s="375">
        <f t="shared" si="25"/>
        <v>68</v>
      </c>
      <c r="H23" s="375">
        <f t="shared" si="25"/>
        <v>38</v>
      </c>
      <c r="I23" s="375">
        <f t="shared" si="25"/>
        <v>72</v>
      </c>
      <c r="J23" s="374">
        <f t="shared" si="25"/>
        <v>33</v>
      </c>
      <c r="K23" s="373">
        <f t="shared" si="25"/>
        <v>35.785327457812848</v>
      </c>
      <c r="L23" s="372">
        <f t="shared" si="25"/>
        <v>0.28133279807306305</v>
      </c>
      <c r="N23" s="394" t="s">
        <v>877</v>
      </c>
      <c r="O23" s="393"/>
      <c r="P23" s="392">
        <v>75</v>
      </c>
      <c r="Q23" s="391">
        <v>39</v>
      </c>
      <c r="R23" s="391">
        <v>80</v>
      </c>
      <c r="S23" s="390">
        <v>36</v>
      </c>
      <c r="T23" s="389" t="s">
        <v>444</v>
      </c>
      <c r="U23" s="388">
        <v>0.30849074850106378</v>
      </c>
      <c r="V23" s="370">
        <v>21.452000000000002</v>
      </c>
      <c r="X23" s="370">
        <v>22</v>
      </c>
      <c r="BB23" s="414"/>
    </row>
    <row r="24" spans="1:82" ht="15" thickBot="1">
      <c r="A24" s="370">
        <v>23</v>
      </c>
      <c r="B24" s="370" t="s">
        <v>876</v>
      </c>
      <c r="C24" s="377">
        <v>29189</v>
      </c>
      <c r="D24" s="370" t="s">
        <v>213</v>
      </c>
      <c r="E24" s="370" t="s">
        <v>11</v>
      </c>
      <c r="F24" s="376">
        <f t="shared" si="25"/>
        <v>0</v>
      </c>
      <c r="G24" s="375">
        <f t="shared" si="25"/>
        <v>69</v>
      </c>
      <c r="H24" s="375">
        <f t="shared" si="25"/>
        <v>41</v>
      </c>
      <c r="I24" s="375">
        <f t="shared" si="25"/>
        <v>72</v>
      </c>
      <c r="J24" s="374">
        <f t="shared" si="25"/>
        <v>36</v>
      </c>
      <c r="K24" s="373">
        <f t="shared" si="25"/>
        <v>34.4</v>
      </c>
      <c r="L24" s="372">
        <f t="shared" si="25"/>
        <v>0.18216666666666667</v>
      </c>
      <c r="N24" s="394" t="s">
        <v>875</v>
      </c>
      <c r="O24" s="393">
        <v>1.9463230203951222E-2</v>
      </c>
      <c r="P24" s="392">
        <v>68</v>
      </c>
      <c r="Q24" s="391">
        <v>38</v>
      </c>
      <c r="R24" s="391">
        <v>75</v>
      </c>
      <c r="S24" s="390">
        <v>35</v>
      </c>
      <c r="T24" s="389">
        <v>36.000250071042913</v>
      </c>
      <c r="U24" s="388"/>
      <c r="V24" s="370" t="s">
        <v>444</v>
      </c>
      <c r="X24" s="370">
        <v>23</v>
      </c>
      <c r="AA24" s="444" t="s">
        <v>874</v>
      </c>
      <c r="AB24" s="443"/>
      <c r="AC24" s="443" t="s">
        <v>873</v>
      </c>
      <c r="AD24" s="443"/>
      <c r="AE24" s="443"/>
      <c r="AF24" s="443"/>
      <c r="AG24" s="443"/>
      <c r="AH24" s="443"/>
      <c r="AI24" s="443"/>
      <c r="AU24" s="370" t="s">
        <v>216</v>
      </c>
      <c r="AW24" s="370" t="s">
        <v>269</v>
      </c>
      <c r="AX24" s="370" t="s">
        <v>268</v>
      </c>
      <c r="AY24" s="370" t="s">
        <v>267</v>
      </c>
      <c r="AZ24" s="370" t="s">
        <v>266</v>
      </c>
      <c r="BB24" s="414"/>
    </row>
    <row r="25" spans="1:82" ht="18">
      <c r="A25" s="370">
        <v>24</v>
      </c>
      <c r="B25" s="370" t="s">
        <v>872</v>
      </c>
      <c r="C25" s="377">
        <v>29189</v>
      </c>
      <c r="D25" s="370" t="s">
        <v>213</v>
      </c>
      <c r="E25" s="370" t="s">
        <v>11</v>
      </c>
      <c r="F25" s="376"/>
      <c r="G25" s="375"/>
      <c r="H25" s="375"/>
      <c r="I25" s="375"/>
      <c r="J25" s="374"/>
      <c r="K25" s="373"/>
      <c r="L25" s="372"/>
      <c r="N25" s="394" t="s">
        <v>871</v>
      </c>
      <c r="O25" s="393">
        <v>0.13582889469679427</v>
      </c>
      <c r="P25" s="392">
        <v>70.3</v>
      </c>
      <c r="Q25" s="391">
        <v>47.6</v>
      </c>
      <c r="R25" s="391">
        <v>75.5</v>
      </c>
      <c r="S25" s="390">
        <v>48.5</v>
      </c>
      <c r="T25" s="389"/>
      <c r="U25" s="388">
        <v>0.13322763311626915</v>
      </c>
      <c r="V25" s="370">
        <v>226.101</v>
      </c>
      <c r="X25" s="370">
        <v>24</v>
      </c>
      <c r="AU25" s="577" t="s">
        <v>214</v>
      </c>
      <c r="AV25" s="447" t="s">
        <v>12</v>
      </c>
      <c r="AW25" s="424">
        <f>((AX12-AW12)/LN(AX12/AW12))/((AX12-AW12)/LN(AX12/AW12)-($BI$6-$BK$6-$BM$6)/LN(($BI$6-$BK$6)/$BM$6))*$BI$8</f>
        <v>5.9609979596371598</v>
      </c>
      <c r="AX25" s="424">
        <f>((AZ12-AY12)/LN(AZ12/AY12))/((AZ12-AY12)/LN(AZ12/AY12)-($BI$6-$BK$6-$BM$6)/LN(($BI$6-$BK$6)/$BM$6))*$BI$8</f>
        <v>6.3791871627854437</v>
      </c>
      <c r="AY25" s="424">
        <f>((BB12-BA12)/LN(BB12/BA12))/((BB12-BA12)/LN(BB12/BA12)-($BI$6-$BK$6-$BM$6)/LN(($BI$6-$BK$6)/$BM$6))*$BI$8</f>
        <v>5.9609979596371598</v>
      </c>
      <c r="AZ25" s="424">
        <f>((BD12-BC12)/LN(BD12/BC12))/((BD12-BC12)/LN(BD12/BC12)-($BI$6-$BK$6-$BM$6)/LN(($BI$6-$BK$6)/$BM$6))*$BI$8</f>
        <v>5.599490946501871</v>
      </c>
      <c r="BA25" s="421"/>
    </row>
    <row r="26" spans="1:82" ht="18.600000000000001" thickBot="1">
      <c r="A26" s="370">
        <v>25</v>
      </c>
      <c r="B26" s="370" t="s">
        <v>870</v>
      </c>
      <c r="C26" s="377">
        <v>29189</v>
      </c>
      <c r="D26" s="370" t="s">
        <v>213</v>
      </c>
      <c r="E26" s="370" t="s">
        <v>11</v>
      </c>
      <c r="F26" s="376"/>
      <c r="G26" s="375"/>
      <c r="H26" s="375"/>
      <c r="I26" s="375"/>
      <c r="J26" s="374"/>
      <c r="K26" s="373"/>
      <c r="L26" s="372"/>
      <c r="N26" s="394" t="s">
        <v>869</v>
      </c>
      <c r="O26" s="393"/>
      <c r="P26" s="392">
        <v>65</v>
      </c>
      <c r="Q26" s="391">
        <v>35</v>
      </c>
      <c r="R26" s="391">
        <v>65</v>
      </c>
      <c r="S26" s="390">
        <v>33</v>
      </c>
      <c r="T26" s="389" t="s">
        <v>444</v>
      </c>
      <c r="U26" s="388">
        <v>0.16795656732669273</v>
      </c>
      <c r="V26" s="370">
        <v>20.632180999999999</v>
      </c>
      <c r="X26" s="370">
        <v>25</v>
      </c>
      <c r="AB26" s="574" t="s">
        <v>868</v>
      </c>
      <c r="AC26" s="574"/>
      <c r="AD26" s="575" t="s">
        <v>867</v>
      </c>
      <c r="AE26" s="575"/>
      <c r="AF26" s="576" t="s">
        <v>866</v>
      </c>
      <c r="AG26" s="576"/>
      <c r="AH26" s="571" t="s">
        <v>865</v>
      </c>
      <c r="AI26" s="571"/>
      <c r="AU26" s="578"/>
      <c r="AV26" s="446" t="s">
        <v>11</v>
      </c>
      <c r="AW26" s="421">
        <f t="shared" ref="AW26:AW28" si="26">((AX13-AW13)/LN(AX13/AW13))/((AX13-AW13)/LN(AX13/AW13)-($BI$6-$BK$6-$BM$6)/LN(($BI$6-$BK$6)/$BM$6))*$BI$8</f>
        <v>8.3980820217211605</v>
      </c>
      <c r="AX26" s="421">
        <f>((AZ13-AY13)/LN(AZ13/AY13))/((AZ13-AY13)/LN(AZ13/AY13)-($BI$6-$BK$6-$BM$6)/LN(($BI$6-$BK$6)/$BM$6))*$BI$8</f>
        <v>8.8209354856429183</v>
      </c>
      <c r="AY26" s="421">
        <f>((BB13-BA13)/LN(BB13/BA13))/((BB13-BA13)/LN(BB13/BA13)-($BI$6-$BK$6-$BM$6)/LN(($BI$6-$BK$6)/$BM$6))*$BI$8</f>
        <v>8.3980820217211605</v>
      </c>
      <c r="AZ26" s="421">
        <f>((BD13-BC13)/LN(BD13/BC13))/((BD13-BC13)/LN(BD13/BC13)-($BI$6-$BK$6-$BM$6)/LN(($BI$6-$BK$6)/$BM$6))*$BI$8</f>
        <v>8.0210417937253204</v>
      </c>
      <c r="BA26" s="421"/>
    </row>
    <row r="27" spans="1:82" ht="18">
      <c r="A27" s="370">
        <v>26</v>
      </c>
      <c r="B27" s="370" t="s">
        <v>864</v>
      </c>
      <c r="C27" s="377">
        <v>29188</v>
      </c>
      <c r="D27" s="370" t="s">
        <v>213</v>
      </c>
      <c r="E27" s="370" t="s">
        <v>11</v>
      </c>
      <c r="F27" s="376">
        <f t="shared" ref="F27:L27" si="27">O15</f>
        <v>0</v>
      </c>
      <c r="G27" s="375">
        <f t="shared" si="27"/>
        <v>68</v>
      </c>
      <c r="H27" s="375">
        <f t="shared" si="27"/>
        <v>38</v>
      </c>
      <c r="I27" s="375">
        <f t="shared" si="27"/>
        <v>66</v>
      </c>
      <c r="J27" s="374">
        <f t="shared" si="27"/>
        <v>35</v>
      </c>
      <c r="K27" s="373" t="str">
        <f t="shared" si="27"/>
        <v/>
      </c>
      <c r="L27" s="372">
        <f t="shared" si="27"/>
        <v>0.20638929769658007</v>
      </c>
      <c r="N27" s="394" t="s">
        <v>863</v>
      </c>
      <c r="O27" s="393"/>
      <c r="P27" s="392">
        <v>69</v>
      </c>
      <c r="Q27" s="391">
        <v>0</v>
      </c>
      <c r="R27" s="391">
        <v>78</v>
      </c>
      <c r="S27" s="390">
        <v>0</v>
      </c>
      <c r="T27" s="389" t="s">
        <v>444</v>
      </c>
      <c r="U27" s="388"/>
      <c r="V27" s="370" t="s">
        <v>444</v>
      </c>
      <c r="X27" s="370">
        <v>26</v>
      </c>
      <c r="AA27" s="442"/>
      <c r="AB27" s="441" t="s">
        <v>862</v>
      </c>
      <c r="AC27" s="441" t="s">
        <v>861</v>
      </c>
      <c r="AD27" s="440" t="s">
        <v>860</v>
      </c>
      <c r="AE27" s="440" t="s">
        <v>859</v>
      </c>
      <c r="AF27" s="439" t="s">
        <v>858</v>
      </c>
      <c r="AG27" s="439" t="s">
        <v>857</v>
      </c>
      <c r="AH27" s="438" t="s">
        <v>856</v>
      </c>
      <c r="AI27" s="437" t="s">
        <v>855</v>
      </c>
      <c r="AU27" s="578" t="s">
        <v>213</v>
      </c>
      <c r="AV27" s="446" t="s">
        <v>12</v>
      </c>
      <c r="AW27" s="421">
        <f t="shared" si="26"/>
        <v>7.068124824983574</v>
      </c>
      <c r="AX27" s="421">
        <f>((AZ14-AY14)/LN(AZ14/AY14))/((AZ14-AY14)/LN(AZ14/AY14)-($BI$6-$BK$6-$BM$6)/LN(($BI$6-$BK$6)/$BM$6))*$BI$8</f>
        <v>7.3521099641201761</v>
      </c>
      <c r="AY27" s="421">
        <f>((BB14-BA14)/LN(BB14/BA14))/((BB14-BA14)/LN(BB14/BA14)-($BI$6-$BK$6-$BM$6)/LN(($BI$6-$BK$6)/$BM$6))*$BI$8</f>
        <v>7.068124824983574</v>
      </c>
      <c r="AZ27" s="421">
        <f>((BD14-BC14)/LN(BD14/BC14))/((BD14-BC14)/LN(BD14/BC14)-($BI$6-$BK$6-$BM$6)/LN(($BI$6-$BK$6)/$BM$6))*$BI$8</f>
        <v>6.8104372202977563</v>
      </c>
      <c r="BA27" s="421"/>
    </row>
    <row r="28" spans="1:82" ht="21.6" thickBot="1">
      <c r="A28" s="370">
        <v>27</v>
      </c>
      <c r="B28" s="370" t="s">
        <v>854</v>
      </c>
      <c r="C28" s="377">
        <v>26696</v>
      </c>
      <c r="D28" s="370" t="s">
        <v>213</v>
      </c>
      <c r="E28" s="370" t="s">
        <v>12</v>
      </c>
      <c r="F28" s="376"/>
      <c r="G28" s="375"/>
      <c r="H28" s="375"/>
      <c r="I28" s="375"/>
      <c r="J28" s="374"/>
      <c r="K28" s="373"/>
      <c r="L28" s="372"/>
      <c r="N28" s="394" t="s">
        <v>853</v>
      </c>
      <c r="O28" s="393"/>
      <c r="P28" s="392">
        <v>70</v>
      </c>
      <c r="Q28" s="391">
        <v>43</v>
      </c>
      <c r="R28" s="391">
        <v>76</v>
      </c>
      <c r="S28" s="390">
        <v>36</v>
      </c>
      <c r="T28" s="389" t="s">
        <v>444</v>
      </c>
      <c r="U28" s="388">
        <v>0.26724137931034481</v>
      </c>
      <c r="V28" s="370">
        <v>6.29</v>
      </c>
      <c r="X28" s="370">
        <v>27</v>
      </c>
      <c r="AA28" s="422">
        <v>2020</v>
      </c>
      <c r="AB28" s="436">
        <v>75</v>
      </c>
      <c r="AC28" s="436">
        <v>40</v>
      </c>
      <c r="AD28" s="435">
        <f t="shared" ref="AD28:AE30" si="28">AVERAGE(AE5:AE8)/AVERAGE(AC5:AC8)*AB28</f>
        <v>71.796358027935881</v>
      </c>
      <c r="AE28" s="435">
        <f t="shared" si="28"/>
        <v>41.1489156189106</v>
      </c>
      <c r="AF28" s="434">
        <v>75</v>
      </c>
      <c r="AG28" s="434">
        <v>40</v>
      </c>
      <c r="AH28" s="433">
        <f t="shared" ref="AH28:AI30" si="29">AVERAGE(AI5:AI8)/AVERAGE(AG5:AG8)*AF28</f>
        <v>78.203641972064148</v>
      </c>
      <c r="AI28" s="432">
        <f t="shared" si="29"/>
        <v>38.851084381089407</v>
      </c>
      <c r="AU28" s="579"/>
      <c r="AV28" s="507" t="s">
        <v>11</v>
      </c>
      <c r="AW28" s="508">
        <f t="shared" si="26"/>
        <v>9.4769277387066175</v>
      </c>
      <c r="AX28" s="508">
        <f>((AZ15-AY15)/LN(AZ15/AY15))/((AZ15-AY15)/LN(AZ15/AY15)-($BI$6-$BK$6-$BM$6)/LN(($BI$6-$BK$6)/$BM$6))*$BI$8</f>
        <v>9.6096244889919209</v>
      </c>
      <c r="AY28" s="508">
        <f>((BB15-BA15)/LN(BB15/BA15))/((BB15-BA15)/LN(BB15/BA15)-($BI$6-$BK$6-$BM$6)/LN(($BI$6-$BK$6)/$BM$6))*$BI$8</f>
        <v>9.4769277387066175</v>
      </c>
      <c r="AZ28" s="508">
        <f>((BD15-BC15)/LN(BD15/BC15))/((BD15-BC15)/LN(BD15/BC15)-($BI$6-$BK$6-$BM$6)/LN(($BI$6-$BK$6)/$BM$6))*$BI$8</f>
        <v>9.3512467538096224</v>
      </c>
      <c r="BA28" s="421"/>
    </row>
    <row r="29" spans="1:82" ht="21">
      <c r="A29" s="370">
        <v>28</v>
      </c>
      <c r="B29" s="370" t="s">
        <v>852</v>
      </c>
      <c r="C29" s="377">
        <v>29189</v>
      </c>
      <c r="D29" s="370" t="s">
        <v>213</v>
      </c>
      <c r="E29" s="370" t="s">
        <v>12</v>
      </c>
      <c r="F29" s="376">
        <f t="shared" ref="F29:L30" si="30">O16</f>
        <v>0</v>
      </c>
      <c r="G29" s="375">
        <f t="shared" si="30"/>
        <v>75</v>
      </c>
      <c r="H29" s="375">
        <f t="shared" si="30"/>
        <v>45</v>
      </c>
      <c r="I29" s="375">
        <f t="shared" si="30"/>
        <v>80</v>
      </c>
      <c r="J29" s="374">
        <f t="shared" si="30"/>
        <v>42</v>
      </c>
      <c r="K29" s="373" t="str">
        <f t="shared" si="30"/>
        <v/>
      </c>
      <c r="L29" s="372">
        <f t="shared" si="30"/>
        <v>0.23425876726886291</v>
      </c>
      <c r="N29" s="394" t="s">
        <v>851</v>
      </c>
      <c r="O29" s="393">
        <v>3.0235450529656475E-2</v>
      </c>
      <c r="P29" s="392">
        <v>70</v>
      </c>
      <c r="Q29" s="391">
        <v>39</v>
      </c>
      <c r="R29" s="391">
        <v>70</v>
      </c>
      <c r="S29" s="390">
        <v>36</v>
      </c>
      <c r="T29" s="389">
        <v>34.829437787688285</v>
      </c>
      <c r="U29" s="388">
        <v>0.24540067220944631</v>
      </c>
      <c r="V29" s="370">
        <v>17.062999999999999</v>
      </c>
      <c r="X29" s="370">
        <v>28</v>
      </c>
      <c r="AA29" s="422">
        <v>2030</v>
      </c>
      <c r="AB29" s="436">
        <v>70</v>
      </c>
      <c r="AC29" s="436">
        <v>35</v>
      </c>
      <c r="AD29" s="435">
        <f t="shared" si="28"/>
        <v>67.171326169507537</v>
      </c>
      <c r="AE29" s="435">
        <f t="shared" si="28"/>
        <v>36.322999022606751</v>
      </c>
      <c r="AF29" s="434">
        <v>70</v>
      </c>
      <c r="AG29" s="434">
        <v>35</v>
      </c>
      <c r="AH29" s="433">
        <f t="shared" si="29"/>
        <v>72.828673830492477</v>
      </c>
      <c r="AI29" s="432">
        <f t="shared" si="29"/>
        <v>33.677000977393234</v>
      </c>
      <c r="BA29" s="414"/>
    </row>
    <row r="30" spans="1:82" ht="21.6" thickBot="1">
      <c r="A30" s="370">
        <v>29</v>
      </c>
      <c r="B30" s="370" t="s">
        <v>849</v>
      </c>
      <c r="C30" s="377">
        <v>32264</v>
      </c>
      <c r="D30" s="370" t="s">
        <v>214</v>
      </c>
      <c r="E30" s="370" t="s">
        <v>11</v>
      </c>
      <c r="F30" s="376">
        <f t="shared" si="30"/>
        <v>0</v>
      </c>
      <c r="G30" s="375">
        <f t="shared" si="30"/>
        <v>68</v>
      </c>
      <c r="H30" s="375">
        <f t="shared" si="30"/>
        <v>42</v>
      </c>
      <c r="I30" s="375">
        <f t="shared" si="30"/>
        <v>71</v>
      </c>
      <c r="J30" s="374">
        <f t="shared" si="30"/>
        <v>39</v>
      </c>
      <c r="K30" s="373">
        <f t="shared" si="30"/>
        <v>0</v>
      </c>
      <c r="L30" s="372">
        <f t="shared" si="30"/>
        <v>0.36491505815015529</v>
      </c>
      <c r="N30" s="394" t="s">
        <v>850</v>
      </c>
      <c r="O30" s="393"/>
      <c r="P30" s="392">
        <v>65</v>
      </c>
      <c r="Q30" s="391">
        <v>48</v>
      </c>
      <c r="R30" s="391">
        <v>67</v>
      </c>
      <c r="S30" s="390">
        <v>43</v>
      </c>
      <c r="T30" s="389">
        <v>27.127571597013578</v>
      </c>
      <c r="U30" s="388">
        <v>0.32371300580157158</v>
      </c>
      <c r="V30" s="370">
        <v>36.835999999999999</v>
      </c>
      <c r="X30" s="370">
        <v>29</v>
      </c>
      <c r="AA30" s="419">
        <v>2050</v>
      </c>
      <c r="AB30" s="431">
        <v>60</v>
      </c>
      <c r="AC30" s="431">
        <v>30</v>
      </c>
      <c r="AD30" s="430">
        <f t="shared" si="28"/>
        <v>57.784944570671094</v>
      </c>
      <c r="AE30" s="429">
        <f t="shared" si="28"/>
        <v>31.124856789118102</v>
      </c>
      <c r="AF30" s="428">
        <v>60</v>
      </c>
      <c r="AG30" s="428">
        <v>30</v>
      </c>
      <c r="AH30" s="427">
        <f t="shared" si="29"/>
        <v>62.215055429328899</v>
      </c>
      <c r="AI30" s="426">
        <f t="shared" si="29"/>
        <v>28.875143210881898</v>
      </c>
    </row>
    <row r="31" spans="1:82">
      <c r="A31" s="370">
        <v>30</v>
      </c>
      <c r="B31" s="370" t="s">
        <v>849</v>
      </c>
      <c r="C31" s="377">
        <v>32264</v>
      </c>
      <c r="D31" s="370" t="s">
        <v>213</v>
      </c>
      <c r="E31" s="370" t="s">
        <v>11</v>
      </c>
      <c r="F31" s="376">
        <f t="shared" ref="F31:L31" si="31">O17</f>
        <v>0</v>
      </c>
      <c r="G31" s="375">
        <f t="shared" si="31"/>
        <v>68</v>
      </c>
      <c r="H31" s="375">
        <f t="shared" si="31"/>
        <v>42</v>
      </c>
      <c r="I31" s="375">
        <f t="shared" si="31"/>
        <v>71</v>
      </c>
      <c r="J31" s="374">
        <f t="shared" si="31"/>
        <v>39</v>
      </c>
      <c r="K31" s="373">
        <f t="shared" si="31"/>
        <v>0</v>
      </c>
      <c r="L31" s="372">
        <f t="shared" si="31"/>
        <v>0.36491505815015529</v>
      </c>
      <c r="N31" s="394" t="s">
        <v>812</v>
      </c>
      <c r="O31" s="393">
        <v>1.843368237347295E-2</v>
      </c>
      <c r="P31" s="392">
        <v>68</v>
      </c>
      <c r="Q31" s="391">
        <v>36</v>
      </c>
      <c r="R31" s="391">
        <v>72</v>
      </c>
      <c r="S31" s="390">
        <v>36</v>
      </c>
      <c r="T31" s="389">
        <v>34.286461102250577</v>
      </c>
      <c r="U31" s="388">
        <v>0.16590732303589287</v>
      </c>
      <c r="V31" s="370">
        <v>7.5060000000000002</v>
      </c>
      <c r="X31" s="370">
        <v>30</v>
      </c>
      <c r="AU31" s="444" t="s">
        <v>874</v>
      </c>
      <c r="AV31" s="443"/>
      <c r="AW31" s="443" t="s">
        <v>873</v>
      </c>
      <c r="AX31" s="443"/>
      <c r="AY31" s="443"/>
      <c r="AZ31" s="443"/>
      <c r="BA31" s="443"/>
      <c r="BB31" s="443"/>
      <c r="BC31" s="443"/>
    </row>
    <row r="32" spans="1:82" ht="16.2" thickBot="1">
      <c r="A32" s="370">
        <v>31</v>
      </c>
      <c r="B32" s="370" t="s">
        <v>848</v>
      </c>
      <c r="C32" s="377">
        <v>29189</v>
      </c>
      <c r="D32" s="370" t="s">
        <v>213</v>
      </c>
      <c r="E32" s="370" t="s">
        <v>11</v>
      </c>
      <c r="F32" s="376">
        <f t="shared" ref="F32:K32" si="32">O19</f>
        <v>0</v>
      </c>
      <c r="G32" s="375">
        <f t="shared" si="32"/>
        <v>70</v>
      </c>
      <c r="H32" s="375">
        <f t="shared" si="32"/>
        <v>0</v>
      </c>
      <c r="I32" s="375">
        <f t="shared" si="32"/>
        <v>75</v>
      </c>
      <c r="J32" s="374">
        <f t="shared" si="32"/>
        <v>0</v>
      </c>
      <c r="K32" s="373" t="str">
        <f t="shared" si="32"/>
        <v/>
      </c>
      <c r="L32" s="378">
        <f>[1]Sheet2!I11</f>
        <v>0.22800028617798151</v>
      </c>
      <c r="N32" s="394" t="s">
        <v>847</v>
      </c>
      <c r="O32" s="393"/>
      <c r="P32" s="392">
        <v>70</v>
      </c>
      <c r="Q32" s="391">
        <v>0</v>
      </c>
      <c r="R32" s="391">
        <v>76</v>
      </c>
      <c r="S32" s="390">
        <v>0</v>
      </c>
      <c r="T32" s="389">
        <v>47.210473186119877</v>
      </c>
      <c r="U32" s="388">
        <v>0.22411217101482589</v>
      </c>
      <c r="V32" s="370">
        <v>6.7510000000000003</v>
      </c>
      <c r="X32" s="370">
        <v>31</v>
      </c>
      <c r="AA32" s="370" t="s">
        <v>270</v>
      </c>
      <c r="AB32" s="370" t="s">
        <v>269</v>
      </c>
      <c r="AC32" s="370" t="s">
        <v>268</v>
      </c>
      <c r="AD32" s="370" t="s">
        <v>267</v>
      </c>
      <c r="AE32" s="370" t="s">
        <v>266</v>
      </c>
    </row>
    <row r="33" spans="1:55" ht="18.600000000000001" thickBot="1">
      <c r="A33" s="370">
        <v>32</v>
      </c>
      <c r="B33" s="370" t="s">
        <v>846</v>
      </c>
      <c r="C33" s="377">
        <v>29189</v>
      </c>
      <c r="D33" s="370" t="s">
        <v>213</v>
      </c>
      <c r="E33" s="370" t="s">
        <v>11</v>
      </c>
      <c r="F33" s="376">
        <f t="shared" ref="F33:L35" si="33">O21</f>
        <v>0</v>
      </c>
      <c r="G33" s="375">
        <f t="shared" si="33"/>
        <v>72</v>
      </c>
      <c r="H33" s="375">
        <f t="shared" si="33"/>
        <v>42</v>
      </c>
      <c r="I33" s="375">
        <f t="shared" si="33"/>
        <v>74</v>
      </c>
      <c r="J33" s="374">
        <f t="shared" si="33"/>
        <v>40</v>
      </c>
      <c r="K33" s="373">
        <f t="shared" si="33"/>
        <v>32.595774946199725</v>
      </c>
      <c r="L33" s="372">
        <f t="shared" si="33"/>
        <v>0.25657123145912386</v>
      </c>
      <c r="N33" s="394" t="s">
        <v>845</v>
      </c>
      <c r="O33" s="393"/>
      <c r="P33" s="392">
        <v>75</v>
      </c>
      <c r="Q33" s="391">
        <v>41</v>
      </c>
      <c r="R33" s="391">
        <v>75</v>
      </c>
      <c r="S33" s="390">
        <v>36</v>
      </c>
      <c r="T33" s="389">
        <v>40.59779889728101</v>
      </c>
      <c r="U33" s="388">
        <v>0.21783451189273578</v>
      </c>
      <c r="V33" s="370">
        <v>42.585000000000001</v>
      </c>
      <c r="X33" s="370">
        <v>32</v>
      </c>
      <c r="AA33" s="425">
        <v>2020</v>
      </c>
      <c r="AB33" s="424">
        <f>(AB28+273.15+$AO$5)/((AB28+273.15+$AO$5)-($AM$5+273.15-$AO$5))*$AM$8*$AM$9</f>
        <v>5.111381578947368</v>
      </c>
      <c r="AC33" s="424">
        <f>(AD28+273.15+$AO$5)/((AD28+273.15+$AO$5)-($AM$5+273.15-$AO$5))*$AM$8*$AM$9</f>
        <v>5.5313402845447772</v>
      </c>
      <c r="AD33" s="424">
        <f>(AF28+273.15+$AO$5)/((AF28+273.15+$AO$5)-($AM$5+273.15-$AO$5))*$AM$8*$AM$9</f>
        <v>5.111381578947368</v>
      </c>
      <c r="AE33" s="423">
        <f>(AH28+273.15+$AO$5)/((AH28+273.15+$AO$5)-($AM$5+273.15-$AO$5))*$AM$8</f>
        <v>4.7567276508595668</v>
      </c>
      <c r="AV33" s="574" t="s">
        <v>868</v>
      </c>
      <c r="AW33" s="574"/>
      <c r="AX33" s="575" t="s">
        <v>867</v>
      </c>
      <c r="AY33" s="575"/>
      <c r="AZ33" s="576" t="s">
        <v>866</v>
      </c>
      <c r="BA33" s="576"/>
      <c r="BB33" s="571" t="s">
        <v>865</v>
      </c>
      <c r="BC33" s="571"/>
    </row>
    <row r="34" spans="1:55" ht="18">
      <c r="A34" s="370">
        <v>33</v>
      </c>
      <c r="B34" s="370" t="s">
        <v>844</v>
      </c>
      <c r="C34" s="377">
        <v>29189</v>
      </c>
      <c r="D34" s="370" t="s">
        <v>213</v>
      </c>
      <c r="E34" s="370" t="s">
        <v>11</v>
      </c>
      <c r="F34" s="376">
        <f t="shared" si="33"/>
        <v>5.0035402407363698E-2</v>
      </c>
      <c r="G34" s="375">
        <f t="shared" si="33"/>
        <v>72</v>
      </c>
      <c r="H34" s="375">
        <f t="shared" si="33"/>
        <v>38</v>
      </c>
      <c r="I34" s="375">
        <f t="shared" si="33"/>
        <v>76</v>
      </c>
      <c r="J34" s="374">
        <f t="shared" si="33"/>
        <v>33</v>
      </c>
      <c r="K34" s="373">
        <f t="shared" si="33"/>
        <v>40.247738014723978</v>
      </c>
      <c r="L34" s="372">
        <f t="shared" si="33"/>
        <v>0.2653447329192547</v>
      </c>
      <c r="N34" s="401" t="s">
        <v>843</v>
      </c>
      <c r="O34" s="400"/>
      <c r="P34" s="399">
        <v>65</v>
      </c>
      <c r="Q34" s="375">
        <v>70</v>
      </c>
      <c r="R34" s="375">
        <v>70</v>
      </c>
      <c r="S34" s="374">
        <v>70</v>
      </c>
      <c r="T34" s="373" t="s">
        <v>444</v>
      </c>
      <c r="U34" s="398"/>
      <c r="V34" s="370" t="s">
        <v>444</v>
      </c>
      <c r="X34" s="370">
        <v>33</v>
      </c>
      <c r="AA34" s="422">
        <v>2030</v>
      </c>
      <c r="AB34" s="421">
        <f>(AB29+273.15+$AO$5)/((AB29+273.15+$AO$5)-($AM$5+273.15-$AO$5))*$AM$8*$AM$9</f>
        <v>5.8025000000000002</v>
      </c>
      <c r="AC34" s="421">
        <f>(AD29+273.15+$AO$5)/((AD29+273.15+$AO$5)-($AM$5+273.15-$AO$5))*$AM$8*$AM$9</f>
        <v>6.2949413733486246</v>
      </c>
      <c r="AD34" s="421">
        <f>(AF29+273.15+$AO$5)/((AF29+273.15+$AO$5)-($AM$5+273.15-$AO$5))*$AM$8*$AM$9</f>
        <v>5.8025000000000002</v>
      </c>
      <c r="AE34" s="420">
        <f>(AH29+273.15+$AO$5)/((AH29+273.15+$AO$5)-($AM$5+273.15-$AO$5))*$AM$8</f>
        <v>5.3878151203710809</v>
      </c>
      <c r="AU34" s="442"/>
      <c r="AV34" s="441" t="s">
        <v>862</v>
      </c>
      <c r="AW34" s="441" t="s">
        <v>861</v>
      </c>
      <c r="AX34" s="440" t="s">
        <v>860</v>
      </c>
      <c r="AY34" s="440" t="s">
        <v>859</v>
      </c>
      <c r="AZ34" s="439" t="s">
        <v>858</v>
      </c>
      <c r="BA34" s="439" t="s">
        <v>857</v>
      </c>
      <c r="BB34" s="438" t="s">
        <v>856</v>
      </c>
      <c r="BC34" s="437" t="s">
        <v>855</v>
      </c>
    </row>
    <row r="35" spans="1:55" ht="21.6" thickBot="1">
      <c r="A35" s="370">
        <v>34</v>
      </c>
      <c r="B35" s="370" t="s">
        <v>842</v>
      </c>
      <c r="C35" s="377">
        <v>29189</v>
      </c>
      <c r="D35" s="370" t="s">
        <v>213</v>
      </c>
      <c r="E35" s="370" t="s">
        <v>11</v>
      </c>
      <c r="F35" s="376">
        <f t="shared" si="33"/>
        <v>0</v>
      </c>
      <c r="G35" s="375">
        <f t="shared" si="33"/>
        <v>75</v>
      </c>
      <c r="H35" s="375">
        <f t="shared" si="33"/>
        <v>39</v>
      </c>
      <c r="I35" s="375">
        <f t="shared" si="33"/>
        <v>80</v>
      </c>
      <c r="J35" s="374">
        <f t="shared" si="33"/>
        <v>36</v>
      </c>
      <c r="K35" s="373" t="str">
        <f t="shared" si="33"/>
        <v/>
      </c>
      <c r="L35" s="372">
        <f t="shared" si="33"/>
        <v>0.30849074850106378</v>
      </c>
      <c r="N35" s="394" t="s">
        <v>841</v>
      </c>
      <c r="O35" s="393">
        <v>9.067439078143693E-3</v>
      </c>
      <c r="P35" s="392">
        <v>68</v>
      </c>
      <c r="Q35" s="391">
        <v>36</v>
      </c>
      <c r="R35" s="391">
        <v>68</v>
      </c>
      <c r="S35" s="390">
        <v>36</v>
      </c>
      <c r="T35" s="389">
        <v>33.374071251901881</v>
      </c>
      <c r="U35" s="388">
        <v>0.24477346381139989</v>
      </c>
      <c r="V35" s="370">
        <v>11.885</v>
      </c>
      <c r="X35" s="370">
        <v>34</v>
      </c>
      <c r="AA35" s="419">
        <v>2050</v>
      </c>
      <c r="AB35" s="418">
        <f>(AB30+273.15+$AO$5)/((AB30+273.15+$AO$5)-($AM$5+273.15-$AO$5))*$AM$8*$AM$9</f>
        <v>8.0861956521739131</v>
      </c>
      <c r="AC35" s="418">
        <f>(AD30+273.15+$AO$5)/((AD30+273.15+$AO$5)-($AM$5+273.15-$AO$5))*$AM$8*$AM$9</f>
        <v>8.8893294319669955</v>
      </c>
      <c r="AD35" s="418">
        <f>(AF30+273.15+$AO$5)/((AF30+273.15+$AO$5)-($AM$5+273.15-$AO$5))*$AM$8*$AM$9</f>
        <v>8.0861956521739131</v>
      </c>
      <c r="AE35" s="417">
        <f>(AH30+273.15+$AO$5)/((AH30+273.15+$AO$5)-($AM$5+273.15-$AO$5))*$AM$8</f>
        <v>7.4241669232417449</v>
      </c>
      <c r="AU35" s="422">
        <v>2020</v>
      </c>
      <c r="AV35" s="436">
        <v>75</v>
      </c>
      <c r="AW35" s="436">
        <v>40</v>
      </c>
      <c r="AX35" s="435">
        <f>AVERAGE(AY12:AY15)/AVERAGE(AW12:AW15)*AV35</f>
        <v>74.297783396862442</v>
      </c>
      <c r="AY35" s="435">
        <f>AVERAGE(AZ12:AZ15)/AVERAGE(AX12:AX15)*AW35</f>
        <v>40.156516646455131</v>
      </c>
      <c r="AZ35" s="434">
        <v>75</v>
      </c>
      <c r="BA35" s="434">
        <v>40</v>
      </c>
      <c r="BB35" s="433">
        <f>AVERAGE(BC12:BC15)/AVERAGE(BA12:BA15)*AZ35</f>
        <v>75.702216603137543</v>
      </c>
      <c r="BC35" s="432">
        <f>AVERAGE(BD12:BD15)/AVERAGE(BB12:BB15)*BA35</f>
        <v>39.843483353544862</v>
      </c>
    </row>
    <row r="36" spans="1:55" ht="21">
      <c r="A36" s="370">
        <v>35</v>
      </c>
      <c r="B36" s="370" t="s">
        <v>840</v>
      </c>
      <c r="C36" s="377">
        <v>29189</v>
      </c>
      <c r="D36" s="370" t="s">
        <v>213</v>
      </c>
      <c r="E36" s="370" t="s">
        <v>11</v>
      </c>
      <c r="F36" s="376">
        <f t="shared" ref="F36:K37" si="34">O24</f>
        <v>1.9463230203951222E-2</v>
      </c>
      <c r="G36" s="375">
        <f t="shared" si="34"/>
        <v>68</v>
      </c>
      <c r="H36" s="375">
        <f t="shared" si="34"/>
        <v>38</v>
      </c>
      <c r="I36" s="375">
        <f t="shared" si="34"/>
        <v>75</v>
      </c>
      <c r="J36" s="374">
        <f t="shared" si="34"/>
        <v>35</v>
      </c>
      <c r="K36" s="373">
        <f t="shared" si="34"/>
        <v>36.000250071042913</v>
      </c>
      <c r="L36" s="378">
        <f>[1]Sheet2!I11</f>
        <v>0.22800028617798151</v>
      </c>
      <c r="N36" s="394" t="s">
        <v>839</v>
      </c>
      <c r="O36" s="393"/>
      <c r="P36" s="392">
        <v>69</v>
      </c>
      <c r="Q36" s="391">
        <v>41</v>
      </c>
      <c r="R36" s="391">
        <v>70</v>
      </c>
      <c r="S36" s="390">
        <v>39</v>
      </c>
      <c r="T36" s="389">
        <v>21.286858901815219</v>
      </c>
      <c r="U36" s="388">
        <v>0.32589612289685443</v>
      </c>
      <c r="V36" s="370">
        <v>1.843</v>
      </c>
      <c r="X36" s="370">
        <v>35</v>
      </c>
      <c r="AU36" s="422">
        <v>2030</v>
      </c>
      <c r="AV36" s="436">
        <v>70</v>
      </c>
      <c r="AW36" s="436">
        <v>35</v>
      </c>
      <c r="AX36" s="435">
        <f t="shared" ref="AX36:AX37" si="35">AVERAGE(AY13:AY16)/AVERAGE(AW13:AW16)*AV36</f>
        <v>69.390906973583867</v>
      </c>
      <c r="AY36" s="435">
        <f t="shared" ref="AY36:AY37" si="36">AVERAGE(AZ13:AZ16)/AVERAGE(AX13:AX16)*AW36</f>
        <v>35.173174273027513</v>
      </c>
      <c r="AZ36" s="434">
        <v>70</v>
      </c>
      <c r="BA36" s="434">
        <v>35</v>
      </c>
      <c r="BB36" s="433">
        <f t="shared" ref="BB36:BB37" si="37">AVERAGE(BC13:BC16)/AVERAGE(BA13:BA16)*AZ36</f>
        <v>70.609093026416147</v>
      </c>
      <c r="BC36" s="432">
        <f t="shared" ref="BC36:BC37" si="38">AVERAGE(BD13:BD16)/AVERAGE(BB13:BB16)*BA36</f>
        <v>34.826825726972494</v>
      </c>
    </row>
    <row r="37" spans="1:55" ht="21.6" thickBot="1">
      <c r="A37" s="370">
        <v>36</v>
      </c>
      <c r="B37" s="370" t="s">
        <v>837</v>
      </c>
      <c r="C37" s="377">
        <v>65113</v>
      </c>
      <c r="D37" s="370" t="s">
        <v>214</v>
      </c>
      <c r="E37" s="370" t="s">
        <v>12</v>
      </c>
      <c r="F37" s="376">
        <f t="shared" si="34"/>
        <v>0.13582889469679427</v>
      </c>
      <c r="G37" s="375">
        <f t="shared" si="34"/>
        <v>70.3</v>
      </c>
      <c r="H37" s="375">
        <f t="shared" si="34"/>
        <v>47.6</v>
      </c>
      <c r="I37" s="375">
        <f t="shared" si="34"/>
        <v>75.5</v>
      </c>
      <c r="J37" s="374">
        <f t="shared" si="34"/>
        <v>48.5</v>
      </c>
      <c r="K37" s="373">
        <f t="shared" si="34"/>
        <v>0</v>
      </c>
      <c r="L37" s="372">
        <f>U25</f>
        <v>0.13322763311626915</v>
      </c>
      <c r="N37" s="394" t="s">
        <v>838</v>
      </c>
      <c r="O37" s="393">
        <v>3.3558611046376134E-2</v>
      </c>
      <c r="P37" s="392">
        <v>70</v>
      </c>
      <c r="Q37" s="391">
        <v>32</v>
      </c>
      <c r="R37" s="391">
        <v>70</v>
      </c>
      <c r="S37" s="390">
        <v>32</v>
      </c>
      <c r="T37" s="389">
        <v>36.56048017140192</v>
      </c>
      <c r="U37" s="388">
        <v>0.18971545695683625</v>
      </c>
      <c r="V37" s="370">
        <v>13.441000000000001</v>
      </c>
      <c r="X37" s="370">
        <v>36</v>
      </c>
      <c r="AU37" s="419">
        <v>2050</v>
      </c>
      <c r="AV37" s="431">
        <v>60</v>
      </c>
      <c r="AW37" s="431">
        <v>30</v>
      </c>
      <c r="AX37" s="430">
        <f t="shared" si="35"/>
        <v>59.520864342685371</v>
      </c>
      <c r="AY37" s="429">
        <f t="shared" si="36"/>
        <v>30.147417403647317</v>
      </c>
      <c r="AZ37" s="428">
        <v>60</v>
      </c>
      <c r="BA37" s="428">
        <v>30</v>
      </c>
      <c r="BB37" s="427">
        <f t="shared" si="37"/>
        <v>60.479135657314643</v>
      </c>
      <c r="BC37" s="426">
        <f t="shared" si="38"/>
        <v>29.852582596352686</v>
      </c>
    </row>
    <row r="38" spans="1:55" ht="15" thickBot="1">
      <c r="A38" s="370">
        <v>37</v>
      </c>
      <c r="B38" s="370" t="s">
        <v>837</v>
      </c>
      <c r="C38" s="377">
        <v>65120</v>
      </c>
      <c r="D38" s="370" t="s">
        <v>214</v>
      </c>
      <c r="E38" s="370" t="s">
        <v>12</v>
      </c>
      <c r="F38" s="376">
        <f t="shared" ref="F38:L38" si="39">O25</f>
        <v>0.13582889469679427</v>
      </c>
      <c r="G38" s="375">
        <f t="shared" si="39"/>
        <v>70.3</v>
      </c>
      <c r="H38" s="375">
        <f t="shared" si="39"/>
        <v>47.6</v>
      </c>
      <c r="I38" s="375">
        <f t="shared" si="39"/>
        <v>75.5</v>
      </c>
      <c r="J38" s="374">
        <f t="shared" si="39"/>
        <v>48.5</v>
      </c>
      <c r="K38" s="373">
        <f t="shared" si="39"/>
        <v>0</v>
      </c>
      <c r="L38" s="372">
        <f t="shared" si="39"/>
        <v>0.13322763311626915</v>
      </c>
      <c r="N38" s="394" t="s">
        <v>836</v>
      </c>
      <c r="O38" s="393"/>
      <c r="P38" s="392">
        <v>78</v>
      </c>
      <c r="Q38" s="391">
        <v>0</v>
      </c>
      <c r="R38" s="391">
        <v>83</v>
      </c>
      <c r="S38" s="390">
        <v>0</v>
      </c>
      <c r="T38" s="389" t="s">
        <v>444</v>
      </c>
      <c r="U38" s="388">
        <v>0.41862845445240532</v>
      </c>
      <c r="V38" s="370">
        <v>6.2480000000000002</v>
      </c>
      <c r="X38" s="370">
        <v>37</v>
      </c>
      <c r="AA38" s="370" t="s">
        <v>216</v>
      </c>
      <c r="AB38" s="370" t="s">
        <v>269</v>
      </c>
      <c r="AC38" s="370" t="s">
        <v>268</v>
      </c>
      <c r="AD38" s="370" t="s">
        <v>267</v>
      </c>
      <c r="AE38" s="370" t="s">
        <v>266</v>
      </c>
    </row>
    <row r="39" spans="1:55" ht="18.600000000000001" thickBot="1">
      <c r="A39" s="370">
        <v>38</v>
      </c>
      <c r="B39" s="370" t="s">
        <v>835</v>
      </c>
      <c r="C39" s="377">
        <v>29189</v>
      </c>
      <c r="D39" s="370" t="s">
        <v>213</v>
      </c>
      <c r="E39" s="370" t="s">
        <v>11</v>
      </c>
      <c r="F39" s="376"/>
      <c r="G39" s="375"/>
      <c r="H39" s="375"/>
      <c r="I39" s="375"/>
      <c r="J39" s="374"/>
      <c r="K39" s="373"/>
      <c r="L39" s="372"/>
      <c r="N39" s="401" t="s">
        <v>834</v>
      </c>
      <c r="O39" s="400"/>
      <c r="P39" s="399">
        <v>80</v>
      </c>
      <c r="Q39" s="375">
        <v>44</v>
      </c>
      <c r="R39" s="375">
        <v>93</v>
      </c>
      <c r="S39" s="374">
        <v>41</v>
      </c>
      <c r="T39" s="373" t="s">
        <v>444</v>
      </c>
      <c r="U39" s="398">
        <v>2.4996677333278809E-2</v>
      </c>
      <c r="V39" s="370">
        <v>286.10399999999998</v>
      </c>
      <c r="X39" s="370">
        <v>38</v>
      </c>
      <c r="AA39" s="425">
        <v>2020</v>
      </c>
      <c r="AB39" s="424">
        <f>(AB28+273.15+$AO$6)/((AB28+273.15+$AO$6)-($AM$6+273.15-$AO$6))*$AM$8*$AM$9</f>
        <v>7.8792999999999997</v>
      </c>
      <c r="AC39" s="424">
        <f>(AD28+273.15+$AO$6)/((AD28+273.15+$AO$6)-($AM$6+273.15-$AO$6))*$AM$8*$AM$9</f>
        <v>8.9565649759081456</v>
      </c>
      <c r="AD39" s="424">
        <f>(AF28+273.15+$AO$6)/((AF28+273.15+$AO$6)-($AM$6+273.15-$AO$6))*$AM$8*$AM$9</f>
        <v>7.8792999999999997</v>
      </c>
      <c r="AE39" s="423">
        <f>(AH28+273.15+$AO$6)/((AH28+273.15+$AO$6)-($AM$6+273.15-$AO$6))*$AM$8</f>
        <v>7.0467673388242851</v>
      </c>
      <c r="AU39" s="370" t="s">
        <v>270</v>
      </c>
      <c r="AV39" s="370" t="s">
        <v>269</v>
      </c>
      <c r="AW39" s="370" t="s">
        <v>268</v>
      </c>
      <c r="AX39" s="370" t="s">
        <v>267</v>
      </c>
      <c r="AY39" s="370" t="s">
        <v>266</v>
      </c>
    </row>
    <row r="40" spans="1:55" ht="18">
      <c r="A40" s="370">
        <v>39</v>
      </c>
      <c r="B40" s="370" t="s">
        <v>833</v>
      </c>
      <c r="C40" s="377">
        <v>29189</v>
      </c>
      <c r="D40" s="370" t="s">
        <v>213</v>
      </c>
      <c r="E40" s="370" t="s">
        <v>11</v>
      </c>
      <c r="F40" s="376">
        <f t="shared" ref="F40:L40" si="40">O26</f>
        <v>0</v>
      </c>
      <c r="G40" s="375">
        <f t="shared" si="40"/>
        <v>65</v>
      </c>
      <c r="H40" s="375">
        <f t="shared" si="40"/>
        <v>35</v>
      </c>
      <c r="I40" s="375">
        <f t="shared" si="40"/>
        <v>65</v>
      </c>
      <c r="J40" s="374">
        <f t="shared" si="40"/>
        <v>33</v>
      </c>
      <c r="K40" s="373" t="str">
        <f t="shared" si="40"/>
        <v/>
      </c>
      <c r="L40" s="372">
        <f t="shared" si="40"/>
        <v>0.16795656732669273</v>
      </c>
      <c r="N40" s="401" t="s">
        <v>832</v>
      </c>
      <c r="O40" s="400"/>
      <c r="P40" s="399">
        <v>70</v>
      </c>
      <c r="Q40" s="375">
        <v>40</v>
      </c>
      <c r="R40" s="375">
        <v>72</v>
      </c>
      <c r="S40" s="374">
        <v>36</v>
      </c>
      <c r="T40" s="373">
        <v>32.408687686394138</v>
      </c>
      <c r="U40" s="398">
        <v>0.19836697371627801</v>
      </c>
      <c r="V40" s="370">
        <v>448.43799999999999</v>
      </c>
      <c r="X40" s="370">
        <v>39</v>
      </c>
      <c r="AA40" s="422">
        <v>2030</v>
      </c>
      <c r="AB40" s="421">
        <f>(AB29+273.15+$AO$6)/((AB29+273.15+$AO$6)-($AM$6+273.15-$AO$6))*$AM$8*$AM$9</f>
        <v>9.7116249999999997</v>
      </c>
      <c r="AC40" s="421">
        <f>(AD29+273.15+$AO$6)/((AD29+273.15+$AO$6)-($AM$6+273.15-$AO$6))*$AM$8*$AM$9</f>
        <v>11.220841505845954</v>
      </c>
      <c r="AD40" s="421">
        <f>(AF29+273.15+$AO$6)/((AF29+273.15+$AO$6)-($AM$6+273.15-$AO$6))*$AM$8*$AM$9</f>
        <v>9.7116249999999997</v>
      </c>
      <c r="AE40" s="420">
        <f>(AH29+273.15+$AO$6)/((AH29+273.15+$AO$6)-($AM$6+273.15-$AO$6))*$AM$8</f>
        <v>8.5764189396431263</v>
      </c>
      <c r="AU40" s="425">
        <v>2020</v>
      </c>
      <c r="AV40" s="424">
        <f>(AV35+273.15+$AO$5)/((AV35+273.15+$AO$5)-($AM$5+273.15-$AO$5))*$AM$8*$AM$9</f>
        <v>5.111381578947368</v>
      </c>
      <c r="AW40" s="424">
        <f>(AX35+273.15+$AO$5)/((AX35+273.15+$AO$5)-($AM$5+273.15-$AO$5))*$AM$8*$AM$9</f>
        <v>5.1972600839486116</v>
      </c>
      <c r="AX40" s="424">
        <f>(AZ35+273.15+$AO$5)/((AZ35+273.15+$AO$5)-($AM$5+273.15-$AO$5))*$AM$8*$AM$9</f>
        <v>5.111381578947368</v>
      </c>
      <c r="AY40" s="423">
        <f>(BB35+273.15+$AO$5)/((BB35+273.15+$AO$5)-($AM$5+273.15-$AO$5))*$AM$8</f>
        <v>5.028619449045924</v>
      </c>
    </row>
    <row r="41" spans="1:55" ht="18.600000000000001" thickBot="1">
      <c r="A41" s="370">
        <v>40</v>
      </c>
      <c r="B41" s="370" t="s">
        <v>831</v>
      </c>
      <c r="C41" s="377">
        <v>29189</v>
      </c>
      <c r="D41" s="370" t="s">
        <v>213</v>
      </c>
      <c r="E41" s="370" t="s">
        <v>11</v>
      </c>
      <c r="F41" s="376">
        <f t="shared" ref="F41:K42" si="41">O27</f>
        <v>0</v>
      </c>
      <c r="G41" s="375">
        <f t="shared" si="41"/>
        <v>69</v>
      </c>
      <c r="H41" s="375">
        <f t="shared" si="41"/>
        <v>0</v>
      </c>
      <c r="I41" s="375">
        <f t="shared" si="41"/>
        <v>78</v>
      </c>
      <c r="J41" s="374">
        <f t="shared" si="41"/>
        <v>0</v>
      </c>
      <c r="K41" s="373" t="str">
        <f t="shared" si="41"/>
        <v/>
      </c>
      <c r="L41" s="378">
        <f>[1]Sheet2!I11</f>
        <v>0.22800028617798151</v>
      </c>
      <c r="N41" s="394" t="s">
        <v>830</v>
      </c>
      <c r="O41" s="393"/>
      <c r="P41" s="392">
        <v>75</v>
      </c>
      <c r="Q41" s="391">
        <v>40</v>
      </c>
      <c r="R41" s="391">
        <v>85</v>
      </c>
      <c r="S41" s="390">
        <v>38</v>
      </c>
      <c r="T41" s="389" t="s">
        <v>444</v>
      </c>
      <c r="U41" s="388">
        <v>0.10113396244729383</v>
      </c>
      <c r="V41" s="370">
        <v>842.69500000000005</v>
      </c>
      <c r="X41" s="370">
        <v>40</v>
      </c>
      <c r="AA41" s="419">
        <v>2050</v>
      </c>
      <c r="AB41" s="418">
        <f>(AB30+273.15+$AO$6)/((AB30+273.15+$AO$6)-($AM$6+273.15-$AO$6))*$AM$8*$AM$9</f>
        <v>18.873249999999999</v>
      </c>
      <c r="AC41" s="418">
        <f>(AD30+273.15+$AO$6)/((AD30+273.15+$AO$6)-($AM$6+273.15-$AO$6))*$AM$8*$AM$9</f>
        <v>24.086776445436499</v>
      </c>
      <c r="AD41" s="418">
        <f>(AF30+273.15+$AO$6)/((AF30+273.15+$AO$6)-($AM$6+273.15-$AO$6))*$AM$8*$AM$9</f>
        <v>18.873249999999999</v>
      </c>
      <c r="AE41" s="417">
        <f>(AH30+273.15+$AO$6)/((AH30+273.15+$AO$6)-($AM$6+273.15-$AO$6))*$AM$8</f>
        <v>15.550545929578862</v>
      </c>
      <c r="AU41" s="422">
        <v>2030</v>
      </c>
      <c r="AV41" s="421">
        <f>(AV36+273.15+$AO$5)/((AV36+273.15+$AO$5)-($AM$5+273.15-$AO$5))*$AM$8*$AM$9</f>
        <v>5.8025000000000002</v>
      </c>
      <c r="AW41" s="421">
        <f>(AX36+273.15+$AO$5)/((AX36+273.15+$AO$5)-($AM$5+273.15-$AO$5))*$AM$8*$AM$9</f>
        <v>5.9012703469946013</v>
      </c>
      <c r="AX41" s="421">
        <f>(AZ36+273.15+$AO$5)/((AZ36+273.15+$AO$5)-($AM$5+273.15-$AO$5))*$AM$8*$AM$9</f>
        <v>5.8025000000000002</v>
      </c>
      <c r="AY41" s="420">
        <f>(BB36+273.15+$AO$5)/((BB36+273.15+$AO$5)-($AM$5+273.15-$AO$5))*$AM$8</f>
        <v>5.7073096561625096</v>
      </c>
    </row>
    <row r="42" spans="1:55" ht="18.600000000000001" thickBot="1">
      <c r="A42" s="370">
        <v>41</v>
      </c>
      <c r="B42" s="370" t="s">
        <v>829</v>
      </c>
      <c r="C42" s="377">
        <v>29189</v>
      </c>
      <c r="D42" s="370" t="s">
        <v>213</v>
      </c>
      <c r="E42" s="370" t="s">
        <v>11</v>
      </c>
      <c r="F42" s="376">
        <f t="shared" si="41"/>
        <v>0</v>
      </c>
      <c r="G42" s="375">
        <f t="shared" si="41"/>
        <v>70</v>
      </c>
      <c r="H42" s="375">
        <f t="shared" si="41"/>
        <v>43</v>
      </c>
      <c r="I42" s="375">
        <f t="shared" si="41"/>
        <v>76</v>
      </c>
      <c r="J42" s="374">
        <f t="shared" si="41"/>
        <v>36</v>
      </c>
      <c r="K42" s="373" t="str">
        <f t="shared" si="41"/>
        <v/>
      </c>
      <c r="L42" s="372">
        <f>U28</f>
        <v>0.26724137931034481</v>
      </c>
      <c r="N42" s="394" t="s">
        <v>828</v>
      </c>
      <c r="O42" s="393"/>
      <c r="P42" s="392">
        <v>72</v>
      </c>
      <c r="Q42" s="391">
        <v>40</v>
      </c>
      <c r="R42" s="391">
        <v>78</v>
      </c>
      <c r="S42" s="390">
        <v>35</v>
      </c>
      <c r="T42" s="389">
        <v>54.930040106085251</v>
      </c>
      <c r="U42" s="388">
        <v>0.28083553337884187</v>
      </c>
      <c r="V42" s="370">
        <v>32.595999999999997</v>
      </c>
      <c r="X42" s="370">
        <v>41</v>
      </c>
      <c r="AU42" s="419">
        <v>2050</v>
      </c>
      <c r="AV42" s="418">
        <f>(AV37+273.15+$AO$5)/((AV37+273.15+$AO$5)-($AM$5+273.15-$AO$5))*$AM$8*$AM$9</f>
        <v>8.0861956521739131</v>
      </c>
      <c r="AW42" s="418">
        <f>(AX37+273.15+$AO$5)/((AX37+273.15+$AO$5)-($AM$5+273.15-$AO$5))*$AM$8*$AM$9</f>
        <v>8.2465296430239832</v>
      </c>
      <c r="AX42" s="418">
        <f>(AZ37+273.15+$AO$5)/((AZ37+273.15+$AO$5)-($AM$5+273.15-$AO$5))*$AM$8*$AM$9</f>
        <v>8.0861956521739131</v>
      </c>
      <c r="AY42" s="417">
        <f>(BB37+273.15+$AO$5)/((BB37+273.15+$AO$5)-($AM$5+273.15-$AO$5))*$AM$8</f>
        <v>7.9324054909789758</v>
      </c>
    </row>
    <row r="43" spans="1:55">
      <c r="A43" s="370">
        <v>42</v>
      </c>
      <c r="B43" s="370" t="s">
        <v>827</v>
      </c>
      <c r="C43" s="377">
        <v>29189</v>
      </c>
      <c r="D43" s="370" t="s">
        <v>213</v>
      </c>
      <c r="E43" s="370" t="s">
        <v>11</v>
      </c>
      <c r="F43" s="376"/>
      <c r="G43" s="375"/>
      <c r="H43" s="375"/>
      <c r="I43" s="375"/>
      <c r="J43" s="374"/>
      <c r="K43" s="373"/>
      <c r="L43" s="372"/>
      <c r="N43" s="394" t="s">
        <v>826</v>
      </c>
      <c r="O43" s="393"/>
      <c r="P43" s="392">
        <v>72</v>
      </c>
      <c r="Q43" s="391">
        <v>0</v>
      </c>
      <c r="R43" s="391">
        <v>80</v>
      </c>
      <c r="S43" s="390">
        <v>0</v>
      </c>
      <c r="T43" s="389" t="s">
        <v>444</v>
      </c>
      <c r="U43" s="388"/>
      <c r="V43" s="370" t="s">
        <v>444</v>
      </c>
      <c r="X43" s="370">
        <v>42</v>
      </c>
    </row>
    <row r="44" spans="1:55">
      <c r="A44" s="370">
        <v>43</v>
      </c>
      <c r="B44" s="370" t="s">
        <v>825</v>
      </c>
      <c r="C44" s="377">
        <v>29189</v>
      </c>
      <c r="D44" s="370" t="s">
        <v>213</v>
      </c>
      <c r="E44" s="370" t="s">
        <v>11</v>
      </c>
      <c r="F44" s="376">
        <f t="shared" ref="F44:L44" si="42">O29</f>
        <v>3.0235450529656475E-2</v>
      </c>
      <c r="G44" s="375">
        <f t="shared" si="42"/>
        <v>70</v>
      </c>
      <c r="H44" s="375">
        <f t="shared" si="42"/>
        <v>39</v>
      </c>
      <c r="I44" s="375">
        <f t="shared" si="42"/>
        <v>70</v>
      </c>
      <c r="J44" s="374">
        <f t="shared" si="42"/>
        <v>36</v>
      </c>
      <c r="K44" s="373">
        <f t="shared" si="42"/>
        <v>34.829437787688285</v>
      </c>
      <c r="L44" s="372">
        <f t="shared" si="42"/>
        <v>0.24540067220944631</v>
      </c>
      <c r="N44" s="394" t="s">
        <v>824</v>
      </c>
      <c r="O44" s="393">
        <v>4.4507744347516464E-3</v>
      </c>
      <c r="P44" s="392">
        <v>72</v>
      </c>
      <c r="Q44" s="391">
        <v>42</v>
      </c>
      <c r="R44" s="391">
        <v>75</v>
      </c>
      <c r="S44" s="390">
        <v>39</v>
      </c>
      <c r="T44" s="389" t="s">
        <v>444</v>
      </c>
      <c r="U44" s="388">
        <v>0.28107117310443491</v>
      </c>
      <c r="V44" s="370">
        <v>16.081</v>
      </c>
      <c r="X44" s="370">
        <v>43</v>
      </c>
      <c r="AC44" s="572" t="str">
        <f>AA32</f>
        <v>LTMEH</v>
      </c>
      <c r="AD44" s="572"/>
      <c r="AE44" s="572"/>
    </row>
    <row r="45" spans="1:55" ht="15" thickBot="1">
      <c r="A45" s="370">
        <v>44</v>
      </c>
      <c r="B45" s="370" t="s">
        <v>823</v>
      </c>
      <c r="C45" s="377">
        <v>29188</v>
      </c>
      <c r="D45" s="370" t="s">
        <v>213</v>
      </c>
      <c r="E45" s="370" t="s">
        <v>12</v>
      </c>
      <c r="F45" s="376"/>
      <c r="G45" s="375"/>
      <c r="H45" s="375"/>
      <c r="I45" s="375"/>
      <c r="J45" s="374"/>
      <c r="K45" s="373"/>
      <c r="L45" s="372"/>
      <c r="N45" s="394" t="s">
        <v>822</v>
      </c>
      <c r="O45" s="393">
        <v>0.26081833761782347</v>
      </c>
      <c r="P45" s="392">
        <v>75</v>
      </c>
      <c r="Q45" s="391">
        <v>42</v>
      </c>
      <c r="R45" s="391">
        <v>85</v>
      </c>
      <c r="S45" s="390">
        <v>42</v>
      </c>
      <c r="T45" s="389" t="s">
        <v>444</v>
      </c>
      <c r="U45" s="388"/>
      <c r="V45" s="370" t="s">
        <v>444</v>
      </c>
      <c r="X45" s="370">
        <v>44</v>
      </c>
      <c r="AC45" s="370" t="s">
        <v>788</v>
      </c>
      <c r="AD45" s="370">
        <v>2020</v>
      </c>
      <c r="AE45" s="416">
        <f>AE33</f>
        <v>4.7567276508595668</v>
      </c>
      <c r="AU45" s="370" t="s">
        <v>216</v>
      </c>
      <c r="AV45" s="370" t="s">
        <v>269</v>
      </c>
      <c r="AW45" s="370" t="s">
        <v>268</v>
      </c>
      <c r="AX45" s="370" t="s">
        <v>267</v>
      </c>
      <c r="AY45" s="370" t="s">
        <v>266</v>
      </c>
    </row>
    <row r="46" spans="1:55" ht="18">
      <c r="A46" s="370">
        <v>45</v>
      </c>
      <c r="B46" s="370" t="s">
        <v>821</v>
      </c>
      <c r="C46" s="377">
        <v>29189</v>
      </c>
      <c r="D46" s="370" t="s">
        <v>213</v>
      </c>
      <c r="E46" s="370" t="s">
        <v>11</v>
      </c>
      <c r="F46" s="376">
        <f t="shared" ref="F46:L46" si="43">O30</f>
        <v>0</v>
      </c>
      <c r="G46" s="375">
        <f t="shared" si="43"/>
        <v>65</v>
      </c>
      <c r="H46" s="375">
        <f t="shared" si="43"/>
        <v>48</v>
      </c>
      <c r="I46" s="375">
        <f t="shared" si="43"/>
        <v>67</v>
      </c>
      <c r="J46" s="374">
        <f t="shared" si="43"/>
        <v>43</v>
      </c>
      <c r="K46" s="373">
        <f t="shared" si="43"/>
        <v>27.127571597013578</v>
      </c>
      <c r="L46" s="372">
        <f t="shared" si="43"/>
        <v>0.32371300580157158</v>
      </c>
      <c r="N46" s="394" t="s">
        <v>760</v>
      </c>
      <c r="O46" s="393"/>
      <c r="P46" s="392">
        <v>75</v>
      </c>
      <c r="Q46" s="391">
        <v>42</v>
      </c>
      <c r="R46" s="391">
        <v>85</v>
      </c>
      <c r="S46" s="390">
        <v>36</v>
      </c>
      <c r="T46" s="389">
        <v>34.802769684210524</v>
      </c>
      <c r="U46" s="388">
        <v>0.17170737620018459</v>
      </c>
      <c r="V46" s="370">
        <v>1590.2919999999999</v>
      </c>
      <c r="X46" s="370">
        <v>45</v>
      </c>
      <c r="AC46" s="370" t="s">
        <v>785</v>
      </c>
      <c r="AD46" s="370">
        <v>2020</v>
      </c>
      <c r="AE46" s="416">
        <f>AB33</f>
        <v>5.111381578947368</v>
      </c>
      <c r="AU46" s="425">
        <v>2020</v>
      </c>
      <c r="AV46" s="424">
        <f>(AV35+273.15+$AO$6)/((AV35+273.15+$AO$6)-($AM$6+273.15-$AO$6))*$AM$8*$AM$9</f>
        <v>7.8792999999999997</v>
      </c>
      <c r="AW46" s="424">
        <f>(AX35+273.15+$AO$6)/((AX35+273.15+$AO$6)-($AM$6+273.15-$AO$6))*$AM$8*$AM$9</f>
        <v>8.0911199864289198</v>
      </c>
      <c r="AX46" s="424">
        <f>(AZ35+273.15+$AO$6)/((AZ35+273.15+$AO$6)-($AM$6+273.15-$AO$6))*$AM$8*$AM$9</f>
        <v>7.8792999999999997</v>
      </c>
      <c r="AY46" s="423">
        <f>(BB35+273.15+$AO$6)/((BB35+273.15+$AO$6)-($AM$6+273.15-$AO$6))*$AM$8</f>
        <v>7.6790543858241431</v>
      </c>
    </row>
    <row r="47" spans="1:55" ht="18">
      <c r="A47" s="370">
        <v>46</v>
      </c>
      <c r="B47" s="370" t="s">
        <v>820</v>
      </c>
      <c r="C47" s="377">
        <v>29189</v>
      </c>
      <c r="D47" s="370" t="s">
        <v>213</v>
      </c>
      <c r="E47" s="370" t="s">
        <v>12</v>
      </c>
      <c r="F47" s="376"/>
      <c r="G47" s="375"/>
      <c r="H47" s="375"/>
      <c r="I47" s="375"/>
      <c r="J47" s="374"/>
      <c r="K47" s="373"/>
      <c r="L47" s="372"/>
      <c r="N47" s="394" t="s">
        <v>819</v>
      </c>
      <c r="O47" s="393"/>
      <c r="P47" s="392">
        <v>165</v>
      </c>
      <c r="Q47" s="391">
        <v>100</v>
      </c>
      <c r="R47" s="391">
        <v>165</v>
      </c>
      <c r="S47" s="390">
        <v>70</v>
      </c>
      <c r="T47" s="389" t="s">
        <v>444</v>
      </c>
      <c r="U47" s="388">
        <v>0.2390308275898915</v>
      </c>
      <c r="V47" s="380">
        <v>71.215299999999999</v>
      </c>
      <c r="W47" s="380"/>
      <c r="X47" s="380">
        <v>46</v>
      </c>
      <c r="AC47" s="370" t="s">
        <v>783</v>
      </c>
      <c r="AD47" s="370">
        <v>2020</v>
      </c>
      <c r="AE47" s="416">
        <f>AC33</f>
        <v>5.5313402845447772</v>
      </c>
      <c r="AU47" s="422">
        <v>2030</v>
      </c>
      <c r="AV47" s="421">
        <f>(AV36+273.15+$AO$6)/((AV36+273.15+$AO$6)-($AM$6+273.15-$AO$6))*$AM$8*$AM$9</f>
        <v>9.7116249999999997</v>
      </c>
      <c r="AW47" s="421">
        <f>(AX36+273.15+$AO$6)/((AX36+273.15+$AO$6)-($AM$6+273.15-$AO$6))*$AM$8*$AM$9</f>
        <v>9.9994032821474867</v>
      </c>
      <c r="AX47" s="421">
        <f>(AZ36+273.15+$AO$6)/((AZ36+273.15+$AO$6)-($AM$6+273.15-$AO$6))*$AM$8*$AM$9</f>
        <v>9.7116249999999997</v>
      </c>
      <c r="AY47" s="420">
        <f>(BB36+273.15+$AO$6)/((BB36+273.15+$AO$6)-($AM$6+273.15-$AO$6))*$AM$8</f>
        <v>9.4408570486405168</v>
      </c>
    </row>
    <row r="48" spans="1:55" ht="18.600000000000001" thickBot="1">
      <c r="A48" s="370">
        <v>47</v>
      </c>
      <c r="B48" s="370" t="s">
        <v>818</v>
      </c>
      <c r="C48" s="377">
        <v>29189</v>
      </c>
      <c r="D48" s="370" t="s">
        <v>213</v>
      </c>
      <c r="E48" s="370" t="s">
        <v>11</v>
      </c>
      <c r="F48" s="376"/>
      <c r="G48" s="375"/>
      <c r="H48" s="375"/>
      <c r="I48" s="375"/>
      <c r="J48" s="374"/>
      <c r="K48" s="373"/>
      <c r="L48" s="372"/>
      <c r="N48" s="394" t="s">
        <v>754</v>
      </c>
      <c r="O48" s="393"/>
      <c r="P48" s="392">
        <v>76</v>
      </c>
      <c r="Q48" s="391">
        <v>0</v>
      </c>
      <c r="R48" s="391">
        <v>80</v>
      </c>
      <c r="S48" s="390">
        <v>0</v>
      </c>
      <c r="T48" s="389" t="s">
        <v>444</v>
      </c>
      <c r="U48" s="388">
        <v>0.30656911045818702</v>
      </c>
      <c r="V48" s="370">
        <v>43.52</v>
      </c>
      <c r="X48" s="370">
        <v>47</v>
      </c>
      <c r="AC48" s="370" t="s">
        <v>780</v>
      </c>
      <c r="AD48" s="370">
        <v>2020</v>
      </c>
      <c r="AE48" s="416">
        <f>AD33</f>
        <v>5.111381578947368</v>
      </c>
      <c r="AU48" s="419">
        <v>2050</v>
      </c>
      <c r="AV48" s="418">
        <f>(AV37+273.15+$AO$6)/((AV37+273.15+$AO$6)-($AM$6+273.15-$AO$6))*$AM$8*$AM$9</f>
        <v>18.873249999999999</v>
      </c>
      <c r="AW48" s="418">
        <f>(AX37+273.15+$AO$6)/((AX37+273.15+$AO$6)-($AM$6+273.15-$AO$6))*$AM$8*$AM$9</f>
        <v>19.795364013696101</v>
      </c>
      <c r="AX48" s="418">
        <f>(AZ37+273.15+$AO$6)/((AZ37+273.15+$AO$6)-($AM$6+273.15-$AO$6))*$AM$8*$AM$9</f>
        <v>18.873249999999999</v>
      </c>
      <c r="AY48" s="417">
        <f>(BB37+273.15+$AO$6)/((BB37+273.15+$AO$6)-($AM$6+273.15-$AO$6))*$AM$8</f>
        <v>18.035459296645318</v>
      </c>
    </row>
    <row r="49" spans="1:51">
      <c r="A49" s="370">
        <v>48</v>
      </c>
      <c r="B49" s="370" t="s">
        <v>817</v>
      </c>
      <c r="C49" s="377">
        <v>29189</v>
      </c>
      <c r="D49" s="370" t="s">
        <v>213</v>
      </c>
      <c r="E49" s="370" t="s">
        <v>11</v>
      </c>
      <c r="F49" s="376"/>
      <c r="G49" s="375"/>
      <c r="H49" s="375"/>
      <c r="I49" s="375"/>
      <c r="J49" s="374"/>
      <c r="K49" s="373"/>
      <c r="L49" s="372"/>
      <c r="N49" s="394" t="s">
        <v>747</v>
      </c>
      <c r="O49" s="393"/>
      <c r="P49" s="392">
        <v>65</v>
      </c>
      <c r="Q49" s="391">
        <v>45</v>
      </c>
      <c r="R49" s="391">
        <v>75</v>
      </c>
      <c r="S49" s="390">
        <v>41</v>
      </c>
      <c r="T49" s="389">
        <v>31.617746183189187</v>
      </c>
      <c r="U49" s="388">
        <v>0.12362072151822474</v>
      </c>
      <c r="V49" s="370">
        <v>238.42746296000001</v>
      </c>
      <c r="X49" s="370">
        <v>48</v>
      </c>
      <c r="AC49" s="370" t="s">
        <v>788</v>
      </c>
      <c r="AD49" s="370">
        <v>2030</v>
      </c>
      <c r="AE49" s="416">
        <f>AE34</f>
        <v>5.3878151203710809</v>
      </c>
    </row>
    <row r="50" spans="1:51">
      <c r="A50" s="370">
        <v>49</v>
      </c>
      <c r="B50" s="370" t="s">
        <v>816</v>
      </c>
      <c r="C50" s="377">
        <v>29189</v>
      </c>
      <c r="D50" s="370" t="s">
        <v>213</v>
      </c>
      <c r="E50" s="370" t="s">
        <v>11</v>
      </c>
      <c r="F50" s="376"/>
      <c r="G50" s="375"/>
      <c r="H50" s="375"/>
      <c r="I50" s="375"/>
      <c r="J50" s="374"/>
      <c r="K50" s="373"/>
      <c r="L50" s="372"/>
      <c r="N50" s="394" t="s">
        <v>815</v>
      </c>
      <c r="O50" s="393">
        <v>2.4049357844371694E-2</v>
      </c>
      <c r="P50" s="392">
        <v>70</v>
      </c>
      <c r="Q50" s="391">
        <v>40</v>
      </c>
      <c r="R50" s="391">
        <v>73</v>
      </c>
      <c r="S50" s="390">
        <v>33</v>
      </c>
      <c r="T50" s="389">
        <v>35.076642969526986</v>
      </c>
      <c r="U50" s="388">
        <v>0.25854728422139078</v>
      </c>
      <c r="V50" s="370">
        <v>11.494</v>
      </c>
      <c r="X50" s="370">
        <v>49</v>
      </c>
      <c r="AC50" s="370" t="s">
        <v>785</v>
      </c>
      <c r="AD50" s="370">
        <v>2030</v>
      </c>
      <c r="AE50" s="416">
        <f>AB34</f>
        <v>5.8025000000000002</v>
      </c>
    </row>
    <row r="51" spans="1:51">
      <c r="A51" s="370">
        <v>50</v>
      </c>
      <c r="B51" s="370" t="s">
        <v>814</v>
      </c>
      <c r="C51" s="377">
        <v>11715</v>
      </c>
      <c r="D51" s="370" t="s">
        <v>214</v>
      </c>
      <c r="E51" s="370" t="s">
        <v>12</v>
      </c>
      <c r="F51" s="376"/>
      <c r="G51" s="375"/>
      <c r="H51" s="375"/>
      <c r="I51" s="375"/>
      <c r="J51" s="374"/>
      <c r="K51" s="373"/>
      <c r="L51" s="372"/>
      <c r="N51" s="394" t="s">
        <v>813</v>
      </c>
      <c r="O51" s="393"/>
      <c r="P51" s="392">
        <v>75.900000000000006</v>
      </c>
      <c r="Q51" s="391">
        <v>49.2</v>
      </c>
      <c r="R51" s="391">
        <v>82.5</v>
      </c>
      <c r="S51" s="390">
        <v>47.9</v>
      </c>
      <c r="T51" s="389" t="s">
        <v>444</v>
      </c>
      <c r="U51" s="388">
        <v>7.2431643736827686E-2</v>
      </c>
      <c r="V51" s="370">
        <v>663.69</v>
      </c>
      <c r="X51" s="370">
        <v>50</v>
      </c>
      <c r="AC51" s="370" t="s">
        <v>783</v>
      </c>
      <c r="AD51" s="370">
        <v>2030</v>
      </c>
      <c r="AE51" s="416">
        <f>AC34</f>
        <v>6.2949413733486246</v>
      </c>
      <c r="AW51" s="572" t="str">
        <f>AU39</f>
        <v>LTMEH</v>
      </c>
      <c r="AX51" s="572"/>
      <c r="AY51" s="572"/>
    </row>
    <row r="52" spans="1:51">
      <c r="A52" s="370">
        <v>51</v>
      </c>
      <c r="B52" s="370" t="s">
        <v>812</v>
      </c>
      <c r="C52" s="377">
        <v>29189</v>
      </c>
      <c r="D52" s="370" t="s">
        <v>213</v>
      </c>
      <c r="E52" s="370" t="s">
        <v>11</v>
      </c>
      <c r="F52" s="376">
        <f t="shared" ref="F52:L53" si="44">O31</f>
        <v>1.843368237347295E-2</v>
      </c>
      <c r="G52" s="375">
        <f t="shared" si="44"/>
        <v>68</v>
      </c>
      <c r="H52" s="375">
        <f t="shared" si="44"/>
        <v>36</v>
      </c>
      <c r="I52" s="375">
        <f t="shared" si="44"/>
        <v>72</v>
      </c>
      <c r="J52" s="374">
        <f t="shared" si="44"/>
        <v>36</v>
      </c>
      <c r="K52" s="373">
        <f t="shared" si="44"/>
        <v>34.286461102250577</v>
      </c>
      <c r="L52" s="372">
        <f t="shared" si="44"/>
        <v>0.16590732303589287</v>
      </c>
      <c r="N52" s="394" t="s">
        <v>741</v>
      </c>
      <c r="O52" s="393">
        <v>2.7058694647798771E-2</v>
      </c>
      <c r="P52" s="392">
        <v>75</v>
      </c>
      <c r="Q52" s="391">
        <v>70</v>
      </c>
      <c r="R52" s="391">
        <v>85</v>
      </c>
      <c r="S52" s="390">
        <v>75</v>
      </c>
      <c r="T52" s="389"/>
      <c r="U52" s="388">
        <v>0.17929211337935086</v>
      </c>
      <c r="V52" s="370">
        <v>167.64599999999999</v>
      </c>
      <c r="X52" s="370">
        <v>51</v>
      </c>
      <c r="AC52" s="370" t="s">
        <v>780</v>
      </c>
      <c r="AD52" s="370">
        <v>2030</v>
      </c>
      <c r="AE52" s="416">
        <f>AD34</f>
        <v>5.8025000000000002</v>
      </c>
      <c r="AW52" s="370" t="s">
        <v>788</v>
      </c>
      <c r="AX52" s="370">
        <v>2020</v>
      </c>
      <c r="AY52" s="416">
        <f>AY40</f>
        <v>5.028619449045924</v>
      </c>
    </row>
    <row r="53" spans="1:51">
      <c r="A53" s="370">
        <v>52</v>
      </c>
      <c r="B53" s="370" t="s">
        <v>811</v>
      </c>
      <c r="C53" s="377">
        <v>29189</v>
      </c>
      <c r="D53" s="370" t="s">
        <v>213</v>
      </c>
      <c r="E53" s="370" t="s">
        <v>11</v>
      </c>
      <c r="F53" s="376">
        <f t="shared" si="44"/>
        <v>0</v>
      </c>
      <c r="G53" s="375">
        <f t="shared" si="44"/>
        <v>70</v>
      </c>
      <c r="H53" s="375">
        <f t="shared" si="44"/>
        <v>0</v>
      </c>
      <c r="I53" s="375">
        <f t="shared" si="44"/>
        <v>76</v>
      </c>
      <c r="J53" s="374">
        <f t="shared" si="44"/>
        <v>0</v>
      </c>
      <c r="K53" s="373">
        <f t="shared" si="44"/>
        <v>47.210473186119877</v>
      </c>
      <c r="L53" s="372">
        <f t="shared" si="44"/>
        <v>0.22411217101482589</v>
      </c>
      <c r="N53" s="394" t="s">
        <v>810</v>
      </c>
      <c r="O53" s="393"/>
      <c r="P53" s="392">
        <v>69</v>
      </c>
      <c r="Q53" s="391">
        <v>44</v>
      </c>
      <c r="R53" s="391">
        <v>75</v>
      </c>
      <c r="S53" s="390">
        <v>41</v>
      </c>
      <c r="T53" s="389" t="s">
        <v>444</v>
      </c>
      <c r="U53" s="388"/>
      <c r="V53" s="370" t="s">
        <v>444</v>
      </c>
      <c r="X53" s="370">
        <v>52</v>
      </c>
      <c r="AC53" s="370" t="s">
        <v>788</v>
      </c>
      <c r="AD53" s="370">
        <v>2050</v>
      </c>
      <c r="AE53" s="416">
        <f>AE35</f>
        <v>7.4241669232417449</v>
      </c>
      <c r="AW53" s="370" t="s">
        <v>785</v>
      </c>
      <c r="AX53" s="370">
        <v>2020</v>
      </c>
      <c r="AY53" s="416">
        <f>AV40</f>
        <v>5.111381578947368</v>
      </c>
    </row>
    <row r="54" spans="1:51">
      <c r="A54" s="370">
        <v>53</v>
      </c>
      <c r="B54" s="370" t="s">
        <v>809</v>
      </c>
      <c r="C54" s="377">
        <v>29188</v>
      </c>
      <c r="D54" s="370" t="s">
        <v>213</v>
      </c>
      <c r="E54" s="370" t="s">
        <v>12</v>
      </c>
      <c r="F54" s="376"/>
      <c r="G54" s="375"/>
      <c r="H54" s="375"/>
      <c r="I54" s="375"/>
      <c r="J54" s="374"/>
      <c r="K54" s="373"/>
      <c r="L54" s="372"/>
      <c r="N54" s="394" t="s">
        <v>735</v>
      </c>
      <c r="O54" s="393"/>
      <c r="P54" s="392">
        <v>70</v>
      </c>
      <c r="Q54" s="391">
        <v>0</v>
      </c>
      <c r="R54" s="391">
        <v>80</v>
      </c>
      <c r="S54" s="390">
        <v>0</v>
      </c>
      <c r="T54" s="389" t="s">
        <v>444</v>
      </c>
      <c r="U54" s="388"/>
      <c r="V54" s="370" t="s">
        <v>444</v>
      </c>
      <c r="X54" s="370">
        <v>53</v>
      </c>
      <c r="AC54" s="370" t="s">
        <v>785</v>
      </c>
      <c r="AD54" s="370">
        <v>2050</v>
      </c>
      <c r="AE54" s="416">
        <f>AB35</f>
        <v>8.0861956521739131</v>
      </c>
      <c r="AW54" s="370" t="s">
        <v>783</v>
      </c>
      <c r="AX54" s="370">
        <v>2020</v>
      </c>
      <c r="AY54" s="416">
        <f>AW40</f>
        <v>5.1972600839486116</v>
      </c>
    </row>
    <row r="55" spans="1:51">
      <c r="A55" s="370">
        <v>54</v>
      </c>
      <c r="B55" s="370" t="s">
        <v>809</v>
      </c>
      <c r="C55" s="377">
        <v>29189</v>
      </c>
      <c r="D55" s="370" t="s">
        <v>213</v>
      </c>
      <c r="E55" s="370" t="s">
        <v>12</v>
      </c>
      <c r="F55" s="376"/>
      <c r="G55" s="375"/>
      <c r="H55" s="375"/>
      <c r="I55" s="375"/>
      <c r="J55" s="374"/>
      <c r="K55" s="373"/>
      <c r="L55" s="372"/>
      <c r="N55" s="394" t="s">
        <v>808</v>
      </c>
      <c r="O55" s="393"/>
      <c r="P55" s="392">
        <v>75</v>
      </c>
      <c r="Q55" s="391">
        <v>37</v>
      </c>
      <c r="R55" s="391">
        <v>78</v>
      </c>
      <c r="S55" s="390">
        <v>37</v>
      </c>
      <c r="T55" s="389" t="s">
        <v>444</v>
      </c>
      <c r="U55" s="388">
        <v>0.17356165075516491</v>
      </c>
      <c r="V55" s="380">
        <v>32.722000000000001</v>
      </c>
      <c r="W55" s="380"/>
      <c r="X55" s="380">
        <v>54</v>
      </c>
      <c r="AC55" s="370" t="s">
        <v>783</v>
      </c>
      <c r="AD55" s="370">
        <v>2050</v>
      </c>
      <c r="AE55" s="416">
        <f>AC35</f>
        <v>8.8893294319669955</v>
      </c>
      <c r="AW55" s="370" t="s">
        <v>780</v>
      </c>
      <c r="AX55" s="370">
        <v>2020</v>
      </c>
      <c r="AY55" s="416">
        <f>AX40</f>
        <v>5.111381578947368</v>
      </c>
    </row>
    <row r="56" spans="1:51">
      <c r="A56" s="370">
        <v>55</v>
      </c>
      <c r="B56" s="370" t="s">
        <v>805</v>
      </c>
      <c r="C56" s="377">
        <v>18957</v>
      </c>
      <c r="D56" s="370" t="s">
        <v>213</v>
      </c>
      <c r="E56" s="370" t="s">
        <v>12</v>
      </c>
      <c r="F56" s="376"/>
      <c r="G56" s="375"/>
      <c r="H56" s="375"/>
      <c r="I56" s="375"/>
      <c r="J56" s="374"/>
      <c r="K56" s="373"/>
      <c r="L56" s="372"/>
      <c r="N56" s="394" t="s">
        <v>807</v>
      </c>
      <c r="O56" s="393"/>
      <c r="P56" s="392">
        <v>72</v>
      </c>
      <c r="Q56" s="391">
        <v>36</v>
      </c>
      <c r="R56" s="391">
        <v>74</v>
      </c>
      <c r="S56" s="390">
        <v>37</v>
      </c>
      <c r="T56" s="389"/>
      <c r="U56" s="388">
        <v>0.30976614978254435</v>
      </c>
      <c r="V56" s="380">
        <v>30.312999999999999</v>
      </c>
      <c r="W56" s="380"/>
      <c r="X56" s="380">
        <v>55</v>
      </c>
      <c r="AC56" s="370" t="s">
        <v>780</v>
      </c>
      <c r="AD56" s="370">
        <v>2050</v>
      </c>
      <c r="AE56" s="416">
        <f>AD35</f>
        <v>8.0861956521739131</v>
      </c>
      <c r="AW56" s="370" t="s">
        <v>788</v>
      </c>
      <c r="AX56" s="370">
        <v>2030</v>
      </c>
      <c r="AY56" s="416">
        <f>AY41</f>
        <v>5.7073096561625096</v>
      </c>
    </row>
    <row r="57" spans="1:51">
      <c r="A57" s="370">
        <v>56</v>
      </c>
      <c r="B57" s="370" t="s">
        <v>805</v>
      </c>
      <c r="C57" s="377">
        <v>29188</v>
      </c>
      <c r="D57" s="370" t="s">
        <v>213</v>
      </c>
      <c r="E57" s="370" t="s">
        <v>12</v>
      </c>
      <c r="F57" s="376"/>
      <c r="G57" s="375"/>
      <c r="H57" s="375"/>
      <c r="I57" s="375"/>
      <c r="J57" s="374"/>
      <c r="K57" s="373"/>
      <c r="L57" s="372"/>
      <c r="N57" s="394" t="s">
        <v>806</v>
      </c>
      <c r="O57" s="393"/>
      <c r="P57" s="389">
        <v>67.900000000000006</v>
      </c>
      <c r="Q57" s="403">
        <v>44</v>
      </c>
      <c r="R57" s="403">
        <v>68.52</v>
      </c>
      <c r="S57" s="402">
        <v>38</v>
      </c>
      <c r="T57" s="389"/>
      <c r="U57" s="388">
        <v>0.25009485094850947</v>
      </c>
      <c r="V57" s="380">
        <v>55.343000000000004</v>
      </c>
      <c r="W57" s="380"/>
      <c r="X57" s="380">
        <v>56</v>
      </c>
      <c r="AC57" s="573" t="str">
        <f>AA38</f>
        <v>MTEH</v>
      </c>
      <c r="AD57" s="573"/>
      <c r="AE57" s="573"/>
      <c r="AW57" s="370" t="s">
        <v>785</v>
      </c>
      <c r="AX57" s="370">
        <v>2030</v>
      </c>
      <c r="AY57" s="416">
        <f>AV41</f>
        <v>5.8025000000000002</v>
      </c>
    </row>
    <row r="58" spans="1:51">
      <c r="A58" s="370">
        <v>57</v>
      </c>
      <c r="B58" s="370" t="s">
        <v>805</v>
      </c>
      <c r="C58" s="377">
        <v>29189</v>
      </c>
      <c r="D58" s="370" t="s">
        <v>213</v>
      </c>
      <c r="E58" s="370" t="s">
        <v>12</v>
      </c>
      <c r="F58" s="376"/>
      <c r="G58" s="375"/>
      <c r="H58" s="375"/>
      <c r="I58" s="375"/>
      <c r="J58" s="374"/>
      <c r="K58" s="373"/>
      <c r="L58" s="372"/>
      <c r="N58" s="394" t="s">
        <v>804</v>
      </c>
      <c r="O58" s="393">
        <v>0.05</v>
      </c>
      <c r="P58" s="392">
        <v>68</v>
      </c>
      <c r="Q58" s="391">
        <v>33</v>
      </c>
      <c r="R58" s="391">
        <v>72</v>
      </c>
      <c r="S58" s="390">
        <v>35</v>
      </c>
      <c r="T58" s="389">
        <v>35.964255843641325</v>
      </c>
      <c r="U58" s="388">
        <v>0.27610526315789474</v>
      </c>
      <c r="V58" s="380">
        <v>6.8769999999999998</v>
      </c>
      <c r="W58" s="380"/>
      <c r="X58" s="380">
        <v>57</v>
      </c>
      <c r="AC58" s="370" t="s">
        <v>788</v>
      </c>
      <c r="AD58" s="370">
        <v>2020</v>
      </c>
      <c r="AE58" s="416">
        <f>AE39</f>
        <v>7.0467673388242851</v>
      </c>
      <c r="AW58" s="370" t="s">
        <v>783</v>
      </c>
      <c r="AX58" s="370">
        <v>2030</v>
      </c>
      <c r="AY58" s="416">
        <f>AW41</f>
        <v>5.9012703469946013</v>
      </c>
    </row>
    <row r="59" spans="1:51">
      <c r="A59" s="370">
        <v>58</v>
      </c>
      <c r="B59" s="370" t="s">
        <v>803</v>
      </c>
      <c r="C59" s="377">
        <v>29189</v>
      </c>
      <c r="D59" s="370" t="s">
        <v>213</v>
      </c>
      <c r="E59" s="370" t="s">
        <v>11</v>
      </c>
      <c r="F59" s="376">
        <f t="shared" ref="F59:L59" si="45">O33</f>
        <v>0</v>
      </c>
      <c r="G59" s="375">
        <f t="shared" si="45"/>
        <v>75</v>
      </c>
      <c r="H59" s="375">
        <f t="shared" si="45"/>
        <v>41</v>
      </c>
      <c r="I59" s="375">
        <f t="shared" si="45"/>
        <v>75</v>
      </c>
      <c r="J59" s="374">
        <f t="shared" si="45"/>
        <v>36</v>
      </c>
      <c r="K59" s="373">
        <f t="shared" si="45"/>
        <v>40.59779889728101</v>
      </c>
      <c r="L59" s="372">
        <f t="shared" si="45"/>
        <v>0.21783451189273578</v>
      </c>
      <c r="N59" s="394" t="s">
        <v>802</v>
      </c>
      <c r="O59" s="393">
        <v>1.2185833968012186E-2</v>
      </c>
      <c r="P59" s="392">
        <v>65</v>
      </c>
      <c r="Q59" s="391">
        <v>40</v>
      </c>
      <c r="R59" s="391">
        <v>72</v>
      </c>
      <c r="S59" s="390">
        <v>38</v>
      </c>
      <c r="T59" s="389">
        <v>28.453720804465171</v>
      </c>
      <c r="U59" s="388">
        <v>0.40100231303006939</v>
      </c>
      <c r="V59" s="380">
        <v>7.7690000000000001</v>
      </c>
      <c r="W59" s="380"/>
      <c r="X59" s="380">
        <v>58</v>
      </c>
      <c r="AC59" s="370" t="s">
        <v>785</v>
      </c>
      <c r="AD59" s="370">
        <v>2020</v>
      </c>
      <c r="AE59" s="416">
        <f>AB39</f>
        <v>7.8792999999999997</v>
      </c>
      <c r="AW59" s="370" t="s">
        <v>780</v>
      </c>
      <c r="AX59" s="370">
        <v>2030</v>
      </c>
      <c r="AY59" s="416">
        <f>AX41</f>
        <v>5.8025000000000002</v>
      </c>
    </row>
    <row r="60" spans="1:51">
      <c r="A60" s="370">
        <v>59</v>
      </c>
      <c r="B60" s="370" t="s">
        <v>801</v>
      </c>
      <c r="C60" s="377">
        <v>29189</v>
      </c>
      <c r="D60" s="370" t="s">
        <v>213</v>
      </c>
      <c r="E60" s="370" t="s">
        <v>11</v>
      </c>
      <c r="F60" s="376"/>
      <c r="G60" s="375"/>
      <c r="H60" s="375"/>
      <c r="I60" s="375"/>
      <c r="J60" s="374"/>
      <c r="K60" s="373"/>
      <c r="L60" s="372"/>
      <c r="N60" s="401" t="s">
        <v>800</v>
      </c>
      <c r="O60" s="400">
        <v>1.6662200001848274E-2</v>
      </c>
      <c r="P60" s="399">
        <v>70</v>
      </c>
      <c r="Q60" s="375">
        <v>45</v>
      </c>
      <c r="R60" s="375">
        <v>82</v>
      </c>
      <c r="S60" s="374">
        <v>37</v>
      </c>
      <c r="T60" s="373">
        <v>34.709931774311684</v>
      </c>
      <c r="U60" s="398">
        <v>0.23961994624363286</v>
      </c>
      <c r="V60" s="370">
        <v>80.909000000000006</v>
      </c>
      <c r="X60" s="370">
        <v>59</v>
      </c>
      <c r="AC60" s="370" t="s">
        <v>783</v>
      </c>
      <c r="AD60" s="370">
        <v>2020</v>
      </c>
      <c r="AE60" s="416">
        <f>AC39</f>
        <v>8.9565649759081456</v>
      </c>
      <c r="AW60" s="370" t="s">
        <v>788</v>
      </c>
      <c r="AX60" s="370">
        <v>2050</v>
      </c>
      <c r="AY60" s="416">
        <f>AY42</f>
        <v>7.9324054909789758</v>
      </c>
    </row>
    <row r="61" spans="1:51">
      <c r="A61" s="370">
        <v>60</v>
      </c>
      <c r="B61" s="370" t="s">
        <v>799</v>
      </c>
      <c r="C61" s="377">
        <v>29189</v>
      </c>
      <c r="D61" s="370" t="s">
        <v>213</v>
      </c>
      <c r="E61" s="370" t="s">
        <v>11</v>
      </c>
      <c r="F61" s="376">
        <f t="shared" ref="F61:L63" si="46">O35</f>
        <v>9.067439078143693E-3</v>
      </c>
      <c r="G61" s="375">
        <f t="shared" si="46"/>
        <v>68</v>
      </c>
      <c r="H61" s="375">
        <f t="shared" si="46"/>
        <v>36</v>
      </c>
      <c r="I61" s="375">
        <f t="shared" si="46"/>
        <v>68</v>
      </c>
      <c r="J61" s="374">
        <f t="shared" si="46"/>
        <v>36</v>
      </c>
      <c r="K61" s="373">
        <f t="shared" si="46"/>
        <v>33.374071251901881</v>
      </c>
      <c r="L61" s="372">
        <f t="shared" si="46"/>
        <v>0.24477346381139989</v>
      </c>
      <c r="N61" s="394" t="s">
        <v>798</v>
      </c>
      <c r="O61" s="393">
        <v>6.0532337821525582E-2</v>
      </c>
      <c r="P61" s="392">
        <v>76</v>
      </c>
      <c r="Q61" s="391">
        <v>43</v>
      </c>
      <c r="R61" s="391">
        <v>77</v>
      </c>
      <c r="S61" s="390">
        <v>41</v>
      </c>
      <c r="T61" s="389">
        <v>36.951352733977416</v>
      </c>
      <c r="U61" s="388">
        <v>0.32881061639588244</v>
      </c>
      <c r="V61" s="380">
        <v>27.059000000000001</v>
      </c>
      <c r="W61" s="380"/>
      <c r="X61" s="380">
        <v>60</v>
      </c>
      <c r="AC61" s="370" t="s">
        <v>780</v>
      </c>
      <c r="AD61" s="370">
        <v>2020</v>
      </c>
      <c r="AE61" s="416">
        <f>AD39</f>
        <v>7.8792999999999997</v>
      </c>
      <c r="AW61" s="370" t="s">
        <v>785</v>
      </c>
      <c r="AX61" s="370">
        <v>2050</v>
      </c>
      <c r="AY61" s="416">
        <f>AV42</f>
        <v>8.0861956521739131</v>
      </c>
    </row>
    <row r="62" spans="1:51">
      <c r="A62" s="370">
        <v>61</v>
      </c>
      <c r="B62" s="370" t="s">
        <v>797</v>
      </c>
      <c r="C62" s="377">
        <v>29189</v>
      </c>
      <c r="D62" s="370" t="s">
        <v>213</v>
      </c>
      <c r="E62" s="370" t="s">
        <v>11</v>
      </c>
      <c r="F62" s="376">
        <f t="shared" si="46"/>
        <v>0</v>
      </c>
      <c r="G62" s="375">
        <f t="shared" si="46"/>
        <v>69</v>
      </c>
      <c r="H62" s="375">
        <f t="shared" si="46"/>
        <v>41</v>
      </c>
      <c r="I62" s="375">
        <f t="shared" si="46"/>
        <v>70</v>
      </c>
      <c r="J62" s="374">
        <f t="shared" si="46"/>
        <v>39</v>
      </c>
      <c r="K62" s="373">
        <f t="shared" si="46"/>
        <v>21.286858901815219</v>
      </c>
      <c r="L62" s="372">
        <f t="shared" si="46"/>
        <v>0.32589612289685443</v>
      </c>
      <c r="N62" s="394" t="s">
        <v>796</v>
      </c>
      <c r="O62" s="393"/>
      <c r="P62" s="392">
        <v>67</v>
      </c>
      <c r="Q62" s="391">
        <v>36</v>
      </c>
      <c r="R62" s="391">
        <v>71</v>
      </c>
      <c r="S62" s="390">
        <v>34</v>
      </c>
      <c r="T62" s="389">
        <v>35.586149795173704</v>
      </c>
      <c r="U62" s="388">
        <v>0.33608655188459746</v>
      </c>
      <c r="V62" s="380">
        <v>5.7069999999999999</v>
      </c>
      <c r="W62" s="380"/>
      <c r="X62" s="380">
        <v>61</v>
      </c>
      <c r="AC62" s="370" t="s">
        <v>788</v>
      </c>
      <c r="AD62" s="370">
        <v>2030</v>
      </c>
      <c r="AE62" s="416">
        <f>AE40</f>
        <v>8.5764189396431263</v>
      </c>
      <c r="AW62" s="370" t="s">
        <v>783</v>
      </c>
      <c r="AX62" s="370">
        <v>2050</v>
      </c>
      <c r="AY62" s="416">
        <f>AW42</f>
        <v>8.2465296430239832</v>
      </c>
    </row>
    <row r="63" spans="1:51">
      <c r="A63" s="370">
        <v>62</v>
      </c>
      <c r="B63" s="370" t="s">
        <v>795</v>
      </c>
      <c r="C63" s="377">
        <v>29189</v>
      </c>
      <c r="D63" s="370" t="s">
        <v>213</v>
      </c>
      <c r="E63" s="370" t="s">
        <v>11</v>
      </c>
      <c r="F63" s="376">
        <f t="shared" si="46"/>
        <v>3.3558611046376134E-2</v>
      </c>
      <c r="G63" s="375">
        <f t="shared" si="46"/>
        <v>70</v>
      </c>
      <c r="H63" s="375">
        <f t="shared" si="46"/>
        <v>32</v>
      </c>
      <c r="I63" s="375">
        <f t="shared" si="46"/>
        <v>70</v>
      </c>
      <c r="J63" s="374">
        <f t="shared" si="46"/>
        <v>32</v>
      </c>
      <c r="K63" s="373">
        <f t="shared" si="46"/>
        <v>36.56048017140192</v>
      </c>
      <c r="L63" s="372">
        <f t="shared" si="46"/>
        <v>0.18971545695683625</v>
      </c>
      <c r="N63" s="394" t="s">
        <v>794</v>
      </c>
      <c r="O63" s="393"/>
      <c r="P63" s="392">
        <v>80</v>
      </c>
      <c r="Q63" s="391">
        <v>50</v>
      </c>
      <c r="R63" s="391">
        <v>90</v>
      </c>
      <c r="S63" s="390">
        <v>55</v>
      </c>
      <c r="T63" s="389">
        <v>26.462430536530587</v>
      </c>
      <c r="U63" s="388">
        <v>0.10822587144872053</v>
      </c>
      <c r="V63" s="380">
        <v>70.813999999999993</v>
      </c>
      <c r="W63" s="380"/>
      <c r="X63" s="380">
        <v>62</v>
      </c>
      <c r="AC63" s="370" t="s">
        <v>785</v>
      </c>
      <c r="AD63" s="370">
        <v>2030</v>
      </c>
      <c r="AE63" s="416">
        <f>AB40</f>
        <v>9.7116249999999997</v>
      </c>
      <c r="AW63" s="370" t="s">
        <v>780</v>
      </c>
      <c r="AX63" s="370">
        <v>2050</v>
      </c>
      <c r="AY63" s="416">
        <f>AX42</f>
        <v>8.0861956521739131</v>
      </c>
    </row>
    <row r="64" spans="1:51">
      <c r="A64" s="370">
        <v>63</v>
      </c>
      <c r="B64" s="370" t="s">
        <v>793</v>
      </c>
      <c r="C64" s="377">
        <v>29188</v>
      </c>
      <c r="D64" s="370" t="s">
        <v>213</v>
      </c>
      <c r="E64" s="370" t="s">
        <v>12</v>
      </c>
      <c r="F64" s="376"/>
      <c r="G64" s="375"/>
      <c r="H64" s="375"/>
      <c r="I64" s="375"/>
      <c r="J64" s="374"/>
      <c r="K64" s="373"/>
      <c r="L64" s="372"/>
      <c r="N64" s="401" t="s">
        <v>792</v>
      </c>
      <c r="O64" s="400">
        <v>1.212241653418124E-2</v>
      </c>
      <c r="P64" s="399">
        <v>68</v>
      </c>
      <c r="Q64" s="375">
        <v>40</v>
      </c>
      <c r="R64" s="375">
        <v>75</v>
      </c>
      <c r="S64" s="374">
        <v>37</v>
      </c>
      <c r="T64" s="373">
        <v>30.688489286098847</v>
      </c>
      <c r="U64" s="398">
        <v>0.20056326694830015</v>
      </c>
      <c r="V64" s="370">
        <v>3.9740000000000002</v>
      </c>
      <c r="X64" s="370">
        <v>63</v>
      </c>
      <c r="AC64" s="370" t="s">
        <v>783</v>
      </c>
      <c r="AD64" s="370">
        <v>2030</v>
      </c>
      <c r="AE64" s="416">
        <f>AC40</f>
        <v>11.220841505845954</v>
      </c>
      <c r="AW64" s="573" t="str">
        <f>AU45</f>
        <v>MTEH</v>
      </c>
      <c r="AX64" s="573"/>
      <c r="AY64" s="573"/>
    </row>
    <row r="65" spans="1:51">
      <c r="A65" s="370">
        <v>64</v>
      </c>
      <c r="B65" s="370" t="s">
        <v>791</v>
      </c>
      <c r="C65" s="377">
        <v>29189</v>
      </c>
      <c r="D65" s="370" t="s">
        <v>213</v>
      </c>
      <c r="E65" s="370" t="s">
        <v>11</v>
      </c>
      <c r="F65" s="376">
        <f t="shared" ref="F65:L65" si="47">O38</f>
        <v>0</v>
      </c>
      <c r="G65" s="375">
        <f t="shared" si="47"/>
        <v>78</v>
      </c>
      <c r="H65" s="375">
        <f t="shared" si="47"/>
        <v>0</v>
      </c>
      <c r="I65" s="375">
        <f t="shared" si="47"/>
        <v>83</v>
      </c>
      <c r="J65" s="374">
        <f t="shared" si="47"/>
        <v>0</v>
      </c>
      <c r="K65" s="373" t="str">
        <f t="shared" si="47"/>
        <v/>
      </c>
      <c r="L65" s="372">
        <f t="shared" si="47"/>
        <v>0.41862845445240532</v>
      </c>
      <c r="N65" s="394" t="s">
        <v>790</v>
      </c>
      <c r="O65" s="393"/>
      <c r="P65" s="392">
        <v>75</v>
      </c>
      <c r="Q65" s="391">
        <v>36</v>
      </c>
      <c r="R65" s="391">
        <v>75</v>
      </c>
      <c r="S65" s="390">
        <v>34</v>
      </c>
      <c r="T65" s="389" t="s">
        <v>444</v>
      </c>
      <c r="U65" s="388">
        <v>0.27605633802816903</v>
      </c>
      <c r="V65" s="380">
        <v>18.247</v>
      </c>
      <c r="W65" s="380"/>
      <c r="X65" s="380">
        <v>64</v>
      </c>
      <c r="AC65" s="370" t="s">
        <v>780</v>
      </c>
      <c r="AD65" s="370">
        <v>2030</v>
      </c>
      <c r="AE65" s="416">
        <f>AD40</f>
        <v>9.7116249999999997</v>
      </c>
      <c r="AW65" s="370" t="s">
        <v>788</v>
      </c>
      <c r="AX65" s="370">
        <v>2020</v>
      </c>
      <c r="AY65" s="416">
        <f>AY46</f>
        <v>7.6790543858241431</v>
      </c>
    </row>
    <row r="66" spans="1:51">
      <c r="A66" s="370">
        <v>65</v>
      </c>
      <c r="B66" s="370" t="s">
        <v>787</v>
      </c>
      <c r="C66" s="377">
        <v>29189</v>
      </c>
      <c r="D66" s="370" t="s">
        <v>214</v>
      </c>
      <c r="E66" s="370" t="s">
        <v>11</v>
      </c>
      <c r="F66" s="376"/>
      <c r="G66" s="375"/>
      <c r="H66" s="375"/>
      <c r="I66" s="375"/>
      <c r="J66" s="374"/>
      <c r="K66" s="373"/>
      <c r="L66" s="372"/>
      <c r="N66" s="394" t="s">
        <v>789</v>
      </c>
      <c r="O66" s="393"/>
      <c r="P66" s="392">
        <v>68</v>
      </c>
      <c r="Q66" s="391">
        <v>41</v>
      </c>
      <c r="R66" s="391">
        <v>70</v>
      </c>
      <c r="S66" s="390">
        <v>36</v>
      </c>
      <c r="T66" s="389">
        <v>30.64825300254796</v>
      </c>
      <c r="U66" s="388">
        <v>0.19962812148031642</v>
      </c>
      <c r="V66" s="380">
        <v>120.095</v>
      </c>
      <c r="W66" s="380"/>
      <c r="X66" s="380">
        <v>65</v>
      </c>
      <c r="AC66" s="370" t="s">
        <v>788</v>
      </c>
      <c r="AD66" s="370">
        <v>2050</v>
      </c>
      <c r="AE66" s="416">
        <f>AE41</f>
        <v>15.550545929578862</v>
      </c>
      <c r="AW66" s="370" t="s">
        <v>785</v>
      </c>
      <c r="AX66" s="370">
        <v>2020</v>
      </c>
      <c r="AY66" s="416">
        <f>AV46</f>
        <v>7.8792999999999997</v>
      </c>
    </row>
    <row r="67" spans="1:51">
      <c r="A67" s="370">
        <v>66</v>
      </c>
      <c r="B67" s="370" t="s">
        <v>787</v>
      </c>
      <c r="C67" s="377">
        <v>29189</v>
      </c>
      <c r="D67" s="370" t="s">
        <v>213</v>
      </c>
      <c r="E67" s="370" t="s">
        <v>11</v>
      </c>
      <c r="F67" s="376"/>
      <c r="G67" s="375"/>
      <c r="H67" s="375"/>
      <c r="I67" s="375"/>
      <c r="J67" s="374"/>
      <c r="K67" s="373"/>
      <c r="L67" s="372"/>
      <c r="N67" s="394" t="s">
        <v>786</v>
      </c>
      <c r="O67" s="393"/>
      <c r="P67" s="392">
        <v>80.5</v>
      </c>
      <c r="Q67" s="391">
        <v>52.2</v>
      </c>
      <c r="R67" s="391">
        <v>85</v>
      </c>
      <c r="S67" s="390">
        <v>51.2</v>
      </c>
      <c r="T67" s="389" t="s">
        <v>444</v>
      </c>
      <c r="U67" s="388">
        <v>9.8541692509985887E-2</v>
      </c>
      <c r="V67" s="380">
        <v>90.837699999999998</v>
      </c>
      <c r="W67" s="380"/>
      <c r="X67" s="380">
        <v>66</v>
      </c>
      <c r="AC67" s="370" t="s">
        <v>785</v>
      </c>
      <c r="AD67" s="370">
        <v>2050</v>
      </c>
      <c r="AE67" s="416">
        <f>AB41</f>
        <v>18.873249999999999</v>
      </c>
      <c r="AW67" s="370" t="s">
        <v>783</v>
      </c>
      <c r="AX67" s="370">
        <v>2020</v>
      </c>
      <c r="AY67" s="416">
        <f>AW46</f>
        <v>8.0911199864289198</v>
      </c>
    </row>
    <row r="68" spans="1:51">
      <c r="A68" s="370">
        <v>67</v>
      </c>
      <c r="B68" s="370" t="s">
        <v>782</v>
      </c>
      <c r="C68" s="377">
        <v>29189</v>
      </c>
      <c r="D68" s="370" t="s">
        <v>214</v>
      </c>
      <c r="E68" s="370" t="s">
        <v>11</v>
      </c>
      <c r="F68" s="376">
        <f t="shared" ref="F68:L68" si="48">O41</f>
        <v>0</v>
      </c>
      <c r="G68" s="375">
        <f t="shared" si="48"/>
        <v>75</v>
      </c>
      <c r="H68" s="375">
        <f t="shared" si="48"/>
        <v>40</v>
      </c>
      <c r="I68" s="375">
        <f t="shared" si="48"/>
        <v>85</v>
      </c>
      <c r="J68" s="374">
        <f t="shared" si="48"/>
        <v>38</v>
      </c>
      <c r="K68" s="373" t="str">
        <f t="shared" si="48"/>
        <v/>
      </c>
      <c r="L68" s="372">
        <f t="shared" si="48"/>
        <v>0.10113396244729383</v>
      </c>
      <c r="N68" s="394" t="s">
        <v>784</v>
      </c>
      <c r="O68" s="393"/>
      <c r="P68" s="392">
        <v>77</v>
      </c>
      <c r="Q68" s="391">
        <v>42</v>
      </c>
      <c r="R68" s="391">
        <v>77</v>
      </c>
      <c r="S68" s="390">
        <v>38</v>
      </c>
      <c r="T68" s="389">
        <v>36.021988361628907</v>
      </c>
      <c r="U68" s="388">
        <v>0.33411008062636904</v>
      </c>
      <c r="V68" s="380">
        <v>14.288</v>
      </c>
      <c r="W68" s="380"/>
      <c r="X68" s="380">
        <v>67</v>
      </c>
      <c r="AC68" s="370" t="s">
        <v>783</v>
      </c>
      <c r="AD68" s="370">
        <v>2050</v>
      </c>
      <c r="AE68" s="416">
        <f>AC41</f>
        <v>24.086776445436499</v>
      </c>
      <c r="AW68" s="370" t="s">
        <v>780</v>
      </c>
      <c r="AX68" s="370">
        <v>2020</v>
      </c>
      <c r="AY68" s="416">
        <f>AX46</f>
        <v>7.8792999999999997</v>
      </c>
    </row>
    <row r="69" spans="1:51">
      <c r="A69" s="370">
        <v>68</v>
      </c>
      <c r="B69" s="370" t="s">
        <v>782</v>
      </c>
      <c r="C69" s="377">
        <v>29189</v>
      </c>
      <c r="D69" s="370" t="s">
        <v>213</v>
      </c>
      <c r="E69" s="370" t="s">
        <v>11</v>
      </c>
      <c r="F69" s="376">
        <f t="shared" ref="F69:L69" si="49">F68</f>
        <v>0</v>
      </c>
      <c r="G69" s="375">
        <f t="shared" si="49"/>
        <v>75</v>
      </c>
      <c r="H69" s="375">
        <f t="shared" si="49"/>
        <v>40</v>
      </c>
      <c r="I69" s="375">
        <f t="shared" si="49"/>
        <v>85</v>
      </c>
      <c r="J69" s="374">
        <f t="shared" si="49"/>
        <v>38</v>
      </c>
      <c r="K69" s="373" t="str">
        <f t="shared" si="49"/>
        <v/>
      </c>
      <c r="L69" s="372">
        <f t="shared" si="49"/>
        <v>0.10113396244729383</v>
      </c>
      <c r="N69" s="394" t="s">
        <v>781</v>
      </c>
      <c r="O69" s="393"/>
      <c r="P69" s="392">
        <v>75</v>
      </c>
      <c r="Q69" s="391">
        <v>40</v>
      </c>
      <c r="R69" s="391">
        <v>75</v>
      </c>
      <c r="S69" s="390">
        <v>38</v>
      </c>
      <c r="T69" s="389" t="s">
        <v>444</v>
      </c>
      <c r="U69" s="388">
        <v>0.27943296492071118</v>
      </c>
      <c r="V69" s="380">
        <v>23.992000000000001</v>
      </c>
      <c r="W69" s="380"/>
      <c r="X69" s="380">
        <v>68</v>
      </c>
      <c r="AC69" s="370" t="s">
        <v>780</v>
      </c>
      <c r="AD69" s="370">
        <v>2050</v>
      </c>
      <c r="AE69" s="416">
        <f>AD41</f>
        <v>18.873249999999999</v>
      </c>
      <c r="AW69" s="370" t="s">
        <v>788</v>
      </c>
      <c r="AX69" s="370">
        <v>2030</v>
      </c>
      <c r="AY69" s="416">
        <f>AY47</f>
        <v>9.4408570486405168</v>
      </c>
    </row>
    <row r="70" spans="1:51">
      <c r="A70" s="370">
        <v>69</v>
      </c>
      <c r="B70" s="370" t="s">
        <v>779</v>
      </c>
      <c r="C70" s="377">
        <v>29189</v>
      </c>
      <c r="D70" s="370" t="s">
        <v>213</v>
      </c>
      <c r="E70" s="370" t="s">
        <v>11</v>
      </c>
      <c r="F70" s="376">
        <f t="shared" ref="F70:L70" si="50">O42</f>
        <v>0</v>
      </c>
      <c r="G70" s="375">
        <f t="shared" si="50"/>
        <v>72</v>
      </c>
      <c r="H70" s="375">
        <f t="shared" si="50"/>
        <v>40</v>
      </c>
      <c r="I70" s="375">
        <f t="shared" si="50"/>
        <v>78</v>
      </c>
      <c r="J70" s="374">
        <f t="shared" si="50"/>
        <v>35</v>
      </c>
      <c r="K70" s="373">
        <f t="shared" si="50"/>
        <v>54.930040106085251</v>
      </c>
      <c r="L70" s="372">
        <f t="shared" si="50"/>
        <v>0.28083553337884187</v>
      </c>
      <c r="N70" s="394" t="s">
        <v>778</v>
      </c>
      <c r="O70" s="393"/>
      <c r="P70" s="392">
        <v>78</v>
      </c>
      <c r="Q70" s="391">
        <v>45</v>
      </c>
      <c r="R70" s="391">
        <v>84</v>
      </c>
      <c r="S70" s="390">
        <v>40</v>
      </c>
      <c r="T70" s="389">
        <v>38.648805715167462</v>
      </c>
      <c r="U70" s="388">
        <v>0.2534529513430398</v>
      </c>
      <c r="V70" s="380">
        <v>164.40700000000001</v>
      </c>
      <c r="W70" s="380"/>
      <c r="X70" s="380">
        <v>69</v>
      </c>
      <c r="AW70" s="370" t="s">
        <v>785</v>
      </c>
      <c r="AX70" s="370">
        <v>2030</v>
      </c>
      <c r="AY70" s="416">
        <f>AV47</f>
        <v>9.7116249999999997</v>
      </c>
    </row>
    <row r="71" spans="1:51" ht="15" customHeight="1">
      <c r="A71" s="370">
        <v>70</v>
      </c>
      <c r="B71" s="370" t="s">
        <v>777</v>
      </c>
      <c r="C71" s="377">
        <v>29188</v>
      </c>
      <c r="D71" s="370" t="s">
        <v>213</v>
      </c>
      <c r="E71" s="370" t="s">
        <v>12</v>
      </c>
      <c r="F71" s="376"/>
      <c r="G71" s="375"/>
      <c r="H71" s="375"/>
      <c r="I71" s="375"/>
      <c r="J71" s="374"/>
      <c r="K71" s="373"/>
      <c r="L71" s="372"/>
      <c r="N71" s="394" t="s">
        <v>776</v>
      </c>
      <c r="O71" s="393">
        <v>2.9754204398447608E-2</v>
      </c>
      <c r="P71" s="392">
        <v>65</v>
      </c>
      <c r="Q71" s="391">
        <v>40</v>
      </c>
      <c r="R71" s="391">
        <v>75</v>
      </c>
      <c r="S71" s="390">
        <v>39</v>
      </c>
      <c r="T71" s="389"/>
      <c r="U71" s="388">
        <v>0.39011764705882351</v>
      </c>
      <c r="V71" s="380">
        <v>7.7759999999999998</v>
      </c>
      <c r="W71" s="380"/>
      <c r="X71" s="380">
        <v>70</v>
      </c>
      <c r="AW71" s="370" t="s">
        <v>783</v>
      </c>
      <c r="AX71" s="370">
        <v>2030</v>
      </c>
      <c r="AY71" s="416">
        <f>AW47</f>
        <v>9.9994032821474867</v>
      </c>
    </row>
    <row r="72" spans="1:51" ht="15.6">
      <c r="A72" s="370">
        <v>71</v>
      </c>
      <c r="B72" s="370" t="s">
        <v>775</v>
      </c>
      <c r="C72" s="377">
        <v>29188</v>
      </c>
      <c r="D72" s="370" t="s">
        <v>213</v>
      </c>
      <c r="E72" s="370" t="s">
        <v>12</v>
      </c>
      <c r="F72" s="376">
        <f t="shared" ref="F72:K72" si="51">O43</f>
        <v>0</v>
      </c>
      <c r="G72" s="375">
        <f t="shared" si="51"/>
        <v>72</v>
      </c>
      <c r="H72" s="375">
        <f t="shared" si="51"/>
        <v>0</v>
      </c>
      <c r="I72" s="375">
        <f t="shared" si="51"/>
        <v>80</v>
      </c>
      <c r="J72" s="374">
        <f t="shared" si="51"/>
        <v>0</v>
      </c>
      <c r="K72" s="373" t="str">
        <f t="shared" si="51"/>
        <v/>
      </c>
      <c r="L72" s="378">
        <f>[1]Sheet2!I11</f>
        <v>0.22800028617798151</v>
      </c>
      <c r="N72" s="401" t="s">
        <v>774</v>
      </c>
      <c r="O72" s="400"/>
      <c r="P72" s="399">
        <v>75</v>
      </c>
      <c r="Q72" s="375">
        <v>35</v>
      </c>
      <c r="R72" s="375">
        <v>80</v>
      </c>
      <c r="S72" s="374">
        <v>35</v>
      </c>
      <c r="T72" s="373">
        <v>36.925362639902907</v>
      </c>
      <c r="U72" s="398">
        <v>0.24807918793113118</v>
      </c>
      <c r="V72" s="370">
        <v>13.407500000000001</v>
      </c>
      <c r="X72" s="370">
        <v>71</v>
      </c>
      <c r="AW72" s="370" t="s">
        <v>780</v>
      </c>
      <c r="AX72" s="370">
        <v>2030</v>
      </c>
      <c r="AY72" s="416">
        <f>AX47</f>
        <v>9.7116249999999997</v>
      </c>
    </row>
    <row r="73" spans="1:51">
      <c r="A73" s="370">
        <v>72</v>
      </c>
      <c r="B73" s="370" t="s">
        <v>773</v>
      </c>
      <c r="C73" s="377">
        <v>29189</v>
      </c>
      <c r="D73" s="370" t="s">
        <v>213</v>
      </c>
      <c r="E73" s="370" t="s">
        <v>11</v>
      </c>
      <c r="F73" s="376"/>
      <c r="G73" s="375"/>
      <c r="H73" s="375"/>
      <c r="I73" s="375"/>
      <c r="J73" s="374"/>
      <c r="K73" s="373"/>
      <c r="L73" s="372"/>
      <c r="N73" s="394" t="s">
        <v>772</v>
      </c>
      <c r="O73" s="393"/>
      <c r="P73" s="392">
        <v>75</v>
      </c>
      <c r="Q73" s="391">
        <v>42</v>
      </c>
      <c r="R73" s="391">
        <v>82</v>
      </c>
      <c r="S73" s="390">
        <v>40</v>
      </c>
      <c r="T73" s="389" t="s">
        <v>444</v>
      </c>
      <c r="U73" s="388">
        <v>0.15905077413790744</v>
      </c>
      <c r="V73" s="380">
        <v>122.861</v>
      </c>
      <c r="W73" s="380"/>
      <c r="X73" s="380">
        <v>72</v>
      </c>
      <c r="AW73" s="370" t="s">
        <v>788</v>
      </c>
      <c r="AX73" s="370">
        <v>2050</v>
      </c>
      <c r="AY73" s="416">
        <f>AY48</f>
        <v>18.035459296645318</v>
      </c>
    </row>
    <row r="74" spans="1:51">
      <c r="A74" s="370">
        <v>73</v>
      </c>
      <c r="B74" s="370" t="s">
        <v>771</v>
      </c>
      <c r="C74" s="377">
        <v>29189</v>
      </c>
      <c r="D74" s="370" t="s">
        <v>213</v>
      </c>
      <c r="E74" s="370" t="s">
        <v>12</v>
      </c>
      <c r="F74" s="376">
        <f t="shared" ref="F74:L74" si="52">O44</f>
        <v>4.4507744347516464E-3</v>
      </c>
      <c r="G74" s="375">
        <f t="shared" si="52"/>
        <v>72</v>
      </c>
      <c r="H74" s="375">
        <f t="shared" si="52"/>
        <v>42</v>
      </c>
      <c r="I74" s="375">
        <f t="shared" si="52"/>
        <v>75</v>
      </c>
      <c r="J74" s="374">
        <f t="shared" si="52"/>
        <v>39</v>
      </c>
      <c r="K74" s="373" t="str">
        <f t="shared" si="52"/>
        <v/>
      </c>
      <c r="L74" s="372">
        <f t="shared" si="52"/>
        <v>0.28107117310443491</v>
      </c>
      <c r="N74" s="394" t="s">
        <v>770</v>
      </c>
      <c r="O74" s="393">
        <v>1.7511330861145447E-3</v>
      </c>
      <c r="P74" s="392">
        <v>64</v>
      </c>
      <c r="Q74" s="391">
        <v>45</v>
      </c>
      <c r="R74" s="391">
        <v>78</v>
      </c>
      <c r="S74" s="390">
        <v>39</v>
      </c>
      <c r="T74" s="389">
        <v>41.341454254271277</v>
      </c>
      <c r="U74" s="388">
        <v>0.23941212022937336</v>
      </c>
      <c r="V74" s="380">
        <v>51.595999999999997</v>
      </c>
      <c r="W74" s="380"/>
      <c r="X74" s="380">
        <v>73</v>
      </c>
      <c r="AW74" s="370" t="s">
        <v>785</v>
      </c>
      <c r="AX74" s="370">
        <v>2050</v>
      </c>
      <c r="AY74" s="416">
        <f>AV48</f>
        <v>18.873249999999999</v>
      </c>
    </row>
    <row r="75" spans="1:51">
      <c r="A75" s="370">
        <v>74</v>
      </c>
      <c r="B75" s="370" t="s">
        <v>769</v>
      </c>
      <c r="C75" s="377">
        <v>29188</v>
      </c>
      <c r="D75" s="370" t="s">
        <v>213</v>
      </c>
      <c r="E75" s="370" t="s">
        <v>11</v>
      </c>
      <c r="F75" s="376"/>
      <c r="G75" s="375"/>
      <c r="H75" s="375"/>
      <c r="I75" s="375"/>
      <c r="J75" s="374"/>
      <c r="K75" s="373"/>
      <c r="L75" s="372"/>
      <c r="N75" s="394" t="s">
        <v>768</v>
      </c>
      <c r="O75" s="393"/>
      <c r="P75" s="392">
        <v>68.400000000000006</v>
      </c>
      <c r="Q75" s="391">
        <v>38.1</v>
      </c>
      <c r="R75" s="391">
        <v>73.3</v>
      </c>
      <c r="S75" s="390">
        <v>33.1</v>
      </c>
      <c r="T75" s="389">
        <v>45.625742555994066</v>
      </c>
      <c r="U75" s="388">
        <v>0.23402607664954564</v>
      </c>
      <c r="V75" s="380">
        <v>48.466999999999999</v>
      </c>
      <c r="W75" s="380"/>
      <c r="X75" s="380">
        <v>74</v>
      </c>
      <c r="AW75" s="370" t="s">
        <v>783</v>
      </c>
      <c r="AX75" s="370">
        <v>2050</v>
      </c>
      <c r="AY75" s="416">
        <f>AW48</f>
        <v>19.795364013696101</v>
      </c>
    </row>
    <row r="76" spans="1:51">
      <c r="A76" s="370">
        <v>75</v>
      </c>
      <c r="B76" s="370" t="s">
        <v>767</v>
      </c>
      <c r="C76" s="377">
        <v>29188</v>
      </c>
      <c r="D76" s="370" t="s">
        <v>213</v>
      </c>
      <c r="E76" s="370" t="s">
        <v>11</v>
      </c>
      <c r="F76" s="376"/>
      <c r="G76" s="375"/>
      <c r="H76" s="375"/>
      <c r="I76" s="375"/>
      <c r="J76" s="374"/>
      <c r="K76" s="373"/>
      <c r="L76" s="372"/>
      <c r="N76" s="394" t="s">
        <v>766</v>
      </c>
      <c r="O76" s="393"/>
      <c r="P76" s="392">
        <v>70</v>
      </c>
      <c r="Q76" s="391">
        <v>38</v>
      </c>
      <c r="R76" s="391">
        <v>71</v>
      </c>
      <c r="S76" s="390">
        <v>34</v>
      </c>
      <c r="T76" s="389">
        <v>39.165090999099291</v>
      </c>
      <c r="U76" s="388">
        <v>0.24730127576054955</v>
      </c>
      <c r="V76" s="380">
        <v>19.942</v>
      </c>
      <c r="W76" s="380"/>
      <c r="X76" s="380">
        <v>75</v>
      </c>
      <c r="AW76" s="370" t="s">
        <v>780</v>
      </c>
      <c r="AX76" s="370">
        <v>2050</v>
      </c>
      <c r="AY76" s="416">
        <f>AX48</f>
        <v>18.873249999999999</v>
      </c>
    </row>
    <row r="77" spans="1:51" ht="15.6">
      <c r="A77" s="370">
        <v>76</v>
      </c>
      <c r="B77" s="370" t="s">
        <v>765</v>
      </c>
      <c r="C77" s="377">
        <v>29189</v>
      </c>
      <c r="D77" s="370" t="s">
        <v>213</v>
      </c>
      <c r="E77" s="370" t="s">
        <v>11</v>
      </c>
      <c r="F77" s="376">
        <f t="shared" ref="F77:K77" si="53">O45</f>
        <v>0.26081833761782347</v>
      </c>
      <c r="G77" s="375">
        <f t="shared" si="53"/>
        <v>75</v>
      </c>
      <c r="H77" s="375">
        <f t="shared" si="53"/>
        <v>42</v>
      </c>
      <c r="I77" s="375">
        <f t="shared" si="53"/>
        <v>85</v>
      </c>
      <c r="J77" s="374">
        <f t="shared" si="53"/>
        <v>42</v>
      </c>
      <c r="K77" s="373" t="str">
        <f t="shared" si="53"/>
        <v/>
      </c>
      <c r="L77" s="378">
        <f>[1]Sheet2!I11</f>
        <v>0.22800028617798151</v>
      </c>
      <c r="N77" s="394" t="s">
        <v>764</v>
      </c>
      <c r="O77" s="393"/>
      <c r="P77" s="392">
        <v>75</v>
      </c>
      <c r="Q77" s="391">
        <v>40</v>
      </c>
      <c r="R77" s="391">
        <v>80</v>
      </c>
      <c r="S77" s="390">
        <v>37</v>
      </c>
      <c r="T77" s="389" t="s">
        <v>444</v>
      </c>
      <c r="U77" s="388"/>
      <c r="V77" s="380" t="s">
        <v>444</v>
      </c>
      <c r="W77" s="380"/>
      <c r="X77" s="380">
        <v>76</v>
      </c>
    </row>
    <row r="78" spans="1:51">
      <c r="A78" s="370">
        <v>77</v>
      </c>
      <c r="B78" s="370" t="s">
        <v>763</v>
      </c>
      <c r="C78" s="377">
        <v>29189</v>
      </c>
      <c r="D78" s="370" t="s">
        <v>213</v>
      </c>
      <c r="E78" s="370" t="s">
        <v>11</v>
      </c>
      <c r="F78" s="376"/>
      <c r="G78" s="375"/>
      <c r="H78" s="375"/>
      <c r="I78" s="375"/>
      <c r="J78" s="374"/>
      <c r="K78" s="373"/>
      <c r="L78" s="372"/>
      <c r="N78" s="394" t="s">
        <v>762</v>
      </c>
      <c r="O78" s="393"/>
      <c r="P78" s="397">
        <v>71</v>
      </c>
      <c r="Q78" s="396">
        <v>42</v>
      </c>
      <c r="R78" s="396">
        <v>77</v>
      </c>
      <c r="S78" s="395">
        <v>40</v>
      </c>
      <c r="T78" s="389" t="s">
        <v>444</v>
      </c>
      <c r="U78" s="388">
        <v>0.22894129556392462</v>
      </c>
      <c r="V78" s="380">
        <v>89.88</v>
      </c>
      <c r="W78" s="380"/>
      <c r="X78" s="380">
        <v>77</v>
      </c>
    </row>
    <row r="79" spans="1:51">
      <c r="A79" s="370">
        <v>78</v>
      </c>
      <c r="B79" s="370" t="s">
        <v>760</v>
      </c>
      <c r="C79" s="377">
        <v>29188</v>
      </c>
      <c r="D79" s="370" t="s">
        <v>214</v>
      </c>
      <c r="E79" s="370" t="s">
        <v>11</v>
      </c>
      <c r="F79" s="376">
        <f t="shared" ref="F79:L79" si="54">O46</f>
        <v>0</v>
      </c>
      <c r="G79" s="375">
        <f t="shared" si="54"/>
        <v>75</v>
      </c>
      <c r="H79" s="375">
        <f t="shared" si="54"/>
        <v>42</v>
      </c>
      <c r="I79" s="375">
        <f t="shared" si="54"/>
        <v>85</v>
      </c>
      <c r="J79" s="374">
        <f t="shared" si="54"/>
        <v>36</v>
      </c>
      <c r="K79" s="373">
        <f t="shared" si="54"/>
        <v>34.802769684210524</v>
      </c>
      <c r="L79" s="372">
        <f t="shared" si="54"/>
        <v>0.17170737620018459</v>
      </c>
      <c r="N79" s="394" t="s">
        <v>652</v>
      </c>
      <c r="O79" s="393"/>
      <c r="P79" s="392">
        <v>73</v>
      </c>
      <c r="Q79" s="391">
        <v>42</v>
      </c>
      <c r="R79" s="391">
        <v>73</v>
      </c>
      <c r="S79" s="390">
        <v>38</v>
      </c>
      <c r="T79" s="389">
        <v>29.801433962264152</v>
      </c>
      <c r="U79" s="388">
        <v>0.26657954916693893</v>
      </c>
      <c r="V79" s="380">
        <v>6.7350000000000003</v>
      </c>
      <c r="W79" s="380"/>
      <c r="X79" s="380">
        <v>78</v>
      </c>
    </row>
    <row r="80" spans="1:51">
      <c r="A80" s="370">
        <v>79</v>
      </c>
      <c r="B80" s="370" t="s">
        <v>760</v>
      </c>
      <c r="C80" s="377">
        <v>35209</v>
      </c>
      <c r="D80" s="370" t="s">
        <v>214</v>
      </c>
      <c r="E80" s="370" t="s">
        <v>11</v>
      </c>
      <c r="F80" s="376">
        <f t="shared" ref="F80:L81" si="55">F79</f>
        <v>0</v>
      </c>
      <c r="G80" s="375">
        <f t="shared" si="55"/>
        <v>75</v>
      </c>
      <c r="H80" s="375">
        <f t="shared" si="55"/>
        <v>42</v>
      </c>
      <c r="I80" s="375">
        <f t="shared" si="55"/>
        <v>85</v>
      </c>
      <c r="J80" s="374">
        <f t="shared" si="55"/>
        <v>36</v>
      </c>
      <c r="K80" s="373">
        <f t="shared" si="55"/>
        <v>34.802769684210524</v>
      </c>
      <c r="L80" s="372">
        <f t="shared" si="55"/>
        <v>0.17170737620018459</v>
      </c>
      <c r="N80" s="394" t="s">
        <v>761</v>
      </c>
      <c r="O80" s="393">
        <v>7.1261491595495843E-2</v>
      </c>
      <c r="P80" s="392">
        <v>68</v>
      </c>
      <c r="Q80" s="391">
        <v>43</v>
      </c>
      <c r="R80" s="391">
        <v>72</v>
      </c>
      <c r="S80" s="390">
        <v>40</v>
      </c>
      <c r="T80" s="389">
        <v>30.647035126791668</v>
      </c>
      <c r="U80" s="388">
        <v>0.28758859017161598</v>
      </c>
      <c r="V80" s="380">
        <v>12.163</v>
      </c>
      <c r="W80" s="380"/>
      <c r="X80" s="380">
        <v>79</v>
      </c>
    </row>
    <row r="81" spans="1:24">
      <c r="A81" s="370">
        <v>80</v>
      </c>
      <c r="B81" s="370" t="s">
        <v>760</v>
      </c>
      <c r="C81" s="377">
        <v>35209</v>
      </c>
      <c r="D81" s="370" t="s">
        <v>213</v>
      </c>
      <c r="E81" s="370" t="s">
        <v>11</v>
      </c>
      <c r="F81" s="376">
        <f t="shared" si="55"/>
        <v>0</v>
      </c>
      <c r="G81" s="375">
        <f t="shared" si="55"/>
        <v>75</v>
      </c>
      <c r="H81" s="375">
        <f t="shared" si="55"/>
        <v>42</v>
      </c>
      <c r="I81" s="375">
        <f t="shared" si="55"/>
        <v>85</v>
      </c>
      <c r="J81" s="374">
        <f t="shared" si="55"/>
        <v>36</v>
      </c>
      <c r="K81" s="373">
        <f t="shared" si="55"/>
        <v>34.802769684210524</v>
      </c>
      <c r="L81" s="372">
        <f t="shared" si="55"/>
        <v>0.17170737620018459</v>
      </c>
      <c r="N81" s="394" t="s">
        <v>759</v>
      </c>
      <c r="O81" s="393"/>
      <c r="P81" s="392">
        <v>78</v>
      </c>
      <c r="Q81" s="391">
        <v>0</v>
      </c>
      <c r="R81" s="391">
        <v>78</v>
      </c>
      <c r="S81" s="390">
        <v>0</v>
      </c>
      <c r="T81" s="389" t="s">
        <v>444</v>
      </c>
      <c r="U81" s="388"/>
      <c r="V81" s="380" t="s">
        <v>444</v>
      </c>
      <c r="W81" s="380"/>
      <c r="X81" s="380">
        <v>80</v>
      </c>
    </row>
    <row r="82" spans="1:24">
      <c r="A82" s="370">
        <v>81</v>
      </c>
      <c r="B82" s="370" t="s">
        <v>758</v>
      </c>
      <c r="C82" s="377">
        <v>55606</v>
      </c>
      <c r="D82" s="370" t="s">
        <v>214</v>
      </c>
      <c r="E82" s="370" t="s">
        <v>12</v>
      </c>
      <c r="F82" s="376">
        <f t="shared" ref="F82:L82" si="56">O47</f>
        <v>0</v>
      </c>
      <c r="G82" s="375">
        <f t="shared" si="56"/>
        <v>165</v>
      </c>
      <c r="H82" s="375">
        <f t="shared" si="56"/>
        <v>100</v>
      </c>
      <c r="I82" s="375">
        <f t="shared" si="56"/>
        <v>165</v>
      </c>
      <c r="J82" s="374">
        <f t="shared" si="56"/>
        <v>70</v>
      </c>
      <c r="K82" s="373" t="str">
        <f t="shared" si="56"/>
        <v/>
      </c>
      <c r="L82" s="372">
        <f t="shared" si="56"/>
        <v>0.2390308275898915</v>
      </c>
      <c r="N82" s="394" t="s">
        <v>757</v>
      </c>
      <c r="O82" s="393"/>
      <c r="P82" s="392">
        <v>72</v>
      </c>
      <c r="Q82" s="391">
        <v>49.3</v>
      </c>
      <c r="R82" s="391">
        <v>72</v>
      </c>
      <c r="S82" s="390">
        <v>43.7</v>
      </c>
      <c r="T82" s="389">
        <v>26.738828983587556</v>
      </c>
      <c r="U82" s="388">
        <v>0.22799820425097142</v>
      </c>
      <c r="V82" s="380">
        <v>49.869</v>
      </c>
      <c r="W82" s="380"/>
      <c r="X82" s="380">
        <v>81</v>
      </c>
    </row>
    <row r="83" spans="1:24">
      <c r="A83" s="370">
        <v>82</v>
      </c>
      <c r="B83" s="370" t="s">
        <v>756</v>
      </c>
      <c r="C83" s="377">
        <v>29188</v>
      </c>
      <c r="D83" s="370" t="s">
        <v>213</v>
      </c>
      <c r="E83" s="370" t="s">
        <v>12</v>
      </c>
      <c r="F83" s="376">
        <f t="shared" ref="F83:L83" si="57">O253</f>
        <v>1.6757865937072503E-2</v>
      </c>
      <c r="G83" s="375">
        <f t="shared" si="57"/>
        <v>70</v>
      </c>
      <c r="H83" s="375">
        <f t="shared" si="57"/>
        <v>0</v>
      </c>
      <c r="I83" s="375">
        <f t="shared" si="57"/>
        <v>80</v>
      </c>
      <c r="J83" s="374">
        <f t="shared" si="57"/>
        <v>0</v>
      </c>
      <c r="K83" s="373" t="str">
        <f t="shared" si="57"/>
        <v/>
      </c>
      <c r="L83" s="372">
        <f t="shared" si="57"/>
        <v>0.30536956521739128</v>
      </c>
      <c r="N83" s="394" t="s">
        <v>755</v>
      </c>
      <c r="O83" s="393">
        <v>1.2080536912751677E-2</v>
      </c>
      <c r="P83" s="392">
        <v>65</v>
      </c>
      <c r="Q83" s="391">
        <v>43</v>
      </c>
      <c r="R83" s="391">
        <v>75</v>
      </c>
      <c r="S83" s="390">
        <v>38</v>
      </c>
      <c r="T83" s="389">
        <v>33.747721896932802</v>
      </c>
      <c r="U83" s="388">
        <v>0.3286808300395257</v>
      </c>
      <c r="V83" s="380">
        <v>5.4349999999999996</v>
      </c>
      <c r="W83" s="380"/>
      <c r="X83" s="380">
        <v>82</v>
      </c>
    </row>
    <row r="84" spans="1:24">
      <c r="A84" s="370">
        <v>83</v>
      </c>
      <c r="B84" s="370" t="s">
        <v>754</v>
      </c>
      <c r="C84" s="377">
        <v>29189</v>
      </c>
      <c r="D84" s="370" t="s">
        <v>213</v>
      </c>
      <c r="E84" s="370" t="s">
        <v>11</v>
      </c>
      <c r="F84" s="376">
        <f t="shared" ref="F84:L84" si="58">O48</f>
        <v>0</v>
      </c>
      <c r="G84" s="375">
        <f t="shared" si="58"/>
        <v>76</v>
      </c>
      <c r="H84" s="375">
        <f t="shared" si="58"/>
        <v>0</v>
      </c>
      <c r="I84" s="375">
        <f t="shared" si="58"/>
        <v>80</v>
      </c>
      <c r="J84" s="374">
        <f t="shared" si="58"/>
        <v>0</v>
      </c>
      <c r="K84" s="373" t="str">
        <f t="shared" si="58"/>
        <v/>
      </c>
      <c r="L84" s="372">
        <f t="shared" si="58"/>
        <v>0.30656911045818702</v>
      </c>
      <c r="N84" s="394" t="s">
        <v>637</v>
      </c>
      <c r="O84" s="393">
        <v>3.2411973850212182E-2</v>
      </c>
      <c r="P84" s="392">
        <v>70</v>
      </c>
      <c r="Q84" s="391">
        <v>45</v>
      </c>
      <c r="R84" s="391">
        <v>80</v>
      </c>
      <c r="S84" s="390">
        <v>40</v>
      </c>
      <c r="T84" s="389">
        <v>31.777020942610172</v>
      </c>
      <c r="U84" s="388">
        <v>0.26890616850789434</v>
      </c>
      <c r="V84" s="380">
        <v>30.838999999999999</v>
      </c>
      <c r="W84" s="380"/>
      <c r="X84" s="380">
        <v>83</v>
      </c>
    </row>
    <row r="85" spans="1:24">
      <c r="A85" s="370">
        <v>84</v>
      </c>
      <c r="B85" s="370" t="s">
        <v>753</v>
      </c>
      <c r="C85" s="377">
        <v>29189</v>
      </c>
      <c r="D85" s="370" t="s">
        <v>213</v>
      </c>
      <c r="E85" s="370" t="s">
        <v>11</v>
      </c>
      <c r="F85" s="376"/>
      <c r="G85" s="375"/>
      <c r="H85" s="375"/>
      <c r="I85" s="375"/>
      <c r="J85" s="374"/>
      <c r="K85" s="373"/>
      <c r="L85" s="372"/>
      <c r="N85" s="394" t="s">
        <v>752</v>
      </c>
      <c r="O85" s="393"/>
      <c r="P85" s="392">
        <v>68</v>
      </c>
      <c r="Q85" s="391">
        <v>47</v>
      </c>
      <c r="R85" s="391">
        <v>75</v>
      </c>
      <c r="S85" s="390">
        <v>37</v>
      </c>
      <c r="T85" s="389" t="s">
        <v>444</v>
      </c>
      <c r="U85" s="388">
        <v>0.25414852895132867</v>
      </c>
      <c r="V85" s="380">
        <v>59.078000000000003</v>
      </c>
      <c r="W85" s="380"/>
      <c r="X85" s="380">
        <v>84</v>
      </c>
    </row>
    <row r="86" spans="1:24">
      <c r="A86" s="370">
        <v>85</v>
      </c>
      <c r="B86" s="370" t="s">
        <v>751</v>
      </c>
      <c r="C86" s="377">
        <v>64502</v>
      </c>
      <c r="D86" s="370" t="s">
        <v>213</v>
      </c>
      <c r="E86" s="370" t="s">
        <v>12</v>
      </c>
      <c r="F86" s="376"/>
      <c r="G86" s="375"/>
      <c r="H86" s="375"/>
      <c r="I86" s="375"/>
      <c r="J86" s="374"/>
      <c r="K86" s="373"/>
      <c r="L86" s="372"/>
      <c r="N86" s="412" t="s">
        <v>750</v>
      </c>
      <c r="O86" s="411">
        <v>1.0352179986765679E-2</v>
      </c>
      <c r="P86" s="410">
        <v>74</v>
      </c>
      <c r="Q86" s="409">
        <v>39</v>
      </c>
      <c r="R86" s="409">
        <v>70</v>
      </c>
      <c r="S86" s="408">
        <v>37</v>
      </c>
      <c r="T86" s="407">
        <v>45.378171948085345</v>
      </c>
      <c r="U86" s="406">
        <v>0.27424555355789659</v>
      </c>
      <c r="V86" s="405">
        <v>48.844000000000001</v>
      </c>
      <c r="W86" s="405"/>
      <c r="X86" s="405">
        <v>85</v>
      </c>
    </row>
    <row r="87" spans="1:24">
      <c r="A87" s="370">
        <v>86</v>
      </c>
      <c r="B87" s="370" t="s">
        <v>749</v>
      </c>
      <c r="C87" s="377">
        <v>29188</v>
      </c>
      <c r="D87" s="370" t="s">
        <v>213</v>
      </c>
      <c r="E87" s="370" t="s">
        <v>12</v>
      </c>
      <c r="F87" s="376"/>
      <c r="G87" s="375"/>
      <c r="H87" s="375"/>
      <c r="I87" s="375"/>
      <c r="J87" s="374"/>
      <c r="K87" s="373"/>
      <c r="L87" s="372"/>
      <c r="N87" s="412" t="s">
        <v>748</v>
      </c>
      <c r="O87" s="411"/>
      <c r="P87" s="410">
        <v>75</v>
      </c>
      <c r="Q87" s="409">
        <v>42</v>
      </c>
      <c r="R87" s="409">
        <v>80</v>
      </c>
      <c r="S87" s="408">
        <v>37</v>
      </c>
      <c r="T87" s="407" t="s">
        <v>444</v>
      </c>
      <c r="U87" s="406">
        <v>0.27379140817043196</v>
      </c>
      <c r="V87" s="405">
        <v>24.815999999999999</v>
      </c>
      <c r="W87" s="405"/>
      <c r="X87" s="405">
        <v>86</v>
      </c>
    </row>
    <row r="88" spans="1:24">
      <c r="A88" s="370">
        <v>87</v>
      </c>
      <c r="B88" s="370" t="s">
        <v>747</v>
      </c>
      <c r="C88" s="377">
        <v>69116</v>
      </c>
      <c r="D88" s="370" t="s">
        <v>214</v>
      </c>
      <c r="E88" s="370" t="s">
        <v>11</v>
      </c>
      <c r="F88" s="376">
        <f t="shared" ref="F88:L91" si="59">O49</f>
        <v>0</v>
      </c>
      <c r="G88" s="375">
        <f t="shared" si="59"/>
        <v>65</v>
      </c>
      <c r="H88" s="375">
        <f t="shared" si="59"/>
        <v>45</v>
      </c>
      <c r="I88" s="375">
        <f t="shared" si="59"/>
        <v>75</v>
      </c>
      <c r="J88" s="374">
        <f t="shared" si="59"/>
        <v>41</v>
      </c>
      <c r="K88" s="373">
        <f t="shared" si="59"/>
        <v>31.617746183189187</v>
      </c>
      <c r="L88" s="372">
        <f t="shared" si="59"/>
        <v>0.12362072151822474</v>
      </c>
      <c r="N88" s="412" t="s">
        <v>746</v>
      </c>
      <c r="O88" s="411"/>
      <c r="P88" s="410">
        <v>75</v>
      </c>
      <c r="Q88" s="409">
        <v>42</v>
      </c>
      <c r="R88" s="409">
        <v>80</v>
      </c>
      <c r="S88" s="408">
        <v>42</v>
      </c>
      <c r="T88" s="407" t="s">
        <v>444</v>
      </c>
      <c r="U88" s="406">
        <v>0.19338545966684473</v>
      </c>
      <c r="V88" s="405">
        <v>16.609000000000002</v>
      </c>
      <c r="W88" s="405"/>
      <c r="X88" s="405">
        <v>87</v>
      </c>
    </row>
    <row r="89" spans="1:24">
      <c r="A89" s="370">
        <v>88</v>
      </c>
      <c r="B89" s="370" t="s">
        <v>745</v>
      </c>
      <c r="C89" s="377">
        <v>29189</v>
      </c>
      <c r="D89" s="370" t="s">
        <v>213</v>
      </c>
      <c r="E89" s="370" t="s">
        <v>11</v>
      </c>
      <c r="F89" s="376">
        <f t="shared" si="59"/>
        <v>2.4049357844371694E-2</v>
      </c>
      <c r="G89" s="375">
        <f t="shared" si="59"/>
        <v>70</v>
      </c>
      <c r="H89" s="375">
        <f t="shared" si="59"/>
        <v>40</v>
      </c>
      <c r="I89" s="375">
        <f t="shared" si="59"/>
        <v>73</v>
      </c>
      <c r="J89" s="374">
        <f t="shared" si="59"/>
        <v>33</v>
      </c>
      <c r="K89" s="373">
        <f t="shared" si="59"/>
        <v>35.076642969526986</v>
      </c>
      <c r="L89" s="372">
        <f t="shared" si="59"/>
        <v>0.25854728422139078</v>
      </c>
      <c r="N89" s="412" t="s">
        <v>744</v>
      </c>
      <c r="O89" s="411"/>
      <c r="P89" s="410">
        <v>68</v>
      </c>
      <c r="Q89" s="409">
        <v>45</v>
      </c>
      <c r="R89" s="409">
        <v>76</v>
      </c>
      <c r="S89" s="408">
        <v>41</v>
      </c>
      <c r="T89" s="407">
        <v>33.24808408180693</v>
      </c>
      <c r="U89" s="406">
        <v>0.19381967805610387</v>
      </c>
      <c r="V89" s="405">
        <v>231.98</v>
      </c>
      <c r="W89" s="405"/>
      <c r="X89" s="405">
        <v>88</v>
      </c>
    </row>
    <row r="90" spans="1:24">
      <c r="A90" s="370">
        <v>89</v>
      </c>
      <c r="B90" s="370" t="s">
        <v>743</v>
      </c>
      <c r="C90" s="377">
        <v>11259</v>
      </c>
      <c r="D90" s="370" t="s">
        <v>214</v>
      </c>
      <c r="E90" s="370" t="s">
        <v>12</v>
      </c>
      <c r="F90" s="376">
        <f t="shared" si="59"/>
        <v>0</v>
      </c>
      <c r="G90" s="375">
        <f t="shared" si="59"/>
        <v>75.900000000000006</v>
      </c>
      <c r="H90" s="375">
        <f t="shared" si="59"/>
        <v>49.2</v>
      </c>
      <c r="I90" s="375">
        <f t="shared" si="59"/>
        <v>82.5</v>
      </c>
      <c r="J90" s="374">
        <f t="shared" si="59"/>
        <v>47.9</v>
      </c>
      <c r="K90" s="373" t="str">
        <f t="shared" si="59"/>
        <v/>
      </c>
      <c r="L90" s="372">
        <f t="shared" si="59"/>
        <v>7.2431643736827686E-2</v>
      </c>
      <c r="N90" s="412" t="s">
        <v>742</v>
      </c>
      <c r="O90" s="411"/>
      <c r="P90" s="410">
        <v>72.900000000000006</v>
      </c>
      <c r="Q90" s="409">
        <v>40.200000000000003</v>
      </c>
      <c r="R90" s="409">
        <v>80.099999999999994</v>
      </c>
      <c r="S90" s="408">
        <v>49.7</v>
      </c>
      <c r="T90" s="407">
        <v>40.717182043157479</v>
      </c>
      <c r="U90" s="406">
        <v>0.21341618305097992</v>
      </c>
      <c r="V90" s="405">
        <v>40.255000000000003</v>
      </c>
      <c r="W90" s="405"/>
      <c r="X90" s="405">
        <v>89</v>
      </c>
    </row>
    <row r="91" spans="1:24">
      <c r="A91" s="370">
        <v>90</v>
      </c>
      <c r="B91" s="370" t="s">
        <v>741</v>
      </c>
      <c r="C91" s="377">
        <v>29189</v>
      </c>
      <c r="D91" s="370" t="s">
        <v>213</v>
      </c>
      <c r="E91" s="370" t="s">
        <v>11</v>
      </c>
      <c r="F91" s="376">
        <f t="shared" si="59"/>
        <v>2.7058694647798771E-2</v>
      </c>
      <c r="G91" s="375">
        <f t="shared" si="59"/>
        <v>75</v>
      </c>
      <c r="H91" s="375">
        <f t="shared" si="59"/>
        <v>70</v>
      </c>
      <c r="I91" s="375">
        <f t="shared" si="59"/>
        <v>85</v>
      </c>
      <c r="J91" s="374">
        <f t="shared" si="59"/>
        <v>75</v>
      </c>
      <c r="K91" s="373">
        <f t="shared" si="59"/>
        <v>0</v>
      </c>
      <c r="L91" s="372">
        <f t="shared" si="59"/>
        <v>0.17929211337935086</v>
      </c>
      <c r="N91" s="401" t="s">
        <v>740</v>
      </c>
      <c r="O91" s="400"/>
      <c r="P91" s="399">
        <v>82</v>
      </c>
      <c r="Q91" s="375">
        <v>48</v>
      </c>
      <c r="R91" s="375">
        <v>71</v>
      </c>
      <c r="S91" s="374">
        <v>50</v>
      </c>
      <c r="T91" s="373" t="s">
        <v>444</v>
      </c>
      <c r="U91" s="398">
        <v>0.15440123823992286</v>
      </c>
      <c r="V91" s="370">
        <v>3842.29</v>
      </c>
      <c r="X91" s="370">
        <v>90</v>
      </c>
    </row>
    <row r="92" spans="1:24">
      <c r="A92" s="370">
        <v>91</v>
      </c>
      <c r="B92" s="370" t="s">
        <v>739</v>
      </c>
      <c r="C92" s="377">
        <v>29189</v>
      </c>
      <c r="D92" s="370" t="s">
        <v>213</v>
      </c>
      <c r="E92" s="370" t="s">
        <v>11</v>
      </c>
      <c r="F92" s="376"/>
      <c r="G92" s="375"/>
      <c r="H92" s="375"/>
      <c r="I92" s="375"/>
      <c r="J92" s="374"/>
      <c r="K92" s="373"/>
      <c r="L92" s="372"/>
      <c r="N92" s="412" t="s">
        <v>738</v>
      </c>
      <c r="O92" s="411"/>
      <c r="P92" s="410">
        <v>67</v>
      </c>
      <c r="Q92" s="409">
        <v>47</v>
      </c>
      <c r="R92" s="409">
        <v>71</v>
      </c>
      <c r="S92" s="408">
        <v>42</v>
      </c>
      <c r="T92" s="407">
        <v>32.374826091609592</v>
      </c>
      <c r="U92" s="406">
        <v>0.27105062099109822</v>
      </c>
      <c r="V92" s="405">
        <v>41.026000000000003</v>
      </c>
      <c r="W92" s="405"/>
      <c r="X92" s="405">
        <v>91</v>
      </c>
    </row>
    <row r="93" spans="1:24" ht="15.6">
      <c r="A93" s="370">
        <v>92</v>
      </c>
      <c r="B93" s="370" t="s">
        <v>737</v>
      </c>
      <c r="C93" s="377">
        <v>29189</v>
      </c>
      <c r="D93" s="370" t="s">
        <v>213</v>
      </c>
      <c r="E93" s="370" t="s">
        <v>12</v>
      </c>
      <c r="F93" s="376">
        <f t="shared" ref="F93:K94" si="60">O53</f>
        <v>0</v>
      </c>
      <c r="G93" s="375">
        <f t="shared" si="60"/>
        <v>69</v>
      </c>
      <c r="H93" s="375">
        <f t="shared" si="60"/>
        <v>44</v>
      </c>
      <c r="I93" s="375">
        <f t="shared" si="60"/>
        <v>75</v>
      </c>
      <c r="J93" s="374">
        <f t="shared" si="60"/>
        <v>41</v>
      </c>
      <c r="K93" s="373" t="str">
        <f t="shared" si="60"/>
        <v/>
      </c>
      <c r="L93" s="378">
        <f>[1]Sheet2!I11</f>
        <v>0.22800028617798151</v>
      </c>
      <c r="N93" s="412" t="s">
        <v>736</v>
      </c>
      <c r="O93" s="411"/>
      <c r="P93" s="410">
        <v>71</v>
      </c>
      <c r="Q93" s="409">
        <v>41</v>
      </c>
      <c r="R93" s="409">
        <v>73</v>
      </c>
      <c r="S93" s="408">
        <v>38</v>
      </c>
      <c r="T93" s="407" t="s">
        <v>444</v>
      </c>
      <c r="U93" s="406"/>
      <c r="V93" s="405" t="s">
        <v>444</v>
      </c>
      <c r="W93" s="405"/>
      <c r="X93" s="405">
        <v>92</v>
      </c>
    </row>
    <row r="94" spans="1:24" ht="15.6">
      <c r="A94" s="370">
        <v>93</v>
      </c>
      <c r="B94" s="370" t="s">
        <v>735</v>
      </c>
      <c r="C94" s="377">
        <v>29189</v>
      </c>
      <c r="D94" s="370" t="s">
        <v>213</v>
      </c>
      <c r="E94" s="370" t="s">
        <v>11</v>
      </c>
      <c r="F94" s="376">
        <f t="shared" si="60"/>
        <v>0</v>
      </c>
      <c r="G94" s="375">
        <f t="shared" si="60"/>
        <v>70</v>
      </c>
      <c r="H94" s="375">
        <f t="shared" si="60"/>
        <v>0</v>
      </c>
      <c r="I94" s="375">
        <f t="shared" si="60"/>
        <v>80</v>
      </c>
      <c r="J94" s="374">
        <f t="shared" si="60"/>
        <v>0</v>
      </c>
      <c r="K94" s="373" t="str">
        <f t="shared" si="60"/>
        <v/>
      </c>
      <c r="L94" s="378">
        <f>[1]Sheet2!I11</f>
        <v>0.22800028617798151</v>
      </c>
      <c r="N94" s="401" t="s">
        <v>734</v>
      </c>
      <c r="O94" s="400"/>
      <c r="P94" s="415">
        <v>78</v>
      </c>
      <c r="Q94" s="414">
        <v>55</v>
      </c>
      <c r="R94" s="414">
        <v>85</v>
      </c>
      <c r="S94" s="413">
        <v>50</v>
      </c>
      <c r="T94" s="373" t="s">
        <v>444</v>
      </c>
      <c r="U94" s="398">
        <v>0.19652124828266659</v>
      </c>
      <c r="V94" s="370">
        <v>68.893000000000001</v>
      </c>
      <c r="X94" s="370">
        <v>93</v>
      </c>
    </row>
    <row r="95" spans="1:24">
      <c r="A95" s="370">
        <v>94</v>
      </c>
      <c r="B95" s="370" t="s">
        <v>733</v>
      </c>
      <c r="C95" s="377">
        <v>29189</v>
      </c>
      <c r="D95" s="370" t="s">
        <v>213</v>
      </c>
      <c r="E95" s="370" t="s">
        <v>11</v>
      </c>
      <c r="F95" s="376"/>
      <c r="G95" s="375"/>
      <c r="H95" s="375"/>
      <c r="I95" s="375"/>
      <c r="J95" s="374"/>
      <c r="K95" s="373"/>
      <c r="L95" s="372"/>
      <c r="N95" s="412" t="s">
        <v>732</v>
      </c>
      <c r="O95" s="411"/>
      <c r="P95" s="410">
        <v>75</v>
      </c>
      <c r="Q95" s="409">
        <v>0</v>
      </c>
      <c r="R95" s="409">
        <v>90</v>
      </c>
      <c r="S95" s="408">
        <v>0</v>
      </c>
      <c r="T95" s="407" t="s">
        <v>444</v>
      </c>
      <c r="U95" s="406"/>
      <c r="V95" s="405" t="s">
        <v>444</v>
      </c>
      <c r="W95" s="405"/>
      <c r="X95" s="405">
        <v>94</v>
      </c>
    </row>
    <row r="96" spans="1:24">
      <c r="A96" s="370">
        <v>95</v>
      </c>
      <c r="B96" s="370" t="s">
        <v>731</v>
      </c>
      <c r="C96" s="377">
        <v>29189</v>
      </c>
      <c r="D96" s="370" t="s">
        <v>213</v>
      </c>
      <c r="E96" s="370" t="s">
        <v>11</v>
      </c>
      <c r="F96" s="376">
        <f t="shared" ref="F96:L97" si="61">O55</f>
        <v>0</v>
      </c>
      <c r="G96" s="375">
        <f t="shared" si="61"/>
        <v>75</v>
      </c>
      <c r="H96" s="375">
        <f t="shared" si="61"/>
        <v>37</v>
      </c>
      <c r="I96" s="375">
        <f t="shared" si="61"/>
        <v>78</v>
      </c>
      <c r="J96" s="374">
        <f t="shared" si="61"/>
        <v>37</v>
      </c>
      <c r="K96" s="373" t="str">
        <f t="shared" si="61"/>
        <v/>
      </c>
      <c r="L96" s="372">
        <f t="shared" si="61"/>
        <v>0.17356165075516491</v>
      </c>
      <c r="N96" s="412" t="s">
        <v>730</v>
      </c>
      <c r="O96" s="411"/>
      <c r="P96" s="410">
        <v>66</v>
      </c>
      <c r="Q96" s="409">
        <v>38</v>
      </c>
      <c r="R96" s="409">
        <v>80</v>
      </c>
      <c r="S96" s="408">
        <v>36</v>
      </c>
      <c r="T96" s="407" t="s">
        <v>444</v>
      </c>
      <c r="U96" s="406"/>
      <c r="V96" s="405" t="s">
        <v>444</v>
      </c>
      <c r="W96" s="405"/>
      <c r="X96" s="405">
        <v>95</v>
      </c>
    </row>
    <row r="97" spans="1:24">
      <c r="A97" s="370">
        <v>96</v>
      </c>
      <c r="B97" s="370" t="s">
        <v>729</v>
      </c>
      <c r="C97" s="377">
        <v>29189</v>
      </c>
      <c r="D97" s="370" t="s">
        <v>214</v>
      </c>
      <c r="E97" s="370" t="s">
        <v>11</v>
      </c>
      <c r="F97" s="376">
        <f t="shared" si="61"/>
        <v>0</v>
      </c>
      <c r="G97" s="375">
        <f t="shared" si="61"/>
        <v>72</v>
      </c>
      <c r="H97" s="375">
        <f t="shared" si="61"/>
        <v>36</v>
      </c>
      <c r="I97" s="375">
        <f t="shared" si="61"/>
        <v>74</v>
      </c>
      <c r="J97" s="374">
        <f t="shared" si="61"/>
        <v>37</v>
      </c>
      <c r="K97" s="373">
        <f t="shared" si="61"/>
        <v>0</v>
      </c>
      <c r="L97" s="372">
        <f t="shared" si="61"/>
        <v>0.30976614978254435</v>
      </c>
      <c r="N97" s="412" t="s">
        <v>728</v>
      </c>
      <c r="O97" s="411"/>
      <c r="P97" s="410">
        <v>67</v>
      </c>
      <c r="Q97" s="409">
        <v>48</v>
      </c>
      <c r="R97" s="409">
        <v>69</v>
      </c>
      <c r="S97" s="408">
        <v>42</v>
      </c>
      <c r="T97" s="407">
        <v>24.980858148348673</v>
      </c>
      <c r="U97" s="406">
        <v>0.1265196059700936</v>
      </c>
      <c r="V97" s="405">
        <v>187.45151300000001</v>
      </c>
      <c r="W97" s="405"/>
      <c r="X97" s="405">
        <v>96</v>
      </c>
    </row>
    <row r="98" spans="1:24">
      <c r="A98" s="370">
        <v>97</v>
      </c>
      <c r="B98" s="370" t="s">
        <v>726</v>
      </c>
      <c r="C98" s="377">
        <v>35209</v>
      </c>
      <c r="D98" s="370" t="s">
        <v>214</v>
      </c>
      <c r="E98" s="370" t="s">
        <v>11</v>
      </c>
      <c r="F98" s="376"/>
      <c r="G98" s="375"/>
      <c r="H98" s="375"/>
      <c r="I98" s="375"/>
      <c r="J98" s="374"/>
      <c r="K98" s="373"/>
      <c r="L98" s="372"/>
      <c r="N98" s="412" t="s">
        <v>727</v>
      </c>
      <c r="O98" s="411">
        <v>3.4891220672580145E-2</v>
      </c>
      <c r="P98" s="410">
        <v>69</v>
      </c>
      <c r="Q98" s="409">
        <v>39</v>
      </c>
      <c r="R98" s="409">
        <v>70</v>
      </c>
      <c r="S98" s="408">
        <v>35</v>
      </c>
      <c r="T98" s="407">
        <v>30.593606605570255</v>
      </c>
      <c r="U98" s="406">
        <v>0.27331848232250644</v>
      </c>
      <c r="V98" s="405">
        <v>10.112500000000001</v>
      </c>
      <c r="W98" s="405"/>
      <c r="X98" s="405">
        <v>97</v>
      </c>
    </row>
    <row r="99" spans="1:24">
      <c r="A99" s="370">
        <v>98</v>
      </c>
      <c r="B99" s="370" t="s">
        <v>726</v>
      </c>
      <c r="C99" s="377">
        <v>35209</v>
      </c>
      <c r="D99" s="370" t="s">
        <v>213</v>
      </c>
      <c r="E99" s="370" t="s">
        <v>11</v>
      </c>
      <c r="F99" s="376"/>
      <c r="G99" s="375"/>
      <c r="H99" s="375"/>
      <c r="I99" s="375"/>
      <c r="J99" s="374"/>
      <c r="K99" s="373"/>
      <c r="L99" s="372"/>
      <c r="N99" s="412" t="s">
        <v>725</v>
      </c>
      <c r="O99" s="411"/>
      <c r="P99" s="410">
        <v>70</v>
      </c>
      <c r="Q99" s="409">
        <v>42</v>
      </c>
      <c r="R99" s="409">
        <v>70</v>
      </c>
      <c r="S99" s="408">
        <v>38</v>
      </c>
      <c r="T99" s="407" t="s">
        <v>444</v>
      </c>
      <c r="U99" s="406">
        <v>0.23610619469026548</v>
      </c>
      <c r="V99" s="405">
        <v>34.527999999999999</v>
      </c>
      <c r="W99" s="405"/>
      <c r="X99" s="405">
        <v>98</v>
      </c>
    </row>
    <row r="100" spans="1:24">
      <c r="A100" s="370">
        <v>99</v>
      </c>
      <c r="B100" s="370" t="s">
        <v>723</v>
      </c>
      <c r="C100" s="377">
        <v>35209</v>
      </c>
      <c r="D100" s="370" t="s">
        <v>214</v>
      </c>
      <c r="E100" s="370" t="s">
        <v>11</v>
      </c>
      <c r="F100" s="376"/>
      <c r="G100" s="375"/>
      <c r="H100" s="375"/>
      <c r="I100" s="375"/>
      <c r="J100" s="374"/>
      <c r="K100" s="373"/>
      <c r="L100" s="372"/>
      <c r="N100" s="401" t="s">
        <v>724</v>
      </c>
      <c r="O100" s="400"/>
      <c r="P100" s="399">
        <v>70</v>
      </c>
      <c r="Q100" s="375">
        <v>0</v>
      </c>
      <c r="R100" s="375">
        <v>75</v>
      </c>
      <c r="S100" s="374">
        <v>0</v>
      </c>
      <c r="T100" s="373" t="s">
        <v>444</v>
      </c>
      <c r="U100" s="398"/>
      <c r="V100" s="370" t="s">
        <v>444</v>
      </c>
      <c r="X100" s="370">
        <v>99</v>
      </c>
    </row>
    <row r="101" spans="1:24">
      <c r="A101" s="370">
        <v>100</v>
      </c>
      <c r="B101" s="370" t="s">
        <v>723</v>
      </c>
      <c r="C101" s="377">
        <v>35209</v>
      </c>
      <c r="D101" s="370" t="s">
        <v>213</v>
      </c>
      <c r="E101" s="370" t="s">
        <v>11</v>
      </c>
      <c r="F101" s="376"/>
      <c r="G101" s="375"/>
      <c r="H101" s="375"/>
      <c r="I101" s="375"/>
      <c r="J101" s="374"/>
      <c r="K101" s="373"/>
      <c r="L101" s="372"/>
      <c r="N101" s="412" t="s">
        <v>722</v>
      </c>
      <c r="O101" s="411"/>
      <c r="P101" s="410">
        <v>72</v>
      </c>
      <c r="Q101" s="409">
        <v>45</v>
      </c>
      <c r="R101" s="409">
        <v>80</v>
      </c>
      <c r="S101" s="408">
        <v>42</v>
      </c>
      <c r="T101" s="407"/>
      <c r="U101" s="406">
        <v>0.28730906781643772</v>
      </c>
      <c r="V101" s="405">
        <v>21.323</v>
      </c>
      <c r="W101" s="405"/>
      <c r="X101" s="405">
        <v>100</v>
      </c>
    </row>
    <row r="102" spans="1:24">
      <c r="A102" s="370">
        <v>101</v>
      </c>
      <c r="B102" s="370" t="s">
        <v>720</v>
      </c>
      <c r="C102" s="377">
        <v>35209</v>
      </c>
      <c r="D102" s="370" t="s">
        <v>214</v>
      </c>
      <c r="E102" s="370" t="s">
        <v>11</v>
      </c>
      <c r="F102" s="376"/>
      <c r="G102" s="375"/>
      <c r="H102" s="375"/>
      <c r="I102" s="375"/>
      <c r="J102" s="374"/>
      <c r="K102" s="373"/>
      <c r="L102" s="372"/>
      <c r="N102" s="412" t="s">
        <v>721</v>
      </c>
      <c r="O102" s="411"/>
      <c r="P102" s="410">
        <v>74.3</v>
      </c>
      <c r="Q102" s="409">
        <v>37.5</v>
      </c>
      <c r="R102" s="409">
        <v>75.5</v>
      </c>
      <c r="S102" s="408">
        <v>34.5</v>
      </c>
      <c r="T102" s="407" t="s">
        <v>444</v>
      </c>
      <c r="U102" s="406">
        <v>0.26546329054096318</v>
      </c>
      <c r="V102" s="405">
        <v>10.568</v>
      </c>
      <c r="W102" s="405"/>
      <c r="X102" s="405">
        <v>101</v>
      </c>
    </row>
    <row r="103" spans="1:24">
      <c r="A103" s="370">
        <v>102</v>
      </c>
      <c r="B103" s="370" t="s">
        <v>720</v>
      </c>
      <c r="C103" s="377">
        <v>35209</v>
      </c>
      <c r="D103" s="370" t="s">
        <v>213</v>
      </c>
      <c r="E103" s="370" t="s">
        <v>11</v>
      </c>
      <c r="F103" s="376"/>
      <c r="G103" s="375"/>
      <c r="H103" s="375"/>
      <c r="I103" s="375"/>
      <c r="J103" s="374"/>
      <c r="K103" s="373"/>
      <c r="L103" s="372"/>
      <c r="N103" s="412" t="s">
        <v>719</v>
      </c>
      <c r="O103" s="411">
        <v>4.198931344086293E-2</v>
      </c>
      <c r="P103" s="410">
        <v>70</v>
      </c>
      <c r="Q103" s="409">
        <v>40</v>
      </c>
      <c r="R103" s="409">
        <v>80</v>
      </c>
      <c r="S103" s="408">
        <v>39</v>
      </c>
      <c r="T103" s="407">
        <v>31.889129498295652</v>
      </c>
      <c r="U103" s="406">
        <v>0.31770808967621539</v>
      </c>
      <c r="V103" s="405">
        <v>26.251999999999999</v>
      </c>
      <c r="W103" s="405"/>
      <c r="X103" s="405">
        <v>102</v>
      </c>
    </row>
    <row r="104" spans="1:24">
      <c r="A104" s="370">
        <v>103</v>
      </c>
      <c r="B104" s="370" t="s">
        <v>718</v>
      </c>
      <c r="C104" s="377">
        <v>35209</v>
      </c>
      <c r="D104" s="370" t="s">
        <v>214</v>
      </c>
      <c r="E104" s="370" t="s">
        <v>11</v>
      </c>
      <c r="F104" s="376"/>
      <c r="G104" s="375"/>
      <c r="H104" s="375"/>
      <c r="I104" s="375"/>
      <c r="J104" s="374"/>
      <c r="K104" s="373"/>
      <c r="L104" s="372"/>
      <c r="N104" s="412" t="s">
        <v>717</v>
      </c>
      <c r="O104" s="411"/>
      <c r="P104" s="410">
        <v>74</v>
      </c>
      <c r="Q104" s="409">
        <v>48</v>
      </c>
      <c r="R104" s="409">
        <v>88</v>
      </c>
      <c r="S104" s="408">
        <v>42</v>
      </c>
      <c r="T104" s="407">
        <v>31.018432008135505</v>
      </c>
      <c r="U104" s="406">
        <v>0.3725274241155998</v>
      </c>
      <c r="V104" s="405">
        <v>14.243</v>
      </c>
      <c r="W104" s="405"/>
      <c r="X104" s="405">
        <v>103</v>
      </c>
    </row>
    <row r="105" spans="1:24">
      <c r="A105" s="370">
        <v>104</v>
      </c>
      <c r="B105" s="370" t="s">
        <v>716</v>
      </c>
      <c r="C105" s="377">
        <v>29189</v>
      </c>
      <c r="D105" s="370" t="s">
        <v>213</v>
      </c>
      <c r="E105" s="370" t="s">
        <v>11</v>
      </c>
      <c r="F105" s="376"/>
      <c r="G105" s="375"/>
      <c r="H105" s="375"/>
      <c r="I105" s="375"/>
      <c r="J105" s="374"/>
      <c r="K105" s="373"/>
      <c r="L105" s="372"/>
      <c r="N105" s="412" t="s">
        <v>715</v>
      </c>
      <c r="O105" s="411"/>
      <c r="P105" s="410">
        <v>80</v>
      </c>
      <c r="Q105" s="409">
        <v>45</v>
      </c>
      <c r="R105" s="409">
        <v>85</v>
      </c>
      <c r="S105" s="408">
        <v>45</v>
      </c>
      <c r="T105" s="407" t="s">
        <v>444</v>
      </c>
      <c r="U105" s="406">
        <v>0.10795193210896252</v>
      </c>
      <c r="V105" s="405">
        <v>137.70099999999999</v>
      </c>
      <c r="W105" s="405"/>
      <c r="X105" s="405">
        <v>104</v>
      </c>
    </row>
    <row r="106" spans="1:24">
      <c r="A106" s="370">
        <v>105</v>
      </c>
      <c r="B106" s="370" t="s">
        <v>714</v>
      </c>
      <c r="C106" s="377">
        <v>29189</v>
      </c>
      <c r="D106" s="370" t="s">
        <v>214</v>
      </c>
      <c r="E106" s="370" t="s">
        <v>11</v>
      </c>
      <c r="F106" s="376">
        <f t="shared" ref="F106:L106" si="62">O57</f>
        <v>0</v>
      </c>
      <c r="G106" s="375">
        <f t="shared" si="62"/>
        <v>67.900000000000006</v>
      </c>
      <c r="H106" s="375">
        <f t="shared" si="62"/>
        <v>44</v>
      </c>
      <c r="I106" s="375">
        <f t="shared" si="62"/>
        <v>68.52</v>
      </c>
      <c r="J106" s="374">
        <f t="shared" si="62"/>
        <v>38</v>
      </c>
      <c r="K106" s="373">
        <f t="shared" si="62"/>
        <v>0</v>
      </c>
      <c r="L106" s="372">
        <f t="shared" si="62"/>
        <v>0.25009485094850947</v>
      </c>
      <c r="N106" s="412" t="s">
        <v>578</v>
      </c>
      <c r="O106" s="411"/>
      <c r="P106" s="410">
        <v>74</v>
      </c>
      <c r="Q106" s="409">
        <v>52</v>
      </c>
      <c r="R106" s="409">
        <v>82</v>
      </c>
      <c r="S106" s="408">
        <v>48</v>
      </c>
      <c r="T106" s="407" t="s">
        <v>444</v>
      </c>
      <c r="U106" s="406">
        <v>0.1757134564395425</v>
      </c>
      <c r="V106" s="405">
        <v>262.69600000000003</v>
      </c>
      <c r="W106" s="405"/>
      <c r="X106" s="405">
        <v>105</v>
      </c>
    </row>
    <row r="107" spans="1:24">
      <c r="A107" s="370">
        <v>106</v>
      </c>
      <c r="B107" s="370" t="s">
        <v>713</v>
      </c>
      <c r="C107" s="377">
        <v>29188</v>
      </c>
      <c r="D107" s="370" t="s">
        <v>213</v>
      </c>
      <c r="E107" s="370" t="s">
        <v>12</v>
      </c>
      <c r="F107" s="376"/>
      <c r="G107" s="375"/>
      <c r="H107" s="375"/>
      <c r="I107" s="375"/>
      <c r="J107" s="374"/>
      <c r="K107" s="373"/>
      <c r="L107" s="372"/>
      <c r="N107" s="412" t="s">
        <v>712</v>
      </c>
      <c r="O107" s="411">
        <v>1.6020721412125863E-2</v>
      </c>
      <c r="P107" s="410">
        <v>75</v>
      </c>
      <c r="Q107" s="409">
        <v>41</v>
      </c>
      <c r="R107" s="409">
        <v>76</v>
      </c>
      <c r="S107" s="408">
        <v>36</v>
      </c>
      <c r="T107" s="407">
        <v>38.430332926347113</v>
      </c>
      <c r="U107" s="406">
        <v>0.28141756848981181</v>
      </c>
      <c r="V107" s="405">
        <v>29.481999999999999</v>
      </c>
      <c r="W107" s="405"/>
      <c r="X107" s="405">
        <v>106</v>
      </c>
    </row>
    <row r="108" spans="1:24">
      <c r="A108" s="370">
        <v>107</v>
      </c>
      <c r="B108" s="370" t="s">
        <v>711</v>
      </c>
      <c r="C108" s="377">
        <v>29189</v>
      </c>
      <c r="D108" s="370" t="s">
        <v>213</v>
      </c>
      <c r="E108" s="370" t="s">
        <v>11</v>
      </c>
      <c r="F108" s="376"/>
      <c r="G108" s="375"/>
      <c r="H108" s="375"/>
      <c r="I108" s="375"/>
      <c r="J108" s="374"/>
      <c r="K108" s="373"/>
      <c r="L108" s="372"/>
      <c r="N108" s="394" t="s">
        <v>566</v>
      </c>
      <c r="O108" s="393">
        <v>3.8071326441955766E-2</v>
      </c>
      <c r="P108" s="392">
        <v>68.7</v>
      </c>
      <c r="Q108" s="391">
        <v>49.7</v>
      </c>
      <c r="R108" s="391">
        <v>70.8</v>
      </c>
      <c r="S108" s="390">
        <v>46</v>
      </c>
      <c r="T108" s="389">
        <v>22.152504600492247</v>
      </c>
      <c r="U108" s="388">
        <v>0.20717171142467</v>
      </c>
      <c r="V108" s="380">
        <v>111.47799999999999</v>
      </c>
      <c r="W108" s="380"/>
      <c r="X108" s="380">
        <v>107</v>
      </c>
    </row>
    <row r="109" spans="1:24">
      <c r="A109" s="370">
        <v>108</v>
      </c>
      <c r="B109" s="370" t="s">
        <v>710</v>
      </c>
      <c r="C109" s="377">
        <v>29189</v>
      </c>
      <c r="D109" s="370" t="s">
        <v>213</v>
      </c>
      <c r="E109" s="370" t="s">
        <v>11</v>
      </c>
      <c r="F109" s="376">
        <f t="shared" ref="F109:L110" si="63">O58</f>
        <v>0.05</v>
      </c>
      <c r="G109" s="375">
        <f t="shared" si="63"/>
        <v>68</v>
      </c>
      <c r="H109" s="375">
        <f t="shared" si="63"/>
        <v>33</v>
      </c>
      <c r="I109" s="375">
        <f t="shared" si="63"/>
        <v>72</v>
      </c>
      <c r="J109" s="374">
        <f t="shared" si="63"/>
        <v>35</v>
      </c>
      <c r="K109" s="373">
        <f t="shared" si="63"/>
        <v>35.964255843641325</v>
      </c>
      <c r="L109" s="372">
        <f t="shared" si="63"/>
        <v>0.27610526315789474</v>
      </c>
      <c r="N109" s="412" t="s">
        <v>559</v>
      </c>
      <c r="O109" s="411"/>
      <c r="P109" s="410">
        <v>69</v>
      </c>
      <c r="Q109" s="409">
        <v>40</v>
      </c>
      <c r="R109" s="409">
        <v>73</v>
      </c>
      <c r="S109" s="408">
        <v>36</v>
      </c>
      <c r="T109" s="407">
        <v>42.092665479648893</v>
      </c>
      <c r="U109" s="406">
        <v>0.23629304613748173</v>
      </c>
      <c r="V109" s="405">
        <v>143.596</v>
      </c>
      <c r="W109" s="405"/>
      <c r="X109" s="405">
        <v>108</v>
      </c>
    </row>
    <row r="110" spans="1:24">
      <c r="A110" s="370">
        <v>109</v>
      </c>
      <c r="B110" s="370" t="s">
        <v>709</v>
      </c>
      <c r="C110" s="377">
        <v>29189</v>
      </c>
      <c r="D110" s="370" t="s">
        <v>213</v>
      </c>
      <c r="E110" s="370" t="s">
        <v>11</v>
      </c>
      <c r="F110" s="376">
        <f t="shared" si="63"/>
        <v>1.2185833968012186E-2</v>
      </c>
      <c r="G110" s="375">
        <f t="shared" si="63"/>
        <v>65</v>
      </c>
      <c r="H110" s="375">
        <f t="shared" si="63"/>
        <v>40</v>
      </c>
      <c r="I110" s="375">
        <f t="shared" si="63"/>
        <v>72</v>
      </c>
      <c r="J110" s="374">
        <f t="shared" si="63"/>
        <v>38</v>
      </c>
      <c r="K110" s="373">
        <f t="shared" si="63"/>
        <v>28.453720804465171</v>
      </c>
      <c r="L110" s="372">
        <f t="shared" si="63"/>
        <v>0.40100231303006939</v>
      </c>
      <c r="N110" s="412" t="s">
        <v>708</v>
      </c>
      <c r="O110" s="411"/>
      <c r="P110" s="410">
        <v>85</v>
      </c>
      <c r="Q110" s="409">
        <v>50</v>
      </c>
      <c r="R110" s="409">
        <v>105</v>
      </c>
      <c r="S110" s="408">
        <v>50</v>
      </c>
      <c r="T110" s="407" t="s">
        <v>444</v>
      </c>
      <c r="U110" s="406"/>
      <c r="V110" s="405" t="s">
        <v>444</v>
      </c>
      <c r="W110" s="405"/>
      <c r="X110" s="405">
        <v>109</v>
      </c>
    </row>
    <row r="111" spans="1:24">
      <c r="A111" s="370">
        <v>110</v>
      </c>
      <c r="B111" s="370" t="s">
        <v>707</v>
      </c>
      <c r="C111" s="377">
        <v>19438</v>
      </c>
      <c r="D111" s="370" t="s">
        <v>214</v>
      </c>
      <c r="E111" s="370" t="s">
        <v>12</v>
      </c>
      <c r="F111" s="376"/>
      <c r="G111" s="375"/>
      <c r="H111" s="375"/>
      <c r="I111" s="375"/>
      <c r="J111" s="374"/>
      <c r="K111" s="373"/>
      <c r="L111" s="372"/>
      <c r="N111" s="412" t="s">
        <v>553</v>
      </c>
      <c r="O111" s="411"/>
      <c r="P111" s="410">
        <v>70</v>
      </c>
      <c r="Q111" s="409">
        <v>36</v>
      </c>
      <c r="R111" s="409">
        <v>73</v>
      </c>
      <c r="S111" s="408">
        <v>34</v>
      </c>
      <c r="T111" s="407">
        <v>37.872396067668497</v>
      </c>
      <c r="U111" s="406">
        <v>0.19338463012036652</v>
      </c>
      <c r="V111" s="405">
        <v>25.263999999999999</v>
      </c>
      <c r="W111" s="405"/>
      <c r="X111" s="405">
        <v>110</v>
      </c>
    </row>
    <row r="112" spans="1:24">
      <c r="A112" s="370">
        <v>111</v>
      </c>
      <c r="B112" s="370" t="s">
        <v>707</v>
      </c>
      <c r="C112" s="377">
        <v>19438</v>
      </c>
      <c r="D112" s="370" t="s">
        <v>213</v>
      </c>
      <c r="E112" s="370" t="s">
        <v>12</v>
      </c>
      <c r="F112" s="376"/>
      <c r="G112" s="375"/>
      <c r="H112" s="375"/>
      <c r="I112" s="375"/>
      <c r="J112" s="374"/>
      <c r="K112" s="373"/>
      <c r="L112" s="372"/>
      <c r="N112" s="412" t="s">
        <v>706</v>
      </c>
      <c r="O112" s="411"/>
      <c r="P112" s="410">
        <v>72</v>
      </c>
      <c r="Q112" s="409">
        <v>0</v>
      </c>
      <c r="R112" s="409">
        <v>72</v>
      </c>
      <c r="S112" s="408">
        <v>0</v>
      </c>
      <c r="T112" s="407" t="s">
        <v>444</v>
      </c>
      <c r="U112" s="406"/>
      <c r="V112" s="405" t="s">
        <v>444</v>
      </c>
      <c r="W112" s="405"/>
      <c r="X112" s="405">
        <v>111</v>
      </c>
    </row>
    <row r="113" spans="1:24">
      <c r="A113" s="370">
        <v>112</v>
      </c>
      <c r="B113" s="370" t="s">
        <v>705</v>
      </c>
      <c r="C113" s="377">
        <v>29189</v>
      </c>
      <c r="D113" s="370" t="s">
        <v>213</v>
      </c>
      <c r="E113" s="370" t="s">
        <v>11</v>
      </c>
      <c r="F113" s="376"/>
      <c r="G113" s="375"/>
      <c r="H113" s="375"/>
      <c r="I113" s="375"/>
      <c r="J113" s="374"/>
      <c r="K113" s="373"/>
      <c r="L113" s="372"/>
      <c r="N113" s="412" t="s">
        <v>704</v>
      </c>
      <c r="O113" s="411">
        <v>1.1251839242953175E-2</v>
      </c>
      <c r="P113" s="410">
        <v>67</v>
      </c>
      <c r="Q113" s="409">
        <v>40</v>
      </c>
      <c r="R113" s="409">
        <v>80</v>
      </c>
      <c r="S113" s="408">
        <v>38</v>
      </c>
      <c r="T113" s="407">
        <v>32.019368239910655</v>
      </c>
      <c r="U113" s="406">
        <v>0.30101251787225353</v>
      </c>
      <c r="V113" s="405">
        <v>23.954999999999998</v>
      </c>
      <c r="W113" s="405"/>
      <c r="X113" s="405">
        <v>112</v>
      </c>
    </row>
    <row r="114" spans="1:24">
      <c r="A114" s="370">
        <v>113</v>
      </c>
      <c r="B114" s="370" t="s">
        <v>703</v>
      </c>
      <c r="C114" s="377">
        <v>29188</v>
      </c>
      <c r="D114" s="370" t="s">
        <v>213</v>
      </c>
      <c r="E114" s="370" t="s">
        <v>12</v>
      </c>
      <c r="F114" s="376">
        <f t="shared" ref="F114:L114" si="64">O61</f>
        <v>6.0532337821525582E-2</v>
      </c>
      <c r="G114" s="375">
        <f t="shared" si="64"/>
        <v>76</v>
      </c>
      <c r="H114" s="375">
        <f t="shared" si="64"/>
        <v>43</v>
      </c>
      <c r="I114" s="375">
        <f t="shared" si="64"/>
        <v>77</v>
      </c>
      <c r="J114" s="374">
        <f t="shared" si="64"/>
        <v>41</v>
      </c>
      <c r="K114" s="373">
        <f t="shared" si="64"/>
        <v>36.951352733977416</v>
      </c>
      <c r="L114" s="372">
        <f t="shared" si="64"/>
        <v>0.32881061639588244</v>
      </c>
      <c r="N114" s="412" t="s">
        <v>702</v>
      </c>
      <c r="O114" s="411"/>
      <c r="P114" s="410">
        <v>83.5</v>
      </c>
      <c r="Q114" s="409">
        <v>55.9</v>
      </c>
      <c r="R114" s="409">
        <v>87.3</v>
      </c>
      <c r="S114" s="408">
        <v>51.9</v>
      </c>
      <c r="T114" s="407" t="s">
        <v>444</v>
      </c>
      <c r="U114" s="406">
        <v>0.24901553425563058</v>
      </c>
      <c r="V114" s="405">
        <v>159.05099999999999</v>
      </c>
      <c r="W114" s="405"/>
      <c r="X114" s="405">
        <v>113</v>
      </c>
    </row>
    <row r="115" spans="1:24">
      <c r="A115" s="370">
        <v>114</v>
      </c>
      <c r="B115" s="370" t="s">
        <v>701</v>
      </c>
      <c r="C115" s="377">
        <v>29189</v>
      </c>
      <c r="D115" s="370" t="s">
        <v>213</v>
      </c>
      <c r="E115" s="370" t="s">
        <v>11</v>
      </c>
      <c r="F115" s="376"/>
      <c r="G115" s="375"/>
      <c r="H115" s="375"/>
      <c r="I115" s="375"/>
      <c r="J115" s="374"/>
      <c r="K115" s="373"/>
      <c r="L115" s="372"/>
      <c r="N115" s="412" t="s">
        <v>700</v>
      </c>
      <c r="O115" s="411"/>
      <c r="P115" s="410">
        <v>68</v>
      </c>
      <c r="Q115" s="409">
        <v>0</v>
      </c>
      <c r="R115" s="409">
        <v>70</v>
      </c>
      <c r="S115" s="408">
        <v>0</v>
      </c>
      <c r="T115" s="407" t="s">
        <v>444</v>
      </c>
      <c r="U115" s="406"/>
      <c r="V115" s="405" t="s">
        <v>444</v>
      </c>
      <c r="W115" s="405"/>
      <c r="X115" s="405">
        <v>114</v>
      </c>
    </row>
    <row r="116" spans="1:24">
      <c r="A116" s="370">
        <v>115</v>
      </c>
      <c r="B116" s="370" t="s">
        <v>699</v>
      </c>
      <c r="C116" s="377">
        <v>29189</v>
      </c>
      <c r="D116" s="370" t="s">
        <v>213</v>
      </c>
      <c r="E116" s="370" t="s">
        <v>11</v>
      </c>
      <c r="F116" s="376"/>
      <c r="G116" s="375"/>
      <c r="H116" s="375"/>
      <c r="I116" s="375"/>
      <c r="J116" s="374"/>
      <c r="K116" s="373"/>
      <c r="L116" s="372"/>
      <c r="N116" s="412" t="s">
        <v>698</v>
      </c>
      <c r="O116" s="411"/>
      <c r="P116" s="410">
        <v>65</v>
      </c>
      <c r="Q116" s="409">
        <v>33</v>
      </c>
      <c r="R116" s="409">
        <v>65</v>
      </c>
      <c r="S116" s="408">
        <v>34</v>
      </c>
      <c r="T116" s="407" t="s">
        <v>444</v>
      </c>
      <c r="U116" s="406">
        <v>0.26867898178124799</v>
      </c>
      <c r="V116" s="405">
        <v>23.041</v>
      </c>
      <c r="W116" s="405"/>
      <c r="X116" s="405">
        <v>115</v>
      </c>
    </row>
    <row r="117" spans="1:24">
      <c r="A117" s="370">
        <v>116</v>
      </c>
      <c r="B117" s="370" t="s">
        <v>697</v>
      </c>
      <c r="C117" s="377">
        <v>29189</v>
      </c>
      <c r="D117" s="370" t="s">
        <v>213</v>
      </c>
      <c r="E117" s="370" t="s">
        <v>11</v>
      </c>
      <c r="F117" s="376">
        <f t="shared" ref="F117:L117" si="65">O62</f>
        <v>0</v>
      </c>
      <c r="G117" s="375">
        <f t="shared" si="65"/>
        <v>67</v>
      </c>
      <c r="H117" s="375">
        <f t="shared" si="65"/>
        <v>36</v>
      </c>
      <c r="I117" s="375">
        <f t="shared" si="65"/>
        <v>71</v>
      </c>
      <c r="J117" s="374">
        <f t="shared" si="65"/>
        <v>34</v>
      </c>
      <c r="K117" s="373">
        <f t="shared" si="65"/>
        <v>35.586149795173704</v>
      </c>
      <c r="L117" s="372">
        <f t="shared" si="65"/>
        <v>0.33608655188459746</v>
      </c>
      <c r="N117" s="412" t="s">
        <v>696</v>
      </c>
      <c r="O117" s="411"/>
      <c r="P117" s="410">
        <v>68</v>
      </c>
      <c r="Q117" s="409">
        <v>31</v>
      </c>
      <c r="R117" s="409">
        <v>70</v>
      </c>
      <c r="S117" s="408">
        <v>32</v>
      </c>
      <c r="T117" s="407">
        <v>36.00190348631601</v>
      </c>
      <c r="U117" s="406">
        <v>0.18422348746035186</v>
      </c>
      <c r="V117" s="405">
        <v>41.408000000000001</v>
      </c>
      <c r="W117" s="405"/>
      <c r="X117" s="405">
        <v>116</v>
      </c>
    </row>
    <row r="118" spans="1:24">
      <c r="A118" s="370">
        <v>117</v>
      </c>
      <c r="B118" s="370" t="s">
        <v>695</v>
      </c>
      <c r="C118" s="377">
        <v>62761</v>
      </c>
      <c r="D118" s="370" t="s">
        <v>214</v>
      </c>
      <c r="E118" s="370" t="s">
        <v>12</v>
      </c>
      <c r="F118" s="376"/>
      <c r="G118" s="375"/>
      <c r="H118" s="375"/>
      <c r="I118" s="375"/>
      <c r="J118" s="374"/>
      <c r="K118" s="373"/>
      <c r="L118" s="372"/>
      <c r="N118" s="412" t="s">
        <v>694</v>
      </c>
      <c r="O118" s="411"/>
      <c r="P118" s="410">
        <v>70</v>
      </c>
      <c r="Q118" s="409">
        <v>40</v>
      </c>
      <c r="R118" s="409">
        <v>75</v>
      </c>
      <c r="S118" s="408">
        <v>35</v>
      </c>
      <c r="T118" s="407" t="s">
        <v>444</v>
      </c>
      <c r="U118" s="406"/>
      <c r="V118" s="405" t="s">
        <v>444</v>
      </c>
      <c r="W118" s="405"/>
      <c r="X118" s="405">
        <v>117</v>
      </c>
    </row>
    <row r="119" spans="1:24">
      <c r="A119" s="370">
        <v>118</v>
      </c>
      <c r="B119" s="370" t="s">
        <v>693</v>
      </c>
      <c r="C119" s="377">
        <v>29189</v>
      </c>
      <c r="D119" s="370" t="s">
        <v>213</v>
      </c>
      <c r="E119" s="370" t="s">
        <v>11</v>
      </c>
      <c r="F119" s="376"/>
      <c r="G119" s="375"/>
      <c r="H119" s="375"/>
      <c r="I119" s="375"/>
      <c r="J119" s="374"/>
      <c r="K119" s="373"/>
      <c r="L119" s="372"/>
      <c r="N119" s="412" t="s">
        <v>692</v>
      </c>
      <c r="O119" s="411"/>
      <c r="P119" s="410">
        <v>65</v>
      </c>
      <c r="Q119" s="409">
        <v>35</v>
      </c>
      <c r="R119" s="409">
        <v>80</v>
      </c>
      <c r="S119" s="408">
        <v>32</v>
      </c>
      <c r="T119" s="407"/>
      <c r="U119" s="406">
        <v>0.3172579453067258</v>
      </c>
      <c r="V119" s="405">
        <v>11.085000000000001</v>
      </c>
      <c r="W119" s="405"/>
      <c r="X119" s="405">
        <v>118</v>
      </c>
    </row>
    <row r="120" spans="1:24">
      <c r="A120" s="370">
        <v>119</v>
      </c>
      <c r="B120" s="370" t="s">
        <v>691</v>
      </c>
      <c r="C120" s="377">
        <v>65120</v>
      </c>
      <c r="D120" s="370" t="s">
        <v>214</v>
      </c>
      <c r="E120" s="370" t="s">
        <v>12</v>
      </c>
      <c r="F120" s="376">
        <f t="shared" ref="F120:L120" si="66">O63</f>
        <v>0</v>
      </c>
      <c r="G120" s="375">
        <f t="shared" si="66"/>
        <v>80</v>
      </c>
      <c r="H120" s="375">
        <f t="shared" si="66"/>
        <v>50</v>
      </c>
      <c r="I120" s="375">
        <f t="shared" si="66"/>
        <v>90</v>
      </c>
      <c r="J120" s="374">
        <f t="shared" si="66"/>
        <v>55</v>
      </c>
      <c r="K120" s="373">
        <f t="shared" si="66"/>
        <v>26.462430536530587</v>
      </c>
      <c r="L120" s="372">
        <f t="shared" si="66"/>
        <v>0.10822587144872053</v>
      </c>
      <c r="N120" s="412" t="s">
        <v>690</v>
      </c>
      <c r="O120" s="411">
        <v>0.27485276378343859</v>
      </c>
      <c r="P120" s="410">
        <v>73</v>
      </c>
      <c r="Q120" s="409">
        <v>36</v>
      </c>
      <c r="R120" s="409">
        <v>75</v>
      </c>
      <c r="S120" s="408">
        <v>38</v>
      </c>
      <c r="T120" s="407">
        <v>35.047064945836929</v>
      </c>
      <c r="U120" s="406">
        <v>0.27305641176182788</v>
      </c>
      <c r="V120" s="405">
        <v>14.858000000000001</v>
      </c>
      <c r="W120" s="405"/>
      <c r="X120" s="405">
        <v>119</v>
      </c>
    </row>
    <row r="121" spans="1:24">
      <c r="A121" s="370">
        <v>120</v>
      </c>
      <c r="B121" s="370" t="s">
        <v>689</v>
      </c>
      <c r="C121" s="377">
        <v>29189</v>
      </c>
      <c r="D121" s="370" t="s">
        <v>213</v>
      </c>
      <c r="E121" s="370" t="s">
        <v>11</v>
      </c>
      <c r="F121" s="376">
        <f t="shared" ref="F121:L123" si="67">O65</f>
        <v>0</v>
      </c>
      <c r="G121" s="375">
        <f t="shared" si="67"/>
        <v>75</v>
      </c>
      <c r="H121" s="375">
        <f t="shared" si="67"/>
        <v>36</v>
      </c>
      <c r="I121" s="375">
        <f t="shared" si="67"/>
        <v>75</v>
      </c>
      <c r="J121" s="374">
        <f t="shared" si="67"/>
        <v>34</v>
      </c>
      <c r="K121" s="373" t="str">
        <f t="shared" si="67"/>
        <v/>
      </c>
      <c r="L121" s="372">
        <f t="shared" si="67"/>
        <v>0.27605633802816903</v>
      </c>
      <c r="N121" s="412" t="s">
        <v>688</v>
      </c>
      <c r="O121" s="411"/>
      <c r="P121" s="410">
        <v>72</v>
      </c>
      <c r="Q121" s="409">
        <v>42</v>
      </c>
      <c r="R121" s="409">
        <v>74</v>
      </c>
      <c r="S121" s="408">
        <v>37</v>
      </c>
      <c r="T121" s="407">
        <v>32.767900746998279</v>
      </c>
      <c r="U121" s="406">
        <v>0.32580379714834662</v>
      </c>
      <c r="V121" s="405">
        <v>5.3337009999999996</v>
      </c>
      <c r="W121" s="405"/>
      <c r="X121" s="405">
        <v>120</v>
      </c>
    </row>
    <row r="122" spans="1:24">
      <c r="A122" s="370">
        <v>121</v>
      </c>
      <c r="B122" s="370" t="s">
        <v>687</v>
      </c>
      <c r="C122" s="377">
        <v>29189</v>
      </c>
      <c r="D122" s="370" t="s">
        <v>213</v>
      </c>
      <c r="E122" s="370" t="s">
        <v>11</v>
      </c>
      <c r="F122" s="376">
        <f t="shared" si="67"/>
        <v>0</v>
      </c>
      <c r="G122" s="375">
        <f t="shared" si="67"/>
        <v>68</v>
      </c>
      <c r="H122" s="375">
        <f t="shared" si="67"/>
        <v>41</v>
      </c>
      <c r="I122" s="375">
        <f t="shared" si="67"/>
        <v>70</v>
      </c>
      <c r="J122" s="374">
        <f t="shared" si="67"/>
        <v>36</v>
      </c>
      <c r="K122" s="373">
        <f t="shared" si="67"/>
        <v>30.64825300254796</v>
      </c>
      <c r="L122" s="372">
        <f t="shared" si="67"/>
        <v>0.19962812148031642</v>
      </c>
      <c r="N122" s="412" t="s">
        <v>508</v>
      </c>
      <c r="O122" s="411">
        <v>2.1120897419043862E-2</v>
      </c>
      <c r="P122" s="410">
        <v>80</v>
      </c>
      <c r="Q122" s="409">
        <v>40</v>
      </c>
      <c r="R122" s="409">
        <v>80</v>
      </c>
      <c r="S122" s="408">
        <v>40</v>
      </c>
      <c r="T122" s="407">
        <v>51.616798161181421</v>
      </c>
      <c r="U122" s="406">
        <v>0.11332199292716773</v>
      </c>
      <c r="V122" s="405">
        <v>39.615000000000002</v>
      </c>
      <c r="W122" s="405"/>
      <c r="X122" s="405">
        <v>121</v>
      </c>
    </row>
    <row r="123" spans="1:24">
      <c r="A123" s="370">
        <v>122</v>
      </c>
      <c r="B123" s="370" t="s">
        <v>686</v>
      </c>
      <c r="C123" s="377">
        <v>44023</v>
      </c>
      <c r="D123" s="370" t="s">
        <v>214</v>
      </c>
      <c r="E123" s="370" t="s">
        <v>12</v>
      </c>
      <c r="F123" s="376">
        <f t="shared" si="67"/>
        <v>0</v>
      </c>
      <c r="G123" s="375">
        <f t="shared" si="67"/>
        <v>80.5</v>
      </c>
      <c r="H123" s="375">
        <f t="shared" si="67"/>
        <v>52.2</v>
      </c>
      <c r="I123" s="375">
        <f t="shared" si="67"/>
        <v>85</v>
      </c>
      <c r="J123" s="374">
        <f t="shared" si="67"/>
        <v>51.2</v>
      </c>
      <c r="K123" s="373" t="str">
        <f t="shared" si="67"/>
        <v/>
      </c>
      <c r="L123" s="372">
        <f t="shared" si="67"/>
        <v>9.8541692509985887E-2</v>
      </c>
      <c r="N123" s="412" t="s">
        <v>685</v>
      </c>
      <c r="O123" s="411"/>
      <c r="P123" s="410">
        <v>66</v>
      </c>
      <c r="Q123" s="409">
        <v>37.5</v>
      </c>
      <c r="R123" s="409">
        <v>75</v>
      </c>
      <c r="S123" s="408">
        <v>36</v>
      </c>
      <c r="T123" s="407">
        <v>28.233937756446295</v>
      </c>
      <c r="U123" s="406">
        <v>0.18274293308797218</v>
      </c>
      <c r="V123" s="405">
        <v>63.951999999999998</v>
      </c>
      <c r="W123" s="405"/>
      <c r="X123" s="405">
        <v>122</v>
      </c>
    </row>
    <row r="124" spans="1:24">
      <c r="A124" s="370">
        <v>123</v>
      </c>
      <c r="B124" s="370" t="s">
        <v>684</v>
      </c>
      <c r="C124" s="377">
        <v>44023</v>
      </c>
      <c r="D124" s="370" t="s">
        <v>214</v>
      </c>
      <c r="E124" s="370" t="s">
        <v>12</v>
      </c>
      <c r="F124" s="376">
        <f t="shared" ref="F124:L124" si="68">F123</f>
        <v>0</v>
      </c>
      <c r="G124" s="375">
        <f t="shared" si="68"/>
        <v>80.5</v>
      </c>
      <c r="H124" s="375">
        <f t="shared" si="68"/>
        <v>52.2</v>
      </c>
      <c r="I124" s="375">
        <f t="shared" si="68"/>
        <v>85</v>
      </c>
      <c r="J124" s="374">
        <f t="shared" si="68"/>
        <v>51.2</v>
      </c>
      <c r="K124" s="373" t="str">
        <f t="shared" si="68"/>
        <v/>
      </c>
      <c r="L124" s="372">
        <f t="shared" si="68"/>
        <v>9.8541692509985887E-2</v>
      </c>
      <c r="N124" s="412" t="s">
        <v>683</v>
      </c>
      <c r="O124" s="411"/>
      <c r="P124" s="410">
        <v>65</v>
      </c>
      <c r="Q124" s="409">
        <v>43</v>
      </c>
      <c r="R124" s="409">
        <v>68</v>
      </c>
      <c r="S124" s="408">
        <v>36</v>
      </c>
      <c r="T124" s="407">
        <v>28.562911929118126</v>
      </c>
      <c r="U124" s="406">
        <v>0.25218417118295644</v>
      </c>
      <c r="V124" s="405">
        <v>64.025000000000006</v>
      </c>
      <c r="W124" s="405"/>
      <c r="X124" s="405">
        <v>123</v>
      </c>
    </row>
    <row r="125" spans="1:24">
      <c r="A125" s="370">
        <v>124</v>
      </c>
      <c r="B125" s="370" t="s">
        <v>682</v>
      </c>
      <c r="C125" s="377">
        <v>29189</v>
      </c>
      <c r="D125" s="370" t="s">
        <v>213</v>
      </c>
      <c r="E125" s="370" t="s">
        <v>11</v>
      </c>
      <c r="F125" s="376"/>
      <c r="G125" s="375"/>
      <c r="H125" s="375"/>
      <c r="I125" s="375"/>
      <c r="J125" s="374"/>
      <c r="K125" s="373"/>
      <c r="L125" s="372"/>
      <c r="N125" s="412" t="s">
        <v>681</v>
      </c>
      <c r="O125" s="411">
        <v>2.4506092104357405E-2</v>
      </c>
      <c r="P125" s="410">
        <v>70</v>
      </c>
      <c r="Q125" s="409">
        <v>36</v>
      </c>
      <c r="R125" s="409">
        <v>75</v>
      </c>
      <c r="S125" s="408">
        <v>33</v>
      </c>
      <c r="T125" s="407">
        <v>35.419468841367362</v>
      </c>
      <c r="U125" s="406">
        <v>0.27393973608072825</v>
      </c>
      <c r="V125" s="405">
        <v>10.289</v>
      </c>
      <c r="W125" s="405"/>
      <c r="X125" s="405">
        <v>124</v>
      </c>
    </row>
    <row r="126" spans="1:24">
      <c r="A126" s="370">
        <v>125</v>
      </c>
      <c r="B126" s="370" t="s">
        <v>680</v>
      </c>
      <c r="C126" s="377">
        <v>29188</v>
      </c>
      <c r="D126" s="370" t="s">
        <v>213</v>
      </c>
      <c r="E126" s="370" t="s">
        <v>12</v>
      </c>
      <c r="F126" s="376">
        <f t="shared" ref="F126:L129" si="69">O68</f>
        <v>0</v>
      </c>
      <c r="G126" s="375">
        <f t="shared" si="69"/>
        <v>77</v>
      </c>
      <c r="H126" s="375">
        <f t="shared" si="69"/>
        <v>42</v>
      </c>
      <c r="I126" s="375">
        <f t="shared" si="69"/>
        <v>77</v>
      </c>
      <c r="J126" s="374">
        <f t="shared" si="69"/>
        <v>38</v>
      </c>
      <c r="K126" s="373">
        <f t="shared" si="69"/>
        <v>36.021988361628907</v>
      </c>
      <c r="L126" s="372">
        <f t="shared" si="69"/>
        <v>0.33411008062636904</v>
      </c>
      <c r="N126" s="412" t="s">
        <v>679</v>
      </c>
      <c r="O126" s="411"/>
      <c r="P126" s="410">
        <v>75</v>
      </c>
      <c r="Q126" s="409">
        <v>43</v>
      </c>
      <c r="R126" s="409">
        <v>80</v>
      </c>
      <c r="S126" s="408">
        <v>40</v>
      </c>
      <c r="T126" s="407" t="s">
        <v>444</v>
      </c>
      <c r="U126" s="406">
        <v>0.26871273487421904</v>
      </c>
      <c r="V126" s="405">
        <v>61.57</v>
      </c>
      <c r="W126" s="405"/>
      <c r="X126" s="405">
        <v>125</v>
      </c>
    </row>
    <row r="127" spans="1:24">
      <c r="A127" s="370">
        <v>126</v>
      </c>
      <c r="B127" s="370" t="s">
        <v>678</v>
      </c>
      <c r="C127" s="377">
        <v>29189</v>
      </c>
      <c r="D127" s="370" t="s">
        <v>213</v>
      </c>
      <c r="E127" s="370" t="s">
        <v>11</v>
      </c>
      <c r="F127" s="376">
        <f t="shared" si="69"/>
        <v>0</v>
      </c>
      <c r="G127" s="375">
        <f t="shared" si="69"/>
        <v>75</v>
      </c>
      <c r="H127" s="375">
        <f t="shared" si="69"/>
        <v>40</v>
      </c>
      <c r="I127" s="375">
        <f t="shared" si="69"/>
        <v>75</v>
      </c>
      <c r="J127" s="374">
        <f t="shared" si="69"/>
        <v>38</v>
      </c>
      <c r="K127" s="373" t="str">
        <f t="shared" si="69"/>
        <v/>
      </c>
      <c r="L127" s="372">
        <f t="shared" si="69"/>
        <v>0.27943296492071118</v>
      </c>
      <c r="N127" s="401" t="s">
        <v>677</v>
      </c>
      <c r="O127" s="400">
        <v>0.13181579101162993</v>
      </c>
      <c r="P127" s="399">
        <v>69</v>
      </c>
      <c r="Q127" s="375">
        <v>38</v>
      </c>
      <c r="R127" s="375">
        <v>72</v>
      </c>
      <c r="S127" s="374">
        <v>34</v>
      </c>
      <c r="T127" s="373">
        <v>34.959378292219078</v>
      </c>
      <c r="U127" s="398">
        <v>0.24600316381138299</v>
      </c>
      <c r="V127" s="370">
        <v>22.402000000000001</v>
      </c>
      <c r="X127" s="370">
        <v>126</v>
      </c>
    </row>
    <row r="128" spans="1:24">
      <c r="A128" s="370">
        <v>127</v>
      </c>
      <c r="B128" s="370" t="s">
        <v>676</v>
      </c>
      <c r="C128" s="377">
        <v>29188</v>
      </c>
      <c r="D128" s="370" t="s">
        <v>213</v>
      </c>
      <c r="E128" s="370" t="s">
        <v>12</v>
      </c>
      <c r="F128" s="376">
        <f t="shared" si="69"/>
        <v>0</v>
      </c>
      <c r="G128" s="375">
        <f t="shared" si="69"/>
        <v>78</v>
      </c>
      <c r="H128" s="375">
        <f t="shared" si="69"/>
        <v>45</v>
      </c>
      <c r="I128" s="375">
        <f t="shared" si="69"/>
        <v>84</v>
      </c>
      <c r="J128" s="374">
        <f t="shared" si="69"/>
        <v>40</v>
      </c>
      <c r="K128" s="373">
        <f t="shared" si="69"/>
        <v>38.648805715167462</v>
      </c>
      <c r="L128" s="372">
        <f t="shared" si="69"/>
        <v>0.2534529513430398</v>
      </c>
      <c r="N128" s="412" t="s">
        <v>675</v>
      </c>
      <c r="O128" s="411"/>
      <c r="P128" s="410">
        <v>70</v>
      </c>
      <c r="Q128" s="409">
        <v>42</v>
      </c>
      <c r="R128" s="409">
        <v>72</v>
      </c>
      <c r="S128" s="408">
        <v>35</v>
      </c>
      <c r="T128" s="407">
        <v>31.90301255026986</v>
      </c>
      <c r="U128" s="406">
        <v>0.24153851746828081</v>
      </c>
      <c r="V128" s="405">
        <v>20.863</v>
      </c>
      <c r="W128" s="405"/>
      <c r="X128" s="405">
        <v>127</v>
      </c>
    </row>
    <row r="129" spans="1:24">
      <c r="A129" s="370">
        <v>128</v>
      </c>
      <c r="B129" s="370" t="s">
        <v>674</v>
      </c>
      <c r="C129" s="377">
        <v>32264</v>
      </c>
      <c r="D129" s="370" t="s">
        <v>213</v>
      </c>
      <c r="E129" s="370" t="s">
        <v>11</v>
      </c>
      <c r="F129" s="376">
        <f t="shared" si="69"/>
        <v>2.9754204398447608E-2</v>
      </c>
      <c r="G129" s="375">
        <f t="shared" si="69"/>
        <v>65</v>
      </c>
      <c r="H129" s="375">
        <f t="shared" si="69"/>
        <v>40</v>
      </c>
      <c r="I129" s="375">
        <f t="shared" si="69"/>
        <v>75</v>
      </c>
      <c r="J129" s="374">
        <f t="shared" si="69"/>
        <v>39</v>
      </c>
      <c r="K129" s="373">
        <f t="shared" si="69"/>
        <v>0</v>
      </c>
      <c r="L129" s="372">
        <f t="shared" si="69"/>
        <v>0.39011764705882351</v>
      </c>
      <c r="N129" s="412" t="s">
        <v>673</v>
      </c>
      <c r="O129" s="411"/>
      <c r="P129" s="410">
        <v>68</v>
      </c>
      <c r="Q129" s="409">
        <v>44</v>
      </c>
      <c r="R129" s="409">
        <v>70</v>
      </c>
      <c r="S129" s="408">
        <v>39</v>
      </c>
      <c r="T129" s="407">
        <v>27.076615304008193</v>
      </c>
      <c r="U129" s="406">
        <v>0.49924357034795763</v>
      </c>
      <c r="V129" s="405">
        <v>5.9580000000000002</v>
      </c>
      <c r="W129" s="405"/>
      <c r="X129" s="405">
        <v>128</v>
      </c>
    </row>
    <row r="130" spans="1:24">
      <c r="A130" s="370">
        <v>129</v>
      </c>
      <c r="B130" s="370" t="s">
        <v>672</v>
      </c>
      <c r="C130" s="377">
        <v>29189</v>
      </c>
      <c r="D130" s="370" t="s">
        <v>214</v>
      </c>
      <c r="E130" s="370" t="s">
        <v>11</v>
      </c>
      <c r="F130" s="376"/>
      <c r="G130" s="375"/>
      <c r="H130" s="375"/>
      <c r="I130" s="375"/>
      <c r="J130" s="374"/>
      <c r="K130" s="373"/>
      <c r="L130" s="372"/>
      <c r="N130" s="412" t="s">
        <v>671</v>
      </c>
      <c r="O130" s="411"/>
      <c r="P130" s="410">
        <v>66</v>
      </c>
      <c r="Q130" s="409">
        <v>37</v>
      </c>
      <c r="R130" s="409">
        <v>65</v>
      </c>
      <c r="S130" s="408">
        <v>35</v>
      </c>
      <c r="T130" s="407" t="s">
        <v>444</v>
      </c>
      <c r="U130" s="406">
        <v>0.22099775357097445</v>
      </c>
      <c r="V130" s="405">
        <v>18.379000000000001</v>
      </c>
      <c r="W130" s="405"/>
      <c r="X130" s="405">
        <v>129</v>
      </c>
    </row>
    <row r="131" spans="1:24">
      <c r="A131" s="370">
        <v>130</v>
      </c>
      <c r="B131" s="370" t="s">
        <v>670</v>
      </c>
      <c r="C131" s="377">
        <v>29189</v>
      </c>
      <c r="D131" s="370" t="s">
        <v>213</v>
      </c>
      <c r="E131" s="370" t="s">
        <v>11</v>
      </c>
      <c r="F131" s="376">
        <f t="shared" ref="F131:L131" si="70">O73</f>
        <v>0</v>
      </c>
      <c r="G131" s="375">
        <f t="shared" si="70"/>
        <v>75</v>
      </c>
      <c r="H131" s="375">
        <f t="shared" si="70"/>
        <v>42</v>
      </c>
      <c r="I131" s="375">
        <f t="shared" si="70"/>
        <v>82</v>
      </c>
      <c r="J131" s="374">
        <f t="shared" si="70"/>
        <v>40</v>
      </c>
      <c r="K131" s="373" t="str">
        <f t="shared" si="70"/>
        <v/>
      </c>
      <c r="L131" s="372">
        <f t="shared" si="70"/>
        <v>0.15905077413790744</v>
      </c>
      <c r="N131" s="412" t="s">
        <v>669</v>
      </c>
      <c r="O131" s="411"/>
      <c r="P131" s="410">
        <v>60.38</v>
      </c>
      <c r="Q131" s="409">
        <v>38</v>
      </c>
      <c r="R131" s="409">
        <v>68</v>
      </c>
      <c r="S131" s="408">
        <v>35</v>
      </c>
      <c r="T131" s="407" t="s">
        <v>444</v>
      </c>
      <c r="U131" s="406"/>
      <c r="V131" s="405" t="s">
        <v>444</v>
      </c>
      <c r="W131" s="405"/>
      <c r="X131" s="405">
        <v>130</v>
      </c>
    </row>
    <row r="132" spans="1:24">
      <c r="A132" s="370">
        <v>131</v>
      </c>
      <c r="B132" s="370" t="s">
        <v>668</v>
      </c>
      <c r="C132" s="377">
        <v>29189</v>
      </c>
      <c r="D132" s="370" t="s">
        <v>213</v>
      </c>
      <c r="E132" s="370" t="s">
        <v>11</v>
      </c>
      <c r="F132" s="376"/>
      <c r="G132" s="375"/>
      <c r="H132" s="375"/>
      <c r="I132" s="375"/>
      <c r="J132" s="374"/>
      <c r="K132" s="373"/>
      <c r="L132" s="372"/>
      <c r="N132" s="412" t="s">
        <v>667</v>
      </c>
      <c r="O132" s="411">
        <v>0.2041240088577756</v>
      </c>
      <c r="P132" s="410">
        <v>70</v>
      </c>
      <c r="Q132" s="409">
        <v>42</v>
      </c>
      <c r="R132" s="409">
        <v>72</v>
      </c>
      <c r="S132" s="408">
        <v>35</v>
      </c>
      <c r="T132" s="407">
        <v>27.81311459801638</v>
      </c>
      <c r="U132" s="406">
        <v>0.24184353444267848</v>
      </c>
      <c r="V132" s="405">
        <v>21.117439999999998</v>
      </c>
      <c r="W132" s="405"/>
      <c r="X132" s="405">
        <v>131</v>
      </c>
    </row>
    <row r="133" spans="1:24">
      <c r="A133" s="370">
        <v>132</v>
      </c>
      <c r="B133" s="370" t="s">
        <v>666</v>
      </c>
      <c r="C133" s="377">
        <v>29189</v>
      </c>
      <c r="D133" s="370" t="s">
        <v>213</v>
      </c>
      <c r="E133" s="370" t="s">
        <v>11</v>
      </c>
      <c r="F133" s="376">
        <f t="shared" ref="F133:L134" si="71">O74</f>
        <v>1.7511330861145447E-3</v>
      </c>
      <c r="G133" s="375">
        <f t="shared" si="71"/>
        <v>64</v>
      </c>
      <c r="H133" s="375">
        <f t="shared" si="71"/>
        <v>45</v>
      </c>
      <c r="I133" s="375">
        <f t="shared" si="71"/>
        <v>78</v>
      </c>
      <c r="J133" s="374">
        <f t="shared" si="71"/>
        <v>39</v>
      </c>
      <c r="K133" s="373">
        <f t="shared" si="71"/>
        <v>41.341454254271277</v>
      </c>
      <c r="L133" s="372">
        <f t="shared" si="71"/>
        <v>0.23941212022937336</v>
      </c>
      <c r="N133" s="412" t="s">
        <v>665</v>
      </c>
      <c r="O133" s="411"/>
      <c r="P133" s="410">
        <v>64</v>
      </c>
      <c r="Q133" s="409">
        <v>45</v>
      </c>
      <c r="R133" s="409">
        <v>65</v>
      </c>
      <c r="S133" s="408">
        <v>40</v>
      </c>
      <c r="T133" s="407" t="s">
        <v>444</v>
      </c>
      <c r="U133" s="406">
        <v>0.19586194937631596</v>
      </c>
      <c r="V133" s="405">
        <v>91.226111000000003</v>
      </c>
      <c r="W133" s="405"/>
      <c r="X133" s="405">
        <v>132</v>
      </c>
    </row>
    <row r="134" spans="1:24">
      <c r="A134" s="370">
        <v>133</v>
      </c>
      <c r="B134" s="370" t="s">
        <v>664</v>
      </c>
      <c r="C134" s="377">
        <v>29189</v>
      </c>
      <c r="D134" s="370" t="s">
        <v>213</v>
      </c>
      <c r="E134" s="370" t="s">
        <v>11</v>
      </c>
      <c r="F134" s="376">
        <f t="shared" si="71"/>
        <v>0</v>
      </c>
      <c r="G134" s="375">
        <f t="shared" si="71"/>
        <v>68.400000000000006</v>
      </c>
      <c r="H134" s="375">
        <f t="shared" si="71"/>
        <v>38.1</v>
      </c>
      <c r="I134" s="375">
        <f t="shared" si="71"/>
        <v>73.3</v>
      </c>
      <c r="J134" s="374">
        <f t="shared" si="71"/>
        <v>33.1</v>
      </c>
      <c r="K134" s="373">
        <f t="shared" si="71"/>
        <v>45.625742555994066</v>
      </c>
      <c r="L134" s="372">
        <f t="shared" si="71"/>
        <v>0.23402607664954564</v>
      </c>
      <c r="N134" s="412" t="s">
        <v>663</v>
      </c>
      <c r="O134" s="411"/>
      <c r="P134" s="410">
        <v>73</v>
      </c>
      <c r="Q134" s="409">
        <v>0</v>
      </c>
      <c r="R134" s="409">
        <v>73</v>
      </c>
      <c r="S134" s="408">
        <v>0</v>
      </c>
      <c r="T134" s="407" t="s">
        <v>444</v>
      </c>
      <c r="U134" s="406"/>
      <c r="V134" s="405" t="s">
        <v>444</v>
      </c>
      <c r="W134" s="405"/>
      <c r="X134" s="405">
        <v>133</v>
      </c>
    </row>
    <row r="135" spans="1:24">
      <c r="A135" s="370">
        <v>134</v>
      </c>
      <c r="B135" s="370" t="s">
        <v>662</v>
      </c>
      <c r="C135" s="377">
        <v>29189</v>
      </c>
      <c r="D135" s="370" t="s">
        <v>213</v>
      </c>
      <c r="E135" s="370" t="s">
        <v>11</v>
      </c>
      <c r="F135" s="376"/>
      <c r="G135" s="375"/>
      <c r="H135" s="375"/>
      <c r="I135" s="375"/>
      <c r="J135" s="374"/>
      <c r="K135" s="373"/>
      <c r="L135" s="372"/>
      <c r="N135" s="412" t="s">
        <v>661</v>
      </c>
      <c r="O135" s="411"/>
      <c r="P135" s="410">
        <v>73</v>
      </c>
      <c r="Q135" s="409">
        <v>0</v>
      </c>
      <c r="R135" s="409">
        <v>73</v>
      </c>
      <c r="S135" s="408">
        <v>0</v>
      </c>
      <c r="T135" s="407">
        <v>28.55022805146475</v>
      </c>
      <c r="U135" s="406">
        <v>0.26233766233766231</v>
      </c>
      <c r="V135" s="405">
        <v>5.3959999999999999</v>
      </c>
      <c r="W135" s="405"/>
      <c r="X135" s="405">
        <v>134</v>
      </c>
    </row>
    <row r="136" spans="1:24">
      <c r="A136" s="370">
        <v>135</v>
      </c>
      <c r="B136" s="370" t="s">
        <v>660</v>
      </c>
      <c r="C136" s="377">
        <v>29189</v>
      </c>
      <c r="D136" s="370" t="s">
        <v>213</v>
      </c>
      <c r="E136" s="370" t="s">
        <v>11</v>
      </c>
      <c r="F136" s="376">
        <f t="shared" ref="F136:L136" si="72">O76</f>
        <v>0</v>
      </c>
      <c r="G136" s="375">
        <f t="shared" si="72"/>
        <v>70</v>
      </c>
      <c r="H136" s="375">
        <f t="shared" si="72"/>
        <v>38</v>
      </c>
      <c r="I136" s="375">
        <f t="shared" si="72"/>
        <v>71</v>
      </c>
      <c r="J136" s="374">
        <f t="shared" si="72"/>
        <v>34</v>
      </c>
      <c r="K136" s="373">
        <f t="shared" si="72"/>
        <v>39.165090999099291</v>
      </c>
      <c r="L136" s="372">
        <f t="shared" si="72"/>
        <v>0.24730127576054955</v>
      </c>
      <c r="N136" s="412" t="s">
        <v>659</v>
      </c>
      <c r="O136" s="411">
        <v>7.3937588207621141E-2</v>
      </c>
      <c r="P136" s="410">
        <v>70</v>
      </c>
      <c r="Q136" s="409">
        <v>34.5</v>
      </c>
      <c r="R136" s="409">
        <v>72</v>
      </c>
      <c r="S136" s="408">
        <v>33</v>
      </c>
      <c r="T136" s="407">
        <v>33.602151604771642</v>
      </c>
      <c r="U136" s="406">
        <v>0.21691643383286766</v>
      </c>
      <c r="V136" s="405">
        <v>9.2490000000000006</v>
      </c>
      <c r="W136" s="405"/>
      <c r="X136" s="405">
        <v>135</v>
      </c>
    </row>
    <row r="137" spans="1:24">
      <c r="A137" s="370">
        <v>136</v>
      </c>
      <c r="B137" s="370" t="s">
        <v>658</v>
      </c>
      <c r="C137" s="377">
        <v>29188</v>
      </c>
      <c r="D137" s="370" t="s">
        <v>213</v>
      </c>
      <c r="E137" s="370" t="s">
        <v>12</v>
      </c>
      <c r="F137" s="376"/>
      <c r="G137" s="375"/>
      <c r="H137" s="375"/>
      <c r="I137" s="375"/>
      <c r="J137" s="374"/>
      <c r="K137" s="373"/>
      <c r="L137" s="372"/>
      <c r="N137" s="394" t="s">
        <v>657</v>
      </c>
      <c r="O137" s="393"/>
      <c r="P137" s="392">
        <v>63</v>
      </c>
      <c r="Q137" s="391">
        <v>63</v>
      </c>
      <c r="R137" s="391">
        <v>73</v>
      </c>
      <c r="S137" s="390">
        <v>73</v>
      </c>
      <c r="T137" s="389">
        <v>20.783333333333335</v>
      </c>
      <c r="U137" s="388">
        <v>0.21572413793103448</v>
      </c>
      <c r="V137" s="380">
        <v>45.488</v>
      </c>
      <c r="W137" s="380"/>
      <c r="X137" s="380">
        <v>136</v>
      </c>
    </row>
    <row r="138" spans="1:24" ht="15.6">
      <c r="A138" s="370">
        <v>137</v>
      </c>
      <c r="B138" s="370" t="s">
        <v>656</v>
      </c>
      <c r="C138" s="377">
        <v>29189</v>
      </c>
      <c r="D138" s="370" t="s">
        <v>213</v>
      </c>
      <c r="E138" s="370" t="s">
        <v>11</v>
      </c>
      <c r="F138" s="376">
        <f t="shared" ref="F138:K140" si="73">O77</f>
        <v>0</v>
      </c>
      <c r="G138" s="375">
        <f t="shared" si="73"/>
        <v>75</v>
      </c>
      <c r="H138" s="375">
        <f t="shared" si="73"/>
        <v>40</v>
      </c>
      <c r="I138" s="375">
        <f t="shared" si="73"/>
        <v>80</v>
      </c>
      <c r="J138" s="374">
        <f t="shared" si="73"/>
        <v>37</v>
      </c>
      <c r="K138" s="373" t="str">
        <f t="shared" si="73"/>
        <v/>
      </c>
      <c r="L138" s="378">
        <f>[1]Sheet2!I11</f>
        <v>0.22800028617798151</v>
      </c>
      <c r="N138" s="394" t="s">
        <v>655</v>
      </c>
      <c r="O138" s="393"/>
      <c r="P138" s="392">
        <v>72</v>
      </c>
      <c r="Q138" s="391">
        <v>40</v>
      </c>
      <c r="R138" s="391">
        <v>72</v>
      </c>
      <c r="S138" s="390">
        <v>40</v>
      </c>
      <c r="T138" s="389" t="s">
        <v>444</v>
      </c>
      <c r="U138" s="388">
        <v>0.2803927933776984</v>
      </c>
      <c r="V138" s="380">
        <v>8.8670000000000009</v>
      </c>
      <c r="W138" s="380"/>
      <c r="X138" s="380">
        <v>137</v>
      </c>
    </row>
    <row r="139" spans="1:24">
      <c r="A139" s="370">
        <v>138</v>
      </c>
      <c r="B139" s="370" t="s">
        <v>654</v>
      </c>
      <c r="C139" s="377">
        <v>29189</v>
      </c>
      <c r="D139" s="370" t="s">
        <v>213</v>
      </c>
      <c r="E139" s="370" t="s">
        <v>11</v>
      </c>
      <c r="F139" s="376">
        <f t="shared" si="73"/>
        <v>0</v>
      </c>
      <c r="G139" s="375">
        <f t="shared" si="73"/>
        <v>71</v>
      </c>
      <c r="H139" s="375">
        <f t="shared" si="73"/>
        <v>42</v>
      </c>
      <c r="I139" s="375">
        <f t="shared" si="73"/>
        <v>77</v>
      </c>
      <c r="J139" s="374">
        <f t="shared" si="73"/>
        <v>40</v>
      </c>
      <c r="K139" s="373" t="str">
        <f t="shared" si="73"/>
        <v/>
      </c>
      <c r="L139" s="372">
        <f>U78</f>
        <v>0.22894129556392462</v>
      </c>
      <c r="N139" s="394" t="s">
        <v>653</v>
      </c>
      <c r="O139" s="393">
        <v>9.4308389379192305E-3</v>
      </c>
      <c r="P139" s="392">
        <v>67</v>
      </c>
      <c r="Q139" s="391">
        <v>42</v>
      </c>
      <c r="R139" s="391">
        <v>81</v>
      </c>
      <c r="S139" s="390">
        <v>34</v>
      </c>
      <c r="T139" s="389">
        <v>32.415217939027464</v>
      </c>
      <c r="U139" s="388">
        <v>0.3305003819709702</v>
      </c>
      <c r="V139" s="380">
        <v>7.0110000000000001</v>
      </c>
      <c r="W139" s="380"/>
      <c r="X139" s="380">
        <v>138</v>
      </c>
    </row>
    <row r="140" spans="1:24">
      <c r="A140" s="370">
        <v>139</v>
      </c>
      <c r="B140" s="370" t="s">
        <v>652</v>
      </c>
      <c r="C140" s="377">
        <v>29189</v>
      </c>
      <c r="D140" s="370" t="s">
        <v>213</v>
      </c>
      <c r="E140" s="370" t="s">
        <v>11</v>
      </c>
      <c r="F140" s="376">
        <f t="shared" si="73"/>
        <v>0</v>
      </c>
      <c r="G140" s="375">
        <f t="shared" si="73"/>
        <v>73</v>
      </c>
      <c r="H140" s="375">
        <f t="shared" si="73"/>
        <v>42</v>
      </c>
      <c r="I140" s="375">
        <f t="shared" si="73"/>
        <v>73</v>
      </c>
      <c r="J140" s="374">
        <f t="shared" si="73"/>
        <v>38</v>
      </c>
      <c r="K140" s="373">
        <f t="shared" si="73"/>
        <v>29.801433962264152</v>
      </c>
      <c r="L140" s="372">
        <f>U79</f>
        <v>0.26657954916693893</v>
      </c>
      <c r="N140" s="394" t="s">
        <v>651</v>
      </c>
      <c r="O140" s="393"/>
      <c r="P140" s="392">
        <v>71</v>
      </c>
      <c r="Q140" s="391">
        <v>0</v>
      </c>
      <c r="R140" s="391">
        <v>79</v>
      </c>
      <c r="S140" s="390">
        <v>0</v>
      </c>
      <c r="T140" s="389" t="s">
        <v>444</v>
      </c>
      <c r="U140" s="388"/>
      <c r="V140" s="380" t="s">
        <v>444</v>
      </c>
      <c r="W140" s="380"/>
      <c r="X140" s="380">
        <v>139</v>
      </c>
    </row>
    <row r="141" spans="1:24">
      <c r="A141" s="370">
        <v>140</v>
      </c>
      <c r="B141" s="370" t="s">
        <v>650</v>
      </c>
      <c r="C141" s="377">
        <v>29189</v>
      </c>
      <c r="D141" s="370" t="s">
        <v>213</v>
      </c>
      <c r="E141" s="370" t="s">
        <v>11</v>
      </c>
      <c r="F141" s="376"/>
      <c r="G141" s="375"/>
      <c r="H141" s="375"/>
      <c r="I141" s="375"/>
      <c r="J141" s="374"/>
      <c r="K141" s="373"/>
      <c r="L141" s="372"/>
      <c r="N141" s="394" t="s">
        <v>649</v>
      </c>
      <c r="O141" s="393"/>
      <c r="P141" s="392">
        <v>70</v>
      </c>
      <c r="Q141" s="391">
        <v>41</v>
      </c>
      <c r="R141" s="391">
        <v>70</v>
      </c>
      <c r="S141" s="390">
        <v>41</v>
      </c>
      <c r="T141" s="389" t="s">
        <v>444</v>
      </c>
      <c r="U141" s="388">
        <v>0.31760591573840757</v>
      </c>
      <c r="V141" s="380">
        <v>5.7953000000000001</v>
      </c>
      <c r="W141" s="380"/>
      <c r="X141" s="380">
        <v>140</v>
      </c>
    </row>
    <row r="142" spans="1:24">
      <c r="A142" s="370">
        <v>141</v>
      </c>
      <c r="B142" s="370" t="s">
        <v>648</v>
      </c>
      <c r="C142" s="377">
        <v>29189</v>
      </c>
      <c r="D142" s="370" t="s">
        <v>213</v>
      </c>
      <c r="E142" s="370" t="s">
        <v>11</v>
      </c>
      <c r="F142" s="376">
        <f t="shared" ref="F142:L142" si="74">O80</f>
        <v>7.1261491595495843E-2</v>
      </c>
      <c r="G142" s="375">
        <f t="shared" si="74"/>
        <v>68</v>
      </c>
      <c r="H142" s="375">
        <f t="shared" si="74"/>
        <v>43</v>
      </c>
      <c r="I142" s="375">
        <f t="shared" si="74"/>
        <v>72</v>
      </c>
      <c r="J142" s="374">
        <f t="shared" si="74"/>
        <v>40</v>
      </c>
      <c r="K142" s="373">
        <f t="shared" si="74"/>
        <v>30.647035126791668</v>
      </c>
      <c r="L142" s="372">
        <f t="shared" si="74"/>
        <v>0.28758859017161598</v>
      </c>
      <c r="N142" s="394" t="s">
        <v>647</v>
      </c>
      <c r="O142" s="393"/>
      <c r="P142" s="392">
        <v>60</v>
      </c>
      <c r="Q142" s="391">
        <v>0</v>
      </c>
      <c r="R142" s="391">
        <v>80</v>
      </c>
      <c r="S142" s="390">
        <v>0</v>
      </c>
      <c r="T142" s="389" t="s">
        <v>444</v>
      </c>
      <c r="U142" s="388"/>
      <c r="V142" s="380" t="s">
        <v>444</v>
      </c>
      <c r="W142" s="380"/>
      <c r="X142" s="380">
        <v>141</v>
      </c>
    </row>
    <row r="143" spans="1:24" ht="15.6">
      <c r="A143" s="370">
        <v>142</v>
      </c>
      <c r="B143" s="370" t="s">
        <v>646</v>
      </c>
      <c r="C143" s="377">
        <v>29188</v>
      </c>
      <c r="D143" s="370" t="s">
        <v>213</v>
      </c>
      <c r="E143" s="370" t="s">
        <v>12</v>
      </c>
      <c r="F143" s="376">
        <f t="shared" ref="F143:K145" si="75">O81</f>
        <v>0</v>
      </c>
      <c r="G143" s="375">
        <f t="shared" si="75"/>
        <v>78</v>
      </c>
      <c r="H143" s="375">
        <f t="shared" si="75"/>
        <v>0</v>
      </c>
      <c r="I143" s="375">
        <f t="shared" si="75"/>
        <v>78</v>
      </c>
      <c r="J143" s="374">
        <f t="shared" si="75"/>
        <v>0</v>
      </c>
      <c r="K143" s="373" t="str">
        <f t="shared" si="75"/>
        <v/>
      </c>
      <c r="L143" s="378">
        <f>[1]Sheet2!I11</f>
        <v>0.22800028617798151</v>
      </c>
      <c r="N143" s="394" t="s">
        <v>645</v>
      </c>
      <c r="O143" s="393">
        <v>7.2396076599719368E-3</v>
      </c>
      <c r="P143" s="392">
        <v>72</v>
      </c>
      <c r="Q143" s="391">
        <v>38</v>
      </c>
      <c r="R143" s="391">
        <v>76</v>
      </c>
      <c r="S143" s="390">
        <v>35</v>
      </c>
      <c r="T143" s="389">
        <v>34.726955023416103</v>
      </c>
      <c r="U143" s="388">
        <v>0.15658695901921843</v>
      </c>
      <c r="V143" s="380">
        <v>15.417</v>
      </c>
      <c r="W143" s="380"/>
      <c r="X143" s="380">
        <v>142</v>
      </c>
    </row>
    <row r="144" spans="1:24">
      <c r="A144" s="370">
        <v>143</v>
      </c>
      <c r="B144" s="370" t="s">
        <v>644</v>
      </c>
      <c r="C144" s="377">
        <v>29188</v>
      </c>
      <c r="D144" s="370" t="s">
        <v>213</v>
      </c>
      <c r="E144" s="370" t="s">
        <v>12</v>
      </c>
      <c r="F144" s="376">
        <f t="shared" si="75"/>
        <v>0</v>
      </c>
      <c r="G144" s="375">
        <f t="shared" si="75"/>
        <v>72</v>
      </c>
      <c r="H144" s="375">
        <f t="shared" si="75"/>
        <v>49.3</v>
      </c>
      <c r="I144" s="375">
        <f t="shared" si="75"/>
        <v>72</v>
      </c>
      <c r="J144" s="374">
        <f t="shared" si="75"/>
        <v>43.7</v>
      </c>
      <c r="K144" s="373">
        <f t="shared" si="75"/>
        <v>26.738828983587556</v>
      </c>
      <c r="L144" s="372">
        <f>U82</f>
        <v>0.22799820425097142</v>
      </c>
      <c r="N144" s="401" t="s">
        <v>643</v>
      </c>
      <c r="O144" s="400"/>
      <c r="P144" s="399">
        <v>71</v>
      </c>
      <c r="Q144" s="375">
        <v>46</v>
      </c>
      <c r="R144" s="375">
        <v>76</v>
      </c>
      <c r="S144" s="374">
        <v>40</v>
      </c>
      <c r="T144" s="373">
        <v>33.153323059986747</v>
      </c>
      <c r="U144" s="398">
        <v>0.20928852603192599</v>
      </c>
      <c r="V144" s="370">
        <v>149.24600000000001</v>
      </c>
      <c r="X144" s="370">
        <v>143</v>
      </c>
    </row>
    <row r="145" spans="1:24">
      <c r="A145" s="370">
        <v>144</v>
      </c>
      <c r="B145" s="370" t="s">
        <v>642</v>
      </c>
      <c r="C145" s="377">
        <v>29189</v>
      </c>
      <c r="D145" s="370" t="s">
        <v>213</v>
      </c>
      <c r="E145" s="370" t="s">
        <v>11</v>
      </c>
      <c r="F145" s="376">
        <f t="shared" si="75"/>
        <v>1.2080536912751677E-2</v>
      </c>
      <c r="G145" s="375">
        <f t="shared" si="75"/>
        <v>65</v>
      </c>
      <c r="H145" s="375">
        <f t="shared" si="75"/>
        <v>43</v>
      </c>
      <c r="I145" s="375">
        <f t="shared" si="75"/>
        <v>75</v>
      </c>
      <c r="J145" s="374">
        <f t="shared" si="75"/>
        <v>38</v>
      </c>
      <c r="K145" s="373">
        <f t="shared" si="75"/>
        <v>33.747721896932802</v>
      </c>
      <c r="L145" s="372">
        <f>U83</f>
        <v>0.3286808300395257</v>
      </c>
      <c r="N145" s="394" t="s">
        <v>641</v>
      </c>
      <c r="O145" s="393"/>
      <c r="P145" s="392">
        <v>74</v>
      </c>
      <c r="Q145" s="391">
        <v>40</v>
      </c>
      <c r="R145" s="391">
        <v>74</v>
      </c>
      <c r="S145" s="390">
        <v>38</v>
      </c>
      <c r="T145" s="389">
        <v>36.844128774010883</v>
      </c>
      <c r="U145" s="388">
        <v>0.2188596691126202</v>
      </c>
      <c r="V145" s="380">
        <v>34.277999999999999</v>
      </c>
      <c r="W145" s="380"/>
      <c r="X145" s="380">
        <v>144</v>
      </c>
    </row>
    <row r="146" spans="1:24">
      <c r="A146" s="370">
        <v>145</v>
      </c>
      <c r="B146" s="370" t="s">
        <v>640</v>
      </c>
      <c r="C146" s="377">
        <v>29189</v>
      </c>
      <c r="D146" s="370" t="s">
        <v>213</v>
      </c>
      <c r="E146" s="370" t="s">
        <v>11</v>
      </c>
      <c r="F146" s="376"/>
      <c r="G146" s="375"/>
      <c r="H146" s="375"/>
      <c r="I146" s="375"/>
      <c r="J146" s="374"/>
      <c r="K146" s="373"/>
      <c r="L146" s="372"/>
      <c r="N146" s="394" t="s">
        <v>639</v>
      </c>
      <c r="O146" s="393"/>
      <c r="P146" s="392">
        <v>73</v>
      </c>
      <c r="Q146" s="391">
        <v>41</v>
      </c>
      <c r="R146" s="391">
        <v>75</v>
      </c>
      <c r="S146" s="390">
        <v>40</v>
      </c>
      <c r="T146" s="389">
        <v>3.5520143126997965</v>
      </c>
      <c r="U146" s="388">
        <v>0.27656720684271863</v>
      </c>
      <c r="V146" s="380">
        <v>32.901000000000003</v>
      </c>
      <c r="W146" s="380"/>
      <c r="X146" s="380">
        <v>145</v>
      </c>
    </row>
    <row r="147" spans="1:24">
      <c r="A147" s="370">
        <v>146</v>
      </c>
      <c r="B147" s="370" t="s">
        <v>638</v>
      </c>
      <c r="C147" s="377">
        <v>29189</v>
      </c>
      <c r="D147" s="370" t="s">
        <v>213</v>
      </c>
      <c r="E147" s="370" t="s">
        <v>11</v>
      </c>
      <c r="F147" s="376"/>
      <c r="G147" s="375"/>
      <c r="H147" s="375"/>
      <c r="I147" s="375"/>
      <c r="J147" s="374"/>
      <c r="K147" s="373"/>
      <c r="L147" s="372"/>
      <c r="N147" s="394" t="s">
        <v>438</v>
      </c>
      <c r="O147" s="393"/>
      <c r="P147" s="392">
        <v>67</v>
      </c>
      <c r="Q147" s="391">
        <v>67</v>
      </c>
      <c r="R147" s="391">
        <v>71</v>
      </c>
      <c r="S147" s="390">
        <v>71</v>
      </c>
      <c r="T147" s="389">
        <v>33.030288913026958</v>
      </c>
      <c r="U147" s="388">
        <v>0.26487182298263534</v>
      </c>
      <c r="V147" s="380">
        <v>11.497999999999999</v>
      </c>
      <c r="W147" s="380"/>
      <c r="X147" s="380">
        <v>146</v>
      </c>
    </row>
    <row r="148" spans="1:24">
      <c r="A148" s="370">
        <v>147</v>
      </c>
      <c r="B148" s="370" t="s">
        <v>637</v>
      </c>
      <c r="C148" s="377">
        <v>29188</v>
      </c>
      <c r="D148" s="370" t="s">
        <v>213</v>
      </c>
      <c r="E148" s="370" t="s">
        <v>12</v>
      </c>
      <c r="F148" s="376">
        <f t="shared" ref="F148:L148" si="76">O84</f>
        <v>3.2411973850212182E-2</v>
      </c>
      <c r="G148" s="375">
        <f t="shared" si="76"/>
        <v>70</v>
      </c>
      <c r="H148" s="375">
        <f t="shared" si="76"/>
        <v>45</v>
      </c>
      <c r="I148" s="375">
        <f t="shared" si="76"/>
        <v>80</v>
      </c>
      <c r="J148" s="374">
        <f t="shared" si="76"/>
        <v>40</v>
      </c>
      <c r="K148" s="373">
        <f t="shared" si="76"/>
        <v>31.777020942610172</v>
      </c>
      <c r="L148" s="372">
        <f t="shared" si="76"/>
        <v>0.26890616850789434</v>
      </c>
      <c r="N148" s="394" t="s">
        <v>636</v>
      </c>
      <c r="O148" s="393"/>
      <c r="P148" s="397">
        <v>75</v>
      </c>
      <c r="Q148" s="396">
        <v>53</v>
      </c>
      <c r="R148" s="396">
        <v>85</v>
      </c>
      <c r="S148" s="395">
        <v>47</v>
      </c>
      <c r="T148" s="389">
        <v>34.118186758900578</v>
      </c>
      <c r="U148" s="388">
        <v>0.19083493483106331</v>
      </c>
      <c r="V148" s="380">
        <v>173.892</v>
      </c>
      <c r="W148" s="380"/>
      <c r="X148" s="380">
        <v>147</v>
      </c>
    </row>
    <row r="149" spans="1:24">
      <c r="A149" s="370">
        <v>148</v>
      </c>
      <c r="B149" s="370" t="s">
        <v>635</v>
      </c>
      <c r="C149" s="377">
        <v>29189</v>
      </c>
      <c r="D149" s="370" t="s">
        <v>213</v>
      </c>
      <c r="E149" s="370" t="s">
        <v>11</v>
      </c>
      <c r="F149" s="376"/>
      <c r="G149" s="375"/>
      <c r="H149" s="375"/>
      <c r="I149" s="375"/>
      <c r="J149" s="374"/>
      <c r="K149" s="373"/>
      <c r="L149" s="372"/>
      <c r="N149" s="394" t="s">
        <v>634</v>
      </c>
      <c r="O149" s="393"/>
      <c r="P149" s="392">
        <v>68</v>
      </c>
      <c r="Q149" s="391">
        <v>40</v>
      </c>
      <c r="R149" s="391">
        <v>70</v>
      </c>
      <c r="S149" s="390">
        <v>37</v>
      </c>
      <c r="T149" s="389" t="s">
        <v>444</v>
      </c>
      <c r="U149" s="388">
        <v>0.23822738827421522</v>
      </c>
      <c r="V149" s="380">
        <v>18.789349999999999</v>
      </c>
      <c r="W149" s="380"/>
      <c r="X149" s="380">
        <v>148</v>
      </c>
    </row>
    <row r="150" spans="1:24">
      <c r="A150" s="370">
        <v>149</v>
      </c>
      <c r="B150" s="370" t="s">
        <v>633</v>
      </c>
      <c r="C150" s="377">
        <v>29189</v>
      </c>
      <c r="D150" s="370" t="s">
        <v>213</v>
      </c>
      <c r="E150" s="370" t="s">
        <v>12</v>
      </c>
      <c r="F150" s="376"/>
      <c r="G150" s="375"/>
      <c r="H150" s="375"/>
      <c r="I150" s="375"/>
      <c r="J150" s="374"/>
      <c r="K150" s="373"/>
      <c r="L150" s="372"/>
      <c r="N150" s="394" t="s">
        <v>632</v>
      </c>
      <c r="O150" s="393"/>
      <c r="P150" s="392">
        <v>75</v>
      </c>
      <c r="Q150" s="391">
        <v>52</v>
      </c>
      <c r="R150" s="391">
        <v>80</v>
      </c>
      <c r="S150" s="390">
        <v>45</v>
      </c>
      <c r="T150" s="389" t="s">
        <v>444</v>
      </c>
      <c r="U150" s="388">
        <v>0.25359712230215825</v>
      </c>
      <c r="V150" s="380">
        <v>16.184999999999999</v>
      </c>
      <c r="W150" s="380"/>
      <c r="X150" s="380">
        <v>149</v>
      </c>
    </row>
    <row r="151" spans="1:24">
      <c r="A151" s="370">
        <v>150</v>
      </c>
      <c r="B151" s="370" t="s">
        <v>631</v>
      </c>
      <c r="C151" s="377">
        <v>29189</v>
      </c>
      <c r="D151" s="370" t="s">
        <v>213</v>
      </c>
      <c r="E151" s="370" t="s">
        <v>11</v>
      </c>
      <c r="F151" s="376">
        <f t="shared" ref="F151:L155" si="77">O85</f>
        <v>0</v>
      </c>
      <c r="G151" s="375">
        <f t="shared" si="77"/>
        <v>68</v>
      </c>
      <c r="H151" s="375">
        <f t="shared" si="77"/>
        <v>47</v>
      </c>
      <c r="I151" s="375">
        <f t="shared" si="77"/>
        <v>75</v>
      </c>
      <c r="J151" s="374">
        <f t="shared" si="77"/>
        <v>37</v>
      </c>
      <c r="K151" s="373" t="str">
        <f t="shared" si="77"/>
        <v/>
      </c>
      <c r="L151" s="372">
        <f t="shared" si="77"/>
        <v>0.25414852895132867</v>
      </c>
      <c r="N151" s="394" t="s">
        <v>630</v>
      </c>
      <c r="O151" s="393"/>
      <c r="P151" s="392">
        <v>69.13</v>
      </c>
      <c r="Q151" s="391">
        <v>44.59</v>
      </c>
      <c r="R151" s="391">
        <v>73.069999999999993</v>
      </c>
      <c r="S151" s="390">
        <v>39.200000000000003</v>
      </c>
      <c r="T151" s="389"/>
      <c r="U151" s="388">
        <v>0.24214000347403161</v>
      </c>
      <c r="V151" s="380">
        <v>78.534000000000006</v>
      </c>
      <c r="W151" s="380"/>
      <c r="X151" s="380">
        <v>150</v>
      </c>
    </row>
    <row r="152" spans="1:24">
      <c r="A152" s="370">
        <v>151</v>
      </c>
      <c r="B152" s="370" t="s">
        <v>629</v>
      </c>
      <c r="C152" s="377">
        <v>29189</v>
      </c>
      <c r="D152" s="370" t="s">
        <v>213</v>
      </c>
      <c r="E152" s="370" t="s">
        <v>11</v>
      </c>
      <c r="F152" s="376">
        <f t="shared" si="77"/>
        <v>1.0352179986765679E-2</v>
      </c>
      <c r="G152" s="375">
        <f t="shared" si="77"/>
        <v>74</v>
      </c>
      <c r="H152" s="375">
        <f t="shared" si="77"/>
        <v>39</v>
      </c>
      <c r="I152" s="375">
        <f t="shared" si="77"/>
        <v>70</v>
      </c>
      <c r="J152" s="374">
        <f t="shared" si="77"/>
        <v>37</v>
      </c>
      <c r="K152" s="373">
        <f t="shared" si="77"/>
        <v>45.378171948085345</v>
      </c>
      <c r="L152" s="372">
        <f t="shared" si="77"/>
        <v>0.27424555355789659</v>
      </c>
      <c r="N152" s="394" t="s">
        <v>628</v>
      </c>
      <c r="O152" s="393">
        <v>3.2552457602759412E-2</v>
      </c>
      <c r="P152" s="392">
        <v>71.3</v>
      </c>
      <c r="Q152" s="391">
        <v>34.6</v>
      </c>
      <c r="R152" s="391">
        <v>69.5</v>
      </c>
      <c r="S152" s="390">
        <v>32.6</v>
      </c>
      <c r="T152" s="389">
        <v>35.553078526925404</v>
      </c>
      <c r="U152" s="388">
        <v>0.17525811483324669</v>
      </c>
      <c r="V152" s="380">
        <v>22.207000000000001</v>
      </c>
      <c r="W152" s="380"/>
      <c r="X152" s="380">
        <v>151</v>
      </c>
    </row>
    <row r="153" spans="1:24">
      <c r="A153" s="370">
        <v>152</v>
      </c>
      <c r="B153" s="370" t="s">
        <v>627</v>
      </c>
      <c r="C153" s="377">
        <v>29189</v>
      </c>
      <c r="D153" s="370" t="s">
        <v>213</v>
      </c>
      <c r="E153" s="370" t="s">
        <v>11</v>
      </c>
      <c r="F153" s="376">
        <f t="shared" si="77"/>
        <v>0</v>
      </c>
      <c r="G153" s="375">
        <f t="shared" si="77"/>
        <v>75</v>
      </c>
      <c r="H153" s="375">
        <f t="shared" si="77"/>
        <v>42</v>
      </c>
      <c r="I153" s="375">
        <f t="shared" si="77"/>
        <v>80</v>
      </c>
      <c r="J153" s="374">
        <f t="shared" si="77"/>
        <v>37</v>
      </c>
      <c r="K153" s="373" t="str">
        <f t="shared" si="77"/>
        <v/>
      </c>
      <c r="L153" s="372">
        <f t="shared" si="77"/>
        <v>0.27379140817043196</v>
      </c>
      <c r="N153" s="394" t="s">
        <v>626</v>
      </c>
      <c r="O153" s="393"/>
      <c r="P153" s="392">
        <v>70</v>
      </c>
      <c r="Q153" s="391">
        <v>40</v>
      </c>
      <c r="R153" s="391">
        <v>74</v>
      </c>
      <c r="S153" s="390">
        <v>36</v>
      </c>
      <c r="T153" s="389">
        <v>30.217456453888268</v>
      </c>
      <c r="U153" s="388">
        <v>0.24838776783856875</v>
      </c>
      <c r="V153" s="380">
        <v>7.226</v>
      </c>
      <c r="W153" s="380"/>
      <c r="X153" s="380">
        <v>152</v>
      </c>
    </row>
    <row r="154" spans="1:24">
      <c r="A154" s="370">
        <v>153</v>
      </c>
      <c r="B154" s="370" t="s">
        <v>625</v>
      </c>
      <c r="C154" s="377">
        <v>29189</v>
      </c>
      <c r="D154" s="370" t="s">
        <v>214</v>
      </c>
      <c r="E154" s="370" t="s">
        <v>11</v>
      </c>
      <c r="F154" s="376">
        <f t="shared" si="77"/>
        <v>0</v>
      </c>
      <c r="G154" s="375">
        <f t="shared" si="77"/>
        <v>75</v>
      </c>
      <c r="H154" s="375">
        <f t="shared" si="77"/>
        <v>42</v>
      </c>
      <c r="I154" s="375">
        <f t="shared" si="77"/>
        <v>80</v>
      </c>
      <c r="J154" s="374">
        <f t="shared" si="77"/>
        <v>42</v>
      </c>
      <c r="K154" s="373" t="str">
        <f t="shared" si="77"/>
        <v/>
      </c>
      <c r="L154" s="372">
        <f t="shared" si="77"/>
        <v>0.19338545966684473</v>
      </c>
      <c r="N154" s="394" t="s">
        <v>624</v>
      </c>
      <c r="O154" s="393"/>
      <c r="P154" s="392">
        <v>65</v>
      </c>
      <c r="Q154" s="391">
        <v>40</v>
      </c>
      <c r="R154" s="391">
        <v>70</v>
      </c>
      <c r="S154" s="390">
        <v>35</v>
      </c>
      <c r="T154" s="389">
        <v>32.20957264957265</v>
      </c>
      <c r="U154" s="388">
        <v>0.24167047010497489</v>
      </c>
      <c r="V154" s="380">
        <v>9.9689999999999994</v>
      </c>
      <c r="W154" s="380"/>
      <c r="X154" s="380">
        <v>153</v>
      </c>
    </row>
    <row r="155" spans="1:24">
      <c r="A155" s="370">
        <v>154</v>
      </c>
      <c r="B155" s="370" t="s">
        <v>623</v>
      </c>
      <c r="C155" s="377">
        <v>29189</v>
      </c>
      <c r="D155" s="370" t="s">
        <v>213</v>
      </c>
      <c r="E155" s="370" t="s">
        <v>11</v>
      </c>
      <c r="F155" s="376">
        <f t="shared" si="77"/>
        <v>0</v>
      </c>
      <c r="G155" s="375">
        <f t="shared" si="77"/>
        <v>68</v>
      </c>
      <c r="H155" s="375">
        <f t="shared" si="77"/>
        <v>45</v>
      </c>
      <c r="I155" s="375">
        <f t="shared" si="77"/>
        <v>76</v>
      </c>
      <c r="J155" s="374">
        <f t="shared" si="77"/>
        <v>41</v>
      </c>
      <c r="K155" s="373">
        <f t="shared" si="77"/>
        <v>33.24808408180693</v>
      </c>
      <c r="L155" s="372">
        <f t="shared" si="77"/>
        <v>0.19381967805610387</v>
      </c>
      <c r="N155" s="394" t="s">
        <v>622</v>
      </c>
      <c r="O155" s="393"/>
      <c r="P155" s="392">
        <v>70</v>
      </c>
      <c r="Q155" s="391">
        <v>40</v>
      </c>
      <c r="R155" s="391">
        <v>77</v>
      </c>
      <c r="S155" s="390">
        <v>36</v>
      </c>
      <c r="T155" s="389"/>
      <c r="U155" s="388">
        <v>0.24604347931460702</v>
      </c>
      <c r="V155" s="380">
        <v>31.109000000000002</v>
      </c>
      <c r="W155" s="380"/>
      <c r="X155" s="380">
        <v>154</v>
      </c>
    </row>
    <row r="156" spans="1:24">
      <c r="A156" s="370">
        <v>155</v>
      </c>
      <c r="B156" s="370" t="s">
        <v>619</v>
      </c>
      <c r="C156" s="377">
        <v>19501</v>
      </c>
      <c r="D156" s="370" t="s">
        <v>214</v>
      </c>
      <c r="E156" s="370" t="s">
        <v>12</v>
      </c>
      <c r="F156" s="376"/>
      <c r="G156" s="375"/>
      <c r="H156" s="375"/>
      <c r="I156" s="375"/>
      <c r="J156" s="374"/>
      <c r="K156" s="373"/>
      <c r="L156" s="372"/>
      <c r="N156" s="394" t="s">
        <v>621</v>
      </c>
      <c r="O156" s="393"/>
      <c r="P156" s="392">
        <v>75</v>
      </c>
      <c r="Q156" s="391">
        <v>38</v>
      </c>
      <c r="R156" s="391">
        <v>84</v>
      </c>
      <c r="S156" s="390">
        <v>40</v>
      </c>
      <c r="T156" s="389" t="s">
        <v>444</v>
      </c>
      <c r="U156" s="388">
        <v>0.30186201957507758</v>
      </c>
      <c r="V156" s="380">
        <v>5.8490000000000002</v>
      </c>
      <c r="W156" s="380"/>
      <c r="X156" s="380">
        <v>155</v>
      </c>
    </row>
    <row r="157" spans="1:24">
      <c r="A157" s="370">
        <v>156</v>
      </c>
      <c r="B157" s="370" t="s">
        <v>619</v>
      </c>
      <c r="C157" s="377">
        <v>29189</v>
      </c>
      <c r="D157" s="370" t="s">
        <v>213</v>
      </c>
      <c r="E157" s="370" t="s">
        <v>12</v>
      </c>
      <c r="F157" s="376"/>
      <c r="G157" s="375"/>
      <c r="H157" s="375"/>
      <c r="I157" s="375"/>
      <c r="J157" s="374"/>
      <c r="K157" s="373"/>
      <c r="L157" s="372"/>
      <c r="N157" s="394" t="s">
        <v>620</v>
      </c>
      <c r="O157" s="393"/>
      <c r="P157" s="392">
        <v>75</v>
      </c>
      <c r="Q157" s="391">
        <v>0</v>
      </c>
      <c r="R157" s="391">
        <v>80</v>
      </c>
      <c r="S157" s="390">
        <v>0</v>
      </c>
      <c r="T157" s="389" t="s">
        <v>444</v>
      </c>
      <c r="U157" s="388">
        <v>0.23113988857099835</v>
      </c>
      <c r="V157" s="380">
        <v>15.318</v>
      </c>
      <c r="W157" s="380"/>
      <c r="X157" s="380">
        <v>156</v>
      </c>
    </row>
    <row r="158" spans="1:24">
      <c r="A158" s="370">
        <v>157</v>
      </c>
      <c r="B158" s="370" t="s">
        <v>619</v>
      </c>
      <c r="C158" s="377">
        <v>29189</v>
      </c>
      <c r="D158" s="370" t="s">
        <v>213</v>
      </c>
      <c r="E158" s="370" t="s">
        <v>11</v>
      </c>
      <c r="F158" s="376"/>
      <c r="G158" s="375"/>
      <c r="H158" s="375"/>
      <c r="I158" s="375"/>
      <c r="J158" s="374"/>
      <c r="K158" s="373"/>
      <c r="L158" s="372"/>
      <c r="N158" s="394" t="s">
        <v>618</v>
      </c>
      <c r="O158" s="393"/>
      <c r="P158" s="392">
        <v>74</v>
      </c>
      <c r="Q158" s="391">
        <v>42</v>
      </c>
      <c r="R158" s="391">
        <v>77</v>
      </c>
      <c r="S158" s="390">
        <v>40</v>
      </c>
      <c r="T158" s="389">
        <v>29.494048140043763</v>
      </c>
      <c r="U158" s="388">
        <v>0.47068206469725005</v>
      </c>
      <c r="V158" s="380">
        <v>8.2959999999999994</v>
      </c>
      <c r="W158" s="380"/>
      <c r="X158" s="380">
        <v>157</v>
      </c>
    </row>
    <row r="159" spans="1:24">
      <c r="A159" s="370">
        <v>158</v>
      </c>
      <c r="B159" s="370" t="s">
        <v>617</v>
      </c>
      <c r="C159" s="377">
        <v>29189</v>
      </c>
      <c r="D159" s="370" t="s">
        <v>213</v>
      </c>
      <c r="E159" s="370" t="s">
        <v>11</v>
      </c>
      <c r="F159" s="376">
        <f t="shared" ref="F159:L159" si="78">O90</f>
        <v>0</v>
      </c>
      <c r="G159" s="375">
        <f t="shared" si="78"/>
        <v>72.900000000000006</v>
      </c>
      <c r="H159" s="375">
        <f t="shared" si="78"/>
        <v>40.200000000000003</v>
      </c>
      <c r="I159" s="375">
        <f t="shared" si="78"/>
        <v>80.099999999999994</v>
      </c>
      <c r="J159" s="374">
        <f t="shared" si="78"/>
        <v>49.7</v>
      </c>
      <c r="K159" s="373">
        <f t="shared" si="78"/>
        <v>40.717182043157479</v>
      </c>
      <c r="L159" s="372">
        <f t="shared" si="78"/>
        <v>0.21341618305097992</v>
      </c>
      <c r="N159" s="394" t="s">
        <v>616</v>
      </c>
      <c r="O159" s="393"/>
      <c r="P159" s="392">
        <v>69</v>
      </c>
      <c r="Q159" s="391">
        <v>69</v>
      </c>
      <c r="R159" s="391">
        <v>75</v>
      </c>
      <c r="S159" s="390">
        <v>75</v>
      </c>
      <c r="T159" s="389" t="s">
        <v>444</v>
      </c>
      <c r="U159" s="388"/>
      <c r="V159" s="380" t="s">
        <v>444</v>
      </c>
      <c r="W159" s="380"/>
      <c r="X159" s="380">
        <v>158</v>
      </c>
    </row>
    <row r="160" spans="1:24">
      <c r="A160" s="370">
        <v>159</v>
      </c>
      <c r="B160" s="370" t="s">
        <v>615</v>
      </c>
      <c r="C160" s="377">
        <v>29188</v>
      </c>
      <c r="D160" s="370" t="s">
        <v>213</v>
      </c>
      <c r="E160" s="370" t="s">
        <v>12</v>
      </c>
      <c r="F160" s="376"/>
      <c r="G160" s="375"/>
      <c r="H160" s="375"/>
      <c r="I160" s="375"/>
      <c r="J160" s="374"/>
      <c r="K160" s="373"/>
      <c r="L160" s="372"/>
      <c r="N160" s="401" t="s">
        <v>614</v>
      </c>
      <c r="O160" s="400">
        <v>6.3045178780834099E-2</v>
      </c>
      <c r="P160" s="399">
        <v>68</v>
      </c>
      <c r="Q160" s="375">
        <v>39</v>
      </c>
      <c r="R160" s="375">
        <v>70</v>
      </c>
      <c r="S160" s="374">
        <v>37</v>
      </c>
      <c r="T160" s="373">
        <v>34.619867704569735</v>
      </c>
      <c r="U160" s="398">
        <v>0.18063503242656337</v>
      </c>
      <c r="V160" s="370">
        <v>55.843000000000004</v>
      </c>
      <c r="X160" s="370">
        <v>159</v>
      </c>
    </row>
    <row r="161" spans="1:24">
      <c r="A161" s="370">
        <v>160</v>
      </c>
      <c r="B161" s="370" t="s">
        <v>613</v>
      </c>
      <c r="C161" s="377">
        <v>55133</v>
      </c>
      <c r="D161" s="370" t="s">
        <v>214</v>
      </c>
      <c r="E161" s="370" t="s">
        <v>11</v>
      </c>
      <c r="F161" s="376">
        <f t="shared" ref="F161:L161" si="79">O92</f>
        <v>0</v>
      </c>
      <c r="G161" s="375">
        <f t="shared" si="79"/>
        <v>67</v>
      </c>
      <c r="H161" s="375">
        <f t="shared" si="79"/>
        <v>47</v>
      </c>
      <c r="I161" s="375">
        <f t="shared" si="79"/>
        <v>71</v>
      </c>
      <c r="J161" s="374">
        <f t="shared" si="79"/>
        <v>42</v>
      </c>
      <c r="K161" s="373">
        <f t="shared" si="79"/>
        <v>32.374826091609592</v>
      </c>
      <c r="L161" s="372">
        <f t="shared" si="79"/>
        <v>0.27105062099109822</v>
      </c>
      <c r="N161" s="394" t="s">
        <v>612</v>
      </c>
      <c r="O161" s="393"/>
      <c r="P161" s="392">
        <v>69</v>
      </c>
      <c r="Q161" s="391">
        <v>42</v>
      </c>
      <c r="R161" s="391">
        <v>79</v>
      </c>
      <c r="S161" s="390">
        <v>40</v>
      </c>
      <c r="T161" s="389">
        <v>31.922208718287816</v>
      </c>
      <c r="U161" s="388">
        <v>0.25570625535959229</v>
      </c>
      <c r="V161" s="380">
        <v>44.872800000000005</v>
      </c>
      <c r="W161" s="380"/>
      <c r="X161" s="380">
        <v>160</v>
      </c>
    </row>
    <row r="162" spans="1:24" ht="15.6">
      <c r="A162" s="370">
        <v>161</v>
      </c>
      <c r="B162" s="370" t="s">
        <v>611</v>
      </c>
      <c r="C162" s="377">
        <v>29189</v>
      </c>
      <c r="D162" s="370" t="s">
        <v>213</v>
      </c>
      <c r="E162" s="370" t="s">
        <v>11</v>
      </c>
      <c r="F162" s="376">
        <f t="shared" ref="F162:K162" si="80">O93</f>
        <v>0</v>
      </c>
      <c r="G162" s="375">
        <f t="shared" si="80"/>
        <v>71</v>
      </c>
      <c r="H162" s="375">
        <f t="shared" si="80"/>
        <v>41</v>
      </c>
      <c r="I162" s="375">
        <f t="shared" si="80"/>
        <v>73</v>
      </c>
      <c r="J162" s="374">
        <f t="shared" si="80"/>
        <v>38</v>
      </c>
      <c r="K162" s="373" t="str">
        <f t="shared" si="80"/>
        <v/>
      </c>
      <c r="L162" s="378">
        <f>[1]Sheet2!I11</f>
        <v>0.22800028617798151</v>
      </c>
      <c r="N162" s="394" t="s">
        <v>610</v>
      </c>
      <c r="O162" s="393">
        <v>6.5034355946966028E-3</v>
      </c>
      <c r="P162" s="392">
        <v>67</v>
      </c>
      <c r="Q162" s="391">
        <v>39</v>
      </c>
      <c r="R162" s="391">
        <v>67</v>
      </c>
      <c r="S162" s="390">
        <v>35</v>
      </c>
      <c r="T162" s="389" t="s">
        <v>444</v>
      </c>
      <c r="U162" s="388">
        <v>0.25355062440335874</v>
      </c>
      <c r="V162" s="380">
        <v>76.629000000000005</v>
      </c>
      <c r="W162" s="380"/>
      <c r="X162" s="380">
        <v>161</v>
      </c>
    </row>
    <row r="163" spans="1:24" ht="15.6">
      <c r="A163" s="370">
        <v>162</v>
      </c>
      <c r="B163" s="370" t="s">
        <v>609</v>
      </c>
      <c r="C163" s="377">
        <v>64502</v>
      </c>
      <c r="D163" s="370" t="s">
        <v>213</v>
      </c>
      <c r="E163" s="370" t="s">
        <v>12</v>
      </c>
      <c r="F163" s="376">
        <f t="shared" ref="F163:K166" si="81">O95</f>
        <v>0</v>
      </c>
      <c r="G163" s="375">
        <f t="shared" si="81"/>
        <v>75</v>
      </c>
      <c r="H163" s="375">
        <f t="shared" si="81"/>
        <v>0</v>
      </c>
      <c r="I163" s="375">
        <f t="shared" si="81"/>
        <v>90</v>
      </c>
      <c r="J163" s="374">
        <f t="shared" si="81"/>
        <v>0</v>
      </c>
      <c r="K163" s="373" t="str">
        <f t="shared" si="81"/>
        <v/>
      </c>
      <c r="L163" s="378">
        <f>[1]Sheet2!I11</f>
        <v>0.22800028617798151</v>
      </c>
      <c r="N163" s="394" t="s">
        <v>608</v>
      </c>
      <c r="O163" s="393"/>
      <c r="P163" s="392">
        <v>75</v>
      </c>
      <c r="Q163" s="391">
        <v>45</v>
      </c>
      <c r="R163" s="391">
        <v>85</v>
      </c>
      <c r="S163" s="390">
        <v>48</v>
      </c>
      <c r="T163" s="389"/>
      <c r="U163" s="388">
        <v>0.18813899613899615</v>
      </c>
      <c r="V163" s="380">
        <v>105.136</v>
      </c>
      <c r="W163" s="380"/>
      <c r="X163" s="380">
        <v>162</v>
      </c>
    </row>
    <row r="164" spans="1:24" ht="15.6">
      <c r="A164" s="370">
        <v>163</v>
      </c>
      <c r="B164" s="370" t="s">
        <v>607</v>
      </c>
      <c r="C164" s="377">
        <v>29189</v>
      </c>
      <c r="D164" s="370" t="s">
        <v>214</v>
      </c>
      <c r="E164" s="370" t="s">
        <v>11</v>
      </c>
      <c r="F164" s="376">
        <f t="shared" si="81"/>
        <v>0</v>
      </c>
      <c r="G164" s="375">
        <f t="shared" si="81"/>
        <v>66</v>
      </c>
      <c r="H164" s="375">
        <f t="shared" si="81"/>
        <v>38</v>
      </c>
      <c r="I164" s="375">
        <f t="shared" si="81"/>
        <v>80</v>
      </c>
      <c r="J164" s="374">
        <f t="shared" si="81"/>
        <v>36</v>
      </c>
      <c r="K164" s="373" t="str">
        <f t="shared" si="81"/>
        <v/>
      </c>
      <c r="L164" s="378">
        <f>[1]Sheet2!I10</f>
        <v>0.17374718282373314</v>
      </c>
      <c r="N164" s="394" t="s">
        <v>606</v>
      </c>
      <c r="O164" s="393"/>
      <c r="P164" s="392">
        <v>84</v>
      </c>
      <c r="Q164" s="391">
        <v>40</v>
      </c>
      <c r="R164" s="391">
        <v>82</v>
      </c>
      <c r="S164" s="390">
        <v>36</v>
      </c>
      <c r="T164" s="389" t="s">
        <v>444</v>
      </c>
      <c r="U164" s="388">
        <v>0.34889287851585876</v>
      </c>
      <c r="V164" s="380">
        <v>2.1760000000000002</v>
      </c>
      <c r="W164" s="380"/>
      <c r="X164" s="380">
        <v>163</v>
      </c>
    </row>
    <row r="165" spans="1:24" ht="15.6">
      <c r="A165" s="370">
        <v>164</v>
      </c>
      <c r="B165" s="370" t="s">
        <v>605</v>
      </c>
      <c r="C165" s="377">
        <v>29189</v>
      </c>
      <c r="D165" s="370" t="s">
        <v>213</v>
      </c>
      <c r="E165" s="370" t="s">
        <v>11</v>
      </c>
      <c r="F165" s="376">
        <f t="shared" si="81"/>
        <v>0</v>
      </c>
      <c r="G165" s="375">
        <f t="shared" si="81"/>
        <v>67</v>
      </c>
      <c r="H165" s="375">
        <f t="shared" si="81"/>
        <v>48</v>
      </c>
      <c r="I165" s="375">
        <f t="shared" si="81"/>
        <v>69</v>
      </c>
      <c r="J165" s="374">
        <f t="shared" si="81"/>
        <v>42</v>
      </c>
      <c r="K165" s="373">
        <f t="shared" si="81"/>
        <v>24.980858148348673</v>
      </c>
      <c r="L165" s="404">
        <f>U97</f>
        <v>0.1265196059700936</v>
      </c>
      <c r="N165" s="394" t="s">
        <v>408</v>
      </c>
      <c r="O165" s="393"/>
      <c r="P165" s="392">
        <v>76</v>
      </c>
      <c r="Q165" s="391">
        <v>48</v>
      </c>
      <c r="R165" s="391">
        <v>77</v>
      </c>
      <c r="S165" s="390">
        <v>46</v>
      </c>
      <c r="T165" s="389">
        <v>30.891617926391213</v>
      </c>
      <c r="U165" s="388">
        <v>0.19897859012715033</v>
      </c>
      <c r="V165" s="380">
        <v>342.709</v>
      </c>
      <c r="W165" s="380"/>
      <c r="X165" s="380">
        <v>164</v>
      </c>
    </row>
    <row r="166" spans="1:24">
      <c r="A166" s="370">
        <v>165</v>
      </c>
      <c r="B166" s="370" t="s">
        <v>604</v>
      </c>
      <c r="C166" s="377">
        <v>29189</v>
      </c>
      <c r="D166" s="370" t="s">
        <v>213</v>
      </c>
      <c r="E166" s="370" t="s">
        <v>11</v>
      </c>
      <c r="F166" s="376">
        <f t="shared" si="81"/>
        <v>3.4891220672580145E-2</v>
      </c>
      <c r="G166" s="375">
        <f t="shared" si="81"/>
        <v>69</v>
      </c>
      <c r="H166" s="375">
        <f t="shared" si="81"/>
        <v>39</v>
      </c>
      <c r="I166" s="375">
        <f t="shared" si="81"/>
        <v>70</v>
      </c>
      <c r="J166" s="374">
        <f t="shared" si="81"/>
        <v>35</v>
      </c>
      <c r="K166" s="373">
        <f t="shared" si="81"/>
        <v>30.593606605570255</v>
      </c>
      <c r="L166" s="372">
        <f>U98</f>
        <v>0.27331848232250644</v>
      </c>
      <c r="N166" s="401" t="s">
        <v>603</v>
      </c>
      <c r="O166" s="400"/>
      <c r="P166" s="399">
        <v>69</v>
      </c>
      <c r="Q166" s="375">
        <v>44</v>
      </c>
      <c r="R166" s="375">
        <v>69</v>
      </c>
      <c r="S166" s="374">
        <v>40</v>
      </c>
      <c r="T166" s="373">
        <v>27.059326758843259</v>
      </c>
      <c r="U166" s="398">
        <v>0.17438589911869493</v>
      </c>
      <c r="V166" s="370">
        <v>8.8059999999999992</v>
      </c>
      <c r="X166" s="370">
        <v>165</v>
      </c>
    </row>
    <row r="167" spans="1:24">
      <c r="A167" s="370">
        <v>166</v>
      </c>
      <c r="B167" s="370" t="s">
        <v>602</v>
      </c>
      <c r="C167" s="377">
        <v>29188</v>
      </c>
      <c r="D167" s="370" t="s">
        <v>213</v>
      </c>
      <c r="E167" s="370" t="s">
        <v>12</v>
      </c>
      <c r="F167" s="376"/>
      <c r="G167" s="375"/>
      <c r="H167" s="375"/>
      <c r="I167" s="375"/>
      <c r="J167" s="374"/>
      <c r="K167" s="373"/>
      <c r="L167" s="372"/>
      <c r="N167" s="401" t="s">
        <v>601</v>
      </c>
      <c r="O167" s="400"/>
      <c r="P167" s="399">
        <v>73</v>
      </c>
      <c r="Q167" s="375">
        <v>47</v>
      </c>
      <c r="R167" s="375">
        <v>75</v>
      </c>
      <c r="S167" s="374">
        <v>44</v>
      </c>
      <c r="T167" s="373">
        <v>29.46588670296757</v>
      </c>
      <c r="U167" s="398">
        <v>0.21280308596620132</v>
      </c>
      <c r="V167" s="370">
        <v>119.994</v>
      </c>
      <c r="X167" s="370">
        <v>166</v>
      </c>
    </row>
    <row r="168" spans="1:24">
      <c r="A168" s="370">
        <v>167</v>
      </c>
      <c r="B168" s="370" t="s">
        <v>600</v>
      </c>
      <c r="C168" s="377">
        <v>32264</v>
      </c>
      <c r="D168" s="370" t="s">
        <v>213</v>
      </c>
      <c r="E168" s="370" t="s">
        <v>11</v>
      </c>
      <c r="F168" s="376"/>
      <c r="G168" s="375"/>
      <c r="H168" s="375"/>
      <c r="I168" s="375"/>
      <c r="J168" s="374"/>
      <c r="K168" s="373"/>
      <c r="L168" s="372"/>
      <c r="N168" s="394" t="s">
        <v>599</v>
      </c>
      <c r="O168" s="393"/>
      <c r="P168" s="392">
        <v>66</v>
      </c>
      <c r="Q168" s="391">
        <v>0</v>
      </c>
      <c r="R168" s="391">
        <v>72</v>
      </c>
      <c r="S168" s="390">
        <v>0</v>
      </c>
      <c r="T168" s="389" t="s">
        <v>444</v>
      </c>
      <c r="U168" s="388">
        <v>0.22408497568466854</v>
      </c>
      <c r="V168" s="380">
        <v>42.441000000000003</v>
      </c>
      <c r="W168" s="380"/>
      <c r="X168" s="380">
        <v>167</v>
      </c>
    </row>
    <row r="169" spans="1:24">
      <c r="A169" s="370">
        <v>168</v>
      </c>
      <c r="B169" s="370" t="s">
        <v>598</v>
      </c>
      <c r="C169" s="377">
        <v>29188</v>
      </c>
      <c r="D169" s="370" t="s">
        <v>213</v>
      </c>
      <c r="E169" s="370" t="s">
        <v>12</v>
      </c>
      <c r="F169" s="376"/>
      <c r="G169" s="375"/>
      <c r="H169" s="375"/>
      <c r="I169" s="375"/>
      <c r="J169" s="374"/>
      <c r="K169" s="373"/>
      <c r="L169" s="372"/>
      <c r="N169" s="394" t="s">
        <v>597</v>
      </c>
      <c r="O169" s="393"/>
      <c r="P169" s="392">
        <v>70</v>
      </c>
      <c r="Q169" s="391">
        <v>38</v>
      </c>
      <c r="R169" s="391">
        <v>75</v>
      </c>
      <c r="S169" s="390">
        <v>38</v>
      </c>
      <c r="T169" s="389" t="s">
        <v>444</v>
      </c>
      <c r="U169" s="388">
        <v>0.31825006729629263</v>
      </c>
      <c r="V169" s="380">
        <v>5.9517110000000004</v>
      </c>
      <c r="W169" s="380"/>
      <c r="X169" s="380">
        <v>168</v>
      </c>
    </row>
    <row r="170" spans="1:24">
      <c r="A170" s="370">
        <v>169</v>
      </c>
      <c r="B170" s="370" t="s">
        <v>596</v>
      </c>
      <c r="C170" s="377">
        <v>29189</v>
      </c>
      <c r="D170" s="370" t="s">
        <v>213</v>
      </c>
      <c r="E170" s="370" t="s">
        <v>11</v>
      </c>
      <c r="F170" s="376">
        <f t="shared" ref="F170:L170" si="82">O99</f>
        <v>0</v>
      </c>
      <c r="G170" s="375">
        <f t="shared" si="82"/>
        <v>70</v>
      </c>
      <c r="H170" s="375">
        <f t="shared" si="82"/>
        <v>42</v>
      </c>
      <c r="I170" s="375">
        <f t="shared" si="82"/>
        <v>70</v>
      </c>
      <c r="J170" s="374">
        <f t="shared" si="82"/>
        <v>38</v>
      </c>
      <c r="K170" s="373" t="str">
        <f t="shared" si="82"/>
        <v/>
      </c>
      <c r="L170" s="372">
        <f t="shared" si="82"/>
        <v>0.23610619469026548</v>
      </c>
      <c r="N170" s="394" t="s">
        <v>595</v>
      </c>
      <c r="O170" s="393"/>
      <c r="P170" s="392">
        <v>70</v>
      </c>
      <c r="Q170" s="391">
        <v>40</v>
      </c>
      <c r="R170" s="391">
        <v>70</v>
      </c>
      <c r="S170" s="390">
        <v>40</v>
      </c>
      <c r="T170" s="389" t="s">
        <v>444</v>
      </c>
      <c r="U170" s="388">
        <v>0.27653055540081334</v>
      </c>
      <c r="V170" s="380">
        <v>12.987</v>
      </c>
      <c r="W170" s="380"/>
      <c r="X170" s="380">
        <v>169</v>
      </c>
    </row>
    <row r="171" spans="1:24">
      <c r="A171" s="370">
        <v>170</v>
      </c>
      <c r="B171" s="370" t="s">
        <v>594</v>
      </c>
      <c r="C171" s="377">
        <v>29188</v>
      </c>
      <c r="D171" s="370" t="s">
        <v>213</v>
      </c>
      <c r="E171" s="370" t="s">
        <v>12</v>
      </c>
      <c r="F171" s="376">
        <f t="shared" ref="F171:L171" si="83">O101</f>
        <v>0</v>
      </c>
      <c r="G171" s="375">
        <f t="shared" si="83"/>
        <v>72</v>
      </c>
      <c r="H171" s="375">
        <f t="shared" si="83"/>
        <v>45</v>
      </c>
      <c r="I171" s="375">
        <f t="shared" si="83"/>
        <v>80</v>
      </c>
      <c r="J171" s="374">
        <f t="shared" si="83"/>
        <v>42</v>
      </c>
      <c r="K171" s="373">
        <f t="shared" si="83"/>
        <v>0</v>
      </c>
      <c r="L171" s="372">
        <f t="shared" si="83"/>
        <v>0.28730906781643772</v>
      </c>
      <c r="N171" s="394" t="s">
        <v>593</v>
      </c>
      <c r="O171" s="393"/>
      <c r="P171" s="397">
        <v>68</v>
      </c>
      <c r="Q171" s="396">
        <v>43</v>
      </c>
      <c r="R171" s="396">
        <v>72</v>
      </c>
      <c r="S171" s="395">
        <v>39</v>
      </c>
      <c r="T171" s="389" t="s">
        <v>444</v>
      </c>
      <c r="U171" s="388">
        <v>0.4113171659533999</v>
      </c>
      <c r="V171" s="380">
        <v>3.714</v>
      </c>
      <c r="W171" s="380"/>
      <c r="X171" s="380">
        <v>170</v>
      </c>
    </row>
    <row r="172" spans="1:24">
      <c r="A172" s="370">
        <v>171</v>
      </c>
      <c r="B172" s="370" t="s">
        <v>592</v>
      </c>
      <c r="C172" s="377">
        <v>29189</v>
      </c>
      <c r="D172" s="370" t="s">
        <v>213</v>
      </c>
      <c r="E172" s="370" t="s">
        <v>11</v>
      </c>
      <c r="F172" s="376"/>
      <c r="G172" s="375"/>
      <c r="H172" s="375"/>
      <c r="I172" s="375"/>
      <c r="J172" s="374"/>
      <c r="K172" s="373"/>
      <c r="L172" s="372"/>
      <c r="N172" s="394" t="s">
        <v>591</v>
      </c>
      <c r="O172" s="393">
        <v>4.1460488828909882E-2</v>
      </c>
      <c r="P172" s="392">
        <v>75</v>
      </c>
      <c r="Q172" s="391">
        <v>52</v>
      </c>
      <c r="R172" s="391">
        <v>80</v>
      </c>
      <c r="S172" s="390">
        <v>45</v>
      </c>
      <c r="T172" s="389">
        <v>33.037664698547196</v>
      </c>
      <c r="U172" s="388">
        <v>0.28146265154477906</v>
      </c>
      <c r="V172" s="380">
        <v>18.373000000000001</v>
      </c>
      <c r="W172" s="380"/>
      <c r="X172" s="380">
        <v>171</v>
      </c>
    </row>
    <row r="173" spans="1:24">
      <c r="A173" s="370">
        <v>172</v>
      </c>
      <c r="B173" s="370" t="s">
        <v>590</v>
      </c>
      <c r="C173" s="377">
        <v>29189</v>
      </c>
      <c r="D173" s="370" t="s">
        <v>213</v>
      </c>
      <c r="E173" s="370" t="s">
        <v>11</v>
      </c>
      <c r="F173" s="376">
        <f t="shared" ref="F173:L175" si="84">O102</f>
        <v>0</v>
      </c>
      <c r="G173" s="375">
        <f t="shared" si="84"/>
        <v>74.3</v>
      </c>
      <c r="H173" s="375">
        <f t="shared" si="84"/>
        <v>37.5</v>
      </c>
      <c r="I173" s="375">
        <f t="shared" si="84"/>
        <v>75.5</v>
      </c>
      <c r="J173" s="374">
        <f t="shared" si="84"/>
        <v>34.5</v>
      </c>
      <c r="K173" s="373" t="str">
        <f t="shared" si="84"/>
        <v/>
      </c>
      <c r="L173" s="372">
        <f t="shared" si="84"/>
        <v>0.26546329054096318</v>
      </c>
      <c r="N173" s="394" t="s">
        <v>589</v>
      </c>
      <c r="O173" s="393"/>
      <c r="P173" s="392">
        <v>78</v>
      </c>
      <c r="Q173" s="391">
        <v>49</v>
      </c>
      <c r="R173" s="391">
        <v>86</v>
      </c>
      <c r="S173" s="390">
        <v>46</v>
      </c>
      <c r="T173" s="389">
        <v>28.562707285434296</v>
      </c>
      <c r="U173" s="388">
        <v>0.23777803861728974</v>
      </c>
      <c r="V173" s="380">
        <v>25.975000000000001</v>
      </c>
      <c r="W173" s="380"/>
      <c r="X173" s="380">
        <v>172</v>
      </c>
    </row>
    <row r="174" spans="1:24">
      <c r="A174" s="370">
        <v>173</v>
      </c>
      <c r="B174" s="370" t="s">
        <v>588</v>
      </c>
      <c r="C174" s="377">
        <v>29189</v>
      </c>
      <c r="D174" s="370" t="s">
        <v>213</v>
      </c>
      <c r="E174" s="370" t="s">
        <v>11</v>
      </c>
      <c r="F174" s="376">
        <f t="shared" si="84"/>
        <v>4.198931344086293E-2</v>
      </c>
      <c r="G174" s="375">
        <f t="shared" si="84"/>
        <v>70</v>
      </c>
      <c r="H174" s="375">
        <f t="shared" si="84"/>
        <v>40</v>
      </c>
      <c r="I174" s="375">
        <f t="shared" si="84"/>
        <v>80</v>
      </c>
      <c r="J174" s="374">
        <f t="shared" si="84"/>
        <v>39</v>
      </c>
      <c r="K174" s="373">
        <f t="shared" si="84"/>
        <v>31.889129498295652</v>
      </c>
      <c r="L174" s="372">
        <f t="shared" si="84"/>
        <v>0.31770808967621539</v>
      </c>
      <c r="N174" s="394" t="s">
        <v>399</v>
      </c>
      <c r="O174" s="393"/>
      <c r="P174" s="392">
        <v>77</v>
      </c>
      <c r="Q174" s="391">
        <v>39</v>
      </c>
      <c r="R174" s="391">
        <v>77</v>
      </c>
      <c r="S174" s="390">
        <v>39</v>
      </c>
      <c r="T174" s="389">
        <v>37.862868754626078</v>
      </c>
      <c r="U174" s="388">
        <v>4.7737212692701383E-2</v>
      </c>
      <c r="V174" s="380">
        <v>30.7</v>
      </c>
      <c r="W174" s="380"/>
      <c r="X174" s="380">
        <v>173</v>
      </c>
    </row>
    <row r="175" spans="1:24">
      <c r="A175" s="370">
        <v>174</v>
      </c>
      <c r="B175" s="370" t="s">
        <v>586</v>
      </c>
      <c r="C175" s="377">
        <v>29189</v>
      </c>
      <c r="D175" s="370" t="s">
        <v>214</v>
      </c>
      <c r="E175" s="370" t="s">
        <v>12</v>
      </c>
      <c r="F175" s="376">
        <f t="shared" si="84"/>
        <v>0</v>
      </c>
      <c r="G175" s="375">
        <f t="shared" si="84"/>
        <v>74</v>
      </c>
      <c r="H175" s="375">
        <f t="shared" si="84"/>
        <v>48</v>
      </c>
      <c r="I175" s="375">
        <f t="shared" si="84"/>
        <v>88</v>
      </c>
      <c r="J175" s="374">
        <f t="shared" si="84"/>
        <v>42</v>
      </c>
      <c r="K175" s="373">
        <f t="shared" si="84"/>
        <v>31.018432008135505</v>
      </c>
      <c r="L175" s="372">
        <f t="shared" si="84"/>
        <v>0.3725274241155998</v>
      </c>
      <c r="N175" s="394" t="s">
        <v>587</v>
      </c>
      <c r="O175" s="393"/>
      <c r="P175" s="392">
        <v>65</v>
      </c>
      <c r="Q175" s="391">
        <v>41</v>
      </c>
      <c r="R175" s="391">
        <v>75</v>
      </c>
      <c r="S175" s="390">
        <v>32</v>
      </c>
      <c r="T175" s="389" t="s">
        <v>444</v>
      </c>
      <c r="U175" s="388">
        <v>0.25466067349495247</v>
      </c>
      <c r="V175" s="380">
        <v>10.115</v>
      </c>
      <c r="W175" s="380"/>
      <c r="X175" s="380">
        <v>174</v>
      </c>
    </row>
    <row r="176" spans="1:24">
      <c r="A176" s="370">
        <v>175</v>
      </c>
      <c r="B176" s="370" t="s">
        <v>586</v>
      </c>
      <c r="C176" s="377">
        <v>29189</v>
      </c>
      <c r="D176" s="370" t="s">
        <v>213</v>
      </c>
      <c r="E176" s="370" t="s">
        <v>12</v>
      </c>
      <c r="F176" s="376">
        <f t="shared" ref="F176:L176" si="85">F175</f>
        <v>0</v>
      </c>
      <c r="G176" s="375">
        <f t="shared" si="85"/>
        <v>74</v>
      </c>
      <c r="H176" s="375">
        <f t="shared" si="85"/>
        <v>48</v>
      </c>
      <c r="I176" s="375">
        <f t="shared" si="85"/>
        <v>88</v>
      </c>
      <c r="J176" s="374">
        <f t="shared" si="85"/>
        <v>42</v>
      </c>
      <c r="K176" s="373">
        <f t="shared" si="85"/>
        <v>31.018432008135505</v>
      </c>
      <c r="L176" s="372">
        <f t="shared" si="85"/>
        <v>0.3725274241155998</v>
      </c>
      <c r="N176" s="394" t="s">
        <v>585</v>
      </c>
      <c r="O176" s="393"/>
      <c r="P176" s="392">
        <v>70.2</v>
      </c>
      <c r="Q176" s="391">
        <v>47.3</v>
      </c>
      <c r="R176" s="391">
        <v>75.900000000000006</v>
      </c>
      <c r="S176" s="390">
        <v>46.7</v>
      </c>
      <c r="T176" s="389">
        <v>26.803716840015852</v>
      </c>
      <c r="U176" s="388">
        <v>7.0796840732193278E-2</v>
      </c>
      <c r="V176" s="380">
        <v>129.648</v>
      </c>
      <c r="W176" s="380"/>
      <c r="X176" s="380">
        <v>175</v>
      </c>
    </row>
    <row r="177" spans="1:24">
      <c r="A177" s="370">
        <v>176</v>
      </c>
      <c r="B177" s="370" t="s">
        <v>583</v>
      </c>
      <c r="C177" s="377">
        <v>55606</v>
      </c>
      <c r="D177" s="370" t="s">
        <v>214</v>
      </c>
      <c r="E177" s="370" t="s">
        <v>12</v>
      </c>
      <c r="F177" s="376">
        <f t="shared" ref="F177:L177" si="86">O105</f>
        <v>0</v>
      </c>
      <c r="G177" s="375">
        <f t="shared" si="86"/>
        <v>80</v>
      </c>
      <c r="H177" s="375">
        <f t="shared" si="86"/>
        <v>45</v>
      </c>
      <c r="I177" s="375">
        <f t="shared" si="86"/>
        <v>85</v>
      </c>
      <c r="J177" s="374">
        <f t="shared" si="86"/>
        <v>45</v>
      </c>
      <c r="K177" s="373" t="str">
        <f t="shared" si="86"/>
        <v/>
      </c>
      <c r="L177" s="372">
        <f t="shared" si="86"/>
        <v>0.10795193210896252</v>
      </c>
      <c r="N177" s="394" t="s">
        <v>584</v>
      </c>
      <c r="O177" s="393"/>
      <c r="P177" s="392">
        <v>73</v>
      </c>
      <c r="Q177" s="391">
        <v>46</v>
      </c>
      <c r="R177" s="391">
        <v>78</v>
      </c>
      <c r="S177" s="390">
        <v>46</v>
      </c>
      <c r="T177" s="389" t="s">
        <v>444</v>
      </c>
      <c r="U177" s="388">
        <v>0.27856629710890629</v>
      </c>
      <c r="V177" s="380">
        <v>37.155999999999999</v>
      </c>
      <c r="W177" s="380"/>
      <c r="X177" s="380">
        <v>176</v>
      </c>
    </row>
    <row r="178" spans="1:24">
      <c r="A178" s="370">
        <v>177</v>
      </c>
      <c r="B178" s="370" t="s">
        <v>583</v>
      </c>
      <c r="C178" s="377">
        <v>55606</v>
      </c>
      <c r="D178" s="370" t="s">
        <v>213</v>
      </c>
      <c r="E178" s="370" t="s">
        <v>12</v>
      </c>
      <c r="F178" s="376">
        <f t="shared" ref="F178:L178" si="87">F177</f>
        <v>0</v>
      </c>
      <c r="G178" s="375">
        <f t="shared" si="87"/>
        <v>80</v>
      </c>
      <c r="H178" s="375">
        <f t="shared" si="87"/>
        <v>45</v>
      </c>
      <c r="I178" s="375">
        <f t="shared" si="87"/>
        <v>85</v>
      </c>
      <c r="J178" s="374">
        <f t="shared" si="87"/>
        <v>45</v>
      </c>
      <c r="K178" s="373" t="str">
        <f t="shared" si="87"/>
        <v/>
      </c>
      <c r="L178" s="372">
        <f t="shared" si="87"/>
        <v>0.10795193210896252</v>
      </c>
      <c r="N178" s="394" t="s">
        <v>582</v>
      </c>
      <c r="O178" s="393"/>
      <c r="P178" s="392">
        <v>72</v>
      </c>
      <c r="Q178" s="391">
        <v>35</v>
      </c>
      <c r="R178" s="391">
        <v>75</v>
      </c>
      <c r="S178" s="390">
        <v>35</v>
      </c>
      <c r="T178" s="389">
        <v>33.511714440642471</v>
      </c>
      <c r="U178" s="388">
        <v>0.22924664107485604</v>
      </c>
      <c r="V178" s="380">
        <v>6.4249999999999998</v>
      </c>
      <c r="W178" s="380"/>
      <c r="X178" s="380">
        <v>177</v>
      </c>
    </row>
    <row r="179" spans="1:24">
      <c r="A179" s="370">
        <v>178</v>
      </c>
      <c r="B179" s="370" t="s">
        <v>581</v>
      </c>
      <c r="C179" s="377">
        <v>29189</v>
      </c>
      <c r="D179" s="370" t="s">
        <v>213</v>
      </c>
      <c r="E179" s="370" t="s">
        <v>12</v>
      </c>
      <c r="F179" s="376"/>
      <c r="G179" s="375"/>
      <c r="H179" s="375"/>
      <c r="I179" s="375"/>
      <c r="J179" s="374"/>
      <c r="K179" s="373"/>
      <c r="L179" s="372"/>
      <c r="N179" s="394" t="s">
        <v>580</v>
      </c>
      <c r="O179" s="393">
        <v>3.628439117406701E-2</v>
      </c>
      <c r="P179" s="392">
        <v>65</v>
      </c>
      <c r="Q179" s="391">
        <v>40</v>
      </c>
      <c r="R179" s="391">
        <v>68</v>
      </c>
      <c r="S179" s="390">
        <v>34</v>
      </c>
      <c r="T179" s="389">
        <v>32.310391334359899</v>
      </c>
      <c r="U179" s="388">
        <v>0.25445191927186389</v>
      </c>
      <c r="V179" s="380">
        <v>13.188000000000001</v>
      </c>
      <c r="W179" s="380"/>
      <c r="X179" s="380">
        <v>178</v>
      </c>
    </row>
    <row r="180" spans="1:24">
      <c r="A180" s="370">
        <v>179</v>
      </c>
      <c r="B180" s="370" t="s">
        <v>578</v>
      </c>
      <c r="C180" s="377">
        <v>19501</v>
      </c>
      <c r="D180" s="370" t="s">
        <v>214</v>
      </c>
      <c r="E180" s="370" t="s">
        <v>12</v>
      </c>
      <c r="F180" s="376">
        <f t="shared" ref="F180:L180" si="88">O106</f>
        <v>0</v>
      </c>
      <c r="G180" s="375">
        <f t="shared" si="88"/>
        <v>74</v>
      </c>
      <c r="H180" s="375">
        <f t="shared" si="88"/>
        <v>52</v>
      </c>
      <c r="I180" s="375">
        <f t="shared" si="88"/>
        <v>82</v>
      </c>
      <c r="J180" s="374">
        <f t="shared" si="88"/>
        <v>48</v>
      </c>
      <c r="K180" s="373" t="str">
        <f t="shared" si="88"/>
        <v/>
      </c>
      <c r="L180" s="372">
        <f t="shared" si="88"/>
        <v>0.1757134564395425</v>
      </c>
      <c r="N180" s="401" t="s">
        <v>579</v>
      </c>
      <c r="O180" s="400"/>
      <c r="P180" s="399">
        <v>65</v>
      </c>
      <c r="Q180" s="375">
        <v>0</v>
      </c>
      <c r="R180" s="375">
        <v>70</v>
      </c>
      <c r="S180" s="374">
        <v>0</v>
      </c>
      <c r="T180" s="373" t="s">
        <v>444</v>
      </c>
      <c r="U180" s="398"/>
      <c r="V180" s="370" t="s">
        <v>444</v>
      </c>
      <c r="X180" s="370">
        <v>179</v>
      </c>
    </row>
    <row r="181" spans="1:24">
      <c r="A181" s="370">
        <v>180</v>
      </c>
      <c r="B181" s="370" t="s">
        <v>578</v>
      </c>
      <c r="C181" s="377">
        <v>19501</v>
      </c>
      <c r="D181" s="370" t="s">
        <v>213</v>
      </c>
      <c r="E181" s="370" t="s">
        <v>12</v>
      </c>
      <c r="F181" s="376">
        <f t="shared" ref="F181:L181" si="89">F180</f>
        <v>0</v>
      </c>
      <c r="G181" s="375">
        <f t="shared" si="89"/>
        <v>74</v>
      </c>
      <c r="H181" s="375">
        <f t="shared" si="89"/>
        <v>52</v>
      </c>
      <c r="I181" s="375">
        <f t="shared" si="89"/>
        <v>82</v>
      </c>
      <c r="J181" s="374">
        <f t="shared" si="89"/>
        <v>48</v>
      </c>
      <c r="K181" s="373" t="str">
        <f t="shared" si="89"/>
        <v/>
      </c>
      <c r="L181" s="372">
        <f t="shared" si="89"/>
        <v>0.1757134564395425</v>
      </c>
      <c r="N181" s="394" t="s">
        <v>387</v>
      </c>
      <c r="O181" s="393"/>
      <c r="P181" s="392">
        <v>68</v>
      </c>
      <c r="Q181" s="391">
        <v>36</v>
      </c>
      <c r="R181" s="391">
        <v>70</v>
      </c>
      <c r="S181" s="390">
        <v>33</v>
      </c>
      <c r="T181" s="389"/>
      <c r="U181" s="388">
        <v>0.26015151515151513</v>
      </c>
      <c r="V181" s="380">
        <v>4.883</v>
      </c>
      <c r="W181" s="380"/>
      <c r="X181" s="380">
        <v>180</v>
      </c>
    </row>
    <row r="182" spans="1:24">
      <c r="A182" s="370">
        <v>181</v>
      </c>
      <c r="B182" s="370" t="s">
        <v>577</v>
      </c>
      <c r="C182" s="377">
        <v>29189</v>
      </c>
      <c r="D182" s="370" t="s">
        <v>213</v>
      </c>
      <c r="E182" s="370" t="s">
        <v>11</v>
      </c>
      <c r="F182" s="376"/>
      <c r="G182" s="375"/>
      <c r="H182" s="375"/>
      <c r="I182" s="375"/>
      <c r="J182" s="374"/>
      <c r="K182" s="373"/>
      <c r="L182" s="372"/>
      <c r="N182" s="394" t="s">
        <v>576</v>
      </c>
      <c r="O182" s="393"/>
      <c r="P182" s="392">
        <v>66.099999999999994</v>
      </c>
      <c r="Q182" s="391">
        <v>44</v>
      </c>
      <c r="R182" s="391">
        <v>69</v>
      </c>
      <c r="S182" s="390">
        <v>39.5</v>
      </c>
      <c r="T182" s="389">
        <v>27.789915231702551</v>
      </c>
      <c r="U182" s="388">
        <v>0.17671806501226486</v>
      </c>
      <c r="V182" s="380">
        <v>293.33699999999999</v>
      </c>
      <c r="W182" s="380"/>
      <c r="X182" s="380">
        <v>181</v>
      </c>
    </row>
    <row r="183" spans="1:24">
      <c r="A183" s="370">
        <v>182</v>
      </c>
      <c r="B183" s="370" t="s">
        <v>575</v>
      </c>
      <c r="C183" s="377">
        <v>29189</v>
      </c>
      <c r="D183" s="370" t="s">
        <v>213</v>
      </c>
      <c r="E183" s="370" t="s">
        <v>12</v>
      </c>
      <c r="F183" s="376">
        <f t="shared" ref="F183:L183" si="90">O107</f>
        <v>1.6020721412125863E-2</v>
      </c>
      <c r="G183" s="375">
        <f t="shared" si="90"/>
        <v>75</v>
      </c>
      <c r="H183" s="375">
        <f t="shared" si="90"/>
        <v>41</v>
      </c>
      <c r="I183" s="375">
        <f t="shared" si="90"/>
        <v>76</v>
      </c>
      <c r="J183" s="374">
        <f t="shared" si="90"/>
        <v>36</v>
      </c>
      <c r="K183" s="373">
        <f t="shared" si="90"/>
        <v>38.430332926347113</v>
      </c>
      <c r="L183" s="372">
        <f t="shared" si="90"/>
        <v>0.28141756848981181</v>
      </c>
      <c r="N183" s="394" t="s">
        <v>574</v>
      </c>
      <c r="O183" s="393">
        <v>3.3328752061572292E-3</v>
      </c>
      <c r="P183" s="392">
        <v>68</v>
      </c>
      <c r="Q183" s="391">
        <v>34</v>
      </c>
      <c r="R183" s="391">
        <v>68</v>
      </c>
      <c r="S183" s="390">
        <v>32</v>
      </c>
      <c r="T183" s="389">
        <v>37.040916326142735</v>
      </c>
      <c r="U183" s="388">
        <v>0.25273209914848138</v>
      </c>
      <c r="V183" s="380">
        <v>21.675999999999998</v>
      </c>
      <c r="W183" s="380"/>
      <c r="X183" s="380">
        <v>182</v>
      </c>
    </row>
    <row r="184" spans="1:24">
      <c r="A184" s="370">
        <v>183</v>
      </c>
      <c r="B184" s="370" t="s">
        <v>573</v>
      </c>
      <c r="C184" s="377">
        <v>29189</v>
      </c>
      <c r="D184" s="370" t="s">
        <v>213</v>
      </c>
      <c r="E184" s="370" t="s">
        <v>11</v>
      </c>
      <c r="F184" s="376"/>
      <c r="G184" s="375"/>
      <c r="H184" s="375"/>
      <c r="I184" s="375"/>
      <c r="J184" s="374"/>
      <c r="K184" s="373"/>
      <c r="L184" s="372"/>
      <c r="N184" s="394" t="s">
        <v>572</v>
      </c>
      <c r="O184" s="393">
        <v>1.2688216132485934E-2</v>
      </c>
      <c r="P184" s="392">
        <v>67</v>
      </c>
      <c r="Q184" s="391">
        <v>46</v>
      </c>
      <c r="R184" s="391">
        <v>83</v>
      </c>
      <c r="S184" s="390">
        <v>41</v>
      </c>
      <c r="T184" s="389">
        <v>29.11144538321798</v>
      </c>
      <c r="U184" s="388">
        <v>0.3055235106824789</v>
      </c>
      <c r="V184" s="380">
        <v>30.1</v>
      </c>
      <c r="W184" s="380"/>
      <c r="X184" s="380">
        <v>183</v>
      </c>
    </row>
    <row r="185" spans="1:24">
      <c r="A185" s="370">
        <v>184</v>
      </c>
      <c r="B185" s="370" t="s">
        <v>571</v>
      </c>
      <c r="C185" s="377">
        <v>29189</v>
      </c>
      <c r="D185" s="370" t="s">
        <v>213</v>
      </c>
      <c r="E185" s="370" t="s">
        <v>11</v>
      </c>
      <c r="F185" s="376"/>
      <c r="G185" s="375"/>
      <c r="H185" s="375"/>
      <c r="I185" s="375"/>
      <c r="J185" s="374"/>
      <c r="K185" s="373"/>
      <c r="L185" s="372"/>
      <c r="N185" s="394" t="s">
        <v>570</v>
      </c>
      <c r="O185" s="393"/>
      <c r="P185" s="392">
        <v>70</v>
      </c>
      <c r="Q185" s="391">
        <v>38</v>
      </c>
      <c r="R185" s="391">
        <v>74</v>
      </c>
      <c r="S185" s="390">
        <v>34</v>
      </c>
      <c r="T185" s="389">
        <v>37.892150655978803</v>
      </c>
      <c r="U185" s="388">
        <v>0.28466427189831445</v>
      </c>
      <c r="V185" s="380">
        <v>12.944000000000001</v>
      </c>
      <c r="W185" s="380"/>
      <c r="X185" s="380">
        <v>184</v>
      </c>
    </row>
    <row r="186" spans="1:24">
      <c r="A186" s="370">
        <v>185</v>
      </c>
      <c r="B186" s="370" t="s">
        <v>568</v>
      </c>
      <c r="C186" s="377">
        <v>29188</v>
      </c>
      <c r="D186" s="370" t="s">
        <v>213</v>
      </c>
      <c r="E186" s="370" t="s">
        <v>12</v>
      </c>
      <c r="F186" s="376"/>
      <c r="G186" s="375"/>
      <c r="H186" s="375"/>
      <c r="I186" s="375"/>
      <c r="J186" s="374"/>
      <c r="K186" s="373"/>
      <c r="L186" s="372"/>
      <c r="N186" s="394" t="s">
        <v>569</v>
      </c>
      <c r="O186" s="393"/>
      <c r="P186" s="392">
        <v>65</v>
      </c>
      <c r="Q186" s="391">
        <v>39</v>
      </c>
      <c r="R186" s="391">
        <v>75</v>
      </c>
      <c r="S186" s="390">
        <v>37</v>
      </c>
      <c r="T186" s="389" t="s">
        <v>444</v>
      </c>
      <c r="U186" s="388">
        <v>0.22543422128847049</v>
      </c>
      <c r="V186" s="380">
        <v>193.18600000000001</v>
      </c>
      <c r="W186" s="380"/>
      <c r="X186" s="380">
        <v>185</v>
      </c>
    </row>
    <row r="187" spans="1:24">
      <c r="A187" s="370">
        <v>186</v>
      </c>
      <c r="B187" s="370" t="s">
        <v>568</v>
      </c>
      <c r="C187" s="377">
        <v>70960</v>
      </c>
      <c r="D187" s="370" t="s">
        <v>213</v>
      </c>
      <c r="E187" s="370" t="s">
        <v>12</v>
      </c>
      <c r="F187" s="376"/>
      <c r="G187" s="375"/>
      <c r="H187" s="375"/>
      <c r="I187" s="375"/>
      <c r="J187" s="374"/>
      <c r="K187" s="373"/>
      <c r="L187" s="372"/>
      <c r="N187" s="394" t="s">
        <v>567</v>
      </c>
      <c r="O187" s="393"/>
      <c r="P187" s="392">
        <v>72</v>
      </c>
      <c r="Q187" s="391">
        <v>37</v>
      </c>
      <c r="R187" s="391">
        <v>68</v>
      </c>
      <c r="S187" s="390">
        <v>33</v>
      </c>
      <c r="T187" s="389">
        <v>34.04097488484021</v>
      </c>
      <c r="U187" s="388">
        <v>0.22778636344302505</v>
      </c>
      <c r="V187" s="380">
        <v>54.465000000000003</v>
      </c>
      <c r="W187" s="380"/>
      <c r="X187" s="380">
        <v>186</v>
      </c>
    </row>
    <row r="188" spans="1:24">
      <c r="A188" s="370">
        <v>187</v>
      </c>
      <c r="B188" s="370" t="s">
        <v>566</v>
      </c>
      <c r="C188" s="377">
        <v>29189</v>
      </c>
      <c r="D188" s="370" t="s">
        <v>213</v>
      </c>
      <c r="E188" s="370" t="s">
        <v>11</v>
      </c>
      <c r="F188" s="376">
        <f t="shared" ref="F188:L188" si="91">O108</f>
        <v>3.8071326441955766E-2</v>
      </c>
      <c r="G188" s="375">
        <f t="shared" si="91"/>
        <v>68.7</v>
      </c>
      <c r="H188" s="375">
        <f t="shared" si="91"/>
        <v>49.7</v>
      </c>
      <c r="I188" s="375">
        <f t="shared" si="91"/>
        <v>70.8</v>
      </c>
      <c r="J188" s="374">
        <f t="shared" si="91"/>
        <v>46</v>
      </c>
      <c r="K188" s="373">
        <f t="shared" si="91"/>
        <v>22.152504600492247</v>
      </c>
      <c r="L188" s="372">
        <f t="shared" si="91"/>
        <v>0.20717171142467</v>
      </c>
      <c r="N188" s="394" t="s">
        <v>565</v>
      </c>
      <c r="O188" s="393"/>
      <c r="P188" s="392">
        <v>63</v>
      </c>
      <c r="Q188" s="391">
        <v>38</v>
      </c>
      <c r="R188" s="391">
        <v>70</v>
      </c>
      <c r="S188" s="390">
        <v>36</v>
      </c>
      <c r="T188" s="389"/>
      <c r="U188" s="388"/>
      <c r="V188" s="380" t="s">
        <v>444</v>
      </c>
      <c r="W188" s="380"/>
      <c r="X188" s="380">
        <v>187</v>
      </c>
    </row>
    <row r="189" spans="1:24">
      <c r="A189" s="370">
        <v>188</v>
      </c>
      <c r="B189" s="370" t="s">
        <v>562</v>
      </c>
      <c r="C189" s="377">
        <v>29188</v>
      </c>
      <c r="D189" s="370" t="s">
        <v>213</v>
      </c>
      <c r="E189" s="370" t="s">
        <v>12</v>
      </c>
      <c r="F189" s="376"/>
      <c r="G189" s="375"/>
      <c r="H189" s="375"/>
      <c r="I189" s="375"/>
      <c r="J189" s="374"/>
      <c r="K189" s="373"/>
      <c r="L189" s="372"/>
      <c r="N189" s="401" t="s">
        <v>564</v>
      </c>
      <c r="O189" s="400">
        <v>1.1426705843943846E-2</v>
      </c>
      <c r="P189" s="399">
        <v>69</v>
      </c>
      <c r="Q189" s="375">
        <v>33</v>
      </c>
      <c r="R189" s="375">
        <v>69</v>
      </c>
      <c r="S189" s="374">
        <v>34</v>
      </c>
      <c r="T189" s="373">
        <v>35.45147203192289</v>
      </c>
      <c r="U189" s="398">
        <v>0.20369147218552766</v>
      </c>
      <c r="V189" s="370">
        <v>21.701000000000001</v>
      </c>
      <c r="X189" s="370">
        <v>188</v>
      </c>
    </row>
    <row r="190" spans="1:24">
      <c r="A190" s="370">
        <v>189</v>
      </c>
      <c r="B190" s="370" t="s">
        <v>562</v>
      </c>
      <c r="C190" s="377">
        <v>58271</v>
      </c>
      <c r="D190" s="370" t="s">
        <v>213</v>
      </c>
      <c r="E190" s="370" t="s">
        <v>12</v>
      </c>
      <c r="F190" s="376"/>
      <c r="G190" s="375"/>
      <c r="H190" s="375"/>
      <c r="I190" s="375"/>
      <c r="J190" s="374"/>
      <c r="K190" s="373"/>
      <c r="L190" s="372"/>
      <c r="N190" s="394" t="s">
        <v>563</v>
      </c>
      <c r="O190" s="393"/>
      <c r="P190" s="392">
        <v>80</v>
      </c>
      <c r="Q190" s="391">
        <v>37</v>
      </c>
      <c r="R190" s="391">
        <v>89</v>
      </c>
      <c r="S190" s="390">
        <v>36</v>
      </c>
      <c r="T190" s="389" t="s">
        <v>444</v>
      </c>
      <c r="U190" s="388">
        <v>0.25266230607059842</v>
      </c>
      <c r="V190" s="380">
        <v>27.65</v>
      </c>
      <c r="W190" s="380"/>
      <c r="X190" s="380">
        <v>189</v>
      </c>
    </row>
    <row r="191" spans="1:24">
      <c r="A191" s="370">
        <v>190</v>
      </c>
      <c r="B191" s="370" t="s">
        <v>562</v>
      </c>
      <c r="C191" s="377">
        <v>63640</v>
      </c>
      <c r="D191" s="370" t="s">
        <v>213</v>
      </c>
      <c r="E191" s="370" t="s">
        <v>12</v>
      </c>
      <c r="F191" s="376"/>
      <c r="G191" s="375"/>
      <c r="H191" s="375"/>
      <c r="I191" s="375"/>
      <c r="J191" s="374"/>
      <c r="K191" s="373"/>
      <c r="L191" s="372"/>
      <c r="N191" s="401" t="s">
        <v>561</v>
      </c>
      <c r="O191" s="400"/>
      <c r="P191" s="399">
        <v>66</v>
      </c>
      <c r="Q191" s="375">
        <v>46</v>
      </c>
      <c r="R191" s="375">
        <v>73</v>
      </c>
      <c r="S191" s="374">
        <v>42</v>
      </c>
      <c r="T191" s="373">
        <v>21.990494296577946</v>
      </c>
      <c r="U191" s="398">
        <v>0.40520446096654272</v>
      </c>
      <c r="V191" s="370">
        <v>3.2</v>
      </c>
      <c r="X191" s="370">
        <v>190</v>
      </c>
    </row>
    <row r="192" spans="1:24">
      <c r="A192" s="370">
        <v>191</v>
      </c>
      <c r="B192" s="370" t="s">
        <v>559</v>
      </c>
      <c r="C192" s="377">
        <v>29189</v>
      </c>
      <c r="D192" s="370" t="s">
        <v>214</v>
      </c>
      <c r="E192" s="370" t="s">
        <v>11</v>
      </c>
      <c r="F192" s="376">
        <f t="shared" ref="F192:L192" si="92">O109</f>
        <v>0</v>
      </c>
      <c r="G192" s="375">
        <f t="shared" si="92"/>
        <v>69</v>
      </c>
      <c r="H192" s="375">
        <f t="shared" si="92"/>
        <v>40</v>
      </c>
      <c r="I192" s="375">
        <f t="shared" si="92"/>
        <v>73</v>
      </c>
      <c r="J192" s="374">
        <f t="shared" si="92"/>
        <v>36</v>
      </c>
      <c r="K192" s="373">
        <f t="shared" si="92"/>
        <v>42.092665479648893</v>
      </c>
      <c r="L192" s="372">
        <f t="shared" si="92"/>
        <v>0.23629304613748173</v>
      </c>
      <c r="N192" s="394" t="s">
        <v>560</v>
      </c>
      <c r="O192" s="393">
        <v>1.9295246130958989E-2</v>
      </c>
      <c r="P192" s="392">
        <v>70</v>
      </c>
      <c r="Q192" s="391">
        <v>47</v>
      </c>
      <c r="R192" s="391">
        <v>82</v>
      </c>
      <c r="S192" s="390">
        <v>44</v>
      </c>
      <c r="T192" s="389">
        <v>35.799021344934445</v>
      </c>
      <c r="U192" s="388">
        <v>0.28027078427821045</v>
      </c>
      <c r="V192" s="380">
        <v>31.789000000000001</v>
      </c>
      <c r="W192" s="380"/>
      <c r="X192" s="380">
        <v>191</v>
      </c>
    </row>
    <row r="193" spans="1:24">
      <c r="A193" s="370">
        <v>192</v>
      </c>
      <c r="B193" s="370" t="s">
        <v>559</v>
      </c>
      <c r="C193" s="377">
        <v>29189</v>
      </c>
      <c r="D193" s="370" t="s">
        <v>213</v>
      </c>
      <c r="E193" s="370" t="s">
        <v>11</v>
      </c>
      <c r="F193" s="376">
        <f t="shared" ref="F193:L193" si="93">F192</f>
        <v>0</v>
      </c>
      <c r="G193" s="375">
        <f t="shared" si="93"/>
        <v>69</v>
      </c>
      <c r="H193" s="375">
        <f t="shared" si="93"/>
        <v>40</v>
      </c>
      <c r="I193" s="375">
        <f t="shared" si="93"/>
        <v>73</v>
      </c>
      <c r="J193" s="374">
        <f t="shared" si="93"/>
        <v>36</v>
      </c>
      <c r="K193" s="373">
        <f t="shared" si="93"/>
        <v>42.092665479648893</v>
      </c>
      <c r="L193" s="372">
        <f t="shared" si="93"/>
        <v>0.23629304613748173</v>
      </c>
      <c r="N193" s="394" t="s">
        <v>558</v>
      </c>
      <c r="O193" s="393"/>
      <c r="P193" s="392">
        <v>68</v>
      </c>
      <c r="Q193" s="391">
        <v>45</v>
      </c>
      <c r="R193" s="391">
        <v>73</v>
      </c>
      <c r="S193" s="390">
        <v>41</v>
      </c>
      <c r="T193" s="389">
        <v>31.864698078790894</v>
      </c>
      <c r="U193" s="388">
        <v>0.22919297348272941</v>
      </c>
      <c r="V193" s="380">
        <v>48.223999999999997</v>
      </c>
      <c r="W193" s="380"/>
      <c r="X193" s="380">
        <v>192</v>
      </c>
    </row>
    <row r="194" spans="1:24">
      <c r="A194" s="370">
        <v>193</v>
      </c>
      <c r="B194" s="370" t="s">
        <v>557</v>
      </c>
      <c r="C194" s="377">
        <v>29189</v>
      </c>
      <c r="D194" s="370" t="s">
        <v>213</v>
      </c>
      <c r="E194" s="370" t="s">
        <v>11</v>
      </c>
      <c r="F194" s="376"/>
      <c r="G194" s="375"/>
      <c r="H194" s="375"/>
      <c r="I194" s="375"/>
      <c r="J194" s="374"/>
      <c r="K194" s="373"/>
      <c r="L194" s="372"/>
      <c r="N194" s="394" t="s">
        <v>556</v>
      </c>
      <c r="O194" s="393">
        <v>7.8280671790492452E-3</v>
      </c>
      <c r="P194" s="392">
        <v>65</v>
      </c>
      <c r="Q194" s="391">
        <v>39</v>
      </c>
      <c r="R194" s="391">
        <v>65</v>
      </c>
      <c r="S194" s="390">
        <v>32</v>
      </c>
      <c r="T194" s="389">
        <v>30.509211195928753</v>
      </c>
      <c r="U194" s="388">
        <v>0.28252761440252472</v>
      </c>
      <c r="V194" s="380">
        <v>10.003</v>
      </c>
      <c r="W194" s="380"/>
      <c r="X194" s="380">
        <v>193</v>
      </c>
    </row>
    <row r="195" spans="1:24" ht="15.6">
      <c r="A195" s="370">
        <v>194</v>
      </c>
      <c r="B195" s="370" t="s">
        <v>555</v>
      </c>
      <c r="C195" s="377">
        <v>11931</v>
      </c>
      <c r="D195" s="370" t="s">
        <v>214</v>
      </c>
      <c r="E195" s="370" t="s">
        <v>12</v>
      </c>
      <c r="F195" s="376">
        <f t="shared" ref="F195:K197" si="94">O110</f>
        <v>0</v>
      </c>
      <c r="G195" s="375">
        <f t="shared" si="94"/>
        <v>85</v>
      </c>
      <c r="H195" s="375">
        <f t="shared" si="94"/>
        <v>50</v>
      </c>
      <c r="I195" s="375">
        <f t="shared" si="94"/>
        <v>105</v>
      </c>
      <c r="J195" s="374">
        <f t="shared" si="94"/>
        <v>50</v>
      </c>
      <c r="K195" s="373" t="str">
        <f t="shared" si="94"/>
        <v/>
      </c>
      <c r="L195" s="378">
        <f>[1]Sheet2!I10</f>
        <v>0.17374718282373314</v>
      </c>
      <c r="N195" s="394" t="s">
        <v>554</v>
      </c>
      <c r="O195" s="393"/>
      <c r="P195" s="392">
        <v>70</v>
      </c>
      <c r="Q195" s="391">
        <v>35</v>
      </c>
      <c r="R195" s="391">
        <v>70</v>
      </c>
      <c r="S195" s="390">
        <v>31</v>
      </c>
      <c r="T195" s="389">
        <v>36.810123456790123</v>
      </c>
      <c r="U195" s="388">
        <v>0.24733198730891259</v>
      </c>
      <c r="V195" s="380">
        <v>15.657</v>
      </c>
      <c r="W195" s="380"/>
      <c r="X195" s="380">
        <v>194</v>
      </c>
    </row>
    <row r="196" spans="1:24">
      <c r="A196" s="370">
        <v>195</v>
      </c>
      <c r="B196" s="370" t="s">
        <v>553</v>
      </c>
      <c r="C196" s="377">
        <v>29189</v>
      </c>
      <c r="D196" s="370" t="s">
        <v>213</v>
      </c>
      <c r="E196" s="370" t="s">
        <v>11</v>
      </c>
      <c r="F196" s="376">
        <f t="shared" si="94"/>
        <v>0</v>
      </c>
      <c r="G196" s="375">
        <f t="shared" si="94"/>
        <v>70</v>
      </c>
      <c r="H196" s="375">
        <f t="shared" si="94"/>
        <v>36</v>
      </c>
      <c r="I196" s="375">
        <f t="shared" si="94"/>
        <v>73</v>
      </c>
      <c r="J196" s="374">
        <f t="shared" si="94"/>
        <v>34</v>
      </c>
      <c r="K196" s="373">
        <f t="shared" si="94"/>
        <v>37.872396067668497</v>
      </c>
      <c r="L196" s="372">
        <f>U111</f>
        <v>0.19338463012036652</v>
      </c>
      <c r="N196" s="394" t="s">
        <v>364</v>
      </c>
      <c r="O196" s="393"/>
      <c r="P196" s="392">
        <v>68.5</v>
      </c>
      <c r="Q196" s="391">
        <v>41</v>
      </c>
      <c r="R196" s="391">
        <v>72</v>
      </c>
      <c r="S196" s="390">
        <v>35</v>
      </c>
      <c r="T196" s="389">
        <v>38.37406</v>
      </c>
      <c r="U196" s="388">
        <v>0.23754883724404802</v>
      </c>
      <c r="V196" s="380">
        <v>102.06399999999999</v>
      </c>
      <c r="W196" s="380"/>
      <c r="X196" s="380">
        <v>195</v>
      </c>
    </row>
    <row r="197" spans="1:24" ht="15.6">
      <c r="A197" s="370">
        <v>196</v>
      </c>
      <c r="B197" s="370" t="s">
        <v>552</v>
      </c>
      <c r="C197" s="377">
        <v>29189</v>
      </c>
      <c r="D197" s="370" t="s">
        <v>213</v>
      </c>
      <c r="E197" s="370" t="s">
        <v>11</v>
      </c>
      <c r="F197" s="376">
        <f t="shared" si="94"/>
        <v>0</v>
      </c>
      <c r="G197" s="375">
        <f t="shared" si="94"/>
        <v>72</v>
      </c>
      <c r="H197" s="375">
        <f t="shared" si="94"/>
        <v>0</v>
      </c>
      <c r="I197" s="375">
        <f t="shared" si="94"/>
        <v>72</v>
      </c>
      <c r="J197" s="374">
        <f t="shared" si="94"/>
        <v>0</v>
      </c>
      <c r="K197" s="373" t="str">
        <f t="shared" si="94"/>
        <v/>
      </c>
      <c r="L197" s="378">
        <f>[1]Sheet2!I11</f>
        <v>0.22800028617798151</v>
      </c>
      <c r="N197" s="394" t="s">
        <v>551</v>
      </c>
      <c r="O197" s="393">
        <v>1.1500633141945221E-2</v>
      </c>
      <c r="P197" s="392">
        <v>69</v>
      </c>
      <c r="Q197" s="391">
        <v>0</v>
      </c>
      <c r="R197" s="391">
        <v>72</v>
      </c>
      <c r="S197" s="390">
        <v>0</v>
      </c>
      <c r="T197" s="389" t="s">
        <v>444</v>
      </c>
      <c r="U197" s="388">
        <v>0.23712841750605412</v>
      </c>
      <c r="V197" s="380">
        <v>43.472999999999999</v>
      </c>
      <c r="W197" s="380"/>
      <c r="X197" s="380">
        <v>196</v>
      </c>
    </row>
    <row r="198" spans="1:24">
      <c r="A198" s="370">
        <v>197</v>
      </c>
      <c r="B198" s="370" t="s">
        <v>550</v>
      </c>
      <c r="C198" s="377">
        <v>29189</v>
      </c>
      <c r="D198" s="370" t="s">
        <v>213</v>
      </c>
      <c r="E198" s="370" t="s">
        <v>11</v>
      </c>
      <c r="F198" s="376"/>
      <c r="G198" s="375"/>
      <c r="H198" s="375"/>
      <c r="I198" s="375"/>
      <c r="J198" s="374"/>
      <c r="K198" s="373"/>
      <c r="L198" s="372"/>
      <c r="N198" s="394" t="s">
        <v>549</v>
      </c>
      <c r="O198" s="393"/>
      <c r="P198" s="392">
        <v>72</v>
      </c>
      <c r="Q198" s="391">
        <v>41</v>
      </c>
      <c r="R198" s="391">
        <v>88</v>
      </c>
      <c r="S198" s="390">
        <v>39</v>
      </c>
      <c r="T198" s="389"/>
      <c r="U198" s="388"/>
      <c r="V198" s="380">
        <v>9.5470000000000006</v>
      </c>
      <c r="W198" s="380"/>
      <c r="X198" s="380">
        <v>197</v>
      </c>
    </row>
    <row r="199" spans="1:24">
      <c r="A199" s="370">
        <v>198</v>
      </c>
      <c r="B199" s="370" t="s">
        <v>548</v>
      </c>
      <c r="C199" s="377">
        <v>29189</v>
      </c>
      <c r="D199" s="370" t="s">
        <v>213</v>
      </c>
      <c r="E199" s="370" t="s">
        <v>12</v>
      </c>
      <c r="F199" s="376"/>
      <c r="G199" s="375"/>
      <c r="H199" s="375"/>
      <c r="I199" s="375"/>
      <c r="J199" s="374"/>
      <c r="K199" s="373"/>
      <c r="L199" s="372"/>
      <c r="N199" s="394" t="s">
        <v>547</v>
      </c>
      <c r="O199" s="393"/>
      <c r="P199" s="392">
        <v>85</v>
      </c>
      <c r="Q199" s="391">
        <v>45</v>
      </c>
      <c r="R199" s="391">
        <v>85</v>
      </c>
      <c r="S199" s="390">
        <v>45</v>
      </c>
      <c r="T199" s="389" t="s">
        <v>444</v>
      </c>
      <c r="U199" s="388">
        <v>0.22411913419097065</v>
      </c>
      <c r="V199" s="380">
        <v>131.66</v>
      </c>
      <c r="W199" s="380"/>
      <c r="X199" s="380">
        <v>198</v>
      </c>
    </row>
    <row r="200" spans="1:24">
      <c r="A200" s="370">
        <v>199</v>
      </c>
      <c r="B200" s="370" t="s">
        <v>546</v>
      </c>
      <c r="C200" s="377">
        <v>29189</v>
      </c>
      <c r="D200" s="370" t="s">
        <v>213</v>
      </c>
      <c r="E200" s="370" t="s">
        <v>12</v>
      </c>
      <c r="F200" s="376">
        <f t="shared" ref="F200:L200" si="95">O113</f>
        <v>1.1251839242953175E-2</v>
      </c>
      <c r="G200" s="375">
        <f t="shared" si="95"/>
        <v>67</v>
      </c>
      <c r="H200" s="375">
        <f t="shared" si="95"/>
        <v>40</v>
      </c>
      <c r="I200" s="375">
        <f t="shared" si="95"/>
        <v>80</v>
      </c>
      <c r="J200" s="374">
        <f t="shared" si="95"/>
        <v>38</v>
      </c>
      <c r="K200" s="373">
        <f t="shared" si="95"/>
        <v>32.019368239910655</v>
      </c>
      <c r="L200" s="372">
        <f t="shared" si="95"/>
        <v>0.30101251787225353</v>
      </c>
      <c r="N200" s="394" t="s">
        <v>545</v>
      </c>
      <c r="O200" s="393">
        <v>2.6783337769496939E-2</v>
      </c>
      <c r="P200" s="392">
        <v>71.2</v>
      </c>
      <c r="Q200" s="391">
        <v>44.4</v>
      </c>
      <c r="R200" s="391">
        <v>76.7</v>
      </c>
      <c r="S200" s="390">
        <v>37.6</v>
      </c>
      <c r="T200" s="389">
        <v>46.516443384276855</v>
      </c>
      <c r="U200" s="388">
        <v>0.33448429113534578</v>
      </c>
      <c r="V200" s="380">
        <v>19.466999999999999</v>
      </c>
      <c r="W200" s="380"/>
      <c r="X200" s="380">
        <v>199</v>
      </c>
    </row>
    <row r="201" spans="1:24">
      <c r="A201" s="370">
        <v>200</v>
      </c>
      <c r="B201" s="370" t="s">
        <v>544</v>
      </c>
      <c r="C201" s="377">
        <v>26696</v>
      </c>
      <c r="D201" s="370" t="s">
        <v>213</v>
      </c>
      <c r="E201" s="370" t="s">
        <v>12</v>
      </c>
      <c r="F201" s="376"/>
      <c r="G201" s="375"/>
      <c r="H201" s="375"/>
      <c r="I201" s="375"/>
      <c r="J201" s="374"/>
      <c r="K201" s="373"/>
      <c r="L201" s="372"/>
      <c r="N201" s="394" t="s">
        <v>358</v>
      </c>
      <c r="O201" s="393"/>
      <c r="P201" s="392">
        <v>80</v>
      </c>
      <c r="Q201" s="391">
        <v>40</v>
      </c>
      <c r="R201" s="391">
        <v>80</v>
      </c>
      <c r="S201" s="390">
        <v>38</v>
      </c>
      <c r="T201" s="389" t="s">
        <v>444</v>
      </c>
      <c r="U201" s="388">
        <v>0.42861396949343217</v>
      </c>
      <c r="V201" s="380">
        <v>17.268999999999998</v>
      </c>
      <c r="W201" s="380"/>
      <c r="X201" s="380">
        <v>200</v>
      </c>
    </row>
    <row r="202" spans="1:24">
      <c r="A202" s="370">
        <v>201</v>
      </c>
      <c r="B202" s="370" t="s">
        <v>543</v>
      </c>
      <c r="C202" s="377">
        <v>29189</v>
      </c>
      <c r="D202" s="370" t="s">
        <v>214</v>
      </c>
      <c r="E202" s="370" t="s">
        <v>12</v>
      </c>
      <c r="F202" s="376">
        <f t="shared" ref="F202:L202" si="96">O114</f>
        <v>0</v>
      </c>
      <c r="G202" s="375">
        <f t="shared" si="96"/>
        <v>83.5</v>
      </c>
      <c r="H202" s="375">
        <f t="shared" si="96"/>
        <v>55.9</v>
      </c>
      <c r="I202" s="375">
        <f t="shared" si="96"/>
        <v>87.3</v>
      </c>
      <c r="J202" s="374">
        <f t="shared" si="96"/>
        <v>51.9</v>
      </c>
      <c r="K202" s="373" t="str">
        <f t="shared" si="96"/>
        <v/>
      </c>
      <c r="L202" s="372">
        <f t="shared" si="96"/>
        <v>0.24901553425563058</v>
      </c>
      <c r="N202" s="394" t="s">
        <v>542</v>
      </c>
      <c r="O202" s="393"/>
      <c r="P202" s="392">
        <v>66</v>
      </c>
      <c r="Q202" s="391">
        <v>43</v>
      </c>
      <c r="R202" s="391">
        <v>75</v>
      </c>
      <c r="S202" s="390">
        <v>34</v>
      </c>
      <c r="T202" s="389">
        <v>33.189646441843678</v>
      </c>
      <c r="U202" s="388">
        <v>0.27482968574272526</v>
      </c>
      <c r="V202" s="380">
        <v>56.097000000000001</v>
      </c>
      <c r="W202" s="380"/>
      <c r="X202" s="380">
        <v>201</v>
      </c>
    </row>
    <row r="203" spans="1:24" ht="15.6">
      <c r="A203" s="370">
        <v>202</v>
      </c>
      <c r="B203" s="370" t="s">
        <v>541</v>
      </c>
      <c r="C203" s="377">
        <v>29189</v>
      </c>
      <c r="D203" s="370" t="s">
        <v>213</v>
      </c>
      <c r="E203" s="370" t="s">
        <v>11</v>
      </c>
      <c r="F203" s="376">
        <f t="shared" ref="F203:K203" si="97">O115</f>
        <v>0</v>
      </c>
      <c r="G203" s="375">
        <f t="shared" si="97"/>
        <v>68</v>
      </c>
      <c r="H203" s="375">
        <f t="shared" si="97"/>
        <v>0</v>
      </c>
      <c r="I203" s="375">
        <f t="shared" si="97"/>
        <v>70</v>
      </c>
      <c r="J203" s="374">
        <f t="shared" si="97"/>
        <v>0</v>
      </c>
      <c r="K203" s="373" t="str">
        <f t="shared" si="97"/>
        <v/>
      </c>
      <c r="L203" s="378">
        <f>[1]Sheet2!I11</f>
        <v>0.22800028617798151</v>
      </c>
      <c r="N203" s="394" t="s">
        <v>540</v>
      </c>
      <c r="O203" s="393"/>
      <c r="P203" s="392">
        <v>79.430000000000007</v>
      </c>
      <c r="Q203" s="391">
        <v>46.72</v>
      </c>
      <c r="R203" s="391">
        <v>80.959999999999994</v>
      </c>
      <c r="S203" s="390">
        <v>41.73</v>
      </c>
      <c r="T203" s="389" t="s">
        <v>444</v>
      </c>
      <c r="U203" s="388">
        <v>0.24484052532833017</v>
      </c>
      <c r="V203" s="380">
        <v>223.6129</v>
      </c>
      <c r="W203" s="380"/>
      <c r="X203" s="380">
        <v>202</v>
      </c>
    </row>
    <row r="204" spans="1:24">
      <c r="A204" s="370">
        <v>203</v>
      </c>
      <c r="B204" s="370" t="s">
        <v>539</v>
      </c>
      <c r="C204" s="377">
        <v>64942</v>
      </c>
      <c r="D204" s="370" t="s">
        <v>214</v>
      </c>
      <c r="E204" s="370" t="s">
        <v>12</v>
      </c>
      <c r="F204" s="376"/>
      <c r="G204" s="375"/>
      <c r="H204" s="375"/>
      <c r="I204" s="375"/>
      <c r="J204" s="374"/>
      <c r="K204" s="373"/>
      <c r="L204" s="372"/>
      <c r="N204" s="394" t="s">
        <v>538</v>
      </c>
      <c r="O204" s="393">
        <v>2.081651726921254E-3</v>
      </c>
      <c r="P204" s="392">
        <v>71</v>
      </c>
      <c r="Q204" s="391">
        <v>39</v>
      </c>
      <c r="R204" s="391">
        <v>75</v>
      </c>
      <c r="S204" s="390">
        <v>39</v>
      </c>
      <c r="T204" s="389" t="s">
        <v>444</v>
      </c>
      <c r="U204" s="388">
        <v>0.31176387115084431</v>
      </c>
      <c r="V204" s="380">
        <v>4.8499999999999996</v>
      </c>
      <c r="W204" s="380"/>
      <c r="X204" s="380">
        <v>203</v>
      </c>
    </row>
    <row r="205" spans="1:24">
      <c r="A205" s="370">
        <v>204</v>
      </c>
      <c r="B205" s="370" t="s">
        <v>536</v>
      </c>
      <c r="C205" s="377">
        <v>29189</v>
      </c>
      <c r="D205" s="370" t="s">
        <v>214</v>
      </c>
      <c r="E205" s="370" t="s">
        <v>11</v>
      </c>
      <c r="F205" s="376"/>
      <c r="G205" s="375"/>
      <c r="H205" s="375"/>
      <c r="I205" s="375"/>
      <c r="J205" s="374"/>
      <c r="K205" s="373"/>
      <c r="L205" s="372"/>
      <c r="N205" s="394" t="s">
        <v>537</v>
      </c>
      <c r="O205" s="393">
        <v>4.4325885514862207E-3</v>
      </c>
      <c r="P205" s="389">
        <v>65.5</v>
      </c>
      <c r="Q205" s="403">
        <v>35.5</v>
      </c>
      <c r="R205" s="403">
        <v>65.5</v>
      </c>
      <c r="S205" s="402">
        <v>35.5</v>
      </c>
      <c r="T205" s="389">
        <v>31.893521451711237</v>
      </c>
      <c r="U205" s="388"/>
      <c r="V205" s="380" t="s">
        <v>444</v>
      </c>
      <c r="W205" s="380"/>
      <c r="X205" s="380">
        <v>204</v>
      </c>
    </row>
    <row r="206" spans="1:24">
      <c r="A206" s="370">
        <v>205</v>
      </c>
      <c r="B206" s="370" t="s">
        <v>536</v>
      </c>
      <c r="C206" s="377">
        <v>29189</v>
      </c>
      <c r="D206" s="370" t="s">
        <v>213</v>
      </c>
      <c r="E206" s="370" t="s">
        <v>11</v>
      </c>
      <c r="F206" s="376"/>
      <c r="G206" s="375"/>
      <c r="H206" s="375"/>
      <c r="I206" s="375"/>
      <c r="J206" s="374"/>
      <c r="K206" s="373"/>
      <c r="L206" s="372"/>
      <c r="N206" s="394" t="s">
        <v>535</v>
      </c>
      <c r="O206" s="393"/>
      <c r="P206" s="392">
        <v>68</v>
      </c>
      <c r="Q206" s="391">
        <v>42</v>
      </c>
      <c r="R206" s="391">
        <v>73</v>
      </c>
      <c r="S206" s="390">
        <v>39</v>
      </c>
      <c r="T206" s="389" t="s">
        <v>444</v>
      </c>
      <c r="U206" s="388">
        <v>0.14821221131063564</v>
      </c>
      <c r="V206" s="380">
        <v>166.447</v>
      </c>
      <c r="W206" s="380"/>
      <c r="X206" s="380">
        <v>205</v>
      </c>
    </row>
    <row r="207" spans="1:24">
      <c r="A207" s="370">
        <v>206</v>
      </c>
      <c r="B207" s="370" t="s">
        <v>534</v>
      </c>
      <c r="C207" s="377">
        <v>29189</v>
      </c>
      <c r="D207" s="370" t="s">
        <v>213</v>
      </c>
      <c r="E207" s="370" t="s">
        <v>11</v>
      </c>
      <c r="F207" s="376">
        <f t="shared" ref="F207:L208" si="98">O116</f>
        <v>0</v>
      </c>
      <c r="G207" s="375">
        <f t="shared" si="98"/>
        <v>65</v>
      </c>
      <c r="H207" s="375">
        <f t="shared" si="98"/>
        <v>33</v>
      </c>
      <c r="I207" s="375">
        <f t="shared" si="98"/>
        <v>65</v>
      </c>
      <c r="J207" s="374">
        <f t="shared" si="98"/>
        <v>34</v>
      </c>
      <c r="K207" s="373" t="str">
        <f t="shared" si="98"/>
        <v/>
      </c>
      <c r="L207" s="372">
        <f t="shared" si="98"/>
        <v>0.26867898178124799</v>
      </c>
      <c r="N207" s="394" t="s">
        <v>533</v>
      </c>
      <c r="O207" s="393">
        <v>1.7211703958691909E-2</v>
      </c>
      <c r="P207" s="392">
        <v>70</v>
      </c>
      <c r="Q207" s="391">
        <v>45</v>
      </c>
      <c r="R207" s="391">
        <v>75</v>
      </c>
      <c r="S207" s="390">
        <v>40</v>
      </c>
      <c r="T207" s="389">
        <v>35.546450856340392</v>
      </c>
      <c r="U207" s="388">
        <v>0.43957968476357268</v>
      </c>
      <c r="V207" s="380">
        <v>1.6</v>
      </c>
      <c r="W207" s="380"/>
      <c r="X207" s="380">
        <v>206</v>
      </c>
    </row>
    <row r="208" spans="1:24">
      <c r="A208" s="370">
        <v>207</v>
      </c>
      <c r="B208" s="370" t="s">
        <v>532</v>
      </c>
      <c r="C208" s="377">
        <v>29189</v>
      </c>
      <c r="D208" s="370" t="s">
        <v>213</v>
      </c>
      <c r="E208" s="370" t="s">
        <v>11</v>
      </c>
      <c r="F208" s="376">
        <f t="shared" si="98"/>
        <v>0</v>
      </c>
      <c r="G208" s="375">
        <f t="shared" si="98"/>
        <v>68</v>
      </c>
      <c r="H208" s="375">
        <f t="shared" si="98"/>
        <v>31</v>
      </c>
      <c r="I208" s="375">
        <f t="shared" si="98"/>
        <v>70</v>
      </c>
      <c r="J208" s="374">
        <f t="shared" si="98"/>
        <v>32</v>
      </c>
      <c r="K208" s="373">
        <f t="shared" si="98"/>
        <v>36.00190348631601</v>
      </c>
      <c r="L208" s="372">
        <f t="shared" si="98"/>
        <v>0.18422348746035186</v>
      </c>
      <c r="N208" s="394" t="s">
        <v>348</v>
      </c>
      <c r="O208" s="393"/>
      <c r="P208" s="392">
        <v>67</v>
      </c>
      <c r="Q208" s="391">
        <v>40</v>
      </c>
      <c r="R208" s="391">
        <v>80</v>
      </c>
      <c r="S208" s="390">
        <v>40</v>
      </c>
      <c r="T208" s="389" t="s">
        <v>444</v>
      </c>
      <c r="U208" s="388"/>
      <c r="V208" s="380" t="s">
        <v>444</v>
      </c>
      <c r="W208" s="380"/>
      <c r="X208" s="380">
        <v>207</v>
      </c>
    </row>
    <row r="209" spans="1:24">
      <c r="A209" s="370">
        <v>208</v>
      </c>
      <c r="B209" s="370" t="s">
        <v>531</v>
      </c>
      <c r="C209" s="377">
        <v>29189</v>
      </c>
      <c r="D209" s="370" t="s">
        <v>213</v>
      </c>
      <c r="E209" s="370" t="s">
        <v>11</v>
      </c>
      <c r="F209" s="376"/>
      <c r="G209" s="375"/>
      <c r="H209" s="375"/>
      <c r="I209" s="375"/>
      <c r="J209" s="374"/>
      <c r="K209" s="373"/>
      <c r="L209" s="372"/>
      <c r="N209" s="394" t="s">
        <v>346</v>
      </c>
      <c r="O209" s="393"/>
      <c r="P209" s="392">
        <v>73</v>
      </c>
      <c r="Q209" s="391">
        <v>38</v>
      </c>
      <c r="R209" s="391">
        <v>75</v>
      </c>
      <c r="S209" s="390">
        <v>40</v>
      </c>
      <c r="T209" s="389">
        <v>34.207606774484091</v>
      </c>
      <c r="U209" s="388">
        <v>0.32759604195234043</v>
      </c>
      <c r="V209" s="380">
        <v>18.143476</v>
      </c>
      <c r="W209" s="380"/>
      <c r="X209" s="380">
        <v>208</v>
      </c>
    </row>
    <row r="210" spans="1:24">
      <c r="A210" s="370">
        <v>209</v>
      </c>
      <c r="B210" s="370" t="s">
        <v>530</v>
      </c>
      <c r="C210" s="377">
        <v>29189</v>
      </c>
      <c r="D210" s="370" t="s">
        <v>213</v>
      </c>
      <c r="E210" s="370" t="s">
        <v>11</v>
      </c>
      <c r="F210" s="376"/>
      <c r="G210" s="375"/>
      <c r="H210" s="375"/>
      <c r="I210" s="375"/>
      <c r="J210" s="374"/>
      <c r="K210" s="373"/>
      <c r="L210" s="372"/>
      <c r="N210" s="394" t="s">
        <v>529</v>
      </c>
      <c r="O210" s="393"/>
      <c r="P210" s="392">
        <v>73</v>
      </c>
      <c r="Q210" s="391">
        <v>34</v>
      </c>
      <c r="R210" s="391">
        <v>73</v>
      </c>
      <c r="S210" s="390">
        <v>34</v>
      </c>
      <c r="T210" s="389" t="s">
        <v>444</v>
      </c>
      <c r="U210" s="388">
        <v>0.20877817319098457</v>
      </c>
      <c r="V210" s="380">
        <v>8.0039999999999996</v>
      </c>
      <c r="W210" s="380"/>
      <c r="X210" s="380">
        <v>209</v>
      </c>
    </row>
    <row r="211" spans="1:24">
      <c r="A211" s="370">
        <v>210</v>
      </c>
      <c r="B211" s="370" t="s">
        <v>528</v>
      </c>
      <c r="C211" s="377">
        <v>29189</v>
      </c>
      <c r="D211" s="370" t="s">
        <v>213</v>
      </c>
      <c r="E211" s="370" t="s">
        <v>11</v>
      </c>
      <c r="F211" s="376"/>
      <c r="G211" s="375"/>
      <c r="H211" s="375"/>
      <c r="I211" s="375"/>
      <c r="J211" s="374"/>
      <c r="K211" s="373"/>
      <c r="L211" s="372"/>
      <c r="N211" s="401" t="s">
        <v>527</v>
      </c>
      <c r="O211" s="400">
        <v>0.1210063584268781</v>
      </c>
      <c r="P211" s="399">
        <v>73</v>
      </c>
      <c r="Q211" s="375">
        <v>39</v>
      </c>
      <c r="R211" s="375">
        <v>70</v>
      </c>
      <c r="S211" s="374">
        <v>38</v>
      </c>
      <c r="T211" s="373">
        <v>32.423737373737374</v>
      </c>
      <c r="U211" s="398">
        <v>0.20634070104934138</v>
      </c>
      <c r="V211" s="370">
        <v>17.774000000000001</v>
      </c>
      <c r="X211" s="370">
        <v>210</v>
      </c>
    </row>
    <row r="212" spans="1:24">
      <c r="A212" s="370">
        <v>211</v>
      </c>
      <c r="B212" s="370" t="s">
        <v>526</v>
      </c>
      <c r="C212" s="377">
        <v>29189</v>
      </c>
      <c r="D212" s="370" t="s">
        <v>213</v>
      </c>
      <c r="E212" s="370" t="s">
        <v>11</v>
      </c>
      <c r="F212" s="376"/>
      <c r="G212" s="375"/>
      <c r="H212" s="375"/>
      <c r="I212" s="375"/>
      <c r="J212" s="374"/>
      <c r="K212" s="373"/>
      <c r="L212" s="372"/>
      <c r="N212" s="394" t="s">
        <v>525</v>
      </c>
      <c r="O212" s="393"/>
      <c r="P212" s="397">
        <v>61</v>
      </c>
      <c r="Q212" s="396">
        <v>36</v>
      </c>
      <c r="R212" s="396">
        <v>67</v>
      </c>
      <c r="S212" s="395">
        <v>34</v>
      </c>
      <c r="T212" s="389">
        <v>46.755165262807544</v>
      </c>
      <c r="U212" s="388">
        <v>0.11627030845302566</v>
      </c>
      <c r="V212" s="380">
        <v>18.765999999999998</v>
      </c>
      <c r="W212" s="380"/>
      <c r="X212" s="380">
        <v>211</v>
      </c>
    </row>
    <row r="213" spans="1:24">
      <c r="A213" s="370">
        <v>212</v>
      </c>
      <c r="B213" s="370" t="s">
        <v>524</v>
      </c>
      <c r="C213" s="377">
        <v>29189</v>
      </c>
      <c r="D213" s="370" t="s">
        <v>213</v>
      </c>
      <c r="E213" s="370" t="s">
        <v>11</v>
      </c>
      <c r="F213" s="376"/>
      <c r="G213" s="375"/>
      <c r="H213" s="375"/>
      <c r="I213" s="375"/>
      <c r="J213" s="374"/>
      <c r="K213" s="373"/>
      <c r="L213" s="372"/>
      <c r="N213" s="394" t="s">
        <v>523</v>
      </c>
      <c r="O213" s="393"/>
      <c r="P213" s="392">
        <v>72</v>
      </c>
      <c r="Q213" s="391">
        <v>33</v>
      </c>
      <c r="R213" s="391">
        <v>75</v>
      </c>
      <c r="S213" s="390">
        <v>0</v>
      </c>
      <c r="T213" s="389"/>
      <c r="U213" s="388"/>
      <c r="V213" s="380" t="s">
        <v>444</v>
      </c>
      <c r="W213" s="380"/>
      <c r="X213" s="380">
        <v>212</v>
      </c>
    </row>
    <row r="214" spans="1:24">
      <c r="A214" s="370">
        <v>213</v>
      </c>
      <c r="B214" s="370" t="s">
        <v>522</v>
      </c>
      <c r="C214" s="377">
        <v>29189</v>
      </c>
      <c r="D214" s="370" t="s">
        <v>213</v>
      </c>
      <c r="E214" s="370" t="s">
        <v>11</v>
      </c>
      <c r="F214" s="376"/>
      <c r="G214" s="375"/>
      <c r="H214" s="375"/>
      <c r="I214" s="375"/>
      <c r="J214" s="374"/>
      <c r="K214" s="373"/>
      <c r="L214" s="372"/>
      <c r="N214" s="394" t="s">
        <v>521</v>
      </c>
      <c r="O214" s="393"/>
      <c r="P214" s="392">
        <v>74</v>
      </c>
      <c r="Q214" s="391">
        <v>38</v>
      </c>
      <c r="R214" s="391">
        <v>75</v>
      </c>
      <c r="S214" s="390">
        <v>34</v>
      </c>
      <c r="T214" s="389" t="s">
        <v>444</v>
      </c>
      <c r="U214" s="388">
        <v>0.33361204013377926</v>
      </c>
      <c r="V214" s="380">
        <v>3.1880000000000002</v>
      </c>
      <c r="W214" s="380"/>
      <c r="X214" s="380">
        <v>213</v>
      </c>
    </row>
    <row r="215" spans="1:24" ht="15.6">
      <c r="A215" s="370">
        <v>214</v>
      </c>
      <c r="B215" s="370" t="s">
        <v>520</v>
      </c>
      <c r="C215" s="377">
        <v>29189</v>
      </c>
      <c r="D215" s="370" t="s">
        <v>213</v>
      </c>
      <c r="E215" s="370" t="s">
        <v>11</v>
      </c>
      <c r="F215" s="376">
        <f t="shared" ref="F215:K216" si="99">O118</f>
        <v>0</v>
      </c>
      <c r="G215" s="375">
        <f t="shared" si="99"/>
        <v>70</v>
      </c>
      <c r="H215" s="375">
        <f t="shared" si="99"/>
        <v>40</v>
      </c>
      <c r="I215" s="375">
        <f t="shared" si="99"/>
        <v>75</v>
      </c>
      <c r="J215" s="374">
        <f t="shared" si="99"/>
        <v>35</v>
      </c>
      <c r="K215" s="373" t="str">
        <f t="shared" si="99"/>
        <v/>
      </c>
      <c r="L215" s="378">
        <f>[1]Sheet2!I11</f>
        <v>0.22800028617798151</v>
      </c>
      <c r="N215" s="394" t="s">
        <v>339</v>
      </c>
      <c r="O215" s="393"/>
      <c r="P215" s="392">
        <v>68</v>
      </c>
      <c r="Q215" s="391">
        <v>45</v>
      </c>
      <c r="R215" s="391">
        <v>82</v>
      </c>
      <c r="S215" s="390">
        <v>43</v>
      </c>
      <c r="T215" s="389" t="s">
        <v>444</v>
      </c>
      <c r="U215" s="388">
        <v>0.23974527108974802</v>
      </c>
      <c r="V215" s="380">
        <v>647.53099999999995</v>
      </c>
      <c r="W215" s="380"/>
      <c r="X215" s="380">
        <v>214</v>
      </c>
    </row>
    <row r="216" spans="1:24">
      <c r="A216" s="370">
        <v>215</v>
      </c>
      <c r="B216" s="370" t="s">
        <v>519</v>
      </c>
      <c r="C216" s="377">
        <v>29188</v>
      </c>
      <c r="D216" s="370" t="s">
        <v>213</v>
      </c>
      <c r="E216" s="370" t="s">
        <v>11</v>
      </c>
      <c r="F216" s="376">
        <f t="shared" si="99"/>
        <v>0</v>
      </c>
      <c r="G216" s="375">
        <f t="shared" si="99"/>
        <v>65</v>
      </c>
      <c r="H216" s="375">
        <f t="shared" si="99"/>
        <v>35</v>
      </c>
      <c r="I216" s="375">
        <f t="shared" si="99"/>
        <v>80</v>
      </c>
      <c r="J216" s="374">
        <f t="shared" si="99"/>
        <v>32</v>
      </c>
      <c r="K216" s="373">
        <f t="shared" si="99"/>
        <v>0</v>
      </c>
      <c r="L216" s="372">
        <f>U119</f>
        <v>0.3172579453067258</v>
      </c>
      <c r="N216" s="394" t="s">
        <v>518</v>
      </c>
      <c r="O216" s="393"/>
      <c r="P216" s="392">
        <v>72</v>
      </c>
      <c r="Q216" s="391">
        <v>0</v>
      </c>
      <c r="R216" s="391">
        <v>76</v>
      </c>
      <c r="S216" s="390">
        <v>0</v>
      </c>
      <c r="T216" s="389" t="s">
        <v>444</v>
      </c>
      <c r="U216" s="388"/>
      <c r="V216" s="380" t="s">
        <v>444</v>
      </c>
      <c r="W216" s="380"/>
      <c r="X216" s="380">
        <v>215</v>
      </c>
    </row>
    <row r="217" spans="1:24">
      <c r="A217" s="370">
        <v>216</v>
      </c>
      <c r="B217" s="370" t="s">
        <v>517</v>
      </c>
      <c r="C217" s="377">
        <v>29189</v>
      </c>
      <c r="D217" s="370" t="s">
        <v>213</v>
      </c>
      <c r="E217" s="370" t="s">
        <v>12</v>
      </c>
      <c r="F217" s="376"/>
      <c r="G217" s="375"/>
      <c r="H217" s="375"/>
      <c r="I217" s="375"/>
      <c r="J217" s="374"/>
      <c r="K217" s="373"/>
      <c r="L217" s="372"/>
      <c r="N217" s="394" t="s">
        <v>516</v>
      </c>
      <c r="O217" s="393">
        <v>5.3880879568952962E-3</v>
      </c>
      <c r="P217" s="392">
        <v>70</v>
      </c>
      <c r="Q217" s="391">
        <v>35</v>
      </c>
      <c r="R217" s="391">
        <v>72</v>
      </c>
      <c r="S217" s="390">
        <v>35</v>
      </c>
      <c r="T217" s="389">
        <v>33.324634063315557</v>
      </c>
      <c r="U217" s="388">
        <v>0.35754026354319179</v>
      </c>
      <c r="V217" s="380">
        <v>4.3879999999999999</v>
      </c>
      <c r="W217" s="380"/>
      <c r="X217" s="380">
        <v>216</v>
      </c>
    </row>
    <row r="218" spans="1:24">
      <c r="A218" s="370">
        <v>217</v>
      </c>
      <c r="B218" s="370" t="s">
        <v>515</v>
      </c>
      <c r="C218" s="377">
        <v>29189</v>
      </c>
      <c r="D218" s="370" t="s">
        <v>213</v>
      </c>
      <c r="E218" s="370" t="s">
        <v>11</v>
      </c>
      <c r="F218" s="376"/>
      <c r="G218" s="375"/>
      <c r="H218" s="375"/>
      <c r="I218" s="375"/>
      <c r="J218" s="374"/>
      <c r="K218" s="373"/>
      <c r="L218" s="372"/>
      <c r="N218" s="394" t="s">
        <v>514</v>
      </c>
      <c r="O218" s="393"/>
      <c r="P218" s="392">
        <v>98</v>
      </c>
      <c r="Q218" s="391">
        <v>46</v>
      </c>
      <c r="R218" s="391">
        <v>100</v>
      </c>
      <c r="S218" s="390">
        <v>43</v>
      </c>
      <c r="T218" s="389" t="s">
        <v>444</v>
      </c>
      <c r="U218" s="388"/>
      <c r="V218" s="380" t="s">
        <v>444</v>
      </c>
      <c r="W218" s="380"/>
      <c r="X218" s="380">
        <v>217</v>
      </c>
    </row>
    <row r="219" spans="1:24">
      <c r="A219" s="370">
        <v>218</v>
      </c>
      <c r="B219" s="370" t="s">
        <v>513</v>
      </c>
      <c r="C219" s="377">
        <v>29189</v>
      </c>
      <c r="D219" s="370" t="s">
        <v>213</v>
      </c>
      <c r="E219" s="370" t="s">
        <v>11</v>
      </c>
      <c r="F219" s="376"/>
      <c r="G219" s="375"/>
      <c r="H219" s="375"/>
      <c r="I219" s="375"/>
      <c r="J219" s="374"/>
      <c r="K219" s="373"/>
      <c r="L219" s="372"/>
      <c r="N219" s="401" t="s">
        <v>512</v>
      </c>
      <c r="O219" s="400"/>
      <c r="P219" s="399">
        <v>72</v>
      </c>
      <c r="Q219" s="375">
        <v>39</v>
      </c>
      <c r="R219" s="375">
        <v>73</v>
      </c>
      <c r="S219" s="374">
        <v>38</v>
      </c>
      <c r="T219" s="373">
        <v>36.147820191133363</v>
      </c>
      <c r="U219" s="398">
        <v>0.22652780102218159</v>
      </c>
      <c r="V219" s="370">
        <v>60.081000000000003</v>
      </c>
      <c r="X219" s="370">
        <v>218</v>
      </c>
    </row>
    <row r="220" spans="1:24">
      <c r="A220" s="370">
        <v>219</v>
      </c>
      <c r="B220" s="370" t="s">
        <v>511</v>
      </c>
      <c r="C220" s="377">
        <v>29189</v>
      </c>
      <c r="D220" s="370" t="s">
        <v>213</v>
      </c>
      <c r="E220" s="370" t="s">
        <v>11</v>
      </c>
      <c r="F220" s="376">
        <f t="shared" ref="F220:L223" si="100">O120</f>
        <v>0.27485276378343859</v>
      </c>
      <c r="G220" s="375">
        <f t="shared" si="100"/>
        <v>73</v>
      </c>
      <c r="H220" s="375">
        <f t="shared" si="100"/>
        <v>36</v>
      </c>
      <c r="I220" s="375">
        <f t="shared" si="100"/>
        <v>75</v>
      </c>
      <c r="J220" s="374">
        <f t="shared" si="100"/>
        <v>38</v>
      </c>
      <c r="K220" s="373">
        <f t="shared" si="100"/>
        <v>35.047064945836929</v>
      </c>
      <c r="L220" s="372">
        <f t="shared" si="100"/>
        <v>0.27305641176182788</v>
      </c>
      <c r="N220" s="394" t="s">
        <v>510</v>
      </c>
      <c r="O220" s="393"/>
      <c r="P220" s="392">
        <v>69</v>
      </c>
      <c r="Q220" s="391">
        <v>39</v>
      </c>
      <c r="R220" s="391">
        <v>74</v>
      </c>
      <c r="S220" s="390">
        <v>34</v>
      </c>
      <c r="T220" s="389" t="s">
        <v>444</v>
      </c>
      <c r="U220" s="388">
        <v>0.31348259115976623</v>
      </c>
      <c r="V220" s="380">
        <v>16.681000000000001</v>
      </c>
      <c r="W220" s="380"/>
      <c r="X220" s="380">
        <v>219</v>
      </c>
    </row>
    <row r="221" spans="1:24">
      <c r="A221" s="370">
        <v>220</v>
      </c>
      <c r="B221" s="370" t="s">
        <v>509</v>
      </c>
      <c r="C221" s="377">
        <v>29189</v>
      </c>
      <c r="D221" s="370" t="s">
        <v>213</v>
      </c>
      <c r="E221" s="370" t="s">
        <v>11</v>
      </c>
      <c r="F221" s="376">
        <f t="shared" si="100"/>
        <v>0</v>
      </c>
      <c r="G221" s="375">
        <f t="shared" si="100"/>
        <v>72</v>
      </c>
      <c r="H221" s="375">
        <f t="shared" si="100"/>
        <v>42</v>
      </c>
      <c r="I221" s="375">
        <f t="shared" si="100"/>
        <v>74</v>
      </c>
      <c r="J221" s="374">
        <f t="shared" si="100"/>
        <v>37</v>
      </c>
      <c r="K221" s="373">
        <f t="shared" si="100"/>
        <v>32.767900746998279</v>
      </c>
      <c r="L221" s="372">
        <f t="shared" si="100"/>
        <v>0.32580379714834662</v>
      </c>
      <c r="N221" s="394" t="s">
        <v>333</v>
      </c>
      <c r="O221" s="393"/>
      <c r="P221" s="392">
        <v>80</v>
      </c>
      <c r="Q221" s="391">
        <v>52</v>
      </c>
      <c r="R221" s="391">
        <v>98</v>
      </c>
      <c r="S221" s="390">
        <v>56</v>
      </c>
      <c r="T221" s="389">
        <v>35.229012561938589</v>
      </c>
      <c r="U221" s="388">
        <v>4.4888546380582095E-2</v>
      </c>
      <c r="V221" s="380">
        <v>164.83600000000001</v>
      </c>
      <c r="W221" s="380"/>
      <c r="X221" s="380">
        <v>220</v>
      </c>
    </row>
    <row r="222" spans="1:24">
      <c r="A222" s="370">
        <v>221</v>
      </c>
      <c r="B222" s="370" t="s">
        <v>508</v>
      </c>
      <c r="C222" s="377">
        <v>29189</v>
      </c>
      <c r="D222" s="370" t="s">
        <v>213</v>
      </c>
      <c r="E222" s="370" t="s">
        <v>11</v>
      </c>
      <c r="F222" s="376">
        <f t="shared" si="100"/>
        <v>2.1120897419043862E-2</v>
      </c>
      <c r="G222" s="375">
        <f t="shared" si="100"/>
        <v>80</v>
      </c>
      <c r="H222" s="375">
        <f t="shared" si="100"/>
        <v>40</v>
      </c>
      <c r="I222" s="375">
        <f t="shared" si="100"/>
        <v>80</v>
      </c>
      <c r="J222" s="374">
        <f t="shared" si="100"/>
        <v>40</v>
      </c>
      <c r="K222" s="373">
        <f t="shared" si="100"/>
        <v>51.616798161181421</v>
      </c>
      <c r="L222" s="372">
        <f t="shared" si="100"/>
        <v>0.11332199292716773</v>
      </c>
      <c r="N222" s="394" t="s">
        <v>507</v>
      </c>
      <c r="O222" s="393">
        <v>8.5511899301839681E-2</v>
      </c>
      <c r="P222" s="392">
        <v>68</v>
      </c>
      <c r="Q222" s="391">
        <v>44</v>
      </c>
      <c r="R222" s="391">
        <v>74</v>
      </c>
      <c r="S222" s="390">
        <v>34</v>
      </c>
      <c r="T222" s="389"/>
      <c r="U222" s="388">
        <v>0.23148509334076345</v>
      </c>
      <c r="V222" s="380">
        <v>13.791</v>
      </c>
      <c r="W222" s="380"/>
      <c r="X222" s="380">
        <v>221</v>
      </c>
    </row>
    <row r="223" spans="1:24">
      <c r="A223" s="370">
        <v>222</v>
      </c>
      <c r="B223" s="370" t="s">
        <v>506</v>
      </c>
      <c r="C223" s="377">
        <v>29189</v>
      </c>
      <c r="D223" s="370" t="s">
        <v>213</v>
      </c>
      <c r="E223" s="370" t="s">
        <v>11</v>
      </c>
      <c r="F223" s="376">
        <f t="shared" si="100"/>
        <v>0</v>
      </c>
      <c r="G223" s="375">
        <f t="shared" si="100"/>
        <v>66</v>
      </c>
      <c r="H223" s="375">
        <f t="shared" si="100"/>
        <v>37.5</v>
      </c>
      <c r="I223" s="375">
        <f t="shared" si="100"/>
        <v>75</v>
      </c>
      <c r="J223" s="374">
        <f t="shared" si="100"/>
        <v>36</v>
      </c>
      <c r="K223" s="373">
        <f t="shared" si="100"/>
        <v>28.233937756446295</v>
      </c>
      <c r="L223" s="372">
        <f t="shared" si="100"/>
        <v>0.18274293308797218</v>
      </c>
      <c r="N223" s="394" t="s">
        <v>505</v>
      </c>
      <c r="O223" s="393"/>
      <c r="P223" s="392">
        <v>75</v>
      </c>
      <c r="Q223" s="391">
        <v>0</v>
      </c>
      <c r="R223" s="391">
        <v>78</v>
      </c>
      <c r="S223" s="390">
        <v>0</v>
      </c>
      <c r="T223" s="389" t="s">
        <v>444</v>
      </c>
      <c r="U223" s="388"/>
      <c r="V223" s="380" t="s">
        <v>444</v>
      </c>
      <c r="W223" s="380"/>
      <c r="X223" s="380">
        <v>222</v>
      </c>
    </row>
    <row r="224" spans="1:24">
      <c r="A224" s="370">
        <v>223</v>
      </c>
      <c r="B224" s="370" t="s">
        <v>504</v>
      </c>
      <c r="C224" s="377">
        <v>29189</v>
      </c>
      <c r="D224" s="370" t="s">
        <v>213</v>
      </c>
      <c r="E224" s="370" t="s">
        <v>11</v>
      </c>
      <c r="F224" s="376"/>
      <c r="G224" s="375"/>
      <c r="H224" s="375"/>
      <c r="I224" s="375"/>
      <c r="J224" s="374"/>
      <c r="K224" s="373"/>
      <c r="L224" s="372"/>
      <c r="N224" s="394" t="s">
        <v>503</v>
      </c>
      <c r="O224" s="393"/>
      <c r="P224" s="392">
        <v>71</v>
      </c>
      <c r="Q224" s="391">
        <v>38</v>
      </c>
      <c r="R224" s="391">
        <v>71.7</v>
      </c>
      <c r="S224" s="390">
        <v>35</v>
      </c>
      <c r="T224" s="389">
        <v>59.151992880300043</v>
      </c>
      <c r="U224" s="388">
        <v>0.2341783293724144</v>
      </c>
      <c r="V224" s="380">
        <v>17.401</v>
      </c>
      <c r="W224" s="380"/>
      <c r="X224" s="380">
        <v>223</v>
      </c>
    </row>
    <row r="225" spans="1:24">
      <c r="A225" s="370">
        <v>224</v>
      </c>
      <c r="B225" s="370" t="s">
        <v>502</v>
      </c>
      <c r="C225" s="377">
        <v>29188</v>
      </c>
      <c r="D225" s="370" t="s">
        <v>213</v>
      </c>
      <c r="E225" s="370" t="s">
        <v>11</v>
      </c>
      <c r="F225" s="376"/>
      <c r="G225" s="375"/>
      <c r="H225" s="375"/>
      <c r="I225" s="375"/>
      <c r="J225" s="374"/>
      <c r="K225" s="373"/>
      <c r="L225" s="372"/>
      <c r="N225" s="394" t="s">
        <v>501</v>
      </c>
      <c r="O225" s="393"/>
      <c r="P225" s="392">
        <v>70</v>
      </c>
      <c r="Q225" s="391">
        <v>38</v>
      </c>
      <c r="R225" s="391">
        <v>78</v>
      </c>
      <c r="S225" s="390">
        <v>34</v>
      </c>
      <c r="T225" s="389" t="s">
        <v>444</v>
      </c>
      <c r="U225" s="388">
        <v>0.2257401699822546</v>
      </c>
      <c r="V225" s="380">
        <v>8.2899999999999991</v>
      </c>
      <c r="W225" s="380"/>
      <c r="X225" s="380">
        <v>224</v>
      </c>
    </row>
    <row r="226" spans="1:24">
      <c r="A226" s="370">
        <v>225</v>
      </c>
      <c r="B226" s="370" t="s">
        <v>500</v>
      </c>
      <c r="C226" s="377">
        <v>29188</v>
      </c>
      <c r="D226" s="370" t="s">
        <v>213</v>
      </c>
      <c r="E226" s="370" t="s">
        <v>12</v>
      </c>
      <c r="F226" s="376"/>
      <c r="G226" s="375"/>
      <c r="H226" s="375"/>
      <c r="I226" s="375"/>
      <c r="J226" s="374"/>
      <c r="K226" s="373"/>
      <c r="L226" s="372"/>
      <c r="N226" s="394" t="s">
        <v>499</v>
      </c>
      <c r="O226" s="393"/>
      <c r="P226" s="392">
        <v>80</v>
      </c>
      <c r="Q226" s="391">
        <v>45</v>
      </c>
      <c r="R226" s="391">
        <v>80</v>
      </c>
      <c r="S226" s="390">
        <v>45</v>
      </c>
      <c r="T226" s="389" t="s">
        <v>444</v>
      </c>
      <c r="U226" s="388">
        <v>0.38391819660701837</v>
      </c>
      <c r="V226" s="380">
        <v>2.6509999999999998</v>
      </c>
      <c r="W226" s="380"/>
      <c r="X226" s="380">
        <v>225</v>
      </c>
    </row>
    <row r="227" spans="1:24">
      <c r="A227" s="370">
        <v>226</v>
      </c>
      <c r="B227" s="370" t="s">
        <v>498</v>
      </c>
      <c r="C227" s="377">
        <v>55133</v>
      </c>
      <c r="D227" s="370" t="s">
        <v>214</v>
      </c>
      <c r="E227" s="370" t="s">
        <v>11</v>
      </c>
      <c r="F227" s="376">
        <f t="shared" ref="F227:L227" si="101">O124</f>
        <v>0</v>
      </c>
      <c r="G227" s="375">
        <f t="shared" si="101"/>
        <v>65</v>
      </c>
      <c r="H227" s="375">
        <f t="shared" si="101"/>
        <v>43</v>
      </c>
      <c r="I227" s="375">
        <f t="shared" si="101"/>
        <v>68</v>
      </c>
      <c r="J227" s="374">
        <f t="shared" si="101"/>
        <v>36</v>
      </c>
      <c r="K227" s="373">
        <f t="shared" si="101"/>
        <v>28.562911929118126</v>
      </c>
      <c r="L227" s="372">
        <f t="shared" si="101"/>
        <v>0.25218417118295644</v>
      </c>
      <c r="N227" s="394" t="s">
        <v>497</v>
      </c>
      <c r="O227" s="393"/>
      <c r="P227" s="392">
        <v>70</v>
      </c>
      <c r="Q227" s="391">
        <v>40</v>
      </c>
      <c r="R227" s="391">
        <v>80</v>
      </c>
      <c r="S227" s="390">
        <v>40</v>
      </c>
      <c r="T227" s="389"/>
      <c r="U227" s="388">
        <v>0.2169264724372677</v>
      </c>
      <c r="V227" s="380">
        <v>17.438420999999998</v>
      </c>
      <c r="W227" s="380"/>
      <c r="X227" s="380">
        <v>226</v>
      </c>
    </row>
    <row r="228" spans="1:24">
      <c r="A228" s="370">
        <v>227</v>
      </c>
      <c r="B228" s="370" t="s">
        <v>496</v>
      </c>
      <c r="C228" s="377">
        <v>45973</v>
      </c>
      <c r="D228" s="370" t="s">
        <v>213</v>
      </c>
      <c r="E228" s="370" t="s">
        <v>11</v>
      </c>
      <c r="F228" s="376"/>
      <c r="G228" s="375"/>
      <c r="H228" s="375"/>
      <c r="I228" s="375"/>
      <c r="J228" s="374"/>
      <c r="K228" s="373"/>
      <c r="L228" s="372"/>
      <c r="N228" s="394" t="s">
        <v>495</v>
      </c>
      <c r="O228" s="393"/>
      <c r="P228" s="392">
        <v>76</v>
      </c>
      <c r="Q228" s="391">
        <v>39</v>
      </c>
      <c r="R228" s="391">
        <v>78</v>
      </c>
      <c r="S228" s="390">
        <v>36</v>
      </c>
      <c r="T228" s="389">
        <v>52.457577464788734</v>
      </c>
      <c r="U228" s="388">
        <v>0.21452541485791693</v>
      </c>
      <c r="V228" s="380">
        <v>25.513000000000002</v>
      </c>
      <c r="W228" s="380"/>
      <c r="X228" s="380">
        <v>227</v>
      </c>
    </row>
    <row r="229" spans="1:24">
      <c r="A229" s="370">
        <v>228</v>
      </c>
      <c r="B229" s="370" t="s">
        <v>494</v>
      </c>
      <c r="C229" s="377">
        <v>29189</v>
      </c>
      <c r="D229" s="370" t="s">
        <v>213</v>
      </c>
      <c r="E229" s="370" t="s">
        <v>11</v>
      </c>
      <c r="F229" s="376">
        <f t="shared" ref="F229:L230" si="102">O125</f>
        <v>2.4506092104357405E-2</v>
      </c>
      <c r="G229" s="375">
        <f t="shared" si="102"/>
        <v>70</v>
      </c>
      <c r="H229" s="375">
        <f t="shared" si="102"/>
        <v>36</v>
      </c>
      <c r="I229" s="375">
        <f t="shared" si="102"/>
        <v>75</v>
      </c>
      <c r="J229" s="374">
        <f t="shared" si="102"/>
        <v>33</v>
      </c>
      <c r="K229" s="373">
        <f t="shared" si="102"/>
        <v>35.419468841367362</v>
      </c>
      <c r="L229" s="372">
        <f t="shared" si="102"/>
        <v>0.27393973608072825</v>
      </c>
      <c r="N229" s="394" t="s">
        <v>493</v>
      </c>
      <c r="O229" s="393">
        <v>8.6365306872473353E-3</v>
      </c>
      <c r="P229" s="392">
        <v>71</v>
      </c>
      <c r="Q229" s="391">
        <v>37</v>
      </c>
      <c r="R229" s="391">
        <v>76</v>
      </c>
      <c r="S229" s="390">
        <v>36</v>
      </c>
      <c r="T229" s="389" t="s">
        <v>444</v>
      </c>
      <c r="U229" s="388">
        <v>0.4715477293790547</v>
      </c>
      <c r="V229" s="380">
        <v>5.702</v>
      </c>
      <c r="W229" s="380"/>
      <c r="X229" s="380">
        <v>228</v>
      </c>
    </row>
    <row r="230" spans="1:24">
      <c r="A230" s="370">
        <v>229</v>
      </c>
      <c r="B230" s="370" t="s">
        <v>492</v>
      </c>
      <c r="C230" s="377">
        <v>29189</v>
      </c>
      <c r="D230" s="370" t="s">
        <v>213</v>
      </c>
      <c r="E230" s="370" t="s">
        <v>11</v>
      </c>
      <c r="F230" s="376">
        <f t="shared" si="102"/>
        <v>0</v>
      </c>
      <c r="G230" s="375">
        <f t="shared" si="102"/>
        <v>75</v>
      </c>
      <c r="H230" s="375">
        <f t="shared" si="102"/>
        <v>43</v>
      </c>
      <c r="I230" s="375">
        <f t="shared" si="102"/>
        <v>80</v>
      </c>
      <c r="J230" s="374">
        <f t="shared" si="102"/>
        <v>40</v>
      </c>
      <c r="K230" s="373" t="str">
        <f t="shared" si="102"/>
        <v/>
      </c>
      <c r="L230" s="372">
        <f t="shared" si="102"/>
        <v>0.26871273487421904</v>
      </c>
      <c r="N230" s="394" t="s">
        <v>491</v>
      </c>
      <c r="O230" s="393"/>
      <c r="P230" s="392">
        <v>80</v>
      </c>
      <c r="Q230" s="391">
        <v>40</v>
      </c>
      <c r="R230" s="391">
        <v>80</v>
      </c>
      <c r="S230" s="390">
        <v>40</v>
      </c>
      <c r="T230" s="389">
        <v>35.000006226187431</v>
      </c>
      <c r="U230" s="388">
        <v>0.1961182278067885</v>
      </c>
      <c r="V230" s="380">
        <v>78.819000000000003</v>
      </c>
      <c r="W230" s="380"/>
      <c r="X230" s="380">
        <v>229</v>
      </c>
    </row>
    <row r="231" spans="1:24">
      <c r="A231" s="370">
        <v>230</v>
      </c>
      <c r="B231" s="370" t="s">
        <v>490</v>
      </c>
      <c r="C231" s="377">
        <v>55133</v>
      </c>
      <c r="D231" s="370" t="s">
        <v>214</v>
      </c>
      <c r="E231" s="370" t="s">
        <v>11</v>
      </c>
      <c r="F231" s="376"/>
      <c r="G231" s="375"/>
      <c r="H231" s="375"/>
      <c r="I231" s="375"/>
      <c r="J231" s="374"/>
      <c r="K231" s="373"/>
      <c r="L231" s="372"/>
      <c r="N231" s="394" t="s">
        <v>316</v>
      </c>
      <c r="O231" s="393"/>
      <c r="P231" s="392">
        <v>63</v>
      </c>
      <c r="Q231" s="391">
        <v>48</v>
      </c>
      <c r="R231" s="391">
        <v>72</v>
      </c>
      <c r="S231" s="390">
        <v>42</v>
      </c>
      <c r="T231" s="389" t="s">
        <v>444</v>
      </c>
      <c r="U231" s="388"/>
      <c r="V231" s="380" t="s">
        <v>444</v>
      </c>
      <c r="W231" s="380"/>
      <c r="X231" s="380">
        <v>230</v>
      </c>
    </row>
    <row r="232" spans="1:24">
      <c r="A232" s="370">
        <v>231</v>
      </c>
      <c r="B232" s="370" t="s">
        <v>489</v>
      </c>
      <c r="C232" s="377">
        <v>29189</v>
      </c>
      <c r="D232" s="370" t="s">
        <v>213</v>
      </c>
      <c r="E232" s="370" t="s">
        <v>11</v>
      </c>
      <c r="F232" s="376"/>
      <c r="G232" s="375"/>
      <c r="H232" s="375"/>
      <c r="I232" s="375"/>
      <c r="J232" s="374"/>
      <c r="K232" s="373"/>
      <c r="L232" s="372"/>
      <c r="N232" s="394" t="s">
        <v>488</v>
      </c>
      <c r="O232" s="393"/>
      <c r="P232" s="392">
        <v>78</v>
      </c>
      <c r="Q232" s="391">
        <v>51</v>
      </c>
      <c r="R232" s="391">
        <v>85</v>
      </c>
      <c r="S232" s="390">
        <v>42</v>
      </c>
      <c r="T232" s="389" t="s">
        <v>444</v>
      </c>
      <c r="U232" s="388">
        <v>0.15945465637516246</v>
      </c>
      <c r="V232" s="380">
        <v>158.447</v>
      </c>
      <c r="W232" s="380"/>
      <c r="X232" s="380">
        <v>231</v>
      </c>
    </row>
    <row r="233" spans="1:24">
      <c r="A233" s="370">
        <v>232</v>
      </c>
      <c r="B233" s="370" t="s">
        <v>487</v>
      </c>
      <c r="C233" s="377">
        <v>29189</v>
      </c>
      <c r="D233" s="370" t="s">
        <v>213</v>
      </c>
      <c r="E233" s="370" t="s">
        <v>11</v>
      </c>
      <c r="F233" s="376">
        <f t="shared" ref="F233:L233" si="103">O128</f>
        <v>0</v>
      </c>
      <c r="G233" s="375">
        <f t="shared" si="103"/>
        <v>70</v>
      </c>
      <c r="H233" s="375">
        <f t="shared" si="103"/>
        <v>42</v>
      </c>
      <c r="I233" s="375">
        <f t="shared" si="103"/>
        <v>72</v>
      </c>
      <c r="J233" s="374">
        <f t="shared" si="103"/>
        <v>35</v>
      </c>
      <c r="K233" s="373">
        <f t="shared" si="103"/>
        <v>31.90301255026986</v>
      </c>
      <c r="L233" s="372">
        <f t="shared" si="103"/>
        <v>0.24153851746828081</v>
      </c>
      <c r="N233" s="394" t="s">
        <v>486</v>
      </c>
      <c r="O233" s="393"/>
      <c r="P233" s="392">
        <v>68</v>
      </c>
      <c r="Q233" s="391">
        <v>0</v>
      </c>
      <c r="R233" s="391">
        <v>75</v>
      </c>
      <c r="S233" s="390">
        <v>0</v>
      </c>
      <c r="T233" s="389" t="s">
        <v>444</v>
      </c>
      <c r="U233" s="388"/>
      <c r="V233" s="380" t="s">
        <v>444</v>
      </c>
      <c r="W233" s="380"/>
      <c r="X233" s="380">
        <v>232</v>
      </c>
    </row>
    <row r="234" spans="1:24">
      <c r="A234" s="370">
        <v>233</v>
      </c>
      <c r="B234" s="370" t="s">
        <v>485</v>
      </c>
      <c r="C234" s="377">
        <v>29189</v>
      </c>
      <c r="D234" s="370" t="s">
        <v>213</v>
      </c>
      <c r="E234" s="370" t="s">
        <v>11</v>
      </c>
      <c r="F234" s="376"/>
      <c r="G234" s="375"/>
      <c r="H234" s="375"/>
      <c r="I234" s="375"/>
      <c r="J234" s="374"/>
      <c r="K234" s="373"/>
      <c r="L234" s="372"/>
      <c r="N234" s="394" t="s">
        <v>312</v>
      </c>
      <c r="O234" s="393"/>
      <c r="P234" s="392">
        <v>75</v>
      </c>
      <c r="Q234" s="391">
        <v>45</v>
      </c>
      <c r="R234" s="391">
        <v>78</v>
      </c>
      <c r="S234" s="390">
        <v>41</v>
      </c>
      <c r="T234" s="389">
        <v>36.022074999995993</v>
      </c>
      <c r="U234" s="388">
        <v>0.23532574071983792</v>
      </c>
      <c r="V234" s="380">
        <v>399.69600000000003</v>
      </c>
      <c r="W234" s="380"/>
      <c r="X234" s="380">
        <v>233</v>
      </c>
    </row>
    <row r="235" spans="1:24">
      <c r="A235" s="370">
        <v>234</v>
      </c>
      <c r="B235" s="370" t="s">
        <v>484</v>
      </c>
      <c r="C235" s="377">
        <v>29189</v>
      </c>
      <c r="D235" s="370" t="s">
        <v>213</v>
      </c>
      <c r="E235" s="370" t="s">
        <v>11</v>
      </c>
      <c r="F235" s="376">
        <f t="shared" ref="F235:L235" si="104">O129</f>
        <v>0</v>
      </c>
      <c r="G235" s="375">
        <f t="shared" si="104"/>
        <v>68</v>
      </c>
      <c r="H235" s="375">
        <f t="shared" si="104"/>
        <v>44</v>
      </c>
      <c r="I235" s="375">
        <f t="shared" si="104"/>
        <v>70</v>
      </c>
      <c r="J235" s="374">
        <f t="shared" si="104"/>
        <v>39</v>
      </c>
      <c r="K235" s="373">
        <f t="shared" si="104"/>
        <v>27.076615304008193</v>
      </c>
      <c r="L235" s="372">
        <f t="shared" si="104"/>
        <v>0.49924357034795763</v>
      </c>
      <c r="N235" s="394" t="s">
        <v>310</v>
      </c>
      <c r="O235" s="393"/>
      <c r="P235" s="392">
        <v>100</v>
      </c>
      <c r="Q235" s="391">
        <v>50</v>
      </c>
      <c r="R235" s="391">
        <v>115</v>
      </c>
      <c r="S235" s="390">
        <v>50</v>
      </c>
      <c r="T235" s="389" t="s">
        <v>444</v>
      </c>
      <c r="U235" s="388">
        <v>2.4610781342834634E-2</v>
      </c>
      <c r="V235" s="380">
        <v>2094.7809999999999</v>
      </c>
      <c r="W235" s="380"/>
      <c r="X235" s="380">
        <v>234</v>
      </c>
    </row>
    <row r="236" spans="1:24">
      <c r="A236" s="370">
        <v>235</v>
      </c>
      <c r="B236" s="370" t="s">
        <v>483</v>
      </c>
      <c r="C236" s="377">
        <v>29189</v>
      </c>
      <c r="D236" s="370" t="s">
        <v>213</v>
      </c>
      <c r="E236" s="370" t="s">
        <v>11</v>
      </c>
      <c r="F236" s="376"/>
      <c r="G236" s="375"/>
      <c r="H236" s="375"/>
      <c r="I236" s="375"/>
      <c r="J236" s="374"/>
      <c r="K236" s="373"/>
      <c r="L236" s="372"/>
      <c r="N236" s="394" t="s">
        <v>482</v>
      </c>
      <c r="O236" s="393">
        <v>2.9994380443944927E-2</v>
      </c>
      <c r="P236" s="392">
        <v>66</v>
      </c>
      <c r="Q236" s="391">
        <v>35</v>
      </c>
      <c r="R236" s="391">
        <v>66</v>
      </c>
      <c r="S236" s="390">
        <v>33</v>
      </c>
      <c r="T236" s="389" t="s">
        <v>444</v>
      </c>
      <c r="U236" s="388">
        <v>0.18794264610036926</v>
      </c>
      <c r="V236" s="380">
        <v>11.213700000000001</v>
      </c>
      <c r="W236" s="380"/>
      <c r="X236" s="380">
        <v>235</v>
      </c>
    </row>
    <row r="237" spans="1:24">
      <c r="A237" s="370">
        <v>236</v>
      </c>
      <c r="B237" s="370" t="s">
        <v>481</v>
      </c>
      <c r="C237" s="377">
        <v>29189</v>
      </c>
      <c r="D237" s="370" t="s">
        <v>213</v>
      </c>
      <c r="E237" s="370" t="s">
        <v>11</v>
      </c>
      <c r="F237" s="376">
        <f t="shared" ref="F237:L237" si="105">O130</f>
        <v>0</v>
      </c>
      <c r="G237" s="375">
        <f t="shared" si="105"/>
        <v>66</v>
      </c>
      <c r="H237" s="375">
        <f t="shared" si="105"/>
        <v>37</v>
      </c>
      <c r="I237" s="375">
        <f t="shared" si="105"/>
        <v>65</v>
      </c>
      <c r="J237" s="374">
        <f t="shared" si="105"/>
        <v>35</v>
      </c>
      <c r="K237" s="373" t="str">
        <f t="shared" si="105"/>
        <v/>
      </c>
      <c r="L237" s="372">
        <f t="shared" si="105"/>
        <v>0.22099775357097445</v>
      </c>
      <c r="N237" s="394" t="s">
        <v>480</v>
      </c>
      <c r="O237" s="393"/>
      <c r="P237" s="397">
        <v>125</v>
      </c>
      <c r="Q237" s="396">
        <v>63</v>
      </c>
      <c r="R237" s="396">
        <v>125</v>
      </c>
      <c r="S237" s="395">
        <v>60</v>
      </c>
      <c r="T237" s="389" t="s">
        <v>444</v>
      </c>
      <c r="U237" s="388">
        <v>5.0171516695280242E-2</v>
      </c>
      <c r="V237" s="380">
        <v>1152.9739999999999</v>
      </c>
      <c r="W237" s="380"/>
      <c r="X237" s="380">
        <v>236</v>
      </c>
    </row>
    <row r="238" spans="1:24" ht="15.6">
      <c r="A238" s="370">
        <v>237</v>
      </c>
      <c r="B238" s="370" t="s">
        <v>479</v>
      </c>
      <c r="C238" s="377">
        <v>55133</v>
      </c>
      <c r="D238" s="370" t="s">
        <v>214</v>
      </c>
      <c r="E238" s="370" t="s">
        <v>11</v>
      </c>
      <c r="F238" s="376">
        <f t="shared" ref="F238:K238" si="106">O131</f>
        <v>0</v>
      </c>
      <c r="G238" s="375">
        <f t="shared" si="106"/>
        <v>60.38</v>
      </c>
      <c r="H238" s="375">
        <f t="shared" si="106"/>
        <v>38</v>
      </c>
      <c r="I238" s="375">
        <f t="shared" si="106"/>
        <v>68</v>
      </c>
      <c r="J238" s="374">
        <f t="shared" si="106"/>
        <v>35</v>
      </c>
      <c r="K238" s="373" t="str">
        <f t="shared" si="106"/>
        <v/>
      </c>
      <c r="L238" s="378">
        <f>[1]Sheet2!I10</f>
        <v>0.17374718282373314</v>
      </c>
      <c r="N238" s="394" t="s">
        <v>308</v>
      </c>
      <c r="O238" s="393">
        <v>2.2939456417796597E-3</v>
      </c>
      <c r="P238" s="392">
        <v>67</v>
      </c>
      <c r="Q238" s="391">
        <v>41</v>
      </c>
      <c r="R238" s="391">
        <v>78</v>
      </c>
      <c r="S238" s="390">
        <v>38</v>
      </c>
      <c r="T238" s="389">
        <v>36.03034015456042</v>
      </c>
      <c r="U238" s="388">
        <v>0.23961749844871907</v>
      </c>
      <c r="V238" s="380">
        <v>274.49200000000002</v>
      </c>
      <c r="W238" s="380"/>
      <c r="X238" s="380">
        <v>237</v>
      </c>
    </row>
    <row r="239" spans="1:24">
      <c r="A239" s="370">
        <v>238</v>
      </c>
      <c r="B239" s="370" t="s">
        <v>478</v>
      </c>
      <c r="C239" s="377">
        <v>29189</v>
      </c>
      <c r="D239" s="370" t="s">
        <v>213</v>
      </c>
      <c r="E239" s="370" t="s">
        <v>11</v>
      </c>
      <c r="F239" s="376"/>
      <c r="G239" s="375"/>
      <c r="H239" s="375"/>
      <c r="I239" s="375"/>
      <c r="J239" s="374"/>
      <c r="K239" s="373"/>
      <c r="L239" s="372"/>
      <c r="N239" s="394" t="s">
        <v>307</v>
      </c>
      <c r="O239" s="393"/>
      <c r="P239" s="392">
        <v>66.8</v>
      </c>
      <c r="Q239" s="391">
        <v>41.3</v>
      </c>
      <c r="R239" s="391">
        <v>68.5</v>
      </c>
      <c r="S239" s="390">
        <v>39.200000000000003</v>
      </c>
      <c r="T239" s="389">
        <v>28.157887120078705</v>
      </c>
      <c r="U239" s="388">
        <v>0.23081406264668147</v>
      </c>
      <c r="V239" s="380">
        <v>196.64699999999999</v>
      </c>
      <c r="W239" s="380"/>
      <c r="X239" s="380">
        <v>238</v>
      </c>
    </row>
    <row r="240" spans="1:24">
      <c r="A240" s="370">
        <v>239</v>
      </c>
      <c r="B240" s="370" t="s">
        <v>477</v>
      </c>
      <c r="C240" s="377">
        <v>29189</v>
      </c>
      <c r="D240" s="370" t="s">
        <v>213</v>
      </c>
      <c r="E240" s="370" t="s">
        <v>11</v>
      </c>
      <c r="F240" s="376"/>
      <c r="G240" s="375"/>
      <c r="H240" s="375"/>
      <c r="I240" s="375"/>
      <c r="J240" s="374"/>
      <c r="K240" s="373"/>
      <c r="L240" s="372"/>
      <c r="N240" s="394" t="s">
        <v>306</v>
      </c>
      <c r="O240" s="393">
        <v>3.4953395472703062E-2</v>
      </c>
      <c r="P240" s="392">
        <v>71</v>
      </c>
      <c r="Q240" s="391">
        <v>37</v>
      </c>
      <c r="R240" s="391">
        <v>77</v>
      </c>
      <c r="S240" s="390">
        <v>32</v>
      </c>
      <c r="T240" s="389" t="s">
        <v>444</v>
      </c>
      <c r="U240" s="388">
        <v>0.24870645050017248</v>
      </c>
      <c r="V240" s="380">
        <v>28.314</v>
      </c>
      <c r="W240" s="380"/>
      <c r="X240" s="380">
        <v>239</v>
      </c>
    </row>
    <row r="241" spans="1:24">
      <c r="A241" s="370">
        <v>240</v>
      </c>
      <c r="B241" s="370" t="s">
        <v>476</v>
      </c>
      <c r="C241" s="377">
        <v>28856</v>
      </c>
      <c r="D241" s="370" t="s">
        <v>213</v>
      </c>
      <c r="E241" s="370" t="s">
        <v>11</v>
      </c>
      <c r="F241" s="376">
        <f t="shared" ref="F241:L241" si="107">O132</f>
        <v>0.2041240088577756</v>
      </c>
      <c r="G241" s="375">
        <f t="shared" si="107"/>
        <v>70</v>
      </c>
      <c r="H241" s="375">
        <f t="shared" si="107"/>
        <v>42</v>
      </c>
      <c r="I241" s="375">
        <f t="shared" si="107"/>
        <v>72</v>
      </c>
      <c r="J241" s="374">
        <f t="shared" si="107"/>
        <v>35</v>
      </c>
      <c r="K241" s="373">
        <f t="shared" si="107"/>
        <v>27.81311459801638</v>
      </c>
      <c r="L241" s="372">
        <f t="shared" si="107"/>
        <v>0.24184353444267848</v>
      </c>
      <c r="N241" s="394" t="s">
        <v>475</v>
      </c>
      <c r="O241" s="393">
        <v>8.3595919483172906E-3</v>
      </c>
      <c r="P241" s="392">
        <v>65</v>
      </c>
      <c r="Q241" s="391">
        <v>35</v>
      </c>
      <c r="R241" s="391">
        <v>72</v>
      </c>
      <c r="S241" s="390">
        <v>34</v>
      </c>
      <c r="T241" s="389">
        <v>42.243755862120082</v>
      </c>
      <c r="U241" s="388">
        <v>0.24847939640162503</v>
      </c>
      <c r="V241" s="380">
        <v>25.897400000000001</v>
      </c>
      <c r="W241" s="380"/>
      <c r="X241" s="380">
        <v>240</v>
      </c>
    </row>
    <row r="242" spans="1:24">
      <c r="A242" s="370">
        <v>241</v>
      </c>
      <c r="B242" s="370" t="s">
        <v>474</v>
      </c>
      <c r="C242" s="377">
        <v>29189</v>
      </c>
      <c r="D242" s="370" t="s">
        <v>213</v>
      </c>
      <c r="E242" s="370" t="s">
        <v>11</v>
      </c>
      <c r="F242" s="376"/>
      <c r="G242" s="375"/>
      <c r="H242" s="375"/>
      <c r="I242" s="375"/>
      <c r="J242" s="374"/>
      <c r="K242" s="373"/>
      <c r="L242" s="372"/>
      <c r="N242" s="394" t="s">
        <v>473</v>
      </c>
      <c r="O242" s="393"/>
      <c r="P242" s="392">
        <v>68</v>
      </c>
      <c r="Q242" s="391">
        <v>0</v>
      </c>
      <c r="R242" s="391">
        <v>74</v>
      </c>
      <c r="S242" s="390">
        <v>0</v>
      </c>
      <c r="T242" s="389" t="s">
        <v>444</v>
      </c>
      <c r="U242" s="388">
        <v>0.31993156544054746</v>
      </c>
      <c r="V242" s="380">
        <v>3.18</v>
      </c>
      <c r="W242" s="380"/>
      <c r="X242" s="380">
        <v>241</v>
      </c>
    </row>
    <row r="243" spans="1:24">
      <c r="A243" s="370">
        <v>242</v>
      </c>
      <c r="B243" s="370" t="s">
        <v>472</v>
      </c>
      <c r="C243" s="377">
        <v>29189</v>
      </c>
      <c r="D243" s="370" t="s">
        <v>213</v>
      </c>
      <c r="E243" s="370" t="s">
        <v>11</v>
      </c>
      <c r="F243" s="376"/>
      <c r="G243" s="375"/>
      <c r="H243" s="375"/>
      <c r="I243" s="375"/>
      <c r="J243" s="374"/>
      <c r="K243" s="373"/>
      <c r="L243" s="372"/>
      <c r="N243" s="394" t="s">
        <v>300</v>
      </c>
      <c r="O243" s="393"/>
      <c r="P243" s="397">
        <v>76</v>
      </c>
      <c r="Q243" s="396">
        <v>42</v>
      </c>
      <c r="R243" s="396">
        <v>76</v>
      </c>
      <c r="S243" s="395">
        <v>39</v>
      </c>
      <c r="T243" s="389">
        <v>38.756086174042636</v>
      </c>
      <c r="U243" s="388">
        <v>0.25674584447590576</v>
      </c>
      <c r="V243" s="380">
        <v>39.374203880000003</v>
      </c>
      <c r="W243" s="380"/>
      <c r="X243" s="380">
        <v>242</v>
      </c>
    </row>
    <row r="244" spans="1:24">
      <c r="A244" s="370">
        <v>243</v>
      </c>
      <c r="B244" s="370" t="s">
        <v>471</v>
      </c>
      <c r="C244" s="377">
        <v>29189</v>
      </c>
      <c r="D244" s="370" t="s">
        <v>213</v>
      </c>
      <c r="E244" s="370" t="s">
        <v>12</v>
      </c>
      <c r="F244" s="376"/>
      <c r="G244" s="375"/>
      <c r="H244" s="375"/>
      <c r="I244" s="375"/>
      <c r="J244" s="374"/>
      <c r="K244" s="373"/>
      <c r="L244" s="372"/>
      <c r="N244" s="394" t="s">
        <v>470</v>
      </c>
      <c r="O244" s="393"/>
      <c r="P244" s="392">
        <v>67</v>
      </c>
      <c r="Q244" s="391">
        <v>42</v>
      </c>
      <c r="R244" s="391">
        <v>70</v>
      </c>
      <c r="S244" s="390">
        <v>37</v>
      </c>
      <c r="T244" s="389" t="s">
        <v>444</v>
      </c>
      <c r="U244" s="388">
        <v>0.40074330242143225</v>
      </c>
      <c r="V244" s="380">
        <v>4.6526290000000001</v>
      </c>
      <c r="W244" s="380"/>
      <c r="X244" s="380">
        <v>243</v>
      </c>
    </row>
    <row r="245" spans="1:24">
      <c r="A245" s="370">
        <v>244</v>
      </c>
      <c r="B245" s="370" t="s">
        <v>469</v>
      </c>
      <c r="C245" s="377">
        <v>29189</v>
      </c>
      <c r="D245" s="370" t="s">
        <v>214</v>
      </c>
      <c r="E245" s="370" t="s">
        <v>11</v>
      </c>
      <c r="F245" s="376">
        <f t="shared" ref="F245:L245" si="108">O133</f>
        <v>0</v>
      </c>
      <c r="G245" s="375">
        <f t="shared" si="108"/>
        <v>64</v>
      </c>
      <c r="H245" s="375">
        <f t="shared" si="108"/>
        <v>45</v>
      </c>
      <c r="I245" s="375">
        <f t="shared" si="108"/>
        <v>65</v>
      </c>
      <c r="J245" s="374">
        <f t="shared" si="108"/>
        <v>40</v>
      </c>
      <c r="K245" s="373" t="str">
        <f t="shared" si="108"/>
        <v/>
      </c>
      <c r="L245" s="372">
        <f t="shared" si="108"/>
        <v>0.19586194937631596</v>
      </c>
      <c r="N245" s="394" t="s">
        <v>468</v>
      </c>
      <c r="O245" s="393"/>
      <c r="P245" s="392">
        <v>68</v>
      </c>
      <c r="Q245" s="391">
        <v>45</v>
      </c>
      <c r="R245" s="391">
        <v>70</v>
      </c>
      <c r="S245" s="390">
        <v>43</v>
      </c>
      <c r="T245" s="389" t="s">
        <v>444</v>
      </c>
      <c r="U245" s="388">
        <v>0.17581161874834209</v>
      </c>
      <c r="V245" s="380">
        <v>40.390999999999998</v>
      </c>
      <c r="W245" s="380"/>
      <c r="X245" s="380">
        <v>244</v>
      </c>
    </row>
    <row r="246" spans="1:24" ht="15.6">
      <c r="A246" s="370">
        <v>245</v>
      </c>
      <c r="B246" s="370" t="s">
        <v>467</v>
      </c>
      <c r="C246" s="377">
        <v>29188</v>
      </c>
      <c r="D246" s="370" t="s">
        <v>213</v>
      </c>
      <c r="E246" s="370" t="s">
        <v>11</v>
      </c>
      <c r="F246" s="376">
        <f t="shared" ref="F246:K246" si="109">O134</f>
        <v>0</v>
      </c>
      <c r="G246" s="375">
        <f t="shared" si="109"/>
        <v>73</v>
      </c>
      <c r="H246" s="375">
        <f t="shared" si="109"/>
        <v>0</v>
      </c>
      <c r="I246" s="375">
        <f t="shared" si="109"/>
        <v>73</v>
      </c>
      <c r="J246" s="374">
        <f t="shared" si="109"/>
        <v>0</v>
      </c>
      <c r="K246" s="373" t="str">
        <f t="shared" si="109"/>
        <v/>
      </c>
      <c r="L246" s="378">
        <f>[1]Sheet2!I11</f>
        <v>0.22800028617798151</v>
      </c>
      <c r="N246" s="394" t="s">
        <v>466</v>
      </c>
      <c r="O246" s="393"/>
      <c r="P246" s="392">
        <v>73</v>
      </c>
      <c r="Q246" s="391">
        <v>40</v>
      </c>
      <c r="R246" s="391">
        <v>74</v>
      </c>
      <c r="S246" s="390">
        <v>38</v>
      </c>
      <c r="T246" s="389">
        <v>33.293261760135614</v>
      </c>
      <c r="U246" s="388">
        <v>0.48748877941981389</v>
      </c>
      <c r="V246" s="380">
        <v>2.8090739999999998</v>
      </c>
      <c r="W246" s="380"/>
      <c r="X246" s="380">
        <v>245</v>
      </c>
    </row>
    <row r="247" spans="1:24">
      <c r="A247" s="370">
        <v>246</v>
      </c>
      <c r="B247" s="370" t="s">
        <v>465</v>
      </c>
      <c r="C247" s="377">
        <v>41333</v>
      </c>
      <c r="D247" s="370" t="s">
        <v>213</v>
      </c>
      <c r="E247" s="370" t="s">
        <v>11</v>
      </c>
      <c r="F247" s="376"/>
      <c r="G247" s="375"/>
      <c r="H247" s="375"/>
      <c r="I247" s="375"/>
      <c r="J247" s="374"/>
      <c r="K247" s="373"/>
      <c r="L247" s="372"/>
      <c r="N247" s="394" t="s">
        <v>464</v>
      </c>
      <c r="O247" s="393"/>
      <c r="P247" s="392">
        <v>74</v>
      </c>
      <c r="Q247" s="391">
        <v>39</v>
      </c>
      <c r="R247" s="391">
        <v>76</v>
      </c>
      <c r="S247" s="390">
        <v>34</v>
      </c>
      <c r="T247" s="389" t="s">
        <v>444</v>
      </c>
      <c r="U247" s="388">
        <v>0.25546265720508676</v>
      </c>
      <c r="V247" s="380">
        <v>10.597</v>
      </c>
      <c r="W247" s="380"/>
      <c r="X247" s="380">
        <v>246</v>
      </c>
    </row>
    <row r="248" spans="1:24">
      <c r="A248" s="370">
        <v>247</v>
      </c>
      <c r="B248" s="370" t="s">
        <v>463</v>
      </c>
      <c r="C248" s="377">
        <v>44023</v>
      </c>
      <c r="D248" s="370" t="s">
        <v>214</v>
      </c>
      <c r="E248" s="370" t="s">
        <v>12</v>
      </c>
      <c r="F248" s="376">
        <f t="shared" ref="F248:L248" si="110">O135</f>
        <v>0</v>
      </c>
      <c r="G248" s="375">
        <f t="shared" si="110"/>
        <v>73</v>
      </c>
      <c r="H248" s="375">
        <f t="shared" si="110"/>
        <v>0</v>
      </c>
      <c r="I248" s="375">
        <f t="shared" si="110"/>
        <v>73</v>
      </c>
      <c r="J248" s="374">
        <f t="shared" si="110"/>
        <v>0</v>
      </c>
      <c r="K248" s="373">
        <f t="shared" si="110"/>
        <v>28.55022805146475</v>
      </c>
      <c r="L248" s="372">
        <f t="shared" si="110"/>
        <v>0.26233766233766231</v>
      </c>
      <c r="N248" s="394" t="s">
        <v>462</v>
      </c>
      <c r="O248" s="393">
        <v>3.4430193439865435E-3</v>
      </c>
      <c r="P248" s="392">
        <v>66</v>
      </c>
      <c r="Q248" s="391">
        <v>39</v>
      </c>
      <c r="R248" s="391">
        <v>70</v>
      </c>
      <c r="S248" s="390">
        <v>36</v>
      </c>
      <c r="T248" s="389">
        <v>31.196659204408473</v>
      </c>
      <c r="U248" s="388">
        <v>0.21267505340612392</v>
      </c>
      <c r="V248" s="380">
        <v>29.853000000000002</v>
      </c>
      <c r="W248" s="380"/>
      <c r="X248" s="380">
        <v>247</v>
      </c>
    </row>
    <row r="249" spans="1:24">
      <c r="A249" s="370">
        <v>248</v>
      </c>
      <c r="B249" s="370" t="s">
        <v>461</v>
      </c>
      <c r="C249" s="377">
        <v>29189</v>
      </c>
      <c r="D249" s="370" t="s">
        <v>213</v>
      </c>
      <c r="E249" s="370" t="s">
        <v>11</v>
      </c>
      <c r="F249" s="376"/>
      <c r="G249" s="375"/>
      <c r="H249" s="375"/>
      <c r="I249" s="375"/>
      <c r="J249" s="374"/>
      <c r="K249" s="373"/>
      <c r="L249" s="372"/>
      <c r="N249" s="394" t="s">
        <v>460</v>
      </c>
      <c r="O249" s="393"/>
      <c r="P249" s="392">
        <v>67</v>
      </c>
      <c r="Q249" s="391">
        <v>37</v>
      </c>
      <c r="R249" s="391">
        <v>70</v>
      </c>
      <c r="S249" s="390">
        <v>34</v>
      </c>
      <c r="T249" s="389">
        <v>32.745812737811598</v>
      </c>
      <c r="U249" s="388">
        <v>0.26686901704412797</v>
      </c>
      <c r="V249" s="380">
        <v>9.42</v>
      </c>
      <c r="W249" s="380"/>
      <c r="X249" s="380">
        <v>248</v>
      </c>
    </row>
    <row r="250" spans="1:24">
      <c r="A250" s="370">
        <v>249</v>
      </c>
      <c r="B250" s="370" t="s">
        <v>459</v>
      </c>
      <c r="C250" s="377">
        <v>29189</v>
      </c>
      <c r="D250" s="370" t="s">
        <v>213</v>
      </c>
      <c r="E250" s="370" t="s">
        <v>11</v>
      </c>
      <c r="F250" s="376">
        <f t="shared" ref="F250:L250" si="111">O136</f>
        <v>7.3937588207621141E-2</v>
      </c>
      <c r="G250" s="375">
        <f t="shared" si="111"/>
        <v>70</v>
      </c>
      <c r="H250" s="375">
        <f t="shared" si="111"/>
        <v>34.5</v>
      </c>
      <c r="I250" s="375">
        <f t="shared" si="111"/>
        <v>72</v>
      </c>
      <c r="J250" s="374">
        <f t="shared" si="111"/>
        <v>33</v>
      </c>
      <c r="K250" s="373">
        <f t="shared" si="111"/>
        <v>33.602151604771642</v>
      </c>
      <c r="L250" s="372">
        <f t="shared" si="111"/>
        <v>0.21691643383286766</v>
      </c>
      <c r="N250" s="394" t="s">
        <v>458</v>
      </c>
      <c r="O250" s="393">
        <v>6.973014434139879E-5</v>
      </c>
      <c r="P250" s="392">
        <v>72</v>
      </c>
      <c r="Q250" s="391">
        <v>39</v>
      </c>
      <c r="R250" s="391">
        <v>76</v>
      </c>
      <c r="S250" s="390">
        <v>34</v>
      </c>
      <c r="T250" s="389">
        <v>34.869991065066671</v>
      </c>
      <c r="U250" s="388">
        <v>0.26729428172942815</v>
      </c>
      <c r="V250" s="380">
        <v>10.507</v>
      </c>
      <c r="W250" s="380"/>
      <c r="X250" s="380">
        <v>249</v>
      </c>
    </row>
    <row r="251" spans="1:24">
      <c r="A251" s="370">
        <v>250</v>
      </c>
      <c r="B251" s="370" t="s">
        <v>457</v>
      </c>
      <c r="C251" s="377">
        <v>29189</v>
      </c>
      <c r="D251" s="370" t="s">
        <v>213</v>
      </c>
      <c r="E251" s="370" t="s">
        <v>11</v>
      </c>
      <c r="F251" s="376">
        <f t="shared" ref="F251:L252" si="112">O138</f>
        <v>0</v>
      </c>
      <c r="G251" s="375">
        <f t="shared" si="112"/>
        <v>72</v>
      </c>
      <c r="H251" s="375">
        <f t="shared" si="112"/>
        <v>40</v>
      </c>
      <c r="I251" s="375">
        <f t="shared" si="112"/>
        <v>72</v>
      </c>
      <c r="J251" s="374">
        <f t="shared" si="112"/>
        <v>40</v>
      </c>
      <c r="K251" s="373" t="str">
        <f t="shared" si="112"/>
        <v/>
      </c>
      <c r="L251" s="372">
        <f t="shared" si="112"/>
        <v>0.2803927933776984</v>
      </c>
      <c r="N251" s="394" t="s">
        <v>456</v>
      </c>
      <c r="O251" s="393"/>
      <c r="P251" s="392">
        <v>66</v>
      </c>
      <c r="Q251" s="391">
        <v>38</v>
      </c>
      <c r="R251" s="391">
        <v>73</v>
      </c>
      <c r="S251" s="390">
        <v>36</v>
      </c>
      <c r="T251" s="389">
        <v>30.201102191033733</v>
      </c>
      <c r="U251" s="388">
        <v>0.31531005647263249</v>
      </c>
      <c r="V251" s="380">
        <v>6.3046249999999997</v>
      </c>
      <c r="W251" s="380"/>
      <c r="X251" s="380">
        <v>250</v>
      </c>
    </row>
    <row r="252" spans="1:24">
      <c r="A252" s="370">
        <v>251</v>
      </c>
      <c r="B252" s="370" t="s">
        <v>455</v>
      </c>
      <c r="C252" s="377">
        <v>29189</v>
      </c>
      <c r="D252" s="370" t="s">
        <v>213</v>
      </c>
      <c r="E252" s="370" t="s">
        <v>12</v>
      </c>
      <c r="F252" s="376">
        <f t="shared" si="112"/>
        <v>9.4308389379192305E-3</v>
      </c>
      <c r="G252" s="375">
        <f t="shared" si="112"/>
        <v>67</v>
      </c>
      <c r="H252" s="375">
        <f t="shared" si="112"/>
        <v>42</v>
      </c>
      <c r="I252" s="375">
        <f t="shared" si="112"/>
        <v>81</v>
      </c>
      <c r="J252" s="374">
        <f t="shared" si="112"/>
        <v>34</v>
      </c>
      <c r="K252" s="373">
        <f t="shared" si="112"/>
        <v>32.415217939027464</v>
      </c>
      <c r="L252" s="372">
        <f t="shared" si="112"/>
        <v>0.3305003819709702</v>
      </c>
      <c r="N252" s="394" t="s">
        <v>454</v>
      </c>
      <c r="O252" s="393">
        <v>1.3805119957110307E-2</v>
      </c>
      <c r="P252" s="392">
        <v>72</v>
      </c>
      <c r="Q252" s="391">
        <v>41</v>
      </c>
      <c r="R252" s="391">
        <v>73</v>
      </c>
      <c r="S252" s="390">
        <v>39</v>
      </c>
      <c r="T252" s="389"/>
      <c r="U252" s="388">
        <v>0.45528676270725743</v>
      </c>
      <c r="V252" s="380">
        <v>4.008</v>
      </c>
      <c r="W252" s="380"/>
      <c r="X252" s="380">
        <v>251</v>
      </c>
    </row>
    <row r="253" spans="1:24">
      <c r="A253" s="370">
        <v>252</v>
      </c>
      <c r="B253" s="370" t="s">
        <v>452</v>
      </c>
      <c r="C253" s="377">
        <v>29189</v>
      </c>
      <c r="D253" s="370" t="s">
        <v>214</v>
      </c>
      <c r="E253" s="370" t="s">
        <v>11</v>
      </c>
      <c r="F253" s="376"/>
      <c r="G253" s="375"/>
      <c r="H253" s="375"/>
      <c r="I253" s="375"/>
      <c r="J253" s="374"/>
      <c r="K253" s="373"/>
      <c r="L253" s="372"/>
      <c r="N253" s="394" t="s">
        <v>453</v>
      </c>
      <c r="O253" s="393">
        <v>1.6757865937072503E-2</v>
      </c>
      <c r="P253" s="392">
        <v>70</v>
      </c>
      <c r="Q253" s="391">
        <v>0</v>
      </c>
      <c r="R253" s="391">
        <v>80</v>
      </c>
      <c r="S253" s="390">
        <v>0</v>
      </c>
      <c r="T253" s="389" t="s">
        <v>444</v>
      </c>
      <c r="U253" s="388">
        <v>0.30536956521739128</v>
      </c>
      <c r="V253" s="380">
        <v>31.952999999999999</v>
      </c>
      <c r="W253" s="380"/>
      <c r="X253" s="380">
        <v>252</v>
      </c>
    </row>
    <row r="254" spans="1:24">
      <c r="A254" s="370">
        <v>253</v>
      </c>
      <c r="B254" s="370" t="s">
        <v>452</v>
      </c>
      <c r="C254" s="377">
        <v>29189</v>
      </c>
      <c r="D254" s="370" t="s">
        <v>213</v>
      </c>
      <c r="E254" s="370" t="s">
        <v>11</v>
      </c>
      <c r="F254" s="376"/>
      <c r="G254" s="375"/>
      <c r="H254" s="375"/>
      <c r="I254" s="375"/>
      <c r="J254" s="374"/>
      <c r="K254" s="373"/>
      <c r="L254" s="372"/>
      <c r="N254" s="394" t="s">
        <v>451</v>
      </c>
      <c r="O254" s="393"/>
      <c r="P254" s="392">
        <v>70</v>
      </c>
      <c r="Q254" s="391">
        <v>35</v>
      </c>
      <c r="R254" s="391">
        <v>75</v>
      </c>
      <c r="S254" s="390">
        <v>32</v>
      </c>
      <c r="T254" s="389">
        <v>39.619779176581176</v>
      </c>
      <c r="U254" s="388">
        <v>0.22868686868686869</v>
      </c>
      <c r="V254" s="380">
        <v>11.454000000000001</v>
      </c>
      <c r="W254" s="380"/>
      <c r="X254" s="380">
        <v>253</v>
      </c>
    </row>
    <row r="255" spans="1:24" ht="15.6">
      <c r="A255" s="370">
        <v>254</v>
      </c>
      <c r="B255" s="370" t="s">
        <v>450</v>
      </c>
      <c r="C255" s="377">
        <v>29189</v>
      </c>
      <c r="D255" s="370" t="s">
        <v>213</v>
      </c>
      <c r="E255" s="370" t="s">
        <v>11</v>
      </c>
      <c r="F255" s="376">
        <f t="shared" ref="F255:K257" si="113">O140</f>
        <v>0</v>
      </c>
      <c r="G255" s="375">
        <f t="shared" si="113"/>
        <v>71</v>
      </c>
      <c r="H255" s="375">
        <f t="shared" si="113"/>
        <v>0</v>
      </c>
      <c r="I255" s="375">
        <f t="shared" si="113"/>
        <v>79</v>
      </c>
      <c r="J255" s="374">
        <f t="shared" si="113"/>
        <v>0</v>
      </c>
      <c r="K255" s="373" t="str">
        <f t="shared" si="113"/>
        <v/>
      </c>
      <c r="L255" s="378">
        <f>[1]Sheet2!I11</f>
        <v>0.22800028617798151</v>
      </c>
      <c r="N255" s="394" t="s">
        <v>449</v>
      </c>
      <c r="O255" s="393"/>
      <c r="P255" s="392">
        <v>73</v>
      </c>
      <c r="Q255" s="391">
        <v>42</v>
      </c>
      <c r="R255" s="391">
        <v>75</v>
      </c>
      <c r="S255" s="390">
        <v>40</v>
      </c>
      <c r="T255" s="389" t="s">
        <v>444</v>
      </c>
      <c r="U255" s="388">
        <v>0.26005738797750855</v>
      </c>
      <c r="V255" s="380">
        <v>204.23599999999999</v>
      </c>
      <c r="W255" s="380"/>
      <c r="X255" s="380">
        <v>254</v>
      </c>
    </row>
    <row r="256" spans="1:24">
      <c r="A256" s="370">
        <v>255</v>
      </c>
      <c r="B256" s="370" t="s">
        <v>448</v>
      </c>
      <c r="C256" s="377">
        <v>29189</v>
      </c>
      <c r="D256" s="370" t="s">
        <v>213</v>
      </c>
      <c r="E256" s="370" t="s">
        <v>11</v>
      </c>
      <c r="F256" s="376">
        <f t="shared" si="113"/>
        <v>0</v>
      </c>
      <c r="G256" s="375">
        <f t="shared" si="113"/>
        <v>70</v>
      </c>
      <c r="H256" s="375">
        <f t="shared" si="113"/>
        <v>41</v>
      </c>
      <c r="I256" s="375">
        <f t="shared" si="113"/>
        <v>70</v>
      </c>
      <c r="J256" s="374">
        <f t="shared" si="113"/>
        <v>41</v>
      </c>
      <c r="K256" s="373" t="str">
        <f t="shared" si="113"/>
        <v/>
      </c>
      <c r="L256" s="372">
        <f>U141</f>
        <v>0.31760591573840757</v>
      </c>
      <c r="N256" s="394" t="s">
        <v>447</v>
      </c>
      <c r="O256" s="393"/>
      <c r="P256" s="392">
        <v>75</v>
      </c>
      <c r="Q256" s="391">
        <v>40</v>
      </c>
      <c r="R256" s="391">
        <v>82</v>
      </c>
      <c r="S256" s="390">
        <v>39</v>
      </c>
      <c r="T256" s="389">
        <v>42.554670479371481</v>
      </c>
      <c r="U256" s="388">
        <v>0.16509396556642708</v>
      </c>
      <c r="V256" s="380">
        <v>73.992999999999995</v>
      </c>
      <c r="W256" s="380"/>
      <c r="X256" s="380">
        <v>255</v>
      </c>
    </row>
    <row r="257" spans="1:24" ht="15.6">
      <c r="A257" s="370">
        <v>256</v>
      </c>
      <c r="B257" s="370" t="s">
        <v>446</v>
      </c>
      <c r="C257" s="377">
        <v>31210</v>
      </c>
      <c r="D257" s="370" t="s">
        <v>214</v>
      </c>
      <c r="E257" s="370" t="s">
        <v>11</v>
      </c>
      <c r="F257" s="376">
        <f t="shared" si="113"/>
        <v>0</v>
      </c>
      <c r="G257" s="375">
        <f t="shared" si="113"/>
        <v>60</v>
      </c>
      <c r="H257" s="375">
        <f t="shared" si="113"/>
        <v>0</v>
      </c>
      <c r="I257" s="375">
        <f t="shared" si="113"/>
        <v>80</v>
      </c>
      <c r="J257" s="374">
        <f t="shared" si="113"/>
        <v>0</v>
      </c>
      <c r="K257" s="373" t="str">
        <f t="shared" si="113"/>
        <v/>
      </c>
      <c r="L257" s="378">
        <f>[1]Sheet2!I10</f>
        <v>0.17374718282373314</v>
      </c>
      <c r="N257" s="387" t="s">
        <v>445</v>
      </c>
      <c r="O257" s="386"/>
      <c r="P257" s="385">
        <v>78</v>
      </c>
      <c r="Q257" s="384">
        <v>40</v>
      </c>
      <c r="R257" s="384">
        <v>82</v>
      </c>
      <c r="S257" s="383">
        <v>35</v>
      </c>
      <c r="T257" s="382" t="s">
        <v>444</v>
      </c>
      <c r="U257" s="381">
        <v>0.2564394908904763</v>
      </c>
      <c r="V257" s="380">
        <v>95.867999999999995</v>
      </c>
      <c r="W257" s="380"/>
      <c r="X257" s="380">
        <v>256</v>
      </c>
    </row>
    <row r="258" spans="1:24">
      <c r="A258" s="370">
        <v>257</v>
      </c>
      <c r="B258" s="370" t="s">
        <v>443</v>
      </c>
      <c r="C258" s="377">
        <v>29188</v>
      </c>
      <c r="D258" s="370" t="s">
        <v>213</v>
      </c>
      <c r="E258" s="370" t="s">
        <v>12</v>
      </c>
      <c r="F258" s="376">
        <f t="shared" ref="F258:L258" si="114">O150</f>
        <v>0</v>
      </c>
      <c r="G258" s="375">
        <f t="shared" si="114"/>
        <v>75</v>
      </c>
      <c r="H258" s="375">
        <f t="shared" si="114"/>
        <v>52</v>
      </c>
      <c r="I258" s="375">
        <f t="shared" si="114"/>
        <v>80</v>
      </c>
      <c r="J258" s="374">
        <f t="shared" si="114"/>
        <v>45</v>
      </c>
      <c r="K258" s="373" t="str">
        <f t="shared" si="114"/>
        <v/>
      </c>
      <c r="L258" s="372">
        <f t="shared" si="114"/>
        <v>0.25359712230215825</v>
      </c>
    </row>
    <row r="259" spans="1:24">
      <c r="A259" s="370">
        <v>258</v>
      </c>
      <c r="B259" s="370" t="s">
        <v>442</v>
      </c>
      <c r="C259" s="377">
        <v>29189</v>
      </c>
      <c r="D259" s="370" t="s">
        <v>213</v>
      </c>
      <c r="E259" s="370" t="s">
        <v>11</v>
      </c>
      <c r="F259" s="376"/>
      <c r="G259" s="375"/>
      <c r="H259" s="375"/>
      <c r="I259" s="375"/>
      <c r="J259" s="374"/>
      <c r="K259" s="373"/>
      <c r="L259" s="372"/>
    </row>
    <row r="260" spans="1:24">
      <c r="A260" s="370">
        <v>259</v>
      </c>
      <c r="B260" s="370" t="s">
        <v>441</v>
      </c>
      <c r="C260" s="377">
        <v>23795</v>
      </c>
      <c r="D260" s="370" t="s">
        <v>213</v>
      </c>
      <c r="E260" s="370" t="s">
        <v>11</v>
      </c>
      <c r="F260" s="376"/>
      <c r="G260" s="375"/>
      <c r="H260" s="375"/>
      <c r="I260" s="375"/>
      <c r="J260" s="374"/>
      <c r="K260" s="373"/>
      <c r="L260" s="372"/>
    </row>
    <row r="261" spans="1:24">
      <c r="A261" s="370">
        <v>260</v>
      </c>
      <c r="B261" s="370" t="s">
        <v>441</v>
      </c>
      <c r="C261" s="377">
        <v>29189</v>
      </c>
      <c r="D261" s="370" t="s">
        <v>213</v>
      </c>
      <c r="E261" s="370" t="s">
        <v>11</v>
      </c>
      <c r="F261" s="376"/>
      <c r="G261" s="375"/>
      <c r="H261" s="375"/>
      <c r="I261" s="375"/>
      <c r="J261" s="374"/>
      <c r="K261" s="373"/>
      <c r="L261" s="372"/>
    </row>
    <row r="262" spans="1:24">
      <c r="A262" s="370">
        <v>261</v>
      </c>
      <c r="B262" s="370" t="s">
        <v>440</v>
      </c>
      <c r="C262" s="377">
        <v>41333</v>
      </c>
      <c r="D262" s="370" t="s">
        <v>213</v>
      </c>
      <c r="E262" s="370" t="s">
        <v>11</v>
      </c>
      <c r="F262" s="376">
        <f t="shared" ref="F262:L265" si="115">O145</f>
        <v>0</v>
      </c>
      <c r="G262" s="375">
        <f t="shared" si="115"/>
        <v>74</v>
      </c>
      <c r="H262" s="375">
        <f t="shared" si="115"/>
        <v>40</v>
      </c>
      <c r="I262" s="375">
        <f t="shared" si="115"/>
        <v>74</v>
      </c>
      <c r="J262" s="374">
        <f t="shared" si="115"/>
        <v>38</v>
      </c>
      <c r="K262" s="373">
        <f t="shared" si="115"/>
        <v>36.844128774010883</v>
      </c>
      <c r="L262" s="372">
        <f t="shared" si="115"/>
        <v>0.2188596691126202</v>
      </c>
    </row>
    <row r="263" spans="1:24">
      <c r="A263" s="370">
        <v>262</v>
      </c>
      <c r="B263" s="370" t="s">
        <v>439</v>
      </c>
      <c r="C263" s="377">
        <v>29188</v>
      </c>
      <c r="D263" s="370" t="s">
        <v>213</v>
      </c>
      <c r="E263" s="370" t="s">
        <v>12</v>
      </c>
      <c r="F263" s="376">
        <f t="shared" si="115"/>
        <v>0</v>
      </c>
      <c r="G263" s="375">
        <f t="shared" si="115"/>
        <v>73</v>
      </c>
      <c r="H263" s="375">
        <f t="shared" si="115"/>
        <v>41</v>
      </c>
      <c r="I263" s="375">
        <f t="shared" si="115"/>
        <v>75</v>
      </c>
      <c r="J263" s="374">
        <f t="shared" si="115"/>
        <v>40</v>
      </c>
      <c r="K263" s="373">
        <f t="shared" si="115"/>
        <v>3.5520143126997965</v>
      </c>
      <c r="L263" s="372">
        <f t="shared" si="115"/>
        <v>0.27656720684271863</v>
      </c>
    </row>
    <row r="264" spans="1:24">
      <c r="A264" s="370">
        <v>263</v>
      </c>
      <c r="B264" s="370" t="s">
        <v>438</v>
      </c>
      <c r="C264" s="377">
        <v>29188</v>
      </c>
      <c r="D264" s="370" t="s">
        <v>213</v>
      </c>
      <c r="E264" s="370" t="s">
        <v>12</v>
      </c>
      <c r="F264" s="376">
        <f t="shared" si="115"/>
        <v>0</v>
      </c>
      <c r="G264" s="375">
        <f t="shared" si="115"/>
        <v>67</v>
      </c>
      <c r="H264" s="375">
        <f t="shared" si="115"/>
        <v>67</v>
      </c>
      <c r="I264" s="375">
        <f t="shared" si="115"/>
        <v>71</v>
      </c>
      <c r="J264" s="374">
        <f t="shared" si="115"/>
        <v>71</v>
      </c>
      <c r="K264" s="373">
        <f t="shared" si="115"/>
        <v>33.030288913026958</v>
      </c>
      <c r="L264" s="372">
        <f t="shared" si="115"/>
        <v>0.26487182298263534</v>
      </c>
    </row>
    <row r="265" spans="1:24">
      <c r="A265" s="370">
        <v>264</v>
      </c>
      <c r="B265" s="370" t="s">
        <v>437</v>
      </c>
      <c r="C265" s="377">
        <v>29189</v>
      </c>
      <c r="D265" s="370" t="s">
        <v>213</v>
      </c>
      <c r="E265" s="370" t="s">
        <v>12</v>
      </c>
      <c r="F265" s="376">
        <f t="shared" si="115"/>
        <v>0</v>
      </c>
      <c r="G265" s="375">
        <f t="shared" si="115"/>
        <v>75</v>
      </c>
      <c r="H265" s="375">
        <f t="shared" si="115"/>
        <v>53</v>
      </c>
      <c r="I265" s="375">
        <f t="shared" si="115"/>
        <v>85</v>
      </c>
      <c r="J265" s="374">
        <f t="shared" si="115"/>
        <v>47</v>
      </c>
      <c r="K265" s="373">
        <f t="shared" si="115"/>
        <v>34.118186758900578</v>
      </c>
      <c r="L265" s="372">
        <f t="shared" si="115"/>
        <v>0.19083493483106331</v>
      </c>
    </row>
    <row r="266" spans="1:24">
      <c r="A266" s="370">
        <v>265</v>
      </c>
      <c r="B266" s="370" t="s">
        <v>436</v>
      </c>
      <c r="C266" s="377">
        <v>29189</v>
      </c>
      <c r="D266" s="370" t="s">
        <v>213</v>
      </c>
      <c r="E266" s="370" t="s">
        <v>11</v>
      </c>
      <c r="F266" s="376"/>
      <c r="G266" s="375"/>
      <c r="H266" s="375"/>
      <c r="I266" s="375"/>
      <c r="J266" s="374"/>
      <c r="K266" s="373"/>
      <c r="L266" s="372"/>
    </row>
    <row r="267" spans="1:24">
      <c r="A267" s="370">
        <v>266</v>
      </c>
      <c r="B267" s="370" t="s">
        <v>435</v>
      </c>
      <c r="C267" s="377">
        <v>29188</v>
      </c>
      <c r="D267" s="370" t="s">
        <v>213</v>
      </c>
      <c r="E267" s="370" t="s">
        <v>11</v>
      </c>
      <c r="F267" s="376"/>
      <c r="G267" s="375"/>
      <c r="H267" s="375"/>
      <c r="I267" s="375"/>
      <c r="J267" s="374"/>
      <c r="K267" s="373"/>
      <c r="L267" s="372"/>
    </row>
    <row r="268" spans="1:24">
      <c r="A268" s="370">
        <v>267</v>
      </c>
      <c r="B268" s="370" t="s">
        <v>434</v>
      </c>
      <c r="C268" s="377">
        <v>29189</v>
      </c>
      <c r="D268" s="370" t="s">
        <v>213</v>
      </c>
      <c r="E268" s="370" t="s">
        <v>11</v>
      </c>
      <c r="F268" s="376"/>
      <c r="G268" s="375"/>
      <c r="H268" s="375"/>
      <c r="I268" s="375"/>
      <c r="J268" s="374"/>
      <c r="K268" s="373"/>
      <c r="L268" s="372"/>
    </row>
    <row r="269" spans="1:24">
      <c r="A269" s="370">
        <v>268</v>
      </c>
      <c r="B269" s="370" t="s">
        <v>433</v>
      </c>
      <c r="C269" s="377">
        <v>29189</v>
      </c>
      <c r="D269" s="370" t="s">
        <v>213</v>
      </c>
      <c r="E269" s="370" t="s">
        <v>11</v>
      </c>
      <c r="F269" s="376">
        <f t="shared" ref="F269:L269" si="116">O143</f>
        <v>7.2396076599719368E-3</v>
      </c>
      <c r="G269" s="375">
        <f t="shared" si="116"/>
        <v>72</v>
      </c>
      <c r="H269" s="375">
        <f t="shared" si="116"/>
        <v>38</v>
      </c>
      <c r="I269" s="375">
        <f t="shared" si="116"/>
        <v>76</v>
      </c>
      <c r="J269" s="374">
        <f t="shared" si="116"/>
        <v>35</v>
      </c>
      <c r="K269" s="373">
        <f t="shared" si="116"/>
        <v>34.726955023416103</v>
      </c>
      <c r="L269" s="372">
        <f t="shared" si="116"/>
        <v>0.15658695901921843</v>
      </c>
    </row>
    <row r="270" spans="1:24">
      <c r="A270" s="370">
        <v>269</v>
      </c>
      <c r="B270" s="370" t="s">
        <v>432</v>
      </c>
      <c r="C270" s="377">
        <v>29189</v>
      </c>
      <c r="D270" s="370" t="s">
        <v>213</v>
      </c>
      <c r="E270" s="370" t="s">
        <v>11</v>
      </c>
      <c r="F270" s="376">
        <f t="shared" ref="F270:L270" si="117">O244</f>
        <v>0</v>
      </c>
      <c r="G270" s="375">
        <f t="shared" si="117"/>
        <v>67</v>
      </c>
      <c r="H270" s="375">
        <f t="shared" si="117"/>
        <v>42</v>
      </c>
      <c r="I270" s="375">
        <f t="shared" si="117"/>
        <v>70</v>
      </c>
      <c r="J270" s="374">
        <f t="shared" si="117"/>
        <v>37</v>
      </c>
      <c r="K270" s="373" t="str">
        <f t="shared" si="117"/>
        <v/>
      </c>
      <c r="L270" s="372">
        <f t="shared" si="117"/>
        <v>0.40074330242143225</v>
      </c>
    </row>
    <row r="271" spans="1:24">
      <c r="A271" s="370">
        <v>270</v>
      </c>
      <c r="B271" s="370" t="s">
        <v>431</v>
      </c>
      <c r="C271" s="377">
        <v>29189</v>
      </c>
      <c r="D271" s="370" t="s">
        <v>213</v>
      </c>
      <c r="E271" s="370" t="s">
        <v>11</v>
      </c>
      <c r="F271" s="376">
        <f t="shared" ref="F271:L271" si="118">O149</f>
        <v>0</v>
      </c>
      <c r="G271" s="375">
        <f t="shared" si="118"/>
        <v>68</v>
      </c>
      <c r="H271" s="375">
        <f t="shared" si="118"/>
        <v>40</v>
      </c>
      <c r="I271" s="375">
        <f t="shared" si="118"/>
        <v>70</v>
      </c>
      <c r="J271" s="374">
        <f t="shared" si="118"/>
        <v>37</v>
      </c>
      <c r="K271" s="373" t="str">
        <f t="shared" si="118"/>
        <v/>
      </c>
      <c r="L271" s="372">
        <f t="shared" si="118"/>
        <v>0.23822738827421522</v>
      </c>
    </row>
    <row r="272" spans="1:24">
      <c r="A272" s="370">
        <v>271</v>
      </c>
      <c r="B272" s="370" t="s">
        <v>430</v>
      </c>
      <c r="C272" s="377">
        <v>29189</v>
      </c>
      <c r="D272" s="370" t="s">
        <v>214</v>
      </c>
      <c r="E272" s="370" t="s">
        <v>11</v>
      </c>
      <c r="F272" s="376">
        <f t="shared" ref="F272:L272" si="119">O253</f>
        <v>1.6757865937072503E-2</v>
      </c>
      <c r="G272" s="375">
        <f t="shared" si="119"/>
        <v>70</v>
      </c>
      <c r="H272" s="375">
        <f t="shared" si="119"/>
        <v>0</v>
      </c>
      <c r="I272" s="375">
        <f t="shared" si="119"/>
        <v>80</v>
      </c>
      <c r="J272" s="374">
        <f t="shared" si="119"/>
        <v>0</v>
      </c>
      <c r="K272" s="373" t="str">
        <f t="shared" si="119"/>
        <v/>
      </c>
      <c r="L272" s="372">
        <f t="shared" si="119"/>
        <v>0.30536956521739128</v>
      </c>
    </row>
    <row r="273" spans="1:12">
      <c r="A273" s="370">
        <v>272</v>
      </c>
      <c r="B273" s="370" t="s">
        <v>429</v>
      </c>
      <c r="C273" s="377">
        <v>32264</v>
      </c>
      <c r="D273" s="370" t="s">
        <v>214</v>
      </c>
      <c r="E273" s="370" t="s">
        <v>11</v>
      </c>
      <c r="F273" s="376">
        <f t="shared" ref="F273:L273" si="120">O151</f>
        <v>0</v>
      </c>
      <c r="G273" s="375">
        <f t="shared" si="120"/>
        <v>69.13</v>
      </c>
      <c r="H273" s="375">
        <f t="shared" si="120"/>
        <v>44.59</v>
      </c>
      <c r="I273" s="375">
        <f t="shared" si="120"/>
        <v>73.069999999999993</v>
      </c>
      <c r="J273" s="374">
        <f t="shared" si="120"/>
        <v>39.200000000000003</v>
      </c>
      <c r="K273" s="373">
        <f t="shared" si="120"/>
        <v>0</v>
      </c>
      <c r="L273" s="372">
        <f t="shared" si="120"/>
        <v>0.24214000347403161</v>
      </c>
    </row>
    <row r="274" spans="1:12">
      <c r="A274" s="370">
        <v>273</v>
      </c>
      <c r="B274" s="370" t="s">
        <v>428</v>
      </c>
      <c r="C274" s="377">
        <v>29188</v>
      </c>
      <c r="D274" s="370" t="s">
        <v>213</v>
      </c>
      <c r="E274" s="370" t="s">
        <v>12</v>
      </c>
      <c r="F274" s="376"/>
      <c r="G274" s="375"/>
      <c r="H274" s="375"/>
      <c r="I274" s="375"/>
      <c r="J274" s="374"/>
      <c r="K274" s="373"/>
      <c r="L274" s="372"/>
    </row>
    <row r="275" spans="1:12">
      <c r="A275" s="370">
        <v>274</v>
      </c>
      <c r="B275" s="370" t="s">
        <v>427</v>
      </c>
      <c r="C275" s="377">
        <v>23795</v>
      </c>
      <c r="D275" s="370" t="s">
        <v>213</v>
      </c>
      <c r="E275" s="370" t="s">
        <v>11</v>
      </c>
      <c r="F275" s="376"/>
      <c r="G275" s="375"/>
      <c r="H275" s="375"/>
      <c r="I275" s="375"/>
      <c r="J275" s="374"/>
      <c r="K275" s="373"/>
      <c r="L275" s="372"/>
    </row>
    <row r="276" spans="1:12">
      <c r="A276" s="370">
        <v>275</v>
      </c>
      <c r="B276" s="370" t="s">
        <v>426</v>
      </c>
      <c r="C276" s="377">
        <v>29189</v>
      </c>
      <c r="D276" s="370" t="s">
        <v>213</v>
      </c>
      <c r="E276" s="370" t="s">
        <v>11</v>
      </c>
      <c r="F276" s="376"/>
      <c r="G276" s="375"/>
      <c r="H276" s="375"/>
      <c r="I276" s="375"/>
      <c r="J276" s="374"/>
      <c r="K276" s="373"/>
      <c r="L276" s="372"/>
    </row>
    <row r="277" spans="1:12">
      <c r="A277" s="370">
        <v>276</v>
      </c>
      <c r="B277" s="370" t="s">
        <v>425</v>
      </c>
      <c r="C277" s="377">
        <v>29189</v>
      </c>
      <c r="D277" s="370" t="s">
        <v>213</v>
      </c>
      <c r="E277" s="370" t="s">
        <v>11</v>
      </c>
      <c r="F277" s="376">
        <f t="shared" ref="F277:L277" si="121">O154</f>
        <v>0</v>
      </c>
      <c r="G277" s="375">
        <f t="shared" si="121"/>
        <v>65</v>
      </c>
      <c r="H277" s="375">
        <f t="shared" si="121"/>
        <v>40</v>
      </c>
      <c r="I277" s="375">
        <f t="shared" si="121"/>
        <v>70</v>
      </c>
      <c r="J277" s="374">
        <f t="shared" si="121"/>
        <v>35</v>
      </c>
      <c r="K277" s="373">
        <f t="shared" si="121"/>
        <v>32.20957264957265</v>
      </c>
      <c r="L277" s="372">
        <f t="shared" si="121"/>
        <v>0.24167047010497489</v>
      </c>
    </row>
    <row r="278" spans="1:12">
      <c r="A278" s="370">
        <v>277</v>
      </c>
      <c r="B278" s="370" t="s">
        <v>424</v>
      </c>
      <c r="C278" s="377">
        <v>29189</v>
      </c>
      <c r="D278" s="370" t="s">
        <v>213</v>
      </c>
      <c r="E278" s="370" t="s">
        <v>11</v>
      </c>
      <c r="F278" s="376">
        <f t="shared" ref="F278:L278" si="122">O153</f>
        <v>0</v>
      </c>
      <c r="G278" s="375">
        <f t="shared" si="122"/>
        <v>70</v>
      </c>
      <c r="H278" s="375">
        <f t="shared" si="122"/>
        <v>40</v>
      </c>
      <c r="I278" s="375">
        <f t="shared" si="122"/>
        <v>74</v>
      </c>
      <c r="J278" s="374">
        <f t="shared" si="122"/>
        <v>36</v>
      </c>
      <c r="K278" s="373">
        <f t="shared" si="122"/>
        <v>30.217456453888268</v>
      </c>
      <c r="L278" s="372">
        <f t="shared" si="122"/>
        <v>0.24838776783856875</v>
      </c>
    </row>
    <row r="279" spans="1:12">
      <c r="A279" s="370">
        <v>278</v>
      </c>
      <c r="B279" s="370" t="s">
        <v>423</v>
      </c>
      <c r="C279" s="377">
        <v>29189</v>
      </c>
      <c r="D279" s="370" t="s">
        <v>213</v>
      </c>
      <c r="E279" s="370" t="s">
        <v>11</v>
      </c>
      <c r="F279" s="376">
        <f t="shared" ref="F279:L280" si="123">O155</f>
        <v>0</v>
      </c>
      <c r="G279" s="375">
        <f t="shared" si="123"/>
        <v>70</v>
      </c>
      <c r="H279" s="375">
        <f t="shared" si="123"/>
        <v>40</v>
      </c>
      <c r="I279" s="375">
        <f t="shared" si="123"/>
        <v>77</v>
      </c>
      <c r="J279" s="374">
        <f t="shared" si="123"/>
        <v>36</v>
      </c>
      <c r="K279" s="373">
        <f t="shared" si="123"/>
        <v>0</v>
      </c>
      <c r="L279" s="372">
        <f t="shared" si="123"/>
        <v>0.24604347931460702</v>
      </c>
    </row>
    <row r="280" spans="1:12">
      <c r="A280" s="370">
        <v>279</v>
      </c>
      <c r="B280" s="370" t="s">
        <v>422</v>
      </c>
      <c r="C280" s="377">
        <v>29189</v>
      </c>
      <c r="D280" s="370" t="s">
        <v>214</v>
      </c>
      <c r="E280" s="370" t="s">
        <v>11</v>
      </c>
      <c r="F280" s="376">
        <f t="shared" si="123"/>
        <v>0</v>
      </c>
      <c r="G280" s="375">
        <f t="shared" si="123"/>
        <v>75</v>
      </c>
      <c r="H280" s="375">
        <f t="shared" si="123"/>
        <v>38</v>
      </c>
      <c r="I280" s="375">
        <f t="shared" si="123"/>
        <v>84</v>
      </c>
      <c r="J280" s="374">
        <f t="shared" si="123"/>
        <v>40</v>
      </c>
      <c r="K280" s="373" t="str">
        <f t="shared" si="123"/>
        <v/>
      </c>
      <c r="L280" s="372">
        <f t="shared" si="123"/>
        <v>0.30186201957507758</v>
      </c>
    </row>
    <row r="281" spans="1:12">
      <c r="A281" s="370">
        <v>280</v>
      </c>
      <c r="B281" s="370" t="s">
        <v>421</v>
      </c>
      <c r="C281" s="377">
        <v>29189</v>
      </c>
      <c r="D281" s="370" t="s">
        <v>213</v>
      </c>
      <c r="E281" s="370" t="s">
        <v>11</v>
      </c>
      <c r="F281" s="376"/>
      <c r="G281" s="375"/>
      <c r="H281" s="375"/>
      <c r="I281" s="375"/>
      <c r="J281" s="374"/>
      <c r="K281" s="373"/>
      <c r="L281" s="372"/>
    </row>
    <row r="282" spans="1:12">
      <c r="A282" s="370">
        <v>281</v>
      </c>
      <c r="B282" s="370" t="s">
        <v>420</v>
      </c>
      <c r="C282" s="377">
        <v>29189</v>
      </c>
      <c r="D282" s="370" t="s">
        <v>213</v>
      </c>
      <c r="E282" s="370" t="s">
        <v>12</v>
      </c>
      <c r="F282" s="376">
        <f t="shared" ref="F282:L282" si="124">O157</f>
        <v>0</v>
      </c>
      <c r="G282" s="375">
        <f t="shared" si="124"/>
        <v>75</v>
      </c>
      <c r="H282" s="375">
        <f t="shared" si="124"/>
        <v>0</v>
      </c>
      <c r="I282" s="375">
        <f t="shared" si="124"/>
        <v>80</v>
      </c>
      <c r="J282" s="374">
        <f t="shared" si="124"/>
        <v>0</v>
      </c>
      <c r="K282" s="373" t="str">
        <f t="shared" si="124"/>
        <v/>
      </c>
      <c r="L282" s="372">
        <f t="shared" si="124"/>
        <v>0.23113988857099835</v>
      </c>
    </row>
    <row r="283" spans="1:12">
      <c r="A283" s="370">
        <v>282</v>
      </c>
      <c r="B283" s="370" t="s">
        <v>419</v>
      </c>
      <c r="C283" s="377">
        <v>29189</v>
      </c>
      <c r="D283" s="370" t="s">
        <v>213</v>
      </c>
      <c r="E283" s="370" t="s">
        <v>11</v>
      </c>
      <c r="F283" s="376"/>
      <c r="G283" s="375"/>
      <c r="H283" s="375"/>
      <c r="I283" s="375"/>
      <c r="J283" s="374"/>
      <c r="K283" s="373"/>
      <c r="L283" s="372"/>
    </row>
    <row r="284" spans="1:12">
      <c r="A284" s="370">
        <v>283</v>
      </c>
      <c r="B284" s="370" t="s">
        <v>418</v>
      </c>
      <c r="C284" s="377">
        <v>29189</v>
      </c>
      <c r="D284" s="370" t="s">
        <v>213</v>
      </c>
      <c r="E284" s="370" t="s">
        <v>11</v>
      </c>
      <c r="F284" s="376">
        <f t="shared" ref="F284:L284" si="125">O158</f>
        <v>0</v>
      </c>
      <c r="G284" s="375">
        <f t="shared" si="125"/>
        <v>74</v>
      </c>
      <c r="H284" s="375">
        <f t="shared" si="125"/>
        <v>42</v>
      </c>
      <c r="I284" s="375">
        <f t="shared" si="125"/>
        <v>77</v>
      </c>
      <c r="J284" s="374">
        <f t="shared" si="125"/>
        <v>40</v>
      </c>
      <c r="K284" s="373">
        <f t="shared" si="125"/>
        <v>29.494048140043763</v>
      </c>
      <c r="L284" s="372">
        <f t="shared" si="125"/>
        <v>0.47068206469725005</v>
      </c>
    </row>
    <row r="285" spans="1:12" ht="15.6">
      <c r="A285" s="370">
        <v>284</v>
      </c>
      <c r="B285" s="370" t="s">
        <v>417</v>
      </c>
      <c r="C285" s="377">
        <v>29189</v>
      </c>
      <c r="D285" s="370" t="s">
        <v>213</v>
      </c>
      <c r="E285" s="370" t="s">
        <v>11</v>
      </c>
      <c r="F285" s="376">
        <f t="shared" ref="F285:K285" si="126">O159</f>
        <v>0</v>
      </c>
      <c r="G285" s="375">
        <f t="shared" si="126"/>
        <v>69</v>
      </c>
      <c r="H285" s="375">
        <f t="shared" si="126"/>
        <v>69</v>
      </c>
      <c r="I285" s="375">
        <f t="shared" si="126"/>
        <v>75</v>
      </c>
      <c r="J285" s="374">
        <f t="shared" si="126"/>
        <v>75</v>
      </c>
      <c r="K285" s="373" t="str">
        <f t="shared" si="126"/>
        <v/>
      </c>
      <c r="L285" s="378">
        <f>[1]Sheet2!I11</f>
        <v>0.22800028617798151</v>
      </c>
    </row>
    <row r="286" spans="1:12">
      <c r="A286" s="370">
        <v>285</v>
      </c>
      <c r="B286" s="370" t="s">
        <v>416</v>
      </c>
      <c r="C286" s="377">
        <v>29189</v>
      </c>
      <c r="D286" s="370" t="s">
        <v>213</v>
      </c>
      <c r="E286" s="370" t="s">
        <v>11</v>
      </c>
      <c r="F286" s="376"/>
      <c r="G286" s="375"/>
      <c r="H286" s="375"/>
      <c r="I286" s="375"/>
      <c r="J286" s="374"/>
      <c r="K286" s="373"/>
      <c r="L286" s="372"/>
    </row>
    <row r="287" spans="1:12">
      <c r="A287" s="370">
        <v>286</v>
      </c>
      <c r="B287" s="370" t="s">
        <v>415</v>
      </c>
      <c r="C287" s="377">
        <v>29188</v>
      </c>
      <c r="D287" s="370" t="s">
        <v>213</v>
      </c>
      <c r="E287" s="370" t="s">
        <v>12</v>
      </c>
      <c r="F287" s="376"/>
      <c r="G287" s="375"/>
      <c r="H287" s="375"/>
      <c r="I287" s="375"/>
      <c r="J287" s="374"/>
      <c r="K287" s="373"/>
      <c r="L287" s="372"/>
    </row>
    <row r="288" spans="1:12">
      <c r="A288" s="370">
        <v>287</v>
      </c>
      <c r="B288" s="370" t="s">
        <v>414</v>
      </c>
      <c r="C288" s="377">
        <v>29188</v>
      </c>
      <c r="D288" s="370" t="s">
        <v>213</v>
      </c>
      <c r="E288" s="370" t="s">
        <v>12</v>
      </c>
      <c r="F288" s="376"/>
      <c r="G288" s="375"/>
      <c r="H288" s="375"/>
      <c r="I288" s="375"/>
      <c r="J288" s="374"/>
      <c r="K288" s="373"/>
      <c r="L288" s="372"/>
    </row>
    <row r="289" spans="1:12">
      <c r="A289" s="370">
        <v>288</v>
      </c>
      <c r="B289" s="370" t="s">
        <v>413</v>
      </c>
      <c r="C289" s="377">
        <v>29188</v>
      </c>
      <c r="D289" s="370" t="s">
        <v>213</v>
      </c>
      <c r="E289" s="370" t="s">
        <v>12</v>
      </c>
      <c r="F289" s="376"/>
      <c r="G289" s="375"/>
      <c r="H289" s="375"/>
      <c r="I289" s="375"/>
      <c r="J289" s="374"/>
      <c r="K289" s="373"/>
      <c r="L289" s="372"/>
    </row>
    <row r="290" spans="1:12">
      <c r="A290" s="370">
        <v>289</v>
      </c>
      <c r="B290" s="370" t="s">
        <v>412</v>
      </c>
      <c r="C290" s="377">
        <v>29188</v>
      </c>
      <c r="D290" s="370" t="s">
        <v>213</v>
      </c>
      <c r="E290" s="370" t="s">
        <v>11</v>
      </c>
      <c r="F290" s="376">
        <f t="shared" ref="F290:L294" si="127">O161</f>
        <v>0</v>
      </c>
      <c r="G290" s="375">
        <f t="shared" si="127"/>
        <v>69</v>
      </c>
      <c r="H290" s="375">
        <f t="shared" si="127"/>
        <v>42</v>
      </c>
      <c r="I290" s="375">
        <f t="shared" si="127"/>
        <v>79</v>
      </c>
      <c r="J290" s="374">
        <f t="shared" si="127"/>
        <v>40</v>
      </c>
      <c r="K290" s="373">
        <f t="shared" si="127"/>
        <v>31.922208718287816</v>
      </c>
      <c r="L290" s="372">
        <f t="shared" si="127"/>
        <v>0.25570625535959229</v>
      </c>
    </row>
    <row r="291" spans="1:12">
      <c r="A291" s="370">
        <v>290</v>
      </c>
      <c r="B291" s="370" t="s">
        <v>411</v>
      </c>
      <c r="C291" s="377">
        <v>29189</v>
      </c>
      <c r="D291" s="370" t="s">
        <v>213</v>
      </c>
      <c r="E291" s="370" t="s">
        <v>11</v>
      </c>
      <c r="F291" s="376">
        <f t="shared" si="127"/>
        <v>6.5034355946966028E-3</v>
      </c>
      <c r="G291" s="375">
        <f t="shared" si="127"/>
        <v>67</v>
      </c>
      <c r="H291" s="375">
        <f t="shared" si="127"/>
        <v>39</v>
      </c>
      <c r="I291" s="375">
        <f t="shared" si="127"/>
        <v>67</v>
      </c>
      <c r="J291" s="374">
        <f t="shared" si="127"/>
        <v>35</v>
      </c>
      <c r="K291" s="373" t="str">
        <f t="shared" si="127"/>
        <v/>
      </c>
      <c r="L291" s="372">
        <f t="shared" si="127"/>
        <v>0.25355062440335874</v>
      </c>
    </row>
    <row r="292" spans="1:12">
      <c r="A292" s="370">
        <v>291</v>
      </c>
      <c r="B292" s="370" t="s">
        <v>410</v>
      </c>
      <c r="C292" s="377">
        <v>18957</v>
      </c>
      <c r="D292" s="370" t="s">
        <v>213</v>
      </c>
      <c r="E292" s="370" t="s">
        <v>12</v>
      </c>
      <c r="F292" s="376">
        <f t="shared" si="127"/>
        <v>0</v>
      </c>
      <c r="G292" s="375">
        <f t="shared" si="127"/>
        <v>75</v>
      </c>
      <c r="H292" s="375">
        <f t="shared" si="127"/>
        <v>45</v>
      </c>
      <c r="I292" s="375">
        <f t="shared" si="127"/>
        <v>85</v>
      </c>
      <c r="J292" s="374">
        <f t="shared" si="127"/>
        <v>48</v>
      </c>
      <c r="K292" s="373">
        <f t="shared" si="127"/>
        <v>0</v>
      </c>
      <c r="L292" s="372">
        <f t="shared" si="127"/>
        <v>0.18813899613899615</v>
      </c>
    </row>
    <row r="293" spans="1:12">
      <c r="A293" s="370">
        <v>292</v>
      </c>
      <c r="B293" s="370" t="s">
        <v>409</v>
      </c>
      <c r="C293" s="377">
        <v>28856</v>
      </c>
      <c r="D293" s="370" t="s">
        <v>213</v>
      </c>
      <c r="E293" s="370" t="s">
        <v>11</v>
      </c>
      <c r="F293" s="376">
        <f t="shared" si="127"/>
        <v>0</v>
      </c>
      <c r="G293" s="375">
        <f t="shared" si="127"/>
        <v>84</v>
      </c>
      <c r="H293" s="375">
        <f t="shared" si="127"/>
        <v>40</v>
      </c>
      <c r="I293" s="375">
        <f t="shared" si="127"/>
        <v>82</v>
      </c>
      <c r="J293" s="374">
        <f t="shared" si="127"/>
        <v>36</v>
      </c>
      <c r="K293" s="373" t="str">
        <f t="shared" si="127"/>
        <v/>
      </c>
      <c r="L293" s="372">
        <f t="shared" si="127"/>
        <v>0.34889287851585876</v>
      </c>
    </row>
    <row r="294" spans="1:12">
      <c r="A294" s="370">
        <v>293</v>
      </c>
      <c r="B294" s="370" t="s">
        <v>408</v>
      </c>
      <c r="C294" s="377">
        <v>29189</v>
      </c>
      <c r="D294" s="370" t="s">
        <v>214</v>
      </c>
      <c r="E294" s="370" t="s">
        <v>12</v>
      </c>
      <c r="F294" s="376">
        <f t="shared" si="127"/>
        <v>0</v>
      </c>
      <c r="G294" s="375">
        <f t="shared" si="127"/>
        <v>76</v>
      </c>
      <c r="H294" s="375">
        <f t="shared" si="127"/>
        <v>48</v>
      </c>
      <c r="I294" s="375">
        <f t="shared" si="127"/>
        <v>77</v>
      </c>
      <c r="J294" s="374">
        <f t="shared" si="127"/>
        <v>46</v>
      </c>
      <c r="K294" s="373">
        <f t="shared" si="127"/>
        <v>30.891617926391213</v>
      </c>
      <c r="L294" s="372">
        <f t="shared" si="127"/>
        <v>0.19897859012715033</v>
      </c>
    </row>
    <row r="295" spans="1:12">
      <c r="A295" s="370">
        <v>294</v>
      </c>
      <c r="B295" s="370" t="s">
        <v>407</v>
      </c>
      <c r="C295" s="377">
        <v>29189</v>
      </c>
      <c r="D295" s="370" t="s">
        <v>213</v>
      </c>
      <c r="E295" s="370" t="s">
        <v>11</v>
      </c>
      <c r="F295" s="376"/>
      <c r="G295" s="375"/>
      <c r="H295" s="375"/>
      <c r="I295" s="375"/>
      <c r="J295" s="374"/>
      <c r="K295" s="373"/>
      <c r="L295" s="372"/>
    </row>
    <row r="296" spans="1:12">
      <c r="A296" s="370">
        <v>295</v>
      </c>
      <c r="B296" s="370" t="s">
        <v>406</v>
      </c>
      <c r="C296" s="377">
        <v>29189</v>
      </c>
      <c r="D296" s="370" t="s">
        <v>213</v>
      </c>
      <c r="E296" s="370" t="s">
        <v>11</v>
      </c>
      <c r="F296" s="376"/>
      <c r="G296" s="375"/>
      <c r="H296" s="375"/>
      <c r="I296" s="375"/>
      <c r="J296" s="374"/>
      <c r="K296" s="373"/>
      <c r="L296" s="372"/>
    </row>
    <row r="297" spans="1:12">
      <c r="A297" s="370">
        <v>296</v>
      </c>
      <c r="B297" s="370" t="s">
        <v>405</v>
      </c>
      <c r="C297" s="377">
        <v>29189</v>
      </c>
      <c r="D297" s="370" t="s">
        <v>213</v>
      </c>
      <c r="E297" s="370" t="s">
        <v>11</v>
      </c>
      <c r="F297" s="376">
        <f t="shared" ref="F297:F305" si="128">O168</f>
        <v>0</v>
      </c>
      <c r="G297" s="375">
        <f t="shared" ref="G297:G305" si="129">P168</f>
        <v>66</v>
      </c>
      <c r="H297" s="375">
        <f t="shared" ref="H297:H305" si="130">Q168</f>
        <v>0</v>
      </c>
      <c r="I297" s="375">
        <f t="shared" ref="I297:I305" si="131">R168</f>
        <v>72</v>
      </c>
      <c r="J297" s="374">
        <f t="shared" ref="J297:J305" si="132">S168</f>
        <v>0</v>
      </c>
      <c r="K297" s="373" t="str">
        <f t="shared" ref="K297:K305" si="133">T168</f>
        <v/>
      </c>
      <c r="L297" s="372">
        <f t="shared" ref="L297:L305" si="134">U168</f>
        <v>0.22408497568466854</v>
      </c>
    </row>
    <row r="298" spans="1:12">
      <c r="A298" s="370">
        <v>297</v>
      </c>
      <c r="B298" s="370" t="s">
        <v>404</v>
      </c>
      <c r="C298" s="377">
        <v>29189</v>
      </c>
      <c r="D298" s="370" t="s">
        <v>213</v>
      </c>
      <c r="E298" s="370" t="s">
        <v>11</v>
      </c>
      <c r="F298" s="376">
        <f t="shared" si="128"/>
        <v>0</v>
      </c>
      <c r="G298" s="375">
        <f t="shared" si="129"/>
        <v>70</v>
      </c>
      <c r="H298" s="375">
        <f t="shared" si="130"/>
        <v>38</v>
      </c>
      <c r="I298" s="375">
        <f t="shared" si="131"/>
        <v>75</v>
      </c>
      <c r="J298" s="374">
        <f t="shared" si="132"/>
        <v>38</v>
      </c>
      <c r="K298" s="373" t="str">
        <f t="shared" si="133"/>
        <v/>
      </c>
      <c r="L298" s="372">
        <f t="shared" si="134"/>
        <v>0.31825006729629263</v>
      </c>
    </row>
    <row r="299" spans="1:12">
      <c r="A299" s="370">
        <v>298</v>
      </c>
      <c r="B299" s="370" t="s">
        <v>403</v>
      </c>
      <c r="C299" s="377">
        <v>29189</v>
      </c>
      <c r="D299" s="370" t="s">
        <v>213</v>
      </c>
      <c r="E299" s="370" t="s">
        <v>11</v>
      </c>
      <c r="F299" s="376">
        <f t="shared" si="128"/>
        <v>0</v>
      </c>
      <c r="G299" s="375">
        <f t="shared" si="129"/>
        <v>70</v>
      </c>
      <c r="H299" s="375">
        <f t="shared" si="130"/>
        <v>40</v>
      </c>
      <c r="I299" s="375">
        <f t="shared" si="131"/>
        <v>70</v>
      </c>
      <c r="J299" s="374">
        <f t="shared" si="132"/>
        <v>40</v>
      </c>
      <c r="K299" s="373" t="str">
        <f t="shared" si="133"/>
        <v/>
      </c>
      <c r="L299" s="372">
        <f t="shared" si="134"/>
        <v>0.27653055540081334</v>
      </c>
    </row>
    <row r="300" spans="1:12">
      <c r="A300" s="370">
        <v>299</v>
      </c>
      <c r="B300" s="370" t="s">
        <v>402</v>
      </c>
      <c r="C300" s="377">
        <v>29189</v>
      </c>
      <c r="D300" s="370" t="s">
        <v>213</v>
      </c>
      <c r="E300" s="370" t="s">
        <v>11</v>
      </c>
      <c r="F300" s="376">
        <f t="shared" si="128"/>
        <v>0</v>
      </c>
      <c r="G300" s="375">
        <f t="shared" si="129"/>
        <v>68</v>
      </c>
      <c r="H300" s="375">
        <f t="shared" si="130"/>
        <v>43</v>
      </c>
      <c r="I300" s="375">
        <f t="shared" si="131"/>
        <v>72</v>
      </c>
      <c r="J300" s="374">
        <f t="shared" si="132"/>
        <v>39</v>
      </c>
      <c r="K300" s="373" t="str">
        <f t="shared" si="133"/>
        <v/>
      </c>
      <c r="L300" s="372">
        <f t="shared" si="134"/>
        <v>0.4113171659533999</v>
      </c>
    </row>
    <row r="301" spans="1:12">
      <c r="A301" s="370">
        <v>300</v>
      </c>
      <c r="B301" s="370" t="s">
        <v>401</v>
      </c>
      <c r="C301" s="377">
        <v>29188</v>
      </c>
      <c r="D301" s="370" t="s">
        <v>213</v>
      </c>
      <c r="E301" s="370" t="s">
        <v>12</v>
      </c>
      <c r="F301" s="376">
        <f t="shared" si="128"/>
        <v>4.1460488828909882E-2</v>
      </c>
      <c r="G301" s="375">
        <f t="shared" si="129"/>
        <v>75</v>
      </c>
      <c r="H301" s="375">
        <f t="shared" si="130"/>
        <v>52</v>
      </c>
      <c r="I301" s="375">
        <f t="shared" si="131"/>
        <v>80</v>
      </c>
      <c r="J301" s="374">
        <f t="shared" si="132"/>
        <v>45</v>
      </c>
      <c r="K301" s="373">
        <f t="shared" si="133"/>
        <v>33.037664698547196</v>
      </c>
      <c r="L301" s="372">
        <f t="shared" si="134"/>
        <v>0.28146265154477906</v>
      </c>
    </row>
    <row r="302" spans="1:12">
      <c r="A302" s="370">
        <v>301</v>
      </c>
      <c r="B302" s="370" t="s">
        <v>400</v>
      </c>
      <c r="C302" s="377">
        <v>29188</v>
      </c>
      <c r="D302" s="370" t="s">
        <v>213</v>
      </c>
      <c r="E302" s="370" t="s">
        <v>12</v>
      </c>
      <c r="F302" s="376">
        <f t="shared" si="128"/>
        <v>0</v>
      </c>
      <c r="G302" s="375">
        <f t="shared" si="129"/>
        <v>78</v>
      </c>
      <c r="H302" s="375">
        <f t="shared" si="130"/>
        <v>49</v>
      </c>
      <c r="I302" s="375">
        <f t="shared" si="131"/>
        <v>86</v>
      </c>
      <c r="J302" s="374">
        <f t="shared" si="132"/>
        <v>46</v>
      </c>
      <c r="K302" s="373">
        <f t="shared" si="133"/>
        <v>28.562707285434296</v>
      </c>
      <c r="L302" s="372">
        <f t="shared" si="134"/>
        <v>0.23777803861728974</v>
      </c>
    </row>
    <row r="303" spans="1:12">
      <c r="A303" s="370">
        <v>302</v>
      </c>
      <c r="B303" s="370" t="s">
        <v>399</v>
      </c>
      <c r="C303" s="377">
        <v>29189</v>
      </c>
      <c r="D303" s="370" t="s">
        <v>213</v>
      </c>
      <c r="E303" s="370" t="s">
        <v>11</v>
      </c>
      <c r="F303" s="376">
        <f t="shared" si="128"/>
        <v>0</v>
      </c>
      <c r="G303" s="375">
        <f t="shared" si="129"/>
        <v>77</v>
      </c>
      <c r="H303" s="375">
        <f t="shared" si="130"/>
        <v>39</v>
      </c>
      <c r="I303" s="375">
        <f t="shared" si="131"/>
        <v>77</v>
      </c>
      <c r="J303" s="374">
        <f t="shared" si="132"/>
        <v>39</v>
      </c>
      <c r="K303" s="373">
        <f t="shared" si="133"/>
        <v>37.862868754626078</v>
      </c>
      <c r="L303" s="372">
        <f t="shared" si="134"/>
        <v>4.7737212692701383E-2</v>
      </c>
    </row>
    <row r="304" spans="1:12">
      <c r="A304" s="370">
        <v>303</v>
      </c>
      <c r="B304" s="370" t="s">
        <v>398</v>
      </c>
      <c r="C304" s="377">
        <v>29189</v>
      </c>
      <c r="D304" s="370" t="s">
        <v>213</v>
      </c>
      <c r="E304" s="370" t="s">
        <v>11</v>
      </c>
      <c r="F304" s="376">
        <f t="shared" si="128"/>
        <v>0</v>
      </c>
      <c r="G304" s="375">
        <f t="shared" si="129"/>
        <v>65</v>
      </c>
      <c r="H304" s="375">
        <f t="shared" si="130"/>
        <v>41</v>
      </c>
      <c r="I304" s="375">
        <f t="shared" si="131"/>
        <v>75</v>
      </c>
      <c r="J304" s="374">
        <f t="shared" si="132"/>
        <v>32</v>
      </c>
      <c r="K304" s="373" t="str">
        <f t="shared" si="133"/>
        <v/>
      </c>
      <c r="L304" s="372">
        <f t="shared" si="134"/>
        <v>0.25466067349495247</v>
      </c>
    </row>
    <row r="305" spans="1:12">
      <c r="A305" s="370">
        <v>304</v>
      </c>
      <c r="B305" s="370" t="s">
        <v>397</v>
      </c>
      <c r="C305" s="377">
        <v>65307</v>
      </c>
      <c r="D305" s="370" t="s">
        <v>214</v>
      </c>
      <c r="E305" s="370" t="s">
        <v>12</v>
      </c>
      <c r="F305" s="376">
        <f t="shared" si="128"/>
        <v>0</v>
      </c>
      <c r="G305" s="375">
        <f t="shared" si="129"/>
        <v>70.2</v>
      </c>
      <c r="H305" s="375">
        <f t="shared" si="130"/>
        <v>47.3</v>
      </c>
      <c r="I305" s="375">
        <f t="shared" si="131"/>
        <v>75.900000000000006</v>
      </c>
      <c r="J305" s="374">
        <f t="shared" si="132"/>
        <v>46.7</v>
      </c>
      <c r="K305" s="373">
        <f t="shared" si="133"/>
        <v>26.803716840015852</v>
      </c>
      <c r="L305" s="372">
        <f t="shared" si="134"/>
        <v>7.0796840732193278E-2</v>
      </c>
    </row>
    <row r="306" spans="1:12">
      <c r="A306" s="370">
        <v>305</v>
      </c>
      <c r="B306" s="370" t="s">
        <v>396</v>
      </c>
      <c r="C306" s="377">
        <v>29189</v>
      </c>
      <c r="D306" s="370" t="s">
        <v>214</v>
      </c>
      <c r="E306" s="370" t="s">
        <v>11</v>
      </c>
      <c r="F306" s="376"/>
      <c r="G306" s="375"/>
      <c r="H306" s="375"/>
      <c r="I306" s="375"/>
      <c r="J306" s="374"/>
      <c r="K306" s="373"/>
      <c r="L306" s="372"/>
    </row>
    <row r="307" spans="1:12">
      <c r="A307" s="370">
        <v>306</v>
      </c>
      <c r="B307" s="370" t="s">
        <v>395</v>
      </c>
      <c r="C307" s="377">
        <v>26696</v>
      </c>
      <c r="D307" s="370" t="s">
        <v>214</v>
      </c>
      <c r="E307" s="370" t="s">
        <v>12</v>
      </c>
      <c r="F307" s="376"/>
      <c r="G307" s="375"/>
      <c r="H307" s="375"/>
      <c r="I307" s="375"/>
      <c r="J307" s="374"/>
      <c r="K307" s="373"/>
      <c r="L307" s="372"/>
    </row>
    <row r="308" spans="1:12">
      <c r="A308" s="370">
        <v>307</v>
      </c>
      <c r="B308" s="370" t="s">
        <v>394</v>
      </c>
      <c r="C308" s="377">
        <v>29188</v>
      </c>
      <c r="D308" s="370" t="s">
        <v>213</v>
      </c>
      <c r="E308" s="370" t="s">
        <v>12</v>
      </c>
      <c r="F308" s="376">
        <f t="shared" ref="F308:L309" si="135">O177</f>
        <v>0</v>
      </c>
      <c r="G308" s="375">
        <f t="shared" si="135"/>
        <v>73</v>
      </c>
      <c r="H308" s="375">
        <f t="shared" si="135"/>
        <v>46</v>
      </c>
      <c r="I308" s="375">
        <f t="shared" si="135"/>
        <v>78</v>
      </c>
      <c r="J308" s="374">
        <f t="shared" si="135"/>
        <v>46</v>
      </c>
      <c r="K308" s="373" t="str">
        <f t="shared" si="135"/>
        <v/>
      </c>
      <c r="L308" s="372">
        <f t="shared" si="135"/>
        <v>0.27856629710890629</v>
      </c>
    </row>
    <row r="309" spans="1:12">
      <c r="A309" s="370">
        <v>308</v>
      </c>
      <c r="B309" s="370" t="s">
        <v>393</v>
      </c>
      <c r="C309" s="377">
        <v>29189</v>
      </c>
      <c r="D309" s="370" t="s">
        <v>213</v>
      </c>
      <c r="E309" s="370" t="s">
        <v>11</v>
      </c>
      <c r="F309" s="376">
        <f t="shared" si="135"/>
        <v>0</v>
      </c>
      <c r="G309" s="375">
        <f t="shared" si="135"/>
        <v>72</v>
      </c>
      <c r="H309" s="375">
        <f t="shared" si="135"/>
        <v>35</v>
      </c>
      <c r="I309" s="375">
        <f t="shared" si="135"/>
        <v>75</v>
      </c>
      <c r="J309" s="374">
        <f t="shared" si="135"/>
        <v>35</v>
      </c>
      <c r="K309" s="373">
        <f t="shared" si="135"/>
        <v>33.511714440642471</v>
      </c>
      <c r="L309" s="372">
        <f t="shared" si="135"/>
        <v>0.22924664107485604</v>
      </c>
    </row>
    <row r="310" spans="1:12">
      <c r="A310" s="370">
        <v>309</v>
      </c>
      <c r="B310" s="370" t="s">
        <v>392</v>
      </c>
      <c r="C310" s="377">
        <v>29189</v>
      </c>
      <c r="D310" s="370" t="s">
        <v>213</v>
      </c>
      <c r="E310" s="370" t="s">
        <v>12</v>
      </c>
      <c r="F310" s="376"/>
      <c r="G310" s="375"/>
      <c r="H310" s="375"/>
      <c r="I310" s="375"/>
      <c r="J310" s="374"/>
      <c r="K310" s="373"/>
      <c r="L310" s="372"/>
    </row>
    <row r="311" spans="1:12">
      <c r="A311" s="370">
        <v>310</v>
      </c>
      <c r="B311" s="370" t="s">
        <v>391</v>
      </c>
      <c r="C311" s="377">
        <v>41333</v>
      </c>
      <c r="D311" s="370" t="s">
        <v>213</v>
      </c>
      <c r="E311" s="370" t="s">
        <v>11</v>
      </c>
      <c r="F311" s="376"/>
      <c r="G311" s="375"/>
      <c r="H311" s="375"/>
      <c r="I311" s="375"/>
      <c r="J311" s="374"/>
      <c r="K311" s="373"/>
      <c r="L311" s="372"/>
    </row>
    <row r="312" spans="1:12">
      <c r="A312" s="370">
        <v>311</v>
      </c>
      <c r="B312" s="370" t="s">
        <v>390</v>
      </c>
      <c r="C312" s="377">
        <v>29189</v>
      </c>
      <c r="D312" s="370" t="s">
        <v>213</v>
      </c>
      <c r="E312" s="370" t="s">
        <v>11</v>
      </c>
      <c r="F312" s="376"/>
      <c r="G312" s="375"/>
      <c r="H312" s="375"/>
      <c r="I312" s="375"/>
      <c r="J312" s="374"/>
      <c r="K312" s="373"/>
      <c r="L312" s="372"/>
    </row>
    <row r="313" spans="1:12">
      <c r="A313" s="370">
        <v>312</v>
      </c>
      <c r="B313" s="370" t="s">
        <v>389</v>
      </c>
      <c r="C313" s="377">
        <v>29189</v>
      </c>
      <c r="D313" s="370" t="s">
        <v>213</v>
      </c>
      <c r="E313" s="370" t="s">
        <v>11</v>
      </c>
      <c r="F313" s="376">
        <f t="shared" ref="F313:L313" si="136">O179</f>
        <v>3.628439117406701E-2</v>
      </c>
      <c r="G313" s="375">
        <f t="shared" si="136"/>
        <v>65</v>
      </c>
      <c r="H313" s="375">
        <f t="shared" si="136"/>
        <v>40</v>
      </c>
      <c r="I313" s="375">
        <f t="shared" si="136"/>
        <v>68</v>
      </c>
      <c r="J313" s="374">
        <f t="shared" si="136"/>
        <v>34</v>
      </c>
      <c r="K313" s="373">
        <f t="shared" si="136"/>
        <v>32.310391334359899</v>
      </c>
      <c r="L313" s="372">
        <f t="shared" si="136"/>
        <v>0.25445191927186389</v>
      </c>
    </row>
    <row r="314" spans="1:12">
      <c r="A314" s="370">
        <v>313</v>
      </c>
      <c r="B314" s="370" t="s">
        <v>388</v>
      </c>
      <c r="C314" s="377">
        <v>29188</v>
      </c>
      <c r="D314" s="370" t="s">
        <v>213</v>
      </c>
      <c r="E314" s="370" t="s">
        <v>12</v>
      </c>
      <c r="F314" s="376"/>
      <c r="G314" s="375"/>
      <c r="H314" s="375"/>
      <c r="I314" s="375"/>
      <c r="J314" s="374"/>
      <c r="K314" s="373"/>
      <c r="L314" s="372"/>
    </row>
    <row r="315" spans="1:12">
      <c r="A315" s="370">
        <v>314</v>
      </c>
      <c r="B315" s="370" t="s">
        <v>388</v>
      </c>
      <c r="C315" s="377">
        <v>29189</v>
      </c>
      <c r="D315" s="370" t="s">
        <v>213</v>
      </c>
      <c r="E315" s="370" t="s">
        <v>12</v>
      </c>
      <c r="F315" s="376"/>
      <c r="G315" s="375"/>
      <c r="H315" s="375"/>
      <c r="I315" s="375"/>
      <c r="J315" s="374"/>
      <c r="K315" s="373"/>
      <c r="L315" s="372"/>
    </row>
    <row r="316" spans="1:12">
      <c r="A316" s="370">
        <v>315</v>
      </c>
      <c r="B316" s="370" t="s">
        <v>387</v>
      </c>
      <c r="C316" s="377">
        <v>29189</v>
      </c>
      <c r="D316" s="370" t="s">
        <v>213</v>
      </c>
      <c r="E316" s="370" t="s">
        <v>11</v>
      </c>
      <c r="F316" s="376">
        <f t="shared" ref="F316:L318" si="137">O181</f>
        <v>0</v>
      </c>
      <c r="G316" s="375">
        <f t="shared" si="137"/>
        <v>68</v>
      </c>
      <c r="H316" s="375">
        <f t="shared" si="137"/>
        <v>36</v>
      </c>
      <c r="I316" s="375">
        <f t="shared" si="137"/>
        <v>70</v>
      </c>
      <c r="J316" s="374">
        <f t="shared" si="137"/>
        <v>33</v>
      </c>
      <c r="K316" s="373">
        <f t="shared" si="137"/>
        <v>0</v>
      </c>
      <c r="L316" s="372">
        <f t="shared" si="137"/>
        <v>0.26015151515151513</v>
      </c>
    </row>
    <row r="317" spans="1:12">
      <c r="A317" s="370">
        <v>316</v>
      </c>
      <c r="B317" s="370" t="s">
        <v>386</v>
      </c>
      <c r="C317" s="377">
        <v>29189</v>
      </c>
      <c r="D317" s="370" t="s">
        <v>213</v>
      </c>
      <c r="E317" s="370" t="s">
        <v>11</v>
      </c>
      <c r="F317" s="376">
        <f t="shared" si="137"/>
        <v>0</v>
      </c>
      <c r="G317" s="375">
        <f t="shared" si="137"/>
        <v>66.099999999999994</v>
      </c>
      <c r="H317" s="375">
        <f t="shared" si="137"/>
        <v>44</v>
      </c>
      <c r="I317" s="375">
        <f t="shared" si="137"/>
        <v>69</v>
      </c>
      <c r="J317" s="374">
        <f t="shared" si="137"/>
        <v>39.5</v>
      </c>
      <c r="K317" s="373">
        <f t="shared" si="137"/>
        <v>27.789915231702551</v>
      </c>
      <c r="L317" s="372">
        <f t="shared" si="137"/>
        <v>0.17671806501226486</v>
      </c>
    </row>
    <row r="318" spans="1:12">
      <c r="A318" s="370">
        <v>317</v>
      </c>
      <c r="B318" s="370" t="s">
        <v>385</v>
      </c>
      <c r="C318" s="377">
        <v>29189</v>
      </c>
      <c r="D318" s="370" t="s">
        <v>213</v>
      </c>
      <c r="E318" s="370" t="s">
        <v>11</v>
      </c>
      <c r="F318" s="376">
        <f t="shared" si="137"/>
        <v>3.3328752061572292E-3</v>
      </c>
      <c r="G318" s="375">
        <f t="shared" si="137"/>
        <v>68</v>
      </c>
      <c r="H318" s="375">
        <f t="shared" si="137"/>
        <v>34</v>
      </c>
      <c r="I318" s="375">
        <f t="shared" si="137"/>
        <v>68</v>
      </c>
      <c r="J318" s="374">
        <f t="shared" si="137"/>
        <v>32</v>
      </c>
      <c r="K318" s="373">
        <f t="shared" si="137"/>
        <v>37.040916326142735</v>
      </c>
      <c r="L318" s="372">
        <f t="shared" si="137"/>
        <v>0.25273209914848138</v>
      </c>
    </row>
    <row r="319" spans="1:12">
      <c r="A319" s="370">
        <v>318</v>
      </c>
      <c r="B319" s="370" t="s">
        <v>384</v>
      </c>
      <c r="C319" s="377">
        <v>29188</v>
      </c>
      <c r="D319" s="370" t="s">
        <v>213</v>
      </c>
      <c r="E319" s="370" t="s">
        <v>12</v>
      </c>
      <c r="F319" s="376"/>
      <c r="G319" s="375"/>
      <c r="H319" s="375"/>
      <c r="I319" s="375"/>
      <c r="J319" s="374"/>
      <c r="K319" s="373"/>
      <c r="L319" s="372"/>
    </row>
    <row r="320" spans="1:12">
      <c r="A320" s="370">
        <v>319</v>
      </c>
      <c r="B320" s="370" t="s">
        <v>383</v>
      </c>
      <c r="C320" s="377">
        <v>29189</v>
      </c>
      <c r="D320" s="370" t="s">
        <v>213</v>
      </c>
      <c r="E320" s="370" t="s">
        <v>11</v>
      </c>
      <c r="F320" s="376">
        <f t="shared" ref="F320:L321" si="138">O184</f>
        <v>1.2688216132485934E-2</v>
      </c>
      <c r="G320" s="375">
        <f t="shared" si="138"/>
        <v>67</v>
      </c>
      <c r="H320" s="375">
        <f t="shared" si="138"/>
        <v>46</v>
      </c>
      <c r="I320" s="375">
        <f t="shared" si="138"/>
        <v>83</v>
      </c>
      <c r="J320" s="374">
        <f t="shared" si="138"/>
        <v>41</v>
      </c>
      <c r="K320" s="373">
        <f t="shared" si="138"/>
        <v>29.11144538321798</v>
      </c>
      <c r="L320" s="372">
        <f t="shared" si="138"/>
        <v>0.3055235106824789</v>
      </c>
    </row>
    <row r="321" spans="1:12">
      <c r="A321" s="370">
        <v>320</v>
      </c>
      <c r="B321" s="370" t="s">
        <v>382</v>
      </c>
      <c r="C321" s="377">
        <v>29189</v>
      </c>
      <c r="D321" s="370" t="s">
        <v>213</v>
      </c>
      <c r="E321" s="370" t="s">
        <v>11</v>
      </c>
      <c r="F321" s="376">
        <f t="shared" si="138"/>
        <v>0</v>
      </c>
      <c r="G321" s="375">
        <f t="shared" si="138"/>
        <v>70</v>
      </c>
      <c r="H321" s="375">
        <f t="shared" si="138"/>
        <v>38</v>
      </c>
      <c r="I321" s="375">
        <f t="shared" si="138"/>
        <v>74</v>
      </c>
      <c r="J321" s="374">
        <f t="shared" si="138"/>
        <v>34</v>
      </c>
      <c r="K321" s="373">
        <f t="shared" si="138"/>
        <v>37.892150655978803</v>
      </c>
      <c r="L321" s="372">
        <f t="shared" si="138"/>
        <v>0.28466427189831445</v>
      </c>
    </row>
    <row r="322" spans="1:12">
      <c r="A322" s="370">
        <v>321</v>
      </c>
      <c r="B322" s="370" t="s">
        <v>381</v>
      </c>
      <c r="C322" s="377">
        <v>29189</v>
      </c>
      <c r="D322" s="370" t="s">
        <v>214</v>
      </c>
      <c r="E322" s="370" t="s">
        <v>11</v>
      </c>
      <c r="F322" s="376"/>
      <c r="G322" s="375"/>
      <c r="H322" s="375"/>
      <c r="I322" s="375"/>
      <c r="J322" s="374"/>
      <c r="K322" s="373"/>
      <c r="L322" s="372"/>
    </row>
    <row r="323" spans="1:12">
      <c r="A323" s="370">
        <v>322</v>
      </c>
      <c r="B323" s="370" t="s">
        <v>381</v>
      </c>
      <c r="C323" s="377">
        <v>29189</v>
      </c>
      <c r="D323" s="370" t="s">
        <v>213</v>
      </c>
      <c r="E323" s="370" t="s">
        <v>11</v>
      </c>
      <c r="F323" s="376">
        <f t="shared" ref="F323:L324" si="139">O186</f>
        <v>0</v>
      </c>
      <c r="G323" s="375">
        <f t="shared" si="139"/>
        <v>65</v>
      </c>
      <c r="H323" s="375">
        <f t="shared" si="139"/>
        <v>39</v>
      </c>
      <c r="I323" s="375">
        <f t="shared" si="139"/>
        <v>75</v>
      </c>
      <c r="J323" s="374">
        <f t="shared" si="139"/>
        <v>37</v>
      </c>
      <c r="K323" s="373" t="str">
        <f t="shared" si="139"/>
        <v/>
      </c>
      <c r="L323" s="372">
        <f t="shared" si="139"/>
        <v>0.22543422128847049</v>
      </c>
    </row>
    <row r="324" spans="1:12">
      <c r="A324" s="370">
        <v>323</v>
      </c>
      <c r="B324" s="370" t="s">
        <v>380</v>
      </c>
      <c r="C324" s="377">
        <v>29189</v>
      </c>
      <c r="D324" s="370" t="s">
        <v>213</v>
      </c>
      <c r="E324" s="370" t="s">
        <v>11</v>
      </c>
      <c r="F324" s="376">
        <f t="shared" si="139"/>
        <v>0</v>
      </c>
      <c r="G324" s="375">
        <f t="shared" si="139"/>
        <v>72</v>
      </c>
      <c r="H324" s="375">
        <f t="shared" si="139"/>
        <v>37</v>
      </c>
      <c r="I324" s="375">
        <f t="shared" si="139"/>
        <v>68</v>
      </c>
      <c r="J324" s="374">
        <f t="shared" si="139"/>
        <v>33</v>
      </c>
      <c r="K324" s="373">
        <f t="shared" si="139"/>
        <v>34.04097488484021</v>
      </c>
      <c r="L324" s="372">
        <f t="shared" si="139"/>
        <v>0.22778636344302505</v>
      </c>
    </row>
    <row r="325" spans="1:12" ht="15.6">
      <c r="A325" s="370">
        <v>324</v>
      </c>
      <c r="B325" s="370" t="s">
        <v>379</v>
      </c>
      <c r="C325" s="377">
        <v>29189</v>
      </c>
      <c r="D325" s="370" t="s">
        <v>213</v>
      </c>
      <c r="E325" s="370" t="s">
        <v>11</v>
      </c>
      <c r="F325" s="376">
        <f t="shared" ref="F325:K325" si="140">O188</f>
        <v>0</v>
      </c>
      <c r="G325" s="375">
        <f t="shared" si="140"/>
        <v>63</v>
      </c>
      <c r="H325" s="375">
        <f t="shared" si="140"/>
        <v>38</v>
      </c>
      <c r="I325" s="375">
        <f t="shared" si="140"/>
        <v>70</v>
      </c>
      <c r="J325" s="374">
        <f t="shared" si="140"/>
        <v>36</v>
      </c>
      <c r="K325" s="373">
        <f t="shared" si="140"/>
        <v>0</v>
      </c>
      <c r="L325" s="378">
        <f>[1]Sheet2!I11</f>
        <v>0.22800028617798151</v>
      </c>
    </row>
    <row r="326" spans="1:12">
      <c r="A326" s="370">
        <v>325</v>
      </c>
      <c r="B326" s="370" t="s">
        <v>378</v>
      </c>
      <c r="C326" s="377">
        <v>29189</v>
      </c>
      <c r="D326" s="370" t="s">
        <v>213</v>
      </c>
      <c r="E326" s="370" t="s">
        <v>11</v>
      </c>
      <c r="F326" s="376"/>
      <c r="G326" s="375"/>
      <c r="H326" s="375"/>
      <c r="I326" s="375"/>
      <c r="J326" s="374"/>
      <c r="K326" s="373"/>
      <c r="L326" s="372"/>
    </row>
    <row r="327" spans="1:12">
      <c r="A327" s="370">
        <v>326</v>
      </c>
      <c r="B327" s="370" t="s">
        <v>377</v>
      </c>
      <c r="C327" s="377">
        <v>29189</v>
      </c>
      <c r="D327" s="370" t="s">
        <v>213</v>
      </c>
      <c r="E327" s="370" t="s">
        <v>11</v>
      </c>
      <c r="F327" s="376">
        <f t="shared" ref="F327:L327" si="141">O190</f>
        <v>0</v>
      </c>
      <c r="G327" s="375">
        <f t="shared" si="141"/>
        <v>80</v>
      </c>
      <c r="H327" s="375">
        <f t="shared" si="141"/>
        <v>37</v>
      </c>
      <c r="I327" s="375">
        <f t="shared" si="141"/>
        <v>89</v>
      </c>
      <c r="J327" s="374">
        <f t="shared" si="141"/>
        <v>36</v>
      </c>
      <c r="K327" s="373" t="str">
        <f t="shared" si="141"/>
        <v/>
      </c>
      <c r="L327" s="372">
        <f t="shared" si="141"/>
        <v>0.25266230607059842</v>
      </c>
    </row>
    <row r="328" spans="1:12">
      <c r="A328" s="370">
        <v>327</v>
      </c>
      <c r="B328" s="370" t="s">
        <v>376</v>
      </c>
      <c r="C328" s="377">
        <v>29189</v>
      </c>
      <c r="D328" s="370" t="s">
        <v>213</v>
      </c>
      <c r="E328" s="370" t="s">
        <v>11</v>
      </c>
      <c r="F328" s="376"/>
      <c r="G328" s="375"/>
      <c r="H328" s="375"/>
      <c r="I328" s="375"/>
      <c r="J328" s="374"/>
      <c r="K328" s="373"/>
      <c r="L328" s="372"/>
    </row>
    <row r="329" spans="1:12">
      <c r="A329" s="370">
        <v>328</v>
      </c>
      <c r="B329" s="370" t="s">
        <v>375</v>
      </c>
      <c r="C329" s="377">
        <v>29188</v>
      </c>
      <c r="D329" s="370" t="s">
        <v>213</v>
      </c>
      <c r="E329" s="370" t="s">
        <v>12</v>
      </c>
      <c r="F329" s="376">
        <f t="shared" ref="F329:L329" si="142">O192</f>
        <v>1.9295246130958989E-2</v>
      </c>
      <c r="G329" s="375">
        <f t="shared" si="142"/>
        <v>70</v>
      </c>
      <c r="H329" s="375">
        <f t="shared" si="142"/>
        <v>47</v>
      </c>
      <c r="I329" s="375">
        <f t="shared" si="142"/>
        <v>82</v>
      </c>
      <c r="J329" s="374">
        <f t="shared" si="142"/>
        <v>44</v>
      </c>
      <c r="K329" s="373">
        <f t="shared" si="142"/>
        <v>35.799021344934445</v>
      </c>
      <c r="L329" s="372">
        <f t="shared" si="142"/>
        <v>0.28027078427821045</v>
      </c>
    </row>
    <row r="330" spans="1:12">
      <c r="A330" s="370">
        <v>329</v>
      </c>
      <c r="B330" s="370" t="s">
        <v>374</v>
      </c>
      <c r="C330" s="377">
        <v>29189</v>
      </c>
      <c r="D330" s="370" t="s">
        <v>213</v>
      </c>
      <c r="E330" s="370" t="s">
        <v>11</v>
      </c>
      <c r="F330" s="376"/>
      <c r="G330" s="375"/>
      <c r="H330" s="375"/>
      <c r="I330" s="375"/>
      <c r="J330" s="374"/>
      <c r="K330" s="373"/>
      <c r="L330" s="372"/>
    </row>
    <row r="331" spans="1:12">
      <c r="A331" s="370">
        <v>330</v>
      </c>
      <c r="B331" s="370" t="s">
        <v>373</v>
      </c>
      <c r="C331" s="377">
        <v>29189</v>
      </c>
      <c r="D331" s="370" t="s">
        <v>213</v>
      </c>
      <c r="E331" s="370" t="s">
        <v>12</v>
      </c>
      <c r="F331" s="376"/>
      <c r="G331" s="375"/>
      <c r="H331" s="375"/>
      <c r="I331" s="375"/>
      <c r="J331" s="374"/>
      <c r="K331" s="373"/>
      <c r="L331" s="372"/>
    </row>
    <row r="332" spans="1:12">
      <c r="A332" s="370">
        <v>331</v>
      </c>
      <c r="B332" s="370" t="s">
        <v>372</v>
      </c>
      <c r="C332" s="377">
        <v>68534</v>
      </c>
      <c r="D332" s="370" t="s">
        <v>213</v>
      </c>
      <c r="E332" s="370" t="s">
        <v>12</v>
      </c>
      <c r="F332" s="376">
        <f t="shared" ref="F332:L333" si="143">O193</f>
        <v>0</v>
      </c>
      <c r="G332" s="375">
        <f t="shared" si="143"/>
        <v>68</v>
      </c>
      <c r="H332" s="375">
        <f t="shared" si="143"/>
        <v>45</v>
      </c>
      <c r="I332" s="375">
        <f t="shared" si="143"/>
        <v>73</v>
      </c>
      <c r="J332" s="374">
        <f t="shared" si="143"/>
        <v>41</v>
      </c>
      <c r="K332" s="373">
        <f t="shared" si="143"/>
        <v>31.864698078790894</v>
      </c>
      <c r="L332" s="372">
        <f t="shared" si="143"/>
        <v>0.22919297348272941</v>
      </c>
    </row>
    <row r="333" spans="1:12">
      <c r="A333" s="370">
        <v>332</v>
      </c>
      <c r="B333" s="370" t="s">
        <v>371</v>
      </c>
      <c r="C333" s="377">
        <v>29189</v>
      </c>
      <c r="D333" s="370" t="s">
        <v>213</v>
      </c>
      <c r="E333" s="370" t="s">
        <v>11</v>
      </c>
      <c r="F333" s="376">
        <f t="shared" si="143"/>
        <v>7.8280671790492452E-3</v>
      </c>
      <c r="G333" s="375">
        <f t="shared" si="143"/>
        <v>65</v>
      </c>
      <c r="H333" s="375">
        <f t="shared" si="143"/>
        <v>39</v>
      </c>
      <c r="I333" s="375">
        <f t="shared" si="143"/>
        <v>65</v>
      </c>
      <c r="J333" s="374">
        <f t="shared" si="143"/>
        <v>32</v>
      </c>
      <c r="K333" s="373">
        <f t="shared" si="143"/>
        <v>30.509211195928753</v>
      </c>
      <c r="L333" s="372">
        <f t="shared" si="143"/>
        <v>0.28252761440252472</v>
      </c>
    </row>
    <row r="334" spans="1:12">
      <c r="A334" s="370">
        <v>333</v>
      </c>
      <c r="B334" s="370" t="s">
        <v>370</v>
      </c>
      <c r="C334" s="377">
        <v>29189</v>
      </c>
      <c r="D334" s="370" t="s">
        <v>213</v>
      </c>
      <c r="E334" s="370" t="s">
        <v>11</v>
      </c>
      <c r="F334" s="376"/>
      <c r="G334" s="375"/>
      <c r="H334" s="375"/>
      <c r="I334" s="375"/>
      <c r="J334" s="374"/>
      <c r="K334" s="373"/>
      <c r="L334" s="372"/>
    </row>
    <row r="335" spans="1:12">
      <c r="A335" s="370">
        <v>334</v>
      </c>
      <c r="B335" s="370" t="s">
        <v>369</v>
      </c>
      <c r="C335" s="377">
        <v>29189</v>
      </c>
      <c r="D335" s="370" t="s">
        <v>213</v>
      </c>
      <c r="E335" s="370" t="s">
        <v>12</v>
      </c>
      <c r="F335" s="376"/>
      <c r="G335" s="375"/>
      <c r="H335" s="375"/>
      <c r="I335" s="375"/>
      <c r="J335" s="374"/>
      <c r="K335" s="373"/>
      <c r="L335" s="372"/>
    </row>
    <row r="336" spans="1:12">
      <c r="A336" s="370">
        <v>335</v>
      </c>
      <c r="B336" s="370" t="s">
        <v>368</v>
      </c>
      <c r="C336" s="377">
        <v>29189</v>
      </c>
      <c r="D336" s="370" t="s">
        <v>213</v>
      </c>
      <c r="E336" s="370" t="s">
        <v>12</v>
      </c>
      <c r="F336" s="376"/>
      <c r="G336" s="375"/>
      <c r="H336" s="375"/>
      <c r="I336" s="375"/>
      <c r="J336" s="374"/>
      <c r="K336" s="373"/>
      <c r="L336" s="372"/>
    </row>
    <row r="337" spans="1:12">
      <c r="A337" s="370">
        <v>336</v>
      </c>
      <c r="B337" s="370" t="s">
        <v>367</v>
      </c>
      <c r="C337" s="377">
        <v>29189</v>
      </c>
      <c r="D337" s="370" t="s">
        <v>213</v>
      </c>
      <c r="E337" s="370" t="s">
        <v>11</v>
      </c>
      <c r="F337" s="376"/>
      <c r="G337" s="375"/>
      <c r="H337" s="375"/>
      <c r="I337" s="375"/>
      <c r="J337" s="374"/>
      <c r="K337" s="373"/>
      <c r="L337" s="372"/>
    </row>
    <row r="338" spans="1:12">
      <c r="A338" s="370">
        <v>337</v>
      </c>
      <c r="B338" s="370" t="s">
        <v>366</v>
      </c>
      <c r="C338" s="377">
        <v>29189</v>
      </c>
      <c r="D338" s="370" t="s">
        <v>213</v>
      </c>
      <c r="E338" s="370" t="s">
        <v>11</v>
      </c>
      <c r="F338" s="376"/>
      <c r="G338" s="375"/>
      <c r="H338" s="375"/>
      <c r="I338" s="375"/>
      <c r="J338" s="374"/>
      <c r="K338" s="373"/>
      <c r="L338" s="372"/>
    </row>
    <row r="339" spans="1:12">
      <c r="A339" s="370">
        <v>338</v>
      </c>
      <c r="B339" s="370" t="s">
        <v>365</v>
      </c>
      <c r="C339" s="377">
        <v>29189</v>
      </c>
      <c r="D339" s="370" t="s">
        <v>213</v>
      </c>
      <c r="E339" s="370" t="s">
        <v>11</v>
      </c>
      <c r="F339" s="376">
        <f t="shared" ref="F339:L341" si="144">O195</f>
        <v>0</v>
      </c>
      <c r="G339" s="375">
        <f t="shared" si="144"/>
        <v>70</v>
      </c>
      <c r="H339" s="375">
        <f t="shared" si="144"/>
        <v>35</v>
      </c>
      <c r="I339" s="375">
        <f t="shared" si="144"/>
        <v>70</v>
      </c>
      <c r="J339" s="374">
        <f t="shared" si="144"/>
        <v>31</v>
      </c>
      <c r="K339" s="373">
        <f t="shared" si="144"/>
        <v>36.810123456790123</v>
      </c>
      <c r="L339" s="372">
        <f t="shared" si="144"/>
        <v>0.24733198730891259</v>
      </c>
    </row>
    <row r="340" spans="1:12">
      <c r="A340" s="370">
        <v>339</v>
      </c>
      <c r="B340" s="370" t="s">
        <v>364</v>
      </c>
      <c r="C340" s="377">
        <v>29189</v>
      </c>
      <c r="D340" s="370" t="s">
        <v>213</v>
      </c>
      <c r="E340" s="370" t="s">
        <v>11</v>
      </c>
      <c r="F340" s="376">
        <f t="shared" si="144"/>
        <v>0</v>
      </c>
      <c r="G340" s="375">
        <f t="shared" si="144"/>
        <v>68.5</v>
      </c>
      <c r="H340" s="375">
        <f t="shared" si="144"/>
        <v>41</v>
      </c>
      <c r="I340" s="375">
        <f t="shared" si="144"/>
        <v>72</v>
      </c>
      <c r="J340" s="374">
        <f t="shared" si="144"/>
        <v>35</v>
      </c>
      <c r="K340" s="373">
        <f t="shared" si="144"/>
        <v>38.37406</v>
      </c>
      <c r="L340" s="372">
        <f t="shared" si="144"/>
        <v>0.23754883724404802</v>
      </c>
    </row>
    <row r="341" spans="1:12">
      <c r="A341" s="370">
        <v>340</v>
      </c>
      <c r="B341" s="370" t="s">
        <v>363</v>
      </c>
      <c r="C341" s="377">
        <v>29189</v>
      </c>
      <c r="D341" s="370" t="s">
        <v>213</v>
      </c>
      <c r="E341" s="370" t="s">
        <v>11</v>
      </c>
      <c r="F341" s="376">
        <f t="shared" si="144"/>
        <v>1.1500633141945221E-2</v>
      </c>
      <c r="G341" s="375">
        <f t="shared" si="144"/>
        <v>69</v>
      </c>
      <c r="H341" s="375">
        <f t="shared" si="144"/>
        <v>0</v>
      </c>
      <c r="I341" s="375">
        <f t="shared" si="144"/>
        <v>72</v>
      </c>
      <c r="J341" s="374">
        <f t="shared" si="144"/>
        <v>0</v>
      </c>
      <c r="K341" s="373" t="str">
        <f t="shared" si="144"/>
        <v/>
      </c>
      <c r="L341" s="372">
        <f t="shared" si="144"/>
        <v>0.23712841750605412</v>
      </c>
    </row>
    <row r="342" spans="1:12" ht="15.6">
      <c r="A342" s="370">
        <v>341</v>
      </c>
      <c r="B342" s="370" t="s">
        <v>362</v>
      </c>
      <c r="C342" s="377">
        <v>29189</v>
      </c>
      <c r="D342" s="370" t="s">
        <v>213</v>
      </c>
      <c r="E342" s="370" t="s">
        <v>12</v>
      </c>
      <c r="F342" s="376">
        <f t="shared" ref="F342:K343" si="145">O198</f>
        <v>0</v>
      </c>
      <c r="G342" s="375">
        <f t="shared" si="145"/>
        <v>72</v>
      </c>
      <c r="H342" s="375">
        <f t="shared" si="145"/>
        <v>41</v>
      </c>
      <c r="I342" s="375">
        <f t="shared" si="145"/>
        <v>88</v>
      </c>
      <c r="J342" s="374">
        <f t="shared" si="145"/>
        <v>39</v>
      </c>
      <c r="K342" s="373">
        <f t="shared" si="145"/>
        <v>0</v>
      </c>
      <c r="L342" s="378">
        <f>[1]Sheet2!I11</f>
        <v>0.22800028617798151</v>
      </c>
    </row>
    <row r="343" spans="1:12">
      <c r="A343" s="370">
        <v>342</v>
      </c>
      <c r="B343" s="370" t="s">
        <v>361</v>
      </c>
      <c r="C343" s="377">
        <v>29189</v>
      </c>
      <c r="D343" s="370" t="s">
        <v>213</v>
      </c>
      <c r="E343" s="370" t="s">
        <v>11</v>
      </c>
      <c r="F343" s="376">
        <f t="shared" si="145"/>
        <v>0</v>
      </c>
      <c r="G343" s="375">
        <f t="shared" si="145"/>
        <v>85</v>
      </c>
      <c r="H343" s="375">
        <f t="shared" si="145"/>
        <v>45</v>
      </c>
      <c r="I343" s="375">
        <f t="shared" si="145"/>
        <v>85</v>
      </c>
      <c r="J343" s="374">
        <f t="shared" si="145"/>
        <v>45</v>
      </c>
      <c r="K343" s="373" t="str">
        <f t="shared" si="145"/>
        <v/>
      </c>
      <c r="L343" s="372">
        <f>U199</f>
        <v>0.22411913419097065</v>
      </c>
    </row>
    <row r="344" spans="1:12">
      <c r="A344" s="370">
        <v>343</v>
      </c>
      <c r="B344" s="370" t="s">
        <v>360</v>
      </c>
      <c r="C344" s="377">
        <v>29189</v>
      </c>
      <c r="D344" s="370" t="s">
        <v>214</v>
      </c>
      <c r="E344" s="370" t="s">
        <v>12</v>
      </c>
      <c r="F344" s="376"/>
      <c r="G344" s="375"/>
      <c r="H344" s="375"/>
      <c r="I344" s="375"/>
      <c r="J344" s="374"/>
      <c r="K344" s="373"/>
      <c r="L344" s="372"/>
    </row>
    <row r="345" spans="1:12">
      <c r="A345" s="370">
        <v>344</v>
      </c>
      <c r="B345" s="370" t="s">
        <v>359</v>
      </c>
      <c r="C345" s="377">
        <v>29188</v>
      </c>
      <c r="D345" s="370" t="s">
        <v>213</v>
      </c>
      <c r="E345" s="370" t="s">
        <v>12</v>
      </c>
      <c r="F345" s="376">
        <f t="shared" ref="F345:L347" si="146">O200</f>
        <v>2.6783337769496939E-2</v>
      </c>
      <c r="G345" s="375">
        <f t="shared" si="146"/>
        <v>71.2</v>
      </c>
      <c r="H345" s="375">
        <f t="shared" si="146"/>
        <v>44.4</v>
      </c>
      <c r="I345" s="375">
        <f t="shared" si="146"/>
        <v>76.7</v>
      </c>
      <c r="J345" s="374">
        <f t="shared" si="146"/>
        <v>37.6</v>
      </c>
      <c r="K345" s="373">
        <f t="shared" si="146"/>
        <v>46.516443384276855</v>
      </c>
      <c r="L345" s="372">
        <f t="shared" si="146"/>
        <v>0.33448429113534578</v>
      </c>
    </row>
    <row r="346" spans="1:12">
      <c r="A346" s="370">
        <v>345</v>
      </c>
      <c r="B346" s="370" t="s">
        <v>358</v>
      </c>
      <c r="C346" s="377">
        <v>29188</v>
      </c>
      <c r="D346" s="370" t="s">
        <v>213</v>
      </c>
      <c r="E346" s="370" t="s">
        <v>11</v>
      </c>
      <c r="F346" s="376">
        <f t="shared" si="146"/>
        <v>0</v>
      </c>
      <c r="G346" s="375">
        <f t="shared" si="146"/>
        <v>80</v>
      </c>
      <c r="H346" s="375">
        <f t="shared" si="146"/>
        <v>40</v>
      </c>
      <c r="I346" s="375">
        <f t="shared" si="146"/>
        <v>80</v>
      </c>
      <c r="J346" s="374">
        <f t="shared" si="146"/>
        <v>38</v>
      </c>
      <c r="K346" s="373" t="str">
        <f t="shared" si="146"/>
        <v/>
      </c>
      <c r="L346" s="372">
        <f t="shared" si="146"/>
        <v>0.42861396949343217</v>
      </c>
    </row>
    <row r="347" spans="1:12">
      <c r="A347" s="370">
        <v>346</v>
      </c>
      <c r="B347" s="370" t="s">
        <v>357</v>
      </c>
      <c r="C347" s="377">
        <v>29189</v>
      </c>
      <c r="D347" s="370" t="s">
        <v>213</v>
      </c>
      <c r="E347" s="370" t="s">
        <v>11</v>
      </c>
      <c r="F347" s="376">
        <f t="shared" si="146"/>
        <v>0</v>
      </c>
      <c r="G347" s="375">
        <f t="shared" si="146"/>
        <v>66</v>
      </c>
      <c r="H347" s="375">
        <f t="shared" si="146"/>
        <v>43</v>
      </c>
      <c r="I347" s="375">
        <f t="shared" si="146"/>
        <v>75</v>
      </c>
      <c r="J347" s="374">
        <f t="shared" si="146"/>
        <v>34</v>
      </c>
      <c r="K347" s="373">
        <f t="shared" si="146"/>
        <v>33.189646441843678</v>
      </c>
      <c r="L347" s="372">
        <f t="shared" si="146"/>
        <v>0.27482968574272526</v>
      </c>
    </row>
    <row r="348" spans="1:12">
      <c r="A348" s="370">
        <v>347</v>
      </c>
      <c r="B348" s="370" t="s">
        <v>356</v>
      </c>
      <c r="C348" s="377">
        <v>29189</v>
      </c>
      <c r="D348" s="370" t="s">
        <v>213</v>
      </c>
      <c r="E348" s="370" t="s">
        <v>11</v>
      </c>
      <c r="F348" s="376"/>
      <c r="G348" s="375"/>
      <c r="H348" s="375"/>
      <c r="I348" s="375"/>
      <c r="J348" s="374"/>
      <c r="K348" s="373"/>
      <c r="L348" s="372"/>
    </row>
    <row r="349" spans="1:12">
      <c r="A349" s="370">
        <v>348</v>
      </c>
      <c r="B349" s="370" t="s">
        <v>355</v>
      </c>
      <c r="C349" s="377">
        <v>29189</v>
      </c>
      <c r="D349" s="370" t="s">
        <v>213</v>
      </c>
      <c r="E349" s="370" t="s">
        <v>11</v>
      </c>
      <c r="F349" s="376">
        <f t="shared" ref="F349:L350" si="147">O203</f>
        <v>0</v>
      </c>
      <c r="G349" s="375">
        <f t="shared" si="147"/>
        <v>79.430000000000007</v>
      </c>
      <c r="H349" s="375">
        <f t="shared" si="147"/>
        <v>46.72</v>
      </c>
      <c r="I349" s="375">
        <f t="shared" si="147"/>
        <v>80.959999999999994</v>
      </c>
      <c r="J349" s="374">
        <f t="shared" si="147"/>
        <v>41.73</v>
      </c>
      <c r="K349" s="373" t="str">
        <f t="shared" si="147"/>
        <v/>
      </c>
      <c r="L349" s="372">
        <f t="shared" si="147"/>
        <v>0.24484052532833017</v>
      </c>
    </row>
    <row r="350" spans="1:12">
      <c r="A350" s="370">
        <v>349</v>
      </c>
      <c r="B350" s="370" t="s">
        <v>354</v>
      </c>
      <c r="C350" s="377">
        <v>29189</v>
      </c>
      <c r="D350" s="370" t="s">
        <v>213</v>
      </c>
      <c r="E350" s="370" t="s">
        <v>11</v>
      </c>
      <c r="F350" s="376">
        <f t="shared" si="147"/>
        <v>2.081651726921254E-3</v>
      </c>
      <c r="G350" s="375">
        <f t="shared" si="147"/>
        <v>71</v>
      </c>
      <c r="H350" s="375">
        <f t="shared" si="147"/>
        <v>39</v>
      </c>
      <c r="I350" s="375">
        <f t="shared" si="147"/>
        <v>75</v>
      </c>
      <c r="J350" s="374">
        <f t="shared" si="147"/>
        <v>39</v>
      </c>
      <c r="K350" s="373" t="str">
        <f t="shared" si="147"/>
        <v/>
      </c>
      <c r="L350" s="372">
        <f t="shared" si="147"/>
        <v>0.31176387115084431</v>
      </c>
    </row>
    <row r="351" spans="1:12">
      <c r="A351" s="370">
        <v>350</v>
      </c>
      <c r="B351" s="370" t="s">
        <v>353</v>
      </c>
      <c r="C351" s="377">
        <v>29189</v>
      </c>
      <c r="D351" s="370" t="s">
        <v>213</v>
      </c>
      <c r="E351" s="370" t="s">
        <v>11</v>
      </c>
      <c r="F351" s="376">
        <f t="shared" ref="F351:K351" si="148">O205</f>
        <v>4.4325885514862207E-3</v>
      </c>
      <c r="G351" s="375">
        <f t="shared" si="148"/>
        <v>65.5</v>
      </c>
      <c r="H351" s="375">
        <f t="shared" si="148"/>
        <v>35.5</v>
      </c>
      <c r="I351" s="375">
        <f t="shared" si="148"/>
        <v>65.5</v>
      </c>
      <c r="J351" s="374">
        <f t="shared" si="148"/>
        <v>35.5</v>
      </c>
      <c r="K351" s="373">
        <f t="shared" si="148"/>
        <v>31.893521451711237</v>
      </c>
      <c r="L351" s="379">
        <f>[1]Sheet2!I11</f>
        <v>0.22800028617798151</v>
      </c>
    </row>
    <row r="352" spans="1:12">
      <c r="A352" s="370">
        <v>351</v>
      </c>
      <c r="B352" s="370" t="s">
        <v>352</v>
      </c>
      <c r="C352" s="377">
        <v>29189</v>
      </c>
      <c r="D352" s="370" t="s">
        <v>213</v>
      </c>
      <c r="E352" s="370" t="s">
        <v>11</v>
      </c>
      <c r="F352" s="376"/>
      <c r="G352" s="375"/>
      <c r="H352" s="375"/>
      <c r="I352" s="375"/>
      <c r="J352" s="374"/>
      <c r="K352" s="373"/>
      <c r="L352" s="372"/>
    </row>
    <row r="353" spans="1:12">
      <c r="A353" s="370">
        <v>352</v>
      </c>
      <c r="B353" s="370" t="s">
        <v>351</v>
      </c>
      <c r="C353" s="377">
        <v>29189</v>
      </c>
      <c r="D353" s="370" t="s">
        <v>213</v>
      </c>
      <c r="E353" s="370" t="s">
        <v>11</v>
      </c>
      <c r="F353" s="376">
        <f t="shared" ref="F353:L353" si="149">O206</f>
        <v>0</v>
      </c>
      <c r="G353" s="375">
        <f t="shared" si="149"/>
        <v>68</v>
      </c>
      <c r="H353" s="375">
        <f t="shared" si="149"/>
        <v>42</v>
      </c>
      <c r="I353" s="375">
        <f t="shared" si="149"/>
        <v>73</v>
      </c>
      <c r="J353" s="374">
        <f t="shared" si="149"/>
        <v>39</v>
      </c>
      <c r="K353" s="373" t="str">
        <f t="shared" si="149"/>
        <v/>
      </c>
      <c r="L353" s="372">
        <f t="shared" si="149"/>
        <v>0.14821221131063564</v>
      </c>
    </row>
    <row r="354" spans="1:12">
      <c r="A354" s="370">
        <v>353</v>
      </c>
      <c r="B354" s="370" t="s">
        <v>350</v>
      </c>
      <c r="C354" s="377">
        <v>29189</v>
      </c>
      <c r="D354" s="370" t="s">
        <v>213</v>
      </c>
      <c r="E354" s="370" t="s">
        <v>11</v>
      </c>
      <c r="F354" s="376"/>
      <c r="G354" s="375"/>
      <c r="H354" s="375"/>
      <c r="I354" s="375"/>
      <c r="J354" s="374"/>
      <c r="K354" s="373"/>
      <c r="L354" s="372"/>
    </row>
    <row r="355" spans="1:12">
      <c r="A355" s="370">
        <v>354</v>
      </c>
      <c r="B355" s="370" t="s">
        <v>349</v>
      </c>
      <c r="C355" s="377">
        <v>29189</v>
      </c>
      <c r="D355" s="370" t="s">
        <v>213</v>
      </c>
      <c r="E355" s="370" t="s">
        <v>11</v>
      </c>
      <c r="F355" s="376">
        <f t="shared" ref="F355:L355" si="150">O207</f>
        <v>1.7211703958691909E-2</v>
      </c>
      <c r="G355" s="375">
        <f t="shared" si="150"/>
        <v>70</v>
      </c>
      <c r="H355" s="375">
        <f t="shared" si="150"/>
        <v>45</v>
      </c>
      <c r="I355" s="375">
        <f t="shared" si="150"/>
        <v>75</v>
      </c>
      <c r="J355" s="374">
        <f t="shared" si="150"/>
        <v>40</v>
      </c>
      <c r="K355" s="373">
        <f t="shared" si="150"/>
        <v>35.546450856340392</v>
      </c>
      <c r="L355" s="372">
        <f t="shared" si="150"/>
        <v>0.43957968476357268</v>
      </c>
    </row>
    <row r="356" spans="1:12" ht="15.6">
      <c r="A356" s="370">
        <v>355</v>
      </c>
      <c r="B356" s="370" t="s">
        <v>348</v>
      </c>
      <c r="C356" s="377">
        <v>29189</v>
      </c>
      <c r="D356" s="370" t="s">
        <v>213</v>
      </c>
      <c r="E356" s="370" t="s">
        <v>11</v>
      </c>
      <c r="F356" s="376">
        <f t="shared" ref="F356:K356" si="151">O208</f>
        <v>0</v>
      </c>
      <c r="G356" s="375">
        <f t="shared" si="151"/>
        <v>67</v>
      </c>
      <c r="H356" s="375">
        <f t="shared" si="151"/>
        <v>40</v>
      </c>
      <c r="I356" s="375">
        <f t="shared" si="151"/>
        <v>80</v>
      </c>
      <c r="J356" s="374">
        <f t="shared" si="151"/>
        <v>40</v>
      </c>
      <c r="K356" s="373" t="str">
        <f t="shared" si="151"/>
        <v/>
      </c>
      <c r="L356" s="378">
        <f>[1]Sheet2!I11</f>
        <v>0.22800028617798151</v>
      </c>
    </row>
    <row r="357" spans="1:12">
      <c r="A357" s="370">
        <v>356</v>
      </c>
      <c r="B357" s="370" t="s">
        <v>347</v>
      </c>
      <c r="C357" s="377">
        <v>29189</v>
      </c>
      <c r="D357" s="370" t="s">
        <v>213</v>
      </c>
      <c r="E357" s="370" t="s">
        <v>11</v>
      </c>
      <c r="F357" s="376"/>
      <c r="G357" s="375"/>
      <c r="H357" s="375"/>
      <c r="I357" s="375"/>
      <c r="J357" s="374"/>
      <c r="K357" s="373"/>
      <c r="L357" s="372"/>
    </row>
    <row r="358" spans="1:12">
      <c r="A358" s="370">
        <v>357</v>
      </c>
      <c r="B358" s="370" t="s">
        <v>346</v>
      </c>
      <c r="C358" s="377">
        <v>29189</v>
      </c>
      <c r="D358" s="370" t="s">
        <v>213</v>
      </c>
      <c r="E358" s="370" t="s">
        <v>11</v>
      </c>
      <c r="F358" s="376">
        <f t="shared" ref="F358:L359" si="152">O209</f>
        <v>0</v>
      </c>
      <c r="G358" s="375">
        <f t="shared" si="152"/>
        <v>73</v>
      </c>
      <c r="H358" s="375">
        <f t="shared" si="152"/>
        <v>38</v>
      </c>
      <c r="I358" s="375">
        <f t="shared" si="152"/>
        <v>75</v>
      </c>
      <c r="J358" s="374">
        <f t="shared" si="152"/>
        <v>40</v>
      </c>
      <c r="K358" s="373">
        <f t="shared" si="152"/>
        <v>34.207606774484091</v>
      </c>
      <c r="L358" s="372">
        <f t="shared" si="152"/>
        <v>0.32759604195234043</v>
      </c>
    </row>
    <row r="359" spans="1:12">
      <c r="A359" s="370">
        <v>358</v>
      </c>
      <c r="B359" s="370" t="s">
        <v>345</v>
      </c>
      <c r="C359" s="377">
        <v>29189</v>
      </c>
      <c r="D359" s="370" t="s">
        <v>213</v>
      </c>
      <c r="E359" s="370" t="s">
        <v>11</v>
      </c>
      <c r="F359" s="376">
        <f t="shared" si="152"/>
        <v>0</v>
      </c>
      <c r="G359" s="375">
        <f t="shared" si="152"/>
        <v>73</v>
      </c>
      <c r="H359" s="375">
        <f t="shared" si="152"/>
        <v>34</v>
      </c>
      <c r="I359" s="375">
        <f t="shared" si="152"/>
        <v>73</v>
      </c>
      <c r="J359" s="374">
        <f t="shared" si="152"/>
        <v>34</v>
      </c>
      <c r="K359" s="373" t="str">
        <f t="shared" si="152"/>
        <v/>
      </c>
      <c r="L359" s="372">
        <f t="shared" si="152"/>
        <v>0.20877817319098457</v>
      </c>
    </row>
    <row r="360" spans="1:12">
      <c r="A360" s="370">
        <v>359</v>
      </c>
      <c r="B360" s="370" t="s">
        <v>344</v>
      </c>
      <c r="C360" s="377">
        <v>29189</v>
      </c>
      <c r="D360" s="370" t="s">
        <v>213</v>
      </c>
      <c r="E360" s="370" t="s">
        <v>11</v>
      </c>
      <c r="F360" s="376"/>
      <c r="G360" s="375"/>
      <c r="H360" s="375"/>
      <c r="I360" s="375"/>
      <c r="J360" s="374"/>
      <c r="K360" s="373"/>
      <c r="L360" s="372"/>
    </row>
    <row r="361" spans="1:12">
      <c r="A361" s="370">
        <v>360</v>
      </c>
      <c r="B361" s="370" t="s">
        <v>343</v>
      </c>
      <c r="C361" s="377">
        <v>29189</v>
      </c>
      <c r="D361" s="370" t="s">
        <v>213</v>
      </c>
      <c r="E361" s="370" t="s">
        <v>11</v>
      </c>
      <c r="F361" s="376">
        <f t="shared" ref="F361:L361" si="153">O212</f>
        <v>0</v>
      </c>
      <c r="G361" s="375">
        <f t="shared" si="153"/>
        <v>61</v>
      </c>
      <c r="H361" s="375">
        <f t="shared" si="153"/>
        <v>36</v>
      </c>
      <c r="I361" s="375">
        <f t="shared" si="153"/>
        <v>67</v>
      </c>
      <c r="J361" s="374">
        <f t="shared" si="153"/>
        <v>34</v>
      </c>
      <c r="K361" s="373">
        <f t="shared" si="153"/>
        <v>46.755165262807544</v>
      </c>
      <c r="L361" s="372">
        <f t="shared" si="153"/>
        <v>0.11627030845302566</v>
      </c>
    </row>
    <row r="362" spans="1:12">
      <c r="A362" s="370">
        <v>361</v>
      </c>
      <c r="B362" s="370" t="s">
        <v>342</v>
      </c>
      <c r="C362" s="377">
        <v>29189</v>
      </c>
      <c r="D362" s="370" t="s">
        <v>213</v>
      </c>
      <c r="E362" s="370" t="s">
        <v>11</v>
      </c>
      <c r="F362" s="376"/>
      <c r="G362" s="375"/>
      <c r="H362" s="375"/>
      <c r="I362" s="375"/>
      <c r="J362" s="374"/>
      <c r="K362" s="373"/>
      <c r="L362" s="372"/>
    </row>
    <row r="363" spans="1:12" ht="15.6">
      <c r="A363" s="370">
        <v>362</v>
      </c>
      <c r="B363" s="370" t="s">
        <v>341</v>
      </c>
      <c r="C363" s="377">
        <v>55133</v>
      </c>
      <c r="D363" s="370" t="s">
        <v>214</v>
      </c>
      <c r="E363" s="370" t="s">
        <v>11</v>
      </c>
      <c r="F363" s="376">
        <f t="shared" ref="F363:K365" si="154">O213</f>
        <v>0</v>
      </c>
      <c r="G363" s="375">
        <f t="shared" si="154"/>
        <v>72</v>
      </c>
      <c r="H363" s="375">
        <f t="shared" si="154"/>
        <v>33</v>
      </c>
      <c r="I363" s="375">
        <f t="shared" si="154"/>
        <v>75</v>
      </c>
      <c r="J363" s="374">
        <f t="shared" si="154"/>
        <v>0</v>
      </c>
      <c r="K363" s="373">
        <f t="shared" si="154"/>
        <v>0</v>
      </c>
      <c r="L363" s="378">
        <f>[1]Sheet2!I10</f>
        <v>0.17374718282373314</v>
      </c>
    </row>
    <row r="364" spans="1:12">
      <c r="A364" s="370">
        <v>363</v>
      </c>
      <c r="B364" s="370" t="s">
        <v>340</v>
      </c>
      <c r="C364" s="377">
        <v>29189</v>
      </c>
      <c r="D364" s="370" t="s">
        <v>213</v>
      </c>
      <c r="E364" s="370" t="s">
        <v>11</v>
      </c>
      <c r="F364" s="376">
        <f t="shared" si="154"/>
        <v>0</v>
      </c>
      <c r="G364" s="375">
        <f t="shared" si="154"/>
        <v>74</v>
      </c>
      <c r="H364" s="375">
        <f t="shared" si="154"/>
        <v>38</v>
      </c>
      <c r="I364" s="375">
        <f t="shared" si="154"/>
        <v>75</v>
      </c>
      <c r="J364" s="374">
        <f t="shared" si="154"/>
        <v>34</v>
      </c>
      <c r="K364" s="373" t="str">
        <f t="shared" si="154"/>
        <v/>
      </c>
      <c r="L364" s="372">
        <f>U214</f>
        <v>0.33361204013377926</v>
      </c>
    </row>
    <row r="365" spans="1:12">
      <c r="A365" s="370">
        <v>364</v>
      </c>
      <c r="B365" s="370" t="s">
        <v>339</v>
      </c>
      <c r="C365" s="377">
        <v>29189</v>
      </c>
      <c r="D365" s="370" t="s">
        <v>214</v>
      </c>
      <c r="E365" s="370" t="s">
        <v>11</v>
      </c>
      <c r="F365" s="376">
        <f t="shared" si="154"/>
        <v>0</v>
      </c>
      <c r="G365" s="375">
        <f t="shared" si="154"/>
        <v>68</v>
      </c>
      <c r="H365" s="375">
        <f t="shared" si="154"/>
        <v>45</v>
      </c>
      <c r="I365" s="375">
        <f t="shared" si="154"/>
        <v>82</v>
      </c>
      <c r="J365" s="374">
        <f t="shared" si="154"/>
        <v>43</v>
      </c>
      <c r="K365" s="373" t="str">
        <f t="shared" si="154"/>
        <v/>
      </c>
      <c r="L365" s="372">
        <f>U215</f>
        <v>0.23974527108974802</v>
      </c>
    </row>
    <row r="366" spans="1:12">
      <c r="A366" s="370">
        <v>365</v>
      </c>
      <c r="B366" s="370" t="s">
        <v>339</v>
      </c>
      <c r="C366" s="377">
        <v>29189</v>
      </c>
      <c r="D366" s="370" t="s">
        <v>213</v>
      </c>
      <c r="E366" s="370" t="s">
        <v>11</v>
      </c>
      <c r="F366" s="376">
        <f t="shared" ref="F366:L368" si="155">F365</f>
        <v>0</v>
      </c>
      <c r="G366" s="375">
        <f t="shared" si="155"/>
        <v>68</v>
      </c>
      <c r="H366" s="375">
        <f t="shared" si="155"/>
        <v>45</v>
      </c>
      <c r="I366" s="375">
        <f t="shared" si="155"/>
        <v>82</v>
      </c>
      <c r="J366" s="374">
        <f t="shared" si="155"/>
        <v>43</v>
      </c>
      <c r="K366" s="373" t="str">
        <f t="shared" si="155"/>
        <v/>
      </c>
      <c r="L366" s="372">
        <f t="shared" si="155"/>
        <v>0.23974527108974802</v>
      </c>
    </row>
    <row r="367" spans="1:12">
      <c r="A367" s="370">
        <v>366</v>
      </c>
      <c r="B367" s="370" t="s">
        <v>339</v>
      </c>
      <c r="C367" s="377">
        <v>69116</v>
      </c>
      <c r="D367" s="370" t="s">
        <v>214</v>
      </c>
      <c r="E367" s="370" t="s">
        <v>11</v>
      </c>
      <c r="F367" s="376">
        <f t="shared" si="155"/>
        <v>0</v>
      </c>
      <c r="G367" s="375">
        <f t="shared" si="155"/>
        <v>68</v>
      </c>
      <c r="H367" s="375">
        <f t="shared" si="155"/>
        <v>45</v>
      </c>
      <c r="I367" s="375">
        <f t="shared" si="155"/>
        <v>82</v>
      </c>
      <c r="J367" s="374">
        <f t="shared" si="155"/>
        <v>43</v>
      </c>
      <c r="K367" s="373" t="str">
        <f t="shared" si="155"/>
        <v/>
      </c>
      <c r="L367" s="372">
        <f t="shared" si="155"/>
        <v>0.23974527108974802</v>
      </c>
    </row>
    <row r="368" spans="1:12">
      <c r="A368" s="370">
        <v>367</v>
      </c>
      <c r="B368" s="370" t="s">
        <v>339</v>
      </c>
      <c r="C368" s="377">
        <v>69116</v>
      </c>
      <c r="D368" s="370" t="s">
        <v>213</v>
      </c>
      <c r="E368" s="370" t="s">
        <v>11</v>
      </c>
      <c r="F368" s="376">
        <f t="shared" si="155"/>
        <v>0</v>
      </c>
      <c r="G368" s="375">
        <f t="shared" si="155"/>
        <v>68</v>
      </c>
      <c r="H368" s="375">
        <f t="shared" si="155"/>
        <v>45</v>
      </c>
      <c r="I368" s="375">
        <f t="shared" si="155"/>
        <v>82</v>
      </c>
      <c r="J368" s="374">
        <f t="shared" si="155"/>
        <v>43</v>
      </c>
      <c r="K368" s="373" t="str">
        <f t="shared" si="155"/>
        <v/>
      </c>
      <c r="L368" s="372">
        <f t="shared" si="155"/>
        <v>0.23974527108974802</v>
      </c>
    </row>
    <row r="369" spans="1:12">
      <c r="A369" s="370">
        <v>368</v>
      </c>
      <c r="B369" s="370" t="s">
        <v>338</v>
      </c>
      <c r="C369" s="377">
        <v>29189</v>
      </c>
      <c r="D369" s="370" t="s">
        <v>213</v>
      </c>
      <c r="E369" s="370" t="s">
        <v>11</v>
      </c>
      <c r="F369" s="376"/>
      <c r="G369" s="375"/>
      <c r="H369" s="375"/>
      <c r="I369" s="375"/>
      <c r="J369" s="374"/>
      <c r="K369" s="373"/>
      <c r="L369" s="372"/>
    </row>
    <row r="370" spans="1:12" ht="15.6">
      <c r="A370" s="370">
        <v>369</v>
      </c>
      <c r="B370" s="370" t="s">
        <v>337</v>
      </c>
      <c r="C370" s="377">
        <v>29189</v>
      </c>
      <c r="D370" s="370" t="s">
        <v>213</v>
      </c>
      <c r="E370" s="370" t="s">
        <v>11</v>
      </c>
      <c r="F370" s="376">
        <f t="shared" ref="F370:K372" si="156">O216</f>
        <v>0</v>
      </c>
      <c r="G370" s="375">
        <f t="shared" si="156"/>
        <v>72</v>
      </c>
      <c r="H370" s="375">
        <f t="shared" si="156"/>
        <v>0</v>
      </c>
      <c r="I370" s="375">
        <f t="shared" si="156"/>
        <v>76</v>
      </c>
      <c r="J370" s="374">
        <f t="shared" si="156"/>
        <v>0</v>
      </c>
      <c r="K370" s="373" t="str">
        <f t="shared" si="156"/>
        <v/>
      </c>
      <c r="L370" s="378">
        <f>[1]Sheet2!I11</f>
        <v>0.22800028617798151</v>
      </c>
    </row>
    <row r="371" spans="1:12">
      <c r="A371" s="370">
        <v>370</v>
      </c>
      <c r="B371" s="370" t="s">
        <v>336</v>
      </c>
      <c r="C371" s="377">
        <v>29189</v>
      </c>
      <c r="D371" s="370" t="s">
        <v>213</v>
      </c>
      <c r="E371" s="370" t="s">
        <v>11</v>
      </c>
      <c r="F371" s="376">
        <f t="shared" si="156"/>
        <v>5.3880879568952962E-3</v>
      </c>
      <c r="G371" s="375">
        <f t="shared" si="156"/>
        <v>70</v>
      </c>
      <c r="H371" s="375">
        <f t="shared" si="156"/>
        <v>35</v>
      </c>
      <c r="I371" s="375">
        <f t="shared" si="156"/>
        <v>72</v>
      </c>
      <c r="J371" s="374">
        <f t="shared" si="156"/>
        <v>35</v>
      </c>
      <c r="K371" s="373">
        <f t="shared" si="156"/>
        <v>33.324634063315557</v>
      </c>
      <c r="L371" s="372">
        <f>U217</f>
        <v>0.35754026354319179</v>
      </c>
    </row>
    <row r="372" spans="1:12" ht="15.6">
      <c r="A372" s="370">
        <v>371</v>
      </c>
      <c r="B372" s="370" t="s">
        <v>335</v>
      </c>
      <c r="C372" s="377">
        <v>29189</v>
      </c>
      <c r="D372" s="370" t="s">
        <v>214</v>
      </c>
      <c r="E372" s="370" t="s">
        <v>11</v>
      </c>
      <c r="F372" s="376">
        <f t="shared" si="156"/>
        <v>0</v>
      </c>
      <c r="G372" s="375">
        <f t="shared" si="156"/>
        <v>98</v>
      </c>
      <c r="H372" s="375">
        <f t="shared" si="156"/>
        <v>46</v>
      </c>
      <c r="I372" s="375">
        <f t="shared" si="156"/>
        <v>100</v>
      </c>
      <c r="J372" s="374">
        <f t="shared" si="156"/>
        <v>43</v>
      </c>
      <c r="K372" s="373" t="str">
        <f t="shared" si="156"/>
        <v/>
      </c>
      <c r="L372" s="378">
        <f>[1]Sheet2!I11</f>
        <v>0.22800028617798151</v>
      </c>
    </row>
    <row r="373" spans="1:12" ht="15.6">
      <c r="A373" s="370">
        <v>372</v>
      </c>
      <c r="B373" s="370" t="s">
        <v>335</v>
      </c>
      <c r="C373" s="377">
        <v>29189</v>
      </c>
      <c r="D373" s="370" t="s">
        <v>213</v>
      </c>
      <c r="E373" s="370" t="s">
        <v>11</v>
      </c>
      <c r="F373" s="376">
        <f t="shared" ref="F373:L373" si="157">F372</f>
        <v>0</v>
      </c>
      <c r="G373" s="375">
        <f t="shared" si="157"/>
        <v>98</v>
      </c>
      <c r="H373" s="375">
        <f t="shared" si="157"/>
        <v>46</v>
      </c>
      <c r="I373" s="375">
        <f t="shared" si="157"/>
        <v>100</v>
      </c>
      <c r="J373" s="374">
        <f t="shared" si="157"/>
        <v>43</v>
      </c>
      <c r="K373" s="373" t="str">
        <f t="shared" si="157"/>
        <v/>
      </c>
      <c r="L373" s="378">
        <f t="shared" si="157"/>
        <v>0.22800028617798151</v>
      </c>
    </row>
    <row r="374" spans="1:12">
      <c r="A374" s="370">
        <v>373</v>
      </c>
      <c r="B374" s="370" t="s">
        <v>334</v>
      </c>
      <c r="C374" s="377">
        <v>29189</v>
      </c>
      <c r="D374" s="370" t="s">
        <v>213</v>
      </c>
      <c r="E374" s="370" t="s">
        <v>11</v>
      </c>
      <c r="F374" s="376">
        <f t="shared" ref="F374:L376" si="158">O220</f>
        <v>0</v>
      </c>
      <c r="G374" s="375">
        <f t="shared" si="158"/>
        <v>69</v>
      </c>
      <c r="H374" s="375">
        <f t="shared" si="158"/>
        <v>39</v>
      </c>
      <c r="I374" s="375">
        <f t="shared" si="158"/>
        <v>74</v>
      </c>
      <c r="J374" s="374">
        <f t="shared" si="158"/>
        <v>34</v>
      </c>
      <c r="K374" s="373" t="str">
        <f t="shared" si="158"/>
        <v/>
      </c>
      <c r="L374" s="372">
        <f t="shared" si="158"/>
        <v>0.31348259115976623</v>
      </c>
    </row>
    <row r="375" spans="1:12">
      <c r="A375" s="370">
        <v>374</v>
      </c>
      <c r="B375" s="370" t="s">
        <v>333</v>
      </c>
      <c r="C375" s="377">
        <v>20310</v>
      </c>
      <c r="D375" s="370" t="s">
        <v>214</v>
      </c>
      <c r="E375" s="370" t="s">
        <v>12</v>
      </c>
      <c r="F375" s="376">
        <f t="shared" si="158"/>
        <v>0</v>
      </c>
      <c r="G375" s="375">
        <f t="shared" si="158"/>
        <v>80</v>
      </c>
      <c r="H375" s="375">
        <f t="shared" si="158"/>
        <v>52</v>
      </c>
      <c r="I375" s="375">
        <f t="shared" si="158"/>
        <v>98</v>
      </c>
      <c r="J375" s="374">
        <f t="shared" si="158"/>
        <v>56</v>
      </c>
      <c r="K375" s="373">
        <f t="shared" si="158"/>
        <v>35.229012561938589</v>
      </c>
      <c r="L375" s="372">
        <f t="shared" si="158"/>
        <v>4.4888546380582095E-2</v>
      </c>
    </row>
    <row r="376" spans="1:12">
      <c r="A376" s="370">
        <v>375</v>
      </c>
      <c r="B376" s="370" t="s">
        <v>332</v>
      </c>
      <c r="C376" s="377">
        <v>29189</v>
      </c>
      <c r="D376" s="370" t="s">
        <v>213</v>
      </c>
      <c r="E376" s="370" t="s">
        <v>11</v>
      </c>
      <c r="F376" s="376">
        <f t="shared" si="158"/>
        <v>8.5511899301839681E-2</v>
      </c>
      <c r="G376" s="375">
        <f t="shared" si="158"/>
        <v>68</v>
      </c>
      <c r="H376" s="375">
        <f t="shared" si="158"/>
        <v>44</v>
      </c>
      <c r="I376" s="375">
        <f t="shared" si="158"/>
        <v>74</v>
      </c>
      <c r="J376" s="374">
        <f t="shared" si="158"/>
        <v>34</v>
      </c>
      <c r="K376" s="373">
        <f t="shared" si="158"/>
        <v>0</v>
      </c>
      <c r="L376" s="372">
        <f t="shared" si="158"/>
        <v>0.23148509334076345</v>
      </c>
    </row>
    <row r="377" spans="1:12">
      <c r="A377" s="370">
        <v>376</v>
      </c>
      <c r="B377" s="370" t="s">
        <v>331</v>
      </c>
      <c r="C377" s="377">
        <v>29189</v>
      </c>
      <c r="D377" s="370" t="s">
        <v>213</v>
      </c>
      <c r="E377" s="370" t="s">
        <v>11</v>
      </c>
      <c r="F377" s="376"/>
      <c r="G377" s="375"/>
      <c r="H377" s="375"/>
      <c r="I377" s="375"/>
      <c r="J377" s="374"/>
      <c r="K377" s="373"/>
      <c r="L377" s="372"/>
    </row>
    <row r="378" spans="1:12">
      <c r="A378" s="370">
        <v>377</v>
      </c>
      <c r="B378" s="370" t="s">
        <v>330</v>
      </c>
      <c r="C378" s="377">
        <v>29189</v>
      </c>
      <c r="D378" s="370" t="s">
        <v>213</v>
      </c>
      <c r="E378" s="370" t="s">
        <v>11</v>
      </c>
      <c r="F378" s="376"/>
      <c r="G378" s="375"/>
      <c r="H378" s="375"/>
      <c r="I378" s="375"/>
      <c r="J378" s="374"/>
      <c r="K378" s="373"/>
      <c r="L378" s="372"/>
    </row>
    <row r="379" spans="1:12" ht="15.6">
      <c r="A379" s="370">
        <v>378</v>
      </c>
      <c r="B379" s="370" t="s">
        <v>329</v>
      </c>
      <c r="C379" s="377">
        <v>29189</v>
      </c>
      <c r="D379" s="370" t="s">
        <v>213</v>
      </c>
      <c r="E379" s="370" t="s">
        <v>11</v>
      </c>
      <c r="F379" s="376">
        <f t="shared" ref="F379:K381" si="159">O223</f>
        <v>0</v>
      </c>
      <c r="G379" s="375">
        <f t="shared" si="159"/>
        <v>75</v>
      </c>
      <c r="H379" s="375">
        <f t="shared" si="159"/>
        <v>0</v>
      </c>
      <c r="I379" s="375">
        <f t="shared" si="159"/>
        <v>78</v>
      </c>
      <c r="J379" s="374">
        <f t="shared" si="159"/>
        <v>0</v>
      </c>
      <c r="K379" s="373" t="str">
        <f t="shared" si="159"/>
        <v/>
      </c>
      <c r="L379" s="378">
        <f>[1]Sheet2!I11</f>
        <v>0.22800028617798151</v>
      </c>
    </row>
    <row r="380" spans="1:12">
      <c r="A380" s="370">
        <v>379</v>
      </c>
      <c r="B380" s="370" t="s">
        <v>328</v>
      </c>
      <c r="C380" s="377">
        <v>29189</v>
      </c>
      <c r="D380" s="370" t="s">
        <v>213</v>
      </c>
      <c r="E380" s="370" t="s">
        <v>11</v>
      </c>
      <c r="F380" s="376">
        <f t="shared" si="159"/>
        <v>0</v>
      </c>
      <c r="G380" s="375">
        <f t="shared" si="159"/>
        <v>71</v>
      </c>
      <c r="H380" s="375">
        <f t="shared" si="159"/>
        <v>38</v>
      </c>
      <c r="I380" s="375">
        <f t="shared" si="159"/>
        <v>71.7</v>
      </c>
      <c r="J380" s="374">
        <f t="shared" si="159"/>
        <v>35</v>
      </c>
      <c r="K380" s="373">
        <f t="shared" si="159"/>
        <v>59.151992880300043</v>
      </c>
      <c r="L380" s="372">
        <f>U224</f>
        <v>0.2341783293724144</v>
      </c>
    </row>
    <row r="381" spans="1:12">
      <c r="A381" s="370">
        <v>380</v>
      </c>
      <c r="B381" s="370" t="s">
        <v>327</v>
      </c>
      <c r="C381" s="377">
        <v>29189</v>
      </c>
      <c r="D381" s="370" t="s">
        <v>213</v>
      </c>
      <c r="E381" s="370" t="s">
        <v>11</v>
      </c>
      <c r="F381" s="376">
        <f t="shared" si="159"/>
        <v>0</v>
      </c>
      <c r="G381" s="375">
        <f t="shared" si="159"/>
        <v>70</v>
      </c>
      <c r="H381" s="375">
        <f t="shared" si="159"/>
        <v>38</v>
      </c>
      <c r="I381" s="375">
        <f t="shared" si="159"/>
        <v>78</v>
      </c>
      <c r="J381" s="374">
        <f t="shared" si="159"/>
        <v>34</v>
      </c>
      <c r="K381" s="373" t="str">
        <f t="shared" si="159"/>
        <v/>
      </c>
      <c r="L381" s="372">
        <f>U225</f>
        <v>0.2257401699822546</v>
      </c>
    </row>
    <row r="382" spans="1:12">
      <c r="A382" s="370">
        <v>381</v>
      </c>
      <c r="B382" s="370" t="s">
        <v>326</v>
      </c>
      <c r="C382" s="377">
        <v>29189</v>
      </c>
      <c r="D382" s="370" t="s">
        <v>213</v>
      </c>
      <c r="E382" s="370" t="s">
        <v>11</v>
      </c>
      <c r="F382" s="376"/>
      <c r="G382" s="375"/>
      <c r="H382" s="375"/>
      <c r="I382" s="375"/>
      <c r="J382" s="374"/>
      <c r="K382" s="373"/>
      <c r="L382" s="372"/>
    </row>
    <row r="383" spans="1:12">
      <c r="A383" s="370">
        <v>382</v>
      </c>
      <c r="B383" s="370" t="s">
        <v>325</v>
      </c>
      <c r="C383" s="377">
        <v>29189</v>
      </c>
      <c r="D383" s="370" t="s">
        <v>213</v>
      </c>
      <c r="E383" s="370" t="s">
        <v>11</v>
      </c>
      <c r="F383" s="376">
        <f t="shared" ref="F383:L385" si="160">O226</f>
        <v>0</v>
      </c>
      <c r="G383" s="375">
        <f t="shared" si="160"/>
        <v>80</v>
      </c>
      <c r="H383" s="375">
        <f t="shared" si="160"/>
        <v>45</v>
      </c>
      <c r="I383" s="375">
        <f t="shared" si="160"/>
        <v>80</v>
      </c>
      <c r="J383" s="374">
        <f t="shared" si="160"/>
        <v>45</v>
      </c>
      <c r="K383" s="373" t="str">
        <f t="shared" si="160"/>
        <v/>
      </c>
      <c r="L383" s="372">
        <f t="shared" si="160"/>
        <v>0.38391819660701837</v>
      </c>
    </row>
    <row r="384" spans="1:12">
      <c r="A384" s="370">
        <v>383</v>
      </c>
      <c r="B384" s="370" t="s">
        <v>324</v>
      </c>
      <c r="C384" s="377">
        <v>19583</v>
      </c>
      <c r="D384" s="370" t="s">
        <v>214</v>
      </c>
      <c r="E384" s="370" t="s">
        <v>12</v>
      </c>
      <c r="F384" s="376">
        <f t="shared" si="160"/>
        <v>0</v>
      </c>
      <c r="G384" s="375">
        <f t="shared" si="160"/>
        <v>70</v>
      </c>
      <c r="H384" s="375">
        <f t="shared" si="160"/>
        <v>40</v>
      </c>
      <c r="I384" s="375">
        <f t="shared" si="160"/>
        <v>80</v>
      </c>
      <c r="J384" s="374">
        <f t="shared" si="160"/>
        <v>40</v>
      </c>
      <c r="K384" s="373">
        <f t="shared" si="160"/>
        <v>0</v>
      </c>
      <c r="L384" s="372">
        <f t="shared" si="160"/>
        <v>0.2169264724372677</v>
      </c>
    </row>
    <row r="385" spans="1:12">
      <c r="A385" s="370">
        <v>384</v>
      </c>
      <c r="B385" s="370" t="s">
        <v>323</v>
      </c>
      <c r="C385" s="377">
        <v>29189</v>
      </c>
      <c r="D385" s="370" t="s">
        <v>213</v>
      </c>
      <c r="E385" s="370" t="s">
        <v>11</v>
      </c>
      <c r="F385" s="376">
        <f t="shared" si="160"/>
        <v>0</v>
      </c>
      <c r="G385" s="375">
        <f t="shared" si="160"/>
        <v>76</v>
      </c>
      <c r="H385" s="375">
        <f t="shared" si="160"/>
        <v>39</v>
      </c>
      <c r="I385" s="375">
        <f t="shared" si="160"/>
        <v>78</v>
      </c>
      <c r="J385" s="374">
        <f t="shared" si="160"/>
        <v>36</v>
      </c>
      <c r="K385" s="373">
        <f t="shared" si="160"/>
        <v>52.457577464788734</v>
      </c>
      <c r="L385" s="372">
        <f t="shared" si="160"/>
        <v>0.21452541485791693</v>
      </c>
    </row>
    <row r="386" spans="1:12">
      <c r="A386" s="370">
        <v>385</v>
      </c>
      <c r="B386" s="370" t="s">
        <v>322</v>
      </c>
      <c r="C386" s="377">
        <v>29189</v>
      </c>
      <c r="D386" s="370" t="s">
        <v>214</v>
      </c>
      <c r="E386" s="370" t="s">
        <v>11</v>
      </c>
      <c r="F386" s="376"/>
      <c r="G386" s="375"/>
      <c r="H386" s="375"/>
      <c r="I386" s="375"/>
      <c r="J386" s="374"/>
      <c r="K386" s="373"/>
      <c r="L386" s="372"/>
    </row>
    <row r="387" spans="1:12">
      <c r="A387" s="370">
        <v>386</v>
      </c>
      <c r="B387" s="370" t="s">
        <v>321</v>
      </c>
      <c r="C387" s="377">
        <v>19583</v>
      </c>
      <c r="D387" s="370" t="s">
        <v>214</v>
      </c>
      <c r="E387" s="370" t="s">
        <v>12</v>
      </c>
      <c r="F387" s="376"/>
      <c r="G387" s="375"/>
      <c r="H387" s="375"/>
      <c r="I387" s="375"/>
      <c r="J387" s="374"/>
      <c r="K387" s="373"/>
      <c r="L387" s="372"/>
    </row>
    <row r="388" spans="1:12">
      <c r="A388" s="370">
        <v>387</v>
      </c>
      <c r="B388" s="370" t="s">
        <v>321</v>
      </c>
      <c r="C388" s="377">
        <v>66137</v>
      </c>
      <c r="D388" s="370" t="s">
        <v>214</v>
      </c>
      <c r="E388" s="370" t="s">
        <v>12</v>
      </c>
      <c r="F388" s="376"/>
      <c r="G388" s="375"/>
      <c r="H388" s="375"/>
      <c r="I388" s="375"/>
      <c r="J388" s="374"/>
      <c r="K388" s="373"/>
      <c r="L388" s="372"/>
    </row>
    <row r="389" spans="1:12">
      <c r="A389" s="370">
        <v>388</v>
      </c>
      <c r="B389" s="370" t="s">
        <v>320</v>
      </c>
      <c r="C389" s="377">
        <v>29189</v>
      </c>
      <c r="D389" s="370" t="s">
        <v>213</v>
      </c>
      <c r="E389" s="370" t="s">
        <v>11</v>
      </c>
      <c r="F389" s="376">
        <f t="shared" ref="F389:L389" si="161">O229</f>
        <v>8.6365306872473353E-3</v>
      </c>
      <c r="G389" s="375">
        <f t="shared" si="161"/>
        <v>71</v>
      </c>
      <c r="H389" s="375">
        <f t="shared" si="161"/>
        <v>37</v>
      </c>
      <c r="I389" s="375">
        <f t="shared" si="161"/>
        <v>76</v>
      </c>
      <c r="J389" s="374">
        <f t="shared" si="161"/>
        <v>36</v>
      </c>
      <c r="K389" s="373" t="str">
        <f t="shared" si="161"/>
        <v/>
      </c>
      <c r="L389" s="372">
        <f t="shared" si="161"/>
        <v>0.4715477293790547</v>
      </c>
    </row>
    <row r="390" spans="1:12">
      <c r="A390" s="370">
        <v>389</v>
      </c>
      <c r="B390" s="370" t="s">
        <v>319</v>
      </c>
      <c r="C390" s="377">
        <v>29189</v>
      </c>
      <c r="D390" s="370" t="s">
        <v>213</v>
      </c>
      <c r="E390" s="370" t="s">
        <v>11</v>
      </c>
      <c r="F390" s="376"/>
      <c r="G390" s="375"/>
      <c r="H390" s="375"/>
      <c r="I390" s="375"/>
      <c r="J390" s="374"/>
      <c r="K390" s="373"/>
      <c r="L390" s="372"/>
    </row>
    <row r="391" spans="1:12">
      <c r="A391" s="370">
        <v>390</v>
      </c>
      <c r="B391" s="370" t="s">
        <v>318</v>
      </c>
      <c r="C391" s="377">
        <v>29188</v>
      </c>
      <c r="D391" s="370" t="s">
        <v>213</v>
      </c>
      <c r="E391" s="370" t="s">
        <v>12</v>
      </c>
      <c r="F391" s="376"/>
      <c r="G391" s="375"/>
      <c r="H391" s="375"/>
      <c r="I391" s="375"/>
      <c r="J391" s="374"/>
      <c r="K391" s="373"/>
      <c r="L391" s="372"/>
    </row>
    <row r="392" spans="1:12">
      <c r="A392" s="370">
        <v>391</v>
      </c>
      <c r="B392" s="370" t="s">
        <v>317</v>
      </c>
      <c r="C392" s="377">
        <v>29189</v>
      </c>
      <c r="D392" s="370" t="s">
        <v>213</v>
      </c>
      <c r="E392" s="370" t="s">
        <v>11</v>
      </c>
      <c r="F392" s="376">
        <f t="shared" ref="F392:L392" si="162">O230</f>
        <v>0</v>
      </c>
      <c r="G392" s="375">
        <f t="shared" si="162"/>
        <v>80</v>
      </c>
      <c r="H392" s="375">
        <f t="shared" si="162"/>
        <v>40</v>
      </c>
      <c r="I392" s="375">
        <f t="shared" si="162"/>
        <v>80</v>
      </c>
      <c r="J392" s="374">
        <f t="shared" si="162"/>
        <v>40</v>
      </c>
      <c r="K392" s="373">
        <f t="shared" si="162"/>
        <v>35.000006226187431</v>
      </c>
      <c r="L392" s="372">
        <f t="shared" si="162"/>
        <v>0.1961182278067885</v>
      </c>
    </row>
    <row r="393" spans="1:12" ht="15.6">
      <c r="A393" s="370">
        <v>392</v>
      </c>
      <c r="B393" s="370" t="s">
        <v>316</v>
      </c>
      <c r="C393" s="377">
        <v>55133</v>
      </c>
      <c r="D393" s="370" t="s">
        <v>214</v>
      </c>
      <c r="E393" s="370" t="s">
        <v>11</v>
      </c>
      <c r="F393" s="376">
        <f t="shared" ref="F393:K394" si="163">O231</f>
        <v>0</v>
      </c>
      <c r="G393" s="375">
        <f t="shared" si="163"/>
        <v>63</v>
      </c>
      <c r="H393" s="375">
        <f t="shared" si="163"/>
        <v>48</v>
      </c>
      <c r="I393" s="375">
        <f t="shared" si="163"/>
        <v>72</v>
      </c>
      <c r="J393" s="374">
        <f t="shared" si="163"/>
        <v>42</v>
      </c>
      <c r="K393" s="373" t="str">
        <f t="shared" si="163"/>
        <v/>
      </c>
      <c r="L393" s="378">
        <f>[1]Sheet2!I10</f>
        <v>0.17374718282373314</v>
      </c>
    </row>
    <row r="394" spans="1:12">
      <c r="A394" s="370">
        <v>393</v>
      </c>
      <c r="B394" s="370" t="s">
        <v>315</v>
      </c>
      <c r="C394" s="377">
        <v>29189</v>
      </c>
      <c r="D394" s="370" t="s">
        <v>214</v>
      </c>
      <c r="E394" s="370" t="s">
        <v>11</v>
      </c>
      <c r="F394" s="376">
        <f t="shared" si="163"/>
        <v>0</v>
      </c>
      <c r="G394" s="375">
        <f t="shared" si="163"/>
        <v>78</v>
      </c>
      <c r="H394" s="375">
        <f t="shared" si="163"/>
        <v>51</v>
      </c>
      <c r="I394" s="375">
        <f t="shared" si="163"/>
        <v>85</v>
      </c>
      <c r="J394" s="374">
        <f t="shared" si="163"/>
        <v>42</v>
      </c>
      <c r="K394" s="373" t="str">
        <f t="shared" si="163"/>
        <v/>
      </c>
      <c r="L394" s="372">
        <f>U232</f>
        <v>0.15945465637516246</v>
      </c>
    </row>
    <row r="395" spans="1:12">
      <c r="A395" s="370">
        <v>394</v>
      </c>
      <c r="B395" s="370" t="s">
        <v>314</v>
      </c>
      <c r="C395" s="377">
        <v>19583</v>
      </c>
      <c r="D395" s="370" t="s">
        <v>214</v>
      </c>
      <c r="E395" s="370" t="s">
        <v>12</v>
      </c>
      <c r="F395" s="376"/>
      <c r="G395" s="375"/>
      <c r="H395" s="375"/>
      <c r="I395" s="375"/>
      <c r="J395" s="374"/>
      <c r="K395" s="373"/>
      <c r="L395" s="372"/>
    </row>
    <row r="396" spans="1:12">
      <c r="A396" s="370">
        <v>395</v>
      </c>
      <c r="B396" s="370" t="s">
        <v>314</v>
      </c>
      <c r="C396" s="377">
        <v>19583</v>
      </c>
      <c r="D396" s="370" t="s">
        <v>213</v>
      </c>
      <c r="E396" s="370" t="s">
        <v>12</v>
      </c>
      <c r="F396" s="376"/>
      <c r="G396" s="375"/>
      <c r="H396" s="375"/>
      <c r="I396" s="375"/>
      <c r="J396" s="374"/>
      <c r="K396" s="373"/>
      <c r="L396" s="372"/>
    </row>
    <row r="397" spans="1:12" ht="15.6">
      <c r="A397" s="370">
        <v>396</v>
      </c>
      <c r="B397" s="370" t="s">
        <v>313</v>
      </c>
      <c r="C397" s="377">
        <v>29189</v>
      </c>
      <c r="D397" s="370" t="s">
        <v>213</v>
      </c>
      <c r="E397" s="370" t="s">
        <v>11</v>
      </c>
      <c r="F397" s="376">
        <f t="shared" ref="F397:K398" si="164">O233</f>
        <v>0</v>
      </c>
      <c r="G397" s="375">
        <f t="shared" si="164"/>
        <v>68</v>
      </c>
      <c r="H397" s="375">
        <f t="shared" si="164"/>
        <v>0</v>
      </c>
      <c r="I397" s="375">
        <f t="shared" si="164"/>
        <v>75</v>
      </c>
      <c r="J397" s="374">
        <f t="shared" si="164"/>
        <v>0</v>
      </c>
      <c r="K397" s="373" t="str">
        <f t="shared" si="164"/>
        <v/>
      </c>
      <c r="L397" s="378">
        <f>[1]Sheet2!I11</f>
        <v>0.22800028617798151</v>
      </c>
    </row>
    <row r="398" spans="1:12">
      <c r="A398" s="370">
        <v>397</v>
      </c>
      <c r="B398" s="370" t="s">
        <v>312</v>
      </c>
      <c r="C398" s="377">
        <v>29189</v>
      </c>
      <c r="D398" s="370" t="s">
        <v>214</v>
      </c>
      <c r="E398" s="370" t="s">
        <v>11</v>
      </c>
      <c r="F398" s="376">
        <f t="shared" si="164"/>
        <v>0</v>
      </c>
      <c r="G398" s="375">
        <f t="shared" si="164"/>
        <v>75</v>
      </c>
      <c r="H398" s="375">
        <f t="shared" si="164"/>
        <v>45</v>
      </c>
      <c r="I398" s="375">
        <f t="shared" si="164"/>
        <v>78</v>
      </c>
      <c r="J398" s="374">
        <f t="shared" si="164"/>
        <v>41</v>
      </c>
      <c r="K398" s="373">
        <f t="shared" si="164"/>
        <v>36.022074999995993</v>
      </c>
      <c r="L398" s="372">
        <f>U234</f>
        <v>0.23532574071983792</v>
      </c>
    </row>
    <row r="399" spans="1:12">
      <c r="A399" s="370">
        <v>398</v>
      </c>
      <c r="B399" s="370" t="s">
        <v>311</v>
      </c>
      <c r="C399" s="377">
        <v>29189</v>
      </c>
      <c r="D399" s="370" t="s">
        <v>213</v>
      </c>
      <c r="E399" s="370" t="s">
        <v>11</v>
      </c>
      <c r="F399" s="376"/>
      <c r="G399" s="375"/>
      <c r="H399" s="375"/>
      <c r="I399" s="375"/>
      <c r="J399" s="374"/>
      <c r="K399" s="373"/>
      <c r="L399" s="372"/>
    </row>
    <row r="400" spans="1:12">
      <c r="A400" s="370">
        <v>399</v>
      </c>
      <c r="B400" s="370" t="s">
        <v>310</v>
      </c>
      <c r="C400" s="377">
        <v>29189</v>
      </c>
      <c r="D400" s="370" t="s">
        <v>213</v>
      </c>
      <c r="E400" s="370" t="s">
        <v>12</v>
      </c>
      <c r="F400" s="376">
        <f t="shared" ref="F400:L400" si="165">O235</f>
        <v>0</v>
      </c>
      <c r="G400" s="375">
        <f t="shared" si="165"/>
        <v>100</v>
      </c>
      <c r="H400" s="375">
        <f t="shared" si="165"/>
        <v>50</v>
      </c>
      <c r="I400" s="375">
        <f t="shared" si="165"/>
        <v>115</v>
      </c>
      <c r="J400" s="374">
        <f t="shared" si="165"/>
        <v>50</v>
      </c>
      <c r="K400" s="373" t="str">
        <f t="shared" si="165"/>
        <v/>
      </c>
      <c r="L400" s="372">
        <f t="shared" si="165"/>
        <v>2.4610781342834634E-2</v>
      </c>
    </row>
    <row r="401" spans="1:12">
      <c r="A401" s="370">
        <v>400</v>
      </c>
      <c r="B401" s="370" t="s">
        <v>310</v>
      </c>
      <c r="C401" s="377">
        <v>44023</v>
      </c>
      <c r="D401" s="370" t="s">
        <v>214</v>
      </c>
      <c r="E401" s="370" t="s">
        <v>12</v>
      </c>
      <c r="F401" s="376">
        <f t="shared" ref="F401:L402" si="166">F400</f>
        <v>0</v>
      </c>
      <c r="G401" s="375">
        <f t="shared" si="166"/>
        <v>100</v>
      </c>
      <c r="H401" s="375">
        <f t="shared" si="166"/>
        <v>50</v>
      </c>
      <c r="I401" s="375">
        <f t="shared" si="166"/>
        <v>115</v>
      </c>
      <c r="J401" s="374">
        <f t="shared" si="166"/>
        <v>50</v>
      </c>
      <c r="K401" s="373" t="str">
        <f t="shared" si="166"/>
        <v/>
      </c>
      <c r="L401" s="372">
        <f t="shared" si="166"/>
        <v>2.4610781342834634E-2</v>
      </c>
    </row>
    <row r="402" spans="1:12">
      <c r="A402" s="370">
        <v>401</v>
      </c>
      <c r="B402" s="370" t="s">
        <v>310</v>
      </c>
      <c r="C402" s="377">
        <v>44023</v>
      </c>
      <c r="D402" s="370" t="s">
        <v>213</v>
      </c>
      <c r="E402" s="370" t="s">
        <v>12</v>
      </c>
      <c r="F402" s="376">
        <f t="shared" si="166"/>
        <v>0</v>
      </c>
      <c r="G402" s="375">
        <f t="shared" si="166"/>
        <v>100</v>
      </c>
      <c r="H402" s="375">
        <f t="shared" si="166"/>
        <v>50</v>
      </c>
      <c r="I402" s="375">
        <f t="shared" si="166"/>
        <v>115</v>
      </c>
      <c r="J402" s="374">
        <f t="shared" si="166"/>
        <v>50</v>
      </c>
      <c r="K402" s="373" t="str">
        <f t="shared" si="166"/>
        <v/>
      </c>
      <c r="L402" s="372">
        <f t="shared" si="166"/>
        <v>2.4610781342834634E-2</v>
      </c>
    </row>
    <row r="403" spans="1:12">
      <c r="A403" s="370">
        <v>402</v>
      </c>
      <c r="B403" s="370" t="s">
        <v>309</v>
      </c>
      <c r="C403" s="377">
        <v>29189</v>
      </c>
      <c r="D403" s="370" t="s">
        <v>213</v>
      </c>
      <c r="E403" s="370" t="s">
        <v>11</v>
      </c>
      <c r="F403" s="376">
        <f t="shared" ref="F403:L403" si="167">O236</f>
        <v>2.9994380443944927E-2</v>
      </c>
      <c r="G403" s="375">
        <f t="shared" si="167"/>
        <v>66</v>
      </c>
      <c r="H403" s="375">
        <f t="shared" si="167"/>
        <v>35</v>
      </c>
      <c r="I403" s="375">
        <f t="shared" si="167"/>
        <v>66</v>
      </c>
      <c r="J403" s="374">
        <f t="shared" si="167"/>
        <v>33</v>
      </c>
      <c r="K403" s="373" t="str">
        <f t="shared" si="167"/>
        <v/>
      </c>
      <c r="L403" s="372">
        <f t="shared" si="167"/>
        <v>0.18794264610036926</v>
      </c>
    </row>
    <row r="404" spans="1:12">
      <c r="A404" s="370">
        <v>403</v>
      </c>
      <c r="B404" s="370" t="s">
        <v>308</v>
      </c>
      <c r="C404" s="377">
        <v>29189</v>
      </c>
      <c r="D404" s="370" t="s">
        <v>213</v>
      </c>
      <c r="E404" s="370" t="s">
        <v>11</v>
      </c>
      <c r="F404" s="376">
        <f t="shared" ref="F404:L406" si="168">O238</f>
        <v>2.2939456417796597E-3</v>
      </c>
      <c r="G404" s="375">
        <f t="shared" si="168"/>
        <v>67</v>
      </c>
      <c r="H404" s="375">
        <f t="shared" si="168"/>
        <v>41</v>
      </c>
      <c r="I404" s="375">
        <f t="shared" si="168"/>
        <v>78</v>
      </c>
      <c r="J404" s="374">
        <f t="shared" si="168"/>
        <v>38</v>
      </c>
      <c r="K404" s="373">
        <f t="shared" si="168"/>
        <v>36.03034015456042</v>
      </c>
      <c r="L404" s="372">
        <f t="shared" si="168"/>
        <v>0.23961749844871907</v>
      </c>
    </row>
    <row r="405" spans="1:12">
      <c r="A405" s="370">
        <v>404</v>
      </c>
      <c r="B405" s="370" t="s">
        <v>307</v>
      </c>
      <c r="C405" s="377">
        <v>29189</v>
      </c>
      <c r="D405" s="370" t="s">
        <v>213</v>
      </c>
      <c r="E405" s="370" t="s">
        <v>11</v>
      </c>
      <c r="F405" s="376">
        <f t="shared" si="168"/>
        <v>0</v>
      </c>
      <c r="G405" s="375">
        <f t="shared" si="168"/>
        <v>66.8</v>
      </c>
      <c r="H405" s="375">
        <f t="shared" si="168"/>
        <v>41.3</v>
      </c>
      <c r="I405" s="375">
        <f t="shared" si="168"/>
        <v>68.5</v>
      </c>
      <c r="J405" s="374">
        <f t="shared" si="168"/>
        <v>39.200000000000003</v>
      </c>
      <c r="K405" s="373">
        <f t="shared" si="168"/>
        <v>28.157887120078705</v>
      </c>
      <c r="L405" s="372">
        <f t="shared" si="168"/>
        <v>0.23081406264668147</v>
      </c>
    </row>
    <row r="406" spans="1:12">
      <c r="A406" s="370">
        <v>405</v>
      </c>
      <c r="B406" s="370" t="s">
        <v>306</v>
      </c>
      <c r="C406" s="377">
        <v>29189</v>
      </c>
      <c r="D406" s="370" t="s">
        <v>213</v>
      </c>
      <c r="E406" s="370" t="s">
        <v>11</v>
      </c>
      <c r="F406" s="376">
        <f t="shared" si="168"/>
        <v>3.4953395472703062E-2</v>
      </c>
      <c r="G406" s="375">
        <f t="shared" si="168"/>
        <v>71</v>
      </c>
      <c r="H406" s="375">
        <f t="shared" si="168"/>
        <v>37</v>
      </c>
      <c r="I406" s="375">
        <f t="shared" si="168"/>
        <v>77</v>
      </c>
      <c r="J406" s="374">
        <f t="shared" si="168"/>
        <v>32</v>
      </c>
      <c r="K406" s="373" t="str">
        <f t="shared" si="168"/>
        <v/>
      </c>
      <c r="L406" s="372">
        <f t="shared" si="168"/>
        <v>0.24870645050017248</v>
      </c>
    </row>
    <row r="407" spans="1:12">
      <c r="A407" s="370">
        <v>406</v>
      </c>
      <c r="B407" s="370" t="s">
        <v>305</v>
      </c>
      <c r="C407" s="377">
        <v>29189</v>
      </c>
      <c r="D407" s="370" t="s">
        <v>213</v>
      </c>
      <c r="E407" s="370" t="s">
        <v>11</v>
      </c>
      <c r="F407" s="376"/>
      <c r="G407" s="375"/>
      <c r="H407" s="375"/>
      <c r="I407" s="375"/>
      <c r="J407" s="374"/>
      <c r="K407" s="373"/>
      <c r="L407" s="372"/>
    </row>
    <row r="408" spans="1:12">
      <c r="A408" s="370">
        <v>407</v>
      </c>
      <c r="B408" s="370" t="s">
        <v>304</v>
      </c>
      <c r="C408" s="377">
        <v>29189</v>
      </c>
      <c r="D408" s="370" t="s">
        <v>213</v>
      </c>
      <c r="E408" s="370" t="s">
        <v>11</v>
      </c>
      <c r="F408" s="376">
        <f t="shared" ref="F408:L408" si="169">O241</f>
        <v>8.3595919483172906E-3</v>
      </c>
      <c r="G408" s="375">
        <f t="shared" si="169"/>
        <v>65</v>
      </c>
      <c r="H408" s="375">
        <f t="shared" si="169"/>
        <v>35</v>
      </c>
      <c r="I408" s="375">
        <f t="shared" si="169"/>
        <v>72</v>
      </c>
      <c r="J408" s="374">
        <f t="shared" si="169"/>
        <v>34</v>
      </c>
      <c r="K408" s="373">
        <f t="shared" si="169"/>
        <v>42.243755862120082</v>
      </c>
      <c r="L408" s="372">
        <f t="shared" si="169"/>
        <v>0.24847939640162503</v>
      </c>
    </row>
    <row r="409" spans="1:12">
      <c r="A409" s="370">
        <v>408</v>
      </c>
      <c r="B409" s="370" t="s">
        <v>303</v>
      </c>
      <c r="C409" s="377">
        <v>29189</v>
      </c>
      <c r="D409" s="370" t="s">
        <v>213</v>
      </c>
      <c r="E409" s="370" t="s">
        <v>11</v>
      </c>
      <c r="F409" s="376"/>
      <c r="G409" s="375"/>
      <c r="H409" s="375"/>
      <c r="I409" s="375"/>
      <c r="J409" s="374"/>
      <c r="K409" s="373"/>
      <c r="L409" s="372"/>
    </row>
    <row r="410" spans="1:12">
      <c r="A410" s="370">
        <v>409</v>
      </c>
      <c r="B410" s="370" t="s">
        <v>302</v>
      </c>
      <c r="C410" s="377">
        <v>29189</v>
      </c>
      <c r="D410" s="370" t="s">
        <v>213</v>
      </c>
      <c r="E410" s="370" t="s">
        <v>11</v>
      </c>
      <c r="F410" s="376"/>
      <c r="G410" s="375"/>
      <c r="H410" s="375"/>
      <c r="I410" s="375"/>
      <c r="J410" s="374"/>
      <c r="K410" s="373"/>
      <c r="L410" s="372"/>
    </row>
    <row r="411" spans="1:12">
      <c r="A411" s="370">
        <v>410</v>
      </c>
      <c r="B411" s="370" t="s">
        <v>301</v>
      </c>
      <c r="C411" s="377">
        <v>29189</v>
      </c>
      <c r="D411" s="370" t="s">
        <v>213</v>
      </c>
      <c r="E411" s="370" t="s">
        <v>11</v>
      </c>
      <c r="F411" s="376">
        <f t="shared" ref="F411:L412" si="170">O242</f>
        <v>0</v>
      </c>
      <c r="G411" s="375">
        <f t="shared" si="170"/>
        <v>68</v>
      </c>
      <c r="H411" s="375">
        <f t="shared" si="170"/>
        <v>0</v>
      </c>
      <c r="I411" s="375">
        <f t="shared" si="170"/>
        <v>74</v>
      </c>
      <c r="J411" s="374">
        <f t="shared" si="170"/>
        <v>0</v>
      </c>
      <c r="K411" s="373" t="str">
        <f t="shared" si="170"/>
        <v/>
      </c>
      <c r="L411" s="372">
        <f t="shared" si="170"/>
        <v>0.31993156544054746</v>
      </c>
    </row>
    <row r="412" spans="1:12">
      <c r="A412" s="370">
        <v>411</v>
      </c>
      <c r="B412" s="370" t="s">
        <v>300</v>
      </c>
      <c r="C412" s="377">
        <v>29189</v>
      </c>
      <c r="D412" s="370" t="s">
        <v>213</v>
      </c>
      <c r="E412" s="370" t="s">
        <v>11</v>
      </c>
      <c r="F412" s="376">
        <f t="shared" si="170"/>
        <v>0</v>
      </c>
      <c r="G412" s="375">
        <f t="shared" si="170"/>
        <v>76</v>
      </c>
      <c r="H412" s="375">
        <f t="shared" si="170"/>
        <v>42</v>
      </c>
      <c r="I412" s="375">
        <f t="shared" si="170"/>
        <v>76</v>
      </c>
      <c r="J412" s="374">
        <f t="shared" si="170"/>
        <v>39</v>
      </c>
      <c r="K412" s="373">
        <f t="shared" si="170"/>
        <v>38.756086174042636</v>
      </c>
      <c r="L412" s="372">
        <f t="shared" si="170"/>
        <v>0.25674584447590576</v>
      </c>
    </row>
    <row r="413" spans="1:12">
      <c r="A413" s="370">
        <v>412</v>
      </c>
      <c r="B413" s="370" t="s">
        <v>299</v>
      </c>
      <c r="C413" s="377">
        <v>29189</v>
      </c>
      <c r="D413" s="370" t="s">
        <v>213</v>
      </c>
      <c r="E413" s="370" t="s">
        <v>12</v>
      </c>
      <c r="F413" s="376"/>
      <c r="G413" s="375"/>
      <c r="H413" s="375"/>
      <c r="I413" s="375"/>
      <c r="J413" s="374"/>
      <c r="K413" s="373"/>
      <c r="L413" s="372"/>
    </row>
    <row r="414" spans="1:12">
      <c r="A414" s="370">
        <v>413</v>
      </c>
      <c r="B414" s="370" t="s">
        <v>298</v>
      </c>
      <c r="C414" s="377">
        <v>29189</v>
      </c>
      <c r="D414" s="370" t="s">
        <v>213</v>
      </c>
      <c r="E414" s="370" t="s">
        <v>11</v>
      </c>
      <c r="F414" s="376"/>
      <c r="G414" s="375"/>
      <c r="H414" s="375"/>
      <c r="I414" s="375"/>
      <c r="J414" s="374"/>
      <c r="K414" s="373"/>
      <c r="L414" s="372"/>
    </row>
    <row r="415" spans="1:12">
      <c r="A415" s="370">
        <v>414</v>
      </c>
      <c r="B415" s="370" t="s">
        <v>297</v>
      </c>
      <c r="C415" s="377">
        <v>29188</v>
      </c>
      <c r="D415" s="370" t="s">
        <v>213</v>
      </c>
      <c r="E415" s="370" t="s">
        <v>12</v>
      </c>
      <c r="F415" s="376">
        <f t="shared" ref="F415:L416" si="171">O245</f>
        <v>0</v>
      </c>
      <c r="G415" s="375">
        <f t="shared" si="171"/>
        <v>68</v>
      </c>
      <c r="H415" s="375">
        <f t="shared" si="171"/>
        <v>45</v>
      </c>
      <c r="I415" s="375">
        <f t="shared" si="171"/>
        <v>70</v>
      </c>
      <c r="J415" s="374">
        <f t="shared" si="171"/>
        <v>43</v>
      </c>
      <c r="K415" s="373" t="str">
        <f t="shared" si="171"/>
        <v/>
      </c>
      <c r="L415" s="372">
        <f t="shared" si="171"/>
        <v>0.17581161874834209</v>
      </c>
    </row>
    <row r="416" spans="1:12">
      <c r="A416" s="370">
        <v>415</v>
      </c>
      <c r="B416" s="370" t="s">
        <v>296</v>
      </c>
      <c r="C416" s="377">
        <v>29189</v>
      </c>
      <c r="D416" s="370" t="s">
        <v>213</v>
      </c>
      <c r="E416" s="370" t="s">
        <v>11</v>
      </c>
      <c r="F416" s="376">
        <f t="shared" si="171"/>
        <v>0</v>
      </c>
      <c r="G416" s="375">
        <f t="shared" si="171"/>
        <v>73</v>
      </c>
      <c r="H416" s="375">
        <f t="shared" si="171"/>
        <v>40</v>
      </c>
      <c r="I416" s="375">
        <f t="shared" si="171"/>
        <v>74</v>
      </c>
      <c r="J416" s="374">
        <f t="shared" si="171"/>
        <v>38</v>
      </c>
      <c r="K416" s="373">
        <f t="shared" si="171"/>
        <v>33.293261760135614</v>
      </c>
      <c r="L416" s="372">
        <f t="shared" si="171"/>
        <v>0.48748877941981389</v>
      </c>
    </row>
    <row r="417" spans="1:12">
      <c r="A417" s="370">
        <v>416</v>
      </c>
      <c r="B417" s="370" t="s">
        <v>295</v>
      </c>
      <c r="C417" s="377">
        <v>55133</v>
      </c>
      <c r="D417" s="370" t="s">
        <v>214</v>
      </c>
      <c r="E417" s="370" t="s">
        <v>11</v>
      </c>
      <c r="F417" s="376"/>
      <c r="G417" s="375"/>
      <c r="H417" s="375"/>
      <c r="I417" s="375"/>
      <c r="J417" s="374"/>
      <c r="K417" s="373"/>
      <c r="L417" s="372"/>
    </row>
    <row r="418" spans="1:12">
      <c r="A418" s="370">
        <v>417</v>
      </c>
      <c r="B418" s="370" t="s">
        <v>294</v>
      </c>
      <c r="C418" s="377">
        <v>28856</v>
      </c>
      <c r="D418" s="370" t="s">
        <v>213</v>
      </c>
      <c r="E418" s="370" t="s">
        <v>11</v>
      </c>
      <c r="F418" s="376">
        <f t="shared" ref="F418:L418" si="172">O247</f>
        <v>0</v>
      </c>
      <c r="G418" s="375">
        <f t="shared" si="172"/>
        <v>74</v>
      </c>
      <c r="H418" s="375">
        <f t="shared" si="172"/>
        <v>39</v>
      </c>
      <c r="I418" s="375">
        <f t="shared" si="172"/>
        <v>76</v>
      </c>
      <c r="J418" s="374">
        <f t="shared" si="172"/>
        <v>34</v>
      </c>
      <c r="K418" s="373" t="str">
        <f t="shared" si="172"/>
        <v/>
      </c>
      <c r="L418" s="372">
        <f t="shared" si="172"/>
        <v>0.25546265720508676</v>
      </c>
    </row>
    <row r="419" spans="1:12">
      <c r="A419" s="370">
        <v>418</v>
      </c>
      <c r="B419" s="370" t="s">
        <v>293</v>
      </c>
      <c r="C419" s="377">
        <v>29189</v>
      </c>
      <c r="D419" s="370" t="s">
        <v>213</v>
      </c>
      <c r="E419" s="370" t="s">
        <v>11</v>
      </c>
      <c r="F419" s="376"/>
      <c r="G419" s="375"/>
      <c r="H419" s="375"/>
      <c r="I419" s="375"/>
      <c r="J419" s="374"/>
      <c r="K419" s="373"/>
      <c r="L419" s="372"/>
    </row>
    <row r="420" spans="1:12">
      <c r="A420" s="370">
        <v>419</v>
      </c>
      <c r="B420" s="370" t="s">
        <v>292</v>
      </c>
      <c r="C420" s="377">
        <v>29189</v>
      </c>
      <c r="D420" s="370" t="s">
        <v>213</v>
      </c>
      <c r="E420" s="370" t="s">
        <v>11</v>
      </c>
      <c r="F420" s="376">
        <f t="shared" ref="F420:L420" si="173">O251</f>
        <v>0</v>
      </c>
      <c r="G420" s="375">
        <f t="shared" si="173"/>
        <v>66</v>
      </c>
      <c r="H420" s="375">
        <f t="shared" si="173"/>
        <v>38</v>
      </c>
      <c r="I420" s="375">
        <f t="shared" si="173"/>
        <v>73</v>
      </c>
      <c r="J420" s="374">
        <f t="shared" si="173"/>
        <v>36</v>
      </c>
      <c r="K420" s="373">
        <f t="shared" si="173"/>
        <v>30.201102191033733</v>
      </c>
      <c r="L420" s="372">
        <f t="shared" si="173"/>
        <v>0.31531005647263249</v>
      </c>
    </row>
    <row r="421" spans="1:12">
      <c r="A421" s="370">
        <v>420</v>
      </c>
      <c r="B421" s="370" t="s">
        <v>291</v>
      </c>
      <c r="C421" s="377">
        <v>29189</v>
      </c>
      <c r="D421" s="370" t="s">
        <v>213</v>
      </c>
      <c r="E421" s="370" t="s">
        <v>11</v>
      </c>
      <c r="F421" s="376"/>
      <c r="G421" s="375"/>
      <c r="H421" s="375"/>
      <c r="I421" s="375"/>
      <c r="J421" s="374"/>
      <c r="K421" s="373"/>
      <c r="L421" s="372"/>
    </row>
    <row r="422" spans="1:12">
      <c r="A422" s="370">
        <v>421</v>
      </c>
      <c r="B422" s="370" t="s">
        <v>290</v>
      </c>
      <c r="C422" s="377">
        <v>29189</v>
      </c>
      <c r="D422" s="370" t="s">
        <v>213</v>
      </c>
      <c r="E422" s="370" t="s">
        <v>11</v>
      </c>
      <c r="F422" s="376">
        <f t="shared" ref="F422:L422" si="174">O248</f>
        <v>3.4430193439865435E-3</v>
      </c>
      <c r="G422" s="375">
        <f t="shared" si="174"/>
        <v>66</v>
      </c>
      <c r="H422" s="375">
        <f t="shared" si="174"/>
        <v>39</v>
      </c>
      <c r="I422" s="375">
        <f t="shared" si="174"/>
        <v>70</v>
      </c>
      <c r="J422" s="374">
        <f t="shared" si="174"/>
        <v>36</v>
      </c>
      <c r="K422" s="373">
        <f t="shared" si="174"/>
        <v>31.196659204408473</v>
      </c>
      <c r="L422" s="372">
        <f t="shared" si="174"/>
        <v>0.21267505340612392</v>
      </c>
    </row>
    <row r="423" spans="1:12">
      <c r="A423" s="370">
        <v>422</v>
      </c>
      <c r="B423" s="370" t="s">
        <v>289</v>
      </c>
      <c r="C423" s="377">
        <v>29189</v>
      </c>
      <c r="D423" s="370" t="s">
        <v>213</v>
      </c>
      <c r="E423" s="370" t="s">
        <v>11</v>
      </c>
      <c r="F423" s="376"/>
      <c r="G423" s="375"/>
      <c r="H423" s="375"/>
      <c r="I423" s="375"/>
      <c r="J423" s="374"/>
      <c r="K423" s="373"/>
      <c r="L423" s="372"/>
    </row>
    <row r="424" spans="1:12">
      <c r="A424" s="370">
        <v>423</v>
      </c>
      <c r="B424" s="370" t="s">
        <v>288</v>
      </c>
      <c r="C424" s="377">
        <v>29189</v>
      </c>
      <c r="D424" s="370" t="s">
        <v>213</v>
      </c>
      <c r="E424" s="370" t="s">
        <v>11</v>
      </c>
      <c r="F424" s="376"/>
      <c r="G424" s="375"/>
      <c r="H424" s="375"/>
      <c r="I424" s="375"/>
      <c r="J424" s="374"/>
      <c r="K424" s="373"/>
      <c r="L424" s="372"/>
    </row>
    <row r="425" spans="1:12">
      <c r="A425" s="370">
        <v>424</v>
      </c>
      <c r="B425" s="370" t="s">
        <v>287</v>
      </c>
      <c r="C425" s="377">
        <v>29189</v>
      </c>
      <c r="D425" s="370" t="s">
        <v>213</v>
      </c>
      <c r="E425" s="370" t="s">
        <v>11</v>
      </c>
      <c r="F425" s="376">
        <f t="shared" ref="F425:L426" si="175">O249</f>
        <v>0</v>
      </c>
      <c r="G425" s="375">
        <f t="shared" si="175"/>
        <v>67</v>
      </c>
      <c r="H425" s="375">
        <f t="shared" si="175"/>
        <v>37</v>
      </c>
      <c r="I425" s="375">
        <f t="shared" si="175"/>
        <v>70</v>
      </c>
      <c r="J425" s="374">
        <f t="shared" si="175"/>
        <v>34</v>
      </c>
      <c r="K425" s="373">
        <f t="shared" si="175"/>
        <v>32.745812737811598</v>
      </c>
      <c r="L425" s="372">
        <f t="shared" si="175"/>
        <v>0.26686901704412797</v>
      </c>
    </row>
    <row r="426" spans="1:12">
      <c r="A426" s="370">
        <v>425</v>
      </c>
      <c r="B426" s="370" t="s">
        <v>286</v>
      </c>
      <c r="C426" s="377">
        <v>29189</v>
      </c>
      <c r="D426" s="370" t="s">
        <v>213</v>
      </c>
      <c r="E426" s="370" t="s">
        <v>11</v>
      </c>
      <c r="F426" s="376">
        <f t="shared" si="175"/>
        <v>6.973014434139879E-5</v>
      </c>
      <c r="G426" s="375">
        <f t="shared" si="175"/>
        <v>72</v>
      </c>
      <c r="H426" s="375">
        <f t="shared" si="175"/>
        <v>39</v>
      </c>
      <c r="I426" s="375">
        <f t="shared" si="175"/>
        <v>76</v>
      </c>
      <c r="J426" s="374">
        <f t="shared" si="175"/>
        <v>34</v>
      </c>
      <c r="K426" s="373">
        <f t="shared" si="175"/>
        <v>34.869991065066671</v>
      </c>
      <c r="L426" s="372">
        <f t="shared" si="175"/>
        <v>0.26729428172942815</v>
      </c>
    </row>
    <row r="427" spans="1:12">
      <c r="A427" s="370">
        <v>426</v>
      </c>
      <c r="B427" s="370" t="s">
        <v>285</v>
      </c>
      <c r="C427" s="377">
        <v>29189</v>
      </c>
      <c r="D427" s="370" t="s">
        <v>213</v>
      </c>
      <c r="E427" s="370" t="s">
        <v>11</v>
      </c>
      <c r="F427" s="376">
        <f t="shared" ref="F427:L427" si="176">O252</f>
        <v>1.3805119957110307E-2</v>
      </c>
      <c r="G427" s="375">
        <f t="shared" si="176"/>
        <v>72</v>
      </c>
      <c r="H427" s="375">
        <f t="shared" si="176"/>
        <v>41</v>
      </c>
      <c r="I427" s="375">
        <f t="shared" si="176"/>
        <v>73</v>
      </c>
      <c r="J427" s="374">
        <f t="shared" si="176"/>
        <v>39</v>
      </c>
      <c r="K427" s="373">
        <f t="shared" si="176"/>
        <v>0</v>
      </c>
      <c r="L427" s="372">
        <f t="shared" si="176"/>
        <v>0.45528676270725743</v>
      </c>
    </row>
    <row r="428" spans="1:12">
      <c r="A428" s="370">
        <v>427</v>
      </c>
      <c r="B428" s="370" t="s">
        <v>284</v>
      </c>
      <c r="C428" s="377">
        <v>29189</v>
      </c>
      <c r="D428" s="370" t="s">
        <v>213</v>
      </c>
      <c r="E428" s="370" t="s">
        <v>11</v>
      </c>
      <c r="F428" s="376"/>
      <c r="G428" s="375"/>
      <c r="H428" s="375"/>
      <c r="I428" s="375"/>
      <c r="J428" s="374"/>
      <c r="K428" s="373"/>
      <c r="L428" s="372"/>
    </row>
    <row r="429" spans="1:12">
      <c r="A429" s="370">
        <v>428</v>
      </c>
      <c r="B429" s="370" t="s">
        <v>283</v>
      </c>
      <c r="C429" s="377">
        <v>29189</v>
      </c>
      <c r="D429" s="370" t="s">
        <v>213</v>
      </c>
      <c r="E429" s="370" t="s">
        <v>11</v>
      </c>
      <c r="F429" s="376">
        <f t="shared" ref="F429:L430" si="177">O254</f>
        <v>0</v>
      </c>
      <c r="G429" s="375">
        <f t="shared" si="177"/>
        <v>70</v>
      </c>
      <c r="H429" s="375">
        <f t="shared" si="177"/>
        <v>35</v>
      </c>
      <c r="I429" s="375">
        <f t="shared" si="177"/>
        <v>75</v>
      </c>
      <c r="J429" s="374">
        <f t="shared" si="177"/>
        <v>32</v>
      </c>
      <c r="K429" s="373">
        <f t="shared" si="177"/>
        <v>39.619779176581176</v>
      </c>
      <c r="L429" s="372">
        <f t="shared" si="177"/>
        <v>0.22868686868686869</v>
      </c>
    </row>
    <row r="430" spans="1:12">
      <c r="A430" s="370">
        <v>429</v>
      </c>
      <c r="B430" s="370" t="s">
        <v>282</v>
      </c>
      <c r="C430" s="377">
        <v>29189</v>
      </c>
      <c r="D430" s="370" t="s">
        <v>214</v>
      </c>
      <c r="E430" s="370" t="s">
        <v>11</v>
      </c>
      <c r="F430" s="376">
        <f t="shared" si="177"/>
        <v>0</v>
      </c>
      <c r="G430" s="375">
        <f t="shared" si="177"/>
        <v>73</v>
      </c>
      <c r="H430" s="375">
        <f t="shared" si="177"/>
        <v>42</v>
      </c>
      <c r="I430" s="375">
        <f t="shared" si="177"/>
        <v>75</v>
      </c>
      <c r="J430" s="374">
        <f t="shared" si="177"/>
        <v>40</v>
      </c>
      <c r="K430" s="373" t="str">
        <f t="shared" si="177"/>
        <v/>
      </c>
      <c r="L430" s="372">
        <f t="shared" si="177"/>
        <v>0.26005738797750855</v>
      </c>
    </row>
    <row r="431" spans="1:12">
      <c r="A431" s="370">
        <v>430</v>
      </c>
      <c r="B431" s="370" t="s">
        <v>282</v>
      </c>
      <c r="C431" s="377">
        <v>29189</v>
      </c>
      <c r="D431" s="370" t="s">
        <v>213</v>
      </c>
      <c r="E431" s="370" t="s">
        <v>11</v>
      </c>
      <c r="F431" s="376">
        <f t="shared" ref="F431:L431" si="178">F430</f>
        <v>0</v>
      </c>
      <c r="G431" s="375">
        <f t="shared" si="178"/>
        <v>73</v>
      </c>
      <c r="H431" s="375">
        <f t="shared" si="178"/>
        <v>42</v>
      </c>
      <c r="I431" s="375">
        <f t="shared" si="178"/>
        <v>75</v>
      </c>
      <c r="J431" s="374">
        <f t="shared" si="178"/>
        <v>40</v>
      </c>
      <c r="K431" s="373" t="str">
        <f t="shared" si="178"/>
        <v/>
      </c>
      <c r="L431" s="372">
        <f t="shared" si="178"/>
        <v>0.26005738797750855</v>
      </c>
    </row>
    <row r="432" spans="1:12">
      <c r="A432" s="370">
        <v>431</v>
      </c>
      <c r="B432" s="370" t="s">
        <v>281</v>
      </c>
      <c r="C432" s="377">
        <v>29189</v>
      </c>
      <c r="D432" s="370" t="s">
        <v>213</v>
      </c>
      <c r="E432" s="370" t="s">
        <v>11</v>
      </c>
      <c r="F432" s="376"/>
      <c r="G432" s="375"/>
      <c r="H432" s="375"/>
      <c r="I432" s="375"/>
      <c r="J432" s="374"/>
      <c r="K432" s="373"/>
      <c r="L432" s="372"/>
    </row>
    <row r="433" spans="1:12">
      <c r="A433" s="370">
        <v>432</v>
      </c>
      <c r="B433" s="370" t="s">
        <v>280</v>
      </c>
      <c r="C433" s="377">
        <v>29189</v>
      </c>
      <c r="D433" s="370" t="s">
        <v>213</v>
      </c>
      <c r="E433" s="370" t="s">
        <v>11</v>
      </c>
      <c r="F433" s="376"/>
      <c r="G433" s="375"/>
      <c r="H433" s="375"/>
      <c r="I433" s="375"/>
      <c r="J433" s="374"/>
      <c r="K433" s="373"/>
      <c r="L433" s="372"/>
    </row>
    <row r="434" spans="1:12">
      <c r="A434" s="370">
        <v>433</v>
      </c>
      <c r="B434" s="370" t="s">
        <v>279</v>
      </c>
      <c r="C434" s="377">
        <v>29189</v>
      </c>
      <c r="D434" s="370" t="s">
        <v>214</v>
      </c>
      <c r="E434" s="370" t="s">
        <v>11</v>
      </c>
      <c r="F434" s="376">
        <f t="shared" ref="F434:L434" si="179">O256</f>
        <v>0</v>
      </c>
      <c r="G434" s="375">
        <f t="shared" si="179"/>
        <v>75</v>
      </c>
      <c r="H434" s="375">
        <f t="shared" si="179"/>
        <v>40</v>
      </c>
      <c r="I434" s="375">
        <f t="shared" si="179"/>
        <v>82</v>
      </c>
      <c r="J434" s="374">
        <f t="shared" si="179"/>
        <v>39</v>
      </c>
      <c r="K434" s="373">
        <f t="shared" si="179"/>
        <v>42.554670479371481</v>
      </c>
      <c r="L434" s="372">
        <f t="shared" si="179"/>
        <v>0.16509396556642708</v>
      </c>
    </row>
    <row r="435" spans="1:12">
      <c r="A435" s="370">
        <v>434</v>
      </c>
      <c r="B435" s="370" t="s">
        <v>279</v>
      </c>
      <c r="C435" s="377">
        <v>29189</v>
      </c>
      <c r="D435" s="370" t="s">
        <v>213</v>
      </c>
      <c r="E435" s="370" t="s">
        <v>11</v>
      </c>
      <c r="F435" s="376">
        <f t="shared" ref="F435:L435" si="180">F434</f>
        <v>0</v>
      </c>
      <c r="G435" s="375">
        <f t="shared" si="180"/>
        <v>75</v>
      </c>
      <c r="H435" s="375">
        <f t="shared" si="180"/>
        <v>40</v>
      </c>
      <c r="I435" s="375">
        <f t="shared" si="180"/>
        <v>82</v>
      </c>
      <c r="J435" s="374">
        <f t="shared" si="180"/>
        <v>39</v>
      </c>
      <c r="K435" s="373">
        <f t="shared" si="180"/>
        <v>42.554670479371481</v>
      </c>
      <c r="L435" s="372">
        <f t="shared" si="180"/>
        <v>0.16509396556642708</v>
      </c>
    </row>
    <row r="436" spans="1:12">
      <c r="A436" s="370">
        <v>435</v>
      </c>
      <c r="B436" s="370" t="s">
        <v>278</v>
      </c>
      <c r="C436" s="377">
        <v>29189</v>
      </c>
      <c r="D436" s="370" t="s">
        <v>213</v>
      </c>
      <c r="E436" s="370" t="s">
        <v>11</v>
      </c>
      <c r="F436" s="376"/>
      <c r="G436" s="375"/>
      <c r="H436" s="375"/>
      <c r="I436" s="375"/>
      <c r="J436" s="374"/>
      <c r="K436" s="373"/>
      <c r="L436" s="372"/>
    </row>
    <row r="437" spans="1:12">
      <c r="A437" s="370">
        <v>436</v>
      </c>
      <c r="B437" s="370" t="s">
        <v>277</v>
      </c>
      <c r="C437" s="377">
        <v>55133</v>
      </c>
      <c r="D437" s="370" t="s">
        <v>214</v>
      </c>
      <c r="E437" s="370" t="s">
        <v>11</v>
      </c>
      <c r="F437" s="376">
        <f t="shared" ref="F437:L437" si="181">O2</f>
        <v>0</v>
      </c>
      <c r="G437" s="375">
        <f t="shared" si="181"/>
        <v>75</v>
      </c>
      <c r="H437" s="375">
        <f t="shared" si="181"/>
        <v>46</v>
      </c>
      <c r="I437" s="375">
        <f t="shared" si="181"/>
        <v>81</v>
      </c>
      <c r="J437" s="374">
        <f t="shared" si="181"/>
        <v>42</v>
      </c>
      <c r="K437" s="373">
        <f t="shared" si="181"/>
        <v>27.491034722222221</v>
      </c>
      <c r="L437" s="372">
        <f t="shared" si="181"/>
        <v>0.21000010862127022</v>
      </c>
    </row>
    <row r="438" spans="1:12">
      <c r="A438" s="370">
        <v>437</v>
      </c>
      <c r="B438" s="370" t="s">
        <v>277</v>
      </c>
      <c r="C438" s="377">
        <v>55133</v>
      </c>
      <c r="D438" s="370" t="s">
        <v>213</v>
      </c>
      <c r="E438" s="370" t="s">
        <v>11</v>
      </c>
      <c r="F438" s="376">
        <f t="shared" ref="F438:L438" si="182">F437</f>
        <v>0</v>
      </c>
      <c r="G438" s="375">
        <f t="shared" si="182"/>
        <v>75</v>
      </c>
      <c r="H438" s="375">
        <f t="shared" si="182"/>
        <v>46</v>
      </c>
      <c r="I438" s="375">
        <f t="shared" si="182"/>
        <v>81</v>
      </c>
      <c r="J438" s="374">
        <f t="shared" si="182"/>
        <v>42</v>
      </c>
      <c r="K438" s="373">
        <f t="shared" si="182"/>
        <v>27.491034722222221</v>
      </c>
      <c r="L438" s="372">
        <f t="shared" si="182"/>
        <v>0.21000010862127022</v>
      </c>
    </row>
    <row r="439" spans="1:12">
      <c r="A439" s="370">
        <v>438</v>
      </c>
      <c r="B439" s="370" t="s">
        <v>276</v>
      </c>
      <c r="C439" s="377">
        <v>29189</v>
      </c>
      <c r="D439" s="370" t="s">
        <v>213</v>
      </c>
      <c r="E439" s="370" t="s">
        <v>11</v>
      </c>
      <c r="F439" s="376">
        <f t="shared" ref="F439:L439" si="183">O257</f>
        <v>0</v>
      </c>
      <c r="G439" s="375">
        <f t="shared" si="183"/>
        <v>78</v>
      </c>
      <c r="H439" s="375">
        <f t="shared" si="183"/>
        <v>40</v>
      </c>
      <c r="I439" s="375">
        <f t="shared" si="183"/>
        <v>82</v>
      </c>
      <c r="J439" s="374">
        <f t="shared" si="183"/>
        <v>35</v>
      </c>
      <c r="K439" s="373" t="str">
        <f t="shared" si="183"/>
        <v/>
      </c>
      <c r="L439" s="372">
        <f t="shared" si="183"/>
        <v>0.2564394908904763</v>
      </c>
    </row>
    <row r="444" spans="1:12">
      <c r="I444" s="370">
        <f>COUNT(I2:I439)</f>
        <v>256</v>
      </c>
    </row>
  </sheetData>
  <mergeCells count="32">
    <mergeCell ref="AW3:AX3"/>
    <mergeCell ref="AY3:AZ3"/>
    <mergeCell ref="BA3:BB3"/>
    <mergeCell ref="BC3:BD3"/>
    <mergeCell ref="AZ33:BA33"/>
    <mergeCell ref="BB33:BC33"/>
    <mergeCell ref="AW10:AX10"/>
    <mergeCell ref="AY10:AZ10"/>
    <mergeCell ref="BA10:BB10"/>
    <mergeCell ref="BC10:BD10"/>
    <mergeCell ref="AW51:AY51"/>
    <mergeCell ref="AW64:AY64"/>
    <mergeCell ref="AU20:AU21"/>
    <mergeCell ref="AU25:AU26"/>
    <mergeCell ref="AU27:AU28"/>
    <mergeCell ref="AV33:AW33"/>
    <mergeCell ref="AX33:AY33"/>
    <mergeCell ref="AU18:AU19"/>
    <mergeCell ref="AA20:AA21"/>
    <mergeCell ref="AG3:AH3"/>
    <mergeCell ref="AI3:AJ3"/>
    <mergeCell ref="AA13:AA14"/>
    <mergeCell ref="AA18:AA19"/>
    <mergeCell ref="AC3:AD3"/>
    <mergeCell ref="AE3:AF3"/>
    <mergeCell ref="AA11:AA12"/>
    <mergeCell ref="AH26:AI26"/>
    <mergeCell ref="AC44:AE44"/>
    <mergeCell ref="AC57:AE57"/>
    <mergeCell ref="AB26:AC26"/>
    <mergeCell ref="AD26:AE26"/>
    <mergeCell ref="AF26:AG26"/>
  </mergeCells>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2</vt:i4>
      </vt:variant>
    </vt:vector>
  </HeadingPairs>
  <TitlesOfParts>
    <vt:vector size="17" baseType="lpstr">
      <vt:lpstr>LOG</vt:lpstr>
      <vt:lpstr>Intro</vt:lpstr>
      <vt:lpstr>FILL_IND</vt:lpstr>
      <vt:lpstr>MinGas</vt:lpstr>
      <vt:lpstr>Min_HDE</vt:lpstr>
      <vt:lpstr>IND_HETSHA</vt:lpstr>
      <vt:lpstr>IND_HETINV</vt:lpstr>
      <vt:lpstr>dact EXH_Potentials</vt:lpstr>
      <vt:lpstr>EXH_Potentials_short</vt:lpstr>
      <vt:lpstr>EH_pot_to_TIMES_DK</vt:lpstr>
      <vt:lpstr>EXH_potentials_Data</vt:lpstr>
      <vt:lpstr>Export_from_GIS</vt:lpstr>
      <vt:lpstr>Data1</vt:lpstr>
      <vt:lpstr>Sheet1</vt:lpstr>
      <vt:lpstr>Data</vt:lpstr>
      <vt:lpstr>Data!DHareas</vt:lpstr>
      <vt:lpstr>Export_from_GIS!EH_pot</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Mikkel Bosack</cp:lastModifiedBy>
  <dcterms:created xsi:type="dcterms:W3CDTF">2009-05-27T15:40:55Z</dcterms:created>
  <dcterms:modified xsi:type="dcterms:W3CDTF">2021-10-07T08:25:13Z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263988673686981</vt:r8>
  </property>
</Properties>
</file>